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3365" windowHeight="11835" tabRatio="891" firstSheet="17" activeTab="38"/>
  </bookViews>
  <sheets>
    <sheet name="01.3.3." sheetId="15" r:id="rId1"/>
    <sheet name="04.1.7." sheetId="5" r:id="rId2"/>
    <sheet name="04.1.7. (2)" sheetId="44" r:id="rId3"/>
    <sheet name="04.1.9." sheetId="7" r:id="rId4"/>
    <sheet name="04.1.9. (2)" sheetId="45" r:id="rId5"/>
    <sheet name="04.1.14." sheetId="46" r:id="rId6"/>
    <sheet name="04.1.16." sheetId="37" r:id="rId7"/>
    <sheet name="04.3.1." sheetId="38" r:id="rId8"/>
    <sheet name="04.3.4." sheetId="2" r:id="rId9"/>
    <sheet name="04.3.4. (2)" sheetId="47" r:id="rId10"/>
    <sheet name="06.1.6." sheetId="32" r:id="rId11"/>
    <sheet name="08.1.5." sheetId="33" r:id="rId12"/>
    <sheet name="08.2.7." sheetId="4" r:id="rId13"/>
    <sheet name="08.4.2." sheetId="13" r:id="rId14"/>
    <sheet name="09.2.1." sheetId="39" r:id="rId15"/>
    <sheet name="09.5.1." sheetId="31" r:id="rId16"/>
    <sheet name="09.6.1." sheetId="40" r:id="rId17"/>
    <sheet name="09.10.1." sheetId="12" r:id="rId18"/>
    <sheet name="09.12.1." sheetId="41" r:id="rId19"/>
    <sheet name="09.12.1. (2)" sheetId="42" r:id="rId20"/>
    <sheet name="09.17.1." sheetId="10" r:id="rId21"/>
    <sheet name="09.26.1." sheetId="11" r:id="rId22"/>
    <sheet name="09.26.1. (2)" sheetId="34" r:id="rId23"/>
    <sheet name="09.29.2." sheetId="16" r:id="rId24"/>
    <sheet name="10.2.1." sheetId="9" r:id="rId25"/>
    <sheet name="10.2.1. (2)" sheetId="43" r:id="rId26"/>
    <sheet name="8.pielik" sheetId="6" r:id="rId27"/>
    <sheet name="8.pielik (2)" sheetId="48" r:id="rId28"/>
    <sheet name="12.pielik" sheetId="8" r:id="rId29"/>
    <sheet name="12.piel.(2)" sheetId="49" r:id="rId30"/>
    <sheet name="16.piel." sheetId="35" r:id="rId31"/>
    <sheet name="21.piel." sheetId="36" r:id="rId32"/>
    <sheet name="27.pielik" sheetId="3" r:id="rId33"/>
    <sheet name="28.piel." sheetId="14" r:id="rId34"/>
    <sheet name="30.piel." sheetId="17" r:id="rId35"/>
    <sheet name="01.2.1." sheetId="50" r:id="rId36"/>
    <sheet name="04.1.7. (3)" sheetId="51" r:id="rId37"/>
    <sheet name="04.3.4. (3)" sheetId="52" r:id="rId38"/>
    <sheet name="8.pielik (3)" sheetId="53" r:id="rId39"/>
  </sheets>
  <definedNames>
    <definedName name="_xlnm._FilterDatabase" localSheetId="35" hidden="1">'01.2.1.'!$A$18:$P$296</definedName>
    <definedName name="_xlnm._FilterDatabase" localSheetId="0" hidden="1">'01.3.3.'!$A$18:$P$296</definedName>
    <definedName name="_xlnm._FilterDatabase" localSheetId="5" hidden="1">'04.1.14.'!$A$18:$P$296</definedName>
    <definedName name="_xlnm._FilterDatabase" localSheetId="6" hidden="1">'04.1.16.'!$A$18:$P$296</definedName>
    <definedName name="_xlnm._FilterDatabase" localSheetId="1" hidden="1">'04.1.7.'!$A$18:$P$296</definedName>
    <definedName name="_xlnm._FilterDatabase" localSheetId="2" hidden="1">'04.1.7. (2)'!$A$18:$P$296</definedName>
    <definedName name="_xlnm._FilterDatabase" localSheetId="36" hidden="1">'04.1.7. (3)'!$A$18:$P$296</definedName>
    <definedName name="_xlnm._FilterDatabase" localSheetId="3" hidden="1">'04.1.9.'!$A$18:$P$296</definedName>
    <definedName name="_xlnm._FilterDatabase" localSheetId="4" hidden="1">'04.1.9. (2)'!$A$18:$P$296</definedName>
    <definedName name="_xlnm._FilterDatabase" localSheetId="7" hidden="1">'04.3.1.'!$A$18:$P$296</definedName>
    <definedName name="_xlnm._FilterDatabase" localSheetId="8" hidden="1">'04.3.4.'!$A$18:$P$296</definedName>
    <definedName name="_xlnm._FilterDatabase" localSheetId="9" hidden="1">'04.3.4. (2)'!$A$18:$P$296</definedName>
    <definedName name="_xlnm._FilterDatabase" localSheetId="37" hidden="1">'04.3.4. (3)'!$A$18:$P$296</definedName>
    <definedName name="_xlnm._FilterDatabase" localSheetId="10" hidden="1">'06.1.6.'!$A$18:$P$296</definedName>
    <definedName name="_xlnm._FilterDatabase" localSheetId="11" hidden="1">'08.1.5.'!$A$18:$P$296</definedName>
    <definedName name="_xlnm._FilterDatabase" localSheetId="12" hidden="1">'08.2.7.'!$A$18:$P$296</definedName>
    <definedName name="_xlnm._FilterDatabase" localSheetId="13" hidden="1">'08.4.2.'!$A$18:$P$296</definedName>
    <definedName name="_xlnm._FilterDatabase" localSheetId="17" hidden="1">'09.10.1.'!$A$18:$P$296</definedName>
    <definedName name="_xlnm._FilterDatabase" localSheetId="18" hidden="1">'09.12.1.'!$A$18:$P$296</definedName>
    <definedName name="_xlnm._FilterDatabase" localSheetId="19" hidden="1">'09.12.1. (2)'!$A$18:$P$296</definedName>
    <definedName name="_xlnm._FilterDatabase" localSheetId="20" hidden="1">'09.17.1.'!$A$18:$P$296</definedName>
    <definedName name="_xlnm._FilterDatabase" localSheetId="14" hidden="1">'09.2.1.'!$A$18:$P$296</definedName>
    <definedName name="_xlnm._FilterDatabase" localSheetId="21" hidden="1">'09.26.1.'!$A$18:$P$296</definedName>
    <definedName name="_xlnm._FilterDatabase" localSheetId="22" hidden="1">'09.26.1. (2)'!$A$18:$P$296</definedName>
    <definedName name="_xlnm._FilterDatabase" localSheetId="23" hidden="1">'09.29.2.'!$A$18:$P$296</definedName>
    <definedName name="_xlnm._FilterDatabase" localSheetId="15" hidden="1">'09.5.1.'!$A$18:$P$296</definedName>
    <definedName name="_xlnm._FilterDatabase" localSheetId="16" hidden="1">'09.6.1.'!$A$18:$P$296</definedName>
    <definedName name="_xlnm._FilterDatabase" localSheetId="24" hidden="1">'10.2.1.'!$A$18:$P$296</definedName>
    <definedName name="_xlnm._FilterDatabase" localSheetId="25" hidden="1">'10.2.1. (2)'!$A$18:$P$296</definedName>
    <definedName name="_xlnm.Print_Titles" localSheetId="35">'01.2.1.'!$18:$18</definedName>
    <definedName name="_xlnm.Print_Titles" localSheetId="0">'01.3.3.'!$18:$18</definedName>
    <definedName name="_xlnm.Print_Titles" localSheetId="5">'04.1.14.'!$18:$18</definedName>
    <definedName name="_xlnm.Print_Titles" localSheetId="6">'04.1.16.'!$18:$18</definedName>
    <definedName name="_xlnm.Print_Titles" localSheetId="1">'04.1.7.'!$18:$18</definedName>
    <definedName name="_xlnm.Print_Titles" localSheetId="2">'04.1.7. (2)'!$18:$18</definedName>
    <definedName name="_xlnm.Print_Titles" localSheetId="36">'04.1.7. (3)'!$18:$18</definedName>
    <definedName name="_xlnm.Print_Titles" localSheetId="3">'04.1.9.'!$18:$18</definedName>
    <definedName name="_xlnm.Print_Titles" localSheetId="4">'04.1.9. (2)'!$18:$18</definedName>
    <definedName name="_xlnm.Print_Titles" localSheetId="7">'04.3.1.'!$18:$18</definedName>
    <definedName name="_xlnm.Print_Titles" localSheetId="8">'04.3.4.'!$18:$18</definedName>
    <definedName name="_xlnm.Print_Titles" localSheetId="9">'04.3.4. (2)'!$18:$18</definedName>
    <definedName name="_xlnm.Print_Titles" localSheetId="37">'04.3.4. (3)'!$18:$18</definedName>
    <definedName name="_xlnm.Print_Titles" localSheetId="10">'06.1.6.'!$18:$18</definedName>
    <definedName name="_xlnm.Print_Titles" localSheetId="11">'08.1.5.'!$18:$18</definedName>
    <definedName name="_xlnm.Print_Titles" localSheetId="12">'08.2.7.'!$18:$18</definedName>
    <definedName name="_xlnm.Print_Titles" localSheetId="13">'08.4.2.'!$18:$18</definedName>
    <definedName name="_xlnm.Print_Titles" localSheetId="17">'09.10.1.'!$18:$18</definedName>
    <definedName name="_xlnm.Print_Titles" localSheetId="18">'09.12.1.'!$18:$18</definedName>
    <definedName name="_xlnm.Print_Titles" localSheetId="19">'09.12.1. (2)'!$18:$18</definedName>
    <definedName name="_xlnm.Print_Titles" localSheetId="20">'09.17.1.'!$18:$18</definedName>
    <definedName name="_xlnm.Print_Titles" localSheetId="14">'09.2.1.'!$18:$18</definedName>
    <definedName name="_xlnm.Print_Titles" localSheetId="21">'09.26.1.'!$18:$18</definedName>
    <definedName name="_xlnm.Print_Titles" localSheetId="22">'09.26.1. (2)'!$18:$18</definedName>
    <definedName name="_xlnm.Print_Titles" localSheetId="23">'09.29.2.'!$18:$18</definedName>
    <definedName name="_xlnm.Print_Titles" localSheetId="15">'09.5.1.'!$18:$18</definedName>
    <definedName name="_xlnm.Print_Titles" localSheetId="16">'09.6.1.'!$18:$18</definedName>
    <definedName name="_xlnm.Print_Titles" localSheetId="24">'10.2.1.'!$18:$18</definedName>
    <definedName name="_xlnm.Print_Titles" localSheetId="25">'10.2.1. (2)'!$18:$18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50" i="53" l="1"/>
  <c r="H50" i="53"/>
  <c r="I49" i="53"/>
  <c r="H49" i="53"/>
  <c r="I48" i="53"/>
  <c r="H48" i="53"/>
  <c r="I47" i="53"/>
  <c r="H47" i="53"/>
  <c r="I45" i="53"/>
  <c r="H45" i="53"/>
  <c r="I44" i="53"/>
  <c r="H44" i="53"/>
  <c r="I43" i="53"/>
  <c r="H43" i="53"/>
  <c r="I42" i="53"/>
  <c r="H42" i="53"/>
  <c r="I41" i="53"/>
  <c r="H41" i="53"/>
  <c r="I40" i="53"/>
  <c r="H40" i="53"/>
  <c r="I39" i="53"/>
  <c r="H39" i="53"/>
  <c r="I38" i="53"/>
  <c r="H38" i="53"/>
  <c r="I37" i="53"/>
  <c r="H37" i="53"/>
  <c r="I36" i="53"/>
  <c r="H36" i="53"/>
  <c r="I35" i="53"/>
  <c r="H35" i="53"/>
  <c r="I34" i="53"/>
  <c r="H34" i="53"/>
  <c r="I33" i="53"/>
  <c r="H33" i="53"/>
  <c r="I32" i="53"/>
  <c r="H32" i="53"/>
  <c r="I31" i="53"/>
  <c r="H31" i="53"/>
  <c r="I30" i="53"/>
  <c r="H30" i="53"/>
  <c r="I29" i="53"/>
  <c r="H29" i="53"/>
  <c r="I28" i="53"/>
  <c r="H28" i="53"/>
  <c r="I26" i="53"/>
  <c r="H26" i="53"/>
  <c r="I24" i="53"/>
  <c r="H24" i="53"/>
  <c r="I23" i="53"/>
  <c r="H23" i="53"/>
  <c r="I22" i="53"/>
  <c r="H22" i="53"/>
  <c r="I20" i="53"/>
  <c r="H20" i="53"/>
  <c r="I18" i="53"/>
  <c r="H18" i="53"/>
  <c r="I17" i="53"/>
  <c r="H17" i="53"/>
  <c r="I16" i="53"/>
  <c r="H16" i="53"/>
  <c r="I14" i="53"/>
  <c r="H14" i="53"/>
  <c r="G14" i="53"/>
  <c r="F14" i="53"/>
  <c r="E14" i="53"/>
  <c r="D14" i="53"/>
  <c r="O296" i="52"/>
  <c r="L296" i="52"/>
  <c r="I296" i="52"/>
  <c r="F296" i="52"/>
  <c r="O295" i="52"/>
  <c r="L295" i="52"/>
  <c r="L286" i="52" s="1"/>
  <c r="I295" i="52"/>
  <c r="F295" i="52"/>
  <c r="O294" i="52"/>
  <c r="L294" i="52"/>
  <c r="I294" i="52"/>
  <c r="F294" i="52"/>
  <c r="C294" i="52"/>
  <c r="O293" i="52"/>
  <c r="L293" i="52"/>
  <c r="I293" i="52"/>
  <c r="F293" i="52"/>
  <c r="C293" i="52" s="1"/>
  <c r="O292" i="52"/>
  <c r="L292" i="52"/>
  <c r="I292" i="52"/>
  <c r="F292" i="52"/>
  <c r="C292" i="52" s="1"/>
  <c r="O291" i="52"/>
  <c r="L291" i="52"/>
  <c r="L288" i="52" s="1"/>
  <c r="I291" i="52"/>
  <c r="F291" i="52"/>
  <c r="C291" i="52" s="1"/>
  <c r="O290" i="52"/>
  <c r="O288" i="52" s="1"/>
  <c r="L290" i="52"/>
  <c r="I290" i="52"/>
  <c r="F290" i="52"/>
  <c r="C290" i="52"/>
  <c r="O289" i="52"/>
  <c r="L289" i="52"/>
  <c r="I289" i="52"/>
  <c r="F289" i="52"/>
  <c r="N288" i="52"/>
  <c r="M288" i="52"/>
  <c r="K288" i="52"/>
  <c r="J288" i="52"/>
  <c r="I288" i="52"/>
  <c r="H288" i="52"/>
  <c r="G288" i="52"/>
  <c r="E288" i="52"/>
  <c r="D288" i="52"/>
  <c r="O283" i="52"/>
  <c r="L283" i="52"/>
  <c r="L281" i="52" s="1"/>
  <c r="I283" i="52"/>
  <c r="F283" i="52"/>
  <c r="O282" i="52"/>
  <c r="O281" i="52" s="1"/>
  <c r="L282" i="52"/>
  <c r="I282" i="52"/>
  <c r="F282" i="52"/>
  <c r="C282" i="52"/>
  <c r="N281" i="52"/>
  <c r="M281" i="52"/>
  <c r="K281" i="52"/>
  <c r="J281" i="52"/>
  <c r="I281" i="52"/>
  <c r="H281" i="52"/>
  <c r="G281" i="52"/>
  <c r="F281" i="52"/>
  <c r="E281" i="52"/>
  <c r="D281" i="52"/>
  <c r="O280" i="52"/>
  <c r="O279" i="52" s="1"/>
  <c r="L280" i="52"/>
  <c r="I280" i="52"/>
  <c r="I279" i="52" s="1"/>
  <c r="F280" i="52"/>
  <c r="N279" i="52"/>
  <c r="N268" i="52" s="1"/>
  <c r="N193" i="52" s="1"/>
  <c r="M279" i="52"/>
  <c r="L279" i="52"/>
  <c r="K279" i="52"/>
  <c r="J279" i="52"/>
  <c r="J268" i="52" s="1"/>
  <c r="H279" i="52"/>
  <c r="G279" i="52"/>
  <c r="F279" i="52"/>
  <c r="E279" i="52"/>
  <c r="D279" i="52"/>
  <c r="O278" i="52"/>
  <c r="L278" i="52"/>
  <c r="I278" i="52"/>
  <c r="F278" i="52"/>
  <c r="C278" i="52"/>
  <c r="O277" i="52"/>
  <c r="L277" i="52"/>
  <c r="I277" i="52"/>
  <c r="F277" i="52"/>
  <c r="C277" i="52" s="1"/>
  <c r="O276" i="52"/>
  <c r="O275" i="52" s="1"/>
  <c r="L276" i="52"/>
  <c r="I276" i="52"/>
  <c r="I275" i="52" s="1"/>
  <c r="F276" i="52"/>
  <c r="N275" i="52"/>
  <c r="M275" i="52"/>
  <c r="L275" i="52"/>
  <c r="K275" i="52"/>
  <c r="J275" i="52"/>
  <c r="H275" i="52"/>
  <c r="G275" i="52"/>
  <c r="F275" i="52"/>
  <c r="E275" i="52"/>
  <c r="D275" i="52"/>
  <c r="O274" i="52"/>
  <c r="L274" i="52"/>
  <c r="I274" i="52"/>
  <c r="F274" i="52"/>
  <c r="C274" i="52"/>
  <c r="O273" i="52"/>
  <c r="L273" i="52"/>
  <c r="I273" i="52"/>
  <c r="F273" i="52"/>
  <c r="O272" i="52"/>
  <c r="L272" i="52"/>
  <c r="I272" i="52"/>
  <c r="F272" i="52"/>
  <c r="O271" i="52"/>
  <c r="N271" i="52"/>
  <c r="M271" i="52"/>
  <c r="L271" i="52"/>
  <c r="K271" i="52"/>
  <c r="J271" i="52"/>
  <c r="H271" i="52"/>
  <c r="G271" i="52"/>
  <c r="E271" i="52"/>
  <c r="D271" i="52"/>
  <c r="O270" i="52"/>
  <c r="L270" i="52"/>
  <c r="I270" i="52"/>
  <c r="F270" i="52"/>
  <c r="C270" i="52"/>
  <c r="L269" i="52"/>
  <c r="E269" i="52"/>
  <c r="D269" i="52"/>
  <c r="M268" i="52"/>
  <c r="L268" i="52"/>
  <c r="K268" i="52"/>
  <c r="H268" i="52"/>
  <c r="G268" i="52"/>
  <c r="E268" i="52"/>
  <c r="D268" i="52"/>
  <c r="O267" i="52"/>
  <c r="L267" i="52"/>
  <c r="I267" i="52"/>
  <c r="F267" i="52"/>
  <c r="O266" i="52"/>
  <c r="L266" i="52"/>
  <c r="I266" i="52"/>
  <c r="F266" i="52"/>
  <c r="O265" i="52"/>
  <c r="L265" i="52"/>
  <c r="I265" i="52"/>
  <c r="F265" i="52"/>
  <c r="O264" i="52"/>
  <c r="O263" i="52" s="1"/>
  <c r="L264" i="52"/>
  <c r="I264" i="52"/>
  <c r="F264" i="52"/>
  <c r="C264" i="52"/>
  <c r="N263" i="52"/>
  <c r="M263" i="52"/>
  <c r="K263" i="52"/>
  <c r="J263" i="52"/>
  <c r="H263" i="52"/>
  <c r="G263" i="52"/>
  <c r="E263" i="52"/>
  <c r="D263" i="52"/>
  <c r="O262" i="52"/>
  <c r="L262" i="52"/>
  <c r="I262" i="52"/>
  <c r="F262" i="52"/>
  <c r="O261" i="52"/>
  <c r="L261" i="52"/>
  <c r="I261" i="52"/>
  <c r="F261" i="52"/>
  <c r="C261" i="52" s="1"/>
  <c r="O260" i="52"/>
  <c r="O259" i="52" s="1"/>
  <c r="O258" i="52" s="1"/>
  <c r="L260" i="52"/>
  <c r="I260" i="52"/>
  <c r="F260" i="52"/>
  <c r="C260" i="52"/>
  <c r="N259" i="52"/>
  <c r="M259" i="52"/>
  <c r="L259" i="52"/>
  <c r="K259" i="52"/>
  <c r="J259" i="52"/>
  <c r="H259" i="52"/>
  <c r="G259" i="52"/>
  <c r="F259" i="52"/>
  <c r="E259" i="52"/>
  <c r="D259" i="52"/>
  <c r="N258" i="52"/>
  <c r="M258" i="52"/>
  <c r="K258" i="52"/>
  <c r="J258" i="52"/>
  <c r="G258" i="52"/>
  <c r="E258" i="52"/>
  <c r="O257" i="52"/>
  <c r="L257" i="52"/>
  <c r="I257" i="52"/>
  <c r="F257" i="52"/>
  <c r="O256" i="52"/>
  <c r="L256" i="52"/>
  <c r="I256" i="52"/>
  <c r="F256" i="52"/>
  <c r="C256" i="52"/>
  <c r="O255" i="52"/>
  <c r="L255" i="52"/>
  <c r="I255" i="52"/>
  <c r="F255" i="52"/>
  <c r="O254" i="52"/>
  <c r="L254" i="52"/>
  <c r="I254" i="52"/>
  <c r="F254" i="52"/>
  <c r="O253" i="52"/>
  <c r="L253" i="52"/>
  <c r="L251" i="52" s="1"/>
  <c r="L250" i="52" s="1"/>
  <c r="I253" i="52"/>
  <c r="F253" i="52"/>
  <c r="O252" i="52"/>
  <c r="O251" i="52" s="1"/>
  <c r="O250" i="52" s="1"/>
  <c r="L252" i="52"/>
  <c r="I252" i="52"/>
  <c r="F252" i="52"/>
  <c r="C252" i="52"/>
  <c r="N251" i="52"/>
  <c r="M251" i="52"/>
  <c r="K251" i="52"/>
  <c r="J251" i="52"/>
  <c r="H251" i="52"/>
  <c r="H250" i="52" s="1"/>
  <c r="G251" i="52"/>
  <c r="E251" i="52"/>
  <c r="D251" i="52"/>
  <c r="D250" i="52" s="1"/>
  <c r="N250" i="52"/>
  <c r="M250" i="52"/>
  <c r="K250" i="52"/>
  <c r="J250" i="52"/>
  <c r="G250" i="52"/>
  <c r="E250" i="52"/>
  <c r="O249" i="52"/>
  <c r="L249" i="52"/>
  <c r="I249" i="52"/>
  <c r="F249" i="52"/>
  <c r="O248" i="52"/>
  <c r="O245" i="52" s="1"/>
  <c r="L248" i="52"/>
  <c r="I248" i="52"/>
  <c r="F248" i="52"/>
  <c r="C248" i="52"/>
  <c r="O247" i="52"/>
  <c r="L247" i="52"/>
  <c r="I247" i="52"/>
  <c r="F247" i="52"/>
  <c r="C247" i="52" s="1"/>
  <c r="O246" i="52"/>
  <c r="L246" i="52"/>
  <c r="I246" i="52"/>
  <c r="F246" i="52"/>
  <c r="N245" i="52"/>
  <c r="M245" i="52"/>
  <c r="K245" i="52"/>
  <c r="J245" i="52"/>
  <c r="H245" i="52"/>
  <c r="G245" i="52"/>
  <c r="F245" i="52"/>
  <c r="E245" i="52"/>
  <c r="D245" i="52"/>
  <c r="O244" i="52"/>
  <c r="L244" i="52"/>
  <c r="I244" i="52"/>
  <c r="F244" i="52"/>
  <c r="C244" i="52"/>
  <c r="O243" i="52"/>
  <c r="L243" i="52"/>
  <c r="I243" i="52"/>
  <c r="F243" i="52"/>
  <c r="C243" i="52" s="1"/>
  <c r="O242" i="52"/>
  <c r="L242" i="52"/>
  <c r="I242" i="52"/>
  <c r="C242" i="52" s="1"/>
  <c r="F242" i="52"/>
  <c r="O241" i="52"/>
  <c r="L241" i="52"/>
  <c r="I241" i="52"/>
  <c r="F241" i="52"/>
  <c r="O240" i="52"/>
  <c r="O237" i="52" s="1"/>
  <c r="L240" i="52"/>
  <c r="I240" i="52"/>
  <c r="F240" i="52"/>
  <c r="C240" i="52"/>
  <c r="O239" i="52"/>
  <c r="L239" i="52"/>
  <c r="I239" i="52"/>
  <c r="F239" i="52"/>
  <c r="O238" i="52"/>
  <c r="L238" i="52"/>
  <c r="I238" i="52"/>
  <c r="F238" i="52"/>
  <c r="C238" i="52" s="1"/>
  <c r="N237" i="52"/>
  <c r="N230" i="52" s="1"/>
  <c r="N229" i="52" s="1"/>
  <c r="M237" i="52"/>
  <c r="K237" i="52"/>
  <c r="J237" i="52"/>
  <c r="J230" i="52" s="1"/>
  <c r="J229" i="52" s="1"/>
  <c r="J193" i="52" s="1"/>
  <c r="H237" i="52"/>
  <c r="G237" i="52"/>
  <c r="E237" i="52"/>
  <c r="D237" i="52"/>
  <c r="O236" i="52"/>
  <c r="O234" i="52" s="1"/>
  <c r="L236" i="52"/>
  <c r="I236" i="52"/>
  <c r="F236" i="52"/>
  <c r="C236" i="52"/>
  <c r="O235" i="52"/>
  <c r="L235" i="52"/>
  <c r="I235" i="52"/>
  <c r="F235" i="52"/>
  <c r="N234" i="52"/>
  <c r="M234" i="52"/>
  <c r="L234" i="52"/>
  <c r="K234" i="52"/>
  <c r="J234" i="52"/>
  <c r="I234" i="52"/>
  <c r="H234" i="52"/>
  <c r="G234" i="52"/>
  <c r="E234" i="52"/>
  <c r="D234" i="52"/>
  <c r="O233" i="52"/>
  <c r="L233" i="52"/>
  <c r="L232" i="52" s="1"/>
  <c r="I233" i="52"/>
  <c r="F233" i="52"/>
  <c r="C233" i="52" s="1"/>
  <c r="O232" i="52"/>
  <c r="N232" i="52"/>
  <c r="M232" i="52"/>
  <c r="K232" i="52"/>
  <c r="K230" i="52" s="1"/>
  <c r="K229" i="52" s="1"/>
  <c r="J232" i="52"/>
  <c r="I232" i="52"/>
  <c r="H232" i="52"/>
  <c r="G232" i="52"/>
  <c r="G230" i="52" s="1"/>
  <c r="G229" i="52" s="1"/>
  <c r="F232" i="52"/>
  <c r="E232" i="52"/>
  <c r="D232" i="52"/>
  <c r="O231" i="52"/>
  <c r="L231" i="52"/>
  <c r="I231" i="52"/>
  <c r="F231" i="52"/>
  <c r="M230" i="52"/>
  <c r="M229" i="52" s="1"/>
  <c r="H230" i="52"/>
  <c r="E230" i="52"/>
  <c r="D230" i="52"/>
  <c r="O228" i="52"/>
  <c r="L228" i="52"/>
  <c r="I228" i="52"/>
  <c r="F228" i="52"/>
  <c r="C228" i="52"/>
  <c r="O227" i="52"/>
  <c r="L227" i="52"/>
  <c r="I227" i="52"/>
  <c r="F227" i="52"/>
  <c r="O226" i="52"/>
  <c r="N226" i="52"/>
  <c r="M226" i="52"/>
  <c r="M203" i="52" s="1"/>
  <c r="M194" i="52" s="1"/>
  <c r="M193" i="52" s="1"/>
  <c r="L226" i="52"/>
  <c r="K226" i="52"/>
  <c r="J226" i="52"/>
  <c r="I226" i="52"/>
  <c r="H226" i="52"/>
  <c r="G226" i="52"/>
  <c r="E226" i="52"/>
  <c r="E203" i="52" s="1"/>
  <c r="D226" i="52"/>
  <c r="O225" i="52"/>
  <c r="L225" i="52"/>
  <c r="I225" i="52"/>
  <c r="F225" i="52"/>
  <c r="C225" i="52" s="1"/>
  <c r="O224" i="52"/>
  <c r="L224" i="52"/>
  <c r="I224" i="52"/>
  <c r="F224" i="52"/>
  <c r="C224" i="52"/>
  <c r="O223" i="52"/>
  <c r="L223" i="52"/>
  <c r="I223" i="52"/>
  <c r="F223" i="52"/>
  <c r="C223" i="52" s="1"/>
  <c r="O222" i="52"/>
  <c r="L222" i="52"/>
  <c r="I222" i="52"/>
  <c r="C222" i="52" s="1"/>
  <c r="F222" i="52"/>
  <c r="O221" i="52"/>
  <c r="L221" i="52"/>
  <c r="C221" i="52" s="1"/>
  <c r="I221" i="52"/>
  <c r="F221" i="52"/>
  <c r="O220" i="52"/>
  <c r="L220" i="52"/>
  <c r="I220" i="52"/>
  <c r="F220" i="52"/>
  <c r="C220" i="52"/>
  <c r="O219" i="52"/>
  <c r="L219" i="52"/>
  <c r="I219" i="52"/>
  <c r="F219" i="52"/>
  <c r="O218" i="52"/>
  <c r="L218" i="52"/>
  <c r="I218" i="52"/>
  <c r="F218" i="52"/>
  <c r="O217" i="52"/>
  <c r="L217" i="52"/>
  <c r="L215" i="52" s="1"/>
  <c r="I217" i="52"/>
  <c r="F217" i="52"/>
  <c r="O216" i="52"/>
  <c r="O215" i="52" s="1"/>
  <c r="L216" i="52"/>
  <c r="I216" i="52"/>
  <c r="F216" i="52"/>
  <c r="C216" i="52"/>
  <c r="N215" i="52"/>
  <c r="M215" i="52"/>
  <c r="K215" i="52"/>
  <c r="J215" i="52"/>
  <c r="H215" i="52"/>
  <c r="H203" i="52" s="1"/>
  <c r="G215" i="52"/>
  <c r="E215" i="52"/>
  <c r="D215" i="52"/>
  <c r="D203" i="52" s="1"/>
  <c r="D194" i="52" s="1"/>
  <c r="O214" i="52"/>
  <c r="L214" i="52"/>
  <c r="I214" i="52"/>
  <c r="C214" i="52" s="1"/>
  <c r="F214" i="52"/>
  <c r="O213" i="52"/>
  <c r="L213" i="52"/>
  <c r="I213" i="52"/>
  <c r="F213" i="52"/>
  <c r="C213" i="52" s="1"/>
  <c r="O212" i="52"/>
  <c r="O204" i="52" s="1"/>
  <c r="O203" i="52" s="1"/>
  <c r="L212" i="52"/>
  <c r="I212" i="52"/>
  <c r="F212" i="52"/>
  <c r="C212" i="52"/>
  <c r="O211" i="52"/>
  <c r="L211" i="52"/>
  <c r="I211" i="52"/>
  <c r="F211" i="52"/>
  <c r="C211" i="52" s="1"/>
  <c r="O210" i="52"/>
  <c r="L210" i="52"/>
  <c r="I210" i="52"/>
  <c r="C210" i="52" s="1"/>
  <c r="F210" i="52"/>
  <c r="O209" i="52"/>
  <c r="L209" i="52"/>
  <c r="I209" i="52"/>
  <c r="F209" i="52"/>
  <c r="C209" i="52" s="1"/>
  <c r="O208" i="52"/>
  <c r="L208" i="52"/>
  <c r="I208" i="52"/>
  <c r="F208" i="52"/>
  <c r="C208" i="52"/>
  <c r="O207" i="52"/>
  <c r="L207" i="52"/>
  <c r="I207" i="52"/>
  <c r="F207" i="52"/>
  <c r="O206" i="52"/>
  <c r="L206" i="52"/>
  <c r="I206" i="52"/>
  <c r="F206" i="52"/>
  <c r="O205" i="52"/>
  <c r="L205" i="52"/>
  <c r="L204" i="52" s="1"/>
  <c r="I205" i="52"/>
  <c r="F205" i="52"/>
  <c r="N204" i="52"/>
  <c r="M204" i="52"/>
  <c r="K204" i="52"/>
  <c r="K203" i="52" s="1"/>
  <c r="K194" i="52" s="1"/>
  <c r="J204" i="52"/>
  <c r="H204" i="52"/>
  <c r="G204" i="52"/>
  <c r="G203" i="52" s="1"/>
  <c r="G194" i="52" s="1"/>
  <c r="G193" i="52" s="1"/>
  <c r="E204" i="52"/>
  <c r="D204" i="52"/>
  <c r="N203" i="52"/>
  <c r="J203" i="52"/>
  <c r="O202" i="52"/>
  <c r="L202" i="52"/>
  <c r="I202" i="52"/>
  <c r="C202" i="52" s="1"/>
  <c r="F202" i="52"/>
  <c r="O201" i="52"/>
  <c r="L201" i="52"/>
  <c r="I201" i="52"/>
  <c r="F201" i="52"/>
  <c r="C201" i="52" s="1"/>
  <c r="O200" i="52"/>
  <c r="L200" i="52"/>
  <c r="I200" i="52"/>
  <c r="F200" i="52"/>
  <c r="C200" i="52"/>
  <c r="O199" i="52"/>
  <c r="L199" i="52"/>
  <c r="I199" i="52"/>
  <c r="F199" i="52"/>
  <c r="C199" i="52" s="1"/>
  <c r="O198" i="52"/>
  <c r="O197" i="52" s="1"/>
  <c r="L198" i="52"/>
  <c r="I198" i="52"/>
  <c r="F198" i="52"/>
  <c r="N197" i="52"/>
  <c r="N195" i="52" s="1"/>
  <c r="N194" i="52" s="1"/>
  <c r="M197" i="52"/>
  <c r="L197" i="52"/>
  <c r="K197" i="52"/>
  <c r="J197" i="52"/>
  <c r="J195" i="52" s="1"/>
  <c r="J194" i="52" s="1"/>
  <c r="H197" i="52"/>
  <c r="G197" i="52"/>
  <c r="F197" i="52"/>
  <c r="E197" i="52"/>
  <c r="D197" i="52"/>
  <c r="O196" i="52"/>
  <c r="O195" i="52" s="1"/>
  <c r="L196" i="52"/>
  <c r="I196" i="52"/>
  <c r="F196" i="52"/>
  <c r="C196" i="52"/>
  <c r="M195" i="52"/>
  <c r="L195" i="52"/>
  <c r="K195" i="52"/>
  <c r="H195" i="52"/>
  <c r="G195" i="52"/>
  <c r="E195" i="52"/>
  <c r="D195" i="52"/>
  <c r="E194" i="52"/>
  <c r="O192" i="52"/>
  <c r="L192" i="52"/>
  <c r="I192" i="52"/>
  <c r="F192" i="52"/>
  <c r="O191" i="52"/>
  <c r="O190" i="52" s="1"/>
  <c r="N191" i="52"/>
  <c r="M191" i="52"/>
  <c r="K191" i="52"/>
  <c r="K190" i="52" s="1"/>
  <c r="J191" i="52"/>
  <c r="I191" i="52"/>
  <c r="H191" i="52"/>
  <c r="H190" i="52" s="1"/>
  <c r="G191" i="52"/>
  <c r="G190" i="52" s="1"/>
  <c r="F191" i="52"/>
  <c r="E191" i="52"/>
  <c r="D191" i="52"/>
  <c r="N190" i="52"/>
  <c r="M190" i="52"/>
  <c r="J190" i="52"/>
  <c r="I190" i="52"/>
  <c r="F190" i="52"/>
  <c r="E190" i="52"/>
  <c r="E186" i="52" s="1"/>
  <c r="D190" i="52"/>
  <c r="O189" i="52"/>
  <c r="L189" i="52"/>
  <c r="I189" i="52"/>
  <c r="I187" i="52" s="1"/>
  <c r="F189" i="52"/>
  <c r="C189" i="52" s="1"/>
  <c r="O188" i="52"/>
  <c r="L188" i="52"/>
  <c r="C188" i="52" s="1"/>
  <c r="I188" i="52"/>
  <c r="F188" i="52"/>
  <c r="O187" i="52"/>
  <c r="N187" i="52"/>
  <c r="M187" i="52"/>
  <c r="K187" i="52"/>
  <c r="J187" i="52"/>
  <c r="H187" i="52"/>
  <c r="H186" i="52" s="1"/>
  <c r="G187" i="52"/>
  <c r="F187" i="52"/>
  <c r="E187" i="52"/>
  <c r="D187" i="52"/>
  <c r="D186" i="52" s="1"/>
  <c r="N186" i="52"/>
  <c r="M186" i="52"/>
  <c r="J186" i="52"/>
  <c r="F186" i="52"/>
  <c r="O185" i="52"/>
  <c r="L185" i="52"/>
  <c r="I185" i="52"/>
  <c r="F185" i="52"/>
  <c r="O184" i="52"/>
  <c r="L184" i="52"/>
  <c r="I184" i="52"/>
  <c r="F184" i="52"/>
  <c r="O183" i="52"/>
  <c r="N183" i="52"/>
  <c r="M183" i="52"/>
  <c r="K183" i="52"/>
  <c r="K172" i="52" s="1"/>
  <c r="J183" i="52"/>
  <c r="H183" i="52"/>
  <c r="G183" i="52"/>
  <c r="G172" i="52" s="1"/>
  <c r="F183" i="52"/>
  <c r="E183" i="52"/>
  <c r="D183" i="52"/>
  <c r="O182" i="52"/>
  <c r="L182" i="52"/>
  <c r="I182" i="52"/>
  <c r="F182" i="52"/>
  <c r="C182" i="52" s="1"/>
  <c r="O181" i="52"/>
  <c r="L181" i="52"/>
  <c r="I181" i="52"/>
  <c r="C181" i="52" s="1"/>
  <c r="F181" i="52"/>
  <c r="O180" i="52"/>
  <c r="L180" i="52"/>
  <c r="I180" i="52"/>
  <c r="F180" i="52"/>
  <c r="C180" i="52"/>
  <c r="O179" i="52"/>
  <c r="L179" i="52"/>
  <c r="I179" i="52"/>
  <c r="F179" i="52"/>
  <c r="N178" i="52"/>
  <c r="M178" i="52"/>
  <c r="L178" i="52"/>
  <c r="K178" i="52"/>
  <c r="J178" i="52"/>
  <c r="I178" i="52"/>
  <c r="I173" i="52" s="1"/>
  <c r="H178" i="52"/>
  <c r="G178" i="52"/>
  <c r="E178" i="52"/>
  <c r="D178" i="52"/>
  <c r="O177" i="52"/>
  <c r="L177" i="52"/>
  <c r="I177" i="52"/>
  <c r="F177" i="52"/>
  <c r="C177" i="52" s="1"/>
  <c r="O176" i="52"/>
  <c r="L176" i="52"/>
  <c r="I176" i="52"/>
  <c r="F176" i="52"/>
  <c r="C176" i="52"/>
  <c r="O175" i="52"/>
  <c r="L175" i="52"/>
  <c r="I175" i="52"/>
  <c r="F175" i="52"/>
  <c r="N174" i="52"/>
  <c r="M174" i="52"/>
  <c r="L174" i="52"/>
  <c r="K174" i="52"/>
  <c r="J174" i="52"/>
  <c r="I174" i="52"/>
  <c r="H174" i="52"/>
  <c r="G174" i="52"/>
  <c r="E174" i="52"/>
  <c r="D174" i="52"/>
  <c r="N173" i="52"/>
  <c r="N172" i="52" s="1"/>
  <c r="K173" i="52"/>
  <c r="J173" i="52"/>
  <c r="J172" i="52" s="1"/>
  <c r="G173" i="52"/>
  <c r="E173" i="52"/>
  <c r="E172" i="52" s="1"/>
  <c r="O171" i="52"/>
  <c r="L171" i="52"/>
  <c r="C171" i="52" s="1"/>
  <c r="I171" i="52"/>
  <c r="F171" i="52"/>
  <c r="O170" i="52"/>
  <c r="L170" i="52"/>
  <c r="I170" i="52"/>
  <c r="F170" i="52"/>
  <c r="C170" i="52"/>
  <c r="O169" i="52"/>
  <c r="L169" i="52"/>
  <c r="I169" i="52"/>
  <c r="F169" i="52"/>
  <c r="C169" i="52" s="1"/>
  <c r="O168" i="52"/>
  <c r="L168" i="52"/>
  <c r="I168" i="52"/>
  <c r="C168" i="52" s="1"/>
  <c r="F168" i="52"/>
  <c r="O167" i="52"/>
  <c r="L167" i="52"/>
  <c r="C167" i="52" s="1"/>
  <c r="I167" i="52"/>
  <c r="F167" i="52"/>
  <c r="O166" i="52"/>
  <c r="O165" i="52" s="1"/>
  <c r="L166" i="52"/>
  <c r="I166" i="52"/>
  <c r="F166" i="52"/>
  <c r="C166" i="52"/>
  <c r="N165" i="52"/>
  <c r="M165" i="52"/>
  <c r="M164" i="52" s="1"/>
  <c r="K165" i="52"/>
  <c r="J165" i="52"/>
  <c r="I165" i="52"/>
  <c r="I164" i="52" s="1"/>
  <c r="H165" i="52"/>
  <c r="H164" i="52" s="1"/>
  <c r="G165" i="52"/>
  <c r="E165" i="52"/>
  <c r="D165" i="52"/>
  <c r="D164" i="52" s="1"/>
  <c r="N164" i="52"/>
  <c r="K164" i="52"/>
  <c r="J164" i="52"/>
  <c r="G164" i="52"/>
  <c r="E164" i="52"/>
  <c r="O163" i="52"/>
  <c r="L163" i="52"/>
  <c r="C163" i="52" s="1"/>
  <c r="I163" i="52"/>
  <c r="F163" i="52"/>
  <c r="O162" i="52"/>
  <c r="L162" i="52"/>
  <c r="I162" i="52"/>
  <c r="F162" i="52"/>
  <c r="C162" i="52"/>
  <c r="O161" i="52"/>
  <c r="L161" i="52"/>
  <c r="I161" i="52"/>
  <c r="F161" i="52"/>
  <c r="C161" i="52" s="1"/>
  <c r="O160" i="52"/>
  <c r="L160" i="52"/>
  <c r="L159" i="52" s="1"/>
  <c r="I160" i="52"/>
  <c r="F160" i="52"/>
  <c r="O159" i="52"/>
  <c r="N159" i="52"/>
  <c r="M159" i="52"/>
  <c r="K159" i="52"/>
  <c r="J159" i="52"/>
  <c r="H159" i="52"/>
  <c r="G159" i="52"/>
  <c r="F159" i="52"/>
  <c r="E159" i="52"/>
  <c r="D159" i="52"/>
  <c r="O158" i="52"/>
  <c r="L158" i="52"/>
  <c r="I158" i="52"/>
  <c r="F158" i="52"/>
  <c r="C158" i="52"/>
  <c r="O157" i="52"/>
  <c r="L157" i="52"/>
  <c r="I157" i="52"/>
  <c r="F157" i="52"/>
  <c r="C157" i="52" s="1"/>
  <c r="O156" i="52"/>
  <c r="L156" i="52"/>
  <c r="I156" i="52"/>
  <c r="F156" i="52"/>
  <c r="O155" i="52"/>
  <c r="L155" i="52"/>
  <c r="C155" i="52" s="1"/>
  <c r="I155" i="52"/>
  <c r="F155" i="52"/>
  <c r="O154" i="52"/>
  <c r="O150" i="52" s="1"/>
  <c r="L154" i="52"/>
  <c r="I154" i="52"/>
  <c r="F154" i="52"/>
  <c r="C154" i="52"/>
  <c r="O153" i="52"/>
  <c r="L153" i="52"/>
  <c r="I153" i="52"/>
  <c r="F153" i="52"/>
  <c r="C153" i="52" s="1"/>
  <c r="O152" i="52"/>
  <c r="L152" i="52"/>
  <c r="I152" i="52"/>
  <c r="F152" i="52"/>
  <c r="O151" i="52"/>
  <c r="L151" i="52"/>
  <c r="C151" i="52" s="1"/>
  <c r="I151" i="52"/>
  <c r="F151" i="52"/>
  <c r="F150" i="52" s="1"/>
  <c r="N150" i="52"/>
  <c r="M150" i="52"/>
  <c r="K150" i="52"/>
  <c r="J150" i="52"/>
  <c r="H150" i="52"/>
  <c r="H129" i="52" s="1"/>
  <c r="G150" i="52"/>
  <c r="E150" i="52"/>
  <c r="D150" i="52"/>
  <c r="O149" i="52"/>
  <c r="L149" i="52"/>
  <c r="I149" i="52"/>
  <c r="F149" i="52"/>
  <c r="O148" i="52"/>
  <c r="L148" i="52"/>
  <c r="I148" i="52"/>
  <c r="C148" i="52" s="1"/>
  <c r="F148" i="52"/>
  <c r="O147" i="52"/>
  <c r="L147" i="52"/>
  <c r="C147" i="52" s="1"/>
  <c r="I147" i="52"/>
  <c r="F147" i="52"/>
  <c r="O146" i="52"/>
  <c r="L146" i="52"/>
  <c r="I146" i="52"/>
  <c r="F146" i="52"/>
  <c r="C146" i="52"/>
  <c r="O145" i="52"/>
  <c r="L145" i="52"/>
  <c r="I145" i="52"/>
  <c r="F145" i="52"/>
  <c r="C145" i="52" s="1"/>
  <c r="O144" i="52"/>
  <c r="L144" i="52"/>
  <c r="L143" i="52" s="1"/>
  <c r="I144" i="52"/>
  <c r="F144" i="52"/>
  <c r="O143" i="52"/>
  <c r="N143" i="52"/>
  <c r="M143" i="52"/>
  <c r="K143" i="52"/>
  <c r="J143" i="52"/>
  <c r="H143" i="52"/>
  <c r="G143" i="52"/>
  <c r="E143" i="52"/>
  <c r="D143" i="52"/>
  <c r="O142" i="52"/>
  <c r="O140" i="52" s="1"/>
  <c r="L142" i="52"/>
  <c r="I142" i="52"/>
  <c r="F142" i="52"/>
  <c r="C142" i="52"/>
  <c r="O141" i="52"/>
  <c r="L141" i="52"/>
  <c r="L140" i="52" s="1"/>
  <c r="I141" i="52"/>
  <c r="F141" i="52"/>
  <c r="C141" i="52" s="1"/>
  <c r="N140" i="52"/>
  <c r="M140" i="52"/>
  <c r="M129" i="52" s="1"/>
  <c r="K140" i="52"/>
  <c r="J140" i="52"/>
  <c r="I140" i="52"/>
  <c r="H140" i="52"/>
  <c r="G140" i="52"/>
  <c r="F140" i="52"/>
  <c r="E140" i="52"/>
  <c r="D140" i="52"/>
  <c r="O139" i="52"/>
  <c r="L139" i="52"/>
  <c r="C139" i="52" s="1"/>
  <c r="I139" i="52"/>
  <c r="F139" i="52"/>
  <c r="O138" i="52"/>
  <c r="L138" i="52"/>
  <c r="I138" i="52"/>
  <c r="F138" i="52"/>
  <c r="C138" i="52"/>
  <c r="O137" i="52"/>
  <c r="L137" i="52"/>
  <c r="I137" i="52"/>
  <c r="F137" i="52"/>
  <c r="C137" i="52" s="1"/>
  <c r="O136" i="52"/>
  <c r="L136" i="52"/>
  <c r="L135" i="52" s="1"/>
  <c r="I136" i="52"/>
  <c r="F136" i="52"/>
  <c r="O135" i="52"/>
  <c r="N135" i="52"/>
  <c r="M135" i="52"/>
  <c r="K135" i="52"/>
  <c r="J135" i="52"/>
  <c r="J129" i="52" s="1"/>
  <c r="H135" i="52"/>
  <c r="G135" i="52"/>
  <c r="F135" i="52"/>
  <c r="E135" i="52"/>
  <c r="D135" i="52"/>
  <c r="O134" i="52"/>
  <c r="L134" i="52"/>
  <c r="I134" i="52"/>
  <c r="F134" i="52"/>
  <c r="C134" i="52"/>
  <c r="O133" i="52"/>
  <c r="L133" i="52"/>
  <c r="I133" i="52"/>
  <c r="F133" i="52"/>
  <c r="C133" i="52" s="1"/>
  <c r="O132" i="52"/>
  <c r="L132" i="52"/>
  <c r="I132" i="52"/>
  <c r="F132" i="52"/>
  <c r="O131" i="52"/>
  <c r="L131" i="52"/>
  <c r="I131" i="52"/>
  <c r="F131" i="52"/>
  <c r="F130" i="52" s="1"/>
  <c r="O130" i="52"/>
  <c r="N130" i="52"/>
  <c r="M130" i="52"/>
  <c r="K130" i="52"/>
  <c r="K129" i="52" s="1"/>
  <c r="J130" i="52"/>
  <c r="H130" i="52"/>
  <c r="G130" i="52"/>
  <c r="G129" i="52" s="1"/>
  <c r="E130" i="52"/>
  <c r="D130" i="52"/>
  <c r="E129" i="52"/>
  <c r="D129" i="52"/>
  <c r="O128" i="52"/>
  <c r="L128" i="52"/>
  <c r="L127" i="52" s="1"/>
  <c r="I128" i="52"/>
  <c r="F128" i="52"/>
  <c r="O127" i="52"/>
  <c r="N127" i="52"/>
  <c r="M127" i="52"/>
  <c r="K127" i="52"/>
  <c r="J127" i="52"/>
  <c r="H127" i="52"/>
  <c r="G127" i="52"/>
  <c r="F127" i="52"/>
  <c r="E127" i="52"/>
  <c r="D127" i="52"/>
  <c r="O126" i="52"/>
  <c r="L126" i="52"/>
  <c r="I126" i="52"/>
  <c r="F126" i="52"/>
  <c r="C126" i="52"/>
  <c r="O125" i="52"/>
  <c r="L125" i="52"/>
  <c r="I125" i="52"/>
  <c r="F125" i="52"/>
  <c r="C125" i="52" s="1"/>
  <c r="O124" i="52"/>
  <c r="L124" i="52"/>
  <c r="I124" i="52"/>
  <c r="D124" i="52"/>
  <c r="F124" i="52" s="1"/>
  <c r="O123" i="52"/>
  <c r="L123" i="52"/>
  <c r="I123" i="52"/>
  <c r="F123" i="52"/>
  <c r="C123" i="52"/>
  <c r="O122" i="52"/>
  <c r="L122" i="52"/>
  <c r="L121" i="52" s="1"/>
  <c r="I122" i="52"/>
  <c r="F122" i="52"/>
  <c r="C122" i="52" s="1"/>
  <c r="N121" i="52"/>
  <c r="M121" i="52"/>
  <c r="K121" i="52"/>
  <c r="J121" i="52"/>
  <c r="I121" i="52"/>
  <c r="H121" i="52"/>
  <c r="G121" i="52"/>
  <c r="E121" i="52"/>
  <c r="O120" i="52"/>
  <c r="L120" i="52"/>
  <c r="I120" i="52"/>
  <c r="F120" i="52"/>
  <c r="C120" i="52"/>
  <c r="O119" i="52"/>
  <c r="L119" i="52"/>
  <c r="I119" i="52"/>
  <c r="F119" i="52"/>
  <c r="C119" i="52" s="1"/>
  <c r="O118" i="52"/>
  <c r="L118" i="52"/>
  <c r="I118" i="52"/>
  <c r="F118" i="52"/>
  <c r="O117" i="52"/>
  <c r="L117" i="52"/>
  <c r="I117" i="52"/>
  <c r="F117" i="52"/>
  <c r="O116" i="52"/>
  <c r="L116" i="52"/>
  <c r="I116" i="52"/>
  <c r="F116" i="52"/>
  <c r="O115" i="52"/>
  <c r="N115" i="52"/>
  <c r="M115" i="52"/>
  <c r="K115" i="52"/>
  <c r="J115" i="52"/>
  <c r="H115" i="52"/>
  <c r="G115" i="52"/>
  <c r="G82" i="52" s="1"/>
  <c r="E115" i="52"/>
  <c r="D115" i="52"/>
  <c r="O114" i="52"/>
  <c r="L114" i="52"/>
  <c r="I114" i="52"/>
  <c r="F114" i="52"/>
  <c r="C114" i="52" s="1"/>
  <c r="O113" i="52"/>
  <c r="O111" i="52" s="1"/>
  <c r="L113" i="52"/>
  <c r="I113" i="52"/>
  <c r="F113" i="52"/>
  <c r="C113" i="52"/>
  <c r="O112" i="52"/>
  <c r="L112" i="52"/>
  <c r="L111" i="52" s="1"/>
  <c r="I112" i="52"/>
  <c r="F112" i="52"/>
  <c r="N111" i="52"/>
  <c r="M111" i="52"/>
  <c r="K111" i="52"/>
  <c r="J111" i="52"/>
  <c r="I111" i="52"/>
  <c r="H111" i="52"/>
  <c r="G111" i="52"/>
  <c r="E111" i="52"/>
  <c r="D111" i="52"/>
  <c r="O110" i="52"/>
  <c r="L110" i="52"/>
  <c r="I110" i="52"/>
  <c r="F110" i="52"/>
  <c r="O109" i="52"/>
  <c r="L109" i="52"/>
  <c r="I109" i="52"/>
  <c r="C109" i="52" s="1"/>
  <c r="F109" i="52"/>
  <c r="O108" i="52"/>
  <c r="L108" i="52"/>
  <c r="C108" i="52" s="1"/>
  <c r="I108" i="52"/>
  <c r="F108" i="52"/>
  <c r="O107" i="52"/>
  <c r="L107" i="52"/>
  <c r="I107" i="52"/>
  <c r="F107" i="52"/>
  <c r="C107" i="52"/>
  <c r="O106" i="52"/>
  <c r="L106" i="52"/>
  <c r="I106" i="52"/>
  <c r="F106" i="52"/>
  <c r="C106" i="52" s="1"/>
  <c r="O105" i="52"/>
  <c r="L105" i="52"/>
  <c r="I105" i="52"/>
  <c r="C105" i="52" s="1"/>
  <c r="F105" i="52"/>
  <c r="O104" i="52"/>
  <c r="L104" i="52"/>
  <c r="C104" i="52" s="1"/>
  <c r="I104" i="52"/>
  <c r="F104" i="52"/>
  <c r="O103" i="52"/>
  <c r="L103" i="52"/>
  <c r="I103" i="52"/>
  <c r="F103" i="52"/>
  <c r="C103" i="52"/>
  <c r="N102" i="52"/>
  <c r="M102" i="52"/>
  <c r="K102" i="52"/>
  <c r="J102" i="52"/>
  <c r="J82" i="52" s="1"/>
  <c r="J74" i="52" s="1"/>
  <c r="H102" i="52"/>
  <c r="G102" i="52"/>
  <c r="F102" i="52"/>
  <c r="E102" i="52"/>
  <c r="D102" i="52"/>
  <c r="O101" i="52"/>
  <c r="L101" i="52"/>
  <c r="C101" i="52" s="1"/>
  <c r="I101" i="52"/>
  <c r="F101" i="52"/>
  <c r="O100" i="52"/>
  <c r="L100" i="52"/>
  <c r="I100" i="52"/>
  <c r="F100" i="52"/>
  <c r="C100" i="52"/>
  <c r="O99" i="52"/>
  <c r="L99" i="52"/>
  <c r="I99" i="52"/>
  <c r="F99" i="52"/>
  <c r="C99" i="52" s="1"/>
  <c r="O98" i="52"/>
  <c r="L98" i="52"/>
  <c r="I98" i="52"/>
  <c r="F98" i="52"/>
  <c r="O97" i="52"/>
  <c r="L97" i="52"/>
  <c r="I97" i="52"/>
  <c r="F97" i="52"/>
  <c r="O96" i="52"/>
  <c r="L96" i="52"/>
  <c r="I96" i="52"/>
  <c r="F96" i="52"/>
  <c r="O95" i="52"/>
  <c r="L95" i="52"/>
  <c r="I95" i="52"/>
  <c r="F95" i="52"/>
  <c r="F94" i="52" s="1"/>
  <c r="C95" i="52"/>
  <c r="N94" i="52"/>
  <c r="M94" i="52"/>
  <c r="K94" i="52"/>
  <c r="J94" i="52"/>
  <c r="H94" i="52"/>
  <c r="H82" i="52" s="1"/>
  <c r="G94" i="52"/>
  <c r="E94" i="52"/>
  <c r="D94" i="52"/>
  <c r="O93" i="52"/>
  <c r="O88" i="52" s="1"/>
  <c r="L93" i="52"/>
  <c r="I93" i="52"/>
  <c r="F93" i="52"/>
  <c r="C93" i="52"/>
  <c r="O92" i="52"/>
  <c r="L92" i="52"/>
  <c r="I92" i="52"/>
  <c r="F92" i="52"/>
  <c r="C92" i="52" s="1"/>
  <c r="O91" i="52"/>
  <c r="L91" i="52"/>
  <c r="I91" i="52"/>
  <c r="C91" i="52" s="1"/>
  <c r="F91" i="52"/>
  <c r="O90" i="52"/>
  <c r="L90" i="52"/>
  <c r="I90" i="52"/>
  <c r="F90" i="52"/>
  <c r="O89" i="52"/>
  <c r="L89" i="52"/>
  <c r="I89" i="52"/>
  <c r="F89" i="52"/>
  <c r="N88" i="52"/>
  <c r="M88" i="52"/>
  <c r="K88" i="52"/>
  <c r="K82" i="52" s="1"/>
  <c r="J88" i="52"/>
  <c r="H88" i="52"/>
  <c r="G88" i="52"/>
  <c r="E88" i="52"/>
  <c r="D88" i="52"/>
  <c r="O87" i="52"/>
  <c r="O83" i="52" s="1"/>
  <c r="L87" i="52"/>
  <c r="I87" i="52"/>
  <c r="F87" i="52"/>
  <c r="C87" i="52"/>
  <c r="O86" i="52"/>
  <c r="L86" i="52"/>
  <c r="I86" i="52"/>
  <c r="F86" i="52"/>
  <c r="C86" i="52" s="1"/>
  <c r="O85" i="52"/>
  <c r="L85" i="52"/>
  <c r="I85" i="52"/>
  <c r="C85" i="52" s="1"/>
  <c r="F85" i="52"/>
  <c r="O84" i="52"/>
  <c r="L84" i="52"/>
  <c r="C84" i="52" s="1"/>
  <c r="I84" i="52"/>
  <c r="F84" i="52"/>
  <c r="N83" i="52"/>
  <c r="M83" i="52"/>
  <c r="K83" i="52"/>
  <c r="J83" i="52"/>
  <c r="H83" i="52"/>
  <c r="G83" i="52"/>
  <c r="E83" i="52"/>
  <c r="E82" i="52" s="1"/>
  <c r="D83" i="52"/>
  <c r="N82" i="52"/>
  <c r="O81" i="52"/>
  <c r="O79" i="52" s="1"/>
  <c r="L81" i="52"/>
  <c r="I81" i="52"/>
  <c r="F81" i="52"/>
  <c r="C81" i="52"/>
  <c r="O80" i="52"/>
  <c r="L80" i="52"/>
  <c r="L79" i="52" s="1"/>
  <c r="I80" i="52"/>
  <c r="F80" i="52"/>
  <c r="N79" i="52"/>
  <c r="M79" i="52"/>
  <c r="K79" i="52"/>
  <c r="J79" i="52"/>
  <c r="I79" i="52"/>
  <c r="H79" i="52"/>
  <c r="G79" i="52"/>
  <c r="E79" i="52"/>
  <c r="D79" i="52"/>
  <c r="O78" i="52"/>
  <c r="L78" i="52"/>
  <c r="C78" i="52" s="1"/>
  <c r="I78" i="52"/>
  <c r="F78" i="52"/>
  <c r="O77" i="52"/>
  <c r="O76" i="52" s="1"/>
  <c r="O75" i="52" s="1"/>
  <c r="L77" i="52"/>
  <c r="I77" i="52"/>
  <c r="F77" i="52"/>
  <c r="F76" i="52" s="1"/>
  <c r="C77" i="52"/>
  <c r="N76" i="52"/>
  <c r="M76" i="52"/>
  <c r="L76" i="52"/>
  <c r="L75" i="52" s="1"/>
  <c r="K76" i="52"/>
  <c r="J76" i="52"/>
  <c r="I76" i="52"/>
  <c r="H76" i="52"/>
  <c r="H75" i="52" s="1"/>
  <c r="H74" i="52" s="1"/>
  <c r="G76" i="52"/>
  <c r="E76" i="52"/>
  <c r="D76" i="52"/>
  <c r="D75" i="52" s="1"/>
  <c r="N75" i="52"/>
  <c r="M75" i="52"/>
  <c r="K75" i="52"/>
  <c r="J75" i="52"/>
  <c r="I75" i="52"/>
  <c r="G75" i="52"/>
  <c r="E75" i="52"/>
  <c r="E74" i="52" s="1"/>
  <c r="K74" i="52"/>
  <c r="G74" i="52"/>
  <c r="O73" i="52"/>
  <c r="L73" i="52"/>
  <c r="I73" i="52"/>
  <c r="F73" i="52"/>
  <c r="C73" i="52" s="1"/>
  <c r="O72" i="52"/>
  <c r="L72" i="52"/>
  <c r="I72" i="52"/>
  <c r="F72" i="52"/>
  <c r="O71" i="52"/>
  <c r="L71" i="52"/>
  <c r="I71" i="52"/>
  <c r="F71" i="52"/>
  <c r="O70" i="52"/>
  <c r="L70" i="52"/>
  <c r="I70" i="52"/>
  <c r="F70" i="52"/>
  <c r="C70" i="52"/>
  <c r="O69" i="52"/>
  <c r="L69" i="52"/>
  <c r="I69" i="52"/>
  <c r="F69" i="52"/>
  <c r="C69" i="52" s="1"/>
  <c r="N68" i="52"/>
  <c r="M68" i="52"/>
  <c r="M66" i="52" s="1"/>
  <c r="L68" i="52"/>
  <c r="K68" i="52"/>
  <c r="J68" i="52"/>
  <c r="H68" i="52"/>
  <c r="H66" i="52" s="1"/>
  <c r="G68" i="52"/>
  <c r="E68" i="52"/>
  <c r="E66" i="52" s="1"/>
  <c r="D68" i="52"/>
  <c r="D66" i="52" s="1"/>
  <c r="O67" i="52"/>
  <c r="L67" i="52"/>
  <c r="I67" i="52"/>
  <c r="F67" i="52"/>
  <c r="N66" i="52"/>
  <c r="K66" i="52"/>
  <c r="J66" i="52"/>
  <c r="G66" i="52"/>
  <c r="O65" i="52"/>
  <c r="L65" i="52"/>
  <c r="I65" i="52"/>
  <c r="F65" i="52"/>
  <c r="C65" i="52" s="1"/>
  <c r="O64" i="52"/>
  <c r="L64" i="52"/>
  <c r="I64" i="52"/>
  <c r="F64" i="52"/>
  <c r="O63" i="52"/>
  <c r="L63" i="52"/>
  <c r="I63" i="52"/>
  <c r="C63" i="52" s="1"/>
  <c r="F63" i="52"/>
  <c r="O62" i="52"/>
  <c r="L62" i="52"/>
  <c r="I62" i="52"/>
  <c r="F62" i="52"/>
  <c r="C62" i="52"/>
  <c r="O61" i="52"/>
  <c r="L61" i="52"/>
  <c r="I61" i="52"/>
  <c r="F61" i="52"/>
  <c r="C61" i="52" s="1"/>
  <c r="O60" i="52"/>
  <c r="L60" i="52"/>
  <c r="I60" i="52"/>
  <c r="F60" i="52"/>
  <c r="O59" i="52"/>
  <c r="L59" i="52"/>
  <c r="I59" i="52"/>
  <c r="F59" i="52"/>
  <c r="O58" i="52"/>
  <c r="O57" i="52" s="1"/>
  <c r="L58" i="52"/>
  <c r="I58" i="52"/>
  <c r="F58" i="52"/>
  <c r="C58" i="52"/>
  <c r="N57" i="52"/>
  <c r="M57" i="52"/>
  <c r="L57" i="52"/>
  <c r="K57" i="52"/>
  <c r="K53" i="52" s="1"/>
  <c r="J57" i="52"/>
  <c r="H57" i="52"/>
  <c r="G57" i="52"/>
  <c r="G53" i="52" s="1"/>
  <c r="G52" i="52" s="1"/>
  <c r="E57" i="52"/>
  <c r="D57" i="52"/>
  <c r="O56" i="52"/>
  <c r="L56" i="52"/>
  <c r="I56" i="52"/>
  <c r="F56" i="52"/>
  <c r="O55" i="52"/>
  <c r="L55" i="52"/>
  <c r="I55" i="52"/>
  <c r="F55" i="52"/>
  <c r="O54" i="52"/>
  <c r="O53" i="52" s="1"/>
  <c r="L54" i="52"/>
  <c r="D54" i="52"/>
  <c r="D53" i="52" s="1"/>
  <c r="D52" i="52" s="1"/>
  <c r="N53" i="52"/>
  <c r="M53" i="52"/>
  <c r="L53" i="52"/>
  <c r="J53" i="52"/>
  <c r="H53" i="52"/>
  <c r="E53" i="52"/>
  <c r="E52" i="52" s="1"/>
  <c r="E51" i="52" s="1"/>
  <c r="N52" i="52"/>
  <c r="M52" i="52"/>
  <c r="J52" i="52"/>
  <c r="J51" i="52" s="1"/>
  <c r="J50" i="52" s="1"/>
  <c r="O46" i="52"/>
  <c r="C46" i="52"/>
  <c r="O45" i="52"/>
  <c r="N44" i="52"/>
  <c r="M44" i="52"/>
  <c r="M20" i="52" s="1"/>
  <c r="L43" i="52"/>
  <c r="I43" i="52"/>
  <c r="I42" i="52" s="1"/>
  <c r="F43" i="52"/>
  <c r="F42" i="52" s="1"/>
  <c r="L42" i="52"/>
  <c r="K42" i="52"/>
  <c r="J42" i="52"/>
  <c r="H42" i="52"/>
  <c r="G42" i="52"/>
  <c r="E42" i="52"/>
  <c r="D42" i="52"/>
  <c r="C42" i="52"/>
  <c r="F41" i="52"/>
  <c r="C41" i="52" s="1"/>
  <c r="L40" i="52"/>
  <c r="C40" i="52"/>
  <c r="L39" i="52"/>
  <c r="C39" i="52" s="1"/>
  <c r="L38" i="52"/>
  <c r="C38" i="52"/>
  <c r="L37" i="52"/>
  <c r="K36" i="52"/>
  <c r="K26" i="52" s="1"/>
  <c r="K20" i="52" s="1"/>
  <c r="J36" i="52"/>
  <c r="L35" i="52"/>
  <c r="C35" i="52"/>
  <c r="L34" i="52"/>
  <c r="K33" i="52"/>
  <c r="J33" i="52"/>
  <c r="L32" i="52"/>
  <c r="C32" i="52"/>
  <c r="L31" i="52"/>
  <c r="K31" i="52"/>
  <c r="J31" i="52"/>
  <c r="C31" i="52"/>
  <c r="L30" i="52"/>
  <c r="C30" i="52" s="1"/>
  <c r="L29" i="52"/>
  <c r="C29" i="52"/>
  <c r="L28" i="52"/>
  <c r="K27" i="52"/>
  <c r="J27" i="52"/>
  <c r="J26" i="52" s="1"/>
  <c r="F25" i="52"/>
  <c r="C25" i="52"/>
  <c r="I24" i="52"/>
  <c r="O23" i="52"/>
  <c r="L23" i="52"/>
  <c r="I23" i="52"/>
  <c r="F23" i="52"/>
  <c r="O22" i="52"/>
  <c r="L22" i="52"/>
  <c r="L21" i="52" s="1"/>
  <c r="L287" i="52" s="1"/>
  <c r="I22" i="52"/>
  <c r="I21" i="52" s="1"/>
  <c r="F22" i="52"/>
  <c r="O21" i="52"/>
  <c r="N21" i="52"/>
  <c r="M21" i="52"/>
  <c r="M287" i="52" s="1"/>
  <c r="M286" i="52" s="1"/>
  <c r="K21" i="52"/>
  <c r="K287" i="52" s="1"/>
  <c r="K286" i="52" s="1"/>
  <c r="J21" i="52"/>
  <c r="H21" i="52"/>
  <c r="H287" i="52" s="1"/>
  <c r="H286" i="52" s="1"/>
  <c r="G21" i="52"/>
  <c r="F21" i="52"/>
  <c r="E21" i="52"/>
  <c r="E287" i="52" s="1"/>
  <c r="D21" i="52"/>
  <c r="D287" i="52" s="1"/>
  <c r="D286" i="52" s="1"/>
  <c r="H20" i="52"/>
  <c r="O296" i="51"/>
  <c r="L296" i="51"/>
  <c r="I296" i="51"/>
  <c r="F296" i="51"/>
  <c r="O295" i="51"/>
  <c r="L295" i="51"/>
  <c r="I295" i="51"/>
  <c r="F295" i="51"/>
  <c r="O294" i="51"/>
  <c r="L294" i="51"/>
  <c r="I294" i="51"/>
  <c r="F294" i="51"/>
  <c r="O293" i="51"/>
  <c r="L293" i="51"/>
  <c r="I293" i="51"/>
  <c r="F293" i="51"/>
  <c r="C293" i="51"/>
  <c r="O292" i="51"/>
  <c r="L292" i="51"/>
  <c r="I292" i="51"/>
  <c r="F292" i="51"/>
  <c r="C292" i="51" s="1"/>
  <c r="O291" i="51"/>
  <c r="L291" i="51"/>
  <c r="I291" i="51"/>
  <c r="F291" i="51"/>
  <c r="C291" i="51"/>
  <c r="O290" i="51"/>
  <c r="L290" i="51"/>
  <c r="I290" i="51"/>
  <c r="F290" i="51"/>
  <c r="O289" i="51"/>
  <c r="L289" i="51"/>
  <c r="I289" i="51"/>
  <c r="I288" i="51" s="1"/>
  <c r="F289" i="51"/>
  <c r="N288" i="51"/>
  <c r="M288" i="51"/>
  <c r="L288" i="51"/>
  <c r="K288" i="51"/>
  <c r="J288" i="51"/>
  <c r="H288" i="51"/>
  <c r="G288" i="51"/>
  <c r="E288" i="51"/>
  <c r="D288" i="51"/>
  <c r="G287" i="51"/>
  <c r="G286" i="51" s="1"/>
  <c r="O283" i="51"/>
  <c r="L283" i="51"/>
  <c r="I283" i="51"/>
  <c r="F283" i="51"/>
  <c r="O282" i="51"/>
  <c r="L282" i="51"/>
  <c r="L281" i="51" s="1"/>
  <c r="I282" i="51"/>
  <c r="F282" i="51"/>
  <c r="O281" i="51"/>
  <c r="N281" i="51"/>
  <c r="M281" i="51"/>
  <c r="K281" i="51"/>
  <c r="J281" i="51"/>
  <c r="H281" i="51"/>
  <c r="G281" i="51"/>
  <c r="E281" i="51"/>
  <c r="D281" i="51"/>
  <c r="O280" i="51"/>
  <c r="L280" i="51"/>
  <c r="L279" i="51" s="1"/>
  <c r="I280" i="51"/>
  <c r="F280" i="51"/>
  <c r="O279" i="51"/>
  <c r="N279" i="51"/>
  <c r="M279" i="51"/>
  <c r="K279" i="51"/>
  <c r="J279" i="51"/>
  <c r="I279" i="51"/>
  <c r="H279" i="51"/>
  <c r="G279" i="51"/>
  <c r="E279" i="51"/>
  <c r="D279" i="51"/>
  <c r="O278" i="51"/>
  <c r="L278" i="51"/>
  <c r="I278" i="51"/>
  <c r="F278" i="51"/>
  <c r="C278" i="51" s="1"/>
  <c r="O277" i="51"/>
  <c r="O275" i="51" s="1"/>
  <c r="L277" i="51"/>
  <c r="I277" i="51"/>
  <c r="C277" i="51" s="1"/>
  <c r="F277" i="51"/>
  <c r="O276" i="51"/>
  <c r="L276" i="51"/>
  <c r="L275" i="51" s="1"/>
  <c r="I276" i="51"/>
  <c r="F276" i="51"/>
  <c r="N275" i="51"/>
  <c r="M275" i="51"/>
  <c r="K275" i="51"/>
  <c r="J275" i="51"/>
  <c r="I275" i="51"/>
  <c r="H275" i="51"/>
  <c r="G275" i="51"/>
  <c r="E275" i="51"/>
  <c r="D275" i="51"/>
  <c r="O274" i="51"/>
  <c r="L274" i="51"/>
  <c r="I274" i="51"/>
  <c r="F274" i="51"/>
  <c r="C274" i="51" s="1"/>
  <c r="O273" i="51"/>
  <c r="O271" i="51" s="1"/>
  <c r="O269" i="51" s="1"/>
  <c r="O268" i="51" s="1"/>
  <c r="L273" i="51"/>
  <c r="I273" i="51"/>
  <c r="C273" i="51" s="1"/>
  <c r="F273" i="51"/>
  <c r="O272" i="51"/>
  <c r="L272" i="51"/>
  <c r="L271" i="51" s="1"/>
  <c r="I272" i="51"/>
  <c r="F272" i="51"/>
  <c r="N271" i="51"/>
  <c r="N269" i="51" s="1"/>
  <c r="N268" i="51" s="1"/>
  <c r="M271" i="51"/>
  <c r="K271" i="51"/>
  <c r="J271" i="51"/>
  <c r="J269" i="51" s="1"/>
  <c r="I271" i="51"/>
  <c r="H271" i="51"/>
  <c r="G271" i="51"/>
  <c r="G269" i="51" s="1"/>
  <c r="G268" i="51" s="1"/>
  <c r="E271" i="51"/>
  <c r="D271" i="51"/>
  <c r="O270" i="51"/>
  <c r="L270" i="51"/>
  <c r="I270" i="51"/>
  <c r="F270" i="51"/>
  <c r="K269" i="51"/>
  <c r="K268" i="51" s="1"/>
  <c r="I269" i="51"/>
  <c r="I268" i="51" s="1"/>
  <c r="H269" i="51"/>
  <c r="E269" i="51"/>
  <c r="D269" i="51"/>
  <c r="J268" i="51"/>
  <c r="H268" i="51"/>
  <c r="E268" i="51"/>
  <c r="D268" i="51"/>
  <c r="O267" i="51"/>
  <c r="L267" i="51"/>
  <c r="I267" i="51"/>
  <c r="C267" i="51" s="1"/>
  <c r="F267" i="51"/>
  <c r="O266" i="51"/>
  <c r="L266" i="51"/>
  <c r="I266" i="51"/>
  <c r="F266" i="51"/>
  <c r="C266" i="51" s="1"/>
  <c r="O265" i="51"/>
  <c r="L265" i="51"/>
  <c r="I265" i="51"/>
  <c r="F265" i="51"/>
  <c r="C265" i="51"/>
  <c r="O264" i="51"/>
  <c r="L264" i="51"/>
  <c r="I264" i="51"/>
  <c r="F264" i="51"/>
  <c r="C264" i="51" s="1"/>
  <c r="O263" i="51"/>
  <c r="N263" i="51"/>
  <c r="M263" i="51"/>
  <c r="K263" i="51"/>
  <c r="K258" i="51" s="1"/>
  <c r="J263" i="51"/>
  <c r="J258" i="51" s="1"/>
  <c r="H263" i="51"/>
  <c r="G263" i="51"/>
  <c r="F263" i="51"/>
  <c r="E263" i="51"/>
  <c r="D263" i="51"/>
  <c r="O262" i="51"/>
  <c r="L262" i="51"/>
  <c r="I262" i="51"/>
  <c r="F262" i="51"/>
  <c r="C262" i="51"/>
  <c r="O261" i="51"/>
  <c r="O259" i="51" s="1"/>
  <c r="O258" i="51" s="1"/>
  <c r="L261" i="51"/>
  <c r="I261" i="51"/>
  <c r="F261" i="51"/>
  <c r="C261" i="51" s="1"/>
  <c r="O260" i="51"/>
  <c r="L260" i="51"/>
  <c r="L259" i="51" s="1"/>
  <c r="I260" i="51"/>
  <c r="I259" i="51" s="1"/>
  <c r="F260" i="51"/>
  <c r="F259" i="51" s="1"/>
  <c r="N259" i="51"/>
  <c r="M259" i="51"/>
  <c r="M258" i="51" s="1"/>
  <c r="K259" i="51"/>
  <c r="J259" i="51"/>
  <c r="H259" i="51"/>
  <c r="G259" i="51"/>
  <c r="E259" i="51"/>
  <c r="E258" i="51" s="1"/>
  <c r="D259" i="51"/>
  <c r="N258" i="51"/>
  <c r="H258" i="51"/>
  <c r="G258" i="51"/>
  <c r="D258" i="51"/>
  <c r="O257" i="51"/>
  <c r="L257" i="51"/>
  <c r="I257" i="51"/>
  <c r="F257" i="51"/>
  <c r="C257" i="51"/>
  <c r="O256" i="51"/>
  <c r="L256" i="51"/>
  <c r="I256" i="51"/>
  <c r="F256" i="51"/>
  <c r="C256" i="51" s="1"/>
  <c r="O255" i="51"/>
  <c r="L255" i="51"/>
  <c r="I255" i="51"/>
  <c r="C255" i="51" s="1"/>
  <c r="F255" i="51"/>
  <c r="O254" i="51"/>
  <c r="L254" i="51"/>
  <c r="I254" i="51"/>
  <c r="F254" i="51"/>
  <c r="C254" i="51" s="1"/>
  <c r="O253" i="51"/>
  <c r="L253" i="51"/>
  <c r="I253" i="51"/>
  <c r="F253" i="51"/>
  <c r="C253" i="51"/>
  <c r="O252" i="51"/>
  <c r="L252" i="51"/>
  <c r="I252" i="51"/>
  <c r="F252" i="51"/>
  <c r="C252" i="51" s="1"/>
  <c r="O251" i="51"/>
  <c r="N251" i="51"/>
  <c r="M251" i="51"/>
  <c r="M250" i="51" s="1"/>
  <c r="K251" i="51"/>
  <c r="J251" i="51"/>
  <c r="H251" i="51"/>
  <c r="G251" i="51"/>
  <c r="G250" i="51" s="1"/>
  <c r="F251" i="51"/>
  <c r="E251" i="51"/>
  <c r="E250" i="51" s="1"/>
  <c r="D251" i="51"/>
  <c r="O250" i="51"/>
  <c r="N250" i="51"/>
  <c r="K250" i="51"/>
  <c r="J250" i="51"/>
  <c r="H250" i="51"/>
  <c r="D250" i="51"/>
  <c r="O249" i="51"/>
  <c r="L249" i="51"/>
  <c r="I249" i="51"/>
  <c r="I245" i="51" s="1"/>
  <c r="F249" i="51"/>
  <c r="O248" i="51"/>
  <c r="L248" i="51"/>
  <c r="I248" i="51"/>
  <c r="F248" i="51"/>
  <c r="O247" i="51"/>
  <c r="L247" i="51"/>
  <c r="I247" i="51"/>
  <c r="F247" i="51"/>
  <c r="O246" i="51"/>
  <c r="O245" i="51" s="1"/>
  <c r="L246" i="51"/>
  <c r="I246" i="51"/>
  <c r="F246" i="51"/>
  <c r="F245" i="51" s="1"/>
  <c r="C246" i="51"/>
  <c r="N245" i="51"/>
  <c r="M245" i="51"/>
  <c r="K245" i="51"/>
  <c r="J245" i="51"/>
  <c r="H245" i="51"/>
  <c r="G245" i="51"/>
  <c r="E245" i="51"/>
  <c r="D245" i="51"/>
  <c r="O244" i="51"/>
  <c r="L244" i="51"/>
  <c r="I244" i="51"/>
  <c r="F244" i="51"/>
  <c r="C244" i="51" s="1"/>
  <c r="O243" i="51"/>
  <c r="L243" i="51"/>
  <c r="I243" i="51"/>
  <c r="C243" i="51" s="1"/>
  <c r="F243" i="51"/>
  <c r="O242" i="51"/>
  <c r="L242" i="51"/>
  <c r="L237" i="51" s="1"/>
  <c r="I242" i="51"/>
  <c r="F242" i="51"/>
  <c r="C242" i="51" s="1"/>
  <c r="O241" i="51"/>
  <c r="L241" i="51"/>
  <c r="I241" i="51"/>
  <c r="F241" i="51"/>
  <c r="C241" i="51"/>
  <c r="O240" i="51"/>
  <c r="L240" i="51"/>
  <c r="I240" i="51"/>
  <c r="F240" i="51"/>
  <c r="C240" i="51" s="1"/>
  <c r="O239" i="51"/>
  <c r="L239" i="51"/>
  <c r="I239" i="51"/>
  <c r="F239" i="51"/>
  <c r="C239" i="51"/>
  <c r="O238" i="51"/>
  <c r="O237" i="51" s="1"/>
  <c r="L238" i="51"/>
  <c r="I238" i="51"/>
  <c r="F238" i="51"/>
  <c r="N237" i="51"/>
  <c r="M237" i="51"/>
  <c r="M230" i="51" s="1"/>
  <c r="M229" i="51" s="1"/>
  <c r="K237" i="51"/>
  <c r="J237" i="51"/>
  <c r="I237" i="51"/>
  <c r="H237" i="51"/>
  <c r="G237" i="51"/>
  <c r="E237" i="51"/>
  <c r="E230" i="51" s="1"/>
  <c r="D237" i="51"/>
  <c r="O236" i="51"/>
  <c r="L236" i="51"/>
  <c r="C236" i="51" s="1"/>
  <c r="I236" i="51"/>
  <c r="F236" i="51"/>
  <c r="O235" i="51"/>
  <c r="O234" i="51" s="1"/>
  <c r="L235" i="51"/>
  <c r="I235" i="51"/>
  <c r="F235" i="51"/>
  <c r="F234" i="51" s="1"/>
  <c r="C235" i="51"/>
  <c r="N234" i="51"/>
  <c r="M234" i="51"/>
  <c r="L234" i="51"/>
  <c r="K234" i="51"/>
  <c r="J234" i="51"/>
  <c r="I234" i="51"/>
  <c r="H234" i="51"/>
  <c r="H230" i="51" s="1"/>
  <c r="H229" i="51" s="1"/>
  <c r="G234" i="51"/>
  <c r="E234" i="51"/>
  <c r="D234" i="51"/>
  <c r="O233" i="51"/>
  <c r="L233" i="51"/>
  <c r="L232" i="51" s="1"/>
  <c r="I233" i="51"/>
  <c r="I232" i="51" s="1"/>
  <c r="F233" i="51"/>
  <c r="C233" i="51" s="1"/>
  <c r="O232" i="51"/>
  <c r="N232" i="51"/>
  <c r="N230" i="51" s="1"/>
  <c r="N229" i="51" s="1"/>
  <c r="M232" i="51"/>
  <c r="K232" i="51"/>
  <c r="K230" i="51" s="1"/>
  <c r="J232" i="51"/>
  <c r="J230" i="51" s="1"/>
  <c r="H232" i="51"/>
  <c r="G232" i="51"/>
  <c r="G230" i="51" s="1"/>
  <c r="F232" i="51"/>
  <c r="E232" i="51"/>
  <c r="D232" i="51"/>
  <c r="O231" i="51"/>
  <c r="L231" i="51"/>
  <c r="I231" i="51"/>
  <c r="F231" i="51"/>
  <c r="C231" i="51"/>
  <c r="D230" i="51"/>
  <c r="D229" i="51" s="1"/>
  <c r="E229" i="51"/>
  <c r="O228" i="51"/>
  <c r="L228" i="51"/>
  <c r="C228" i="51" s="1"/>
  <c r="I228" i="51"/>
  <c r="F228" i="51"/>
  <c r="O227" i="51"/>
  <c r="O226" i="51" s="1"/>
  <c r="L227" i="51"/>
  <c r="I227" i="51"/>
  <c r="F227" i="51"/>
  <c r="F226" i="51" s="1"/>
  <c r="C227" i="51"/>
  <c r="N226" i="51"/>
  <c r="M226" i="51"/>
  <c r="L226" i="51"/>
  <c r="K226" i="51"/>
  <c r="J226" i="51"/>
  <c r="I226" i="51"/>
  <c r="H226" i="51"/>
  <c r="H203" i="51" s="1"/>
  <c r="H194" i="51" s="1"/>
  <c r="G226" i="51"/>
  <c r="E226" i="51"/>
  <c r="D226" i="51"/>
  <c r="D203" i="51" s="1"/>
  <c r="O225" i="51"/>
  <c r="L225" i="51"/>
  <c r="I225" i="51"/>
  <c r="F225" i="51"/>
  <c r="C225" i="51" s="1"/>
  <c r="O224" i="51"/>
  <c r="L224" i="51"/>
  <c r="C224" i="51" s="1"/>
  <c r="I224" i="51"/>
  <c r="F224" i="51"/>
  <c r="O223" i="51"/>
  <c r="L223" i="51"/>
  <c r="I223" i="51"/>
  <c r="F223" i="51"/>
  <c r="C223" i="51"/>
  <c r="O222" i="51"/>
  <c r="L222" i="51"/>
  <c r="I222" i="51"/>
  <c r="F222" i="51"/>
  <c r="C222" i="51" s="1"/>
  <c r="O221" i="51"/>
  <c r="L221" i="51"/>
  <c r="I221" i="51"/>
  <c r="F221" i="51"/>
  <c r="C221" i="51" s="1"/>
  <c r="O220" i="51"/>
  <c r="L220" i="51"/>
  <c r="C220" i="51" s="1"/>
  <c r="I220" i="51"/>
  <c r="F220" i="51"/>
  <c r="O219" i="51"/>
  <c r="O215" i="51" s="1"/>
  <c r="L219" i="51"/>
  <c r="I219" i="51"/>
  <c r="F219" i="51"/>
  <c r="C219" i="51"/>
  <c r="O218" i="51"/>
  <c r="L218" i="51"/>
  <c r="I218" i="51"/>
  <c r="F218" i="51"/>
  <c r="O217" i="51"/>
  <c r="L217" i="51"/>
  <c r="I217" i="51"/>
  <c r="F217" i="51"/>
  <c r="O216" i="51"/>
  <c r="L216" i="51"/>
  <c r="I216" i="51"/>
  <c r="I215" i="51" s="1"/>
  <c r="F216" i="51"/>
  <c r="N215" i="51"/>
  <c r="M215" i="51"/>
  <c r="K215" i="51"/>
  <c r="J215" i="51"/>
  <c r="H215" i="51"/>
  <c r="G215" i="51"/>
  <c r="G203" i="51" s="1"/>
  <c r="E215" i="51"/>
  <c r="D215" i="51"/>
  <c r="O214" i="51"/>
  <c r="L214" i="51"/>
  <c r="I214" i="51"/>
  <c r="F214" i="51"/>
  <c r="C214" i="51" s="1"/>
  <c r="O213" i="51"/>
  <c r="L213" i="51"/>
  <c r="I213" i="51"/>
  <c r="F213" i="51"/>
  <c r="C213" i="51" s="1"/>
  <c r="O212" i="51"/>
  <c r="L212" i="51"/>
  <c r="C212" i="51" s="1"/>
  <c r="I212" i="51"/>
  <c r="F212" i="51"/>
  <c r="O211" i="51"/>
  <c r="L211" i="51"/>
  <c r="I211" i="51"/>
  <c r="F211" i="51"/>
  <c r="C211" i="51"/>
  <c r="O210" i="51"/>
  <c r="L210" i="51"/>
  <c r="I210" i="51"/>
  <c r="F210" i="51"/>
  <c r="C210" i="51" s="1"/>
  <c r="O209" i="51"/>
  <c r="L209" i="51"/>
  <c r="I209" i="51"/>
  <c r="F209" i="51"/>
  <c r="C209" i="51" s="1"/>
  <c r="O208" i="51"/>
  <c r="L208" i="51"/>
  <c r="C208" i="51" s="1"/>
  <c r="I208" i="51"/>
  <c r="F208" i="51"/>
  <c r="O207" i="51"/>
  <c r="L207" i="51"/>
  <c r="I207" i="51"/>
  <c r="F207" i="51"/>
  <c r="C207" i="51"/>
  <c r="O206" i="51"/>
  <c r="L206" i="51"/>
  <c r="I206" i="51"/>
  <c r="F206" i="51"/>
  <c r="C206" i="51" s="1"/>
  <c r="O205" i="51"/>
  <c r="L205" i="51"/>
  <c r="I205" i="51"/>
  <c r="I204" i="51" s="1"/>
  <c r="I203" i="51" s="1"/>
  <c r="F205" i="51"/>
  <c r="N204" i="51"/>
  <c r="N203" i="51" s="1"/>
  <c r="M204" i="51"/>
  <c r="M203" i="51" s="1"/>
  <c r="K204" i="51"/>
  <c r="J204" i="51"/>
  <c r="J203" i="51" s="1"/>
  <c r="H204" i="51"/>
  <c r="G204" i="51"/>
  <c r="F204" i="51"/>
  <c r="E204" i="51"/>
  <c r="E203" i="51" s="1"/>
  <c r="D204" i="51"/>
  <c r="K203" i="51"/>
  <c r="O202" i="51"/>
  <c r="L202" i="51"/>
  <c r="I202" i="51"/>
  <c r="F202" i="51"/>
  <c r="C202" i="51" s="1"/>
  <c r="O201" i="51"/>
  <c r="L201" i="51"/>
  <c r="I201" i="51"/>
  <c r="F201" i="51"/>
  <c r="O200" i="51"/>
  <c r="L200" i="51"/>
  <c r="C200" i="51" s="1"/>
  <c r="I200" i="51"/>
  <c r="F200" i="51"/>
  <c r="O199" i="51"/>
  <c r="L199" i="51"/>
  <c r="I199" i="51"/>
  <c r="F199" i="51"/>
  <c r="C199" i="51"/>
  <c r="O198" i="51"/>
  <c r="O197" i="51" s="1"/>
  <c r="O195" i="51" s="1"/>
  <c r="L198" i="51"/>
  <c r="I198" i="51"/>
  <c r="F198" i="51"/>
  <c r="N197" i="51"/>
  <c r="N195" i="51" s="1"/>
  <c r="N194" i="51" s="1"/>
  <c r="N193" i="51" s="1"/>
  <c r="M197" i="51"/>
  <c r="M195" i="51" s="1"/>
  <c r="M194" i="51" s="1"/>
  <c r="L197" i="51"/>
  <c r="K197" i="51"/>
  <c r="J197" i="51"/>
  <c r="J195" i="51" s="1"/>
  <c r="J194" i="51" s="1"/>
  <c r="I197" i="51"/>
  <c r="H197" i="51"/>
  <c r="G197" i="51"/>
  <c r="E197" i="51"/>
  <c r="E195" i="51" s="1"/>
  <c r="E194" i="51" s="1"/>
  <c r="E193" i="51" s="1"/>
  <c r="D197" i="51"/>
  <c r="O196" i="51"/>
  <c r="L196" i="51"/>
  <c r="I196" i="51"/>
  <c r="I195" i="51" s="1"/>
  <c r="I194" i="51" s="1"/>
  <c r="F196" i="51"/>
  <c r="K195" i="51"/>
  <c r="H195" i="51"/>
  <c r="G195" i="51"/>
  <c r="D195" i="51"/>
  <c r="D194" i="51"/>
  <c r="O192" i="51"/>
  <c r="L192" i="51"/>
  <c r="I192" i="51"/>
  <c r="I191" i="51" s="1"/>
  <c r="I190" i="51" s="1"/>
  <c r="F192" i="51"/>
  <c r="O191" i="51"/>
  <c r="O190" i="51" s="1"/>
  <c r="N191" i="51"/>
  <c r="N190" i="51" s="1"/>
  <c r="M191" i="51"/>
  <c r="K191" i="51"/>
  <c r="K190" i="51" s="1"/>
  <c r="J191" i="51"/>
  <c r="J190" i="51" s="1"/>
  <c r="H191" i="51"/>
  <c r="G191" i="51"/>
  <c r="G190" i="51" s="1"/>
  <c r="F191" i="51"/>
  <c r="F190" i="51" s="1"/>
  <c r="E191" i="51"/>
  <c r="D191" i="51"/>
  <c r="M190" i="51"/>
  <c r="H190" i="51"/>
  <c r="E190" i="51"/>
  <c r="D190" i="51"/>
  <c r="O189" i="51"/>
  <c r="L189" i="51"/>
  <c r="I189" i="51"/>
  <c r="F189" i="51"/>
  <c r="O188" i="51"/>
  <c r="L188" i="51"/>
  <c r="I188" i="51"/>
  <c r="I187" i="51" s="1"/>
  <c r="I186" i="51" s="1"/>
  <c r="F188" i="51"/>
  <c r="O187" i="51"/>
  <c r="O186" i="51" s="1"/>
  <c r="N187" i="51"/>
  <c r="N186" i="51" s="1"/>
  <c r="M187" i="51"/>
  <c r="K187" i="51"/>
  <c r="K186" i="51" s="1"/>
  <c r="J187" i="51"/>
  <c r="J186" i="51" s="1"/>
  <c r="H187" i="51"/>
  <c r="G187" i="51"/>
  <c r="G186" i="51" s="1"/>
  <c r="F187" i="51"/>
  <c r="F186" i="51" s="1"/>
  <c r="E187" i="51"/>
  <c r="D187" i="51"/>
  <c r="M186" i="51"/>
  <c r="H186" i="51"/>
  <c r="E186" i="51"/>
  <c r="D186" i="51"/>
  <c r="O185" i="51"/>
  <c r="L185" i="51"/>
  <c r="I185" i="51"/>
  <c r="F185" i="51"/>
  <c r="O184" i="51"/>
  <c r="L184" i="51"/>
  <c r="I184" i="51"/>
  <c r="I183" i="51" s="1"/>
  <c r="F184" i="51"/>
  <c r="O183" i="51"/>
  <c r="N183" i="51"/>
  <c r="M183" i="51"/>
  <c r="K183" i="51"/>
  <c r="J183" i="51"/>
  <c r="H183" i="51"/>
  <c r="G183" i="51"/>
  <c r="F183" i="51"/>
  <c r="E183" i="51"/>
  <c r="D183" i="51"/>
  <c r="O182" i="51"/>
  <c r="L182" i="51"/>
  <c r="I182" i="51"/>
  <c r="F182" i="51"/>
  <c r="C182" i="51" s="1"/>
  <c r="O181" i="51"/>
  <c r="L181" i="51"/>
  <c r="I181" i="51"/>
  <c r="I178" i="51" s="1"/>
  <c r="F181" i="51"/>
  <c r="C181" i="51" s="1"/>
  <c r="O180" i="51"/>
  <c r="L180" i="51"/>
  <c r="C180" i="51" s="1"/>
  <c r="I180" i="51"/>
  <c r="F180" i="51"/>
  <c r="O179" i="51"/>
  <c r="O178" i="51" s="1"/>
  <c r="L179" i="51"/>
  <c r="I179" i="51"/>
  <c r="F179" i="51"/>
  <c r="F178" i="51" s="1"/>
  <c r="C179" i="51"/>
  <c r="N178" i="51"/>
  <c r="M178" i="51"/>
  <c r="L178" i="51"/>
  <c r="K178" i="51"/>
  <c r="J178" i="51"/>
  <c r="H178" i="51"/>
  <c r="G178" i="51"/>
  <c r="E178" i="51"/>
  <c r="D178" i="51"/>
  <c r="O177" i="51"/>
  <c r="L177" i="51"/>
  <c r="I177" i="51"/>
  <c r="I174" i="51" s="1"/>
  <c r="F177" i="51"/>
  <c r="O176" i="51"/>
  <c r="L176" i="51"/>
  <c r="I176" i="51"/>
  <c r="F176" i="51"/>
  <c r="O175" i="51"/>
  <c r="O174" i="51" s="1"/>
  <c r="O173" i="51" s="1"/>
  <c r="O172" i="51" s="1"/>
  <c r="L175" i="51"/>
  <c r="I175" i="51"/>
  <c r="F175" i="51"/>
  <c r="F174" i="51" s="1"/>
  <c r="C175" i="51"/>
  <c r="N174" i="51"/>
  <c r="M174" i="51"/>
  <c r="K174" i="51"/>
  <c r="K173" i="51" s="1"/>
  <c r="K172" i="51" s="1"/>
  <c r="J174" i="51"/>
  <c r="H174" i="51"/>
  <c r="G174" i="51"/>
  <c r="G173" i="51" s="1"/>
  <c r="E174" i="51"/>
  <c r="D174" i="51"/>
  <c r="D173" i="51" s="1"/>
  <c r="D172" i="51" s="1"/>
  <c r="N173" i="51"/>
  <c r="M173" i="51"/>
  <c r="M172" i="51" s="1"/>
  <c r="J173" i="51"/>
  <c r="I173" i="51"/>
  <c r="I172" i="51" s="1"/>
  <c r="E173" i="51"/>
  <c r="E172" i="51" s="1"/>
  <c r="N172" i="51"/>
  <c r="J172" i="51"/>
  <c r="O171" i="51"/>
  <c r="L171" i="51"/>
  <c r="I171" i="51"/>
  <c r="F171" i="51"/>
  <c r="C171" i="51"/>
  <c r="O170" i="51"/>
  <c r="L170" i="51"/>
  <c r="I170" i="51"/>
  <c r="F170" i="51"/>
  <c r="C170" i="51" s="1"/>
  <c r="O169" i="51"/>
  <c r="L169" i="51"/>
  <c r="I169" i="51"/>
  <c r="I165" i="51" s="1"/>
  <c r="I164" i="51" s="1"/>
  <c r="F169" i="51"/>
  <c r="O168" i="51"/>
  <c r="L168" i="51"/>
  <c r="I168" i="51"/>
  <c r="F168" i="51"/>
  <c r="O167" i="51"/>
  <c r="L167" i="51"/>
  <c r="I167" i="51"/>
  <c r="F167" i="51"/>
  <c r="C167" i="51"/>
  <c r="O166" i="51"/>
  <c r="O165" i="51" s="1"/>
  <c r="O164" i="51" s="1"/>
  <c r="L166" i="51"/>
  <c r="I166" i="51"/>
  <c r="F166" i="51"/>
  <c r="N165" i="51"/>
  <c r="M165" i="51"/>
  <c r="M164" i="51" s="1"/>
  <c r="K165" i="51"/>
  <c r="J165" i="51"/>
  <c r="H165" i="51"/>
  <c r="H164" i="51" s="1"/>
  <c r="G165" i="51"/>
  <c r="E165" i="51"/>
  <c r="E164" i="51" s="1"/>
  <c r="D165" i="51"/>
  <c r="D164" i="51" s="1"/>
  <c r="N164" i="51"/>
  <c r="K164" i="51"/>
  <c r="J164" i="51"/>
  <c r="G164" i="51"/>
  <c r="O163" i="51"/>
  <c r="L163" i="51"/>
  <c r="I163" i="51"/>
  <c r="F163" i="51"/>
  <c r="C163" i="51"/>
  <c r="O162" i="51"/>
  <c r="L162" i="51"/>
  <c r="I162" i="51"/>
  <c r="F162" i="51"/>
  <c r="C162" i="51" s="1"/>
  <c r="O161" i="51"/>
  <c r="L161" i="51"/>
  <c r="I161" i="51"/>
  <c r="F161" i="51"/>
  <c r="O160" i="51"/>
  <c r="L160" i="51"/>
  <c r="I160" i="51"/>
  <c r="I159" i="51" s="1"/>
  <c r="F160" i="51"/>
  <c r="O159" i="51"/>
  <c r="N159" i="51"/>
  <c r="M159" i="51"/>
  <c r="K159" i="51"/>
  <c r="J159" i="51"/>
  <c r="H159" i="51"/>
  <c r="G159" i="51"/>
  <c r="F159" i="51"/>
  <c r="E159" i="51"/>
  <c r="D159" i="51"/>
  <c r="O158" i="51"/>
  <c r="L158" i="51"/>
  <c r="I158" i="51"/>
  <c r="F158" i="51"/>
  <c r="C158" i="51" s="1"/>
  <c r="O157" i="51"/>
  <c r="L157" i="51"/>
  <c r="I157" i="51"/>
  <c r="F157" i="51"/>
  <c r="C157" i="51" s="1"/>
  <c r="O156" i="51"/>
  <c r="L156" i="51"/>
  <c r="C156" i="51" s="1"/>
  <c r="I156" i="51"/>
  <c r="F156" i="51"/>
  <c r="O155" i="51"/>
  <c r="L155" i="51"/>
  <c r="I155" i="51"/>
  <c r="F155" i="51"/>
  <c r="C155" i="51"/>
  <c r="O154" i="51"/>
  <c r="L154" i="51"/>
  <c r="I154" i="51"/>
  <c r="F154" i="51"/>
  <c r="C154" i="51" s="1"/>
  <c r="O153" i="51"/>
  <c r="L153" i="51"/>
  <c r="I153" i="51"/>
  <c r="I150" i="51" s="1"/>
  <c r="F153" i="51"/>
  <c r="O152" i="51"/>
  <c r="L152" i="51"/>
  <c r="C152" i="51" s="1"/>
  <c r="I152" i="51"/>
  <c r="F152" i="51"/>
  <c r="O151" i="51"/>
  <c r="L151" i="51"/>
  <c r="I151" i="51"/>
  <c r="F151" i="51"/>
  <c r="F150" i="51" s="1"/>
  <c r="C151" i="51"/>
  <c r="N150" i="51"/>
  <c r="M150" i="51"/>
  <c r="K150" i="51"/>
  <c r="J150" i="51"/>
  <c r="H150" i="51"/>
  <c r="G150" i="51"/>
  <c r="E150" i="51"/>
  <c r="D150" i="51"/>
  <c r="O149" i="51"/>
  <c r="L149" i="51"/>
  <c r="I149" i="51"/>
  <c r="F149" i="51"/>
  <c r="C149" i="51" s="1"/>
  <c r="O148" i="51"/>
  <c r="L148" i="51"/>
  <c r="C148" i="51" s="1"/>
  <c r="I148" i="51"/>
  <c r="F148" i="51"/>
  <c r="O147" i="51"/>
  <c r="L147" i="51"/>
  <c r="I147" i="51"/>
  <c r="F147" i="51"/>
  <c r="C147" i="51"/>
  <c r="O146" i="51"/>
  <c r="L146" i="51"/>
  <c r="I146" i="51"/>
  <c r="F146" i="51"/>
  <c r="O145" i="51"/>
  <c r="L145" i="51"/>
  <c r="I145" i="51"/>
  <c r="F145" i="51"/>
  <c r="C145" i="51" s="1"/>
  <c r="O144" i="51"/>
  <c r="L144" i="51"/>
  <c r="I144" i="51"/>
  <c r="I143" i="51" s="1"/>
  <c r="F144" i="51"/>
  <c r="C144" i="51"/>
  <c r="N143" i="51"/>
  <c r="M143" i="51"/>
  <c r="L143" i="51"/>
  <c r="K143" i="51"/>
  <c r="J143" i="51"/>
  <c r="H143" i="51"/>
  <c r="G143" i="51"/>
  <c r="E143" i="51"/>
  <c r="D143" i="51"/>
  <c r="O142" i="51"/>
  <c r="L142" i="51"/>
  <c r="I142" i="51"/>
  <c r="F142" i="51"/>
  <c r="C142" i="51" s="1"/>
  <c r="O141" i="51"/>
  <c r="L141" i="51"/>
  <c r="L140" i="51" s="1"/>
  <c r="I141" i="51"/>
  <c r="I140" i="51" s="1"/>
  <c r="F141" i="51"/>
  <c r="C141" i="51" s="1"/>
  <c r="O140" i="51"/>
  <c r="N140" i="51"/>
  <c r="M140" i="51"/>
  <c r="K140" i="51"/>
  <c r="J140" i="51"/>
  <c r="H140" i="51"/>
  <c r="G140" i="51"/>
  <c r="F140" i="51"/>
  <c r="C140" i="51" s="1"/>
  <c r="E140" i="51"/>
  <c r="D140" i="51"/>
  <c r="O139" i="51"/>
  <c r="L139" i="51"/>
  <c r="I139" i="51"/>
  <c r="F139" i="51"/>
  <c r="C139" i="51"/>
  <c r="O138" i="51"/>
  <c r="L138" i="51"/>
  <c r="I138" i="51"/>
  <c r="F138" i="51"/>
  <c r="O137" i="51"/>
  <c r="L137" i="51"/>
  <c r="I137" i="51"/>
  <c r="F137" i="51"/>
  <c r="C137" i="51" s="1"/>
  <c r="O136" i="51"/>
  <c r="O135" i="51" s="1"/>
  <c r="L136" i="51"/>
  <c r="I136" i="51"/>
  <c r="I135" i="51" s="1"/>
  <c r="F136" i="51"/>
  <c r="C136" i="51"/>
  <c r="N135" i="51"/>
  <c r="M135" i="51"/>
  <c r="L135" i="51"/>
  <c r="K135" i="51"/>
  <c r="J135" i="51"/>
  <c r="H135" i="51"/>
  <c r="G135" i="51"/>
  <c r="E135" i="51"/>
  <c r="D135" i="51"/>
  <c r="O134" i="51"/>
  <c r="L134" i="51"/>
  <c r="I134" i="51"/>
  <c r="F134" i="51"/>
  <c r="C134" i="51" s="1"/>
  <c r="O133" i="51"/>
  <c r="L133" i="51"/>
  <c r="I133" i="51"/>
  <c r="F133" i="51"/>
  <c r="C133" i="51" s="1"/>
  <c r="O132" i="51"/>
  <c r="L132" i="51"/>
  <c r="I132" i="51"/>
  <c r="F132" i="51"/>
  <c r="C132" i="51"/>
  <c r="O131" i="51"/>
  <c r="L131" i="51"/>
  <c r="I131" i="51"/>
  <c r="F131" i="51"/>
  <c r="C131" i="51" s="1"/>
  <c r="N130" i="51"/>
  <c r="M130" i="51"/>
  <c r="M129" i="51" s="1"/>
  <c r="L130" i="51"/>
  <c r="K130" i="51"/>
  <c r="J130" i="51"/>
  <c r="I130" i="51"/>
  <c r="I129" i="51" s="1"/>
  <c r="H130" i="51"/>
  <c r="G130" i="51"/>
  <c r="E130" i="51"/>
  <c r="E129" i="51" s="1"/>
  <c r="D130" i="51"/>
  <c r="D129" i="51" s="1"/>
  <c r="N129" i="51"/>
  <c r="J129" i="51"/>
  <c r="O128" i="51"/>
  <c r="L128" i="51"/>
  <c r="I128" i="51"/>
  <c r="I127" i="51" s="1"/>
  <c r="F128" i="51"/>
  <c r="O127" i="51"/>
  <c r="N127" i="51"/>
  <c r="M127" i="51"/>
  <c r="K127" i="51"/>
  <c r="J127" i="51"/>
  <c r="H127" i="51"/>
  <c r="G127" i="51"/>
  <c r="F127" i="51"/>
  <c r="E127" i="51"/>
  <c r="D127" i="51"/>
  <c r="O126" i="51"/>
  <c r="L126" i="51"/>
  <c r="I126" i="51"/>
  <c r="F126" i="51"/>
  <c r="C126" i="51" s="1"/>
  <c r="D126" i="51"/>
  <c r="D121" i="51" s="1"/>
  <c r="D82" i="51" s="1"/>
  <c r="O125" i="51"/>
  <c r="L125" i="51"/>
  <c r="I125" i="51"/>
  <c r="F125" i="51"/>
  <c r="C125" i="51"/>
  <c r="O124" i="51"/>
  <c r="L124" i="51"/>
  <c r="I124" i="51"/>
  <c r="F124" i="51"/>
  <c r="C124" i="51" s="1"/>
  <c r="O123" i="51"/>
  <c r="L123" i="51"/>
  <c r="I123" i="51"/>
  <c r="F123" i="51"/>
  <c r="O122" i="51"/>
  <c r="L122" i="51"/>
  <c r="L121" i="51" s="1"/>
  <c r="I122" i="51"/>
  <c r="I121" i="51" s="1"/>
  <c r="F122" i="51"/>
  <c r="O121" i="51"/>
  <c r="N121" i="51"/>
  <c r="N82" i="51" s="1"/>
  <c r="M121" i="51"/>
  <c r="K121" i="51"/>
  <c r="J121" i="51"/>
  <c r="H121" i="51"/>
  <c r="G121" i="51"/>
  <c r="E121" i="51"/>
  <c r="O120" i="51"/>
  <c r="L120" i="51"/>
  <c r="I120" i="51"/>
  <c r="F120" i="51"/>
  <c r="C120" i="51" s="1"/>
  <c r="O119" i="51"/>
  <c r="L119" i="51"/>
  <c r="I119" i="51"/>
  <c r="F119" i="51"/>
  <c r="O118" i="51"/>
  <c r="L118" i="51"/>
  <c r="I118" i="51"/>
  <c r="I115" i="51" s="1"/>
  <c r="F118" i="51"/>
  <c r="O117" i="51"/>
  <c r="L117" i="51"/>
  <c r="C117" i="51" s="1"/>
  <c r="I117" i="51"/>
  <c r="F117" i="51"/>
  <c r="O116" i="51"/>
  <c r="O115" i="51" s="1"/>
  <c r="L116" i="51"/>
  <c r="I116" i="51"/>
  <c r="F116" i="51"/>
  <c r="C116" i="51"/>
  <c r="N115" i="51"/>
  <c r="M115" i="51"/>
  <c r="K115" i="51"/>
  <c r="J115" i="51"/>
  <c r="H115" i="51"/>
  <c r="G115" i="51"/>
  <c r="E115" i="51"/>
  <c r="D115" i="51"/>
  <c r="O114" i="51"/>
  <c r="L114" i="51"/>
  <c r="I114" i="51"/>
  <c r="I111" i="51" s="1"/>
  <c r="F114" i="51"/>
  <c r="O113" i="51"/>
  <c r="L113" i="51"/>
  <c r="C113" i="51" s="1"/>
  <c r="I113" i="51"/>
  <c r="F113" i="51"/>
  <c r="O112" i="51"/>
  <c r="O111" i="51" s="1"/>
  <c r="L112" i="51"/>
  <c r="I112" i="51"/>
  <c r="F112" i="51"/>
  <c r="F111" i="51" s="1"/>
  <c r="C112" i="51"/>
  <c r="N111" i="51"/>
  <c r="M111" i="51"/>
  <c r="K111" i="51"/>
  <c r="J111" i="51"/>
  <c r="H111" i="51"/>
  <c r="G111" i="51"/>
  <c r="E111" i="51"/>
  <c r="D111" i="51"/>
  <c r="O110" i="51"/>
  <c r="L110" i="51"/>
  <c r="I110" i="51"/>
  <c r="F110" i="51"/>
  <c r="O109" i="51"/>
  <c r="L109" i="51"/>
  <c r="C109" i="51" s="1"/>
  <c r="I109" i="51"/>
  <c r="F109" i="51"/>
  <c r="O108" i="51"/>
  <c r="L108" i="51"/>
  <c r="I108" i="51"/>
  <c r="F108" i="51"/>
  <c r="C108" i="51"/>
  <c r="O107" i="51"/>
  <c r="L107" i="51"/>
  <c r="I107" i="51"/>
  <c r="F107" i="51"/>
  <c r="C107" i="51" s="1"/>
  <c r="O106" i="51"/>
  <c r="L106" i="51"/>
  <c r="I106" i="51"/>
  <c r="F106" i="51"/>
  <c r="C106" i="51" s="1"/>
  <c r="O105" i="51"/>
  <c r="L105" i="51"/>
  <c r="I105" i="51"/>
  <c r="F105" i="51"/>
  <c r="C105" i="51"/>
  <c r="O104" i="51"/>
  <c r="L104" i="51"/>
  <c r="I104" i="51"/>
  <c r="F104" i="51"/>
  <c r="O103" i="51"/>
  <c r="L103" i="51"/>
  <c r="I103" i="51"/>
  <c r="F103" i="51"/>
  <c r="N102" i="51"/>
  <c r="M102" i="51"/>
  <c r="K102" i="51"/>
  <c r="J102" i="51"/>
  <c r="H102" i="51"/>
  <c r="G102" i="51"/>
  <c r="E102" i="51"/>
  <c r="D102" i="51"/>
  <c r="O101" i="51"/>
  <c r="L101" i="51"/>
  <c r="I101" i="51"/>
  <c r="F101" i="51"/>
  <c r="C101" i="51"/>
  <c r="O100" i="51"/>
  <c r="L100" i="51"/>
  <c r="I100" i="51"/>
  <c r="F100" i="51"/>
  <c r="C100" i="51" s="1"/>
  <c r="O99" i="51"/>
  <c r="L99" i="51"/>
  <c r="I99" i="51"/>
  <c r="F99" i="51"/>
  <c r="O98" i="51"/>
  <c r="L98" i="51"/>
  <c r="I98" i="51"/>
  <c r="F98" i="51"/>
  <c r="O97" i="51"/>
  <c r="L97" i="51"/>
  <c r="I97" i="51"/>
  <c r="F97" i="51"/>
  <c r="O96" i="51"/>
  <c r="L96" i="51"/>
  <c r="I96" i="51"/>
  <c r="F96" i="51"/>
  <c r="O95" i="51"/>
  <c r="O94" i="51" s="1"/>
  <c r="L95" i="51"/>
  <c r="I95" i="51"/>
  <c r="F95" i="51"/>
  <c r="F94" i="51" s="1"/>
  <c r="C95" i="51"/>
  <c r="N94" i="51"/>
  <c r="M94" i="51"/>
  <c r="K94" i="51"/>
  <c r="J94" i="51"/>
  <c r="H94" i="51"/>
  <c r="G94" i="51"/>
  <c r="E94" i="51"/>
  <c r="D94" i="51"/>
  <c r="O93" i="51"/>
  <c r="L93" i="51"/>
  <c r="I93" i="51"/>
  <c r="F93" i="51"/>
  <c r="C93" i="51"/>
  <c r="O92" i="51"/>
  <c r="L92" i="51"/>
  <c r="I92" i="51"/>
  <c r="F92" i="51"/>
  <c r="C92" i="51" s="1"/>
  <c r="O91" i="51"/>
  <c r="L91" i="51"/>
  <c r="I91" i="51"/>
  <c r="F91" i="51"/>
  <c r="O90" i="51"/>
  <c r="L90" i="51"/>
  <c r="I90" i="51"/>
  <c r="F90" i="51"/>
  <c r="O89" i="51"/>
  <c r="L89" i="51"/>
  <c r="I89" i="51"/>
  <c r="F89" i="51"/>
  <c r="O88" i="51"/>
  <c r="N88" i="51"/>
  <c r="M88" i="51"/>
  <c r="K88" i="51"/>
  <c r="J88" i="51"/>
  <c r="J82" i="51" s="1"/>
  <c r="H88" i="51"/>
  <c r="G88" i="51"/>
  <c r="F88" i="51"/>
  <c r="E88" i="51"/>
  <c r="D88" i="51"/>
  <c r="O87" i="51"/>
  <c r="O83" i="51" s="1"/>
  <c r="L87" i="51"/>
  <c r="I87" i="51"/>
  <c r="F87" i="51"/>
  <c r="C87" i="51"/>
  <c r="O86" i="51"/>
  <c r="L86" i="51"/>
  <c r="I86" i="51"/>
  <c r="F86" i="51"/>
  <c r="C86" i="51" s="1"/>
  <c r="O85" i="51"/>
  <c r="L85" i="51"/>
  <c r="I85" i="51"/>
  <c r="C85" i="51" s="1"/>
  <c r="F85" i="51"/>
  <c r="O84" i="51"/>
  <c r="L84" i="51"/>
  <c r="L83" i="51" s="1"/>
  <c r="I84" i="51"/>
  <c r="F84" i="51"/>
  <c r="C84" i="51" s="1"/>
  <c r="N83" i="51"/>
  <c r="M83" i="51"/>
  <c r="K83" i="51"/>
  <c r="J83" i="51"/>
  <c r="H83" i="51"/>
  <c r="G83" i="51"/>
  <c r="G82" i="51" s="1"/>
  <c r="E83" i="51"/>
  <c r="D83" i="51"/>
  <c r="M82" i="51"/>
  <c r="H82" i="51"/>
  <c r="O81" i="51"/>
  <c r="L81" i="51"/>
  <c r="I81" i="51"/>
  <c r="F81" i="51"/>
  <c r="C81" i="51"/>
  <c r="O80" i="51"/>
  <c r="O79" i="51" s="1"/>
  <c r="O75" i="51" s="1"/>
  <c r="L80" i="51"/>
  <c r="I80" i="51"/>
  <c r="F80" i="51"/>
  <c r="N79" i="51"/>
  <c r="M79" i="51"/>
  <c r="L79" i="51"/>
  <c r="K79" i="51"/>
  <c r="J79" i="51"/>
  <c r="I79" i="51"/>
  <c r="H79" i="51"/>
  <c r="G79" i="51"/>
  <c r="E79" i="51"/>
  <c r="E75" i="51" s="1"/>
  <c r="D79" i="51"/>
  <c r="D75" i="51" s="1"/>
  <c r="O78" i="51"/>
  <c r="L78" i="51"/>
  <c r="I78" i="51"/>
  <c r="F78" i="51"/>
  <c r="O77" i="51"/>
  <c r="L77" i="51"/>
  <c r="L76" i="51" s="1"/>
  <c r="L75" i="51" s="1"/>
  <c r="I77" i="51"/>
  <c r="F77" i="51"/>
  <c r="O76" i="51"/>
  <c r="N76" i="51"/>
  <c r="N75" i="51" s="1"/>
  <c r="N74" i="51" s="1"/>
  <c r="M76" i="51"/>
  <c r="K76" i="51"/>
  <c r="K75" i="51" s="1"/>
  <c r="J76" i="51"/>
  <c r="J75" i="51" s="1"/>
  <c r="J74" i="51" s="1"/>
  <c r="H76" i="51"/>
  <c r="G76" i="51"/>
  <c r="F76" i="51"/>
  <c r="E76" i="51"/>
  <c r="D76" i="51"/>
  <c r="M75" i="51"/>
  <c r="H75" i="51"/>
  <c r="G75" i="51"/>
  <c r="O73" i="51"/>
  <c r="L73" i="51"/>
  <c r="I73" i="51"/>
  <c r="C73" i="51" s="1"/>
  <c r="F73" i="51"/>
  <c r="O72" i="51"/>
  <c r="L72" i="51"/>
  <c r="I72" i="51"/>
  <c r="F72" i="51"/>
  <c r="O71" i="51"/>
  <c r="L71" i="51"/>
  <c r="I71" i="51"/>
  <c r="F71" i="51"/>
  <c r="C71" i="51"/>
  <c r="O70" i="51"/>
  <c r="L70" i="51"/>
  <c r="I70" i="51"/>
  <c r="F70" i="51"/>
  <c r="O69" i="51"/>
  <c r="L69" i="51"/>
  <c r="I69" i="51"/>
  <c r="F69" i="51"/>
  <c r="N68" i="51"/>
  <c r="M68" i="51"/>
  <c r="K68" i="51"/>
  <c r="K66" i="51" s="1"/>
  <c r="J68" i="51"/>
  <c r="J66" i="51" s="1"/>
  <c r="H68" i="51"/>
  <c r="G68" i="51"/>
  <c r="G66" i="51" s="1"/>
  <c r="E68" i="51"/>
  <c r="D68" i="51"/>
  <c r="D66" i="51" s="1"/>
  <c r="O67" i="51"/>
  <c r="L67" i="51"/>
  <c r="I67" i="51"/>
  <c r="F67" i="51"/>
  <c r="C67" i="51" s="1"/>
  <c r="N66" i="51"/>
  <c r="M66" i="51"/>
  <c r="H66" i="51"/>
  <c r="E66" i="51"/>
  <c r="O65" i="51"/>
  <c r="L65" i="51"/>
  <c r="I65" i="51"/>
  <c r="F65" i="51"/>
  <c r="C65" i="51"/>
  <c r="O64" i="51"/>
  <c r="L64" i="51"/>
  <c r="I64" i="51"/>
  <c r="F64" i="51"/>
  <c r="C64" i="51" s="1"/>
  <c r="O63" i="51"/>
  <c r="L63" i="51"/>
  <c r="I63" i="51"/>
  <c r="F63" i="51"/>
  <c r="O62" i="51"/>
  <c r="L62" i="51"/>
  <c r="I62" i="51"/>
  <c r="F62" i="51"/>
  <c r="O61" i="51"/>
  <c r="L61" i="51"/>
  <c r="C61" i="51" s="1"/>
  <c r="I61" i="51"/>
  <c r="F61" i="51"/>
  <c r="O60" i="51"/>
  <c r="L60" i="51"/>
  <c r="I60" i="51"/>
  <c r="F60" i="51"/>
  <c r="C60" i="51"/>
  <c r="O59" i="51"/>
  <c r="L59" i="51"/>
  <c r="I59" i="51"/>
  <c r="F59" i="51"/>
  <c r="C59" i="51" s="1"/>
  <c r="O58" i="51"/>
  <c r="L58" i="51"/>
  <c r="I58" i="51"/>
  <c r="F58" i="51"/>
  <c r="F57" i="51" s="1"/>
  <c r="N57" i="51"/>
  <c r="N53" i="51" s="1"/>
  <c r="N52" i="51" s="1"/>
  <c r="M57" i="51"/>
  <c r="M53" i="51" s="1"/>
  <c r="M52" i="51" s="1"/>
  <c r="K57" i="51"/>
  <c r="J57" i="51"/>
  <c r="H57" i="51"/>
  <c r="G57" i="51"/>
  <c r="E57" i="51"/>
  <c r="D57" i="51"/>
  <c r="O56" i="51"/>
  <c r="L56" i="51"/>
  <c r="I56" i="51"/>
  <c r="F56" i="51"/>
  <c r="C56" i="51" s="1"/>
  <c r="O55" i="51"/>
  <c r="O54" i="51" s="1"/>
  <c r="L55" i="51"/>
  <c r="I55" i="51"/>
  <c r="I54" i="51" s="1"/>
  <c r="F55" i="51"/>
  <c r="C55" i="51"/>
  <c r="L54" i="51"/>
  <c r="J54" i="51"/>
  <c r="J53" i="51" s="1"/>
  <c r="D54" i="51"/>
  <c r="K53" i="51"/>
  <c r="K52" i="51" s="1"/>
  <c r="H53" i="51"/>
  <c r="H52" i="51" s="1"/>
  <c r="G53" i="51"/>
  <c r="G52" i="51" s="1"/>
  <c r="E53" i="51"/>
  <c r="D53" i="51"/>
  <c r="E52" i="51"/>
  <c r="N51" i="51"/>
  <c r="N50" i="51" s="1"/>
  <c r="O46" i="51"/>
  <c r="C46" i="51"/>
  <c r="O45" i="51"/>
  <c r="N44" i="51"/>
  <c r="M44" i="51"/>
  <c r="L43" i="51"/>
  <c r="I43" i="51"/>
  <c r="I42" i="51" s="1"/>
  <c r="F43" i="51"/>
  <c r="C43" i="51" s="1"/>
  <c r="L42" i="51"/>
  <c r="K42" i="51"/>
  <c r="J42" i="51"/>
  <c r="H42" i="51"/>
  <c r="G42" i="51"/>
  <c r="F42" i="51"/>
  <c r="C42" i="51" s="1"/>
  <c r="E42" i="51"/>
  <c r="D42" i="51"/>
  <c r="F41" i="51"/>
  <c r="C41" i="51" s="1"/>
  <c r="L39" i="51"/>
  <c r="C39" i="51" s="1"/>
  <c r="L38" i="51"/>
  <c r="C38" i="51"/>
  <c r="L37" i="51"/>
  <c r="C37" i="51" s="1"/>
  <c r="K36" i="51"/>
  <c r="L35" i="51"/>
  <c r="C35" i="51"/>
  <c r="L34" i="51"/>
  <c r="C34" i="51" s="1"/>
  <c r="L33" i="51"/>
  <c r="C33" i="51" s="1"/>
  <c r="K33" i="51"/>
  <c r="J33" i="51"/>
  <c r="L32" i="51"/>
  <c r="L31" i="51" s="1"/>
  <c r="C32" i="51"/>
  <c r="K31" i="51"/>
  <c r="J31" i="51"/>
  <c r="C31" i="51"/>
  <c r="L30" i="51"/>
  <c r="C30" i="51" s="1"/>
  <c r="L29" i="51"/>
  <c r="C29" i="51"/>
  <c r="L28" i="51"/>
  <c r="C28" i="51" s="1"/>
  <c r="L27" i="51"/>
  <c r="C27" i="51" s="1"/>
  <c r="K27" i="51"/>
  <c r="J27" i="51"/>
  <c r="K26" i="51"/>
  <c r="F25" i="51"/>
  <c r="C25" i="51"/>
  <c r="I24" i="51"/>
  <c r="O23" i="51"/>
  <c r="L23" i="51"/>
  <c r="I23" i="51"/>
  <c r="F23" i="51"/>
  <c r="C23" i="51" s="1"/>
  <c r="O22" i="51"/>
  <c r="L22" i="51"/>
  <c r="L21" i="51" s="1"/>
  <c r="I22" i="51"/>
  <c r="I21" i="51" s="1"/>
  <c r="F22" i="51"/>
  <c r="C22" i="51" s="1"/>
  <c r="O21" i="51"/>
  <c r="O287" i="51" s="1"/>
  <c r="N21" i="51"/>
  <c r="M21" i="51"/>
  <c r="M287" i="51" s="1"/>
  <c r="M286" i="51" s="1"/>
  <c r="K21" i="51"/>
  <c r="K287" i="51" s="1"/>
  <c r="K286" i="51" s="1"/>
  <c r="J21" i="51"/>
  <c r="H21" i="51"/>
  <c r="H287" i="51" s="1"/>
  <c r="H286" i="51" s="1"/>
  <c r="G21" i="51"/>
  <c r="F21" i="51"/>
  <c r="E21" i="51"/>
  <c r="E287" i="51" s="1"/>
  <c r="E286" i="51" s="1"/>
  <c r="D21" i="51"/>
  <c r="D287" i="51" s="1"/>
  <c r="D286" i="51" s="1"/>
  <c r="O20" i="51"/>
  <c r="K20" i="51"/>
  <c r="H20" i="51"/>
  <c r="G20" i="51"/>
  <c r="O296" i="50"/>
  <c r="L296" i="50"/>
  <c r="I296" i="50"/>
  <c r="F296" i="50"/>
  <c r="C296" i="50" s="1"/>
  <c r="O295" i="50"/>
  <c r="L295" i="50"/>
  <c r="I295" i="50"/>
  <c r="F295" i="50"/>
  <c r="O294" i="50"/>
  <c r="L294" i="50"/>
  <c r="C294" i="50" s="1"/>
  <c r="I294" i="50"/>
  <c r="F294" i="50"/>
  <c r="O293" i="50"/>
  <c r="L293" i="50"/>
  <c r="I293" i="50"/>
  <c r="F293" i="50"/>
  <c r="C293" i="50"/>
  <c r="O292" i="50"/>
  <c r="L292" i="50"/>
  <c r="I292" i="50"/>
  <c r="F292" i="50"/>
  <c r="C292" i="50" s="1"/>
  <c r="O291" i="50"/>
  <c r="L291" i="50"/>
  <c r="I291" i="50"/>
  <c r="I288" i="50" s="1"/>
  <c r="F291" i="50"/>
  <c r="C291" i="50" s="1"/>
  <c r="O290" i="50"/>
  <c r="L290" i="50"/>
  <c r="C290" i="50" s="1"/>
  <c r="I290" i="50"/>
  <c r="F290" i="50"/>
  <c r="O289" i="50"/>
  <c r="L289" i="50"/>
  <c r="I289" i="50"/>
  <c r="F289" i="50"/>
  <c r="F288" i="50" s="1"/>
  <c r="C289" i="50"/>
  <c r="N288" i="50"/>
  <c r="M288" i="50"/>
  <c r="L288" i="50"/>
  <c r="K288" i="50"/>
  <c r="J288" i="50"/>
  <c r="H288" i="50"/>
  <c r="G288" i="50"/>
  <c r="E288" i="50"/>
  <c r="D288" i="50"/>
  <c r="O283" i="50"/>
  <c r="L283" i="50"/>
  <c r="I283" i="50"/>
  <c r="F283" i="50"/>
  <c r="O282" i="50"/>
  <c r="L282" i="50"/>
  <c r="I282" i="50"/>
  <c r="I281" i="50" s="1"/>
  <c r="F282" i="50"/>
  <c r="O281" i="50"/>
  <c r="N281" i="50"/>
  <c r="M281" i="50"/>
  <c r="K281" i="50"/>
  <c r="J281" i="50"/>
  <c r="H281" i="50"/>
  <c r="G281" i="50"/>
  <c r="F281" i="50"/>
  <c r="E281" i="50"/>
  <c r="D281" i="50"/>
  <c r="O280" i="50"/>
  <c r="O279" i="50" s="1"/>
  <c r="L280" i="50"/>
  <c r="I280" i="50"/>
  <c r="F280" i="50"/>
  <c r="N279" i="50"/>
  <c r="M279" i="50"/>
  <c r="L279" i="50"/>
  <c r="K279" i="50"/>
  <c r="J279" i="50"/>
  <c r="I279" i="50"/>
  <c r="H279" i="50"/>
  <c r="G279" i="50"/>
  <c r="E279" i="50"/>
  <c r="D279" i="50"/>
  <c r="O278" i="50"/>
  <c r="L278" i="50"/>
  <c r="C278" i="50" s="1"/>
  <c r="I278" i="50"/>
  <c r="F278" i="50"/>
  <c r="O277" i="50"/>
  <c r="L277" i="50"/>
  <c r="I277" i="50"/>
  <c r="F277" i="50"/>
  <c r="C277" i="50"/>
  <c r="O276" i="50"/>
  <c r="O275" i="50" s="1"/>
  <c r="L276" i="50"/>
  <c r="I276" i="50"/>
  <c r="F276" i="50"/>
  <c r="N275" i="50"/>
  <c r="M275" i="50"/>
  <c r="L275" i="50"/>
  <c r="K275" i="50"/>
  <c r="J275" i="50"/>
  <c r="I275" i="50"/>
  <c r="H275" i="50"/>
  <c r="G275" i="50"/>
  <c r="E275" i="50"/>
  <c r="D275" i="50"/>
  <c r="O274" i="50"/>
  <c r="L274" i="50"/>
  <c r="C274" i="50" s="1"/>
  <c r="I274" i="50"/>
  <c r="F274" i="50"/>
  <c r="O273" i="50"/>
  <c r="L273" i="50"/>
  <c r="I273" i="50"/>
  <c r="F273" i="50"/>
  <c r="C273" i="50"/>
  <c r="O272" i="50"/>
  <c r="L272" i="50"/>
  <c r="I272" i="50"/>
  <c r="F272" i="50"/>
  <c r="N271" i="50"/>
  <c r="N269" i="50" s="1"/>
  <c r="N268" i="50" s="1"/>
  <c r="M271" i="50"/>
  <c r="M269" i="50" s="1"/>
  <c r="L271" i="50"/>
  <c r="K271" i="50"/>
  <c r="J271" i="50"/>
  <c r="J269" i="50" s="1"/>
  <c r="J268" i="50" s="1"/>
  <c r="I271" i="50"/>
  <c r="H271" i="50"/>
  <c r="G271" i="50"/>
  <c r="E271" i="50"/>
  <c r="D271" i="50"/>
  <c r="O270" i="50"/>
  <c r="L270" i="50"/>
  <c r="I270" i="50"/>
  <c r="F270" i="50"/>
  <c r="K269" i="50"/>
  <c r="K268" i="50" s="1"/>
  <c r="H269" i="50"/>
  <c r="G269" i="50"/>
  <c r="G268" i="50" s="1"/>
  <c r="D269" i="50"/>
  <c r="H268" i="50"/>
  <c r="D268" i="50"/>
  <c r="O267" i="50"/>
  <c r="L267" i="50"/>
  <c r="I267" i="50"/>
  <c r="I263" i="50" s="1"/>
  <c r="F267" i="50"/>
  <c r="O266" i="50"/>
  <c r="L266" i="50"/>
  <c r="I266" i="50"/>
  <c r="F266" i="50"/>
  <c r="O265" i="50"/>
  <c r="L265" i="50"/>
  <c r="I265" i="50"/>
  <c r="F265" i="50"/>
  <c r="C265" i="50"/>
  <c r="O264" i="50"/>
  <c r="L264" i="50"/>
  <c r="I264" i="50"/>
  <c r="F264" i="50"/>
  <c r="N263" i="50"/>
  <c r="M263" i="50"/>
  <c r="K263" i="50"/>
  <c r="J263" i="50"/>
  <c r="H263" i="50"/>
  <c r="G263" i="50"/>
  <c r="E263" i="50"/>
  <c r="D263" i="50"/>
  <c r="O262" i="50"/>
  <c r="L262" i="50"/>
  <c r="I262" i="50"/>
  <c r="F262" i="50"/>
  <c r="O261" i="50"/>
  <c r="L261" i="50"/>
  <c r="I261" i="50"/>
  <c r="F261" i="50"/>
  <c r="C261" i="50"/>
  <c r="O260" i="50"/>
  <c r="L260" i="50"/>
  <c r="I260" i="50"/>
  <c r="F260" i="50"/>
  <c r="N259" i="50"/>
  <c r="M259" i="50"/>
  <c r="M258" i="50" s="1"/>
  <c r="K259" i="50"/>
  <c r="J259" i="50"/>
  <c r="I259" i="50"/>
  <c r="H259" i="50"/>
  <c r="H258" i="50" s="1"/>
  <c r="G259" i="50"/>
  <c r="E259" i="50"/>
  <c r="D259" i="50"/>
  <c r="D258" i="50" s="1"/>
  <c r="N258" i="50"/>
  <c r="K258" i="50"/>
  <c r="J258" i="50"/>
  <c r="G258" i="50"/>
  <c r="O257" i="50"/>
  <c r="L257" i="50"/>
  <c r="I257" i="50"/>
  <c r="F257" i="50"/>
  <c r="C257" i="50"/>
  <c r="O256" i="50"/>
  <c r="L256" i="50"/>
  <c r="I256" i="50"/>
  <c r="F256" i="50"/>
  <c r="C256" i="50" s="1"/>
  <c r="O255" i="50"/>
  <c r="L255" i="50"/>
  <c r="I255" i="50"/>
  <c r="F255" i="50"/>
  <c r="O254" i="50"/>
  <c r="L254" i="50"/>
  <c r="I254" i="50"/>
  <c r="F254" i="50"/>
  <c r="O253" i="50"/>
  <c r="L253" i="50"/>
  <c r="I253" i="50"/>
  <c r="F253" i="50"/>
  <c r="C253" i="50"/>
  <c r="O252" i="50"/>
  <c r="L252" i="50"/>
  <c r="I252" i="50"/>
  <c r="I251" i="50" s="1"/>
  <c r="I250" i="50" s="1"/>
  <c r="F252" i="50"/>
  <c r="C252" i="50" s="1"/>
  <c r="N251" i="50"/>
  <c r="M251" i="50"/>
  <c r="M250" i="50" s="1"/>
  <c r="K251" i="50"/>
  <c r="J251" i="50"/>
  <c r="J250" i="50" s="1"/>
  <c r="H251" i="50"/>
  <c r="H250" i="50" s="1"/>
  <c r="G251" i="50"/>
  <c r="E251" i="50"/>
  <c r="E250" i="50" s="1"/>
  <c r="D251" i="50"/>
  <c r="D250" i="50" s="1"/>
  <c r="N250" i="50"/>
  <c r="K250" i="50"/>
  <c r="G250" i="50"/>
  <c r="O249" i="50"/>
  <c r="L249" i="50"/>
  <c r="I249" i="50"/>
  <c r="F249" i="50"/>
  <c r="C249" i="50"/>
  <c r="O248" i="50"/>
  <c r="L248" i="50"/>
  <c r="I248" i="50"/>
  <c r="F248" i="50"/>
  <c r="O247" i="50"/>
  <c r="L247" i="50"/>
  <c r="I247" i="50"/>
  <c r="F247" i="50"/>
  <c r="O246" i="50"/>
  <c r="L246" i="50"/>
  <c r="I246" i="50"/>
  <c r="I245" i="50" s="1"/>
  <c r="F246" i="50"/>
  <c r="O245" i="50"/>
  <c r="N245" i="50"/>
  <c r="M245" i="50"/>
  <c r="K245" i="50"/>
  <c r="J245" i="50"/>
  <c r="H245" i="50"/>
  <c r="G245" i="50"/>
  <c r="E245" i="50"/>
  <c r="D245" i="50"/>
  <c r="O244" i="50"/>
  <c r="L244" i="50"/>
  <c r="I244" i="50"/>
  <c r="F244" i="50"/>
  <c r="C244" i="50" s="1"/>
  <c r="O243" i="50"/>
  <c r="L243" i="50"/>
  <c r="I243" i="50"/>
  <c r="F243" i="50"/>
  <c r="O242" i="50"/>
  <c r="L242" i="50"/>
  <c r="C242" i="50" s="1"/>
  <c r="I242" i="50"/>
  <c r="F242" i="50"/>
  <c r="O241" i="50"/>
  <c r="O237" i="50" s="1"/>
  <c r="L241" i="50"/>
  <c r="I241" i="50"/>
  <c r="F241" i="50"/>
  <c r="C241" i="50"/>
  <c r="O240" i="50"/>
  <c r="L240" i="50"/>
  <c r="I240" i="50"/>
  <c r="F240" i="50"/>
  <c r="O239" i="50"/>
  <c r="L239" i="50"/>
  <c r="I239" i="50"/>
  <c r="F239" i="50"/>
  <c r="C239" i="50" s="1"/>
  <c r="O238" i="50"/>
  <c r="L238" i="50"/>
  <c r="C238" i="50" s="1"/>
  <c r="I238" i="50"/>
  <c r="I237" i="50" s="1"/>
  <c r="F238" i="50"/>
  <c r="N237" i="50"/>
  <c r="M237" i="50"/>
  <c r="K237" i="50"/>
  <c r="J237" i="50"/>
  <c r="H237" i="50"/>
  <c r="G237" i="50"/>
  <c r="E237" i="50"/>
  <c r="D237" i="50"/>
  <c r="O236" i="50"/>
  <c r="L236" i="50"/>
  <c r="I236" i="50"/>
  <c r="F236" i="50"/>
  <c r="C236" i="50" s="1"/>
  <c r="O235" i="50"/>
  <c r="L235" i="50"/>
  <c r="L234" i="50" s="1"/>
  <c r="I235" i="50"/>
  <c r="I234" i="50" s="1"/>
  <c r="F235" i="50"/>
  <c r="C235" i="50" s="1"/>
  <c r="O234" i="50"/>
  <c r="N234" i="50"/>
  <c r="M234" i="50"/>
  <c r="K234" i="50"/>
  <c r="J234" i="50"/>
  <c r="H234" i="50"/>
  <c r="G234" i="50"/>
  <c r="F234" i="50"/>
  <c r="C234" i="50" s="1"/>
  <c r="E234" i="50"/>
  <c r="D234" i="50"/>
  <c r="O233" i="50"/>
  <c r="O232" i="50" s="1"/>
  <c r="O230" i="50" s="1"/>
  <c r="L233" i="50"/>
  <c r="I233" i="50"/>
  <c r="F233" i="50"/>
  <c r="F232" i="50" s="1"/>
  <c r="C233" i="50"/>
  <c r="N232" i="50"/>
  <c r="M232" i="50"/>
  <c r="M230" i="50" s="1"/>
  <c r="L232" i="50"/>
  <c r="K232" i="50"/>
  <c r="J232" i="50"/>
  <c r="I232" i="50"/>
  <c r="H232" i="50"/>
  <c r="G232" i="50"/>
  <c r="E232" i="50"/>
  <c r="E230" i="50" s="1"/>
  <c r="D232" i="50"/>
  <c r="D230" i="50" s="1"/>
  <c r="D229" i="50" s="1"/>
  <c r="D193" i="50" s="1"/>
  <c r="O231" i="50"/>
  <c r="L231" i="50"/>
  <c r="I231" i="50"/>
  <c r="F231" i="50"/>
  <c r="N230" i="50"/>
  <c r="J230" i="50"/>
  <c r="G230" i="50"/>
  <c r="G229" i="50"/>
  <c r="O228" i="50"/>
  <c r="L228" i="50"/>
  <c r="I228" i="50"/>
  <c r="F228" i="50"/>
  <c r="C228" i="50" s="1"/>
  <c r="O227" i="50"/>
  <c r="L227" i="50"/>
  <c r="L226" i="50" s="1"/>
  <c r="I227" i="50"/>
  <c r="I226" i="50" s="1"/>
  <c r="F227" i="50"/>
  <c r="C227" i="50" s="1"/>
  <c r="O226" i="50"/>
  <c r="N226" i="50"/>
  <c r="M226" i="50"/>
  <c r="K226" i="50"/>
  <c r="J226" i="50"/>
  <c r="H226" i="50"/>
  <c r="G226" i="50"/>
  <c r="F226" i="50"/>
  <c r="C226" i="50" s="1"/>
  <c r="E226" i="50"/>
  <c r="D226" i="50"/>
  <c r="O225" i="50"/>
  <c r="L225" i="50"/>
  <c r="I225" i="50"/>
  <c r="F225" i="50"/>
  <c r="C225" i="50"/>
  <c r="O224" i="50"/>
  <c r="L224" i="50"/>
  <c r="I224" i="50"/>
  <c r="F224" i="50"/>
  <c r="C224" i="50" s="1"/>
  <c r="O223" i="50"/>
  <c r="L223" i="50"/>
  <c r="I223" i="50"/>
  <c r="F223" i="50"/>
  <c r="C223" i="50" s="1"/>
  <c r="O222" i="50"/>
  <c r="L222" i="50"/>
  <c r="C222" i="50" s="1"/>
  <c r="I222" i="50"/>
  <c r="F222" i="50"/>
  <c r="O221" i="50"/>
  <c r="L221" i="50"/>
  <c r="I221" i="50"/>
  <c r="F221" i="50"/>
  <c r="C221" i="50"/>
  <c r="O220" i="50"/>
  <c r="L220" i="50"/>
  <c r="I220" i="50"/>
  <c r="F220" i="50"/>
  <c r="C220" i="50" s="1"/>
  <c r="O219" i="50"/>
  <c r="L219" i="50"/>
  <c r="I219" i="50"/>
  <c r="F219" i="50"/>
  <c r="O218" i="50"/>
  <c r="L218" i="50"/>
  <c r="I218" i="50"/>
  <c r="F218" i="50"/>
  <c r="O217" i="50"/>
  <c r="L217" i="50"/>
  <c r="I217" i="50"/>
  <c r="F217" i="50"/>
  <c r="C217" i="50"/>
  <c r="O216" i="50"/>
  <c r="L216" i="50"/>
  <c r="I216" i="50"/>
  <c r="I215" i="50" s="1"/>
  <c r="I203" i="50" s="1"/>
  <c r="F216" i="50"/>
  <c r="C216" i="50" s="1"/>
  <c r="N215" i="50"/>
  <c r="M215" i="50"/>
  <c r="K215" i="50"/>
  <c r="J215" i="50"/>
  <c r="J203" i="50" s="1"/>
  <c r="J194" i="50" s="1"/>
  <c r="H215" i="50"/>
  <c r="G215" i="50"/>
  <c r="E215" i="50"/>
  <c r="D215" i="50"/>
  <c r="O214" i="50"/>
  <c r="L214" i="50"/>
  <c r="C214" i="50" s="1"/>
  <c r="I214" i="50"/>
  <c r="F214" i="50"/>
  <c r="O213" i="50"/>
  <c r="L213" i="50"/>
  <c r="I213" i="50"/>
  <c r="F213" i="50"/>
  <c r="C213" i="50"/>
  <c r="O212" i="50"/>
  <c r="L212" i="50"/>
  <c r="I212" i="50"/>
  <c r="F212" i="50"/>
  <c r="C212" i="50" s="1"/>
  <c r="O211" i="50"/>
  <c r="L211" i="50"/>
  <c r="I211" i="50"/>
  <c r="F211" i="50"/>
  <c r="C211" i="50" s="1"/>
  <c r="O210" i="50"/>
  <c r="L210" i="50"/>
  <c r="C210" i="50" s="1"/>
  <c r="I210" i="50"/>
  <c r="F210" i="50"/>
  <c r="O209" i="50"/>
  <c r="L209" i="50"/>
  <c r="I209" i="50"/>
  <c r="F209" i="50"/>
  <c r="C209" i="50"/>
  <c r="O208" i="50"/>
  <c r="L208" i="50"/>
  <c r="I208" i="50"/>
  <c r="F208" i="50"/>
  <c r="C208" i="50" s="1"/>
  <c r="O207" i="50"/>
  <c r="L207" i="50"/>
  <c r="I207" i="50"/>
  <c r="F207" i="50"/>
  <c r="O206" i="50"/>
  <c r="L206" i="50"/>
  <c r="I206" i="50"/>
  <c r="F206" i="50"/>
  <c r="O205" i="50"/>
  <c r="O204" i="50" s="1"/>
  <c r="L205" i="50"/>
  <c r="I205" i="50"/>
  <c r="F205" i="50"/>
  <c r="C205" i="50"/>
  <c r="N204" i="50"/>
  <c r="M204" i="50"/>
  <c r="K204" i="50"/>
  <c r="K203" i="50" s="1"/>
  <c r="J204" i="50"/>
  <c r="I204" i="50"/>
  <c r="H204" i="50"/>
  <c r="H203" i="50" s="1"/>
  <c r="G204" i="50"/>
  <c r="G203" i="50" s="1"/>
  <c r="E204" i="50"/>
  <c r="D204" i="50"/>
  <c r="D203" i="50" s="1"/>
  <c r="N203" i="50"/>
  <c r="M203" i="50"/>
  <c r="M194" i="50" s="1"/>
  <c r="E203" i="50"/>
  <c r="E194" i="50" s="1"/>
  <c r="O202" i="50"/>
  <c r="L202" i="50"/>
  <c r="C202" i="50" s="1"/>
  <c r="I202" i="50"/>
  <c r="F202" i="50"/>
  <c r="O201" i="50"/>
  <c r="L201" i="50"/>
  <c r="I201" i="50"/>
  <c r="F201" i="50"/>
  <c r="C201" i="50"/>
  <c r="O200" i="50"/>
  <c r="L200" i="50"/>
  <c r="I200" i="50"/>
  <c r="F200" i="50"/>
  <c r="C200" i="50" s="1"/>
  <c r="O199" i="50"/>
  <c r="L199" i="50"/>
  <c r="I199" i="50"/>
  <c r="F199" i="50"/>
  <c r="O198" i="50"/>
  <c r="L198" i="50"/>
  <c r="I198" i="50"/>
  <c r="I197" i="50" s="1"/>
  <c r="F198" i="50"/>
  <c r="O197" i="50"/>
  <c r="N197" i="50"/>
  <c r="M197" i="50"/>
  <c r="K197" i="50"/>
  <c r="K195" i="50" s="1"/>
  <c r="J197" i="50"/>
  <c r="H197" i="50"/>
  <c r="H195" i="50" s="1"/>
  <c r="H194" i="50" s="1"/>
  <c r="G197" i="50"/>
  <c r="G195" i="50" s="1"/>
  <c r="F197" i="50"/>
  <c r="E197" i="50"/>
  <c r="D197" i="50"/>
  <c r="D195" i="50" s="1"/>
  <c r="D194" i="50" s="1"/>
  <c r="O196" i="50"/>
  <c r="O195" i="50" s="1"/>
  <c r="L196" i="50"/>
  <c r="I196" i="50"/>
  <c r="I195" i="50" s="1"/>
  <c r="I194" i="50" s="1"/>
  <c r="F196" i="50"/>
  <c r="N195" i="50"/>
  <c r="N194" i="50" s="1"/>
  <c r="M195" i="50"/>
  <c r="J195" i="50"/>
  <c r="F195" i="50"/>
  <c r="E195" i="50"/>
  <c r="G194" i="50"/>
  <c r="G193" i="50" s="1"/>
  <c r="O192" i="50"/>
  <c r="O191" i="50" s="1"/>
  <c r="L192" i="50"/>
  <c r="I192" i="50"/>
  <c r="C192" i="50" s="1"/>
  <c r="F192" i="50"/>
  <c r="N191" i="50"/>
  <c r="M191" i="50"/>
  <c r="L191" i="50"/>
  <c r="L190" i="50" s="1"/>
  <c r="K191" i="50"/>
  <c r="J191" i="50"/>
  <c r="H191" i="50"/>
  <c r="H190" i="50" s="1"/>
  <c r="G191" i="50"/>
  <c r="F191" i="50"/>
  <c r="F190" i="50" s="1"/>
  <c r="E191" i="50"/>
  <c r="E190" i="50" s="1"/>
  <c r="D191" i="50"/>
  <c r="D190" i="50" s="1"/>
  <c r="O190" i="50"/>
  <c r="N190" i="50"/>
  <c r="M190" i="50"/>
  <c r="M186" i="50" s="1"/>
  <c r="K190" i="50"/>
  <c r="J190" i="50"/>
  <c r="G190" i="50"/>
  <c r="G186" i="50" s="1"/>
  <c r="O189" i="50"/>
  <c r="L189" i="50"/>
  <c r="I189" i="50"/>
  <c r="F189" i="50"/>
  <c r="C189" i="50"/>
  <c r="O188" i="50"/>
  <c r="L188" i="50"/>
  <c r="I188" i="50"/>
  <c r="F188" i="50"/>
  <c r="N187" i="50"/>
  <c r="M187" i="50"/>
  <c r="L187" i="50"/>
  <c r="L186" i="50" s="1"/>
  <c r="K187" i="50"/>
  <c r="J187" i="50"/>
  <c r="J186" i="50" s="1"/>
  <c r="I187" i="50"/>
  <c r="H187" i="50"/>
  <c r="H186" i="50" s="1"/>
  <c r="G187" i="50"/>
  <c r="E187" i="50"/>
  <c r="E186" i="50" s="1"/>
  <c r="D187" i="50"/>
  <c r="D186" i="50" s="1"/>
  <c r="N186" i="50"/>
  <c r="K186" i="50"/>
  <c r="O185" i="50"/>
  <c r="L185" i="50"/>
  <c r="L183" i="50" s="1"/>
  <c r="I185" i="50"/>
  <c r="F185" i="50"/>
  <c r="C185" i="50" s="1"/>
  <c r="O184" i="50"/>
  <c r="O183" i="50" s="1"/>
  <c r="L184" i="50"/>
  <c r="I184" i="50"/>
  <c r="F184" i="50"/>
  <c r="F183" i="50" s="1"/>
  <c r="C183" i="50" s="1"/>
  <c r="C184" i="50"/>
  <c r="N183" i="50"/>
  <c r="M183" i="50"/>
  <c r="K183" i="50"/>
  <c r="J183" i="50"/>
  <c r="I183" i="50"/>
  <c r="H183" i="50"/>
  <c r="G183" i="50"/>
  <c r="E183" i="50"/>
  <c r="D183" i="50"/>
  <c r="O182" i="50"/>
  <c r="L182" i="50"/>
  <c r="I182" i="50"/>
  <c r="F182" i="50"/>
  <c r="C182" i="50"/>
  <c r="O181" i="50"/>
  <c r="L181" i="50"/>
  <c r="I181" i="50"/>
  <c r="F181" i="50"/>
  <c r="C181" i="50" s="1"/>
  <c r="O180" i="50"/>
  <c r="O178" i="50" s="1"/>
  <c r="L180" i="50"/>
  <c r="I180" i="50"/>
  <c r="C180" i="50" s="1"/>
  <c r="F180" i="50"/>
  <c r="O179" i="50"/>
  <c r="L179" i="50"/>
  <c r="L178" i="50" s="1"/>
  <c r="I179" i="50"/>
  <c r="F179" i="50"/>
  <c r="F178" i="50" s="1"/>
  <c r="N178" i="50"/>
  <c r="N173" i="50" s="1"/>
  <c r="N172" i="50" s="1"/>
  <c r="M178" i="50"/>
  <c r="K178" i="50"/>
  <c r="J178" i="50"/>
  <c r="J173" i="50" s="1"/>
  <c r="J172" i="50" s="1"/>
  <c r="I178" i="50"/>
  <c r="H178" i="50"/>
  <c r="G178" i="50"/>
  <c r="E178" i="50"/>
  <c r="D178" i="50"/>
  <c r="O177" i="50"/>
  <c r="L177" i="50"/>
  <c r="I177" i="50"/>
  <c r="F177" i="50"/>
  <c r="C177" i="50" s="1"/>
  <c r="O176" i="50"/>
  <c r="O174" i="50" s="1"/>
  <c r="L176" i="50"/>
  <c r="I176" i="50"/>
  <c r="F176" i="50"/>
  <c r="C176" i="50"/>
  <c r="O175" i="50"/>
  <c r="L175" i="50"/>
  <c r="I175" i="50"/>
  <c r="F175" i="50"/>
  <c r="N174" i="50"/>
  <c r="M174" i="50"/>
  <c r="M173" i="50" s="1"/>
  <c r="K174" i="50"/>
  <c r="J174" i="50"/>
  <c r="I174" i="50"/>
  <c r="H174" i="50"/>
  <c r="G174" i="50"/>
  <c r="G173" i="50" s="1"/>
  <c r="G172" i="50" s="1"/>
  <c r="E174" i="50"/>
  <c r="D174" i="50"/>
  <c r="K173" i="50"/>
  <c r="K172" i="50" s="1"/>
  <c r="H173" i="50"/>
  <c r="D173" i="50"/>
  <c r="M172" i="50"/>
  <c r="H172" i="50"/>
  <c r="D172" i="50"/>
  <c r="O171" i="50"/>
  <c r="L171" i="50"/>
  <c r="I171" i="50"/>
  <c r="F171" i="50"/>
  <c r="C171" i="50" s="1"/>
  <c r="O170" i="50"/>
  <c r="L170" i="50"/>
  <c r="I170" i="50"/>
  <c r="C170" i="50" s="1"/>
  <c r="F170" i="50"/>
  <c r="O169" i="50"/>
  <c r="L169" i="50"/>
  <c r="I169" i="50"/>
  <c r="F169" i="50"/>
  <c r="C169" i="50"/>
  <c r="O168" i="50"/>
  <c r="L168" i="50"/>
  <c r="I168" i="50"/>
  <c r="F168" i="50"/>
  <c r="C168" i="50" s="1"/>
  <c r="O167" i="50"/>
  <c r="L167" i="50"/>
  <c r="I167" i="50"/>
  <c r="F167" i="50"/>
  <c r="F165" i="50" s="1"/>
  <c r="F164" i="50" s="1"/>
  <c r="O166" i="50"/>
  <c r="O165" i="50" s="1"/>
  <c r="O164" i="50" s="1"/>
  <c r="L166" i="50"/>
  <c r="I166" i="50"/>
  <c r="I165" i="50" s="1"/>
  <c r="I164" i="50" s="1"/>
  <c r="F166" i="50"/>
  <c r="C166" i="50"/>
  <c r="N165" i="50"/>
  <c r="N164" i="50" s="1"/>
  <c r="M165" i="50"/>
  <c r="L165" i="50"/>
  <c r="L164" i="50" s="1"/>
  <c r="K165" i="50"/>
  <c r="J165" i="50"/>
  <c r="J164" i="50" s="1"/>
  <c r="H165" i="50"/>
  <c r="G165" i="50"/>
  <c r="G164" i="50" s="1"/>
  <c r="E165" i="50"/>
  <c r="D165" i="50"/>
  <c r="D164" i="50" s="1"/>
  <c r="M164" i="50"/>
  <c r="K164" i="50"/>
  <c r="H164" i="50"/>
  <c r="E164" i="50"/>
  <c r="O163" i="50"/>
  <c r="L163" i="50"/>
  <c r="I163" i="50"/>
  <c r="F163" i="50"/>
  <c r="O162" i="50"/>
  <c r="L162" i="50"/>
  <c r="C162" i="50" s="1"/>
  <c r="I162" i="50"/>
  <c r="F162" i="50"/>
  <c r="O161" i="50"/>
  <c r="L161" i="50"/>
  <c r="I161" i="50"/>
  <c r="F161" i="50"/>
  <c r="C161" i="50"/>
  <c r="O160" i="50"/>
  <c r="L160" i="50"/>
  <c r="I160" i="50"/>
  <c r="F160" i="50"/>
  <c r="N159" i="50"/>
  <c r="M159" i="50"/>
  <c r="L159" i="50"/>
  <c r="K159" i="50"/>
  <c r="J159" i="50"/>
  <c r="I159" i="50"/>
  <c r="H159" i="50"/>
  <c r="G159" i="50"/>
  <c r="E159" i="50"/>
  <c r="D159" i="50"/>
  <c r="O158" i="50"/>
  <c r="L158" i="50"/>
  <c r="I158" i="50"/>
  <c r="C158" i="50" s="1"/>
  <c r="F158" i="50"/>
  <c r="O157" i="50"/>
  <c r="L157" i="50"/>
  <c r="I157" i="50"/>
  <c r="F157" i="50"/>
  <c r="C157" i="50"/>
  <c r="O156" i="50"/>
  <c r="L156" i="50"/>
  <c r="I156" i="50"/>
  <c r="F156" i="50"/>
  <c r="C156" i="50" s="1"/>
  <c r="O155" i="50"/>
  <c r="L155" i="50"/>
  <c r="I155" i="50"/>
  <c r="F155" i="50"/>
  <c r="O154" i="50"/>
  <c r="L154" i="50"/>
  <c r="I154" i="50"/>
  <c r="F154" i="50"/>
  <c r="C154" i="50"/>
  <c r="O153" i="50"/>
  <c r="L153" i="50"/>
  <c r="I153" i="50"/>
  <c r="F153" i="50"/>
  <c r="C153" i="50" s="1"/>
  <c r="O152" i="50"/>
  <c r="L152" i="50"/>
  <c r="I152" i="50"/>
  <c r="C152" i="50" s="1"/>
  <c r="F152" i="50"/>
  <c r="O151" i="50"/>
  <c r="L151" i="50"/>
  <c r="L150" i="50" s="1"/>
  <c r="I151" i="50"/>
  <c r="F151" i="50"/>
  <c r="F150" i="50" s="1"/>
  <c r="N150" i="50"/>
  <c r="M150" i="50"/>
  <c r="K150" i="50"/>
  <c r="J150" i="50"/>
  <c r="H150" i="50"/>
  <c r="G150" i="50"/>
  <c r="E150" i="50"/>
  <c r="E129" i="50" s="1"/>
  <c r="D150" i="50"/>
  <c r="O149" i="50"/>
  <c r="L149" i="50"/>
  <c r="L143" i="50" s="1"/>
  <c r="I149" i="50"/>
  <c r="F149" i="50"/>
  <c r="O148" i="50"/>
  <c r="L148" i="50"/>
  <c r="I148" i="50"/>
  <c r="F148" i="50"/>
  <c r="C148" i="50"/>
  <c r="O147" i="50"/>
  <c r="L147" i="50"/>
  <c r="I147" i="50"/>
  <c r="F147" i="50"/>
  <c r="C147" i="50" s="1"/>
  <c r="O146" i="50"/>
  <c r="L146" i="50"/>
  <c r="I146" i="50"/>
  <c r="C146" i="50" s="1"/>
  <c r="F146" i="50"/>
  <c r="O145" i="50"/>
  <c r="L145" i="50"/>
  <c r="I145" i="50"/>
  <c r="F145" i="50"/>
  <c r="C145" i="50"/>
  <c r="O144" i="50"/>
  <c r="L144" i="50"/>
  <c r="I144" i="50"/>
  <c r="F144" i="50"/>
  <c r="C144" i="50" s="1"/>
  <c r="N143" i="50"/>
  <c r="M143" i="50"/>
  <c r="K143" i="50"/>
  <c r="J143" i="50"/>
  <c r="H143" i="50"/>
  <c r="G143" i="50"/>
  <c r="F143" i="50"/>
  <c r="E143" i="50"/>
  <c r="D143" i="50"/>
  <c r="O142" i="50"/>
  <c r="L142" i="50"/>
  <c r="C142" i="50" s="1"/>
  <c r="I142" i="50"/>
  <c r="F142" i="50"/>
  <c r="O141" i="50"/>
  <c r="O140" i="50" s="1"/>
  <c r="L141" i="50"/>
  <c r="I141" i="50"/>
  <c r="F141" i="50"/>
  <c r="F140" i="50" s="1"/>
  <c r="C141" i="50"/>
  <c r="N140" i="50"/>
  <c r="M140" i="50"/>
  <c r="L140" i="50"/>
  <c r="K140" i="50"/>
  <c r="J140" i="50"/>
  <c r="I140" i="50"/>
  <c r="H140" i="50"/>
  <c r="G140" i="50"/>
  <c r="E140" i="50"/>
  <c r="D140" i="50"/>
  <c r="C140" i="50"/>
  <c r="O139" i="50"/>
  <c r="L139" i="50"/>
  <c r="I139" i="50"/>
  <c r="F139" i="50"/>
  <c r="C139" i="50" s="1"/>
  <c r="O138" i="50"/>
  <c r="L138" i="50"/>
  <c r="I138" i="50"/>
  <c r="C138" i="50" s="1"/>
  <c r="F138" i="50"/>
  <c r="O137" i="50"/>
  <c r="L137" i="50"/>
  <c r="I137" i="50"/>
  <c r="F137" i="50"/>
  <c r="C137" i="50"/>
  <c r="O136" i="50"/>
  <c r="L136" i="50"/>
  <c r="I136" i="50"/>
  <c r="F136" i="50"/>
  <c r="C136" i="50" s="1"/>
  <c r="N135" i="50"/>
  <c r="M135" i="50"/>
  <c r="L135" i="50"/>
  <c r="K135" i="50"/>
  <c r="J135" i="50"/>
  <c r="H135" i="50"/>
  <c r="G135" i="50"/>
  <c r="F135" i="50"/>
  <c r="E135" i="50"/>
  <c r="D135" i="50"/>
  <c r="O134" i="50"/>
  <c r="L134" i="50"/>
  <c r="C134" i="50" s="1"/>
  <c r="I134" i="50"/>
  <c r="F134" i="50"/>
  <c r="O133" i="50"/>
  <c r="O130" i="50" s="1"/>
  <c r="L133" i="50"/>
  <c r="I133" i="50"/>
  <c r="F133" i="50"/>
  <c r="C133" i="50"/>
  <c r="O132" i="50"/>
  <c r="L132" i="50"/>
  <c r="I132" i="50"/>
  <c r="F132" i="50"/>
  <c r="O131" i="50"/>
  <c r="L131" i="50"/>
  <c r="I131" i="50"/>
  <c r="I130" i="50" s="1"/>
  <c r="F131" i="50"/>
  <c r="N130" i="50"/>
  <c r="M130" i="50"/>
  <c r="M129" i="50" s="1"/>
  <c r="K130" i="50"/>
  <c r="J130" i="50"/>
  <c r="J129" i="50" s="1"/>
  <c r="H130" i="50"/>
  <c r="G130" i="50"/>
  <c r="E130" i="50"/>
  <c r="D130" i="50"/>
  <c r="D129" i="50" s="1"/>
  <c r="K129" i="50"/>
  <c r="G129" i="50"/>
  <c r="O128" i="50"/>
  <c r="L128" i="50"/>
  <c r="L127" i="50" s="1"/>
  <c r="I128" i="50"/>
  <c r="F128" i="50"/>
  <c r="O127" i="50"/>
  <c r="N127" i="50"/>
  <c r="M127" i="50"/>
  <c r="K127" i="50"/>
  <c r="J127" i="50"/>
  <c r="I127" i="50"/>
  <c r="H127" i="50"/>
  <c r="G127" i="50"/>
  <c r="E127" i="50"/>
  <c r="D127" i="50"/>
  <c r="O126" i="50"/>
  <c r="L126" i="50"/>
  <c r="I126" i="50"/>
  <c r="F126" i="50"/>
  <c r="C126" i="50" s="1"/>
  <c r="O125" i="50"/>
  <c r="L125" i="50"/>
  <c r="I125" i="50"/>
  <c r="C125" i="50" s="1"/>
  <c r="F125" i="50"/>
  <c r="O124" i="50"/>
  <c r="L124" i="50"/>
  <c r="I124" i="50"/>
  <c r="F124" i="50"/>
  <c r="C124" i="50" s="1"/>
  <c r="O123" i="50"/>
  <c r="O121" i="50" s="1"/>
  <c r="L123" i="50"/>
  <c r="I123" i="50"/>
  <c r="F123" i="50"/>
  <c r="C123" i="50"/>
  <c r="O122" i="50"/>
  <c r="L122" i="50"/>
  <c r="I122" i="50"/>
  <c r="F122" i="50"/>
  <c r="N121" i="50"/>
  <c r="M121" i="50"/>
  <c r="K121" i="50"/>
  <c r="J121" i="50"/>
  <c r="I121" i="50"/>
  <c r="H121" i="50"/>
  <c r="G121" i="50"/>
  <c r="E121" i="50"/>
  <c r="D121" i="50"/>
  <c r="O120" i="50"/>
  <c r="L120" i="50"/>
  <c r="I120" i="50"/>
  <c r="F120" i="50"/>
  <c r="O119" i="50"/>
  <c r="L119" i="50"/>
  <c r="I119" i="50"/>
  <c r="F119" i="50"/>
  <c r="C119" i="50"/>
  <c r="O118" i="50"/>
  <c r="L118" i="50"/>
  <c r="I118" i="50"/>
  <c r="F118" i="50"/>
  <c r="C118" i="50" s="1"/>
  <c r="O117" i="50"/>
  <c r="L117" i="50"/>
  <c r="I117" i="50"/>
  <c r="F117" i="50"/>
  <c r="O116" i="50"/>
  <c r="L116" i="50"/>
  <c r="I116" i="50"/>
  <c r="F116" i="50"/>
  <c r="C116" i="50" s="1"/>
  <c r="O115" i="50"/>
  <c r="N115" i="50"/>
  <c r="M115" i="50"/>
  <c r="K115" i="50"/>
  <c r="J115" i="50"/>
  <c r="H115" i="50"/>
  <c r="G115" i="50"/>
  <c r="E115" i="50"/>
  <c r="D115" i="50"/>
  <c r="O114" i="50"/>
  <c r="L114" i="50"/>
  <c r="I114" i="50"/>
  <c r="F114" i="50"/>
  <c r="C114" i="50" s="1"/>
  <c r="O113" i="50"/>
  <c r="L113" i="50"/>
  <c r="I113" i="50"/>
  <c r="F113" i="50"/>
  <c r="O112" i="50"/>
  <c r="L112" i="50"/>
  <c r="L111" i="50" s="1"/>
  <c r="I112" i="50"/>
  <c r="F112" i="50"/>
  <c r="O111" i="50"/>
  <c r="N111" i="50"/>
  <c r="M111" i="50"/>
  <c r="K111" i="50"/>
  <c r="J111" i="50"/>
  <c r="H111" i="50"/>
  <c r="G111" i="50"/>
  <c r="E111" i="50"/>
  <c r="D111" i="50"/>
  <c r="O110" i="50"/>
  <c r="L110" i="50"/>
  <c r="I110" i="50"/>
  <c r="F110" i="50"/>
  <c r="C110" i="50" s="1"/>
  <c r="O109" i="50"/>
  <c r="L109" i="50"/>
  <c r="I109" i="50"/>
  <c r="C109" i="50" s="1"/>
  <c r="F109" i="50"/>
  <c r="O108" i="50"/>
  <c r="L108" i="50"/>
  <c r="I108" i="50"/>
  <c r="F108" i="50"/>
  <c r="C108" i="50" s="1"/>
  <c r="O107" i="50"/>
  <c r="L107" i="50"/>
  <c r="I107" i="50"/>
  <c r="F107" i="50"/>
  <c r="C107" i="50"/>
  <c r="O106" i="50"/>
  <c r="L106" i="50"/>
  <c r="I106" i="50"/>
  <c r="F106" i="50"/>
  <c r="C106" i="50" s="1"/>
  <c r="O105" i="50"/>
  <c r="L105" i="50"/>
  <c r="I105" i="50"/>
  <c r="C105" i="50" s="1"/>
  <c r="F105" i="50"/>
  <c r="O104" i="50"/>
  <c r="L104" i="50"/>
  <c r="L102" i="50" s="1"/>
  <c r="I104" i="50"/>
  <c r="F104" i="50"/>
  <c r="O103" i="50"/>
  <c r="L103" i="50"/>
  <c r="I103" i="50"/>
  <c r="I102" i="50" s="1"/>
  <c r="F103" i="50"/>
  <c r="N102" i="50"/>
  <c r="M102" i="50"/>
  <c r="K102" i="50"/>
  <c r="J102" i="50"/>
  <c r="H102" i="50"/>
  <c r="G102" i="50"/>
  <c r="E102" i="50"/>
  <c r="D102" i="50"/>
  <c r="D82" i="50" s="1"/>
  <c r="D74" i="50" s="1"/>
  <c r="O101" i="50"/>
  <c r="L101" i="50"/>
  <c r="I101" i="50"/>
  <c r="C101" i="50" s="1"/>
  <c r="F101" i="50"/>
  <c r="O100" i="50"/>
  <c r="L100" i="50"/>
  <c r="I100" i="50"/>
  <c r="F100" i="50"/>
  <c r="O99" i="50"/>
  <c r="L99" i="50"/>
  <c r="I99" i="50"/>
  <c r="C99" i="50" s="1"/>
  <c r="F99" i="50"/>
  <c r="O98" i="50"/>
  <c r="L98" i="50"/>
  <c r="L94" i="50" s="1"/>
  <c r="I98" i="50"/>
  <c r="F98" i="50"/>
  <c r="O97" i="50"/>
  <c r="L97" i="50"/>
  <c r="I97" i="50"/>
  <c r="F97" i="50"/>
  <c r="C97" i="50"/>
  <c r="O96" i="50"/>
  <c r="L96" i="50"/>
  <c r="I96" i="50"/>
  <c r="F96" i="50"/>
  <c r="C96" i="50" s="1"/>
  <c r="O95" i="50"/>
  <c r="O94" i="50" s="1"/>
  <c r="L95" i="50"/>
  <c r="I95" i="50"/>
  <c r="F95" i="50"/>
  <c r="C95" i="50"/>
  <c r="N94" i="50"/>
  <c r="M94" i="50"/>
  <c r="K94" i="50"/>
  <c r="J94" i="50"/>
  <c r="H94" i="50"/>
  <c r="G94" i="50"/>
  <c r="F94" i="50"/>
  <c r="E94" i="50"/>
  <c r="D94" i="50"/>
  <c r="O93" i="50"/>
  <c r="L93" i="50"/>
  <c r="I93" i="50"/>
  <c r="F93" i="50"/>
  <c r="C93" i="50"/>
  <c r="O92" i="50"/>
  <c r="L92" i="50"/>
  <c r="I92" i="50"/>
  <c r="F92" i="50"/>
  <c r="C92" i="50" s="1"/>
  <c r="O91" i="50"/>
  <c r="C91" i="50" s="1"/>
  <c r="L91" i="50"/>
  <c r="I91" i="50"/>
  <c r="F91" i="50"/>
  <c r="O90" i="50"/>
  <c r="L90" i="50"/>
  <c r="I90" i="50"/>
  <c r="F90" i="50"/>
  <c r="C90" i="50" s="1"/>
  <c r="O89" i="50"/>
  <c r="L89" i="50"/>
  <c r="I89" i="50"/>
  <c r="C89" i="50" s="1"/>
  <c r="F89" i="50"/>
  <c r="N88" i="50"/>
  <c r="N82" i="50" s="1"/>
  <c r="M88" i="50"/>
  <c r="L88" i="50"/>
  <c r="K88" i="50"/>
  <c r="J88" i="50"/>
  <c r="J82" i="50" s="1"/>
  <c r="H88" i="50"/>
  <c r="G88" i="50"/>
  <c r="E88" i="50"/>
  <c r="D88" i="50"/>
  <c r="O87" i="50"/>
  <c r="O83" i="50" s="1"/>
  <c r="L87" i="50"/>
  <c r="I87" i="50"/>
  <c r="I83" i="50" s="1"/>
  <c r="F87" i="50"/>
  <c r="O86" i="50"/>
  <c r="L86" i="50"/>
  <c r="I86" i="50"/>
  <c r="F86" i="50"/>
  <c r="C86" i="50" s="1"/>
  <c r="O85" i="50"/>
  <c r="L85" i="50"/>
  <c r="I85" i="50"/>
  <c r="C85" i="50" s="1"/>
  <c r="F85" i="50"/>
  <c r="O84" i="50"/>
  <c r="L84" i="50"/>
  <c r="I84" i="50"/>
  <c r="F84" i="50"/>
  <c r="N83" i="50"/>
  <c r="M83" i="50"/>
  <c r="M82" i="50" s="1"/>
  <c r="K83" i="50"/>
  <c r="J83" i="50"/>
  <c r="H83" i="50"/>
  <c r="G83" i="50"/>
  <c r="E83" i="50"/>
  <c r="E82" i="50" s="1"/>
  <c r="D83" i="50"/>
  <c r="H82" i="50"/>
  <c r="O81" i="50"/>
  <c r="L81" i="50"/>
  <c r="I81" i="50"/>
  <c r="F81" i="50"/>
  <c r="C81" i="50"/>
  <c r="O80" i="50"/>
  <c r="L80" i="50"/>
  <c r="L79" i="50" s="1"/>
  <c r="I80" i="50"/>
  <c r="F80" i="50"/>
  <c r="O79" i="50"/>
  <c r="O75" i="50" s="1"/>
  <c r="N79" i="50"/>
  <c r="M79" i="50"/>
  <c r="M75" i="50" s="1"/>
  <c r="M74" i="50" s="1"/>
  <c r="K79" i="50"/>
  <c r="J79" i="50"/>
  <c r="I79" i="50"/>
  <c r="H79" i="50"/>
  <c r="G79" i="50"/>
  <c r="E79" i="50"/>
  <c r="E75" i="50" s="1"/>
  <c r="E74" i="50" s="1"/>
  <c r="D79" i="50"/>
  <c r="O78" i="50"/>
  <c r="L78" i="50"/>
  <c r="L76" i="50" s="1"/>
  <c r="L75" i="50" s="1"/>
  <c r="I78" i="50"/>
  <c r="F78" i="50"/>
  <c r="F76" i="50" s="1"/>
  <c r="O77" i="50"/>
  <c r="O76" i="50" s="1"/>
  <c r="L77" i="50"/>
  <c r="I77" i="50"/>
  <c r="I76" i="50" s="1"/>
  <c r="F77" i="50"/>
  <c r="C77" i="50"/>
  <c r="N76" i="50"/>
  <c r="N75" i="50" s="1"/>
  <c r="M76" i="50"/>
  <c r="K76" i="50"/>
  <c r="J76" i="50"/>
  <c r="J75" i="50" s="1"/>
  <c r="H76" i="50"/>
  <c r="H75" i="50" s="1"/>
  <c r="G76" i="50"/>
  <c r="E76" i="50"/>
  <c r="D76" i="50"/>
  <c r="D75" i="50" s="1"/>
  <c r="K75" i="50"/>
  <c r="I75" i="50"/>
  <c r="G75" i="50"/>
  <c r="O73" i="50"/>
  <c r="L73" i="50"/>
  <c r="I73" i="50"/>
  <c r="F73" i="50"/>
  <c r="C73" i="50"/>
  <c r="O72" i="50"/>
  <c r="L72" i="50"/>
  <c r="I72" i="50"/>
  <c r="F72" i="50"/>
  <c r="C72" i="50" s="1"/>
  <c r="O71" i="50"/>
  <c r="L71" i="50"/>
  <c r="I71" i="50"/>
  <c r="F71" i="50"/>
  <c r="C71" i="50"/>
  <c r="O70" i="50"/>
  <c r="L70" i="50"/>
  <c r="I70" i="50"/>
  <c r="F70" i="50"/>
  <c r="C70" i="50" s="1"/>
  <c r="O69" i="50"/>
  <c r="L69" i="50"/>
  <c r="I69" i="50"/>
  <c r="C69" i="50" s="1"/>
  <c r="F69" i="50"/>
  <c r="N68" i="50"/>
  <c r="N66" i="50" s="1"/>
  <c r="N52" i="50" s="1"/>
  <c r="M68" i="50"/>
  <c r="L68" i="50"/>
  <c r="L66" i="50" s="1"/>
  <c r="K68" i="50"/>
  <c r="K66" i="50" s="1"/>
  <c r="J68" i="50"/>
  <c r="H68" i="50"/>
  <c r="H66" i="50" s="1"/>
  <c r="G68" i="50"/>
  <c r="G66" i="50" s="1"/>
  <c r="E68" i="50"/>
  <c r="D68" i="50"/>
  <c r="O67" i="50"/>
  <c r="C67" i="50" s="1"/>
  <c r="L67" i="50"/>
  <c r="I67" i="50"/>
  <c r="F67" i="50"/>
  <c r="M66" i="50"/>
  <c r="J66" i="50"/>
  <c r="E66" i="50"/>
  <c r="D66" i="50"/>
  <c r="O65" i="50"/>
  <c r="L65" i="50"/>
  <c r="I65" i="50"/>
  <c r="C65" i="50" s="1"/>
  <c r="F65" i="50"/>
  <c r="O64" i="50"/>
  <c r="L64" i="50"/>
  <c r="I64" i="50"/>
  <c r="F64" i="50"/>
  <c r="O63" i="50"/>
  <c r="L63" i="50"/>
  <c r="I63" i="50"/>
  <c r="C63" i="50" s="1"/>
  <c r="F63" i="50"/>
  <c r="O62" i="50"/>
  <c r="L62" i="50"/>
  <c r="I62" i="50"/>
  <c r="F62" i="50"/>
  <c r="O61" i="50"/>
  <c r="L61" i="50"/>
  <c r="I61" i="50"/>
  <c r="F61" i="50"/>
  <c r="C61" i="50"/>
  <c r="O60" i="50"/>
  <c r="L60" i="50"/>
  <c r="I60" i="50"/>
  <c r="F60" i="50"/>
  <c r="C60" i="50" s="1"/>
  <c r="O59" i="50"/>
  <c r="O57" i="50" s="1"/>
  <c r="L59" i="50"/>
  <c r="I59" i="50"/>
  <c r="F59" i="50"/>
  <c r="C59" i="50"/>
  <c r="O58" i="50"/>
  <c r="L58" i="50"/>
  <c r="I58" i="50"/>
  <c r="F58" i="50"/>
  <c r="N57" i="50"/>
  <c r="M57" i="50"/>
  <c r="K57" i="50"/>
  <c r="K53" i="50" s="1"/>
  <c r="K52" i="50" s="1"/>
  <c r="J57" i="50"/>
  <c r="H57" i="50"/>
  <c r="G57" i="50"/>
  <c r="G53" i="50" s="1"/>
  <c r="G52" i="50" s="1"/>
  <c r="E57" i="50"/>
  <c r="D57" i="50"/>
  <c r="O56" i="50"/>
  <c r="L56" i="50"/>
  <c r="I56" i="50"/>
  <c r="F56" i="50"/>
  <c r="C56" i="50" s="1"/>
  <c r="O55" i="50"/>
  <c r="O54" i="50" s="1"/>
  <c r="O53" i="50" s="1"/>
  <c r="L55" i="50"/>
  <c r="I55" i="50"/>
  <c r="I54" i="50" s="1"/>
  <c r="F55" i="50"/>
  <c r="C55" i="50"/>
  <c r="N54" i="50"/>
  <c r="N53" i="50" s="1"/>
  <c r="M54" i="50"/>
  <c r="L54" i="50"/>
  <c r="K54" i="50"/>
  <c r="J54" i="50"/>
  <c r="J53" i="50" s="1"/>
  <c r="H54" i="50"/>
  <c r="H53" i="50" s="1"/>
  <c r="H52" i="50" s="1"/>
  <c r="G54" i="50"/>
  <c r="F54" i="50"/>
  <c r="E54" i="50"/>
  <c r="D54" i="50"/>
  <c r="D53" i="50" s="1"/>
  <c r="D52" i="50" s="1"/>
  <c r="D51" i="50" s="1"/>
  <c r="D50" i="50" s="1"/>
  <c r="M53" i="50"/>
  <c r="M52" i="50" s="1"/>
  <c r="M51" i="50" s="1"/>
  <c r="E53" i="50"/>
  <c r="E52" i="50" s="1"/>
  <c r="J52" i="50"/>
  <c r="O46" i="50"/>
  <c r="C46" i="50"/>
  <c r="O45" i="50"/>
  <c r="C45" i="50"/>
  <c r="O44" i="50"/>
  <c r="N44" i="50"/>
  <c r="M44" i="50"/>
  <c r="C44" i="50"/>
  <c r="L43" i="50"/>
  <c r="I43" i="50"/>
  <c r="F43" i="50"/>
  <c r="C43" i="50"/>
  <c r="L42" i="50"/>
  <c r="K42" i="50"/>
  <c r="J42" i="50"/>
  <c r="I42" i="50"/>
  <c r="C42" i="50" s="1"/>
  <c r="H42" i="50"/>
  <c r="G42" i="50"/>
  <c r="F42" i="50"/>
  <c r="E42" i="50"/>
  <c r="D42" i="50"/>
  <c r="F41" i="50"/>
  <c r="C41" i="50"/>
  <c r="L40" i="50"/>
  <c r="C40" i="50"/>
  <c r="L39" i="50"/>
  <c r="C39" i="50"/>
  <c r="L38" i="50"/>
  <c r="C38" i="50"/>
  <c r="L37" i="50"/>
  <c r="C37" i="50"/>
  <c r="L36" i="50"/>
  <c r="K36" i="50"/>
  <c r="J36" i="50"/>
  <c r="C36" i="50"/>
  <c r="L35" i="50"/>
  <c r="C35" i="50"/>
  <c r="L34" i="50"/>
  <c r="C34" i="50"/>
  <c r="L33" i="50"/>
  <c r="K33" i="50"/>
  <c r="J33" i="50"/>
  <c r="C33" i="50"/>
  <c r="L32" i="50"/>
  <c r="C32" i="50"/>
  <c r="L31" i="50"/>
  <c r="K31" i="50"/>
  <c r="K26" i="50" s="1"/>
  <c r="J31" i="50"/>
  <c r="C31" i="50"/>
  <c r="L30" i="50"/>
  <c r="C30" i="50"/>
  <c r="L29" i="50"/>
  <c r="C29" i="50"/>
  <c r="L28" i="50"/>
  <c r="C28" i="50"/>
  <c r="L27" i="50"/>
  <c r="K27" i="50"/>
  <c r="J27" i="50"/>
  <c r="C27" i="50"/>
  <c r="L26" i="50"/>
  <c r="J26" i="50"/>
  <c r="C26" i="50"/>
  <c r="F25" i="50"/>
  <c r="C25" i="50"/>
  <c r="I24" i="50"/>
  <c r="F24" i="50"/>
  <c r="C24" i="50" s="1"/>
  <c r="O23" i="50"/>
  <c r="O21" i="50" s="1"/>
  <c r="L23" i="50"/>
  <c r="I23" i="50"/>
  <c r="F23" i="50"/>
  <c r="C23" i="50"/>
  <c r="O22" i="50"/>
  <c r="L22" i="50"/>
  <c r="L21" i="50" s="1"/>
  <c r="L20" i="50" s="1"/>
  <c r="I22" i="50"/>
  <c r="F22" i="50"/>
  <c r="N21" i="50"/>
  <c r="N287" i="50" s="1"/>
  <c r="N286" i="50" s="1"/>
  <c r="M21" i="50"/>
  <c r="K21" i="50"/>
  <c r="J21" i="50"/>
  <c r="J287" i="50" s="1"/>
  <c r="J286" i="50" s="1"/>
  <c r="I21" i="50"/>
  <c r="H21" i="50"/>
  <c r="H287" i="50" s="1"/>
  <c r="H286" i="50" s="1"/>
  <c r="G21" i="50"/>
  <c r="E21" i="50"/>
  <c r="D21" i="50"/>
  <c r="D287" i="50" s="1"/>
  <c r="D286" i="50" s="1"/>
  <c r="N20" i="50"/>
  <c r="J20" i="50"/>
  <c r="H20" i="50"/>
  <c r="D20" i="50"/>
  <c r="O287" i="50" l="1"/>
  <c r="O20" i="50"/>
  <c r="J74" i="50"/>
  <c r="D285" i="50"/>
  <c r="D49" i="50"/>
  <c r="C76" i="50"/>
  <c r="G287" i="50"/>
  <c r="G286" i="50" s="1"/>
  <c r="G20" i="50"/>
  <c r="J51" i="50"/>
  <c r="C87" i="50"/>
  <c r="C132" i="50"/>
  <c r="F130" i="50"/>
  <c r="I287" i="50"/>
  <c r="I20" i="50"/>
  <c r="I57" i="50"/>
  <c r="I53" i="50" s="1"/>
  <c r="C62" i="50"/>
  <c r="I66" i="50"/>
  <c r="E287" i="50"/>
  <c r="E286" i="50" s="1"/>
  <c r="E20" i="50"/>
  <c r="C64" i="50"/>
  <c r="F68" i="50"/>
  <c r="O68" i="50"/>
  <c r="G82" i="50"/>
  <c r="K82" i="50"/>
  <c r="K74" i="50" s="1"/>
  <c r="C84" i="50"/>
  <c r="F83" i="50"/>
  <c r="F88" i="50"/>
  <c r="O88" i="50"/>
  <c r="O82" i="50" s="1"/>
  <c r="C100" i="50"/>
  <c r="C104" i="50"/>
  <c r="C112" i="50"/>
  <c r="L115" i="50"/>
  <c r="F121" i="50"/>
  <c r="C122" i="50"/>
  <c r="C128" i="50"/>
  <c r="H129" i="50"/>
  <c r="H74" i="50" s="1"/>
  <c r="H51" i="50" s="1"/>
  <c r="C149" i="50"/>
  <c r="I150" i="50"/>
  <c r="O150" i="50"/>
  <c r="C150" i="50" s="1"/>
  <c r="C175" i="50"/>
  <c r="F174" i="50"/>
  <c r="O173" i="50"/>
  <c r="O172" i="50" s="1"/>
  <c r="K194" i="50"/>
  <c r="K193" i="50" s="1"/>
  <c r="C206" i="50"/>
  <c r="L204" i="50"/>
  <c r="L203" i="50" s="1"/>
  <c r="L215" i="50"/>
  <c r="C218" i="50"/>
  <c r="N229" i="50"/>
  <c r="F251" i="50"/>
  <c r="K287" i="50"/>
  <c r="K286" i="50" s="1"/>
  <c r="K20" i="50"/>
  <c r="C54" i="50"/>
  <c r="F57" i="50"/>
  <c r="F53" i="50" s="1"/>
  <c r="C58" i="50"/>
  <c r="I111" i="50"/>
  <c r="C113" i="50"/>
  <c r="F159" i="50"/>
  <c r="C160" i="50"/>
  <c r="C164" i="50"/>
  <c r="N193" i="50"/>
  <c r="D284" i="50"/>
  <c r="L53" i="50"/>
  <c r="L52" i="50" s="1"/>
  <c r="I68" i="50"/>
  <c r="C80" i="50"/>
  <c r="F79" i="50"/>
  <c r="C79" i="50" s="1"/>
  <c r="L83" i="50"/>
  <c r="L82" i="50" s="1"/>
  <c r="L74" i="50" s="1"/>
  <c r="I88" i="50"/>
  <c r="I82" i="50" s="1"/>
  <c r="L121" i="50"/>
  <c r="C165" i="50"/>
  <c r="C178" i="50"/>
  <c r="F187" i="50"/>
  <c r="C188" i="50"/>
  <c r="I191" i="50"/>
  <c r="I190" i="50" s="1"/>
  <c r="I186" i="50" s="1"/>
  <c r="C198" i="50"/>
  <c r="L197" i="50"/>
  <c r="F215" i="50"/>
  <c r="K230" i="50"/>
  <c r="K229" i="50" s="1"/>
  <c r="L251" i="50"/>
  <c r="L250" i="50" s="1"/>
  <c r="C254" i="50"/>
  <c r="F21" i="50"/>
  <c r="C22" i="50"/>
  <c r="O66" i="50"/>
  <c r="O52" i="50" s="1"/>
  <c r="M287" i="50"/>
  <c r="M286" i="50" s="1"/>
  <c r="M20" i="50"/>
  <c r="L287" i="50"/>
  <c r="L57" i="50"/>
  <c r="G74" i="50"/>
  <c r="G51" i="50" s="1"/>
  <c r="G50" i="50" s="1"/>
  <c r="C78" i="50"/>
  <c r="I94" i="50"/>
  <c r="C94" i="50" s="1"/>
  <c r="C98" i="50"/>
  <c r="F102" i="50"/>
  <c r="C103" i="50"/>
  <c r="O102" i="50"/>
  <c r="C117" i="50"/>
  <c r="I115" i="50"/>
  <c r="C120" i="50"/>
  <c r="N129" i="50"/>
  <c r="N74" i="50" s="1"/>
  <c r="C190" i="50"/>
  <c r="L230" i="50"/>
  <c r="C240" i="50"/>
  <c r="F237" i="50"/>
  <c r="C246" i="50"/>
  <c r="L245" i="50"/>
  <c r="F111" i="50"/>
  <c r="C111" i="50" s="1"/>
  <c r="F115" i="50"/>
  <c r="C115" i="50" s="1"/>
  <c r="F127" i="50"/>
  <c r="C127" i="50" s="1"/>
  <c r="C131" i="50"/>
  <c r="I135" i="50"/>
  <c r="C135" i="50" s="1"/>
  <c r="I143" i="50"/>
  <c r="C143" i="50" s="1"/>
  <c r="O159" i="50"/>
  <c r="O187" i="50"/>
  <c r="O186" i="50" s="1"/>
  <c r="O215" i="50"/>
  <c r="O203" i="50" s="1"/>
  <c r="O194" i="50" s="1"/>
  <c r="I230" i="50"/>
  <c r="L237" i="50"/>
  <c r="O251" i="50"/>
  <c r="O250" i="50" s="1"/>
  <c r="O229" i="50" s="1"/>
  <c r="O263" i="50"/>
  <c r="L263" i="50"/>
  <c r="C266" i="50"/>
  <c r="I269" i="50"/>
  <c r="I268" i="50" s="1"/>
  <c r="E269" i="50"/>
  <c r="E268" i="50" s="1"/>
  <c r="O271" i="50"/>
  <c r="O269" i="50" s="1"/>
  <c r="O268" i="50" s="1"/>
  <c r="C276" i="50"/>
  <c r="F275" i="50"/>
  <c r="C275" i="50" s="1"/>
  <c r="C282" i="50"/>
  <c r="L281" i="50"/>
  <c r="O288" i="50"/>
  <c r="L286" i="50"/>
  <c r="J287" i="51"/>
  <c r="J286" i="51" s="1"/>
  <c r="C45" i="51"/>
  <c r="O44" i="51"/>
  <c r="C44" i="51" s="1"/>
  <c r="N285" i="51"/>
  <c r="N49" i="51"/>
  <c r="D52" i="51"/>
  <c r="J52" i="51"/>
  <c r="J51" i="51" s="1"/>
  <c r="I57" i="51"/>
  <c r="I53" i="51" s="1"/>
  <c r="I52" i="51" s="1"/>
  <c r="C63" i="51"/>
  <c r="O68" i="51"/>
  <c r="L68" i="51"/>
  <c r="L66" i="51" s="1"/>
  <c r="C72" i="51"/>
  <c r="F79" i="51"/>
  <c r="C79" i="51" s="1"/>
  <c r="C80" i="51"/>
  <c r="E82" i="51"/>
  <c r="E74" i="51" s="1"/>
  <c r="C89" i="51"/>
  <c r="L88" i="51"/>
  <c r="C128" i="51"/>
  <c r="L127" i="51"/>
  <c r="C127" i="51" s="1"/>
  <c r="O143" i="51"/>
  <c r="N284" i="51"/>
  <c r="C289" i="52"/>
  <c r="F288" i="52"/>
  <c r="C288" i="52" s="1"/>
  <c r="C264" i="50"/>
  <c r="F263" i="50"/>
  <c r="C263" i="50" s="1"/>
  <c r="C21" i="51"/>
  <c r="C70" i="51"/>
  <c r="F68" i="51"/>
  <c r="C97" i="51"/>
  <c r="I94" i="51"/>
  <c r="C94" i="51" s="1"/>
  <c r="C104" i="51"/>
  <c r="F102" i="51"/>
  <c r="C146" i="51"/>
  <c r="F143" i="51"/>
  <c r="C143" i="51" s="1"/>
  <c r="C247" i="51"/>
  <c r="L245" i="51"/>
  <c r="C245" i="51" s="1"/>
  <c r="C283" i="51"/>
  <c r="I281" i="51"/>
  <c r="J285" i="52"/>
  <c r="J49" i="52"/>
  <c r="C270" i="50"/>
  <c r="L269" i="50"/>
  <c r="L268" i="50" s="1"/>
  <c r="C272" i="50"/>
  <c r="F271" i="50"/>
  <c r="C288" i="50"/>
  <c r="L130" i="50"/>
  <c r="L129" i="50" s="1"/>
  <c r="O135" i="50"/>
  <c r="O129" i="50" s="1"/>
  <c r="O143" i="50"/>
  <c r="C155" i="50"/>
  <c r="C167" i="50"/>
  <c r="C191" i="50"/>
  <c r="C196" i="50"/>
  <c r="F204" i="50"/>
  <c r="H230" i="50"/>
  <c r="H229" i="50" s="1"/>
  <c r="H193" i="50" s="1"/>
  <c r="C232" i="50"/>
  <c r="I258" i="50"/>
  <c r="O259" i="50"/>
  <c r="O258" i="50" s="1"/>
  <c r="L259" i="50"/>
  <c r="L258" i="50" s="1"/>
  <c r="C262" i="50"/>
  <c r="C267" i="50"/>
  <c r="C283" i="50"/>
  <c r="C295" i="50"/>
  <c r="I287" i="51"/>
  <c r="I20" i="51"/>
  <c r="O53" i="51"/>
  <c r="O52" i="51" s="1"/>
  <c r="O57" i="51"/>
  <c r="D74" i="51"/>
  <c r="C91" i="51"/>
  <c r="C96" i="51"/>
  <c r="L94" i="51"/>
  <c r="L82" i="51" s="1"/>
  <c r="I102" i="51"/>
  <c r="C176" i="51"/>
  <c r="L174" i="51"/>
  <c r="L173" i="51" s="1"/>
  <c r="L172" i="51" s="1"/>
  <c r="C178" i="51"/>
  <c r="H193" i="51"/>
  <c r="C226" i="51"/>
  <c r="L230" i="51"/>
  <c r="C151" i="50"/>
  <c r="C163" i="50"/>
  <c r="E173" i="50"/>
  <c r="E172" i="50" s="1"/>
  <c r="E51" i="50" s="1"/>
  <c r="E50" i="50" s="1"/>
  <c r="I173" i="50"/>
  <c r="I172" i="50" s="1"/>
  <c r="L174" i="50"/>
  <c r="L173" i="50" s="1"/>
  <c r="L172" i="50" s="1"/>
  <c r="C179" i="50"/>
  <c r="C199" i="50"/>
  <c r="C207" i="50"/>
  <c r="C219" i="50"/>
  <c r="J229" i="50"/>
  <c r="J193" i="50" s="1"/>
  <c r="C231" i="50"/>
  <c r="M229" i="50"/>
  <c r="M193" i="50" s="1"/>
  <c r="M50" i="50" s="1"/>
  <c r="C243" i="50"/>
  <c r="C247" i="50"/>
  <c r="C248" i="50"/>
  <c r="F245" i="50"/>
  <c r="C245" i="50" s="1"/>
  <c r="C255" i="50"/>
  <c r="E258" i="50"/>
  <c r="E229" i="50" s="1"/>
  <c r="E193" i="50" s="1"/>
  <c r="C260" i="50"/>
  <c r="F259" i="50"/>
  <c r="M268" i="50"/>
  <c r="M284" i="50" s="1"/>
  <c r="C280" i="50"/>
  <c r="F279" i="50"/>
  <c r="C279" i="50" s="1"/>
  <c r="G284" i="50"/>
  <c r="I286" i="50"/>
  <c r="N287" i="51"/>
  <c r="N286" i="51" s="1"/>
  <c r="N20" i="51"/>
  <c r="L287" i="51"/>
  <c r="L286" i="51" s="1"/>
  <c r="M74" i="51"/>
  <c r="M51" i="51" s="1"/>
  <c r="I76" i="51"/>
  <c r="I75" i="51" s="1"/>
  <c r="C77" i="51"/>
  <c r="C138" i="51"/>
  <c r="F135" i="51"/>
  <c r="C135" i="51" s="1"/>
  <c r="J229" i="51"/>
  <c r="J284" i="51" s="1"/>
  <c r="C234" i="51"/>
  <c r="L57" i="51"/>
  <c r="L53" i="51" s="1"/>
  <c r="L52" i="51" s="1"/>
  <c r="I68" i="51"/>
  <c r="I66" i="51" s="1"/>
  <c r="F75" i="51"/>
  <c r="K82" i="51"/>
  <c r="K74" i="51" s="1"/>
  <c r="K51" i="51" s="1"/>
  <c r="C160" i="51"/>
  <c r="L159" i="51"/>
  <c r="C159" i="51" s="1"/>
  <c r="L165" i="51"/>
  <c r="L164" i="51" s="1"/>
  <c r="C168" i="51"/>
  <c r="C184" i="51"/>
  <c r="L183" i="51"/>
  <c r="C183" i="51" s="1"/>
  <c r="C188" i="51"/>
  <c r="L187" i="51"/>
  <c r="C192" i="51"/>
  <c r="L191" i="51"/>
  <c r="K194" i="51"/>
  <c r="C196" i="51"/>
  <c r="L195" i="51"/>
  <c r="C198" i="51"/>
  <c r="F197" i="51"/>
  <c r="L204" i="51"/>
  <c r="L203" i="51" s="1"/>
  <c r="C216" i="51"/>
  <c r="L215" i="51"/>
  <c r="C232" i="51"/>
  <c r="K229" i="51"/>
  <c r="K284" i="51" s="1"/>
  <c r="C238" i="51"/>
  <c r="F237" i="51"/>
  <c r="C237" i="51" s="1"/>
  <c r="C259" i="51"/>
  <c r="F258" i="51"/>
  <c r="D284" i="51"/>
  <c r="E20" i="51"/>
  <c r="M20" i="51"/>
  <c r="F54" i="51"/>
  <c r="C62" i="51"/>
  <c r="O66" i="51"/>
  <c r="C76" i="51"/>
  <c r="C90" i="51"/>
  <c r="O102" i="51"/>
  <c r="O82" i="51" s="1"/>
  <c r="O74" i="51" s="1"/>
  <c r="L111" i="51"/>
  <c r="C111" i="51"/>
  <c r="L115" i="51"/>
  <c r="F115" i="51"/>
  <c r="C115" i="51" s="1"/>
  <c r="F121" i="51"/>
  <c r="C121" i="51" s="1"/>
  <c r="C122" i="51"/>
  <c r="C123" i="51"/>
  <c r="G129" i="51"/>
  <c r="K129" i="51"/>
  <c r="O130" i="51"/>
  <c r="O129" i="51" s="1"/>
  <c r="O150" i="51"/>
  <c r="C166" i="51"/>
  <c r="F165" i="51"/>
  <c r="G172" i="51"/>
  <c r="G284" i="51" s="1"/>
  <c r="F173" i="51"/>
  <c r="C177" i="51"/>
  <c r="D193" i="51"/>
  <c r="C201" i="51"/>
  <c r="O230" i="51"/>
  <c r="O229" i="51" s="1"/>
  <c r="G229" i="51"/>
  <c r="I230" i="51"/>
  <c r="C249" i="51"/>
  <c r="F250" i="51"/>
  <c r="C270" i="51"/>
  <c r="M269" i="51"/>
  <c r="M268" i="51" s="1"/>
  <c r="M193" i="51" s="1"/>
  <c r="I286" i="51"/>
  <c r="C295" i="51"/>
  <c r="C76" i="52"/>
  <c r="C58" i="51"/>
  <c r="C69" i="51"/>
  <c r="G74" i="51"/>
  <c r="G51" i="51" s="1"/>
  <c r="G50" i="51" s="1"/>
  <c r="C78" i="51"/>
  <c r="I83" i="51"/>
  <c r="F83" i="51"/>
  <c r="I88" i="51"/>
  <c r="C88" i="51" s="1"/>
  <c r="C98" i="51"/>
  <c r="C99" i="51"/>
  <c r="C103" i="51"/>
  <c r="L102" i="51"/>
  <c r="C110" i="51"/>
  <c r="C114" i="51"/>
  <c r="C118" i="51"/>
  <c r="C119" i="51"/>
  <c r="H129" i="51"/>
  <c r="H74" i="51" s="1"/>
  <c r="H51" i="51" s="1"/>
  <c r="H50" i="51" s="1"/>
  <c r="F130" i="51"/>
  <c r="L150" i="51"/>
  <c r="L129" i="51" s="1"/>
  <c r="C153" i="51"/>
  <c r="C161" i="51"/>
  <c r="C169" i="51"/>
  <c r="H173" i="51"/>
  <c r="H172" i="51" s="1"/>
  <c r="H284" i="51" s="1"/>
  <c r="C185" i="51"/>
  <c r="C189" i="51"/>
  <c r="G194" i="51"/>
  <c r="G193" i="51" s="1"/>
  <c r="C205" i="51"/>
  <c r="O204" i="51"/>
  <c r="O203" i="51" s="1"/>
  <c r="O194" i="51" s="1"/>
  <c r="C217" i="51"/>
  <c r="C218" i="51"/>
  <c r="F215" i="51"/>
  <c r="C215" i="51" s="1"/>
  <c r="F230" i="51"/>
  <c r="C290" i="51"/>
  <c r="F288" i="51"/>
  <c r="C71" i="52"/>
  <c r="I68" i="52"/>
  <c r="J20" i="52"/>
  <c r="J287" i="52"/>
  <c r="J286" i="52" s="1"/>
  <c r="O287" i="52"/>
  <c r="O286" i="52" s="1"/>
  <c r="O20" i="52"/>
  <c r="C28" i="52"/>
  <c r="L27" i="52"/>
  <c r="C34" i="52"/>
  <c r="L33" i="52"/>
  <c r="C33" i="52" s="1"/>
  <c r="C96" i="52"/>
  <c r="L94" i="52"/>
  <c r="C131" i="52"/>
  <c r="L130" i="52"/>
  <c r="C248" i="51"/>
  <c r="L269" i="51"/>
  <c r="L268" i="51" s="1"/>
  <c r="C282" i="51"/>
  <c r="F281" i="51"/>
  <c r="C294" i="51"/>
  <c r="C45" i="52"/>
  <c r="O44" i="52"/>
  <c r="I66" i="52"/>
  <c r="C67" i="52"/>
  <c r="F88" i="52"/>
  <c r="I251" i="51"/>
  <c r="I250" i="51" s="1"/>
  <c r="L251" i="51"/>
  <c r="L250" i="51" s="1"/>
  <c r="C260" i="51"/>
  <c r="I263" i="51"/>
  <c r="C263" i="51" s="1"/>
  <c r="L263" i="51"/>
  <c r="L258" i="51" s="1"/>
  <c r="F271" i="51"/>
  <c r="C271" i="51" s="1"/>
  <c r="C272" i="51"/>
  <c r="F275" i="51"/>
  <c r="C275" i="51" s="1"/>
  <c r="C276" i="51"/>
  <c r="F279" i="51"/>
  <c r="C279" i="51" s="1"/>
  <c r="C280" i="51"/>
  <c r="M284" i="51"/>
  <c r="C289" i="51"/>
  <c r="O288" i="51"/>
  <c r="O286" i="51" s="1"/>
  <c r="C296" i="51"/>
  <c r="C21" i="52"/>
  <c r="G287" i="52"/>
  <c r="G286" i="52" s="1"/>
  <c r="G20" i="52"/>
  <c r="I287" i="52"/>
  <c r="I20" i="52"/>
  <c r="L52" i="52"/>
  <c r="F178" i="52"/>
  <c r="C179" i="52"/>
  <c r="F287" i="52"/>
  <c r="C22" i="52"/>
  <c r="C23" i="52"/>
  <c r="C56" i="52"/>
  <c r="F54" i="52"/>
  <c r="F57" i="52"/>
  <c r="C60" i="52"/>
  <c r="L66" i="52"/>
  <c r="O68" i="52"/>
  <c r="O66" i="52" s="1"/>
  <c r="O52" i="52" s="1"/>
  <c r="O51" i="52" s="1"/>
  <c r="O50" i="52" s="1"/>
  <c r="O49" i="52" s="1"/>
  <c r="C80" i="52"/>
  <c r="F79" i="52"/>
  <c r="C79" i="52" s="1"/>
  <c r="O94" i="52"/>
  <c r="O82" i="52" s="1"/>
  <c r="O74" i="52" s="1"/>
  <c r="O129" i="52"/>
  <c r="C184" i="52"/>
  <c r="L183" i="52"/>
  <c r="C266" i="52"/>
  <c r="I263" i="52"/>
  <c r="C273" i="52"/>
  <c r="F271" i="52"/>
  <c r="J284" i="52"/>
  <c r="I54" i="52"/>
  <c r="C55" i="52"/>
  <c r="C59" i="52"/>
  <c r="I57" i="52"/>
  <c r="F68" i="52"/>
  <c r="C89" i="52"/>
  <c r="L88" i="52"/>
  <c r="C94" i="52"/>
  <c r="C117" i="52"/>
  <c r="I115" i="52"/>
  <c r="I172" i="52"/>
  <c r="O230" i="52"/>
  <c r="O229" i="52" s="1"/>
  <c r="C232" i="52"/>
  <c r="C239" i="52"/>
  <c r="F237" i="52"/>
  <c r="I245" i="52"/>
  <c r="C245" i="52" s="1"/>
  <c r="C246" i="52"/>
  <c r="N287" i="52"/>
  <c r="N286" i="52" s="1"/>
  <c r="N20" i="52"/>
  <c r="C37" i="52"/>
  <c r="L36" i="52"/>
  <c r="C36" i="52" s="1"/>
  <c r="C43" i="52"/>
  <c r="H52" i="52"/>
  <c r="K52" i="52"/>
  <c r="C64" i="52"/>
  <c r="C72" i="52"/>
  <c r="M82" i="52"/>
  <c r="M74" i="52" s="1"/>
  <c r="C97" i="52"/>
  <c r="I94" i="52"/>
  <c r="F111" i="52"/>
  <c r="C111" i="52" s="1"/>
  <c r="C112" i="52"/>
  <c r="C116" i="52"/>
  <c r="L115" i="52"/>
  <c r="C124" i="52"/>
  <c r="F121" i="52"/>
  <c r="C121" i="52" s="1"/>
  <c r="N129" i="52"/>
  <c r="N74" i="52" s="1"/>
  <c r="C149" i="52"/>
  <c r="F143" i="52"/>
  <c r="C206" i="52"/>
  <c r="I204" i="52"/>
  <c r="O102" i="52"/>
  <c r="I127" i="52"/>
  <c r="C127" i="52" s="1"/>
  <c r="C128" i="52"/>
  <c r="C152" i="52"/>
  <c r="I150" i="52"/>
  <c r="C150" i="52" s="1"/>
  <c r="F174" i="52"/>
  <c r="C175" i="52"/>
  <c r="E193" i="52"/>
  <c r="E50" i="52" s="1"/>
  <c r="L203" i="52"/>
  <c r="L194" i="52" s="1"/>
  <c r="C231" i="52"/>
  <c r="C265" i="52"/>
  <c r="L263" i="52"/>
  <c r="O269" i="52"/>
  <c r="O268" i="52" s="1"/>
  <c r="I271" i="52"/>
  <c r="I269" i="52" s="1"/>
  <c r="I268" i="52" s="1"/>
  <c r="C272" i="52"/>
  <c r="L83" i="52"/>
  <c r="L82" i="52" s="1"/>
  <c r="C90" i="52"/>
  <c r="L102" i="52"/>
  <c r="F115" i="52"/>
  <c r="C115" i="52" s="1"/>
  <c r="O121" i="52"/>
  <c r="F129" i="52"/>
  <c r="C140" i="52"/>
  <c r="O164" i="52"/>
  <c r="H173" i="52"/>
  <c r="H172" i="52" s="1"/>
  <c r="L173" i="52"/>
  <c r="L172" i="52" s="1"/>
  <c r="H194" i="52"/>
  <c r="O194" i="52"/>
  <c r="O193" i="52" s="1"/>
  <c r="I197" i="52"/>
  <c r="I195" i="52" s="1"/>
  <c r="C198" i="52"/>
  <c r="E229" i="52"/>
  <c r="E284" i="52" s="1"/>
  <c r="L258" i="52"/>
  <c r="E286" i="52"/>
  <c r="I83" i="52"/>
  <c r="F83" i="52"/>
  <c r="I88" i="52"/>
  <c r="C98" i="52"/>
  <c r="I102" i="52"/>
  <c r="C102" i="52" s="1"/>
  <c r="C110" i="52"/>
  <c r="C118" i="52"/>
  <c r="C132" i="52"/>
  <c r="I130" i="52"/>
  <c r="I135" i="52"/>
  <c r="C135" i="52" s="1"/>
  <c r="C136" i="52"/>
  <c r="I143" i="52"/>
  <c r="C144" i="52"/>
  <c r="L150" i="52"/>
  <c r="C156" i="52"/>
  <c r="I159" i="52"/>
  <c r="C159" i="52" s="1"/>
  <c r="C160" i="52"/>
  <c r="L165" i="52"/>
  <c r="L164" i="52" s="1"/>
  <c r="F165" i="52"/>
  <c r="D173" i="52"/>
  <c r="D172" i="52" s="1"/>
  <c r="M173" i="52"/>
  <c r="M172" i="52" s="1"/>
  <c r="I186" i="52"/>
  <c r="C192" i="52"/>
  <c r="L191" i="52"/>
  <c r="C218" i="52"/>
  <c r="I215" i="52"/>
  <c r="C227" i="52"/>
  <c r="F226" i="52"/>
  <c r="C226" i="52" s="1"/>
  <c r="L237" i="52"/>
  <c r="L230" i="52" s="1"/>
  <c r="L229" i="52" s="1"/>
  <c r="C241" i="52"/>
  <c r="C281" i="52"/>
  <c r="K186" i="52"/>
  <c r="K284" i="52" s="1"/>
  <c r="O186" i="52"/>
  <c r="O284" i="52" s="1"/>
  <c r="I237" i="52"/>
  <c r="I230" i="52" s="1"/>
  <c r="C253" i="52"/>
  <c r="C255" i="52"/>
  <c r="F251" i="52"/>
  <c r="D258" i="52"/>
  <c r="D229" i="52" s="1"/>
  <c r="H258" i="52"/>
  <c r="C262" i="52"/>
  <c r="I259" i="52"/>
  <c r="C279" i="52"/>
  <c r="C280" i="52"/>
  <c r="C283" i="52"/>
  <c r="C295" i="52"/>
  <c r="C296" i="52"/>
  <c r="D121" i="52"/>
  <c r="D82" i="52" s="1"/>
  <c r="D74" i="52" s="1"/>
  <c r="D51" i="52" s="1"/>
  <c r="O174" i="52"/>
  <c r="O173" i="52" s="1"/>
  <c r="O172" i="52" s="1"/>
  <c r="O178" i="52"/>
  <c r="C185" i="52"/>
  <c r="I183" i="52"/>
  <c r="C183" i="52" s="1"/>
  <c r="G186" i="52"/>
  <c r="G51" i="52" s="1"/>
  <c r="G50" i="52" s="1"/>
  <c r="L187" i="52"/>
  <c r="F195" i="52"/>
  <c r="C197" i="52"/>
  <c r="K193" i="52"/>
  <c r="C205" i="52"/>
  <c r="C207" i="52"/>
  <c r="F204" i="52"/>
  <c r="C217" i="52"/>
  <c r="C219" i="52"/>
  <c r="F215" i="52"/>
  <c r="C215" i="52" s="1"/>
  <c r="C235" i="52"/>
  <c r="F234" i="52"/>
  <c r="C234" i="52" s="1"/>
  <c r="L245" i="52"/>
  <c r="C249" i="52"/>
  <c r="H229" i="52"/>
  <c r="H284" i="52" s="1"/>
  <c r="C254" i="52"/>
  <c r="I251" i="52"/>
  <c r="I250" i="52" s="1"/>
  <c r="C257" i="52"/>
  <c r="C267" i="52"/>
  <c r="F263" i="52"/>
  <c r="C275" i="52"/>
  <c r="C276" i="52"/>
  <c r="I286" i="52"/>
  <c r="G56" i="49"/>
  <c r="G55" i="49"/>
  <c r="G54" i="49"/>
  <c r="G53" i="49"/>
  <c r="G52" i="49"/>
  <c r="G51" i="49"/>
  <c r="G50" i="49"/>
  <c r="G49" i="49"/>
  <c r="G48" i="49"/>
  <c r="G47" i="49"/>
  <c r="G46" i="49"/>
  <c r="G45" i="49" s="1"/>
  <c r="F45" i="49"/>
  <c r="E45" i="49"/>
  <c r="G39" i="49"/>
  <c r="G38" i="49"/>
  <c r="G37" i="49"/>
  <c r="G36" i="49"/>
  <c r="G35" i="49"/>
  <c r="G34" i="49"/>
  <c r="G33" i="49"/>
  <c r="G32" i="49"/>
  <c r="G31" i="49"/>
  <c r="G30" i="49"/>
  <c r="G29" i="49"/>
  <c r="G28" i="49"/>
  <c r="G27" i="49"/>
  <c r="G26" i="49"/>
  <c r="G25" i="49"/>
  <c r="G24" i="49"/>
  <c r="G23" i="49"/>
  <c r="E22" i="49"/>
  <c r="G22" i="49" s="1"/>
  <c r="G21" i="49"/>
  <c r="G20" i="49"/>
  <c r="G19" i="49"/>
  <c r="G18" i="49"/>
  <c r="G17" i="49"/>
  <c r="G16" i="49"/>
  <c r="G15" i="49"/>
  <c r="E14" i="49"/>
  <c r="G14" i="49" s="1"/>
  <c r="G13" i="49" s="1"/>
  <c r="F13" i="49"/>
  <c r="I48" i="48"/>
  <c r="H48" i="48"/>
  <c r="I47" i="48"/>
  <c r="H47" i="48"/>
  <c r="I46" i="48"/>
  <c r="H46" i="48"/>
  <c r="I45" i="48"/>
  <c r="H45" i="48"/>
  <c r="I43" i="48"/>
  <c r="H43" i="48"/>
  <c r="I42" i="48"/>
  <c r="H42" i="48"/>
  <c r="I41" i="48"/>
  <c r="H41" i="48"/>
  <c r="I40" i="48"/>
  <c r="H40" i="48"/>
  <c r="I39" i="48"/>
  <c r="H39" i="48"/>
  <c r="I38" i="48"/>
  <c r="H38" i="48"/>
  <c r="I37" i="48"/>
  <c r="H37" i="48"/>
  <c r="I36" i="48"/>
  <c r="H36" i="48"/>
  <c r="I35" i="48"/>
  <c r="H35" i="48"/>
  <c r="I34" i="48"/>
  <c r="H34" i="48"/>
  <c r="I33" i="48"/>
  <c r="H33" i="48"/>
  <c r="I32" i="48"/>
  <c r="H32" i="48"/>
  <c r="I31" i="48"/>
  <c r="H31" i="48"/>
  <c r="I30" i="48"/>
  <c r="H30" i="48"/>
  <c r="I29" i="48"/>
  <c r="H29" i="48"/>
  <c r="I28" i="48"/>
  <c r="H28" i="48"/>
  <c r="I26" i="48"/>
  <c r="H26" i="48"/>
  <c r="I24" i="48"/>
  <c r="H24" i="48"/>
  <c r="I23" i="48"/>
  <c r="H23" i="48"/>
  <c r="I22" i="48"/>
  <c r="H22" i="48"/>
  <c r="I20" i="48"/>
  <c r="H20" i="48"/>
  <c r="I18" i="48"/>
  <c r="H18" i="48"/>
  <c r="I17" i="48"/>
  <c r="H17" i="48"/>
  <c r="I16" i="48"/>
  <c r="H16" i="48"/>
  <c r="I14" i="48"/>
  <c r="H14" i="48"/>
  <c r="G14" i="48"/>
  <c r="F14" i="48"/>
  <c r="E14" i="48"/>
  <c r="D14" i="48"/>
  <c r="O296" i="47"/>
  <c r="L296" i="47"/>
  <c r="I296" i="47"/>
  <c r="F296" i="47"/>
  <c r="C296" i="47" s="1"/>
  <c r="O295" i="47"/>
  <c r="L295" i="47"/>
  <c r="I295" i="47"/>
  <c r="F295" i="47"/>
  <c r="C295" i="47" s="1"/>
  <c r="O294" i="47"/>
  <c r="L294" i="47"/>
  <c r="I294" i="47"/>
  <c r="F294" i="47"/>
  <c r="C294" i="47" s="1"/>
  <c r="O293" i="47"/>
  <c r="L293" i="47"/>
  <c r="I293" i="47"/>
  <c r="F293" i="47"/>
  <c r="C293" i="47"/>
  <c r="O292" i="47"/>
  <c r="L292" i="47"/>
  <c r="I292" i="47"/>
  <c r="F292" i="47"/>
  <c r="C292" i="47" s="1"/>
  <c r="O291" i="47"/>
  <c r="L291" i="47"/>
  <c r="I291" i="47"/>
  <c r="C291" i="47" s="1"/>
  <c r="F291" i="47"/>
  <c r="O290" i="47"/>
  <c r="L290" i="47"/>
  <c r="I290" i="47"/>
  <c r="F290" i="47"/>
  <c r="C290" i="47" s="1"/>
  <c r="O289" i="47"/>
  <c r="L289" i="47"/>
  <c r="I289" i="47"/>
  <c r="F289" i="47"/>
  <c r="C289" i="47"/>
  <c r="O288" i="47"/>
  <c r="N288" i="47"/>
  <c r="M288" i="47"/>
  <c r="L288" i="47"/>
  <c r="K288" i="47"/>
  <c r="J288" i="47"/>
  <c r="I288" i="47"/>
  <c r="H288" i="47"/>
  <c r="G288" i="47"/>
  <c r="F288" i="47"/>
  <c r="E288" i="47"/>
  <c r="D288" i="47"/>
  <c r="C288" i="47"/>
  <c r="O283" i="47"/>
  <c r="L283" i="47"/>
  <c r="I283" i="47"/>
  <c r="F283" i="47"/>
  <c r="C283" i="47"/>
  <c r="O282" i="47"/>
  <c r="L282" i="47"/>
  <c r="I282" i="47"/>
  <c r="F282" i="47"/>
  <c r="C282" i="47"/>
  <c r="O281" i="47"/>
  <c r="N281" i="47"/>
  <c r="M281" i="47"/>
  <c r="L281" i="47"/>
  <c r="K281" i="47"/>
  <c r="J281" i="47"/>
  <c r="I281" i="47"/>
  <c r="H281" i="47"/>
  <c r="G281" i="47"/>
  <c r="F281" i="47"/>
  <c r="E281" i="47"/>
  <c r="D281" i="47"/>
  <c r="C281" i="47"/>
  <c r="O280" i="47"/>
  <c r="L280" i="47"/>
  <c r="I280" i="47"/>
  <c r="F280" i="47"/>
  <c r="C280" i="47" s="1"/>
  <c r="O279" i="47"/>
  <c r="N279" i="47"/>
  <c r="M279" i="47"/>
  <c r="L279" i="47"/>
  <c r="K279" i="47"/>
  <c r="J279" i="47"/>
  <c r="I279" i="47"/>
  <c r="H279" i="47"/>
  <c r="G279" i="47"/>
  <c r="F279" i="47"/>
  <c r="E279" i="47"/>
  <c r="D279" i="47"/>
  <c r="C279" i="47"/>
  <c r="O278" i="47"/>
  <c r="L278" i="47"/>
  <c r="I278" i="47"/>
  <c r="F278" i="47"/>
  <c r="C278" i="47"/>
  <c r="O277" i="47"/>
  <c r="L277" i="47"/>
  <c r="I277" i="47"/>
  <c r="F277" i="47"/>
  <c r="C277" i="47" s="1"/>
  <c r="O276" i="47"/>
  <c r="L276" i="47"/>
  <c r="L275" i="47" s="1"/>
  <c r="L269" i="47" s="1"/>
  <c r="I276" i="47"/>
  <c r="F276" i="47"/>
  <c r="C276" i="47" s="1"/>
  <c r="O275" i="47"/>
  <c r="N275" i="47"/>
  <c r="M275" i="47"/>
  <c r="K275" i="47"/>
  <c r="J275" i="47"/>
  <c r="I275" i="47"/>
  <c r="H275" i="47"/>
  <c r="G275" i="47"/>
  <c r="F275" i="47"/>
  <c r="C275" i="47" s="1"/>
  <c r="E275" i="47"/>
  <c r="D275" i="47"/>
  <c r="O274" i="47"/>
  <c r="L274" i="47"/>
  <c r="I274" i="47"/>
  <c r="F274" i="47"/>
  <c r="C274" i="47"/>
  <c r="O273" i="47"/>
  <c r="L273" i="47"/>
  <c r="I273" i="47"/>
  <c r="F273" i="47"/>
  <c r="C273" i="47" s="1"/>
  <c r="O272" i="47"/>
  <c r="L272" i="47"/>
  <c r="I272" i="47"/>
  <c r="F272" i="47"/>
  <c r="C272" i="47" s="1"/>
  <c r="O271" i="47"/>
  <c r="N271" i="47"/>
  <c r="M271" i="47"/>
  <c r="L271" i="47"/>
  <c r="K271" i="47"/>
  <c r="J271" i="47"/>
  <c r="I271" i="47"/>
  <c r="H271" i="47"/>
  <c r="G271" i="47"/>
  <c r="F271" i="47"/>
  <c r="E271" i="47"/>
  <c r="D271" i="47"/>
  <c r="C271" i="47"/>
  <c r="O270" i="47"/>
  <c r="L270" i="47"/>
  <c r="I270" i="47"/>
  <c r="F270" i="47"/>
  <c r="C270" i="47"/>
  <c r="O269" i="47"/>
  <c r="I269" i="47"/>
  <c r="F269" i="47"/>
  <c r="E269" i="47"/>
  <c r="D269" i="47"/>
  <c r="O268" i="47"/>
  <c r="N268" i="47"/>
  <c r="M268" i="47"/>
  <c r="K268" i="47"/>
  <c r="J268" i="47"/>
  <c r="I268" i="47"/>
  <c r="H268" i="47"/>
  <c r="G268" i="47"/>
  <c r="F268" i="47"/>
  <c r="E268" i="47"/>
  <c r="D268" i="47"/>
  <c r="O267" i="47"/>
  <c r="L267" i="47"/>
  <c r="I267" i="47"/>
  <c r="F267" i="47"/>
  <c r="C267" i="47" s="1"/>
  <c r="O266" i="47"/>
  <c r="L266" i="47"/>
  <c r="I266" i="47"/>
  <c r="F266" i="47"/>
  <c r="C266" i="47" s="1"/>
  <c r="O265" i="47"/>
  <c r="L265" i="47"/>
  <c r="I265" i="47"/>
  <c r="F265" i="47"/>
  <c r="C265" i="47" s="1"/>
  <c r="O264" i="47"/>
  <c r="L264" i="47"/>
  <c r="I264" i="47"/>
  <c r="I263" i="47" s="1"/>
  <c r="C263" i="47" s="1"/>
  <c r="F264" i="47"/>
  <c r="O263" i="47"/>
  <c r="N263" i="47"/>
  <c r="M263" i="47"/>
  <c r="L263" i="47"/>
  <c r="K263" i="47"/>
  <c r="J263" i="47"/>
  <c r="H263" i="47"/>
  <c r="G263" i="47"/>
  <c r="F263" i="47"/>
  <c r="E263" i="47"/>
  <c r="D263" i="47"/>
  <c r="O262" i="47"/>
  <c r="L262" i="47"/>
  <c r="I262" i="47"/>
  <c r="F262" i="47"/>
  <c r="C262" i="47" s="1"/>
  <c r="O261" i="47"/>
  <c r="L261" i="47"/>
  <c r="I261" i="47"/>
  <c r="F261" i="47"/>
  <c r="C261" i="47" s="1"/>
  <c r="O260" i="47"/>
  <c r="L260" i="47"/>
  <c r="I260" i="47"/>
  <c r="I259" i="47" s="1"/>
  <c r="F260" i="47"/>
  <c r="O259" i="47"/>
  <c r="N259" i="47"/>
  <c r="N258" i="47" s="1"/>
  <c r="M259" i="47"/>
  <c r="L259" i="47"/>
  <c r="K259" i="47"/>
  <c r="J259" i="47"/>
  <c r="J258" i="47" s="1"/>
  <c r="H259" i="47"/>
  <c r="G259" i="47"/>
  <c r="F259" i="47"/>
  <c r="F258" i="47" s="1"/>
  <c r="E259" i="47"/>
  <c r="D259" i="47"/>
  <c r="O258" i="47"/>
  <c r="M258" i="47"/>
  <c r="L258" i="47"/>
  <c r="K258" i="47"/>
  <c r="H258" i="47"/>
  <c r="G258" i="47"/>
  <c r="E258" i="47"/>
  <c r="D258" i="47"/>
  <c r="O257" i="47"/>
  <c r="L257" i="47"/>
  <c r="I257" i="47"/>
  <c r="F257" i="47"/>
  <c r="C257" i="47" s="1"/>
  <c r="O256" i="47"/>
  <c r="L256" i="47"/>
  <c r="I256" i="47"/>
  <c r="F256" i="47"/>
  <c r="C256" i="47"/>
  <c r="O255" i="47"/>
  <c r="L255" i="47"/>
  <c r="I255" i="47"/>
  <c r="F255" i="47"/>
  <c r="C255" i="47" s="1"/>
  <c r="O254" i="47"/>
  <c r="L254" i="47"/>
  <c r="I254" i="47"/>
  <c r="F254" i="47"/>
  <c r="C254" i="47" s="1"/>
  <c r="O253" i="47"/>
  <c r="L253" i="47"/>
  <c r="I253" i="47"/>
  <c r="F253" i="47"/>
  <c r="C253" i="47" s="1"/>
  <c r="O252" i="47"/>
  <c r="O251" i="47" s="1"/>
  <c r="O250" i="47" s="1"/>
  <c r="L252" i="47"/>
  <c r="I252" i="47"/>
  <c r="I251" i="47" s="1"/>
  <c r="F252" i="47"/>
  <c r="C252" i="47"/>
  <c r="N251" i="47"/>
  <c r="N250" i="47" s="1"/>
  <c r="M251" i="47"/>
  <c r="L251" i="47"/>
  <c r="K251" i="47"/>
  <c r="J251" i="47"/>
  <c r="J250" i="47" s="1"/>
  <c r="J229" i="47" s="1"/>
  <c r="J193" i="47" s="1"/>
  <c r="H251" i="47"/>
  <c r="G251" i="47"/>
  <c r="F251" i="47"/>
  <c r="F250" i="47" s="1"/>
  <c r="E251" i="47"/>
  <c r="D251" i="47"/>
  <c r="M250" i="47"/>
  <c r="L250" i="47"/>
  <c r="K250" i="47"/>
  <c r="H250" i="47"/>
  <c r="G250" i="47"/>
  <c r="E250" i="47"/>
  <c r="D250" i="47"/>
  <c r="O249" i="47"/>
  <c r="L249" i="47"/>
  <c r="I249" i="47"/>
  <c r="F249" i="47"/>
  <c r="C249" i="47" s="1"/>
  <c r="O248" i="47"/>
  <c r="L248" i="47"/>
  <c r="L245" i="47" s="1"/>
  <c r="I248" i="47"/>
  <c r="F248" i="47"/>
  <c r="C248" i="47"/>
  <c r="O247" i="47"/>
  <c r="L247" i="47"/>
  <c r="I247" i="47"/>
  <c r="F247" i="47"/>
  <c r="C247" i="47"/>
  <c r="O246" i="47"/>
  <c r="O245" i="47" s="1"/>
  <c r="L246" i="47"/>
  <c r="I246" i="47"/>
  <c r="F246" i="47"/>
  <c r="F245" i="47" s="1"/>
  <c r="C245" i="47" s="1"/>
  <c r="N245" i="47"/>
  <c r="M245" i="47"/>
  <c r="K245" i="47"/>
  <c r="J245" i="47"/>
  <c r="I245" i="47"/>
  <c r="H245" i="47"/>
  <c r="G245" i="47"/>
  <c r="E245" i="47"/>
  <c r="D245" i="47"/>
  <c r="O244" i="47"/>
  <c r="L244" i="47"/>
  <c r="C244" i="47" s="1"/>
  <c r="I244" i="47"/>
  <c r="F244" i="47"/>
  <c r="O243" i="47"/>
  <c r="L243" i="47"/>
  <c r="I243" i="47"/>
  <c r="F243" i="47"/>
  <c r="C243" i="47"/>
  <c r="O242" i="47"/>
  <c r="L242" i="47"/>
  <c r="I242" i="47"/>
  <c r="F242" i="47"/>
  <c r="C242" i="47" s="1"/>
  <c r="O241" i="47"/>
  <c r="L241" i="47"/>
  <c r="I241" i="47"/>
  <c r="F241" i="47"/>
  <c r="C241" i="47" s="1"/>
  <c r="O240" i="47"/>
  <c r="L240" i="47"/>
  <c r="C240" i="47" s="1"/>
  <c r="I240" i="47"/>
  <c r="F240" i="47"/>
  <c r="O239" i="47"/>
  <c r="L239" i="47"/>
  <c r="I239" i="47"/>
  <c r="F239" i="47"/>
  <c r="C239" i="47"/>
  <c r="O238" i="47"/>
  <c r="O237" i="47" s="1"/>
  <c r="L238" i="47"/>
  <c r="I238" i="47"/>
  <c r="F238" i="47"/>
  <c r="F237" i="47" s="1"/>
  <c r="N237" i="47"/>
  <c r="M237" i="47"/>
  <c r="K237" i="47"/>
  <c r="J237" i="47"/>
  <c r="I237" i="47"/>
  <c r="H237" i="47"/>
  <c r="G237" i="47"/>
  <c r="E237" i="47"/>
  <c r="D237" i="47"/>
  <c r="O236" i="47"/>
  <c r="L236" i="47"/>
  <c r="C236" i="47" s="1"/>
  <c r="I236" i="47"/>
  <c r="F236" i="47"/>
  <c r="O235" i="47"/>
  <c r="O234" i="47" s="1"/>
  <c r="L235" i="47"/>
  <c r="I235" i="47"/>
  <c r="F235" i="47"/>
  <c r="F234" i="47" s="1"/>
  <c r="C235" i="47"/>
  <c r="N234" i="47"/>
  <c r="M234" i="47"/>
  <c r="L234" i="47"/>
  <c r="K234" i="47"/>
  <c r="J234" i="47"/>
  <c r="I234" i="47"/>
  <c r="H234" i="47"/>
  <c r="G234" i="47"/>
  <c r="E234" i="47"/>
  <c r="D234" i="47"/>
  <c r="O233" i="47"/>
  <c r="L233" i="47"/>
  <c r="L232" i="47" s="1"/>
  <c r="I233" i="47"/>
  <c r="I232" i="47" s="1"/>
  <c r="I230" i="47" s="1"/>
  <c r="F233" i="47"/>
  <c r="C233" i="47" s="1"/>
  <c r="O232" i="47"/>
  <c r="N232" i="47"/>
  <c r="N230" i="47" s="1"/>
  <c r="M232" i="47"/>
  <c r="K232" i="47"/>
  <c r="J232" i="47"/>
  <c r="H232" i="47"/>
  <c r="G232" i="47"/>
  <c r="F232" i="47"/>
  <c r="C232" i="47" s="1"/>
  <c r="E232" i="47"/>
  <c r="D232" i="47"/>
  <c r="O231" i="47"/>
  <c r="L231" i="47"/>
  <c r="I231" i="47"/>
  <c r="F231" i="47"/>
  <c r="C231" i="47"/>
  <c r="M230" i="47"/>
  <c r="K230" i="47"/>
  <c r="J230" i="47"/>
  <c r="H230" i="47"/>
  <c r="H229" i="47" s="1"/>
  <c r="G230" i="47"/>
  <c r="E230" i="47"/>
  <c r="D230" i="47"/>
  <c r="D229" i="47" s="1"/>
  <c r="M229" i="47"/>
  <c r="K229" i="47"/>
  <c r="G229" i="47"/>
  <c r="E229" i="47"/>
  <c r="O228" i="47"/>
  <c r="L228" i="47"/>
  <c r="I228" i="47"/>
  <c r="F228" i="47"/>
  <c r="C228" i="47" s="1"/>
  <c r="O227" i="47"/>
  <c r="O226" i="47" s="1"/>
  <c r="O203" i="47" s="1"/>
  <c r="L227" i="47"/>
  <c r="I227" i="47"/>
  <c r="F227" i="47"/>
  <c r="C227" i="47"/>
  <c r="N226" i="47"/>
  <c r="M226" i="47"/>
  <c r="L226" i="47"/>
  <c r="K226" i="47"/>
  <c r="J226" i="47"/>
  <c r="I226" i="47"/>
  <c r="H226" i="47"/>
  <c r="G226" i="47"/>
  <c r="F226" i="47"/>
  <c r="C226" i="47" s="1"/>
  <c r="E226" i="47"/>
  <c r="D226" i="47"/>
  <c r="O225" i="47"/>
  <c r="L225" i="47"/>
  <c r="I225" i="47"/>
  <c r="C225" i="47" s="1"/>
  <c r="F225" i="47"/>
  <c r="O224" i="47"/>
  <c r="L224" i="47"/>
  <c r="I224" i="47"/>
  <c r="F224" i="47"/>
  <c r="C224" i="47" s="1"/>
  <c r="O223" i="47"/>
  <c r="L223" i="47"/>
  <c r="I223" i="47"/>
  <c r="F223" i="47"/>
  <c r="C223" i="47"/>
  <c r="O222" i="47"/>
  <c r="L222" i="47"/>
  <c r="I222" i="47"/>
  <c r="F222" i="47"/>
  <c r="C222" i="47" s="1"/>
  <c r="O221" i="47"/>
  <c r="L221" i="47"/>
  <c r="I221" i="47"/>
  <c r="C221" i="47" s="1"/>
  <c r="F221" i="47"/>
  <c r="O220" i="47"/>
  <c r="L220" i="47"/>
  <c r="I220" i="47"/>
  <c r="F220" i="47"/>
  <c r="C220" i="47" s="1"/>
  <c r="O219" i="47"/>
  <c r="L219" i="47"/>
  <c r="I219" i="47"/>
  <c r="F219" i="47"/>
  <c r="C219" i="47"/>
  <c r="O218" i="47"/>
  <c r="L218" i="47"/>
  <c r="I218" i="47"/>
  <c r="F218" i="47"/>
  <c r="C218" i="47" s="1"/>
  <c r="O217" i="47"/>
  <c r="L217" i="47"/>
  <c r="I217" i="47"/>
  <c r="C217" i="47" s="1"/>
  <c r="F217" i="47"/>
  <c r="O216" i="47"/>
  <c r="L216" i="47"/>
  <c r="I216" i="47"/>
  <c r="F216" i="47"/>
  <c r="C216" i="47" s="1"/>
  <c r="O215" i="47"/>
  <c r="N215" i="47"/>
  <c r="M215" i="47"/>
  <c r="L215" i="47"/>
  <c r="K215" i="47"/>
  <c r="J215" i="47"/>
  <c r="I215" i="47"/>
  <c r="H215" i="47"/>
  <c r="G215" i="47"/>
  <c r="F215" i="47"/>
  <c r="E215" i="47"/>
  <c r="D215" i="47"/>
  <c r="C215" i="47"/>
  <c r="O214" i="47"/>
  <c r="L214" i="47"/>
  <c r="I214" i="47"/>
  <c r="F214" i="47"/>
  <c r="C214" i="47" s="1"/>
  <c r="O213" i="47"/>
  <c r="L213" i="47"/>
  <c r="I213" i="47"/>
  <c r="C213" i="47" s="1"/>
  <c r="F213" i="47"/>
  <c r="O212" i="47"/>
  <c r="L212" i="47"/>
  <c r="I212" i="47"/>
  <c r="F212" i="47"/>
  <c r="C212" i="47" s="1"/>
  <c r="O211" i="47"/>
  <c r="L211" i="47"/>
  <c r="I211" i="47"/>
  <c r="F211" i="47"/>
  <c r="C211" i="47"/>
  <c r="O210" i="47"/>
  <c r="L210" i="47"/>
  <c r="I210" i="47"/>
  <c r="F210" i="47"/>
  <c r="C210" i="47" s="1"/>
  <c r="O209" i="47"/>
  <c r="L209" i="47"/>
  <c r="I209" i="47"/>
  <c r="F209" i="47"/>
  <c r="C209" i="47" s="1"/>
  <c r="O208" i="47"/>
  <c r="L208" i="47"/>
  <c r="I208" i="47"/>
  <c r="F208" i="47"/>
  <c r="C208" i="47" s="1"/>
  <c r="O207" i="47"/>
  <c r="L207" i="47"/>
  <c r="I207" i="47"/>
  <c r="F207" i="47"/>
  <c r="C207" i="47"/>
  <c r="O206" i="47"/>
  <c r="L206" i="47"/>
  <c r="I206" i="47"/>
  <c r="F206" i="47"/>
  <c r="C206" i="47" s="1"/>
  <c r="O205" i="47"/>
  <c r="L205" i="47"/>
  <c r="I205" i="47"/>
  <c r="F205" i="47"/>
  <c r="C205" i="47" s="1"/>
  <c r="O204" i="47"/>
  <c r="N204" i="47"/>
  <c r="M204" i="47"/>
  <c r="L204" i="47"/>
  <c r="K204" i="47"/>
  <c r="J204" i="47"/>
  <c r="I204" i="47"/>
  <c r="H204" i="47"/>
  <c r="G204" i="47"/>
  <c r="F204" i="47"/>
  <c r="E204" i="47"/>
  <c r="D204" i="47"/>
  <c r="C204" i="47"/>
  <c r="N203" i="47"/>
  <c r="M203" i="47"/>
  <c r="L203" i="47"/>
  <c r="K203" i="47"/>
  <c r="J203" i="47"/>
  <c r="I203" i="47"/>
  <c r="H203" i="47"/>
  <c r="G203" i="47"/>
  <c r="F203" i="47"/>
  <c r="C203" i="47" s="1"/>
  <c r="E203" i="47"/>
  <c r="D203" i="47"/>
  <c r="O202" i="47"/>
  <c r="L202" i="47"/>
  <c r="I202" i="47"/>
  <c r="F202" i="47"/>
  <c r="C202" i="47"/>
  <c r="O201" i="47"/>
  <c r="L201" i="47"/>
  <c r="I201" i="47"/>
  <c r="F201" i="47"/>
  <c r="C201" i="47" s="1"/>
  <c r="O200" i="47"/>
  <c r="L200" i="47"/>
  <c r="I200" i="47"/>
  <c r="F200" i="47"/>
  <c r="C200" i="47"/>
  <c r="O199" i="47"/>
  <c r="L199" i="47"/>
  <c r="I199" i="47"/>
  <c r="F199" i="47"/>
  <c r="C199" i="47" s="1"/>
  <c r="O198" i="47"/>
  <c r="O197" i="47" s="1"/>
  <c r="L198" i="47"/>
  <c r="I198" i="47"/>
  <c r="I197" i="47" s="1"/>
  <c r="I195" i="47" s="1"/>
  <c r="I194" i="47" s="1"/>
  <c r="F198" i="47"/>
  <c r="C198" i="47"/>
  <c r="N197" i="47"/>
  <c r="M197" i="47"/>
  <c r="L197" i="47"/>
  <c r="K197" i="47"/>
  <c r="J197" i="47"/>
  <c r="H197" i="47"/>
  <c r="G197" i="47"/>
  <c r="F197" i="47"/>
  <c r="E197" i="47"/>
  <c r="D197" i="47"/>
  <c r="O196" i="47"/>
  <c r="O195" i="47" s="1"/>
  <c r="O194" i="47" s="1"/>
  <c r="L196" i="47"/>
  <c r="I196" i="47"/>
  <c r="F196" i="47"/>
  <c r="C196" i="47"/>
  <c r="N195" i="47"/>
  <c r="M195" i="47"/>
  <c r="L195" i="47"/>
  <c r="L194" i="47" s="1"/>
  <c r="K195" i="47"/>
  <c r="J195" i="47"/>
  <c r="H195" i="47"/>
  <c r="H194" i="47" s="1"/>
  <c r="H193" i="47" s="1"/>
  <c r="G195" i="47"/>
  <c r="F195" i="47"/>
  <c r="F194" i="47" s="1"/>
  <c r="E195" i="47"/>
  <c r="D195" i="47"/>
  <c r="D194" i="47" s="1"/>
  <c r="D193" i="47" s="1"/>
  <c r="N194" i="47"/>
  <c r="M194" i="47"/>
  <c r="M193" i="47" s="1"/>
  <c r="K194" i="47"/>
  <c r="K193" i="47" s="1"/>
  <c r="J194" i="47"/>
  <c r="G194" i="47"/>
  <c r="G193" i="47" s="1"/>
  <c r="E194" i="47"/>
  <c r="E193" i="47" s="1"/>
  <c r="O192" i="47"/>
  <c r="O191" i="47" s="1"/>
  <c r="O190" i="47" s="1"/>
  <c r="L192" i="47"/>
  <c r="I192" i="47"/>
  <c r="I191" i="47" s="1"/>
  <c r="I190" i="47" s="1"/>
  <c r="F192" i="47"/>
  <c r="C192" i="47"/>
  <c r="N191" i="47"/>
  <c r="M191" i="47"/>
  <c r="L191" i="47"/>
  <c r="L190" i="47" s="1"/>
  <c r="K191" i="47"/>
  <c r="J191" i="47"/>
  <c r="H191" i="47"/>
  <c r="H190" i="47" s="1"/>
  <c r="G191" i="47"/>
  <c r="F191" i="47"/>
  <c r="E191" i="47"/>
  <c r="D191" i="47"/>
  <c r="D190" i="47" s="1"/>
  <c r="N190" i="47"/>
  <c r="M190" i="47"/>
  <c r="K190" i="47"/>
  <c r="J190" i="47"/>
  <c r="G190" i="47"/>
  <c r="F190" i="47"/>
  <c r="E190" i="47"/>
  <c r="O189" i="47"/>
  <c r="L189" i="47"/>
  <c r="I189" i="47"/>
  <c r="F189" i="47"/>
  <c r="C189" i="47" s="1"/>
  <c r="O188" i="47"/>
  <c r="O187" i="47" s="1"/>
  <c r="O186" i="47" s="1"/>
  <c r="L188" i="47"/>
  <c r="I188" i="47"/>
  <c r="I187" i="47" s="1"/>
  <c r="F188" i="47"/>
  <c r="C188" i="47"/>
  <c r="N187" i="47"/>
  <c r="M187" i="47"/>
  <c r="L187" i="47"/>
  <c r="K187" i="47"/>
  <c r="J187" i="47"/>
  <c r="H187" i="47"/>
  <c r="G187" i="47"/>
  <c r="F187" i="47"/>
  <c r="C187" i="47" s="1"/>
  <c r="E187" i="47"/>
  <c r="D187" i="47"/>
  <c r="N186" i="47"/>
  <c r="M186" i="47"/>
  <c r="K186" i="47"/>
  <c r="J186" i="47"/>
  <c r="G186" i="47"/>
  <c r="F186" i="47"/>
  <c r="E186" i="47"/>
  <c r="O185" i="47"/>
  <c r="L185" i="47"/>
  <c r="I185" i="47"/>
  <c r="F185" i="47"/>
  <c r="C185" i="47" s="1"/>
  <c r="O184" i="47"/>
  <c r="O183" i="47" s="1"/>
  <c r="L184" i="47"/>
  <c r="I184" i="47"/>
  <c r="I183" i="47" s="1"/>
  <c r="F184" i="47"/>
  <c r="C184" i="47"/>
  <c r="N183" i="47"/>
  <c r="M183" i="47"/>
  <c r="L183" i="47"/>
  <c r="K183" i="47"/>
  <c r="J183" i="47"/>
  <c r="H183" i="47"/>
  <c r="G183" i="47"/>
  <c r="F183" i="47"/>
  <c r="E183" i="47"/>
  <c r="D183" i="47"/>
  <c r="O182" i="47"/>
  <c r="L182" i="47"/>
  <c r="I182" i="47"/>
  <c r="C182" i="47" s="1"/>
  <c r="F182" i="47"/>
  <c r="O181" i="47"/>
  <c r="L181" i="47"/>
  <c r="I181" i="47"/>
  <c r="F181" i="47"/>
  <c r="C181" i="47" s="1"/>
  <c r="O180" i="47"/>
  <c r="L180" i="47"/>
  <c r="I180" i="47"/>
  <c r="F180" i="47"/>
  <c r="C180" i="47"/>
  <c r="O179" i="47"/>
  <c r="L179" i="47"/>
  <c r="L178" i="47" s="1"/>
  <c r="I179" i="47"/>
  <c r="F179" i="47"/>
  <c r="F178" i="47" s="1"/>
  <c r="C178" i="47" s="1"/>
  <c r="O178" i="47"/>
  <c r="N178" i="47"/>
  <c r="M178" i="47"/>
  <c r="K178" i="47"/>
  <c r="J178" i="47"/>
  <c r="I178" i="47"/>
  <c r="H178" i="47"/>
  <c r="G178" i="47"/>
  <c r="E178" i="47"/>
  <c r="D178" i="47"/>
  <c r="O177" i="47"/>
  <c r="L177" i="47"/>
  <c r="I177" i="47"/>
  <c r="F177" i="47"/>
  <c r="C177" i="47" s="1"/>
  <c r="O176" i="47"/>
  <c r="L176" i="47"/>
  <c r="I176" i="47"/>
  <c r="F176" i="47"/>
  <c r="C176" i="47"/>
  <c r="O175" i="47"/>
  <c r="L175" i="47"/>
  <c r="L174" i="47" s="1"/>
  <c r="I175" i="47"/>
  <c r="F175" i="47"/>
  <c r="F174" i="47" s="1"/>
  <c r="O174" i="47"/>
  <c r="O173" i="47" s="1"/>
  <c r="O172" i="47" s="1"/>
  <c r="N174" i="47"/>
  <c r="M174" i="47"/>
  <c r="M173" i="47" s="1"/>
  <c r="M172" i="47" s="1"/>
  <c r="K174" i="47"/>
  <c r="K173" i="47" s="1"/>
  <c r="K172" i="47" s="1"/>
  <c r="J174" i="47"/>
  <c r="I174" i="47"/>
  <c r="I173" i="47" s="1"/>
  <c r="H174" i="47"/>
  <c r="G174" i="47"/>
  <c r="E174" i="47"/>
  <c r="E173" i="47" s="1"/>
  <c r="E172" i="47" s="1"/>
  <c r="D174" i="47"/>
  <c r="N173" i="47"/>
  <c r="N172" i="47" s="1"/>
  <c r="J173" i="47"/>
  <c r="J172" i="47" s="1"/>
  <c r="H173" i="47"/>
  <c r="G173" i="47"/>
  <c r="D173" i="47"/>
  <c r="H172" i="47"/>
  <c r="G172" i="47"/>
  <c r="D172" i="47"/>
  <c r="O171" i="47"/>
  <c r="L171" i="47"/>
  <c r="I171" i="47"/>
  <c r="F171" i="47"/>
  <c r="C171" i="47" s="1"/>
  <c r="O170" i="47"/>
  <c r="L170" i="47"/>
  <c r="I170" i="47"/>
  <c r="C170" i="47" s="1"/>
  <c r="F170" i="47"/>
  <c r="O169" i="47"/>
  <c r="L169" i="47"/>
  <c r="I169" i="47"/>
  <c r="F169" i="47"/>
  <c r="C169" i="47" s="1"/>
  <c r="O168" i="47"/>
  <c r="L168" i="47"/>
  <c r="I168" i="47"/>
  <c r="F168" i="47"/>
  <c r="C168" i="47"/>
  <c r="O167" i="47"/>
  <c r="L167" i="47"/>
  <c r="I167" i="47"/>
  <c r="F167" i="47"/>
  <c r="C167" i="47" s="1"/>
  <c r="O166" i="47"/>
  <c r="L166" i="47"/>
  <c r="I166" i="47"/>
  <c r="F166" i="47"/>
  <c r="C166" i="47" s="1"/>
  <c r="O165" i="47"/>
  <c r="N165" i="47"/>
  <c r="M165" i="47"/>
  <c r="L165" i="47"/>
  <c r="K165" i="47"/>
  <c r="J165" i="47"/>
  <c r="I165" i="47"/>
  <c r="H165" i="47"/>
  <c r="G165" i="47"/>
  <c r="F165" i="47"/>
  <c r="C165" i="47" s="1"/>
  <c r="E165" i="47"/>
  <c r="D165" i="47"/>
  <c r="O164" i="47"/>
  <c r="N164" i="47"/>
  <c r="M164" i="47"/>
  <c r="L164" i="47"/>
  <c r="K164" i="47"/>
  <c r="J164" i="47"/>
  <c r="I164" i="47"/>
  <c r="H164" i="47"/>
  <c r="G164" i="47"/>
  <c r="F164" i="47"/>
  <c r="C164" i="47" s="1"/>
  <c r="E164" i="47"/>
  <c r="D164" i="47"/>
  <c r="O163" i="47"/>
  <c r="L163" i="47"/>
  <c r="I163" i="47"/>
  <c r="F163" i="47"/>
  <c r="C163" i="47"/>
  <c r="O162" i="47"/>
  <c r="L162" i="47"/>
  <c r="I162" i="47"/>
  <c r="F162" i="47"/>
  <c r="C162" i="47" s="1"/>
  <c r="O161" i="47"/>
  <c r="L161" i="47"/>
  <c r="I161" i="47"/>
  <c r="F161" i="47"/>
  <c r="C161" i="47" s="1"/>
  <c r="O160" i="47"/>
  <c r="L160" i="47"/>
  <c r="I160" i="47"/>
  <c r="F160" i="47"/>
  <c r="C160" i="47"/>
  <c r="O159" i="47"/>
  <c r="N159" i="47"/>
  <c r="M159" i="47"/>
  <c r="L159" i="47"/>
  <c r="K159" i="47"/>
  <c r="J159" i="47"/>
  <c r="I159" i="47"/>
  <c r="H159" i="47"/>
  <c r="G159" i="47"/>
  <c r="F159" i="47"/>
  <c r="E159" i="47"/>
  <c r="D159" i="47"/>
  <c r="C159" i="47"/>
  <c r="O158" i="47"/>
  <c r="L158" i="47"/>
  <c r="I158" i="47"/>
  <c r="F158" i="47"/>
  <c r="C158" i="47" s="1"/>
  <c r="O157" i="47"/>
  <c r="L157" i="47"/>
  <c r="I157" i="47"/>
  <c r="F157" i="47"/>
  <c r="C157" i="47" s="1"/>
  <c r="O156" i="47"/>
  <c r="L156" i="47"/>
  <c r="I156" i="47"/>
  <c r="F156" i="47"/>
  <c r="C156" i="47"/>
  <c r="O155" i="47"/>
  <c r="L155" i="47"/>
  <c r="I155" i="47"/>
  <c r="F155" i="47"/>
  <c r="C155" i="47"/>
  <c r="O154" i="47"/>
  <c r="L154" i="47"/>
  <c r="I154" i="47"/>
  <c r="F154" i="47"/>
  <c r="C154" i="47" s="1"/>
  <c r="O153" i="47"/>
  <c r="L153" i="47"/>
  <c r="I153" i="47"/>
  <c r="F153" i="47"/>
  <c r="C153" i="47" s="1"/>
  <c r="O152" i="47"/>
  <c r="L152" i="47"/>
  <c r="I152" i="47"/>
  <c r="C152" i="47" s="1"/>
  <c r="F152" i="47"/>
  <c r="O151" i="47"/>
  <c r="L151" i="47"/>
  <c r="I151" i="47"/>
  <c r="F151" i="47"/>
  <c r="C151" i="47"/>
  <c r="O150" i="47"/>
  <c r="N150" i="47"/>
  <c r="M150" i="47"/>
  <c r="L150" i="47"/>
  <c r="K150" i="47"/>
  <c r="J150" i="47"/>
  <c r="I150" i="47"/>
  <c r="H150" i="47"/>
  <c r="G150" i="47"/>
  <c r="F150" i="47"/>
  <c r="E150" i="47"/>
  <c r="D150" i="47"/>
  <c r="C150" i="47"/>
  <c r="O149" i="47"/>
  <c r="L149" i="47"/>
  <c r="I149" i="47"/>
  <c r="F149" i="47"/>
  <c r="C149" i="47" s="1"/>
  <c r="O148" i="47"/>
  <c r="L148" i="47"/>
  <c r="I148" i="47"/>
  <c r="C148" i="47" s="1"/>
  <c r="F148" i="47"/>
  <c r="O147" i="47"/>
  <c r="L147" i="47"/>
  <c r="I147" i="47"/>
  <c r="F147" i="47"/>
  <c r="C147" i="47"/>
  <c r="O146" i="47"/>
  <c r="L146" i="47"/>
  <c r="I146" i="47"/>
  <c r="F146" i="47"/>
  <c r="C146" i="47"/>
  <c r="O145" i="47"/>
  <c r="L145" i="47"/>
  <c r="I145" i="47"/>
  <c r="F145" i="47"/>
  <c r="C145" i="47" s="1"/>
  <c r="O144" i="47"/>
  <c r="L144" i="47"/>
  <c r="L143" i="47" s="1"/>
  <c r="I144" i="47"/>
  <c r="I143" i="47" s="1"/>
  <c r="C143" i="47" s="1"/>
  <c r="F144" i="47"/>
  <c r="O143" i="47"/>
  <c r="N143" i="47"/>
  <c r="M143" i="47"/>
  <c r="K143" i="47"/>
  <c r="J143" i="47"/>
  <c r="H143" i="47"/>
  <c r="G143" i="47"/>
  <c r="F143" i="47"/>
  <c r="E143" i="47"/>
  <c r="D143" i="47"/>
  <c r="O142" i="47"/>
  <c r="O140" i="47" s="1"/>
  <c r="L142" i="47"/>
  <c r="I142" i="47"/>
  <c r="F142" i="47"/>
  <c r="C142" i="47"/>
  <c r="O141" i="47"/>
  <c r="L141" i="47"/>
  <c r="L140" i="47" s="1"/>
  <c r="I141" i="47"/>
  <c r="F141" i="47"/>
  <c r="C141" i="47" s="1"/>
  <c r="N140" i="47"/>
  <c r="M140" i="47"/>
  <c r="K140" i="47"/>
  <c r="J140" i="47"/>
  <c r="I140" i="47"/>
  <c r="H140" i="47"/>
  <c r="G140" i="47"/>
  <c r="F140" i="47"/>
  <c r="E140" i="47"/>
  <c r="D140" i="47"/>
  <c r="O139" i="47"/>
  <c r="L139" i="47"/>
  <c r="C139" i="47" s="1"/>
  <c r="I139" i="47"/>
  <c r="F139" i="47"/>
  <c r="O138" i="47"/>
  <c r="L138" i="47"/>
  <c r="I138" i="47"/>
  <c r="C138" i="47" s="1"/>
  <c r="F138" i="47"/>
  <c r="O137" i="47"/>
  <c r="L137" i="47"/>
  <c r="I137" i="47"/>
  <c r="F137" i="47"/>
  <c r="O136" i="47"/>
  <c r="L136" i="47"/>
  <c r="I136" i="47"/>
  <c r="F136" i="47"/>
  <c r="F135" i="47" s="1"/>
  <c r="C136" i="47"/>
  <c r="O135" i="47"/>
  <c r="N135" i="47"/>
  <c r="M135" i="47"/>
  <c r="L135" i="47"/>
  <c r="K135" i="47"/>
  <c r="K129" i="47" s="1"/>
  <c r="J135" i="47"/>
  <c r="H135" i="47"/>
  <c r="G135" i="47"/>
  <c r="G129" i="47" s="1"/>
  <c r="E135" i="47"/>
  <c r="D135" i="47"/>
  <c r="O134" i="47"/>
  <c r="L134" i="47"/>
  <c r="I134" i="47"/>
  <c r="F134" i="47"/>
  <c r="C134" i="47" s="1"/>
  <c r="O133" i="47"/>
  <c r="L133" i="47"/>
  <c r="I133" i="47"/>
  <c r="C133" i="47" s="1"/>
  <c r="F133" i="47"/>
  <c r="O132" i="47"/>
  <c r="L132" i="47"/>
  <c r="I132" i="47"/>
  <c r="F132" i="47"/>
  <c r="C132" i="47"/>
  <c r="O131" i="47"/>
  <c r="O130" i="47" s="1"/>
  <c r="O129" i="47" s="1"/>
  <c r="L131" i="47"/>
  <c r="I131" i="47"/>
  <c r="F131" i="47"/>
  <c r="F130" i="47" s="1"/>
  <c r="N130" i="47"/>
  <c r="M130" i="47"/>
  <c r="L130" i="47"/>
  <c r="L129" i="47" s="1"/>
  <c r="K130" i="47"/>
  <c r="J130" i="47"/>
  <c r="I130" i="47"/>
  <c r="H130" i="47"/>
  <c r="H129" i="47" s="1"/>
  <c r="G130" i="47"/>
  <c r="E130" i="47"/>
  <c r="D130" i="47"/>
  <c r="D129" i="47" s="1"/>
  <c r="N129" i="47"/>
  <c r="M129" i="47"/>
  <c r="J129" i="47"/>
  <c r="E129" i="47"/>
  <c r="O128" i="47"/>
  <c r="L128" i="47"/>
  <c r="I128" i="47"/>
  <c r="F128" i="47"/>
  <c r="F127" i="47" s="1"/>
  <c r="C127" i="47" s="1"/>
  <c r="C128" i="47"/>
  <c r="O127" i="47"/>
  <c r="N127" i="47"/>
  <c r="M127" i="47"/>
  <c r="L127" i="47"/>
  <c r="K127" i="47"/>
  <c r="J127" i="47"/>
  <c r="I127" i="47"/>
  <c r="H127" i="47"/>
  <c r="G127" i="47"/>
  <c r="E127" i="47"/>
  <c r="D127" i="47"/>
  <c r="O126" i="47"/>
  <c r="L126" i="47"/>
  <c r="I126" i="47"/>
  <c r="F126" i="47"/>
  <c r="C126" i="47" s="1"/>
  <c r="O125" i="47"/>
  <c r="L125" i="47"/>
  <c r="I125" i="47"/>
  <c r="C125" i="47" s="1"/>
  <c r="F125" i="47"/>
  <c r="O124" i="47"/>
  <c r="L124" i="47"/>
  <c r="I124" i="47"/>
  <c r="D124" i="47"/>
  <c r="F124" i="47" s="1"/>
  <c r="O123" i="47"/>
  <c r="L123" i="47"/>
  <c r="I123" i="47"/>
  <c r="F123" i="47"/>
  <c r="C123" i="47" s="1"/>
  <c r="O122" i="47"/>
  <c r="L122" i="47"/>
  <c r="L121" i="47" s="1"/>
  <c r="I122" i="47"/>
  <c r="C122" i="47" s="1"/>
  <c r="F122" i="47"/>
  <c r="O121" i="47"/>
  <c r="N121" i="47"/>
  <c r="M121" i="47"/>
  <c r="K121" i="47"/>
  <c r="J121" i="47"/>
  <c r="H121" i="47"/>
  <c r="G121" i="47"/>
  <c r="E121" i="47"/>
  <c r="O120" i="47"/>
  <c r="L120" i="47"/>
  <c r="I120" i="47"/>
  <c r="F120" i="47"/>
  <c r="C120" i="47"/>
  <c r="O119" i="47"/>
  <c r="L119" i="47"/>
  <c r="I119" i="47"/>
  <c r="F119" i="47"/>
  <c r="C119" i="47" s="1"/>
  <c r="O118" i="47"/>
  <c r="L118" i="47"/>
  <c r="I118" i="47"/>
  <c r="C118" i="47" s="1"/>
  <c r="F118" i="47"/>
  <c r="O117" i="47"/>
  <c r="L117" i="47"/>
  <c r="C117" i="47" s="1"/>
  <c r="I117" i="47"/>
  <c r="F117" i="47"/>
  <c r="O116" i="47"/>
  <c r="O115" i="47" s="1"/>
  <c r="L116" i="47"/>
  <c r="I116" i="47"/>
  <c r="F116" i="47"/>
  <c r="F115" i="47" s="1"/>
  <c r="C115" i="47" s="1"/>
  <c r="C116" i="47"/>
  <c r="N115" i="47"/>
  <c r="M115" i="47"/>
  <c r="L115" i="47"/>
  <c r="K115" i="47"/>
  <c r="J115" i="47"/>
  <c r="I115" i="47"/>
  <c r="H115" i="47"/>
  <c r="G115" i="47"/>
  <c r="E115" i="47"/>
  <c r="D115" i="47"/>
  <c r="O114" i="47"/>
  <c r="L114" i="47"/>
  <c r="I114" i="47"/>
  <c r="C114" i="47" s="1"/>
  <c r="F114" i="47"/>
  <c r="O113" i="47"/>
  <c r="L113" i="47"/>
  <c r="C113" i="47" s="1"/>
  <c r="I113" i="47"/>
  <c r="F113" i="47"/>
  <c r="O112" i="47"/>
  <c r="O111" i="47" s="1"/>
  <c r="L112" i="47"/>
  <c r="I112" i="47"/>
  <c r="F112" i="47"/>
  <c r="F111" i="47" s="1"/>
  <c r="C111" i="47" s="1"/>
  <c r="C112" i="47"/>
  <c r="N111" i="47"/>
  <c r="M111" i="47"/>
  <c r="L111" i="47"/>
  <c r="K111" i="47"/>
  <c r="J111" i="47"/>
  <c r="I111" i="47"/>
  <c r="H111" i="47"/>
  <c r="G111" i="47"/>
  <c r="E111" i="47"/>
  <c r="D111" i="47"/>
  <c r="O110" i="47"/>
  <c r="L110" i="47"/>
  <c r="I110" i="47"/>
  <c r="C110" i="47" s="1"/>
  <c r="F110" i="47"/>
  <c r="O109" i="47"/>
  <c r="L109" i="47"/>
  <c r="C109" i="47" s="1"/>
  <c r="I109" i="47"/>
  <c r="F109" i="47"/>
  <c r="O108" i="47"/>
  <c r="L108" i="47"/>
  <c r="I108" i="47"/>
  <c r="F108" i="47"/>
  <c r="C108" i="47"/>
  <c r="O107" i="47"/>
  <c r="L107" i="47"/>
  <c r="I107" i="47"/>
  <c r="F107" i="47"/>
  <c r="C107" i="47" s="1"/>
  <c r="O106" i="47"/>
  <c r="L106" i="47"/>
  <c r="I106" i="47"/>
  <c r="C106" i="47" s="1"/>
  <c r="F106" i="47"/>
  <c r="O105" i="47"/>
  <c r="L105" i="47"/>
  <c r="C105" i="47" s="1"/>
  <c r="I105" i="47"/>
  <c r="F105" i="47"/>
  <c r="O104" i="47"/>
  <c r="O102" i="47" s="1"/>
  <c r="L104" i="47"/>
  <c r="I104" i="47"/>
  <c r="F104" i="47"/>
  <c r="C104" i="47"/>
  <c r="O103" i="47"/>
  <c r="L103" i="47"/>
  <c r="L102" i="47" s="1"/>
  <c r="I103" i="47"/>
  <c r="F103" i="47"/>
  <c r="F102" i="47" s="1"/>
  <c r="C102" i="47" s="1"/>
  <c r="N102" i="47"/>
  <c r="M102" i="47"/>
  <c r="K102" i="47"/>
  <c r="J102" i="47"/>
  <c r="I102" i="47"/>
  <c r="H102" i="47"/>
  <c r="G102" i="47"/>
  <c r="E102" i="47"/>
  <c r="D102" i="47"/>
  <c r="O101" i="47"/>
  <c r="L101" i="47"/>
  <c r="C101" i="47" s="1"/>
  <c r="I101" i="47"/>
  <c r="F101" i="47"/>
  <c r="O100" i="47"/>
  <c r="L100" i="47"/>
  <c r="I100" i="47"/>
  <c r="F100" i="47"/>
  <c r="C100" i="47"/>
  <c r="O99" i="47"/>
  <c r="L99" i="47"/>
  <c r="I99" i="47"/>
  <c r="F99" i="47"/>
  <c r="C99" i="47" s="1"/>
  <c r="O98" i="47"/>
  <c r="L98" i="47"/>
  <c r="I98" i="47"/>
  <c r="C98" i="47" s="1"/>
  <c r="F98" i="47"/>
  <c r="O97" i="47"/>
  <c r="L97" i="47"/>
  <c r="C97" i="47" s="1"/>
  <c r="I97" i="47"/>
  <c r="F97" i="47"/>
  <c r="O96" i="47"/>
  <c r="O94" i="47" s="1"/>
  <c r="L96" i="47"/>
  <c r="I96" i="47"/>
  <c r="F96" i="47"/>
  <c r="C96" i="47"/>
  <c r="O95" i="47"/>
  <c r="L95" i="47"/>
  <c r="L94" i="47" s="1"/>
  <c r="I95" i="47"/>
  <c r="F95" i="47"/>
  <c r="F94" i="47" s="1"/>
  <c r="C94" i="47" s="1"/>
  <c r="N94" i="47"/>
  <c r="M94" i="47"/>
  <c r="K94" i="47"/>
  <c r="J94" i="47"/>
  <c r="I94" i="47"/>
  <c r="H94" i="47"/>
  <c r="G94" i="47"/>
  <c r="E94" i="47"/>
  <c r="D94" i="47"/>
  <c r="O93" i="47"/>
  <c r="L93" i="47"/>
  <c r="C93" i="47" s="1"/>
  <c r="I93" i="47"/>
  <c r="F93" i="47"/>
  <c r="O92" i="47"/>
  <c r="L92" i="47"/>
  <c r="I92" i="47"/>
  <c r="F92" i="47"/>
  <c r="C92" i="47"/>
  <c r="O91" i="47"/>
  <c r="L91" i="47"/>
  <c r="I91" i="47"/>
  <c r="F91" i="47"/>
  <c r="C91" i="47" s="1"/>
  <c r="O90" i="47"/>
  <c r="L90" i="47"/>
  <c r="I90" i="47"/>
  <c r="C90" i="47" s="1"/>
  <c r="F90" i="47"/>
  <c r="O89" i="47"/>
  <c r="L89" i="47"/>
  <c r="C89" i="47" s="1"/>
  <c r="I89" i="47"/>
  <c r="F89" i="47"/>
  <c r="F88" i="47" s="1"/>
  <c r="O88" i="47"/>
  <c r="N88" i="47"/>
  <c r="M88" i="47"/>
  <c r="K88" i="47"/>
  <c r="K82" i="47" s="1"/>
  <c r="J88" i="47"/>
  <c r="H88" i="47"/>
  <c r="G88" i="47"/>
  <c r="G82" i="47" s="1"/>
  <c r="E88" i="47"/>
  <c r="D88" i="47"/>
  <c r="O87" i="47"/>
  <c r="L87" i="47"/>
  <c r="I87" i="47"/>
  <c r="F87" i="47"/>
  <c r="C87" i="47" s="1"/>
  <c r="O86" i="47"/>
  <c r="L86" i="47"/>
  <c r="I86" i="47"/>
  <c r="C86" i="47" s="1"/>
  <c r="F86" i="47"/>
  <c r="O85" i="47"/>
  <c r="L85" i="47"/>
  <c r="C85" i="47" s="1"/>
  <c r="I85" i="47"/>
  <c r="F85" i="47"/>
  <c r="O84" i="47"/>
  <c r="O83" i="47" s="1"/>
  <c r="O82" i="47" s="1"/>
  <c r="L84" i="47"/>
  <c r="I84" i="47"/>
  <c r="F84" i="47"/>
  <c r="F83" i="47" s="1"/>
  <c r="C84" i="47"/>
  <c r="N83" i="47"/>
  <c r="M83" i="47"/>
  <c r="L83" i="47"/>
  <c r="K83" i="47"/>
  <c r="J83" i="47"/>
  <c r="H83" i="47"/>
  <c r="H82" i="47" s="1"/>
  <c r="G83" i="47"/>
  <c r="E83" i="47"/>
  <c r="D83" i="47"/>
  <c r="N82" i="47"/>
  <c r="M82" i="47"/>
  <c r="J82" i="47"/>
  <c r="E82" i="47"/>
  <c r="O81" i="47"/>
  <c r="L81" i="47"/>
  <c r="C81" i="47" s="1"/>
  <c r="I81" i="47"/>
  <c r="F81" i="47"/>
  <c r="O80" i="47"/>
  <c r="O79" i="47" s="1"/>
  <c r="L80" i="47"/>
  <c r="I80" i="47"/>
  <c r="F80" i="47"/>
  <c r="F79" i="47" s="1"/>
  <c r="C80" i="47"/>
  <c r="N79" i="47"/>
  <c r="M79" i="47"/>
  <c r="K79" i="47"/>
  <c r="J79" i="47"/>
  <c r="I79" i="47"/>
  <c r="H79" i="47"/>
  <c r="G79" i="47"/>
  <c r="E79" i="47"/>
  <c r="D79" i="47"/>
  <c r="O78" i="47"/>
  <c r="L78" i="47"/>
  <c r="I78" i="47"/>
  <c r="F78" i="47"/>
  <c r="O77" i="47"/>
  <c r="L77" i="47"/>
  <c r="C77" i="47" s="1"/>
  <c r="I77" i="47"/>
  <c r="F77" i="47"/>
  <c r="F76" i="47" s="1"/>
  <c r="F75" i="47" s="1"/>
  <c r="O76" i="47"/>
  <c r="O75" i="47" s="1"/>
  <c r="O74" i="47" s="1"/>
  <c r="N76" i="47"/>
  <c r="M76" i="47"/>
  <c r="K76" i="47"/>
  <c r="K75" i="47" s="1"/>
  <c r="K74" i="47" s="1"/>
  <c r="J76" i="47"/>
  <c r="H76" i="47"/>
  <c r="G76" i="47"/>
  <c r="G75" i="47" s="1"/>
  <c r="E76" i="47"/>
  <c r="D76" i="47"/>
  <c r="D75" i="47" s="1"/>
  <c r="N75" i="47"/>
  <c r="M75" i="47"/>
  <c r="J75" i="47"/>
  <c r="H75" i="47"/>
  <c r="H74" i="47" s="1"/>
  <c r="E75" i="47"/>
  <c r="N74" i="47"/>
  <c r="M74" i="47"/>
  <c r="J74" i="47"/>
  <c r="E74" i="47"/>
  <c r="O73" i="47"/>
  <c r="L73" i="47"/>
  <c r="I73" i="47"/>
  <c r="F73" i="47"/>
  <c r="C73" i="47"/>
  <c r="O72" i="47"/>
  <c r="L72" i="47"/>
  <c r="I72" i="47"/>
  <c r="F72" i="47"/>
  <c r="C72" i="47" s="1"/>
  <c r="O71" i="47"/>
  <c r="L71" i="47"/>
  <c r="I71" i="47"/>
  <c r="F71" i="47"/>
  <c r="O70" i="47"/>
  <c r="L70" i="47"/>
  <c r="I70" i="47"/>
  <c r="F70" i="47"/>
  <c r="O69" i="47"/>
  <c r="L69" i="47"/>
  <c r="C69" i="47" s="1"/>
  <c r="I69" i="47"/>
  <c r="F69" i="47"/>
  <c r="O68" i="47"/>
  <c r="O66" i="47" s="1"/>
  <c r="N68" i="47"/>
  <c r="M68" i="47"/>
  <c r="K68" i="47"/>
  <c r="K66" i="47" s="1"/>
  <c r="J68" i="47"/>
  <c r="H68" i="47"/>
  <c r="H66" i="47" s="1"/>
  <c r="G68" i="47"/>
  <c r="G66" i="47" s="1"/>
  <c r="E68" i="47"/>
  <c r="D68" i="47"/>
  <c r="D66" i="47" s="1"/>
  <c r="O67" i="47"/>
  <c r="L67" i="47"/>
  <c r="I67" i="47"/>
  <c r="F67" i="47"/>
  <c r="N66" i="47"/>
  <c r="M66" i="47"/>
  <c r="M52" i="47" s="1"/>
  <c r="M51" i="47" s="1"/>
  <c r="M50" i="47" s="1"/>
  <c r="J66" i="47"/>
  <c r="E66" i="47"/>
  <c r="E52" i="47" s="1"/>
  <c r="E51" i="47" s="1"/>
  <c r="E50" i="47" s="1"/>
  <c r="O65" i="47"/>
  <c r="L65" i="47"/>
  <c r="I65" i="47"/>
  <c r="F65" i="47"/>
  <c r="C65" i="47"/>
  <c r="O64" i="47"/>
  <c r="L64" i="47"/>
  <c r="I64" i="47"/>
  <c r="F64" i="47"/>
  <c r="C64" i="47" s="1"/>
  <c r="O63" i="47"/>
  <c r="L63" i="47"/>
  <c r="I63" i="47"/>
  <c r="F63" i="47"/>
  <c r="O62" i="47"/>
  <c r="L62" i="47"/>
  <c r="I62" i="47"/>
  <c r="F62" i="47"/>
  <c r="O61" i="47"/>
  <c r="L61" i="47"/>
  <c r="C61" i="47" s="1"/>
  <c r="I61" i="47"/>
  <c r="F61" i="47"/>
  <c r="O60" i="47"/>
  <c r="O57" i="47" s="1"/>
  <c r="L60" i="47"/>
  <c r="I60" i="47"/>
  <c r="F60" i="47"/>
  <c r="C60" i="47"/>
  <c r="O59" i="47"/>
  <c r="L59" i="47"/>
  <c r="I59" i="47"/>
  <c r="F59" i="47"/>
  <c r="C59" i="47" s="1"/>
  <c r="O58" i="47"/>
  <c r="L58" i="47"/>
  <c r="I58" i="47"/>
  <c r="F58" i="47"/>
  <c r="N57" i="47"/>
  <c r="N53" i="47" s="1"/>
  <c r="N52" i="47" s="1"/>
  <c r="M57" i="47"/>
  <c r="K57" i="47"/>
  <c r="J57" i="47"/>
  <c r="J53" i="47" s="1"/>
  <c r="J52" i="47" s="1"/>
  <c r="J51" i="47" s="1"/>
  <c r="J50" i="47" s="1"/>
  <c r="H57" i="47"/>
  <c r="G57" i="47"/>
  <c r="F57" i="47"/>
  <c r="E57" i="47"/>
  <c r="D57" i="47"/>
  <c r="O56" i="47"/>
  <c r="O54" i="47" s="1"/>
  <c r="L56" i="47"/>
  <c r="I56" i="47"/>
  <c r="F56" i="47"/>
  <c r="C56" i="47"/>
  <c r="O55" i="47"/>
  <c r="L55" i="47"/>
  <c r="I55" i="47"/>
  <c r="F55" i="47"/>
  <c r="L54" i="47"/>
  <c r="I54" i="47"/>
  <c r="D54" i="47"/>
  <c r="M53" i="47"/>
  <c r="K53" i="47"/>
  <c r="K52" i="47" s="1"/>
  <c r="K51" i="47" s="1"/>
  <c r="K50" i="47" s="1"/>
  <c r="H53" i="47"/>
  <c r="G53" i="47"/>
  <c r="G52" i="47" s="1"/>
  <c r="E53" i="47"/>
  <c r="D53" i="47"/>
  <c r="D52" i="47" s="1"/>
  <c r="H52" i="47"/>
  <c r="N51" i="47"/>
  <c r="O46" i="47"/>
  <c r="C46" i="47"/>
  <c r="O45" i="47"/>
  <c r="O44" i="47" s="1"/>
  <c r="N44" i="47"/>
  <c r="M44" i="47"/>
  <c r="C44" i="47"/>
  <c r="L43" i="47"/>
  <c r="I43" i="47"/>
  <c r="F43" i="47"/>
  <c r="C43" i="47" s="1"/>
  <c r="L42" i="47"/>
  <c r="K42" i="47"/>
  <c r="J42" i="47"/>
  <c r="I42" i="47"/>
  <c r="H42" i="47"/>
  <c r="G42" i="47"/>
  <c r="F42" i="47"/>
  <c r="C42" i="47" s="1"/>
  <c r="E42" i="47"/>
  <c r="D42" i="47"/>
  <c r="F41" i="47"/>
  <c r="C41" i="47" s="1"/>
  <c r="L40" i="47"/>
  <c r="C40" i="47"/>
  <c r="L39" i="47"/>
  <c r="C39" i="47" s="1"/>
  <c r="L38" i="47"/>
  <c r="C38" i="47"/>
  <c r="L37" i="47"/>
  <c r="L36" i="47" s="1"/>
  <c r="K36" i="47"/>
  <c r="J36" i="47"/>
  <c r="C36" i="47"/>
  <c r="L35" i="47"/>
  <c r="C35" i="47" s="1"/>
  <c r="L34" i="47"/>
  <c r="C34" i="47"/>
  <c r="L33" i="47"/>
  <c r="K33" i="47"/>
  <c r="J33" i="47"/>
  <c r="C33" i="47"/>
  <c r="L32" i="47"/>
  <c r="C32" i="47" s="1"/>
  <c r="K31" i="47"/>
  <c r="K26" i="47" s="1"/>
  <c r="J31" i="47"/>
  <c r="J26" i="47" s="1"/>
  <c r="J20" i="47" s="1"/>
  <c r="L30" i="47"/>
  <c r="C30" i="47"/>
  <c r="L29" i="47"/>
  <c r="C29" i="47" s="1"/>
  <c r="L28" i="47"/>
  <c r="C28" i="47"/>
  <c r="L27" i="47"/>
  <c r="K27" i="47"/>
  <c r="J27" i="47"/>
  <c r="C27" i="47"/>
  <c r="F25" i="47"/>
  <c r="C25" i="47" s="1"/>
  <c r="I24" i="47"/>
  <c r="O23" i="47"/>
  <c r="L23" i="47"/>
  <c r="I23" i="47"/>
  <c r="F23" i="47"/>
  <c r="C23" i="47"/>
  <c r="O22" i="47"/>
  <c r="O21" i="47" s="1"/>
  <c r="L22" i="47"/>
  <c r="I22" i="47"/>
  <c r="F22" i="47"/>
  <c r="C22" i="47" s="1"/>
  <c r="N21" i="47"/>
  <c r="N287" i="47" s="1"/>
  <c r="N286" i="47" s="1"/>
  <c r="M21" i="47"/>
  <c r="M287" i="47" s="1"/>
  <c r="M286" i="47" s="1"/>
  <c r="L21" i="47"/>
  <c r="L287" i="47" s="1"/>
  <c r="L286" i="47" s="1"/>
  <c r="K21" i="47"/>
  <c r="K287" i="47" s="1"/>
  <c r="K286" i="47" s="1"/>
  <c r="J21" i="47"/>
  <c r="J287" i="47" s="1"/>
  <c r="J286" i="47" s="1"/>
  <c r="I21" i="47"/>
  <c r="I287" i="47" s="1"/>
  <c r="I286" i="47" s="1"/>
  <c r="H21" i="47"/>
  <c r="H287" i="47" s="1"/>
  <c r="H286" i="47" s="1"/>
  <c r="G21" i="47"/>
  <c r="G287" i="47" s="1"/>
  <c r="G286" i="47" s="1"/>
  <c r="E21" i="47"/>
  <c r="E287" i="47" s="1"/>
  <c r="E286" i="47" s="1"/>
  <c r="D21" i="47"/>
  <c r="D287" i="47" s="1"/>
  <c r="D286" i="47" s="1"/>
  <c r="N20" i="47"/>
  <c r="M20" i="47"/>
  <c r="I20" i="47"/>
  <c r="O296" i="46"/>
  <c r="L296" i="46"/>
  <c r="I296" i="46"/>
  <c r="F296" i="46"/>
  <c r="C296" i="46"/>
  <c r="O295" i="46"/>
  <c r="L295" i="46"/>
  <c r="I295" i="46"/>
  <c r="F295" i="46"/>
  <c r="C295" i="46" s="1"/>
  <c r="O294" i="46"/>
  <c r="L294" i="46"/>
  <c r="I294" i="46"/>
  <c r="F294" i="46"/>
  <c r="C294" i="46" s="1"/>
  <c r="O293" i="46"/>
  <c r="L293" i="46"/>
  <c r="I293" i="46"/>
  <c r="F293" i="46"/>
  <c r="C293" i="46" s="1"/>
  <c r="O292" i="46"/>
  <c r="L292" i="46"/>
  <c r="I292" i="46"/>
  <c r="F292" i="46"/>
  <c r="C292" i="46"/>
  <c r="O291" i="46"/>
  <c r="L291" i="46"/>
  <c r="I291" i="46"/>
  <c r="F291" i="46"/>
  <c r="C291" i="46" s="1"/>
  <c r="O290" i="46"/>
  <c r="L290" i="46"/>
  <c r="I290" i="46"/>
  <c r="F290" i="46"/>
  <c r="C290" i="46" s="1"/>
  <c r="O289" i="46"/>
  <c r="L289" i="46"/>
  <c r="L288" i="46" s="1"/>
  <c r="I289" i="46"/>
  <c r="I288" i="46" s="1"/>
  <c r="F289" i="46"/>
  <c r="C289" i="46" s="1"/>
  <c r="O288" i="46"/>
  <c r="N288" i="46"/>
  <c r="M288" i="46"/>
  <c r="K288" i="46"/>
  <c r="J288" i="46"/>
  <c r="H288" i="46"/>
  <c r="G288" i="46"/>
  <c r="E288" i="46"/>
  <c r="D288" i="46"/>
  <c r="O283" i="46"/>
  <c r="L283" i="46"/>
  <c r="I283" i="46"/>
  <c r="O282" i="46"/>
  <c r="L282" i="46"/>
  <c r="L281" i="46" s="1"/>
  <c r="I282" i="46"/>
  <c r="I281" i="46" s="1"/>
  <c r="F282" i="46"/>
  <c r="C282" i="46" s="1"/>
  <c r="O281" i="46"/>
  <c r="N281" i="46"/>
  <c r="M281" i="46"/>
  <c r="K281" i="46"/>
  <c r="J281" i="46"/>
  <c r="H281" i="46"/>
  <c r="G281" i="46"/>
  <c r="E281" i="46"/>
  <c r="O280" i="46"/>
  <c r="O279" i="46" s="1"/>
  <c r="L280" i="46"/>
  <c r="I280" i="46"/>
  <c r="F280" i="46"/>
  <c r="C280" i="46" s="1"/>
  <c r="N279" i="46"/>
  <c r="M279" i="46"/>
  <c r="L279" i="46"/>
  <c r="K279" i="46"/>
  <c r="K268" i="46" s="1"/>
  <c r="J279" i="46"/>
  <c r="I279" i="46"/>
  <c r="H279" i="46"/>
  <c r="H268" i="46" s="1"/>
  <c r="G279" i="46"/>
  <c r="G268" i="46" s="1"/>
  <c r="E279" i="46"/>
  <c r="D279" i="46"/>
  <c r="O278" i="46"/>
  <c r="L278" i="46"/>
  <c r="I278" i="46"/>
  <c r="F278" i="46"/>
  <c r="C278" i="46" s="1"/>
  <c r="O277" i="46"/>
  <c r="L277" i="46"/>
  <c r="I277" i="46"/>
  <c r="F277" i="46"/>
  <c r="C277" i="46"/>
  <c r="O276" i="46"/>
  <c r="O275" i="46" s="1"/>
  <c r="L276" i="46"/>
  <c r="I276" i="46"/>
  <c r="F276" i="46"/>
  <c r="N275" i="46"/>
  <c r="M275" i="46"/>
  <c r="L275" i="46"/>
  <c r="K275" i="46"/>
  <c r="J275" i="46"/>
  <c r="I275" i="46"/>
  <c r="H275" i="46"/>
  <c r="G275" i="46"/>
  <c r="E275" i="46"/>
  <c r="D275" i="46"/>
  <c r="O274" i="46"/>
  <c r="L274" i="46"/>
  <c r="I274" i="46"/>
  <c r="F274" i="46"/>
  <c r="O273" i="46"/>
  <c r="L273" i="46"/>
  <c r="I273" i="46"/>
  <c r="F273" i="46"/>
  <c r="C273" i="46"/>
  <c r="O272" i="46"/>
  <c r="O271" i="46" s="1"/>
  <c r="L272" i="46"/>
  <c r="I272" i="46"/>
  <c r="F272" i="46"/>
  <c r="N271" i="46"/>
  <c r="M271" i="46"/>
  <c r="L271" i="46"/>
  <c r="K271" i="46"/>
  <c r="J271" i="46"/>
  <c r="I271" i="46"/>
  <c r="H271" i="46"/>
  <c r="G271" i="46"/>
  <c r="E271" i="46"/>
  <c r="D271" i="46"/>
  <c r="O270" i="46"/>
  <c r="L270" i="46"/>
  <c r="I270" i="46"/>
  <c r="I269" i="46" s="1"/>
  <c r="I268" i="46" s="1"/>
  <c r="F270" i="46"/>
  <c r="O269" i="46"/>
  <c r="O268" i="46" s="1"/>
  <c r="L269" i="46"/>
  <c r="L268" i="46" s="1"/>
  <c r="E269" i="46"/>
  <c r="D269" i="46"/>
  <c r="D268" i="46" s="1"/>
  <c r="N268" i="46"/>
  <c r="M268" i="46"/>
  <c r="J268" i="46"/>
  <c r="E268" i="46"/>
  <c r="O267" i="46"/>
  <c r="L267" i="46"/>
  <c r="I267" i="46"/>
  <c r="F267" i="46"/>
  <c r="C267" i="46"/>
  <c r="O266" i="46"/>
  <c r="L266" i="46"/>
  <c r="I266" i="46"/>
  <c r="F266" i="46"/>
  <c r="C266" i="46" s="1"/>
  <c r="O265" i="46"/>
  <c r="L265" i="46"/>
  <c r="I265" i="46"/>
  <c r="F265" i="46"/>
  <c r="O264" i="46"/>
  <c r="L264" i="46"/>
  <c r="L263" i="46" s="1"/>
  <c r="I264" i="46"/>
  <c r="I263" i="46" s="1"/>
  <c r="F264" i="46"/>
  <c r="O263" i="46"/>
  <c r="N263" i="46"/>
  <c r="M263" i="46"/>
  <c r="K263" i="46"/>
  <c r="J263" i="46"/>
  <c r="H263" i="46"/>
  <c r="G263" i="46"/>
  <c r="E263" i="46"/>
  <c r="D263" i="46"/>
  <c r="O262" i="46"/>
  <c r="L262" i="46"/>
  <c r="I262" i="46"/>
  <c r="F262" i="46"/>
  <c r="C262" i="46" s="1"/>
  <c r="O261" i="46"/>
  <c r="L261" i="46"/>
  <c r="I261" i="46"/>
  <c r="F261" i="46"/>
  <c r="O260" i="46"/>
  <c r="L260" i="46"/>
  <c r="L259" i="46" s="1"/>
  <c r="I260" i="46"/>
  <c r="I259" i="46" s="1"/>
  <c r="I258" i="46" s="1"/>
  <c r="F260" i="46"/>
  <c r="O259" i="46"/>
  <c r="O258" i="46" s="1"/>
  <c r="N259" i="46"/>
  <c r="N258" i="46" s="1"/>
  <c r="M259" i="46"/>
  <c r="M258" i="46" s="1"/>
  <c r="K259" i="46"/>
  <c r="J259" i="46"/>
  <c r="J258" i="46" s="1"/>
  <c r="H259" i="46"/>
  <c r="G259" i="46"/>
  <c r="G258" i="46" s="1"/>
  <c r="E259" i="46"/>
  <c r="E258" i="46" s="1"/>
  <c r="D259" i="46"/>
  <c r="L258" i="46"/>
  <c r="K258" i="46"/>
  <c r="H258" i="46"/>
  <c r="D258" i="46"/>
  <c r="O257" i="46"/>
  <c r="L257" i="46"/>
  <c r="I257" i="46"/>
  <c r="F257" i="46"/>
  <c r="C257" i="46" s="1"/>
  <c r="O256" i="46"/>
  <c r="L256" i="46"/>
  <c r="I256" i="46"/>
  <c r="F256" i="46"/>
  <c r="C256" i="46" s="1"/>
  <c r="O255" i="46"/>
  <c r="O251" i="46" s="1"/>
  <c r="O250" i="46" s="1"/>
  <c r="L255" i="46"/>
  <c r="I255" i="46"/>
  <c r="F255" i="46"/>
  <c r="C255" i="46"/>
  <c r="O254" i="46"/>
  <c r="L254" i="46"/>
  <c r="I254" i="46"/>
  <c r="F254" i="46"/>
  <c r="C254" i="46" s="1"/>
  <c r="O253" i="46"/>
  <c r="L253" i="46"/>
  <c r="I253" i="46"/>
  <c r="F253" i="46"/>
  <c r="O252" i="46"/>
  <c r="L252" i="46"/>
  <c r="L251" i="46" s="1"/>
  <c r="I252" i="46"/>
  <c r="I251" i="46" s="1"/>
  <c r="I250" i="46" s="1"/>
  <c r="F252" i="46"/>
  <c r="N251" i="46"/>
  <c r="N250" i="46" s="1"/>
  <c r="M251" i="46"/>
  <c r="M250" i="46" s="1"/>
  <c r="K251" i="46"/>
  <c r="J251" i="46"/>
  <c r="J250" i="46" s="1"/>
  <c r="H251" i="46"/>
  <c r="G251" i="46"/>
  <c r="G250" i="46" s="1"/>
  <c r="E251" i="46"/>
  <c r="E250" i="46" s="1"/>
  <c r="D251" i="46"/>
  <c r="L250" i="46"/>
  <c r="K250" i="46"/>
  <c r="H250" i="46"/>
  <c r="D250" i="46"/>
  <c r="O249" i="46"/>
  <c r="L249" i="46"/>
  <c r="I249" i="46"/>
  <c r="F249" i="46"/>
  <c r="C249" i="46" s="1"/>
  <c r="O248" i="46"/>
  <c r="L248" i="46"/>
  <c r="I248" i="46"/>
  <c r="F248" i="46"/>
  <c r="C248" i="46" s="1"/>
  <c r="O247" i="46"/>
  <c r="L247" i="46"/>
  <c r="I247" i="46"/>
  <c r="F247" i="46"/>
  <c r="C247" i="46"/>
  <c r="O246" i="46"/>
  <c r="L246" i="46"/>
  <c r="I246" i="46"/>
  <c r="F246" i="46"/>
  <c r="F245" i="46" s="1"/>
  <c r="N245" i="46"/>
  <c r="M245" i="46"/>
  <c r="L245" i="46"/>
  <c r="K245" i="46"/>
  <c r="J245" i="46"/>
  <c r="I245" i="46"/>
  <c r="H245" i="46"/>
  <c r="G245" i="46"/>
  <c r="E245" i="46"/>
  <c r="D245" i="46"/>
  <c r="O244" i="46"/>
  <c r="L244" i="46"/>
  <c r="I244" i="46"/>
  <c r="F244" i="46"/>
  <c r="C244" i="46" s="1"/>
  <c r="O243" i="46"/>
  <c r="L243" i="46"/>
  <c r="I243" i="46"/>
  <c r="F243" i="46"/>
  <c r="C243" i="46"/>
  <c r="O242" i="46"/>
  <c r="L242" i="46"/>
  <c r="I242" i="46"/>
  <c r="F242" i="46"/>
  <c r="C242" i="46" s="1"/>
  <c r="O241" i="46"/>
  <c r="L241" i="46"/>
  <c r="I241" i="46"/>
  <c r="F241" i="46"/>
  <c r="O240" i="46"/>
  <c r="L240" i="46"/>
  <c r="I240" i="46"/>
  <c r="F240" i="46"/>
  <c r="O239" i="46"/>
  <c r="L239" i="46"/>
  <c r="I239" i="46"/>
  <c r="C239" i="46" s="1"/>
  <c r="F239" i="46"/>
  <c r="O238" i="46"/>
  <c r="L238" i="46"/>
  <c r="C238" i="46" s="1"/>
  <c r="I238" i="46"/>
  <c r="F238" i="46"/>
  <c r="O237" i="46"/>
  <c r="N237" i="46"/>
  <c r="M237" i="46"/>
  <c r="K237" i="46"/>
  <c r="K230" i="46" s="1"/>
  <c r="K229" i="46" s="1"/>
  <c r="J237" i="46"/>
  <c r="H237" i="46"/>
  <c r="G237" i="46"/>
  <c r="E237" i="46"/>
  <c r="D237" i="46"/>
  <c r="O236" i="46"/>
  <c r="L236" i="46"/>
  <c r="I236" i="46"/>
  <c r="F236" i="46"/>
  <c r="C236" i="46" s="1"/>
  <c r="O235" i="46"/>
  <c r="O234" i="46" s="1"/>
  <c r="L235" i="46"/>
  <c r="I235" i="46"/>
  <c r="I234" i="46" s="1"/>
  <c r="F235" i="46"/>
  <c r="C235" i="46"/>
  <c r="N234" i="46"/>
  <c r="M234" i="46"/>
  <c r="L234" i="46"/>
  <c r="K234" i="46"/>
  <c r="J234" i="46"/>
  <c r="H234" i="46"/>
  <c r="G234" i="46"/>
  <c r="E234" i="46"/>
  <c r="D234" i="46"/>
  <c r="O233" i="46"/>
  <c r="O232" i="46" s="1"/>
  <c r="L233" i="46"/>
  <c r="I233" i="46"/>
  <c r="F233" i="46"/>
  <c r="F232" i="46" s="1"/>
  <c r="N232" i="46"/>
  <c r="M232" i="46"/>
  <c r="M230" i="46" s="1"/>
  <c r="M229" i="46" s="1"/>
  <c r="L232" i="46"/>
  <c r="K232" i="46"/>
  <c r="J232" i="46"/>
  <c r="I232" i="46"/>
  <c r="H232" i="46"/>
  <c r="G232" i="46"/>
  <c r="E232" i="46"/>
  <c r="E230" i="46" s="1"/>
  <c r="D232" i="46"/>
  <c r="D230" i="46" s="1"/>
  <c r="D229" i="46" s="1"/>
  <c r="O231" i="46"/>
  <c r="L231" i="46"/>
  <c r="I231" i="46"/>
  <c r="C231" i="46" s="1"/>
  <c r="F231" i="46"/>
  <c r="N230" i="46"/>
  <c r="N229" i="46" s="1"/>
  <c r="J230" i="46"/>
  <c r="J229" i="46" s="1"/>
  <c r="H230" i="46"/>
  <c r="H229" i="46" s="1"/>
  <c r="G230" i="46"/>
  <c r="E229" i="46"/>
  <c r="O228" i="46"/>
  <c r="L228" i="46"/>
  <c r="I228" i="46"/>
  <c r="F228" i="46"/>
  <c r="O227" i="46"/>
  <c r="L227" i="46"/>
  <c r="L226" i="46" s="1"/>
  <c r="I227" i="46"/>
  <c r="I226" i="46" s="1"/>
  <c r="F227" i="46"/>
  <c r="O226" i="46"/>
  <c r="N226" i="46"/>
  <c r="M226" i="46"/>
  <c r="K226" i="46"/>
  <c r="J226" i="46"/>
  <c r="H226" i="46"/>
  <c r="G226" i="46"/>
  <c r="F226" i="46"/>
  <c r="C226" i="46" s="1"/>
  <c r="E226" i="46"/>
  <c r="D226" i="46"/>
  <c r="O225" i="46"/>
  <c r="L225" i="46"/>
  <c r="I225" i="46"/>
  <c r="F225" i="46"/>
  <c r="C225" i="46"/>
  <c r="O224" i="46"/>
  <c r="L224" i="46"/>
  <c r="I224" i="46"/>
  <c r="F224" i="46"/>
  <c r="C224" i="46" s="1"/>
  <c r="O223" i="46"/>
  <c r="L223" i="46"/>
  <c r="I223" i="46"/>
  <c r="F223" i="46"/>
  <c r="C223" i="46"/>
  <c r="O222" i="46"/>
  <c r="L222" i="46"/>
  <c r="I222" i="46"/>
  <c r="F222" i="46"/>
  <c r="C222" i="46" s="1"/>
  <c r="O221" i="46"/>
  <c r="L221" i="46"/>
  <c r="I221" i="46"/>
  <c r="C221" i="46" s="1"/>
  <c r="F221" i="46"/>
  <c r="O220" i="46"/>
  <c r="L220" i="46"/>
  <c r="I220" i="46"/>
  <c r="F220" i="46"/>
  <c r="O219" i="46"/>
  <c r="L219" i="46"/>
  <c r="I219" i="46"/>
  <c r="F219" i="46"/>
  <c r="C219" i="46"/>
  <c r="O218" i="46"/>
  <c r="O215" i="46" s="1"/>
  <c r="L218" i="46"/>
  <c r="I218" i="46"/>
  <c r="F218" i="46"/>
  <c r="C218" i="46" s="1"/>
  <c r="O217" i="46"/>
  <c r="L217" i="46"/>
  <c r="I217" i="46"/>
  <c r="I215" i="46" s="1"/>
  <c r="F217" i="46"/>
  <c r="C217" i="46" s="1"/>
  <c r="O216" i="46"/>
  <c r="L216" i="46"/>
  <c r="L215" i="46" s="1"/>
  <c r="I216" i="46"/>
  <c r="F216" i="46"/>
  <c r="N215" i="46"/>
  <c r="M215" i="46"/>
  <c r="K215" i="46"/>
  <c r="J215" i="46"/>
  <c r="H215" i="46"/>
  <c r="G215" i="46"/>
  <c r="F215" i="46"/>
  <c r="C215" i="46" s="1"/>
  <c r="E215" i="46"/>
  <c r="D215" i="46"/>
  <c r="O214" i="46"/>
  <c r="L214" i="46"/>
  <c r="I214" i="46"/>
  <c r="F214" i="46"/>
  <c r="C214" i="46"/>
  <c r="O213" i="46"/>
  <c r="L213" i="46"/>
  <c r="I213" i="46"/>
  <c r="F213" i="46"/>
  <c r="C213" i="46" s="1"/>
  <c r="O212" i="46"/>
  <c r="L212" i="46"/>
  <c r="I212" i="46"/>
  <c r="F212" i="46"/>
  <c r="C212" i="46" s="1"/>
  <c r="O211" i="46"/>
  <c r="L211" i="46"/>
  <c r="I211" i="46"/>
  <c r="C211" i="46" s="1"/>
  <c r="F211" i="46"/>
  <c r="O210" i="46"/>
  <c r="L210" i="46"/>
  <c r="I210" i="46"/>
  <c r="F210" i="46"/>
  <c r="C210" i="46"/>
  <c r="O209" i="46"/>
  <c r="L209" i="46"/>
  <c r="I209" i="46"/>
  <c r="F209" i="46"/>
  <c r="C209" i="46" s="1"/>
  <c r="O208" i="46"/>
  <c r="L208" i="46"/>
  <c r="I208" i="46"/>
  <c r="F208" i="46"/>
  <c r="C208" i="46" s="1"/>
  <c r="O207" i="46"/>
  <c r="L207" i="46"/>
  <c r="I207" i="46"/>
  <c r="C207" i="46" s="1"/>
  <c r="F207" i="46"/>
  <c r="O206" i="46"/>
  <c r="L206" i="46"/>
  <c r="I206" i="46"/>
  <c r="F206" i="46"/>
  <c r="C206" i="46"/>
  <c r="O205" i="46"/>
  <c r="O204" i="46" s="1"/>
  <c r="O203" i="46" s="1"/>
  <c r="L205" i="46"/>
  <c r="I205" i="46"/>
  <c r="F205" i="46"/>
  <c r="F204" i="46" s="1"/>
  <c r="N204" i="46"/>
  <c r="M204" i="46"/>
  <c r="M203" i="46" s="1"/>
  <c r="L204" i="46"/>
  <c r="L203" i="46" s="1"/>
  <c r="K204" i="46"/>
  <c r="J204" i="46"/>
  <c r="I204" i="46"/>
  <c r="H204" i="46"/>
  <c r="H203" i="46" s="1"/>
  <c r="G204" i="46"/>
  <c r="E204" i="46"/>
  <c r="E203" i="46" s="1"/>
  <c r="D204" i="46"/>
  <c r="D203" i="46" s="1"/>
  <c r="N203" i="46"/>
  <c r="K203" i="46"/>
  <c r="J203" i="46"/>
  <c r="G203" i="46"/>
  <c r="O202" i="46"/>
  <c r="L202" i="46"/>
  <c r="I202" i="46"/>
  <c r="F202" i="46"/>
  <c r="C202" i="46"/>
  <c r="O201" i="46"/>
  <c r="L201" i="46"/>
  <c r="I201" i="46"/>
  <c r="F201" i="46"/>
  <c r="C201" i="46" s="1"/>
  <c r="O200" i="46"/>
  <c r="L200" i="46"/>
  <c r="I200" i="46"/>
  <c r="F200" i="46"/>
  <c r="C200" i="46" s="1"/>
  <c r="O199" i="46"/>
  <c r="L199" i="46"/>
  <c r="I199" i="46"/>
  <c r="C199" i="46" s="1"/>
  <c r="F199" i="46"/>
  <c r="O198" i="46"/>
  <c r="O197" i="46" s="1"/>
  <c r="O195" i="46" s="1"/>
  <c r="O194" i="46" s="1"/>
  <c r="L198" i="46"/>
  <c r="I198" i="46"/>
  <c r="F198" i="46"/>
  <c r="F197" i="46" s="1"/>
  <c r="C198" i="46"/>
  <c r="N197" i="46"/>
  <c r="M197" i="46"/>
  <c r="L197" i="46"/>
  <c r="K197" i="46"/>
  <c r="K195" i="46" s="1"/>
  <c r="K194" i="46" s="1"/>
  <c r="K193" i="46" s="1"/>
  <c r="J197" i="46"/>
  <c r="H197" i="46"/>
  <c r="H195" i="46" s="1"/>
  <c r="G197" i="46"/>
  <c r="G195" i="46" s="1"/>
  <c r="G194" i="46" s="1"/>
  <c r="E197" i="46"/>
  <c r="D197" i="46"/>
  <c r="D195" i="46" s="1"/>
  <c r="O196" i="46"/>
  <c r="L196" i="46"/>
  <c r="L195" i="46" s="1"/>
  <c r="L194" i="46" s="1"/>
  <c r="I196" i="46"/>
  <c r="F196" i="46"/>
  <c r="C196" i="46" s="1"/>
  <c r="N195" i="46"/>
  <c r="N194" i="46" s="1"/>
  <c r="N193" i="46" s="1"/>
  <c r="M195" i="46"/>
  <c r="M194" i="46" s="1"/>
  <c r="M193" i="46" s="1"/>
  <c r="J195" i="46"/>
  <c r="J194" i="46" s="1"/>
  <c r="J193" i="46" s="1"/>
  <c r="E195" i="46"/>
  <c r="E194" i="46" s="1"/>
  <c r="E193" i="46" s="1"/>
  <c r="O192" i="46"/>
  <c r="L192" i="46"/>
  <c r="L191" i="46" s="1"/>
  <c r="L190" i="46" s="1"/>
  <c r="I192" i="46"/>
  <c r="I191" i="46" s="1"/>
  <c r="I190" i="46" s="1"/>
  <c r="F192" i="46"/>
  <c r="C192" i="46" s="1"/>
  <c r="O191" i="46"/>
  <c r="N191" i="46"/>
  <c r="N190" i="46" s="1"/>
  <c r="M191" i="46"/>
  <c r="M190" i="46" s="1"/>
  <c r="K191" i="46"/>
  <c r="J191" i="46"/>
  <c r="J190" i="46" s="1"/>
  <c r="H191" i="46"/>
  <c r="G191" i="46"/>
  <c r="F191" i="46"/>
  <c r="E191" i="46"/>
  <c r="E190" i="46" s="1"/>
  <c r="D191" i="46"/>
  <c r="O190" i="46"/>
  <c r="K190" i="46"/>
  <c r="H190" i="46"/>
  <c r="G190" i="46"/>
  <c r="D190" i="46"/>
  <c r="O189" i="46"/>
  <c r="O187" i="46" s="1"/>
  <c r="O186" i="46" s="1"/>
  <c r="L189" i="46"/>
  <c r="I189" i="46"/>
  <c r="F189" i="46"/>
  <c r="C189" i="46" s="1"/>
  <c r="O188" i="46"/>
  <c r="L188" i="46"/>
  <c r="L187" i="46" s="1"/>
  <c r="I188" i="46"/>
  <c r="I187" i="46" s="1"/>
  <c r="I186" i="46" s="1"/>
  <c r="F188" i="46"/>
  <c r="C188" i="46" s="1"/>
  <c r="N187" i="46"/>
  <c r="M187" i="46"/>
  <c r="K187" i="46"/>
  <c r="J187" i="46"/>
  <c r="J186" i="46" s="1"/>
  <c r="H187" i="46"/>
  <c r="G187" i="46"/>
  <c r="F187" i="46"/>
  <c r="C187" i="46" s="1"/>
  <c r="E187" i="46"/>
  <c r="E186" i="46" s="1"/>
  <c r="D187" i="46"/>
  <c r="K186" i="46"/>
  <c r="H186" i="46"/>
  <c r="G186" i="46"/>
  <c r="D186" i="46"/>
  <c r="O185" i="46"/>
  <c r="O183" i="46" s="1"/>
  <c r="L185" i="46"/>
  <c r="I185" i="46"/>
  <c r="F185" i="46"/>
  <c r="C185" i="46" s="1"/>
  <c r="O184" i="46"/>
  <c r="L184" i="46"/>
  <c r="L183" i="46" s="1"/>
  <c r="I184" i="46"/>
  <c r="I183" i="46" s="1"/>
  <c r="F184" i="46"/>
  <c r="C184" i="46" s="1"/>
  <c r="N183" i="46"/>
  <c r="M183" i="46"/>
  <c r="K183" i="46"/>
  <c r="J183" i="46"/>
  <c r="H183" i="46"/>
  <c r="G183" i="46"/>
  <c r="F183" i="46"/>
  <c r="E183" i="46"/>
  <c r="D183" i="46"/>
  <c r="O182" i="46"/>
  <c r="L182" i="46"/>
  <c r="I182" i="46"/>
  <c r="F182" i="46"/>
  <c r="C182" i="46"/>
  <c r="O181" i="46"/>
  <c r="L181" i="46"/>
  <c r="I181" i="46"/>
  <c r="F181" i="46"/>
  <c r="C181" i="46" s="1"/>
  <c r="O180" i="46"/>
  <c r="L180" i="46"/>
  <c r="I180" i="46"/>
  <c r="F180" i="46"/>
  <c r="C180" i="46" s="1"/>
  <c r="O179" i="46"/>
  <c r="L179" i="46"/>
  <c r="L178" i="46" s="1"/>
  <c r="I179" i="46"/>
  <c r="C179" i="46" s="1"/>
  <c r="F179" i="46"/>
  <c r="O178" i="46"/>
  <c r="N178" i="46"/>
  <c r="M178" i="46"/>
  <c r="K178" i="46"/>
  <c r="J178" i="46"/>
  <c r="H178" i="46"/>
  <c r="G178" i="46"/>
  <c r="E178" i="46"/>
  <c r="D178" i="46"/>
  <c r="O177" i="46"/>
  <c r="L177" i="46"/>
  <c r="I177" i="46"/>
  <c r="F177" i="46"/>
  <c r="C177" i="46" s="1"/>
  <c r="O176" i="46"/>
  <c r="L176" i="46"/>
  <c r="I176" i="46"/>
  <c r="F176" i="46"/>
  <c r="C176" i="46" s="1"/>
  <c r="O175" i="46"/>
  <c r="L175" i="46"/>
  <c r="L174" i="46" s="1"/>
  <c r="L173" i="46" s="1"/>
  <c r="I175" i="46"/>
  <c r="C175" i="46" s="1"/>
  <c r="F175" i="46"/>
  <c r="O174" i="46"/>
  <c r="O173" i="46" s="1"/>
  <c r="N174" i="46"/>
  <c r="N173" i="46" s="1"/>
  <c r="N172" i="46" s="1"/>
  <c r="M174" i="46"/>
  <c r="K174" i="46"/>
  <c r="K173" i="46" s="1"/>
  <c r="K172" i="46" s="1"/>
  <c r="J174" i="46"/>
  <c r="J173" i="46" s="1"/>
  <c r="J172" i="46" s="1"/>
  <c r="H174" i="46"/>
  <c r="G174" i="46"/>
  <c r="G173" i="46" s="1"/>
  <c r="G172" i="46" s="1"/>
  <c r="E174" i="46"/>
  <c r="D174" i="46"/>
  <c r="M173" i="46"/>
  <c r="H173" i="46"/>
  <c r="H172" i="46" s="1"/>
  <c r="E173" i="46"/>
  <c r="D173" i="46"/>
  <c r="D172" i="46" s="1"/>
  <c r="M172" i="46"/>
  <c r="E172" i="46"/>
  <c r="O171" i="46"/>
  <c r="L171" i="46"/>
  <c r="I171" i="46"/>
  <c r="C171" i="46" s="1"/>
  <c r="F171" i="46"/>
  <c r="O170" i="46"/>
  <c r="L170" i="46"/>
  <c r="I170" i="46"/>
  <c r="F170" i="46"/>
  <c r="C170" i="46"/>
  <c r="O169" i="46"/>
  <c r="L169" i="46"/>
  <c r="I169" i="46"/>
  <c r="F169" i="46"/>
  <c r="C169" i="46" s="1"/>
  <c r="O168" i="46"/>
  <c r="L168" i="46"/>
  <c r="I168" i="46"/>
  <c r="F168" i="46"/>
  <c r="C168" i="46" s="1"/>
  <c r="O167" i="46"/>
  <c r="L167" i="46"/>
  <c r="I167" i="46"/>
  <c r="C167" i="46" s="1"/>
  <c r="F167" i="46"/>
  <c r="O166" i="46"/>
  <c r="O165" i="46" s="1"/>
  <c r="O164" i="46" s="1"/>
  <c r="L166" i="46"/>
  <c r="I166" i="46"/>
  <c r="F166" i="46"/>
  <c r="F165" i="46" s="1"/>
  <c r="C166" i="46"/>
  <c r="N165" i="46"/>
  <c r="M165" i="46"/>
  <c r="L165" i="46"/>
  <c r="L164" i="46" s="1"/>
  <c r="K165" i="46"/>
  <c r="K164" i="46" s="1"/>
  <c r="J165" i="46"/>
  <c r="H165" i="46"/>
  <c r="H164" i="46" s="1"/>
  <c r="G165" i="46"/>
  <c r="G164" i="46" s="1"/>
  <c r="E165" i="46"/>
  <c r="D165" i="46"/>
  <c r="D164" i="46" s="1"/>
  <c r="N164" i="46"/>
  <c r="M164" i="46"/>
  <c r="J164" i="46"/>
  <c r="E164" i="46"/>
  <c r="O163" i="46"/>
  <c r="L163" i="46"/>
  <c r="I163" i="46"/>
  <c r="C163" i="46" s="1"/>
  <c r="F163" i="46"/>
  <c r="O162" i="46"/>
  <c r="L162" i="46"/>
  <c r="I162" i="46"/>
  <c r="F162" i="46"/>
  <c r="C162" i="46"/>
  <c r="O161" i="46"/>
  <c r="O159" i="46" s="1"/>
  <c r="L161" i="46"/>
  <c r="I161" i="46"/>
  <c r="F161" i="46"/>
  <c r="C161" i="46" s="1"/>
  <c r="O160" i="46"/>
  <c r="L160" i="46"/>
  <c r="L159" i="46" s="1"/>
  <c r="I160" i="46"/>
  <c r="I159" i="46" s="1"/>
  <c r="F160" i="46"/>
  <c r="C160" i="46" s="1"/>
  <c r="N159" i="46"/>
  <c r="M159" i="46"/>
  <c r="K159" i="46"/>
  <c r="J159" i="46"/>
  <c r="H159" i="46"/>
  <c r="G159" i="46"/>
  <c r="F159" i="46"/>
  <c r="E159" i="46"/>
  <c r="D159" i="46"/>
  <c r="O158" i="46"/>
  <c r="L158" i="46"/>
  <c r="I158" i="46"/>
  <c r="F158" i="46"/>
  <c r="C158" i="46"/>
  <c r="O157" i="46"/>
  <c r="L157" i="46"/>
  <c r="I157" i="46"/>
  <c r="F157" i="46"/>
  <c r="C157" i="46" s="1"/>
  <c r="O156" i="46"/>
  <c r="L156" i="46"/>
  <c r="I156" i="46"/>
  <c r="F156" i="46"/>
  <c r="C156" i="46" s="1"/>
  <c r="O155" i="46"/>
  <c r="L155" i="46"/>
  <c r="I155" i="46"/>
  <c r="C155" i="46" s="1"/>
  <c r="F155" i="46"/>
  <c r="O154" i="46"/>
  <c r="L154" i="46"/>
  <c r="I154" i="46"/>
  <c r="F154" i="46"/>
  <c r="C154" i="46"/>
  <c r="O153" i="46"/>
  <c r="L153" i="46"/>
  <c r="I153" i="46"/>
  <c r="F153" i="46"/>
  <c r="C153" i="46" s="1"/>
  <c r="O152" i="46"/>
  <c r="L152" i="46"/>
  <c r="I152" i="46"/>
  <c r="F152" i="46"/>
  <c r="C152" i="46" s="1"/>
  <c r="O151" i="46"/>
  <c r="L151" i="46"/>
  <c r="L150" i="46" s="1"/>
  <c r="I151" i="46"/>
  <c r="C151" i="46" s="1"/>
  <c r="F151" i="46"/>
  <c r="O150" i="46"/>
  <c r="N150" i="46"/>
  <c r="M150" i="46"/>
  <c r="K150" i="46"/>
  <c r="J150" i="46"/>
  <c r="H150" i="46"/>
  <c r="G150" i="46"/>
  <c r="E150" i="46"/>
  <c r="D150" i="46"/>
  <c r="O149" i="46"/>
  <c r="L149" i="46"/>
  <c r="I149" i="46"/>
  <c r="F149" i="46"/>
  <c r="C149" i="46" s="1"/>
  <c r="O148" i="46"/>
  <c r="L148" i="46"/>
  <c r="I148" i="46"/>
  <c r="F148" i="46"/>
  <c r="C148" i="46" s="1"/>
  <c r="O147" i="46"/>
  <c r="L147" i="46"/>
  <c r="I147" i="46"/>
  <c r="C147" i="46" s="1"/>
  <c r="F147" i="46"/>
  <c r="O146" i="46"/>
  <c r="L146" i="46"/>
  <c r="I146" i="46"/>
  <c r="F146" i="46"/>
  <c r="C146" i="46"/>
  <c r="O145" i="46"/>
  <c r="O143" i="46" s="1"/>
  <c r="L145" i="46"/>
  <c r="I145" i="46"/>
  <c r="F145" i="46"/>
  <c r="C145" i="46" s="1"/>
  <c r="O144" i="46"/>
  <c r="L144" i="46"/>
  <c r="L143" i="46" s="1"/>
  <c r="I144" i="46"/>
  <c r="I143" i="46" s="1"/>
  <c r="F144" i="46"/>
  <c r="C144" i="46" s="1"/>
  <c r="N143" i="46"/>
  <c r="M143" i="46"/>
  <c r="K143" i="46"/>
  <c r="J143" i="46"/>
  <c r="H143" i="46"/>
  <c r="G143" i="46"/>
  <c r="F143" i="46"/>
  <c r="C143" i="46" s="1"/>
  <c r="E143" i="46"/>
  <c r="D143" i="46"/>
  <c r="O142" i="46"/>
  <c r="L142" i="46"/>
  <c r="I142" i="46"/>
  <c r="F142" i="46"/>
  <c r="C142" i="46"/>
  <c r="O141" i="46"/>
  <c r="O140" i="46" s="1"/>
  <c r="L141" i="46"/>
  <c r="I141" i="46"/>
  <c r="F141" i="46"/>
  <c r="F140" i="46" s="1"/>
  <c r="N140" i="46"/>
  <c r="M140" i="46"/>
  <c r="L140" i="46"/>
  <c r="K140" i="46"/>
  <c r="J140" i="46"/>
  <c r="I140" i="46"/>
  <c r="H140" i="46"/>
  <c r="G140" i="46"/>
  <c r="E140" i="46"/>
  <c r="D140" i="46"/>
  <c r="O139" i="46"/>
  <c r="L139" i="46"/>
  <c r="I139" i="46"/>
  <c r="C139" i="46" s="1"/>
  <c r="F139" i="46"/>
  <c r="O138" i="46"/>
  <c r="L138" i="46"/>
  <c r="I138" i="46"/>
  <c r="F138" i="46"/>
  <c r="C138" i="46"/>
  <c r="O137" i="46"/>
  <c r="O135" i="46" s="1"/>
  <c r="L137" i="46"/>
  <c r="I137" i="46"/>
  <c r="F137" i="46"/>
  <c r="C137" i="46" s="1"/>
  <c r="O136" i="46"/>
  <c r="L136" i="46"/>
  <c r="L135" i="46" s="1"/>
  <c r="I136" i="46"/>
  <c r="I135" i="46" s="1"/>
  <c r="F136" i="46"/>
  <c r="C136" i="46" s="1"/>
  <c r="N135" i="46"/>
  <c r="M135" i="46"/>
  <c r="M129" i="46" s="1"/>
  <c r="K135" i="46"/>
  <c r="J135" i="46"/>
  <c r="H135" i="46"/>
  <c r="G135" i="46"/>
  <c r="F135" i="46"/>
  <c r="E135" i="46"/>
  <c r="E129" i="46" s="1"/>
  <c r="D135" i="46"/>
  <c r="O134" i="46"/>
  <c r="L134" i="46"/>
  <c r="I134" i="46"/>
  <c r="F134" i="46"/>
  <c r="C134" i="46"/>
  <c r="O133" i="46"/>
  <c r="L133" i="46"/>
  <c r="I133" i="46"/>
  <c r="F133" i="46"/>
  <c r="C133" i="46" s="1"/>
  <c r="O132" i="46"/>
  <c r="L132" i="46"/>
  <c r="I132" i="46"/>
  <c r="F132" i="46"/>
  <c r="C132" i="46" s="1"/>
  <c r="O131" i="46"/>
  <c r="L131" i="46"/>
  <c r="L130" i="46" s="1"/>
  <c r="I131" i="46"/>
  <c r="C131" i="46" s="1"/>
  <c r="F131" i="46"/>
  <c r="O130" i="46"/>
  <c r="N130" i="46"/>
  <c r="N129" i="46" s="1"/>
  <c r="M130" i="46"/>
  <c r="K130" i="46"/>
  <c r="K129" i="46" s="1"/>
  <c r="K74" i="46" s="1"/>
  <c r="J130" i="46"/>
  <c r="J129" i="46" s="1"/>
  <c r="H130" i="46"/>
  <c r="G130" i="46"/>
  <c r="G129" i="46" s="1"/>
  <c r="E130" i="46"/>
  <c r="D130" i="46"/>
  <c r="H129" i="46"/>
  <c r="D129" i="46"/>
  <c r="O128" i="46"/>
  <c r="L128" i="46"/>
  <c r="L127" i="46" s="1"/>
  <c r="I128" i="46"/>
  <c r="I127" i="46" s="1"/>
  <c r="F128" i="46"/>
  <c r="C128" i="46" s="1"/>
  <c r="O127" i="46"/>
  <c r="N127" i="46"/>
  <c r="M127" i="46"/>
  <c r="K127" i="46"/>
  <c r="J127" i="46"/>
  <c r="H127" i="46"/>
  <c r="G127" i="46"/>
  <c r="F127" i="46"/>
  <c r="E127" i="46"/>
  <c r="D127" i="46"/>
  <c r="O126" i="46"/>
  <c r="L126" i="46"/>
  <c r="I126" i="46"/>
  <c r="F126" i="46"/>
  <c r="C126" i="46"/>
  <c r="O125" i="46"/>
  <c r="L125" i="46"/>
  <c r="I125" i="46"/>
  <c r="F125" i="46"/>
  <c r="C125" i="46" s="1"/>
  <c r="O124" i="46"/>
  <c r="L124" i="46"/>
  <c r="I124" i="46"/>
  <c r="F124" i="46"/>
  <c r="C124" i="46" s="1"/>
  <c r="O123" i="46"/>
  <c r="L123" i="46"/>
  <c r="I123" i="46"/>
  <c r="C123" i="46" s="1"/>
  <c r="F123" i="46"/>
  <c r="O122" i="46"/>
  <c r="O121" i="46" s="1"/>
  <c r="L122" i="46"/>
  <c r="I122" i="46"/>
  <c r="F122" i="46"/>
  <c r="F121" i="46" s="1"/>
  <c r="C122" i="46"/>
  <c r="N121" i="46"/>
  <c r="M121" i="46"/>
  <c r="L121" i="46"/>
  <c r="K121" i="46"/>
  <c r="J121" i="46"/>
  <c r="H121" i="46"/>
  <c r="G121" i="46"/>
  <c r="E121" i="46"/>
  <c r="D121" i="46"/>
  <c r="O120" i="46"/>
  <c r="L120" i="46"/>
  <c r="I120" i="46"/>
  <c r="F120" i="46"/>
  <c r="C120" i="46" s="1"/>
  <c r="O119" i="46"/>
  <c r="L119" i="46"/>
  <c r="I119" i="46"/>
  <c r="C119" i="46" s="1"/>
  <c r="F119" i="46"/>
  <c r="O118" i="46"/>
  <c r="L118" i="46"/>
  <c r="I118" i="46"/>
  <c r="F118" i="46"/>
  <c r="C118" i="46"/>
  <c r="O117" i="46"/>
  <c r="O115" i="46" s="1"/>
  <c r="L117" i="46"/>
  <c r="I117" i="46"/>
  <c r="F117" i="46"/>
  <c r="C117" i="46" s="1"/>
  <c r="O116" i="46"/>
  <c r="L116" i="46"/>
  <c r="L115" i="46" s="1"/>
  <c r="I116" i="46"/>
  <c r="I115" i="46" s="1"/>
  <c r="F116" i="46"/>
  <c r="C116" i="46" s="1"/>
  <c r="N115" i="46"/>
  <c r="M115" i="46"/>
  <c r="K115" i="46"/>
  <c r="J115" i="46"/>
  <c r="H115" i="46"/>
  <c r="G115" i="46"/>
  <c r="F115" i="46"/>
  <c r="C115" i="46" s="1"/>
  <c r="E115" i="46"/>
  <c r="D115" i="46"/>
  <c r="O114" i="46"/>
  <c r="L114" i="46"/>
  <c r="I114" i="46"/>
  <c r="F114" i="46"/>
  <c r="C114" i="46"/>
  <c r="O113" i="46"/>
  <c r="O111" i="46" s="1"/>
  <c r="L113" i="46"/>
  <c r="I113" i="46"/>
  <c r="F113" i="46"/>
  <c r="C113" i="46" s="1"/>
  <c r="O112" i="46"/>
  <c r="L112" i="46"/>
  <c r="L111" i="46" s="1"/>
  <c r="I112" i="46"/>
  <c r="I111" i="46" s="1"/>
  <c r="F112" i="46"/>
  <c r="C112" i="46" s="1"/>
  <c r="N111" i="46"/>
  <c r="M111" i="46"/>
  <c r="K111" i="46"/>
  <c r="J111" i="46"/>
  <c r="H111" i="46"/>
  <c r="G111" i="46"/>
  <c r="F111" i="46"/>
  <c r="E111" i="46"/>
  <c r="D111" i="46"/>
  <c r="O110" i="46"/>
  <c r="L110" i="46"/>
  <c r="I110" i="46"/>
  <c r="F110" i="46"/>
  <c r="C110" i="46"/>
  <c r="O109" i="46"/>
  <c r="L109" i="46"/>
  <c r="I109" i="46"/>
  <c r="F109" i="46"/>
  <c r="C109" i="46" s="1"/>
  <c r="O108" i="46"/>
  <c r="L108" i="46"/>
  <c r="I108" i="46"/>
  <c r="F108" i="46"/>
  <c r="C108" i="46" s="1"/>
  <c r="O107" i="46"/>
  <c r="L107" i="46"/>
  <c r="I107" i="46"/>
  <c r="C107" i="46" s="1"/>
  <c r="F107" i="46"/>
  <c r="O106" i="46"/>
  <c r="L106" i="46"/>
  <c r="I106" i="46"/>
  <c r="F106" i="46"/>
  <c r="C106" i="46"/>
  <c r="O105" i="46"/>
  <c r="L105" i="46"/>
  <c r="I105" i="46"/>
  <c r="F105" i="46"/>
  <c r="C105" i="46" s="1"/>
  <c r="O104" i="46"/>
  <c r="L104" i="46"/>
  <c r="I104" i="46"/>
  <c r="F104" i="46"/>
  <c r="C104" i="46" s="1"/>
  <c r="O103" i="46"/>
  <c r="L103" i="46"/>
  <c r="L102" i="46" s="1"/>
  <c r="I103" i="46"/>
  <c r="C103" i="46" s="1"/>
  <c r="F103" i="46"/>
  <c r="O102" i="46"/>
  <c r="N102" i="46"/>
  <c r="M102" i="46"/>
  <c r="K102" i="46"/>
  <c r="J102" i="46"/>
  <c r="H102" i="46"/>
  <c r="G102" i="46"/>
  <c r="E102" i="46"/>
  <c r="D102" i="46"/>
  <c r="O101" i="46"/>
  <c r="L101" i="46"/>
  <c r="I101" i="46"/>
  <c r="F101" i="46"/>
  <c r="C101" i="46" s="1"/>
  <c r="O100" i="46"/>
  <c r="L100" i="46"/>
  <c r="I100" i="46"/>
  <c r="F100" i="46"/>
  <c r="C100" i="46" s="1"/>
  <c r="O99" i="46"/>
  <c r="L99" i="46"/>
  <c r="I99" i="46"/>
  <c r="C99" i="46" s="1"/>
  <c r="F99" i="46"/>
  <c r="O98" i="46"/>
  <c r="L98" i="46"/>
  <c r="I98" i="46"/>
  <c r="F98" i="46"/>
  <c r="C98" i="46"/>
  <c r="O97" i="46"/>
  <c r="L97" i="46"/>
  <c r="I97" i="46"/>
  <c r="F97" i="46"/>
  <c r="C97" i="46" s="1"/>
  <c r="O96" i="46"/>
  <c r="L96" i="46"/>
  <c r="I96" i="46"/>
  <c r="F96" i="46"/>
  <c r="C96" i="46" s="1"/>
  <c r="O95" i="46"/>
  <c r="L95" i="46"/>
  <c r="L94" i="46" s="1"/>
  <c r="I95" i="46"/>
  <c r="C95" i="46" s="1"/>
  <c r="F95" i="46"/>
  <c r="O94" i="46"/>
  <c r="N94" i="46"/>
  <c r="M94" i="46"/>
  <c r="K94" i="46"/>
  <c r="J94" i="46"/>
  <c r="H94" i="46"/>
  <c r="G94" i="46"/>
  <c r="E94" i="46"/>
  <c r="D94" i="46"/>
  <c r="O93" i="46"/>
  <c r="L93" i="46"/>
  <c r="I93" i="46"/>
  <c r="F93" i="46"/>
  <c r="C93" i="46" s="1"/>
  <c r="O92" i="46"/>
  <c r="L92" i="46"/>
  <c r="I92" i="46"/>
  <c r="F92" i="46"/>
  <c r="C92" i="46" s="1"/>
  <c r="O91" i="46"/>
  <c r="L91" i="46"/>
  <c r="L88" i="46" s="1"/>
  <c r="I91" i="46"/>
  <c r="C91" i="46" s="1"/>
  <c r="F91" i="46"/>
  <c r="O90" i="46"/>
  <c r="L90" i="46"/>
  <c r="I90" i="46"/>
  <c r="F90" i="46"/>
  <c r="C90" i="46"/>
  <c r="O89" i="46"/>
  <c r="O88" i="46" s="1"/>
  <c r="L89" i="46"/>
  <c r="I89" i="46"/>
  <c r="F89" i="46"/>
  <c r="F88" i="46" s="1"/>
  <c r="N88" i="46"/>
  <c r="M88" i="46"/>
  <c r="K88" i="46"/>
  <c r="J88" i="46"/>
  <c r="I88" i="46"/>
  <c r="H88" i="46"/>
  <c r="H82" i="46" s="1"/>
  <c r="G88" i="46"/>
  <c r="E88" i="46"/>
  <c r="D88" i="46"/>
  <c r="D82" i="46" s="1"/>
  <c r="O87" i="46"/>
  <c r="L87" i="46"/>
  <c r="I87" i="46"/>
  <c r="C87" i="46" s="1"/>
  <c r="F87" i="46"/>
  <c r="O86" i="46"/>
  <c r="L86" i="46"/>
  <c r="I86" i="46"/>
  <c r="F86" i="46"/>
  <c r="C86" i="46"/>
  <c r="O85" i="46"/>
  <c r="O83" i="46" s="1"/>
  <c r="L85" i="46"/>
  <c r="I85" i="46"/>
  <c r="F85" i="46"/>
  <c r="C85" i="46" s="1"/>
  <c r="O84" i="46"/>
  <c r="L84" i="46"/>
  <c r="L83" i="46" s="1"/>
  <c r="I84" i="46"/>
  <c r="I83" i="46" s="1"/>
  <c r="F84" i="46"/>
  <c r="C84" i="46" s="1"/>
  <c r="N83" i="46"/>
  <c r="N82" i="46" s="1"/>
  <c r="M83" i="46"/>
  <c r="M82" i="46" s="1"/>
  <c r="K83" i="46"/>
  <c r="J83" i="46"/>
  <c r="J82" i="46" s="1"/>
  <c r="H83" i="46"/>
  <c r="G83" i="46"/>
  <c r="F83" i="46"/>
  <c r="E83" i="46"/>
  <c r="E82" i="46" s="1"/>
  <c r="D83" i="46"/>
  <c r="K82" i="46"/>
  <c r="G82" i="46"/>
  <c r="O81" i="46"/>
  <c r="O79" i="46" s="1"/>
  <c r="L81" i="46"/>
  <c r="I81" i="46"/>
  <c r="F81" i="46"/>
  <c r="C81" i="46" s="1"/>
  <c r="O80" i="46"/>
  <c r="L80" i="46"/>
  <c r="L79" i="46" s="1"/>
  <c r="I80" i="46"/>
  <c r="I79" i="46" s="1"/>
  <c r="F80" i="46"/>
  <c r="C80" i="46" s="1"/>
  <c r="N79" i="46"/>
  <c r="M79" i="46"/>
  <c r="K79" i="46"/>
  <c r="J79" i="46"/>
  <c r="J75" i="46" s="1"/>
  <c r="J74" i="46" s="1"/>
  <c r="H79" i="46"/>
  <c r="G79" i="46"/>
  <c r="E79" i="46"/>
  <c r="D79" i="46"/>
  <c r="O78" i="46"/>
  <c r="L78" i="46"/>
  <c r="I78" i="46"/>
  <c r="F78" i="46"/>
  <c r="C78" i="46"/>
  <c r="O77" i="46"/>
  <c r="O76" i="46" s="1"/>
  <c r="L77" i="46"/>
  <c r="I77" i="46"/>
  <c r="F77" i="46"/>
  <c r="N76" i="46"/>
  <c r="M76" i="46"/>
  <c r="M75" i="46" s="1"/>
  <c r="M74" i="46" s="1"/>
  <c r="L76" i="46"/>
  <c r="L75" i="46" s="1"/>
  <c r="K76" i="46"/>
  <c r="J76" i="46"/>
  <c r="I76" i="46"/>
  <c r="I75" i="46" s="1"/>
  <c r="H76" i="46"/>
  <c r="H75" i="46" s="1"/>
  <c r="G76" i="46"/>
  <c r="E76" i="46"/>
  <c r="E75" i="46" s="1"/>
  <c r="D76" i="46"/>
  <c r="D75" i="46" s="1"/>
  <c r="D74" i="46" s="1"/>
  <c r="N75" i="46"/>
  <c r="N74" i="46" s="1"/>
  <c r="K75" i="46"/>
  <c r="G75" i="46"/>
  <c r="G74" i="46"/>
  <c r="O73" i="46"/>
  <c r="L73" i="46"/>
  <c r="I73" i="46"/>
  <c r="F73" i="46"/>
  <c r="C73" i="46"/>
  <c r="O72" i="46"/>
  <c r="L72" i="46"/>
  <c r="I72" i="46"/>
  <c r="F72" i="46"/>
  <c r="C72" i="46" s="1"/>
  <c r="O71" i="46"/>
  <c r="L71" i="46"/>
  <c r="I71" i="46"/>
  <c r="C71" i="46" s="1"/>
  <c r="F71" i="46"/>
  <c r="O70" i="46"/>
  <c r="L70" i="46"/>
  <c r="I70" i="46"/>
  <c r="F70" i="46"/>
  <c r="C70" i="46"/>
  <c r="O69" i="46"/>
  <c r="L69" i="46"/>
  <c r="I69" i="46"/>
  <c r="F69" i="46"/>
  <c r="C69" i="46" s="1"/>
  <c r="N68" i="46"/>
  <c r="M68" i="46"/>
  <c r="M66" i="46" s="1"/>
  <c r="L68" i="46"/>
  <c r="K68" i="46"/>
  <c r="J68" i="46"/>
  <c r="I68" i="46"/>
  <c r="H68" i="46"/>
  <c r="H66" i="46" s="1"/>
  <c r="G68" i="46"/>
  <c r="E68" i="46"/>
  <c r="E66" i="46" s="1"/>
  <c r="D68" i="46"/>
  <c r="D66" i="46" s="1"/>
  <c r="O67" i="46"/>
  <c r="L67" i="46"/>
  <c r="I67" i="46"/>
  <c r="F67" i="46"/>
  <c r="N66" i="46"/>
  <c r="K66" i="46"/>
  <c r="J66" i="46"/>
  <c r="J52" i="46" s="1"/>
  <c r="J51" i="46" s="1"/>
  <c r="J50" i="46" s="1"/>
  <c r="G66" i="46"/>
  <c r="O65" i="46"/>
  <c r="L65" i="46"/>
  <c r="I65" i="46"/>
  <c r="F65" i="46"/>
  <c r="C65" i="46" s="1"/>
  <c r="O64" i="46"/>
  <c r="L64" i="46"/>
  <c r="I64" i="46"/>
  <c r="F64" i="46"/>
  <c r="O63" i="46"/>
  <c r="L63" i="46"/>
  <c r="I63" i="46"/>
  <c r="I57" i="46" s="1"/>
  <c r="I53" i="46" s="1"/>
  <c r="F63" i="46"/>
  <c r="O62" i="46"/>
  <c r="L62" i="46"/>
  <c r="C62" i="46" s="1"/>
  <c r="I62" i="46"/>
  <c r="F62" i="46"/>
  <c r="O61" i="46"/>
  <c r="L61" i="46"/>
  <c r="I61" i="46"/>
  <c r="F61" i="46"/>
  <c r="C61" i="46"/>
  <c r="O60" i="46"/>
  <c r="L60" i="46"/>
  <c r="I60" i="46"/>
  <c r="F60" i="46"/>
  <c r="C60" i="46" s="1"/>
  <c r="O59" i="46"/>
  <c r="O57" i="46" s="1"/>
  <c r="O53" i="46" s="1"/>
  <c r="L59" i="46"/>
  <c r="I59" i="46"/>
  <c r="F59" i="46"/>
  <c r="C59" i="46"/>
  <c r="O58" i="46"/>
  <c r="L58" i="46"/>
  <c r="L57" i="46" s="1"/>
  <c r="I58" i="46"/>
  <c r="F58" i="46"/>
  <c r="C58" i="46" s="1"/>
  <c r="N57" i="46"/>
  <c r="M57" i="46"/>
  <c r="K57" i="46"/>
  <c r="J57" i="46"/>
  <c r="H57" i="46"/>
  <c r="G57" i="46"/>
  <c r="E57" i="46"/>
  <c r="E53" i="46" s="1"/>
  <c r="E52" i="46" s="1"/>
  <c r="D57" i="46"/>
  <c r="O56" i="46"/>
  <c r="L56" i="46"/>
  <c r="I56" i="46"/>
  <c r="F56" i="46"/>
  <c r="O55" i="46"/>
  <c r="L55" i="46"/>
  <c r="L54" i="46" s="1"/>
  <c r="L53" i="46" s="1"/>
  <c r="I55" i="46"/>
  <c r="I54" i="46" s="1"/>
  <c r="F55" i="46"/>
  <c r="O54" i="46"/>
  <c r="N54" i="46"/>
  <c r="N53" i="46" s="1"/>
  <c r="N52" i="46" s="1"/>
  <c r="M54" i="46"/>
  <c r="K54" i="46"/>
  <c r="K53" i="46" s="1"/>
  <c r="K52" i="46" s="1"/>
  <c r="K51" i="46" s="1"/>
  <c r="K50" i="46" s="1"/>
  <c r="J54" i="46"/>
  <c r="J53" i="46" s="1"/>
  <c r="H54" i="46"/>
  <c r="G54" i="46"/>
  <c r="G53" i="46" s="1"/>
  <c r="G52" i="46" s="1"/>
  <c r="G51" i="46" s="1"/>
  <c r="F54" i="46"/>
  <c r="E54" i="46"/>
  <c r="D54" i="46"/>
  <c r="M53" i="46"/>
  <c r="M52" i="46" s="1"/>
  <c r="H53" i="46"/>
  <c r="H52" i="46" s="1"/>
  <c r="D53" i="46"/>
  <c r="D52" i="46" s="1"/>
  <c r="D51" i="46" s="1"/>
  <c r="O46" i="46"/>
  <c r="C46" i="46"/>
  <c r="O45" i="46"/>
  <c r="O44" i="46" s="1"/>
  <c r="C45" i="46"/>
  <c r="N44" i="46"/>
  <c r="M44" i="46"/>
  <c r="C44" i="46"/>
  <c r="L43" i="46"/>
  <c r="I43" i="46"/>
  <c r="C43" i="46" s="1"/>
  <c r="F43" i="46"/>
  <c r="L42" i="46"/>
  <c r="K42" i="46"/>
  <c r="J42" i="46"/>
  <c r="H42" i="46"/>
  <c r="G42" i="46"/>
  <c r="F42" i="46"/>
  <c r="E42" i="46"/>
  <c r="D42" i="46"/>
  <c r="F41" i="46"/>
  <c r="C41" i="46"/>
  <c r="L40" i="46"/>
  <c r="C40" i="46"/>
  <c r="L39" i="46"/>
  <c r="C39" i="46"/>
  <c r="L38" i="46"/>
  <c r="C38" i="46"/>
  <c r="L37" i="46"/>
  <c r="L36" i="46" s="1"/>
  <c r="C37" i="46"/>
  <c r="K36" i="46"/>
  <c r="J36" i="46"/>
  <c r="C36" i="46"/>
  <c r="L35" i="46"/>
  <c r="C35" i="46"/>
  <c r="L34" i="46"/>
  <c r="L33" i="46" s="1"/>
  <c r="C33" i="46" s="1"/>
  <c r="K33" i="46"/>
  <c r="J33" i="46"/>
  <c r="L32" i="46"/>
  <c r="C32" i="46"/>
  <c r="L31" i="46"/>
  <c r="K31" i="46"/>
  <c r="J31" i="46"/>
  <c r="C31" i="46"/>
  <c r="L30" i="46"/>
  <c r="C30" i="46" s="1"/>
  <c r="L29" i="46"/>
  <c r="C29" i="46"/>
  <c r="L28" i="46"/>
  <c r="L27" i="46" s="1"/>
  <c r="K27" i="46"/>
  <c r="J27" i="46"/>
  <c r="K26" i="46"/>
  <c r="K20" i="46" s="1"/>
  <c r="J26" i="46"/>
  <c r="F25" i="46"/>
  <c r="C25" i="46"/>
  <c r="I24" i="46"/>
  <c r="C24" i="46" s="1"/>
  <c r="F24" i="46"/>
  <c r="O23" i="46"/>
  <c r="L23" i="46"/>
  <c r="I23" i="46"/>
  <c r="F23" i="46"/>
  <c r="C23" i="46"/>
  <c r="O22" i="46"/>
  <c r="O21" i="46" s="1"/>
  <c r="L22" i="46"/>
  <c r="I22" i="46"/>
  <c r="F22" i="46"/>
  <c r="F21" i="46" s="1"/>
  <c r="N21" i="46"/>
  <c r="N287" i="46" s="1"/>
  <c r="N286" i="46" s="1"/>
  <c r="M21" i="46"/>
  <c r="M287" i="46" s="1"/>
  <c r="M286" i="46" s="1"/>
  <c r="L21" i="46"/>
  <c r="L287" i="46" s="1"/>
  <c r="L286" i="46" s="1"/>
  <c r="K21" i="46"/>
  <c r="K287" i="46" s="1"/>
  <c r="K286" i="46" s="1"/>
  <c r="J21" i="46"/>
  <c r="J287" i="46" s="1"/>
  <c r="J286" i="46" s="1"/>
  <c r="I21" i="46"/>
  <c r="I287" i="46" s="1"/>
  <c r="I286" i="46" s="1"/>
  <c r="H21" i="46"/>
  <c r="H287" i="46" s="1"/>
  <c r="H286" i="46" s="1"/>
  <c r="G21" i="46"/>
  <c r="G287" i="46" s="1"/>
  <c r="G286" i="46" s="1"/>
  <c r="E21" i="46"/>
  <c r="E287" i="46" s="1"/>
  <c r="E286" i="46" s="1"/>
  <c r="D21" i="46"/>
  <c r="D20" i="46" s="1"/>
  <c r="N20" i="46"/>
  <c r="J20" i="46"/>
  <c r="G20" i="46"/>
  <c r="O296" i="45"/>
  <c r="L296" i="45"/>
  <c r="I296" i="45"/>
  <c r="F296" i="45"/>
  <c r="C296" i="45"/>
  <c r="O295" i="45"/>
  <c r="L295" i="45"/>
  <c r="I295" i="45"/>
  <c r="F295" i="45"/>
  <c r="O294" i="45"/>
  <c r="L294" i="45"/>
  <c r="I294" i="45"/>
  <c r="F294" i="45"/>
  <c r="C294" i="45" s="1"/>
  <c r="O293" i="45"/>
  <c r="L293" i="45"/>
  <c r="I293" i="45"/>
  <c r="F293" i="45"/>
  <c r="O292" i="45"/>
  <c r="L292" i="45"/>
  <c r="I292" i="45"/>
  <c r="F292" i="45"/>
  <c r="C292" i="45" s="1"/>
  <c r="O291" i="45"/>
  <c r="L291" i="45"/>
  <c r="I291" i="45"/>
  <c r="F291" i="45"/>
  <c r="O290" i="45"/>
  <c r="L290" i="45"/>
  <c r="I290" i="45"/>
  <c r="F290" i="45"/>
  <c r="O289" i="45"/>
  <c r="L289" i="45"/>
  <c r="L288" i="45" s="1"/>
  <c r="I289" i="45"/>
  <c r="F289" i="45"/>
  <c r="O288" i="45"/>
  <c r="N288" i="45"/>
  <c r="M288" i="45"/>
  <c r="K288" i="45"/>
  <c r="J288" i="45"/>
  <c r="H288" i="45"/>
  <c r="G288" i="45"/>
  <c r="E288" i="45"/>
  <c r="D288" i="45"/>
  <c r="O283" i="45"/>
  <c r="L283" i="45"/>
  <c r="I283" i="45"/>
  <c r="F283" i="45"/>
  <c r="O282" i="45"/>
  <c r="L282" i="45"/>
  <c r="L281" i="45" s="1"/>
  <c r="I282" i="45"/>
  <c r="I281" i="45" s="1"/>
  <c r="F282" i="45"/>
  <c r="N281" i="45"/>
  <c r="M281" i="45"/>
  <c r="K281" i="45"/>
  <c r="J281" i="45"/>
  <c r="H281" i="45"/>
  <c r="G281" i="45"/>
  <c r="F281" i="45"/>
  <c r="E281" i="45"/>
  <c r="D281" i="45"/>
  <c r="O280" i="45"/>
  <c r="O279" i="45" s="1"/>
  <c r="L280" i="45"/>
  <c r="L279" i="45" s="1"/>
  <c r="I280" i="45"/>
  <c r="F280" i="45"/>
  <c r="F279" i="45" s="1"/>
  <c r="N279" i="45"/>
  <c r="M279" i="45"/>
  <c r="K279" i="45"/>
  <c r="K268" i="45" s="1"/>
  <c r="J279" i="45"/>
  <c r="J268" i="45" s="1"/>
  <c r="I279" i="45"/>
  <c r="H279" i="45"/>
  <c r="H268" i="45" s="1"/>
  <c r="G279" i="45"/>
  <c r="G268" i="45" s="1"/>
  <c r="E279" i="45"/>
  <c r="D279" i="45"/>
  <c r="O278" i="45"/>
  <c r="L278" i="45"/>
  <c r="I278" i="45"/>
  <c r="F278" i="45"/>
  <c r="O277" i="45"/>
  <c r="L277" i="45"/>
  <c r="I277" i="45"/>
  <c r="F277" i="45"/>
  <c r="O276" i="45"/>
  <c r="O275" i="45" s="1"/>
  <c r="L276" i="45"/>
  <c r="L275" i="45" s="1"/>
  <c r="I276" i="45"/>
  <c r="F276" i="45"/>
  <c r="F275" i="45" s="1"/>
  <c r="N275" i="45"/>
  <c r="M275" i="45"/>
  <c r="K275" i="45"/>
  <c r="J275" i="45"/>
  <c r="H275" i="45"/>
  <c r="G275" i="45"/>
  <c r="E275" i="45"/>
  <c r="D275" i="45"/>
  <c r="O274" i="45"/>
  <c r="L274" i="45"/>
  <c r="I274" i="45"/>
  <c r="F274" i="45"/>
  <c r="O273" i="45"/>
  <c r="L273" i="45"/>
  <c r="I273" i="45"/>
  <c r="F273" i="45"/>
  <c r="O272" i="45"/>
  <c r="O271" i="45" s="1"/>
  <c r="L272" i="45"/>
  <c r="I272" i="45"/>
  <c r="F272" i="45"/>
  <c r="F271" i="45" s="1"/>
  <c r="N271" i="45"/>
  <c r="M271" i="45"/>
  <c r="L271" i="45"/>
  <c r="K271" i="45"/>
  <c r="J271" i="45"/>
  <c r="H271" i="45"/>
  <c r="G271" i="45"/>
  <c r="E271" i="45"/>
  <c r="E269" i="45" s="1"/>
  <c r="E268" i="45" s="1"/>
  <c r="D271" i="45"/>
  <c r="O270" i="45"/>
  <c r="L270" i="45"/>
  <c r="L269" i="45" s="1"/>
  <c r="I270" i="45"/>
  <c r="F270" i="45"/>
  <c r="N268" i="45"/>
  <c r="M268" i="45"/>
  <c r="O267" i="45"/>
  <c r="L267" i="45"/>
  <c r="I267" i="45"/>
  <c r="F267" i="45"/>
  <c r="O266" i="45"/>
  <c r="L266" i="45"/>
  <c r="I266" i="45"/>
  <c r="F266" i="45"/>
  <c r="O265" i="45"/>
  <c r="L265" i="45"/>
  <c r="I265" i="45"/>
  <c r="F265" i="45"/>
  <c r="O264" i="45"/>
  <c r="L264" i="45"/>
  <c r="L263" i="45" s="1"/>
  <c r="I264" i="45"/>
  <c r="F264" i="45"/>
  <c r="N263" i="45"/>
  <c r="M263" i="45"/>
  <c r="K263" i="45"/>
  <c r="J263" i="45"/>
  <c r="H263" i="45"/>
  <c r="G263" i="45"/>
  <c r="G258" i="45" s="1"/>
  <c r="E263" i="45"/>
  <c r="D263" i="45"/>
  <c r="O262" i="45"/>
  <c r="L262" i="45"/>
  <c r="I262" i="45"/>
  <c r="F262" i="45"/>
  <c r="C262" i="45" s="1"/>
  <c r="O261" i="45"/>
  <c r="L261" i="45"/>
  <c r="I261" i="45"/>
  <c r="F261" i="45"/>
  <c r="O260" i="45"/>
  <c r="L260" i="45"/>
  <c r="I260" i="45"/>
  <c r="I259" i="45" s="1"/>
  <c r="F260" i="45"/>
  <c r="N259" i="45"/>
  <c r="N258" i="45" s="1"/>
  <c r="M259" i="45"/>
  <c r="K259" i="45"/>
  <c r="J259" i="45"/>
  <c r="J258" i="45" s="1"/>
  <c r="H259" i="45"/>
  <c r="H258" i="45" s="1"/>
  <c r="G259" i="45"/>
  <c r="E259" i="45"/>
  <c r="E258" i="45" s="1"/>
  <c r="D259" i="45"/>
  <c r="K258" i="45"/>
  <c r="D258" i="45"/>
  <c r="O257" i="45"/>
  <c r="L257" i="45"/>
  <c r="I257" i="45"/>
  <c r="F257" i="45"/>
  <c r="O256" i="45"/>
  <c r="L256" i="45"/>
  <c r="I256" i="45"/>
  <c r="F256" i="45"/>
  <c r="O255" i="45"/>
  <c r="L255" i="45"/>
  <c r="I255" i="45"/>
  <c r="F255" i="45"/>
  <c r="O254" i="45"/>
  <c r="L254" i="45"/>
  <c r="I254" i="45"/>
  <c r="F254" i="45"/>
  <c r="O253" i="45"/>
  <c r="L253" i="45"/>
  <c r="I253" i="45"/>
  <c r="F253" i="45"/>
  <c r="O252" i="45"/>
  <c r="L252" i="45"/>
  <c r="L251" i="45" s="1"/>
  <c r="L250" i="45" s="1"/>
  <c r="I252" i="45"/>
  <c r="F252" i="45"/>
  <c r="N251" i="45"/>
  <c r="N250" i="45" s="1"/>
  <c r="M251" i="45"/>
  <c r="M250" i="45" s="1"/>
  <c r="K251" i="45"/>
  <c r="J251" i="45"/>
  <c r="J250" i="45" s="1"/>
  <c r="H251" i="45"/>
  <c r="H250" i="45" s="1"/>
  <c r="G251" i="45"/>
  <c r="G250" i="45" s="1"/>
  <c r="F251" i="45"/>
  <c r="E251" i="45"/>
  <c r="E250" i="45" s="1"/>
  <c r="D251" i="45"/>
  <c r="D250" i="45" s="1"/>
  <c r="K250" i="45"/>
  <c r="O249" i="45"/>
  <c r="L249" i="45"/>
  <c r="I249" i="45"/>
  <c r="F249" i="45"/>
  <c r="O248" i="45"/>
  <c r="L248" i="45"/>
  <c r="I248" i="45"/>
  <c r="F248" i="45"/>
  <c r="O247" i="45"/>
  <c r="L247" i="45"/>
  <c r="I247" i="45"/>
  <c r="F247" i="45"/>
  <c r="O246" i="45"/>
  <c r="O245" i="45" s="1"/>
  <c r="L246" i="45"/>
  <c r="L245" i="45" s="1"/>
  <c r="I246" i="45"/>
  <c r="F246" i="45"/>
  <c r="F245" i="45" s="1"/>
  <c r="N245" i="45"/>
  <c r="M245" i="45"/>
  <c r="K245" i="45"/>
  <c r="J245" i="45"/>
  <c r="H245" i="45"/>
  <c r="G245" i="45"/>
  <c r="E245" i="45"/>
  <c r="D245" i="45"/>
  <c r="O244" i="45"/>
  <c r="L244" i="45"/>
  <c r="I244" i="45"/>
  <c r="F244" i="45"/>
  <c r="O243" i="45"/>
  <c r="L243" i="45"/>
  <c r="I243" i="45"/>
  <c r="F243" i="45"/>
  <c r="O242" i="45"/>
  <c r="L242" i="45"/>
  <c r="I242" i="45"/>
  <c r="F242" i="45"/>
  <c r="C242" i="45" s="1"/>
  <c r="O241" i="45"/>
  <c r="L241" i="45"/>
  <c r="I241" i="45"/>
  <c r="F241" i="45"/>
  <c r="O240" i="45"/>
  <c r="L240" i="45"/>
  <c r="I240" i="45"/>
  <c r="F240" i="45"/>
  <c r="O239" i="45"/>
  <c r="L239" i="45"/>
  <c r="I239" i="45"/>
  <c r="F239" i="45"/>
  <c r="O238" i="45"/>
  <c r="O237" i="45" s="1"/>
  <c r="L238" i="45"/>
  <c r="L237" i="45" s="1"/>
  <c r="I238" i="45"/>
  <c r="F238" i="45"/>
  <c r="F237" i="45" s="1"/>
  <c r="N237" i="45"/>
  <c r="M237" i="45"/>
  <c r="K237" i="45"/>
  <c r="J237" i="45"/>
  <c r="J230" i="45" s="1"/>
  <c r="J229" i="45" s="1"/>
  <c r="H237" i="45"/>
  <c r="G237" i="45"/>
  <c r="E237" i="45"/>
  <c r="D237" i="45"/>
  <c r="O236" i="45"/>
  <c r="L236" i="45"/>
  <c r="I236" i="45"/>
  <c r="F236" i="45"/>
  <c r="C236" i="45" s="1"/>
  <c r="O235" i="45"/>
  <c r="L235" i="45"/>
  <c r="L234" i="45" s="1"/>
  <c r="I235" i="45"/>
  <c r="F235" i="45"/>
  <c r="O234" i="45"/>
  <c r="N234" i="45"/>
  <c r="M234" i="45"/>
  <c r="K234" i="45"/>
  <c r="K230" i="45" s="1"/>
  <c r="K229" i="45" s="1"/>
  <c r="J234" i="45"/>
  <c r="H234" i="45"/>
  <c r="G234" i="45"/>
  <c r="F234" i="45"/>
  <c r="E234" i="45"/>
  <c r="D234" i="45"/>
  <c r="O233" i="45"/>
  <c r="O232" i="45" s="1"/>
  <c r="L233" i="45"/>
  <c r="L232" i="45" s="1"/>
  <c r="I233" i="45"/>
  <c r="I232" i="45" s="1"/>
  <c r="F233" i="45"/>
  <c r="F232" i="45" s="1"/>
  <c r="N232" i="45"/>
  <c r="M232" i="45"/>
  <c r="M230" i="45" s="1"/>
  <c r="K232" i="45"/>
  <c r="J232" i="45"/>
  <c r="H232" i="45"/>
  <c r="H230" i="45" s="1"/>
  <c r="G232" i="45"/>
  <c r="E232" i="45"/>
  <c r="D232" i="45"/>
  <c r="O231" i="45"/>
  <c r="L231" i="45"/>
  <c r="I231" i="45"/>
  <c r="F231" i="45"/>
  <c r="G230" i="45"/>
  <c r="O228" i="45"/>
  <c r="L228" i="45"/>
  <c r="I228" i="45"/>
  <c r="F228" i="45"/>
  <c r="C228" i="45" s="1"/>
  <c r="O227" i="45"/>
  <c r="L227" i="45"/>
  <c r="L226" i="45" s="1"/>
  <c r="I227" i="45"/>
  <c r="F227" i="45"/>
  <c r="O226" i="45"/>
  <c r="N226" i="45"/>
  <c r="M226" i="45"/>
  <c r="K226" i="45"/>
  <c r="K203" i="45" s="1"/>
  <c r="J226" i="45"/>
  <c r="H226" i="45"/>
  <c r="G226" i="45"/>
  <c r="F226" i="45"/>
  <c r="E226" i="45"/>
  <c r="D226" i="45"/>
  <c r="O225" i="45"/>
  <c r="L225" i="45"/>
  <c r="I225" i="45"/>
  <c r="F225" i="45"/>
  <c r="O224" i="45"/>
  <c r="L224" i="45"/>
  <c r="I224" i="45"/>
  <c r="F224" i="45"/>
  <c r="O223" i="45"/>
  <c r="L223" i="45"/>
  <c r="I223" i="45"/>
  <c r="F223" i="45"/>
  <c r="O222" i="45"/>
  <c r="L222" i="45"/>
  <c r="C222" i="45" s="1"/>
  <c r="I222" i="45"/>
  <c r="F222" i="45"/>
  <c r="O221" i="45"/>
  <c r="L221" i="45"/>
  <c r="I221" i="45"/>
  <c r="F221" i="45"/>
  <c r="O220" i="45"/>
  <c r="L220" i="45"/>
  <c r="I220" i="45"/>
  <c r="F220" i="45"/>
  <c r="O219" i="45"/>
  <c r="L219" i="45"/>
  <c r="I219" i="45"/>
  <c r="F219" i="45"/>
  <c r="O218" i="45"/>
  <c r="L218" i="45"/>
  <c r="C218" i="45" s="1"/>
  <c r="I218" i="45"/>
  <c r="F218" i="45"/>
  <c r="O217" i="45"/>
  <c r="L217" i="45"/>
  <c r="I217" i="45"/>
  <c r="F217" i="45"/>
  <c r="O216" i="45"/>
  <c r="L216" i="45"/>
  <c r="I216" i="45"/>
  <c r="I215" i="45" s="1"/>
  <c r="F216" i="45"/>
  <c r="N215" i="45"/>
  <c r="N203" i="45" s="1"/>
  <c r="M215" i="45"/>
  <c r="K215" i="45"/>
  <c r="J215" i="45"/>
  <c r="H215" i="45"/>
  <c r="G215" i="45"/>
  <c r="E215" i="45"/>
  <c r="D215" i="45"/>
  <c r="O214" i="45"/>
  <c r="L214" i="45"/>
  <c r="I214" i="45"/>
  <c r="F214" i="45"/>
  <c r="O213" i="45"/>
  <c r="L213" i="45"/>
  <c r="I213" i="45"/>
  <c r="F213" i="45"/>
  <c r="O212" i="45"/>
  <c r="L212" i="45"/>
  <c r="I212" i="45"/>
  <c r="F212" i="45"/>
  <c r="O211" i="45"/>
  <c r="L211" i="45"/>
  <c r="I211" i="45"/>
  <c r="F211" i="45"/>
  <c r="O210" i="45"/>
  <c r="L210" i="45"/>
  <c r="I210" i="45"/>
  <c r="F210" i="45"/>
  <c r="O209" i="45"/>
  <c r="L209" i="45"/>
  <c r="I209" i="45"/>
  <c r="F209" i="45"/>
  <c r="O208" i="45"/>
  <c r="L208" i="45"/>
  <c r="I208" i="45"/>
  <c r="F208" i="45"/>
  <c r="O207" i="45"/>
  <c r="L207" i="45"/>
  <c r="I207" i="45"/>
  <c r="F207" i="45"/>
  <c r="O206" i="45"/>
  <c r="L206" i="45"/>
  <c r="I206" i="45"/>
  <c r="F206" i="45"/>
  <c r="C206" i="45"/>
  <c r="O205" i="45"/>
  <c r="L205" i="45"/>
  <c r="I205" i="45"/>
  <c r="I204" i="45" s="1"/>
  <c r="F205" i="45"/>
  <c r="F204" i="45" s="1"/>
  <c r="N204" i="45"/>
  <c r="M204" i="45"/>
  <c r="M203" i="45" s="1"/>
  <c r="K204" i="45"/>
  <c r="J204" i="45"/>
  <c r="J203" i="45" s="1"/>
  <c r="H204" i="45"/>
  <c r="G204" i="45"/>
  <c r="E204" i="45"/>
  <c r="E203" i="45" s="1"/>
  <c r="D204" i="45"/>
  <c r="D203" i="45" s="1"/>
  <c r="O202" i="45"/>
  <c r="L202" i="45"/>
  <c r="I202" i="45"/>
  <c r="C202" i="45" s="1"/>
  <c r="F202" i="45"/>
  <c r="O201" i="45"/>
  <c r="L201" i="45"/>
  <c r="I201" i="45"/>
  <c r="F201" i="45"/>
  <c r="O200" i="45"/>
  <c r="L200" i="45"/>
  <c r="I200" i="45"/>
  <c r="F200" i="45"/>
  <c r="O199" i="45"/>
  <c r="L199" i="45"/>
  <c r="I199" i="45"/>
  <c r="F199" i="45"/>
  <c r="O198" i="45"/>
  <c r="O197" i="45" s="1"/>
  <c r="L198" i="45"/>
  <c r="L197" i="45" s="1"/>
  <c r="I198" i="45"/>
  <c r="F198" i="45"/>
  <c r="F197" i="45" s="1"/>
  <c r="N197" i="45"/>
  <c r="M197" i="45"/>
  <c r="M195" i="45" s="1"/>
  <c r="K197" i="45"/>
  <c r="K195" i="45" s="1"/>
  <c r="J197" i="45"/>
  <c r="H197" i="45"/>
  <c r="H195" i="45" s="1"/>
  <c r="G197" i="45"/>
  <c r="G195" i="45" s="1"/>
  <c r="E197" i="45"/>
  <c r="E195" i="45" s="1"/>
  <c r="D197" i="45"/>
  <c r="D195" i="45" s="1"/>
  <c r="O196" i="45"/>
  <c r="L196" i="45"/>
  <c r="I196" i="45"/>
  <c r="F196" i="45"/>
  <c r="N195" i="45"/>
  <c r="J195" i="45"/>
  <c r="O192" i="45"/>
  <c r="O191" i="45" s="1"/>
  <c r="O190" i="45" s="1"/>
  <c r="L192" i="45"/>
  <c r="L191" i="45" s="1"/>
  <c r="L190" i="45" s="1"/>
  <c r="I192" i="45"/>
  <c r="I191" i="45" s="1"/>
  <c r="I190" i="45" s="1"/>
  <c r="F192" i="45"/>
  <c r="N191" i="45"/>
  <c r="N190" i="45" s="1"/>
  <c r="M191" i="45"/>
  <c r="M190" i="45" s="1"/>
  <c r="K191" i="45"/>
  <c r="J191" i="45"/>
  <c r="J190" i="45" s="1"/>
  <c r="H191" i="45"/>
  <c r="H190" i="45" s="1"/>
  <c r="G191" i="45"/>
  <c r="G190" i="45" s="1"/>
  <c r="F191" i="45"/>
  <c r="E191" i="45"/>
  <c r="E190" i="45" s="1"/>
  <c r="D191" i="45"/>
  <c r="D190" i="45" s="1"/>
  <c r="K190" i="45"/>
  <c r="O189" i="45"/>
  <c r="L189" i="45"/>
  <c r="I189" i="45"/>
  <c r="F189" i="45"/>
  <c r="O188" i="45"/>
  <c r="L188" i="45"/>
  <c r="L187" i="45" s="1"/>
  <c r="I188" i="45"/>
  <c r="I187" i="45" s="1"/>
  <c r="F188" i="45"/>
  <c r="N187" i="45"/>
  <c r="M187" i="45"/>
  <c r="M186" i="45" s="1"/>
  <c r="K187" i="45"/>
  <c r="K186" i="45" s="1"/>
  <c r="J187" i="45"/>
  <c r="H187" i="45"/>
  <c r="G187" i="45"/>
  <c r="F187" i="45"/>
  <c r="E187" i="45"/>
  <c r="D187" i="45"/>
  <c r="O185" i="45"/>
  <c r="L185" i="45"/>
  <c r="I185" i="45"/>
  <c r="F185" i="45"/>
  <c r="O184" i="45"/>
  <c r="L184" i="45"/>
  <c r="L183" i="45" s="1"/>
  <c r="I184" i="45"/>
  <c r="I183" i="45" s="1"/>
  <c r="F184" i="45"/>
  <c r="N183" i="45"/>
  <c r="M183" i="45"/>
  <c r="K183" i="45"/>
  <c r="J183" i="45"/>
  <c r="H183" i="45"/>
  <c r="G183" i="45"/>
  <c r="E183" i="45"/>
  <c r="D183" i="45"/>
  <c r="O182" i="45"/>
  <c r="L182" i="45"/>
  <c r="I182" i="45"/>
  <c r="F182" i="45"/>
  <c r="C182" i="45" s="1"/>
  <c r="O181" i="45"/>
  <c r="L181" i="45"/>
  <c r="I181" i="45"/>
  <c r="F181" i="45"/>
  <c r="O180" i="45"/>
  <c r="L180" i="45"/>
  <c r="I180" i="45"/>
  <c r="F180" i="45"/>
  <c r="O179" i="45"/>
  <c r="L179" i="45"/>
  <c r="I179" i="45"/>
  <c r="F179" i="45"/>
  <c r="N178" i="45"/>
  <c r="M178" i="45"/>
  <c r="K178" i="45"/>
  <c r="J178" i="45"/>
  <c r="H178" i="45"/>
  <c r="G178" i="45"/>
  <c r="E178" i="45"/>
  <c r="E173" i="45" s="1"/>
  <c r="E172" i="45" s="1"/>
  <c r="D178" i="45"/>
  <c r="O177" i="45"/>
  <c r="L177" i="45"/>
  <c r="I177" i="45"/>
  <c r="F177" i="45"/>
  <c r="O176" i="45"/>
  <c r="L176" i="45"/>
  <c r="I176" i="45"/>
  <c r="F176" i="45"/>
  <c r="O175" i="45"/>
  <c r="L175" i="45"/>
  <c r="L174" i="45" s="1"/>
  <c r="I175" i="45"/>
  <c r="C175" i="45" s="1"/>
  <c r="F175" i="45"/>
  <c r="O174" i="45"/>
  <c r="N174" i="45"/>
  <c r="N173" i="45" s="1"/>
  <c r="N172" i="45" s="1"/>
  <c r="M174" i="45"/>
  <c r="M173" i="45" s="1"/>
  <c r="M172" i="45" s="1"/>
  <c r="K174" i="45"/>
  <c r="J174" i="45"/>
  <c r="J173" i="45" s="1"/>
  <c r="H174" i="45"/>
  <c r="G174" i="45"/>
  <c r="G173" i="45" s="1"/>
  <c r="G172" i="45" s="1"/>
  <c r="E174" i="45"/>
  <c r="D174" i="45"/>
  <c r="H173" i="45"/>
  <c r="H172" i="45" s="1"/>
  <c r="D173" i="45"/>
  <c r="D172" i="45" s="1"/>
  <c r="O171" i="45"/>
  <c r="L171" i="45"/>
  <c r="I171" i="45"/>
  <c r="F171" i="45"/>
  <c r="O170" i="45"/>
  <c r="L170" i="45"/>
  <c r="I170" i="45"/>
  <c r="F170" i="45"/>
  <c r="C170" i="45" s="1"/>
  <c r="O169" i="45"/>
  <c r="L169" i="45"/>
  <c r="I169" i="45"/>
  <c r="F169" i="45"/>
  <c r="O168" i="45"/>
  <c r="L168" i="45"/>
  <c r="I168" i="45"/>
  <c r="F168" i="45"/>
  <c r="O167" i="45"/>
  <c r="L167" i="45"/>
  <c r="I167" i="45"/>
  <c r="F167" i="45"/>
  <c r="O166" i="45"/>
  <c r="O165" i="45" s="1"/>
  <c r="O164" i="45" s="1"/>
  <c r="L166" i="45"/>
  <c r="L165" i="45" s="1"/>
  <c r="L164" i="45" s="1"/>
  <c r="I166" i="45"/>
  <c r="F166" i="45"/>
  <c r="F165" i="45" s="1"/>
  <c r="N165" i="45"/>
  <c r="M165" i="45"/>
  <c r="M164" i="45" s="1"/>
  <c r="K165" i="45"/>
  <c r="K164" i="45" s="1"/>
  <c r="J165" i="45"/>
  <c r="J164" i="45" s="1"/>
  <c r="H165" i="45"/>
  <c r="H164" i="45" s="1"/>
  <c r="G165" i="45"/>
  <c r="G164" i="45" s="1"/>
  <c r="E165" i="45"/>
  <c r="E164" i="45" s="1"/>
  <c r="D165" i="45"/>
  <c r="D164" i="45" s="1"/>
  <c r="N164" i="45"/>
  <c r="O163" i="45"/>
  <c r="L163" i="45"/>
  <c r="I163" i="45"/>
  <c r="F163" i="45"/>
  <c r="O162" i="45"/>
  <c r="L162" i="45"/>
  <c r="I162" i="45"/>
  <c r="F162" i="45"/>
  <c r="C162" i="45" s="1"/>
  <c r="O161" i="45"/>
  <c r="L161" i="45"/>
  <c r="I161" i="45"/>
  <c r="F161" i="45"/>
  <c r="O160" i="45"/>
  <c r="L160" i="45"/>
  <c r="L159" i="45" s="1"/>
  <c r="I160" i="45"/>
  <c r="I159" i="45" s="1"/>
  <c r="F160" i="45"/>
  <c r="N159" i="45"/>
  <c r="M159" i="45"/>
  <c r="K159" i="45"/>
  <c r="J159" i="45"/>
  <c r="H159" i="45"/>
  <c r="G159" i="45"/>
  <c r="E159" i="45"/>
  <c r="D159" i="45"/>
  <c r="O158" i="45"/>
  <c r="L158" i="45"/>
  <c r="I158" i="45"/>
  <c r="F158" i="45"/>
  <c r="O157" i="45"/>
  <c r="L157" i="45"/>
  <c r="I157" i="45"/>
  <c r="F157" i="45"/>
  <c r="O156" i="45"/>
  <c r="L156" i="45"/>
  <c r="I156" i="45"/>
  <c r="F156" i="45"/>
  <c r="O155" i="45"/>
  <c r="L155" i="45"/>
  <c r="I155" i="45"/>
  <c r="F155" i="45"/>
  <c r="O154" i="45"/>
  <c r="L154" i="45"/>
  <c r="I154" i="45"/>
  <c r="F154" i="45"/>
  <c r="O153" i="45"/>
  <c r="L153" i="45"/>
  <c r="I153" i="45"/>
  <c r="F153" i="45"/>
  <c r="O152" i="45"/>
  <c r="L152" i="45"/>
  <c r="I152" i="45"/>
  <c r="F152" i="45"/>
  <c r="O151" i="45"/>
  <c r="L151" i="45"/>
  <c r="I151" i="45"/>
  <c r="F151" i="45"/>
  <c r="O150" i="45"/>
  <c r="N150" i="45"/>
  <c r="M150" i="45"/>
  <c r="K150" i="45"/>
  <c r="J150" i="45"/>
  <c r="H150" i="45"/>
  <c r="G150" i="45"/>
  <c r="E150" i="45"/>
  <c r="D150" i="45"/>
  <c r="D129" i="45" s="1"/>
  <c r="O149" i="45"/>
  <c r="L149" i="45"/>
  <c r="I149" i="45"/>
  <c r="F149" i="45"/>
  <c r="C149" i="45" s="1"/>
  <c r="O148" i="45"/>
  <c r="L148" i="45"/>
  <c r="I148" i="45"/>
  <c r="F148" i="45"/>
  <c r="C148" i="45" s="1"/>
  <c r="O147" i="45"/>
  <c r="L147" i="45"/>
  <c r="I147" i="45"/>
  <c r="F147" i="45"/>
  <c r="O146" i="45"/>
  <c r="L146" i="45"/>
  <c r="I146" i="45"/>
  <c r="F146" i="45"/>
  <c r="C146" i="45" s="1"/>
  <c r="O145" i="45"/>
  <c r="L145" i="45"/>
  <c r="I145" i="45"/>
  <c r="F145" i="45"/>
  <c r="O144" i="45"/>
  <c r="L144" i="45"/>
  <c r="I144" i="45"/>
  <c r="I143" i="45" s="1"/>
  <c r="F144" i="45"/>
  <c r="F143" i="45" s="1"/>
  <c r="N143" i="45"/>
  <c r="M143" i="45"/>
  <c r="K143" i="45"/>
  <c r="J143" i="45"/>
  <c r="H143" i="45"/>
  <c r="G143" i="45"/>
  <c r="E143" i="45"/>
  <c r="D143" i="45"/>
  <c r="O142" i="45"/>
  <c r="L142" i="45"/>
  <c r="I142" i="45"/>
  <c r="F142" i="45"/>
  <c r="O141" i="45"/>
  <c r="O140" i="45" s="1"/>
  <c r="L141" i="45"/>
  <c r="I141" i="45"/>
  <c r="I140" i="45" s="1"/>
  <c r="F141" i="45"/>
  <c r="N140" i="45"/>
  <c r="M140" i="45"/>
  <c r="K140" i="45"/>
  <c r="J140" i="45"/>
  <c r="H140" i="45"/>
  <c r="G140" i="45"/>
  <c r="E140" i="45"/>
  <c r="D140" i="45"/>
  <c r="O139" i="45"/>
  <c r="L139" i="45"/>
  <c r="I139" i="45"/>
  <c r="C139" i="45" s="1"/>
  <c r="F139" i="45"/>
  <c r="O138" i="45"/>
  <c r="L138" i="45"/>
  <c r="I138" i="45"/>
  <c r="C138" i="45" s="1"/>
  <c r="F138" i="45"/>
  <c r="O137" i="45"/>
  <c r="L137" i="45"/>
  <c r="I137" i="45"/>
  <c r="F137" i="45"/>
  <c r="O136" i="45"/>
  <c r="L136" i="45"/>
  <c r="L135" i="45" s="1"/>
  <c r="I136" i="45"/>
  <c r="F136" i="45"/>
  <c r="N135" i="45"/>
  <c r="M135" i="45"/>
  <c r="K135" i="45"/>
  <c r="J135" i="45"/>
  <c r="H135" i="45"/>
  <c r="H129" i="45" s="1"/>
  <c r="G135" i="45"/>
  <c r="E135" i="45"/>
  <c r="D135" i="45"/>
  <c r="O134" i="45"/>
  <c r="O130" i="45" s="1"/>
  <c r="L134" i="45"/>
  <c r="I134" i="45"/>
  <c r="C134" i="45" s="1"/>
  <c r="F134" i="45"/>
  <c r="O133" i="45"/>
  <c r="L133" i="45"/>
  <c r="I133" i="45"/>
  <c r="F133" i="45"/>
  <c r="O132" i="45"/>
  <c r="L132" i="45"/>
  <c r="I132" i="45"/>
  <c r="F132" i="45"/>
  <c r="O131" i="45"/>
  <c r="L131" i="45"/>
  <c r="I131" i="45"/>
  <c r="F131" i="45"/>
  <c r="N130" i="45"/>
  <c r="M130" i="45"/>
  <c r="K130" i="45"/>
  <c r="J130" i="45"/>
  <c r="H130" i="45"/>
  <c r="G130" i="45"/>
  <c r="E130" i="45"/>
  <c r="D130" i="45"/>
  <c r="O128" i="45"/>
  <c r="L128" i="45"/>
  <c r="L127" i="45" s="1"/>
  <c r="I128" i="45"/>
  <c r="I127" i="45" s="1"/>
  <c r="F128" i="45"/>
  <c r="O127" i="45"/>
  <c r="N127" i="45"/>
  <c r="M127" i="45"/>
  <c r="K127" i="45"/>
  <c r="J127" i="45"/>
  <c r="H127" i="45"/>
  <c r="G127" i="45"/>
  <c r="F127" i="45"/>
  <c r="E127" i="45"/>
  <c r="D127" i="45"/>
  <c r="O126" i="45"/>
  <c r="L126" i="45"/>
  <c r="I126" i="45"/>
  <c r="D126" i="45"/>
  <c r="O125" i="45"/>
  <c r="L125" i="45"/>
  <c r="I125" i="45"/>
  <c r="F125" i="45"/>
  <c r="O124" i="45"/>
  <c r="L124" i="45"/>
  <c r="I124" i="45"/>
  <c r="F124" i="45"/>
  <c r="O123" i="45"/>
  <c r="L123" i="45"/>
  <c r="I123" i="45"/>
  <c r="C123" i="45" s="1"/>
  <c r="F123" i="45"/>
  <c r="O122" i="45"/>
  <c r="L122" i="45"/>
  <c r="I122" i="45"/>
  <c r="F122" i="45"/>
  <c r="N121" i="45"/>
  <c r="M121" i="45"/>
  <c r="K121" i="45"/>
  <c r="J121" i="45"/>
  <c r="H121" i="45"/>
  <c r="G121" i="45"/>
  <c r="E121" i="45"/>
  <c r="O120" i="45"/>
  <c r="L120" i="45"/>
  <c r="I120" i="45"/>
  <c r="F120" i="45"/>
  <c r="O119" i="45"/>
  <c r="L119" i="45"/>
  <c r="I119" i="45"/>
  <c r="F119" i="45"/>
  <c r="C119" i="45" s="1"/>
  <c r="O118" i="45"/>
  <c r="L118" i="45"/>
  <c r="I118" i="45"/>
  <c r="F118" i="45"/>
  <c r="O117" i="45"/>
  <c r="L117" i="45"/>
  <c r="I117" i="45"/>
  <c r="F117" i="45"/>
  <c r="O116" i="45"/>
  <c r="L116" i="45"/>
  <c r="I116" i="45"/>
  <c r="F116" i="45"/>
  <c r="N115" i="45"/>
  <c r="M115" i="45"/>
  <c r="K115" i="45"/>
  <c r="J115" i="45"/>
  <c r="H115" i="45"/>
  <c r="G115" i="45"/>
  <c r="E115" i="45"/>
  <c r="D115" i="45"/>
  <c r="O114" i="45"/>
  <c r="L114" i="45"/>
  <c r="I114" i="45"/>
  <c r="F114" i="45"/>
  <c r="O113" i="45"/>
  <c r="L113" i="45"/>
  <c r="I113" i="45"/>
  <c r="F113" i="45"/>
  <c r="O112" i="45"/>
  <c r="L112" i="45"/>
  <c r="L111" i="45" s="1"/>
  <c r="I112" i="45"/>
  <c r="F112" i="45"/>
  <c r="O111" i="45"/>
  <c r="N111" i="45"/>
  <c r="M111" i="45"/>
  <c r="K111" i="45"/>
  <c r="J111" i="45"/>
  <c r="H111" i="45"/>
  <c r="G111" i="45"/>
  <c r="F111" i="45"/>
  <c r="E111" i="45"/>
  <c r="D111" i="45"/>
  <c r="O110" i="45"/>
  <c r="L110" i="45"/>
  <c r="I110" i="45"/>
  <c r="F110" i="45"/>
  <c r="O109" i="45"/>
  <c r="L109" i="45"/>
  <c r="I109" i="45"/>
  <c r="F109" i="45"/>
  <c r="O108" i="45"/>
  <c r="L108" i="45"/>
  <c r="I108" i="45"/>
  <c r="F108" i="45"/>
  <c r="O107" i="45"/>
  <c r="L107" i="45"/>
  <c r="C107" i="45" s="1"/>
  <c r="I107" i="45"/>
  <c r="F107" i="45"/>
  <c r="O106" i="45"/>
  <c r="L106" i="45"/>
  <c r="C106" i="45" s="1"/>
  <c r="I106" i="45"/>
  <c r="F106" i="45"/>
  <c r="O105" i="45"/>
  <c r="L105" i="45"/>
  <c r="I105" i="45"/>
  <c r="F105" i="45"/>
  <c r="O104" i="45"/>
  <c r="L104" i="45"/>
  <c r="I104" i="45"/>
  <c r="F104" i="45"/>
  <c r="O103" i="45"/>
  <c r="L103" i="45"/>
  <c r="I103" i="45"/>
  <c r="F103" i="45"/>
  <c r="N102" i="45"/>
  <c r="M102" i="45"/>
  <c r="K102" i="45"/>
  <c r="J102" i="45"/>
  <c r="H102" i="45"/>
  <c r="G102" i="45"/>
  <c r="E102" i="45"/>
  <c r="D102" i="45"/>
  <c r="O101" i="45"/>
  <c r="L101" i="45"/>
  <c r="I101" i="45"/>
  <c r="F101" i="45"/>
  <c r="O100" i="45"/>
  <c r="L100" i="45"/>
  <c r="I100" i="45"/>
  <c r="F100" i="45"/>
  <c r="O99" i="45"/>
  <c r="L99" i="45"/>
  <c r="I99" i="45"/>
  <c r="F99" i="45"/>
  <c r="O98" i="45"/>
  <c r="L98" i="45"/>
  <c r="I98" i="45"/>
  <c r="F98" i="45"/>
  <c r="C98" i="45" s="1"/>
  <c r="O97" i="45"/>
  <c r="L97" i="45"/>
  <c r="I97" i="45"/>
  <c r="F97" i="45"/>
  <c r="O96" i="45"/>
  <c r="L96" i="45"/>
  <c r="I96" i="45"/>
  <c r="D96" i="45"/>
  <c r="F96" i="45" s="1"/>
  <c r="O95" i="45"/>
  <c r="L95" i="45"/>
  <c r="I95" i="45"/>
  <c r="I94" i="45" s="1"/>
  <c r="F95" i="45"/>
  <c r="N94" i="45"/>
  <c r="N82" i="45" s="1"/>
  <c r="M94" i="45"/>
  <c r="K94" i="45"/>
  <c r="J94" i="45"/>
  <c r="H94" i="45"/>
  <c r="G94" i="45"/>
  <c r="E94" i="45"/>
  <c r="D94" i="45"/>
  <c r="O93" i="45"/>
  <c r="L93" i="45"/>
  <c r="I93" i="45"/>
  <c r="F93" i="45"/>
  <c r="O92" i="45"/>
  <c r="L92" i="45"/>
  <c r="I92" i="45"/>
  <c r="F92" i="45"/>
  <c r="O91" i="45"/>
  <c r="L91" i="45"/>
  <c r="I91" i="45"/>
  <c r="F91" i="45"/>
  <c r="O90" i="45"/>
  <c r="L90" i="45"/>
  <c r="I90" i="45"/>
  <c r="F90" i="45"/>
  <c r="O89" i="45"/>
  <c r="O88" i="45" s="1"/>
  <c r="L89" i="45"/>
  <c r="I89" i="45"/>
  <c r="I88" i="45" s="1"/>
  <c r="F89" i="45"/>
  <c r="C89" i="45"/>
  <c r="N88" i="45"/>
  <c r="M88" i="45"/>
  <c r="K88" i="45"/>
  <c r="J88" i="45"/>
  <c r="H88" i="45"/>
  <c r="G88" i="45"/>
  <c r="F88" i="45"/>
  <c r="E88" i="45"/>
  <c r="D88" i="45"/>
  <c r="O87" i="45"/>
  <c r="L87" i="45"/>
  <c r="I87" i="45"/>
  <c r="F87" i="45"/>
  <c r="O86" i="45"/>
  <c r="L86" i="45"/>
  <c r="I86" i="45"/>
  <c r="F86" i="45"/>
  <c r="O85" i="45"/>
  <c r="L85" i="45"/>
  <c r="I85" i="45"/>
  <c r="F85" i="45"/>
  <c r="O84" i="45"/>
  <c r="L84" i="45"/>
  <c r="I84" i="45"/>
  <c r="F84" i="45"/>
  <c r="N83" i="45"/>
  <c r="M83" i="45"/>
  <c r="K83" i="45"/>
  <c r="J83" i="45"/>
  <c r="H83" i="45"/>
  <c r="G83" i="45"/>
  <c r="E83" i="45"/>
  <c r="D83" i="45"/>
  <c r="O81" i="45"/>
  <c r="L81" i="45"/>
  <c r="I81" i="45"/>
  <c r="F81" i="45"/>
  <c r="O80" i="45"/>
  <c r="L80" i="45"/>
  <c r="L79" i="45" s="1"/>
  <c r="I80" i="45"/>
  <c r="F80" i="45"/>
  <c r="N79" i="45"/>
  <c r="M79" i="45"/>
  <c r="M75" i="45" s="1"/>
  <c r="K79" i="45"/>
  <c r="J79" i="45"/>
  <c r="H79" i="45"/>
  <c r="G79" i="45"/>
  <c r="E79" i="45"/>
  <c r="D79" i="45"/>
  <c r="O78" i="45"/>
  <c r="L78" i="45"/>
  <c r="I78" i="45"/>
  <c r="F78" i="45"/>
  <c r="O77" i="45"/>
  <c r="O76" i="45" s="1"/>
  <c r="L77" i="45"/>
  <c r="L76" i="45" s="1"/>
  <c r="I77" i="45"/>
  <c r="I76" i="45" s="1"/>
  <c r="F77" i="45"/>
  <c r="C77" i="45" s="1"/>
  <c r="N76" i="45"/>
  <c r="M76" i="45"/>
  <c r="K76" i="45"/>
  <c r="J76" i="45"/>
  <c r="H76" i="45"/>
  <c r="G76" i="45"/>
  <c r="E76" i="45"/>
  <c r="E75" i="45" s="1"/>
  <c r="D76" i="45"/>
  <c r="D75" i="45" s="1"/>
  <c r="K75" i="45"/>
  <c r="O73" i="45"/>
  <c r="L73" i="45"/>
  <c r="I73" i="45"/>
  <c r="F73" i="45"/>
  <c r="C73" i="45"/>
  <c r="O72" i="45"/>
  <c r="L72" i="45"/>
  <c r="I72" i="45"/>
  <c r="F72" i="45"/>
  <c r="O71" i="45"/>
  <c r="L71" i="45"/>
  <c r="I71" i="45"/>
  <c r="F71" i="45"/>
  <c r="O70" i="45"/>
  <c r="L70" i="45"/>
  <c r="I70" i="45"/>
  <c r="F70" i="45"/>
  <c r="C70" i="45" s="1"/>
  <c r="O69" i="45"/>
  <c r="L69" i="45"/>
  <c r="L68" i="45" s="1"/>
  <c r="I69" i="45"/>
  <c r="F69" i="45"/>
  <c r="C69" i="45" s="1"/>
  <c r="N68" i="45"/>
  <c r="M68" i="45"/>
  <c r="M66" i="45" s="1"/>
  <c r="K68" i="45"/>
  <c r="K66" i="45" s="1"/>
  <c r="J68" i="45"/>
  <c r="J66" i="45" s="1"/>
  <c r="H68" i="45"/>
  <c r="H66" i="45" s="1"/>
  <c r="G68" i="45"/>
  <c r="G66" i="45" s="1"/>
  <c r="E68" i="45"/>
  <c r="E66" i="45" s="1"/>
  <c r="D68" i="45"/>
  <c r="D66" i="45" s="1"/>
  <c r="O67" i="45"/>
  <c r="L67" i="45"/>
  <c r="I67" i="45"/>
  <c r="F67" i="45"/>
  <c r="N66" i="45"/>
  <c r="O65" i="45"/>
  <c r="L65" i="45"/>
  <c r="I65" i="45"/>
  <c r="F65" i="45"/>
  <c r="O64" i="45"/>
  <c r="L64" i="45"/>
  <c r="I64" i="45"/>
  <c r="F64" i="45"/>
  <c r="O63" i="45"/>
  <c r="L63" i="45"/>
  <c r="I63" i="45"/>
  <c r="F63" i="45"/>
  <c r="O62" i="45"/>
  <c r="L62" i="45"/>
  <c r="I62" i="45"/>
  <c r="F62" i="45"/>
  <c r="O61" i="45"/>
  <c r="O57" i="45" s="1"/>
  <c r="L61" i="45"/>
  <c r="I61" i="45"/>
  <c r="F61" i="45"/>
  <c r="C61" i="45"/>
  <c r="O60" i="45"/>
  <c r="L60" i="45"/>
  <c r="I60" i="45"/>
  <c r="F60" i="45"/>
  <c r="C60" i="45" s="1"/>
  <c r="O59" i="45"/>
  <c r="L59" i="45"/>
  <c r="I59" i="45"/>
  <c r="F59" i="45"/>
  <c r="O58" i="45"/>
  <c r="L58" i="45"/>
  <c r="L57" i="45" s="1"/>
  <c r="I58" i="45"/>
  <c r="F58" i="45"/>
  <c r="N57" i="45"/>
  <c r="M57" i="45"/>
  <c r="M53" i="45" s="1"/>
  <c r="K57" i="45"/>
  <c r="K53" i="45" s="1"/>
  <c r="J57" i="45"/>
  <c r="J53" i="45" s="1"/>
  <c r="H57" i="45"/>
  <c r="G57" i="45"/>
  <c r="G53" i="45" s="1"/>
  <c r="E57" i="45"/>
  <c r="E53" i="45" s="1"/>
  <c r="D57" i="45"/>
  <c r="D53" i="45" s="1"/>
  <c r="D52" i="45" s="1"/>
  <c r="O56" i="45"/>
  <c r="L56" i="45"/>
  <c r="I56" i="45"/>
  <c r="F56" i="45"/>
  <c r="O55" i="45"/>
  <c r="O54" i="45" s="1"/>
  <c r="L55" i="45"/>
  <c r="L54" i="45" s="1"/>
  <c r="L53" i="45" s="1"/>
  <c r="I55" i="45"/>
  <c r="F55" i="45"/>
  <c r="D54" i="45"/>
  <c r="N53" i="45"/>
  <c r="N52" i="45" s="1"/>
  <c r="H53" i="45"/>
  <c r="M52" i="45"/>
  <c r="O46" i="45"/>
  <c r="C46" i="45" s="1"/>
  <c r="O45" i="45"/>
  <c r="C45" i="45" s="1"/>
  <c r="N44" i="45"/>
  <c r="M44" i="45"/>
  <c r="L43" i="45"/>
  <c r="L42" i="45" s="1"/>
  <c r="I43" i="45"/>
  <c r="I42" i="45" s="1"/>
  <c r="F43" i="45"/>
  <c r="K42" i="45"/>
  <c r="J42" i="45"/>
  <c r="H42" i="45"/>
  <c r="H20" i="45" s="1"/>
  <c r="G42" i="45"/>
  <c r="F42" i="45"/>
  <c r="E42" i="45"/>
  <c r="D42" i="45"/>
  <c r="F41" i="45"/>
  <c r="C41" i="45" s="1"/>
  <c r="L40" i="45"/>
  <c r="C40" i="45" s="1"/>
  <c r="L39" i="45"/>
  <c r="L38" i="45"/>
  <c r="C38" i="45" s="1"/>
  <c r="L37" i="45"/>
  <c r="C37" i="45" s="1"/>
  <c r="K36" i="45"/>
  <c r="J36" i="45"/>
  <c r="L35" i="45"/>
  <c r="C35" i="45" s="1"/>
  <c r="L34" i="45"/>
  <c r="C34" i="45" s="1"/>
  <c r="K33" i="45"/>
  <c r="J33" i="45"/>
  <c r="L32" i="45"/>
  <c r="C32" i="45" s="1"/>
  <c r="L31" i="45"/>
  <c r="C31" i="45" s="1"/>
  <c r="K31" i="45"/>
  <c r="J31" i="45"/>
  <c r="L30" i="45"/>
  <c r="C30" i="45" s="1"/>
  <c r="L29" i="45"/>
  <c r="L28" i="45"/>
  <c r="C28" i="45" s="1"/>
  <c r="K27" i="45"/>
  <c r="J27" i="45"/>
  <c r="F25" i="45"/>
  <c r="C25" i="45" s="1"/>
  <c r="I24" i="45"/>
  <c r="O23" i="45"/>
  <c r="L23" i="45"/>
  <c r="I23" i="45"/>
  <c r="F23" i="45"/>
  <c r="O22" i="45"/>
  <c r="O21" i="45" s="1"/>
  <c r="L22" i="45"/>
  <c r="L21" i="45" s="1"/>
  <c r="L287" i="45" s="1"/>
  <c r="L286" i="45" s="1"/>
  <c r="I22" i="45"/>
  <c r="I21" i="45" s="1"/>
  <c r="F22" i="45"/>
  <c r="N21" i="45"/>
  <c r="N287" i="45" s="1"/>
  <c r="N286" i="45" s="1"/>
  <c r="M21" i="45"/>
  <c r="K21" i="45"/>
  <c r="J21" i="45"/>
  <c r="J287" i="45" s="1"/>
  <c r="J286" i="45" s="1"/>
  <c r="H21" i="45"/>
  <c r="H287" i="45" s="1"/>
  <c r="H286" i="45" s="1"/>
  <c r="G21" i="45"/>
  <c r="E21" i="45"/>
  <c r="D21" i="45"/>
  <c r="D287" i="45" s="1"/>
  <c r="D286" i="45" s="1"/>
  <c r="O296" i="44"/>
  <c r="L296" i="44"/>
  <c r="I296" i="44"/>
  <c r="F296" i="44"/>
  <c r="O295" i="44"/>
  <c r="L295" i="44"/>
  <c r="I295" i="44"/>
  <c r="F295" i="44"/>
  <c r="O294" i="44"/>
  <c r="L294" i="44"/>
  <c r="I294" i="44"/>
  <c r="F294" i="44"/>
  <c r="O293" i="44"/>
  <c r="L293" i="44"/>
  <c r="I293" i="44"/>
  <c r="F293" i="44"/>
  <c r="O292" i="44"/>
  <c r="L292" i="44"/>
  <c r="I292" i="44"/>
  <c r="F292" i="44"/>
  <c r="O291" i="44"/>
  <c r="L291" i="44"/>
  <c r="I291" i="44"/>
  <c r="F291" i="44"/>
  <c r="O290" i="44"/>
  <c r="L290" i="44"/>
  <c r="I290" i="44"/>
  <c r="F290" i="44"/>
  <c r="O289" i="44"/>
  <c r="L289" i="44"/>
  <c r="I289" i="44"/>
  <c r="F289" i="44"/>
  <c r="N288" i="44"/>
  <c r="M288" i="44"/>
  <c r="K288" i="44"/>
  <c r="J288" i="44"/>
  <c r="H288" i="44"/>
  <c r="G288" i="44"/>
  <c r="E288" i="44"/>
  <c r="D288" i="44"/>
  <c r="O283" i="44"/>
  <c r="L283" i="44"/>
  <c r="I283" i="44"/>
  <c r="F283" i="44"/>
  <c r="O282" i="44"/>
  <c r="O281" i="44" s="1"/>
  <c r="L282" i="44"/>
  <c r="I282" i="44"/>
  <c r="I281" i="44" s="1"/>
  <c r="F282" i="44"/>
  <c r="C282" i="44" s="1"/>
  <c r="N281" i="44"/>
  <c r="M281" i="44"/>
  <c r="L281" i="44"/>
  <c r="K281" i="44"/>
  <c r="J281" i="44"/>
  <c r="H281" i="44"/>
  <c r="G281" i="44"/>
  <c r="E281" i="44"/>
  <c r="D281" i="44"/>
  <c r="O280" i="44"/>
  <c r="O279" i="44" s="1"/>
  <c r="L280" i="44"/>
  <c r="L279" i="44" s="1"/>
  <c r="I280" i="44"/>
  <c r="F280" i="44"/>
  <c r="N279" i="44"/>
  <c r="M279" i="44"/>
  <c r="K279" i="44"/>
  <c r="J279" i="44"/>
  <c r="I279" i="44"/>
  <c r="H279" i="44"/>
  <c r="G279" i="44"/>
  <c r="E279" i="44"/>
  <c r="D279" i="44"/>
  <c r="O278" i="44"/>
  <c r="L278" i="44"/>
  <c r="I278" i="44"/>
  <c r="C278" i="44" s="1"/>
  <c r="F278" i="44"/>
  <c r="O277" i="44"/>
  <c r="L277" i="44"/>
  <c r="I277" i="44"/>
  <c r="F277" i="44"/>
  <c r="O276" i="44"/>
  <c r="O275" i="44" s="1"/>
  <c r="L276" i="44"/>
  <c r="I276" i="44"/>
  <c r="I275" i="44" s="1"/>
  <c r="F276" i="44"/>
  <c r="N275" i="44"/>
  <c r="M275" i="44"/>
  <c r="K275" i="44"/>
  <c r="J275" i="44"/>
  <c r="H275" i="44"/>
  <c r="G275" i="44"/>
  <c r="F275" i="44"/>
  <c r="E275" i="44"/>
  <c r="D275" i="44"/>
  <c r="O274" i="44"/>
  <c r="L274" i="44"/>
  <c r="I274" i="44"/>
  <c r="F274" i="44"/>
  <c r="O273" i="44"/>
  <c r="L273" i="44"/>
  <c r="I273" i="44"/>
  <c r="F273" i="44"/>
  <c r="C273" i="44" s="1"/>
  <c r="O272" i="44"/>
  <c r="L272" i="44"/>
  <c r="L271" i="44" s="1"/>
  <c r="I272" i="44"/>
  <c r="I271" i="44" s="1"/>
  <c r="F272" i="44"/>
  <c r="N271" i="44"/>
  <c r="N269" i="44" s="1"/>
  <c r="M271" i="44"/>
  <c r="K271" i="44"/>
  <c r="K269" i="44" s="1"/>
  <c r="K268" i="44" s="1"/>
  <c r="J271" i="44"/>
  <c r="H271" i="44"/>
  <c r="G271" i="44"/>
  <c r="G269" i="44" s="1"/>
  <c r="G268" i="44" s="1"/>
  <c r="E271" i="44"/>
  <c r="E269" i="44" s="1"/>
  <c r="D271" i="44"/>
  <c r="O270" i="44"/>
  <c r="L270" i="44"/>
  <c r="I270" i="44"/>
  <c r="F270" i="44"/>
  <c r="H269" i="44"/>
  <c r="H268" i="44" s="1"/>
  <c r="O267" i="44"/>
  <c r="L267" i="44"/>
  <c r="I267" i="44"/>
  <c r="F267" i="44"/>
  <c r="O266" i="44"/>
  <c r="L266" i="44"/>
  <c r="I266" i="44"/>
  <c r="F266" i="44"/>
  <c r="O265" i="44"/>
  <c r="L265" i="44"/>
  <c r="I265" i="44"/>
  <c r="F265" i="44"/>
  <c r="C265" i="44"/>
  <c r="O264" i="44"/>
  <c r="L264" i="44"/>
  <c r="L263" i="44" s="1"/>
  <c r="I264" i="44"/>
  <c r="F264" i="44"/>
  <c r="N263" i="44"/>
  <c r="M263" i="44"/>
  <c r="K263" i="44"/>
  <c r="J263" i="44"/>
  <c r="H263" i="44"/>
  <c r="G263" i="44"/>
  <c r="E263" i="44"/>
  <c r="D263" i="44"/>
  <c r="O262" i="44"/>
  <c r="L262" i="44"/>
  <c r="I262" i="44"/>
  <c r="F262" i="44"/>
  <c r="O261" i="44"/>
  <c r="L261" i="44"/>
  <c r="I261" i="44"/>
  <c r="F261" i="44"/>
  <c r="C261" i="44" s="1"/>
  <c r="O260" i="44"/>
  <c r="L260" i="44"/>
  <c r="I260" i="44"/>
  <c r="I259" i="44" s="1"/>
  <c r="F260" i="44"/>
  <c r="N259" i="44"/>
  <c r="M259" i="44"/>
  <c r="M258" i="44" s="1"/>
  <c r="K259" i="44"/>
  <c r="K258" i="44" s="1"/>
  <c r="J259" i="44"/>
  <c r="H259" i="44"/>
  <c r="G259" i="44"/>
  <c r="G258" i="44" s="1"/>
  <c r="E259" i="44"/>
  <c r="D259" i="44"/>
  <c r="D258" i="44" s="1"/>
  <c r="N258" i="44"/>
  <c r="H258" i="44"/>
  <c r="O257" i="44"/>
  <c r="L257" i="44"/>
  <c r="I257" i="44"/>
  <c r="F257" i="44"/>
  <c r="C257" i="44" s="1"/>
  <c r="O256" i="44"/>
  <c r="L256" i="44"/>
  <c r="I256" i="44"/>
  <c r="F256" i="44"/>
  <c r="O255" i="44"/>
  <c r="L255" i="44"/>
  <c r="I255" i="44"/>
  <c r="F255" i="44"/>
  <c r="O254" i="44"/>
  <c r="L254" i="44"/>
  <c r="I254" i="44"/>
  <c r="F254" i="44"/>
  <c r="O253" i="44"/>
  <c r="L253" i="44"/>
  <c r="I253" i="44"/>
  <c r="C253" i="44" s="1"/>
  <c r="F253" i="44"/>
  <c r="O252" i="44"/>
  <c r="L252" i="44"/>
  <c r="L251" i="44" s="1"/>
  <c r="L250" i="44" s="1"/>
  <c r="I252" i="44"/>
  <c r="F252" i="44"/>
  <c r="N251" i="44"/>
  <c r="M251" i="44"/>
  <c r="M250" i="44" s="1"/>
  <c r="K251" i="44"/>
  <c r="J251" i="44"/>
  <c r="H251" i="44"/>
  <c r="G251" i="44"/>
  <c r="G250" i="44" s="1"/>
  <c r="E251" i="44"/>
  <c r="E250" i="44" s="1"/>
  <c r="D251" i="44"/>
  <c r="N250" i="44"/>
  <c r="K250" i="44"/>
  <c r="J250" i="44"/>
  <c r="H250" i="44"/>
  <c r="D250" i="44"/>
  <c r="O249" i="44"/>
  <c r="L249" i="44"/>
  <c r="I249" i="44"/>
  <c r="F249" i="44"/>
  <c r="O248" i="44"/>
  <c r="L248" i="44"/>
  <c r="I248" i="44"/>
  <c r="F248" i="44"/>
  <c r="O247" i="44"/>
  <c r="L247" i="44"/>
  <c r="I247" i="44"/>
  <c r="F247" i="44"/>
  <c r="O246" i="44"/>
  <c r="L246" i="44"/>
  <c r="I246" i="44"/>
  <c r="F246" i="44"/>
  <c r="O245" i="44"/>
  <c r="N245" i="44"/>
  <c r="M245" i="44"/>
  <c r="K245" i="44"/>
  <c r="J245" i="44"/>
  <c r="H245" i="44"/>
  <c r="G245" i="44"/>
  <c r="E245" i="44"/>
  <c r="D245" i="44"/>
  <c r="O244" i="44"/>
  <c r="L244" i="44"/>
  <c r="I244" i="44"/>
  <c r="F244" i="44"/>
  <c r="O243" i="44"/>
  <c r="L243" i="44"/>
  <c r="I243" i="44"/>
  <c r="F243" i="44"/>
  <c r="O242" i="44"/>
  <c r="L242" i="44"/>
  <c r="I242" i="44"/>
  <c r="F242" i="44"/>
  <c r="O241" i="44"/>
  <c r="L241" i="44"/>
  <c r="I241" i="44"/>
  <c r="F241" i="44"/>
  <c r="O240" i="44"/>
  <c r="L240" i="44"/>
  <c r="I240" i="44"/>
  <c r="F240" i="44"/>
  <c r="O239" i="44"/>
  <c r="L239" i="44"/>
  <c r="I239" i="44"/>
  <c r="F239" i="44"/>
  <c r="O238" i="44"/>
  <c r="L238" i="44"/>
  <c r="I238" i="44"/>
  <c r="F238" i="44"/>
  <c r="F237" i="44" s="1"/>
  <c r="N237" i="44"/>
  <c r="M237" i="44"/>
  <c r="K237" i="44"/>
  <c r="J237" i="44"/>
  <c r="H237" i="44"/>
  <c r="G237" i="44"/>
  <c r="E237" i="44"/>
  <c r="D237" i="44"/>
  <c r="O236" i="44"/>
  <c r="L236" i="44"/>
  <c r="I236" i="44"/>
  <c r="F236" i="44"/>
  <c r="O235" i="44"/>
  <c r="O234" i="44" s="1"/>
  <c r="L235" i="44"/>
  <c r="L234" i="44" s="1"/>
  <c r="I235" i="44"/>
  <c r="F235" i="44"/>
  <c r="N234" i="44"/>
  <c r="M234" i="44"/>
  <c r="K234" i="44"/>
  <c r="J234" i="44"/>
  <c r="H234" i="44"/>
  <c r="G234" i="44"/>
  <c r="F234" i="44"/>
  <c r="E234" i="44"/>
  <c r="D234" i="44"/>
  <c r="O233" i="44"/>
  <c r="O232" i="44" s="1"/>
  <c r="L233" i="44"/>
  <c r="I233" i="44"/>
  <c r="C233" i="44" s="1"/>
  <c r="F233" i="44"/>
  <c r="F232" i="44" s="1"/>
  <c r="N232" i="44"/>
  <c r="M232" i="44"/>
  <c r="L232" i="44"/>
  <c r="K232" i="44"/>
  <c r="J232" i="44"/>
  <c r="H232" i="44"/>
  <c r="G232" i="44"/>
  <c r="E232" i="44"/>
  <c r="D232" i="44"/>
  <c r="D230" i="44" s="1"/>
  <c r="O231" i="44"/>
  <c r="L231" i="44"/>
  <c r="I231" i="44"/>
  <c r="F231" i="44"/>
  <c r="O228" i="44"/>
  <c r="L228" i="44"/>
  <c r="I228" i="44"/>
  <c r="F228" i="44"/>
  <c r="O227" i="44"/>
  <c r="L227" i="44"/>
  <c r="L226" i="44" s="1"/>
  <c r="I227" i="44"/>
  <c r="F227" i="44"/>
  <c r="O226" i="44"/>
  <c r="N226" i="44"/>
  <c r="M226" i="44"/>
  <c r="K226" i="44"/>
  <c r="J226" i="44"/>
  <c r="H226" i="44"/>
  <c r="G226" i="44"/>
  <c r="F226" i="44"/>
  <c r="E226" i="44"/>
  <c r="D226" i="44"/>
  <c r="O225" i="44"/>
  <c r="L225" i="44"/>
  <c r="I225" i="44"/>
  <c r="F225" i="44"/>
  <c r="C225" i="44" s="1"/>
  <c r="O224" i="44"/>
  <c r="L224" i="44"/>
  <c r="I224" i="44"/>
  <c r="F224" i="44"/>
  <c r="O223" i="44"/>
  <c r="L223" i="44"/>
  <c r="I223" i="44"/>
  <c r="F223" i="44"/>
  <c r="O222" i="44"/>
  <c r="L222" i="44"/>
  <c r="I222" i="44"/>
  <c r="F222" i="44"/>
  <c r="O221" i="44"/>
  <c r="L221" i="44"/>
  <c r="C221" i="44" s="1"/>
  <c r="I221" i="44"/>
  <c r="F221" i="44"/>
  <c r="O220" i="44"/>
  <c r="L220" i="44"/>
  <c r="I220" i="44"/>
  <c r="F220" i="44"/>
  <c r="O219" i="44"/>
  <c r="L219" i="44"/>
  <c r="I219" i="44"/>
  <c r="F219" i="44"/>
  <c r="O218" i="44"/>
  <c r="L218" i="44"/>
  <c r="I218" i="44"/>
  <c r="F218" i="44"/>
  <c r="O217" i="44"/>
  <c r="L217" i="44"/>
  <c r="C217" i="44" s="1"/>
  <c r="I217" i="44"/>
  <c r="F217" i="44"/>
  <c r="O216" i="44"/>
  <c r="L216" i="44"/>
  <c r="I216" i="44"/>
  <c r="F216" i="44"/>
  <c r="N215" i="44"/>
  <c r="M215" i="44"/>
  <c r="K215" i="44"/>
  <c r="J215" i="44"/>
  <c r="I215" i="44"/>
  <c r="H215" i="44"/>
  <c r="G215" i="44"/>
  <c r="E215" i="44"/>
  <c r="D215" i="44"/>
  <c r="O214" i="44"/>
  <c r="L214" i="44"/>
  <c r="I214" i="44"/>
  <c r="F214" i="44"/>
  <c r="O213" i="44"/>
  <c r="L213" i="44"/>
  <c r="I213" i="44"/>
  <c r="F213" i="44"/>
  <c r="O212" i="44"/>
  <c r="L212" i="44"/>
  <c r="I212" i="44"/>
  <c r="F212" i="44"/>
  <c r="O211" i="44"/>
  <c r="L211" i="44"/>
  <c r="I211" i="44"/>
  <c r="F211" i="44"/>
  <c r="O210" i="44"/>
  <c r="L210" i="44"/>
  <c r="I210" i="44"/>
  <c r="F210" i="44"/>
  <c r="O209" i="44"/>
  <c r="L209" i="44"/>
  <c r="I209" i="44"/>
  <c r="F209" i="44"/>
  <c r="O208" i="44"/>
  <c r="L208" i="44"/>
  <c r="I208" i="44"/>
  <c r="F208" i="44"/>
  <c r="O207" i="44"/>
  <c r="L207" i="44"/>
  <c r="I207" i="44"/>
  <c r="F207" i="44"/>
  <c r="O206" i="44"/>
  <c r="L206" i="44"/>
  <c r="I206" i="44"/>
  <c r="F206" i="44"/>
  <c r="O205" i="44"/>
  <c r="L205" i="44"/>
  <c r="I205" i="44"/>
  <c r="F205" i="44"/>
  <c r="F204" i="44" s="1"/>
  <c r="C205" i="44"/>
  <c r="N204" i="44"/>
  <c r="M204" i="44"/>
  <c r="K204" i="44"/>
  <c r="K203" i="44" s="1"/>
  <c r="J204" i="44"/>
  <c r="H204" i="44"/>
  <c r="H203" i="44" s="1"/>
  <c r="G204" i="44"/>
  <c r="E204" i="44"/>
  <c r="D204" i="44"/>
  <c r="D203" i="44" s="1"/>
  <c r="M203" i="44"/>
  <c r="G203" i="44"/>
  <c r="O202" i="44"/>
  <c r="L202" i="44"/>
  <c r="I202" i="44"/>
  <c r="F202" i="44"/>
  <c r="O201" i="44"/>
  <c r="L201" i="44"/>
  <c r="I201" i="44"/>
  <c r="F201" i="44"/>
  <c r="C201" i="44" s="1"/>
  <c r="O200" i="44"/>
  <c r="L200" i="44"/>
  <c r="I200" i="44"/>
  <c r="F200" i="44"/>
  <c r="O199" i="44"/>
  <c r="L199" i="44"/>
  <c r="I199" i="44"/>
  <c r="F199" i="44"/>
  <c r="O198" i="44"/>
  <c r="L198" i="44"/>
  <c r="I198" i="44"/>
  <c r="F198" i="44"/>
  <c r="F197" i="44" s="1"/>
  <c r="O197" i="44"/>
  <c r="N197" i="44"/>
  <c r="M197" i="44"/>
  <c r="K197" i="44"/>
  <c r="K195" i="44" s="1"/>
  <c r="J197" i="44"/>
  <c r="H197" i="44"/>
  <c r="H195" i="44" s="1"/>
  <c r="H194" i="44" s="1"/>
  <c r="G197" i="44"/>
  <c r="G195" i="44" s="1"/>
  <c r="G194" i="44" s="1"/>
  <c r="E197" i="44"/>
  <c r="E195" i="44" s="1"/>
  <c r="D197" i="44"/>
  <c r="D195" i="44" s="1"/>
  <c r="O196" i="44"/>
  <c r="L196" i="44"/>
  <c r="I196" i="44"/>
  <c r="F196" i="44"/>
  <c r="N195" i="44"/>
  <c r="M195" i="44"/>
  <c r="M194" i="44" s="1"/>
  <c r="J195" i="44"/>
  <c r="O192" i="44"/>
  <c r="L192" i="44"/>
  <c r="L191" i="44" s="1"/>
  <c r="L190" i="44" s="1"/>
  <c r="I192" i="44"/>
  <c r="F192" i="44"/>
  <c r="O191" i="44"/>
  <c r="O190" i="44" s="1"/>
  <c r="N191" i="44"/>
  <c r="M191" i="44"/>
  <c r="M190" i="44" s="1"/>
  <c r="K191" i="44"/>
  <c r="J191" i="44"/>
  <c r="J190" i="44" s="1"/>
  <c r="I191" i="44"/>
  <c r="I190" i="44" s="1"/>
  <c r="H191" i="44"/>
  <c r="G191" i="44"/>
  <c r="E191" i="44"/>
  <c r="E190" i="44" s="1"/>
  <c r="D191" i="44"/>
  <c r="D190" i="44" s="1"/>
  <c r="D186" i="44" s="1"/>
  <c r="N190" i="44"/>
  <c r="K190" i="44"/>
  <c r="H190" i="44"/>
  <c r="G190" i="44"/>
  <c r="O189" i="44"/>
  <c r="L189" i="44"/>
  <c r="I189" i="44"/>
  <c r="F189" i="44"/>
  <c r="O188" i="44"/>
  <c r="L188" i="44"/>
  <c r="L187" i="44" s="1"/>
  <c r="I188" i="44"/>
  <c r="I187" i="44" s="1"/>
  <c r="I186" i="44" s="1"/>
  <c r="F188" i="44"/>
  <c r="N187" i="44"/>
  <c r="M187" i="44"/>
  <c r="M186" i="44" s="1"/>
  <c r="K187" i="44"/>
  <c r="K186" i="44" s="1"/>
  <c r="J187" i="44"/>
  <c r="H187" i="44"/>
  <c r="G187" i="44"/>
  <c r="G186" i="44" s="1"/>
  <c r="E187" i="44"/>
  <c r="D187" i="44"/>
  <c r="H186" i="44"/>
  <c r="O185" i="44"/>
  <c r="L185" i="44"/>
  <c r="C185" i="44" s="1"/>
  <c r="I185" i="44"/>
  <c r="F185" i="44"/>
  <c r="O184" i="44"/>
  <c r="L184" i="44"/>
  <c r="I184" i="44"/>
  <c r="F184" i="44"/>
  <c r="N183" i="44"/>
  <c r="M183" i="44"/>
  <c r="K183" i="44"/>
  <c r="J183" i="44"/>
  <c r="I183" i="44"/>
  <c r="H183" i="44"/>
  <c r="G183" i="44"/>
  <c r="E183" i="44"/>
  <c r="D183" i="44"/>
  <c r="O182" i="44"/>
  <c r="L182" i="44"/>
  <c r="I182" i="44"/>
  <c r="F182" i="44"/>
  <c r="O181" i="44"/>
  <c r="L181" i="44"/>
  <c r="I181" i="44"/>
  <c r="F181" i="44"/>
  <c r="O180" i="44"/>
  <c r="L180" i="44"/>
  <c r="I180" i="44"/>
  <c r="F180" i="44"/>
  <c r="O179" i="44"/>
  <c r="L179" i="44"/>
  <c r="I179" i="44"/>
  <c r="F179" i="44"/>
  <c r="N178" i="44"/>
  <c r="M178" i="44"/>
  <c r="K178" i="44"/>
  <c r="J178" i="44"/>
  <c r="H178" i="44"/>
  <c r="G178" i="44"/>
  <c r="E178" i="44"/>
  <c r="D178" i="44"/>
  <c r="O177" i="44"/>
  <c r="L177" i="44"/>
  <c r="I177" i="44"/>
  <c r="F177" i="44"/>
  <c r="O176" i="44"/>
  <c r="L176" i="44"/>
  <c r="I176" i="44"/>
  <c r="F176" i="44"/>
  <c r="O175" i="44"/>
  <c r="L175" i="44"/>
  <c r="L174" i="44" s="1"/>
  <c r="I175" i="44"/>
  <c r="F175" i="44"/>
  <c r="N174" i="44"/>
  <c r="M174" i="44"/>
  <c r="M173" i="44" s="1"/>
  <c r="K174" i="44"/>
  <c r="J174" i="44"/>
  <c r="J173" i="44" s="1"/>
  <c r="J172" i="44" s="1"/>
  <c r="H174" i="44"/>
  <c r="H173" i="44" s="1"/>
  <c r="H172" i="44" s="1"/>
  <c r="G174" i="44"/>
  <c r="G173" i="44" s="1"/>
  <c r="G172" i="44" s="1"/>
  <c r="E174" i="44"/>
  <c r="D174" i="44"/>
  <c r="D173" i="44" s="1"/>
  <c r="K173" i="44"/>
  <c r="K172" i="44" s="1"/>
  <c r="O171" i="44"/>
  <c r="L171" i="44"/>
  <c r="I171" i="44"/>
  <c r="F171" i="44"/>
  <c r="O170" i="44"/>
  <c r="L170" i="44"/>
  <c r="I170" i="44"/>
  <c r="F170" i="44"/>
  <c r="O169" i="44"/>
  <c r="L169" i="44"/>
  <c r="I169" i="44"/>
  <c r="F169" i="44"/>
  <c r="O168" i="44"/>
  <c r="L168" i="44"/>
  <c r="I168" i="44"/>
  <c r="F168" i="44"/>
  <c r="O167" i="44"/>
  <c r="L167" i="44"/>
  <c r="I167" i="44"/>
  <c r="F167" i="44"/>
  <c r="O166" i="44"/>
  <c r="L166" i="44"/>
  <c r="I166" i="44"/>
  <c r="F166" i="44"/>
  <c r="O165" i="44"/>
  <c r="O164" i="44" s="1"/>
  <c r="N165" i="44"/>
  <c r="M165" i="44"/>
  <c r="K165" i="44"/>
  <c r="K164" i="44" s="1"/>
  <c r="J165" i="44"/>
  <c r="J164" i="44" s="1"/>
  <c r="H165" i="44"/>
  <c r="H164" i="44" s="1"/>
  <c r="G165" i="44"/>
  <c r="G164" i="44" s="1"/>
  <c r="E165" i="44"/>
  <c r="E164" i="44" s="1"/>
  <c r="D165" i="44"/>
  <c r="D164" i="44" s="1"/>
  <c r="N164" i="44"/>
  <c r="M164" i="44"/>
  <c r="O163" i="44"/>
  <c r="L163" i="44"/>
  <c r="I163" i="44"/>
  <c r="F163" i="44"/>
  <c r="O162" i="44"/>
  <c r="L162" i="44"/>
  <c r="I162" i="44"/>
  <c r="F162" i="44"/>
  <c r="O161" i="44"/>
  <c r="L161" i="44"/>
  <c r="I161" i="44"/>
  <c r="F161" i="44"/>
  <c r="O160" i="44"/>
  <c r="L160" i="44"/>
  <c r="I160" i="44"/>
  <c r="I159" i="44" s="1"/>
  <c r="F160" i="44"/>
  <c r="N159" i="44"/>
  <c r="M159" i="44"/>
  <c r="K159" i="44"/>
  <c r="J159" i="44"/>
  <c r="H159" i="44"/>
  <c r="G159" i="44"/>
  <c r="E159" i="44"/>
  <c r="D159" i="44"/>
  <c r="O158" i="44"/>
  <c r="L158" i="44"/>
  <c r="I158" i="44"/>
  <c r="F158" i="44"/>
  <c r="O157" i="44"/>
  <c r="L157" i="44"/>
  <c r="I157" i="44"/>
  <c r="F157" i="44"/>
  <c r="O156" i="44"/>
  <c r="L156" i="44"/>
  <c r="I156" i="44"/>
  <c r="F156" i="44"/>
  <c r="O155" i="44"/>
  <c r="L155" i="44"/>
  <c r="I155" i="44"/>
  <c r="F155" i="44"/>
  <c r="O154" i="44"/>
  <c r="L154" i="44"/>
  <c r="I154" i="44"/>
  <c r="F154" i="44"/>
  <c r="O153" i="44"/>
  <c r="L153" i="44"/>
  <c r="I153" i="44"/>
  <c r="F153" i="44"/>
  <c r="O152" i="44"/>
  <c r="L152" i="44"/>
  <c r="I152" i="44"/>
  <c r="F152" i="44"/>
  <c r="O151" i="44"/>
  <c r="L151" i="44"/>
  <c r="L150" i="44" s="1"/>
  <c r="I151" i="44"/>
  <c r="F151" i="44"/>
  <c r="N150" i="44"/>
  <c r="M150" i="44"/>
  <c r="K150" i="44"/>
  <c r="J150" i="44"/>
  <c r="H150" i="44"/>
  <c r="G150" i="44"/>
  <c r="E150" i="44"/>
  <c r="D150" i="44"/>
  <c r="O149" i="44"/>
  <c r="L149" i="44"/>
  <c r="I149" i="44"/>
  <c r="F149" i="44"/>
  <c r="O148" i="44"/>
  <c r="L148" i="44"/>
  <c r="I148" i="44"/>
  <c r="F148" i="44"/>
  <c r="O147" i="44"/>
  <c r="L147" i="44"/>
  <c r="I147" i="44"/>
  <c r="F147" i="44"/>
  <c r="O146" i="44"/>
  <c r="L146" i="44"/>
  <c r="I146" i="44"/>
  <c r="F146" i="44"/>
  <c r="O145" i="44"/>
  <c r="L145" i="44"/>
  <c r="C145" i="44" s="1"/>
  <c r="I145" i="44"/>
  <c r="F145" i="44"/>
  <c r="O144" i="44"/>
  <c r="L144" i="44"/>
  <c r="I144" i="44"/>
  <c r="F144" i="44"/>
  <c r="N143" i="44"/>
  <c r="M143" i="44"/>
  <c r="K143" i="44"/>
  <c r="J143" i="44"/>
  <c r="H143" i="44"/>
  <c r="G143" i="44"/>
  <c r="E143" i="44"/>
  <c r="D143" i="44"/>
  <c r="O142" i="44"/>
  <c r="L142" i="44"/>
  <c r="I142" i="44"/>
  <c r="F142" i="44"/>
  <c r="O141" i="44"/>
  <c r="O140" i="44" s="1"/>
  <c r="L141" i="44"/>
  <c r="I141" i="44"/>
  <c r="I140" i="44" s="1"/>
  <c r="F141" i="44"/>
  <c r="F140" i="44" s="1"/>
  <c r="C141" i="44"/>
  <c r="N140" i="44"/>
  <c r="M140" i="44"/>
  <c r="K140" i="44"/>
  <c r="J140" i="44"/>
  <c r="H140" i="44"/>
  <c r="G140" i="44"/>
  <c r="E140" i="44"/>
  <c r="D140" i="44"/>
  <c r="O139" i="44"/>
  <c r="L139" i="44"/>
  <c r="I139" i="44"/>
  <c r="F139" i="44"/>
  <c r="O138" i="44"/>
  <c r="L138" i="44"/>
  <c r="I138" i="44"/>
  <c r="F138" i="44"/>
  <c r="O137" i="44"/>
  <c r="L137" i="44"/>
  <c r="I137" i="44"/>
  <c r="F137" i="44"/>
  <c r="O136" i="44"/>
  <c r="L136" i="44"/>
  <c r="L135" i="44" s="1"/>
  <c r="I136" i="44"/>
  <c r="F136" i="44"/>
  <c r="N135" i="44"/>
  <c r="M135" i="44"/>
  <c r="K135" i="44"/>
  <c r="J135" i="44"/>
  <c r="H135" i="44"/>
  <c r="G135" i="44"/>
  <c r="E135" i="44"/>
  <c r="D135" i="44"/>
  <c r="O134" i="44"/>
  <c r="L134" i="44"/>
  <c r="I134" i="44"/>
  <c r="F134" i="44"/>
  <c r="O133" i="44"/>
  <c r="L133" i="44"/>
  <c r="I133" i="44"/>
  <c r="C133" i="44" s="1"/>
  <c r="F133" i="44"/>
  <c r="O132" i="44"/>
  <c r="L132" i="44"/>
  <c r="I132" i="44"/>
  <c r="F132" i="44"/>
  <c r="O131" i="44"/>
  <c r="L131" i="44"/>
  <c r="L130" i="44" s="1"/>
  <c r="I131" i="44"/>
  <c r="F131" i="44"/>
  <c r="N130" i="44"/>
  <c r="M130" i="44"/>
  <c r="K130" i="44"/>
  <c r="J130" i="44"/>
  <c r="H130" i="44"/>
  <c r="G130" i="44"/>
  <c r="G129" i="44" s="1"/>
  <c r="E130" i="44"/>
  <c r="D130" i="44"/>
  <c r="O128" i="44"/>
  <c r="L128" i="44"/>
  <c r="L127" i="44" s="1"/>
  <c r="I128" i="44"/>
  <c r="I127" i="44" s="1"/>
  <c r="F128" i="44"/>
  <c r="O127" i="44"/>
  <c r="N127" i="44"/>
  <c r="M127" i="44"/>
  <c r="K127" i="44"/>
  <c r="J127" i="44"/>
  <c r="H127" i="44"/>
  <c r="G127" i="44"/>
  <c r="E127" i="44"/>
  <c r="D127" i="44"/>
  <c r="O126" i="44"/>
  <c r="L126" i="44"/>
  <c r="I126" i="44"/>
  <c r="D126" i="44"/>
  <c r="F126" i="44" s="1"/>
  <c r="O125" i="44"/>
  <c r="L125" i="44"/>
  <c r="I125" i="44"/>
  <c r="F125" i="44"/>
  <c r="O124" i="44"/>
  <c r="L124" i="44"/>
  <c r="I124" i="44"/>
  <c r="F124" i="44"/>
  <c r="O123" i="44"/>
  <c r="L123" i="44"/>
  <c r="I123" i="44"/>
  <c r="F123" i="44"/>
  <c r="O122" i="44"/>
  <c r="O121" i="44" s="1"/>
  <c r="L122" i="44"/>
  <c r="I122" i="44"/>
  <c r="F122" i="44"/>
  <c r="N121" i="44"/>
  <c r="M121" i="44"/>
  <c r="K121" i="44"/>
  <c r="J121" i="44"/>
  <c r="H121" i="44"/>
  <c r="G121" i="44"/>
  <c r="E121" i="44"/>
  <c r="D121" i="44"/>
  <c r="O120" i="44"/>
  <c r="L120" i="44"/>
  <c r="I120" i="44"/>
  <c r="F120" i="44"/>
  <c r="O119" i="44"/>
  <c r="L119" i="44"/>
  <c r="I119" i="44"/>
  <c r="F119" i="44"/>
  <c r="O118" i="44"/>
  <c r="O115" i="44" s="1"/>
  <c r="L118" i="44"/>
  <c r="I118" i="44"/>
  <c r="F118" i="44"/>
  <c r="C118" i="44"/>
  <c r="O117" i="44"/>
  <c r="L117" i="44"/>
  <c r="I117" i="44"/>
  <c r="F117" i="44"/>
  <c r="C117" i="44" s="1"/>
  <c r="O116" i="44"/>
  <c r="L116" i="44"/>
  <c r="I116" i="44"/>
  <c r="F116" i="44"/>
  <c r="F115" i="44" s="1"/>
  <c r="N115" i="44"/>
  <c r="M115" i="44"/>
  <c r="K115" i="44"/>
  <c r="J115" i="44"/>
  <c r="H115" i="44"/>
  <c r="G115" i="44"/>
  <c r="E115" i="44"/>
  <c r="D115" i="44"/>
  <c r="O114" i="44"/>
  <c r="O111" i="44" s="1"/>
  <c r="L114" i="44"/>
  <c r="I114" i="44"/>
  <c r="F114" i="44"/>
  <c r="C114" i="44" s="1"/>
  <c r="O113" i="44"/>
  <c r="L113" i="44"/>
  <c r="I113" i="44"/>
  <c r="F113" i="44"/>
  <c r="O112" i="44"/>
  <c r="L112" i="44"/>
  <c r="L111" i="44" s="1"/>
  <c r="I112" i="44"/>
  <c r="F112" i="44"/>
  <c r="N111" i="44"/>
  <c r="M111" i="44"/>
  <c r="K111" i="44"/>
  <c r="J111" i="44"/>
  <c r="H111" i="44"/>
  <c r="G111" i="44"/>
  <c r="E111" i="44"/>
  <c r="D111" i="44"/>
  <c r="O110" i="44"/>
  <c r="L110" i="44"/>
  <c r="I110" i="44"/>
  <c r="C110" i="44" s="1"/>
  <c r="F110" i="44"/>
  <c r="O109" i="44"/>
  <c r="L109" i="44"/>
  <c r="I109" i="44"/>
  <c r="F109" i="44"/>
  <c r="O108" i="44"/>
  <c r="L108" i="44"/>
  <c r="I108" i="44"/>
  <c r="F108" i="44"/>
  <c r="O107" i="44"/>
  <c r="L107" i="44"/>
  <c r="I107" i="44"/>
  <c r="F107" i="44"/>
  <c r="O106" i="44"/>
  <c r="L106" i="44"/>
  <c r="I106" i="44"/>
  <c r="F106" i="44"/>
  <c r="O105" i="44"/>
  <c r="L105" i="44"/>
  <c r="I105" i="44"/>
  <c r="F105" i="44"/>
  <c r="O104" i="44"/>
  <c r="L104" i="44"/>
  <c r="I104" i="44"/>
  <c r="F104" i="44"/>
  <c r="O103" i="44"/>
  <c r="L103" i="44"/>
  <c r="I103" i="44"/>
  <c r="F103" i="44"/>
  <c r="N102" i="44"/>
  <c r="M102" i="44"/>
  <c r="K102" i="44"/>
  <c r="J102" i="44"/>
  <c r="H102" i="44"/>
  <c r="G102" i="44"/>
  <c r="E102" i="44"/>
  <c r="D102" i="44"/>
  <c r="O101" i="44"/>
  <c r="L101" i="44"/>
  <c r="I101" i="44"/>
  <c r="F101" i="44"/>
  <c r="O100" i="44"/>
  <c r="L100" i="44"/>
  <c r="I100" i="44"/>
  <c r="C100" i="44" s="1"/>
  <c r="F100" i="44"/>
  <c r="O99" i="44"/>
  <c r="L99" i="44"/>
  <c r="I99" i="44"/>
  <c r="F99" i="44"/>
  <c r="O98" i="44"/>
  <c r="L98" i="44"/>
  <c r="I98" i="44"/>
  <c r="C98" i="44" s="1"/>
  <c r="F98" i="44"/>
  <c r="O97" i="44"/>
  <c r="L97" i="44"/>
  <c r="I97" i="44"/>
  <c r="F97" i="44"/>
  <c r="O96" i="44"/>
  <c r="L96" i="44"/>
  <c r="I96" i="44"/>
  <c r="F96" i="44"/>
  <c r="O95" i="44"/>
  <c r="L95" i="44"/>
  <c r="I95" i="44"/>
  <c r="F95" i="44"/>
  <c r="N94" i="44"/>
  <c r="M94" i="44"/>
  <c r="K94" i="44"/>
  <c r="J94" i="44"/>
  <c r="H94" i="44"/>
  <c r="G94" i="44"/>
  <c r="E94" i="44"/>
  <c r="D94" i="44"/>
  <c r="O93" i="44"/>
  <c r="L93" i="44"/>
  <c r="I93" i="44"/>
  <c r="F93" i="44"/>
  <c r="O92" i="44"/>
  <c r="L92" i="44"/>
  <c r="I92" i="44"/>
  <c r="F92" i="44"/>
  <c r="O91" i="44"/>
  <c r="L91" i="44"/>
  <c r="I91" i="44"/>
  <c r="F91" i="44"/>
  <c r="O90" i="44"/>
  <c r="L90" i="44"/>
  <c r="I90" i="44"/>
  <c r="F90" i="44"/>
  <c r="O89" i="44"/>
  <c r="L89" i="44"/>
  <c r="L88" i="44" s="1"/>
  <c r="I89" i="44"/>
  <c r="F89" i="44"/>
  <c r="N88" i="44"/>
  <c r="M88" i="44"/>
  <c r="K88" i="44"/>
  <c r="J88" i="44"/>
  <c r="H88" i="44"/>
  <c r="G88" i="44"/>
  <c r="E88" i="44"/>
  <c r="D88" i="44"/>
  <c r="O87" i="44"/>
  <c r="L87" i="44"/>
  <c r="I87" i="44"/>
  <c r="F87" i="44"/>
  <c r="O86" i="44"/>
  <c r="L86" i="44"/>
  <c r="I86" i="44"/>
  <c r="F86" i="44"/>
  <c r="O85" i="44"/>
  <c r="L85" i="44"/>
  <c r="I85" i="44"/>
  <c r="F85" i="44"/>
  <c r="O84" i="44"/>
  <c r="L84" i="44"/>
  <c r="I84" i="44"/>
  <c r="F84" i="44"/>
  <c r="N83" i="44"/>
  <c r="M83" i="44"/>
  <c r="K83" i="44"/>
  <c r="J83" i="44"/>
  <c r="H83" i="44"/>
  <c r="G83" i="44"/>
  <c r="G82" i="44" s="1"/>
  <c r="E83" i="44"/>
  <c r="D83" i="44"/>
  <c r="O81" i="44"/>
  <c r="L81" i="44"/>
  <c r="I81" i="44"/>
  <c r="F81" i="44"/>
  <c r="O80" i="44"/>
  <c r="L80" i="44"/>
  <c r="L79" i="44" s="1"/>
  <c r="I80" i="44"/>
  <c r="F80" i="44"/>
  <c r="O79" i="44"/>
  <c r="N79" i="44"/>
  <c r="M79" i="44"/>
  <c r="K79" i="44"/>
  <c r="J79" i="44"/>
  <c r="H79" i="44"/>
  <c r="G79" i="44"/>
  <c r="F79" i="44"/>
  <c r="E79" i="44"/>
  <c r="D79" i="44"/>
  <c r="D75" i="44" s="1"/>
  <c r="O78" i="44"/>
  <c r="L78" i="44"/>
  <c r="I78" i="44"/>
  <c r="F78" i="44"/>
  <c r="O77" i="44"/>
  <c r="L77" i="44"/>
  <c r="I77" i="44"/>
  <c r="F77" i="44"/>
  <c r="N76" i="44"/>
  <c r="M76" i="44"/>
  <c r="K76" i="44"/>
  <c r="K75" i="44" s="1"/>
  <c r="J76" i="44"/>
  <c r="J75" i="44" s="1"/>
  <c r="I76" i="44"/>
  <c r="H76" i="44"/>
  <c r="G76" i="44"/>
  <c r="E76" i="44"/>
  <c r="E75" i="44" s="1"/>
  <c r="D76" i="44"/>
  <c r="H75" i="44"/>
  <c r="O73" i="44"/>
  <c r="L73" i="44"/>
  <c r="I73" i="44"/>
  <c r="F73" i="44"/>
  <c r="O72" i="44"/>
  <c r="L72" i="44"/>
  <c r="I72" i="44"/>
  <c r="F72" i="44"/>
  <c r="O71" i="44"/>
  <c r="L71" i="44"/>
  <c r="I71" i="44"/>
  <c r="F71" i="44"/>
  <c r="O70" i="44"/>
  <c r="L70" i="44"/>
  <c r="I70" i="44"/>
  <c r="F70" i="44"/>
  <c r="O69" i="44"/>
  <c r="L69" i="44"/>
  <c r="I69" i="44"/>
  <c r="I68" i="44" s="1"/>
  <c r="I66" i="44" s="1"/>
  <c r="F69" i="44"/>
  <c r="N68" i="44"/>
  <c r="N66" i="44" s="1"/>
  <c r="M68" i="44"/>
  <c r="M66" i="44" s="1"/>
  <c r="K68" i="44"/>
  <c r="K66" i="44" s="1"/>
  <c r="J68" i="44"/>
  <c r="J66" i="44" s="1"/>
  <c r="H68" i="44"/>
  <c r="G68" i="44"/>
  <c r="E68" i="44"/>
  <c r="E66" i="44" s="1"/>
  <c r="D68" i="44"/>
  <c r="D66" i="44" s="1"/>
  <c r="O67" i="44"/>
  <c r="L67" i="44"/>
  <c r="I67" i="44"/>
  <c r="F67" i="44"/>
  <c r="H66" i="44"/>
  <c r="G66" i="44"/>
  <c r="O65" i="44"/>
  <c r="L65" i="44"/>
  <c r="I65" i="44"/>
  <c r="F65" i="44"/>
  <c r="O64" i="44"/>
  <c r="L64" i="44"/>
  <c r="I64" i="44"/>
  <c r="F64" i="44"/>
  <c r="O63" i="44"/>
  <c r="L63" i="44"/>
  <c r="I63" i="44"/>
  <c r="F63" i="44"/>
  <c r="C63" i="44" s="1"/>
  <c r="O62" i="44"/>
  <c r="L62" i="44"/>
  <c r="I62" i="44"/>
  <c r="F62" i="44"/>
  <c r="O61" i="44"/>
  <c r="L61" i="44"/>
  <c r="I61" i="44"/>
  <c r="F61" i="44"/>
  <c r="O60" i="44"/>
  <c r="L60" i="44"/>
  <c r="I60" i="44"/>
  <c r="F60" i="44"/>
  <c r="O59" i="44"/>
  <c r="L59" i="44"/>
  <c r="I59" i="44"/>
  <c r="F59" i="44"/>
  <c r="O58" i="44"/>
  <c r="L58" i="44"/>
  <c r="I58" i="44"/>
  <c r="F58" i="44"/>
  <c r="N57" i="44"/>
  <c r="N53" i="44" s="1"/>
  <c r="M57" i="44"/>
  <c r="M53" i="44" s="1"/>
  <c r="L57" i="44"/>
  <c r="K57" i="44"/>
  <c r="J57" i="44"/>
  <c r="H57" i="44"/>
  <c r="H53" i="44" s="1"/>
  <c r="H52" i="44" s="1"/>
  <c r="G57" i="44"/>
  <c r="G53" i="44" s="1"/>
  <c r="G52" i="44" s="1"/>
  <c r="E57" i="44"/>
  <c r="E53" i="44" s="1"/>
  <c r="D57" i="44"/>
  <c r="O56" i="44"/>
  <c r="L56" i="44"/>
  <c r="I56" i="44"/>
  <c r="F56" i="44"/>
  <c r="O55" i="44"/>
  <c r="O54" i="44" s="1"/>
  <c r="L55" i="44"/>
  <c r="L54" i="44" s="1"/>
  <c r="I55" i="44"/>
  <c r="F55" i="44"/>
  <c r="J54" i="44"/>
  <c r="D54" i="44"/>
  <c r="K53" i="44"/>
  <c r="M52" i="44"/>
  <c r="E52" i="44"/>
  <c r="O46" i="44"/>
  <c r="C46" i="44" s="1"/>
  <c r="O45" i="44"/>
  <c r="C45" i="44" s="1"/>
  <c r="N44" i="44"/>
  <c r="M44" i="44"/>
  <c r="L43" i="44"/>
  <c r="L42" i="44" s="1"/>
  <c r="I43" i="44"/>
  <c r="I42" i="44" s="1"/>
  <c r="F43" i="44"/>
  <c r="K42" i="44"/>
  <c r="J42" i="44"/>
  <c r="H42" i="44"/>
  <c r="G42" i="44"/>
  <c r="F42" i="44"/>
  <c r="E42" i="44"/>
  <c r="D42" i="44"/>
  <c r="F41" i="44"/>
  <c r="C41" i="44" s="1"/>
  <c r="L39" i="44"/>
  <c r="C39" i="44" s="1"/>
  <c r="L38" i="44"/>
  <c r="C38" i="44" s="1"/>
  <c r="L37" i="44"/>
  <c r="C37" i="44" s="1"/>
  <c r="K36" i="44"/>
  <c r="L35" i="44"/>
  <c r="C35" i="44" s="1"/>
  <c r="L34" i="44"/>
  <c r="C34" i="44"/>
  <c r="L33" i="44"/>
  <c r="C33" i="44" s="1"/>
  <c r="K33" i="44"/>
  <c r="J33" i="44"/>
  <c r="L32" i="44"/>
  <c r="L31" i="44" s="1"/>
  <c r="K31" i="44"/>
  <c r="J31" i="44"/>
  <c r="L30" i="44"/>
  <c r="C30" i="44" s="1"/>
  <c r="L29" i="44"/>
  <c r="C29" i="44"/>
  <c r="L28" i="44"/>
  <c r="L27" i="44" s="1"/>
  <c r="C27" i="44" s="1"/>
  <c r="K27" i="44"/>
  <c r="J27" i="44"/>
  <c r="F25" i="44"/>
  <c r="C25" i="44"/>
  <c r="I24" i="44"/>
  <c r="O23" i="44"/>
  <c r="L23" i="44"/>
  <c r="I23" i="44"/>
  <c r="F23" i="44"/>
  <c r="C23" i="44" s="1"/>
  <c r="O22" i="44"/>
  <c r="L22" i="44"/>
  <c r="L21" i="44" s="1"/>
  <c r="I22" i="44"/>
  <c r="F22" i="44"/>
  <c r="N21" i="44"/>
  <c r="N287" i="44" s="1"/>
  <c r="N286" i="44" s="1"/>
  <c r="M21" i="44"/>
  <c r="M287" i="44" s="1"/>
  <c r="M286" i="44" s="1"/>
  <c r="K21" i="44"/>
  <c r="K287" i="44" s="1"/>
  <c r="K286" i="44" s="1"/>
  <c r="J21" i="44"/>
  <c r="J287" i="44" s="1"/>
  <c r="J286" i="44" s="1"/>
  <c r="H21" i="44"/>
  <c r="H287" i="44" s="1"/>
  <c r="H286" i="44" s="1"/>
  <c r="G21" i="44"/>
  <c r="G20" i="44" s="1"/>
  <c r="E21" i="44"/>
  <c r="E287" i="44" s="1"/>
  <c r="E286" i="44" s="1"/>
  <c r="D21" i="44"/>
  <c r="D287" i="44" s="1"/>
  <c r="N20" i="44"/>
  <c r="E24" i="52" l="1"/>
  <c r="E20" i="52" s="1"/>
  <c r="E49" i="52"/>
  <c r="N51" i="52"/>
  <c r="N50" i="52" s="1"/>
  <c r="N284" i="52"/>
  <c r="H285" i="51"/>
  <c r="H49" i="51"/>
  <c r="M285" i="50"/>
  <c r="M49" i="50"/>
  <c r="O193" i="50"/>
  <c r="H50" i="50"/>
  <c r="O74" i="50"/>
  <c r="K51" i="50"/>
  <c r="K50" i="50" s="1"/>
  <c r="K284" i="50"/>
  <c r="M284" i="52"/>
  <c r="M51" i="52"/>
  <c r="M50" i="52" s="1"/>
  <c r="O193" i="51"/>
  <c r="O284" i="51"/>
  <c r="G285" i="51"/>
  <c r="G49" i="51"/>
  <c r="E285" i="50"/>
  <c r="E49" i="50"/>
  <c r="O284" i="50"/>
  <c r="G285" i="50"/>
  <c r="G49" i="50"/>
  <c r="D193" i="52"/>
  <c r="D50" i="52" s="1"/>
  <c r="D284" i="52"/>
  <c r="E284" i="51"/>
  <c r="E51" i="51"/>
  <c r="E50" i="51" s="1"/>
  <c r="O51" i="50"/>
  <c r="L193" i="52"/>
  <c r="M50" i="51"/>
  <c r="L74" i="51"/>
  <c r="N284" i="50"/>
  <c r="N51" i="50"/>
  <c r="N50" i="50" s="1"/>
  <c r="C53" i="50"/>
  <c r="F203" i="52"/>
  <c r="C204" i="52"/>
  <c r="C259" i="52"/>
  <c r="I258" i="52"/>
  <c r="I229" i="52" s="1"/>
  <c r="C251" i="52"/>
  <c r="F250" i="52"/>
  <c r="C250" i="52" s="1"/>
  <c r="L190" i="52"/>
  <c r="C190" i="52" s="1"/>
  <c r="C191" i="52"/>
  <c r="I129" i="52"/>
  <c r="C130" i="52"/>
  <c r="I82" i="52"/>
  <c r="H193" i="52"/>
  <c r="G284" i="52"/>
  <c r="I203" i="52"/>
  <c r="I194" i="52" s="1"/>
  <c r="C68" i="52"/>
  <c r="F66" i="52"/>
  <c r="C66" i="52" s="1"/>
  <c r="I53" i="52"/>
  <c r="I52" i="52" s="1"/>
  <c r="C271" i="52"/>
  <c r="F269" i="52"/>
  <c r="O285" i="52"/>
  <c r="C44" i="52"/>
  <c r="C281" i="51"/>
  <c r="C27" i="52"/>
  <c r="L26" i="52"/>
  <c r="C150" i="51"/>
  <c r="F75" i="52"/>
  <c r="C174" i="51"/>
  <c r="F53" i="51"/>
  <c r="C54" i="51"/>
  <c r="L194" i="51"/>
  <c r="J193" i="51"/>
  <c r="C57" i="51"/>
  <c r="C259" i="50"/>
  <c r="F258" i="50"/>
  <c r="C258" i="50" s="1"/>
  <c r="L229" i="51"/>
  <c r="C68" i="51"/>
  <c r="F66" i="51"/>
  <c r="C66" i="51" s="1"/>
  <c r="J284" i="50"/>
  <c r="J50" i="51"/>
  <c r="H284" i="50"/>
  <c r="C215" i="50"/>
  <c r="C187" i="50"/>
  <c r="F186" i="50"/>
  <c r="C186" i="50" s="1"/>
  <c r="C121" i="50"/>
  <c r="C195" i="52"/>
  <c r="F194" i="52"/>
  <c r="C174" i="52"/>
  <c r="F173" i="52"/>
  <c r="C237" i="52"/>
  <c r="C230" i="51"/>
  <c r="F229" i="51"/>
  <c r="C229" i="51" s="1"/>
  <c r="I258" i="51"/>
  <c r="I229" i="51"/>
  <c r="I193" i="51" s="1"/>
  <c r="C258" i="51"/>
  <c r="C187" i="51"/>
  <c r="O51" i="51"/>
  <c r="O50" i="51" s="1"/>
  <c r="C204" i="50"/>
  <c r="F203" i="50"/>
  <c r="E284" i="50"/>
  <c r="I229" i="50"/>
  <c r="L229" i="50"/>
  <c r="L195" i="50"/>
  <c r="C197" i="50"/>
  <c r="L51" i="50"/>
  <c r="C68" i="50"/>
  <c r="F66" i="50"/>
  <c r="C66" i="50" s="1"/>
  <c r="J50" i="50"/>
  <c r="C263" i="52"/>
  <c r="F258" i="52"/>
  <c r="C258" i="52" s="1"/>
  <c r="L186" i="52"/>
  <c r="C186" i="52"/>
  <c r="C165" i="52"/>
  <c r="F164" i="52"/>
  <c r="C164" i="52" s="1"/>
  <c r="C143" i="52"/>
  <c r="K51" i="52"/>
  <c r="K50" i="52" s="1"/>
  <c r="C57" i="52"/>
  <c r="C178" i="52"/>
  <c r="C88" i="52"/>
  <c r="L129" i="52"/>
  <c r="L74" i="52" s="1"/>
  <c r="L51" i="52" s="1"/>
  <c r="L50" i="52" s="1"/>
  <c r="C130" i="51"/>
  <c r="F129" i="51"/>
  <c r="C129" i="51" s="1"/>
  <c r="F82" i="51"/>
  <c r="C83" i="51"/>
  <c r="C250" i="51"/>
  <c r="C165" i="51"/>
  <c r="F164" i="51"/>
  <c r="C164" i="51" s="1"/>
  <c r="F195" i="51"/>
  <c r="C197" i="51"/>
  <c r="K193" i="51"/>
  <c r="K50" i="51" s="1"/>
  <c r="F74" i="51"/>
  <c r="C75" i="51"/>
  <c r="C204" i="51"/>
  <c r="D51" i="51"/>
  <c r="D50" i="51" s="1"/>
  <c r="I129" i="50"/>
  <c r="I74" i="50" s="1"/>
  <c r="C237" i="50"/>
  <c r="F230" i="50"/>
  <c r="F287" i="50"/>
  <c r="C21" i="50"/>
  <c r="F20" i="50"/>
  <c r="C20" i="50" s="1"/>
  <c r="C159" i="50"/>
  <c r="C57" i="50"/>
  <c r="C88" i="50"/>
  <c r="F129" i="50"/>
  <c r="C130" i="50"/>
  <c r="F75" i="50"/>
  <c r="O286" i="50"/>
  <c r="G285" i="52"/>
  <c r="G49" i="52"/>
  <c r="C187" i="52"/>
  <c r="C83" i="52"/>
  <c r="F82" i="52"/>
  <c r="C82" i="52" s="1"/>
  <c r="F230" i="52"/>
  <c r="H51" i="52"/>
  <c r="H50" i="52" s="1"/>
  <c r="F53" i="52"/>
  <c r="C54" i="52"/>
  <c r="F286" i="52"/>
  <c r="C286" i="52" s="1"/>
  <c r="C287" i="52"/>
  <c r="C288" i="51"/>
  <c r="I82" i="51"/>
  <c r="I74" i="51" s="1"/>
  <c r="I51" i="51" s="1"/>
  <c r="I50" i="51" s="1"/>
  <c r="F269" i="51"/>
  <c r="C251" i="51"/>
  <c r="C173" i="51"/>
  <c r="F172" i="51"/>
  <c r="C172" i="51" s="1"/>
  <c r="L190" i="51"/>
  <c r="C190" i="51" s="1"/>
  <c r="C191" i="51"/>
  <c r="F269" i="50"/>
  <c r="C271" i="50"/>
  <c r="C102" i="51"/>
  <c r="F287" i="51"/>
  <c r="F203" i="51"/>
  <c r="C203" i="51" s="1"/>
  <c r="C281" i="50"/>
  <c r="C102" i="50"/>
  <c r="C251" i="50"/>
  <c r="F250" i="50"/>
  <c r="C250" i="50" s="1"/>
  <c r="F173" i="50"/>
  <c r="C174" i="50"/>
  <c r="C83" i="50"/>
  <c r="F82" i="50"/>
  <c r="C82" i="50" s="1"/>
  <c r="I52" i="50"/>
  <c r="N194" i="45"/>
  <c r="L268" i="45"/>
  <c r="K26" i="45"/>
  <c r="J20" i="45"/>
  <c r="E52" i="45"/>
  <c r="K52" i="45"/>
  <c r="I68" i="45"/>
  <c r="F76" i="45"/>
  <c r="C85" i="45"/>
  <c r="C95" i="45"/>
  <c r="C96" i="45"/>
  <c r="C97" i="45"/>
  <c r="M129" i="45"/>
  <c r="L140" i="45"/>
  <c r="C154" i="45"/>
  <c r="C160" i="45"/>
  <c r="C161" i="45"/>
  <c r="C166" i="45"/>
  <c r="C167" i="45"/>
  <c r="L178" i="45"/>
  <c r="L173" i="45" s="1"/>
  <c r="L172" i="45" s="1"/>
  <c r="C210" i="45"/>
  <c r="C216" i="45"/>
  <c r="C217" i="45"/>
  <c r="D230" i="45"/>
  <c r="D229" i="45" s="1"/>
  <c r="C243" i="45"/>
  <c r="C246" i="45"/>
  <c r="C260" i="45"/>
  <c r="C261" i="45"/>
  <c r="C280" i="45"/>
  <c r="C289" i="45"/>
  <c r="L130" i="45"/>
  <c r="C23" i="45"/>
  <c r="L33" i="45"/>
  <c r="C33" i="45" s="1"/>
  <c r="G75" i="45"/>
  <c r="C158" i="45"/>
  <c r="J172" i="45"/>
  <c r="C200" i="45"/>
  <c r="C201" i="45"/>
  <c r="C214" i="45"/>
  <c r="C254" i="45"/>
  <c r="C255" i="45"/>
  <c r="C65" i="45"/>
  <c r="C81" i="45"/>
  <c r="J82" i="45"/>
  <c r="C92" i="45"/>
  <c r="C110" i="45"/>
  <c r="K129" i="45"/>
  <c r="C142" i="45"/>
  <c r="C180" i="45"/>
  <c r="C181" i="45"/>
  <c r="O178" i="45"/>
  <c r="G186" i="45"/>
  <c r="D186" i="45"/>
  <c r="H186" i="45"/>
  <c r="L195" i="45"/>
  <c r="H203" i="45"/>
  <c r="H194" i="45" s="1"/>
  <c r="H193" i="45" s="1"/>
  <c r="N230" i="45"/>
  <c r="L259" i="45"/>
  <c r="C266" i="45"/>
  <c r="C267" i="45"/>
  <c r="C274" i="45"/>
  <c r="D269" i="45"/>
  <c r="D268" i="45" s="1"/>
  <c r="C22" i="44"/>
  <c r="O21" i="44"/>
  <c r="C28" i="44"/>
  <c r="C32" i="44"/>
  <c r="K52" i="44"/>
  <c r="C59" i="44"/>
  <c r="C62" i="44"/>
  <c r="C67" i="44"/>
  <c r="M75" i="44"/>
  <c r="C81" i="44"/>
  <c r="O88" i="44"/>
  <c r="O94" i="44"/>
  <c r="C122" i="44"/>
  <c r="O130" i="44"/>
  <c r="O135" i="44"/>
  <c r="I143" i="44"/>
  <c r="C153" i="44"/>
  <c r="C155" i="44"/>
  <c r="C189" i="44"/>
  <c r="C209" i="44"/>
  <c r="C210" i="44"/>
  <c r="J230" i="44"/>
  <c r="C70" i="44"/>
  <c r="C73" i="44"/>
  <c r="N75" i="44"/>
  <c r="C86" i="44"/>
  <c r="F111" i="44"/>
  <c r="C113" i="44"/>
  <c r="L121" i="44"/>
  <c r="K129" i="44"/>
  <c r="O174" i="44"/>
  <c r="C249" i="44"/>
  <c r="J258" i="44"/>
  <c r="O263" i="44"/>
  <c r="O288" i="44"/>
  <c r="I21" i="44"/>
  <c r="I287" i="44" s="1"/>
  <c r="K82" i="44"/>
  <c r="E129" i="44"/>
  <c r="I135" i="44"/>
  <c r="C139" i="44"/>
  <c r="O150" i="44"/>
  <c r="C162" i="44"/>
  <c r="C170" i="44"/>
  <c r="C181" i="44"/>
  <c r="J186" i="44"/>
  <c r="C222" i="44"/>
  <c r="C242" i="44"/>
  <c r="G75" i="44"/>
  <c r="C107" i="44"/>
  <c r="C157" i="44"/>
  <c r="C177" i="44"/>
  <c r="E173" i="44"/>
  <c r="O187" i="44"/>
  <c r="E203" i="44"/>
  <c r="N230" i="44"/>
  <c r="N229" i="44" s="1"/>
  <c r="C255" i="44"/>
  <c r="D269" i="44"/>
  <c r="G52" i="45"/>
  <c r="C62" i="45"/>
  <c r="C64" i="45"/>
  <c r="C71" i="45"/>
  <c r="L75" i="45"/>
  <c r="C78" i="45"/>
  <c r="I79" i="45"/>
  <c r="O83" i="45"/>
  <c r="L88" i="45"/>
  <c r="C88" i="45" s="1"/>
  <c r="C91" i="45"/>
  <c r="C101" i="45"/>
  <c r="C105" i="45"/>
  <c r="C113" i="45"/>
  <c r="C114" i="45"/>
  <c r="C117" i="45"/>
  <c r="O115" i="45"/>
  <c r="I121" i="45"/>
  <c r="O121" i="45"/>
  <c r="L121" i="45"/>
  <c r="C128" i="45"/>
  <c r="G129" i="45"/>
  <c r="C131" i="45"/>
  <c r="O135" i="45"/>
  <c r="F140" i="45"/>
  <c r="C140" i="45" s="1"/>
  <c r="L143" i="45"/>
  <c r="C147" i="45"/>
  <c r="C152" i="45"/>
  <c r="C153" i="45"/>
  <c r="F159" i="45"/>
  <c r="C171" i="45"/>
  <c r="C179" i="45"/>
  <c r="O183" i="45"/>
  <c r="L186" i="45"/>
  <c r="C199" i="45"/>
  <c r="C208" i="45"/>
  <c r="C209" i="45"/>
  <c r="F215" i="45"/>
  <c r="C220" i="45"/>
  <c r="C221" i="45"/>
  <c r="G203" i="45"/>
  <c r="C227" i="45"/>
  <c r="C231" i="45"/>
  <c r="E230" i="45"/>
  <c r="E229" i="45" s="1"/>
  <c r="O230" i="45"/>
  <c r="C235" i="45"/>
  <c r="C238" i="45"/>
  <c r="C248" i="45"/>
  <c r="C249" i="45"/>
  <c r="O251" i="45"/>
  <c r="O250" i="45" s="1"/>
  <c r="F259" i="45"/>
  <c r="O263" i="45"/>
  <c r="C273" i="45"/>
  <c r="C276" i="45"/>
  <c r="C279" i="45"/>
  <c r="O281" i="45"/>
  <c r="C293" i="45"/>
  <c r="L66" i="45"/>
  <c r="L52" i="45" s="1"/>
  <c r="J26" i="45"/>
  <c r="O53" i="45"/>
  <c r="C63" i="45"/>
  <c r="H75" i="45"/>
  <c r="H74" i="45" s="1"/>
  <c r="I75" i="45"/>
  <c r="O79" i="45"/>
  <c r="E82" i="45"/>
  <c r="K82" i="45"/>
  <c r="K74" i="45" s="1"/>
  <c r="K51" i="45" s="1"/>
  <c r="K50" i="45" s="1"/>
  <c r="H82" i="45"/>
  <c r="C109" i="45"/>
  <c r="O102" i="45"/>
  <c r="E129" i="45"/>
  <c r="C136" i="45"/>
  <c r="C137" i="45"/>
  <c r="O143" i="45"/>
  <c r="C151" i="45"/>
  <c r="C156" i="45"/>
  <c r="C157" i="45"/>
  <c r="C163" i="45"/>
  <c r="O173" i="45"/>
  <c r="O172" i="45" s="1"/>
  <c r="C184" i="45"/>
  <c r="C185" i="45"/>
  <c r="N186" i="45"/>
  <c r="O187" i="45"/>
  <c r="O186" i="45" s="1"/>
  <c r="C192" i="45"/>
  <c r="E194" i="45"/>
  <c r="C196" i="45"/>
  <c r="C207" i="45"/>
  <c r="C212" i="45"/>
  <c r="C213" i="45"/>
  <c r="L215" i="45"/>
  <c r="C219" i="45"/>
  <c r="C224" i="45"/>
  <c r="C225" i="45"/>
  <c r="L230" i="45"/>
  <c r="C240" i="45"/>
  <c r="C241" i="45"/>
  <c r="C247" i="45"/>
  <c r="C252" i="45"/>
  <c r="C253" i="45"/>
  <c r="M258" i="45"/>
  <c r="L258" i="45"/>
  <c r="C264" i="45"/>
  <c r="C265" i="45"/>
  <c r="C270" i="45"/>
  <c r="C278" i="45"/>
  <c r="C282" i="45"/>
  <c r="C283" i="45"/>
  <c r="L20" i="45"/>
  <c r="G229" i="45"/>
  <c r="N20" i="45"/>
  <c r="O44" i="45"/>
  <c r="C44" i="45" s="1"/>
  <c r="J52" i="45"/>
  <c r="J75" i="45"/>
  <c r="N75" i="45"/>
  <c r="G82" i="45"/>
  <c r="G74" i="45" s="1"/>
  <c r="M82" i="45"/>
  <c r="L83" i="45"/>
  <c r="C93" i="45"/>
  <c r="C99" i="45"/>
  <c r="L115" i="45"/>
  <c r="C120" i="45"/>
  <c r="C125" i="45"/>
  <c r="J129" i="45"/>
  <c r="F135" i="45"/>
  <c r="I135" i="45"/>
  <c r="C144" i="45"/>
  <c r="C145" i="45"/>
  <c r="L150" i="45"/>
  <c r="C155" i="45"/>
  <c r="O159" i="45"/>
  <c r="C168" i="45"/>
  <c r="C169" i="45"/>
  <c r="K173" i="45"/>
  <c r="K172" i="45" s="1"/>
  <c r="C176" i="45"/>
  <c r="C177" i="45"/>
  <c r="F183" i="45"/>
  <c r="C188" i="45"/>
  <c r="C189" i="45"/>
  <c r="J194" i="45"/>
  <c r="K194" i="45"/>
  <c r="K193" i="45" s="1"/>
  <c r="C198" i="45"/>
  <c r="O195" i="45"/>
  <c r="O204" i="45"/>
  <c r="C204" i="45" s="1"/>
  <c r="L204" i="45"/>
  <c r="L203" i="45" s="1"/>
  <c r="C211" i="45"/>
  <c r="O215" i="45"/>
  <c r="C223" i="45"/>
  <c r="H229" i="45"/>
  <c r="C239" i="45"/>
  <c r="C244" i="45"/>
  <c r="I251" i="45"/>
  <c r="I250" i="45" s="1"/>
  <c r="C256" i="45"/>
  <c r="C257" i="45"/>
  <c r="O259" i="45"/>
  <c r="F263" i="45"/>
  <c r="C263" i="45" s="1"/>
  <c r="I263" i="45"/>
  <c r="I258" i="45" s="1"/>
  <c r="C272" i="45"/>
  <c r="C277" i="45"/>
  <c r="C290" i="45"/>
  <c r="C291" i="45"/>
  <c r="G74" i="44"/>
  <c r="J203" i="44"/>
  <c r="J194" i="44" s="1"/>
  <c r="G51" i="44"/>
  <c r="M129" i="44"/>
  <c r="J53" i="44"/>
  <c r="C64" i="44"/>
  <c r="C78" i="44"/>
  <c r="C97" i="44"/>
  <c r="J129" i="44"/>
  <c r="C132" i="44"/>
  <c r="C149" i="44"/>
  <c r="E194" i="44"/>
  <c r="C213" i="44"/>
  <c r="D229" i="44"/>
  <c r="I232" i="44"/>
  <c r="C232" i="44" s="1"/>
  <c r="M230" i="44"/>
  <c r="M229" i="44" s="1"/>
  <c r="C241" i="44"/>
  <c r="K74" i="44"/>
  <c r="C90" i="44"/>
  <c r="H82" i="44"/>
  <c r="H74" i="44" s="1"/>
  <c r="H51" i="44" s="1"/>
  <c r="C290" i="44"/>
  <c r="H20" i="44"/>
  <c r="C55" i="44"/>
  <c r="F54" i="44"/>
  <c r="D53" i="44"/>
  <c r="D52" i="44" s="1"/>
  <c r="C71" i="44"/>
  <c r="C87" i="44"/>
  <c r="M82" i="44"/>
  <c r="M74" i="44" s="1"/>
  <c r="C92" i="44"/>
  <c r="C106" i="44"/>
  <c r="C109" i="44"/>
  <c r="C120" i="44"/>
  <c r="C126" i="44"/>
  <c r="C137" i="44"/>
  <c r="H129" i="44"/>
  <c r="C161" i="44"/>
  <c r="C169" i="44"/>
  <c r="D172" i="44"/>
  <c r="C182" i="44"/>
  <c r="I269" i="44"/>
  <c r="I268" i="44" s="1"/>
  <c r="C276" i="44"/>
  <c r="C292" i="44"/>
  <c r="C43" i="44"/>
  <c r="C56" i="44"/>
  <c r="C58" i="44"/>
  <c r="C69" i="44"/>
  <c r="O68" i="44"/>
  <c r="O66" i="44" s="1"/>
  <c r="J74" i="44"/>
  <c r="O76" i="44"/>
  <c r="O75" i="44" s="1"/>
  <c r="J82" i="44"/>
  <c r="C85" i="44"/>
  <c r="O83" i="44"/>
  <c r="O82" i="44" s="1"/>
  <c r="C91" i="44"/>
  <c r="C101" i="44"/>
  <c r="F102" i="44"/>
  <c r="C105" i="44"/>
  <c r="O102" i="44"/>
  <c r="C119" i="44"/>
  <c r="F121" i="44"/>
  <c r="C125" i="44"/>
  <c r="N129" i="44"/>
  <c r="C134" i="44"/>
  <c r="D129" i="44"/>
  <c r="C142" i="44"/>
  <c r="C148" i="44"/>
  <c r="C154" i="44"/>
  <c r="O159" i="44"/>
  <c r="F165" i="44"/>
  <c r="F164" i="44" s="1"/>
  <c r="C168" i="44"/>
  <c r="N173" i="44"/>
  <c r="N172" i="44" s="1"/>
  <c r="L178" i="44"/>
  <c r="L173" i="44" s="1"/>
  <c r="E172" i="44"/>
  <c r="O183" i="44"/>
  <c r="N186" i="44"/>
  <c r="C208" i="44"/>
  <c r="C214" i="44"/>
  <c r="C220" i="44"/>
  <c r="C228" i="44"/>
  <c r="E230" i="44"/>
  <c r="C236" i="44"/>
  <c r="C240" i="44"/>
  <c r="O237" i="44"/>
  <c r="C254" i="44"/>
  <c r="L259" i="44"/>
  <c r="L258" i="44" s="1"/>
  <c r="M269" i="44"/>
  <c r="M268" i="44" s="1"/>
  <c r="C277" i="44"/>
  <c r="C291" i="44"/>
  <c r="C202" i="44"/>
  <c r="C212" i="44"/>
  <c r="C219" i="44"/>
  <c r="C224" i="44"/>
  <c r="K230" i="44"/>
  <c r="K229" i="44" s="1"/>
  <c r="C244" i="44"/>
  <c r="O251" i="44"/>
  <c r="O250" i="44" s="1"/>
  <c r="C262" i="44"/>
  <c r="C267" i="44"/>
  <c r="N268" i="44"/>
  <c r="C274" i="44"/>
  <c r="C147" i="44"/>
  <c r="C152" i="44"/>
  <c r="C158" i="44"/>
  <c r="C176" i="44"/>
  <c r="D286" i="44"/>
  <c r="K26" i="44"/>
  <c r="C60" i="44"/>
  <c r="C72" i="44"/>
  <c r="L76" i="44"/>
  <c r="L75" i="44" s="1"/>
  <c r="L83" i="44"/>
  <c r="E82" i="44"/>
  <c r="E74" i="44" s="1"/>
  <c r="C93" i="44"/>
  <c r="C99" i="44"/>
  <c r="C108" i="44"/>
  <c r="D82" i="44"/>
  <c r="C123" i="44"/>
  <c r="C138" i="44"/>
  <c r="C146" i="44"/>
  <c r="C156" i="44"/>
  <c r="L159" i="44"/>
  <c r="C163" i="44"/>
  <c r="C171" i="44"/>
  <c r="C180" i="44"/>
  <c r="O178" i="44"/>
  <c r="O173" i="44" s="1"/>
  <c r="O172" i="44" s="1"/>
  <c r="M172" i="44"/>
  <c r="L183" i="44"/>
  <c r="O186" i="44"/>
  <c r="K194" i="44"/>
  <c r="C200" i="44"/>
  <c r="C206" i="44"/>
  <c r="C211" i="44"/>
  <c r="C218" i="44"/>
  <c r="C223" i="44"/>
  <c r="N203" i="44"/>
  <c r="N194" i="44" s="1"/>
  <c r="N193" i="44" s="1"/>
  <c r="H230" i="44"/>
  <c r="H229" i="44" s="1"/>
  <c r="H193" i="44" s="1"/>
  <c r="C243" i="44"/>
  <c r="F245" i="44"/>
  <c r="F230" i="44" s="1"/>
  <c r="C248" i="44"/>
  <c r="C256" i="44"/>
  <c r="O259" i="44"/>
  <c r="C266" i="44"/>
  <c r="E268" i="44"/>
  <c r="O271" i="44"/>
  <c r="O269" i="44" s="1"/>
  <c r="O268" i="44" s="1"/>
  <c r="D268" i="44"/>
  <c r="C283" i="44"/>
  <c r="C296" i="44"/>
  <c r="O287" i="44"/>
  <c r="O286" i="44" s="1"/>
  <c r="O20" i="44"/>
  <c r="C42" i="44"/>
  <c r="C31" i="44"/>
  <c r="L287" i="44"/>
  <c r="O44" i="44"/>
  <c r="C44" i="44" s="1"/>
  <c r="C198" i="44"/>
  <c r="L197" i="44"/>
  <c r="L195" i="44" s="1"/>
  <c r="C270" i="44"/>
  <c r="C294" i="44"/>
  <c r="I288" i="44"/>
  <c r="E287" i="45"/>
  <c r="E286" i="45" s="1"/>
  <c r="E20" i="45"/>
  <c r="O287" i="45"/>
  <c r="O286" i="45" s="1"/>
  <c r="O20" i="45"/>
  <c r="C29" i="45"/>
  <c r="L27" i="45"/>
  <c r="F68" i="45"/>
  <c r="C72" i="45"/>
  <c r="K20" i="44"/>
  <c r="F21" i="44"/>
  <c r="J52" i="44"/>
  <c r="L53" i="44"/>
  <c r="O57" i="44"/>
  <c r="O53" i="44" s="1"/>
  <c r="C65" i="44"/>
  <c r="L68" i="44"/>
  <c r="L66" i="44" s="1"/>
  <c r="F83" i="44"/>
  <c r="I83" i="44"/>
  <c r="C84" i="44"/>
  <c r="I88" i="44"/>
  <c r="F94" i="44"/>
  <c r="C104" i="44"/>
  <c r="I102" i="44"/>
  <c r="C124" i="44"/>
  <c r="I121" i="44"/>
  <c r="C121" i="44" s="1"/>
  <c r="F130" i="44"/>
  <c r="I130" i="44"/>
  <c r="C131" i="44"/>
  <c r="L143" i="44"/>
  <c r="C160" i="44"/>
  <c r="F159" i="44"/>
  <c r="C166" i="44"/>
  <c r="L165" i="44"/>
  <c r="L164" i="44" s="1"/>
  <c r="F174" i="44"/>
  <c r="I174" i="44"/>
  <c r="C175" i="44"/>
  <c r="E186" i="44"/>
  <c r="C188" i="44"/>
  <c r="F187" i="44"/>
  <c r="D194" i="44"/>
  <c r="O195" i="44"/>
  <c r="O204" i="44"/>
  <c r="C216" i="44"/>
  <c r="F215" i="44"/>
  <c r="O215" i="44"/>
  <c r="G230" i="44"/>
  <c r="G229" i="44" s="1"/>
  <c r="G284" i="44" s="1"/>
  <c r="C239" i="44"/>
  <c r="I237" i="44"/>
  <c r="C246" i="44"/>
  <c r="L245" i="44"/>
  <c r="C280" i="44"/>
  <c r="F279" i="44"/>
  <c r="C279" i="44" s="1"/>
  <c r="C289" i="44"/>
  <c r="F288" i="44"/>
  <c r="C59" i="45"/>
  <c r="I57" i="45"/>
  <c r="M74" i="45"/>
  <c r="M51" i="45" s="1"/>
  <c r="I79" i="44"/>
  <c r="C79" i="44" s="1"/>
  <c r="C80" i="44"/>
  <c r="C167" i="44"/>
  <c r="I165" i="44"/>
  <c r="I164" i="44" s="1"/>
  <c r="C164" i="44" s="1"/>
  <c r="C184" i="44"/>
  <c r="F183" i="44"/>
  <c r="C252" i="44"/>
  <c r="F251" i="44"/>
  <c r="C89" i="44"/>
  <c r="F88" i="44"/>
  <c r="C96" i="44"/>
  <c r="I94" i="44"/>
  <c r="C103" i="44"/>
  <c r="L102" i="44"/>
  <c r="I115" i="44"/>
  <c r="C116" i="44"/>
  <c r="C136" i="44"/>
  <c r="F135" i="44"/>
  <c r="C135" i="44" s="1"/>
  <c r="L140" i="44"/>
  <c r="L129" i="44" s="1"/>
  <c r="L204" i="44"/>
  <c r="F203" i="44"/>
  <c r="C231" i="44"/>
  <c r="C238" i="44"/>
  <c r="L237" i="44"/>
  <c r="E258" i="44"/>
  <c r="E229" i="44" s="1"/>
  <c r="C260" i="44"/>
  <c r="F259" i="44"/>
  <c r="O258" i="44"/>
  <c r="I286" i="44"/>
  <c r="K51" i="44"/>
  <c r="C77" i="44"/>
  <c r="F76" i="44"/>
  <c r="I111" i="44"/>
  <c r="C111" i="44" s="1"/>
  <c r="C112" i="44"/>
  <c r="C192" i="44"/>
  <c r="F191" i="44"/>
  <c r="C196" i="44"/>
  <c r="F195" i="44"/>
  <c r="C247" i="44"/>
  <c r="I245" i="44"/>
  <c r="C264" i="44"/>
  <c r="F263" i="44"/>
  <c r="G287" i="44"/>
  <c r="G286" i="44" s="1"/>
  <c r="F57" i="44"/>
  <c r="I20" i="44"/>
  <c r="M20" i="44"/>
  <c r="N52" i="44"/>
  <c r="I54" i="44"/>
  <c r="I57" i="44"/>
  <c r="C61" i="44"/>
  <c r="F68" i="44"/>
  <c r="N82" i="44"/>
  <c r="N74" i="44" s="1"/>
  <c r="C95" i="44"/>
  <c r="L94" i="44"/>
  <c r="L115" i="44"/>
  <c r="C128" i="44"/>
  <c r="F127" i="44"/>
  <c r="C127" i="44" s="1"/>
  <c r="C144" i="44"/>
  <c r="F143" i="44"/>
  <c r="O143" i="44"/>
  <c r="F150" i="44"/>
  <c r="I150" i="44"/>
  <c r="C151" i="44"/>
  <c r="F178" i="44"/>
  <c r="I178" i="44"/>
  <c r="C179" i="44"/>
  <c r="L186" i="44"/>
  <c r="C199" i="44"/>
  <c r="I197" i="44"/>
  <c r="C207" i="44"/>
  <c r="I204" i="44"/>
  <c r="L215" i="44"/>
  <c r="I226" i="44"/>
  <c r="C226" i="44" s="1"/>
  <c r="C227" i="44"/>
  <c r="J229" i="44"/>
  <c r="O230" i="44"/>
  <c r="I234" i="44"/>
  <c r="C234" i="44" s="1"/>
  <c r="C235" i="44"/>
  <c r="I251" i="44"/>
  <c r="I250" i="44" s="1"/>
  <c r="I263" i="44"/>
  <c r="I258" i="44" s="1"/>
  <c r="J269" i="44"/>
  <c r="J268" i="44" s="1"/>
  <c r="C272" i="44"/>
  <c r="F271" i="44"/>
  <c r="C271" i="44" s="1"/>
  <c r="K284" i="44"/>
  <c r="C39" i="45"/>
  <c r="L36" i="45"/>
  <c r="C36" i="45" s="1"/>
  <c r="L82" i="45"/>
  <c r="C87" i="45"/>
  <c r="I83" i="45"/>
  <c r="G287" i="45"/>
  <c r="G286" i="45" s="1"/>
  <c r="G20" i="45"/>
  <c r="K287" i="45"/>
  <c r="K286" i="45" s="1"/>
  <c r="K20" i="45"/>
  <c r="F21" i="45"/>
  <c r="C22" i="45"/>
  <c r="C42" i="45"/>
  <c r="F54" i="45"/>
  <c r="C56" i="45"/>
  <c r="F79" i="45"/>
  <c r="C79" i="45" s="1"/>
  <c r="C80" i="45"/>
  <c r="C103" i="45"/>
  <c r="L102" i="45"/>
  <c r="O287" i="46"/>
  <c r="O286" i="46" s="1"/>
  <c r="O20" i="46"/>
  <c r="J285" i="46"/>
  <c r="J49" i="46"/>
  <c r="L275" i="44"/>
  <c r="L269" i="44" s="1"/>
  <c r="L268" i="44" s="1"/>
  <c r="L288" i="44"/>
  <c r="L286" i="44" s="1"/>
  <c r="C293" i="44"/>
  <c r="M287" i="45"/>
  <c r="M286" i="45" s="1"/>
  <c r="M20" i="45"/>
  <c r="H52" i="45"/>
  <c r="H51" i="45" s="1"/>
  <c r="C55" i="45"/>
  <c r="I54" i="45"/>
  <c r="I53" i="45" s="1"/>
  <c r="F83" i="45"/>
  <c r="C84" i="45"/>
  <c r="F126" i="45"/>
  <c r="C126" i="45" s="1"/>
  <c r="D121" i="45"/>
  <c r="D82" i="45" s="1"/>
  <c r="D74" i="45" s="1"/>
  <c r="F281" i="44"/>
  <c r="C295" i="44"/>
  <c r="I287" i="45"/>
  <c r="I20" i="45"/>
  <c r="C43" i="45"/>
  <c r="C58" i="45"/>
  <c r="C67" i="45"/>
  <c r="I66" i="45"/>
  <c r="O68" i="45"/>
  <c r="O66" i="45" s="1"/>
  <c r="O52" i="45" s="1"/>
  <c r="O75" i="45"/>
  <c r="C86" i="45"/>
  <c r="L94" i="45"/>
  <c r="F57" i="45"/>
  <c r="C57" i="45" s="1"/>
  <c r="C76" i="45"/>
  <c r="F94" i="45"/>
  <c r="C100" i="45"/>
  <c r="C104" i="45"/>
  <c r="I102" i="45"/>
  <c r="C116" i="45"/>
  <c r="F121" i="45"/>
  <c r="C121" i="45" s="1"/>
  <c r="C122" i="45"/>
  <c r="C132" i="45"/>
  <c r="C133" i="45"/>
  <c r="F130" i="45"/>
  <c r="I186" i="45"/>
  <c r="M194" i="45"/>
  <c r="M193" i="45" s="1"/>
  <c r="L194" i="45"/>
  <c r="G194" i="45"/>
  <c r="F195" i="45"/>
  <c r="C197" i="45"/>
  <c r="F203" i="45"/>
  <c r="M229" i="45"/>
  <c r="C271" i="45"/>
  <c r="N51" i="46"/>
  <c r="N50" i="46" s="1"/>
  <c r="L52" i="46"/>
  <c r="C90" i="45"/>
  <c r="C108" i="45"/>
  <c r="C112" i="45"/>
  <c r="C124" i="45"/>
  <c r="N129" i="45"/>
  <c r="C191" i="45"/>
  <c r="E193" i="45"/>
  <c r="D194" i="45"/>
  <c r="D193" i="45" s="1"/>
  <c r="F230" i="45"/>
  <c r="C232" i="45"/>
  <c r="F20" i="46"/>
  <c r="C21" i="46"/>
  <c r="H51" i="46"/>
  <c r="K285" i="46"/>
  <c r="K49" i="46"/>
  <c r="O94" i="45"/>
  <c r="O82" i="45" s="1"/>
  <c r="F102" i="45"/>
  <c r="C118" i="45"/>
  <c r="F115" i="45"/>
  <c r="C127" i="45"/>
  <c r="O129" i="45"/>
  <c r="C135" i="45"/>
  <c r="F164" i="45"/>
  <c r="E186" i="45"/>
  <c r="J186" i="45"/>
  <c r="N229" i="45"/>
  <c r="N193" i="45" s="1"/>
  <c r="O258" i="45"/>
  <c r="O229" i="45" s="1"/>
  <c r="O269" i="45"/>
  <c r="O268" i="45" s="1"/>
  <c r="C281" i="45"/>
  <c r="L26" i="46"/>
  <c r="C26" i="46" s="1"/>
  <c r="C27" i="46"/>
  <c r="M51" i="46"/>
  <c r="M50" i="46" s="1"/>
  <c r="I111" i="45"/>
  <c r="C111" i="45" s="1"/>
  <c r="I115" i="45"/>
  <c r="I130" i="45"/>
  <c r="I150" i="45"/>
  <c r="I174" i="45"/>
  <c r="I178" i="45"/>
  <c r="I226" i="45"/>
  <c r="C226" i="45" s="1"/>
  <c r="I234" i="45"/>
  <c r="C234" i="45" s="1"/>
  <c r="F269" i="45"/>
  <c r="I288" i="45"/>
  <c r="H20" i="46"/>
  <c r="C28" i="46"/>
  <c r="C34" i="46"/>
  <c r="C56" i="46"/>
  <c r="C63" i="46"/>
  <c r="L66" i="46"/>
  <c r="O68" i="46"/>
  <c r="O66" i="46" s="1"/>
  <c r="O52" i="46" s="1"/>
  <c r="F76" i="46"/>
  <c r="C77" i="46"/>
  <c r="L82" i="46"/>
  <c r="L74" i="46" s="1"/>
  <c r="C88" i="46"/>
  <c r="C111" i="46"/>
  <c r="L129" i="46"/>
  <c r="O172" i="46"/>
  <c r="N186" i="46"/>
  <c r="C191" i="46"/>
  <c r="D194" i="46"/>
  <c r="D193" i="46" s="1"/>
  <c r="D50" i="46" s="1"/>
  <c r="C141" i="45"/>
  <c r="F150" i="45"/>
  <c r="F174" i="45"/>
  <c r="F178" i="45"/>
  <c r="F190" i="45"/>
  <c r="C190" i="45" s="1"/>
  <c r="C205" i="45"/>
  <c r="C233" i="45"/>
  <c r="F250" i="45"/>
  <c r="F258" i="45"/>
  <c r="F288" i="45"/>
  <c r="C295" i="45"/>
  <c r="E20" i="46"/>
  <c r="M20" i="46"/>
  <c r="C22" i="46"/>
  <c r="F57" i="46"/>
  <c r="C57" i="46" s="1"/>
  <c r="C64" i="46"/>
  <c r="F68" i="46"/>
  <c r="H74" i="46"/>
  <c r="O82" i="46"/>
  <c r="O129" i="46"/>
  <c r="C135" i="46"/>
  <c r="F164" i="46"/>
  <c r="C165" i="46"/>
  <c r="C183" i="46"/>
  <c r="F203" i="46"/>
  <c r="C203" i="46" s="1"/>
  <c r="C204" i="46"/>
  <c r="C232" i="46"/>
  <c r="F53" i="46"/>
  <c r="F195" i="46"/>
  <c r="C197" i="46"/>
  <c r="I165" i="45"/>
  <c r="I164" i="45" s="1"/>
  <c r="I197" i="45"/>
  <c r="I195" i="45" s="1"/>
  <c r="I237" i="45"/>
  <c r="I245" i="45"/>
  <c r="C245" i="45" s="1"/>
  <c r="I271" i="45"/>
  <c r="I269" i="45" s="1"/>
  <c r="I268" i="45" s="1"/>
  <c r="I275" i="45"/>
  <c r="C275" i="45" s="1"/>
  <c r="I42" i="46"/>
  <c r="C42" i="46" s="1"/>
  <c r="C54" i="46"/>
  <c r="C55" i="46"/>
  <c r="C67" i="46"/>
  <c r="I66" i="46"/>
  <c r="I52" i="46" s="1"/>
  <c r="E74" i="46"/>
  <c r="E51" i="46" s="1"/>
  <c r="E50" i="46" s="1"/>
  <c r="O75" i="46"/>
  <c r="F79" i="46"/>
  <c r="C79" i="46" s="1"/>
  <c r="C83" i="46"/>
  <c r="C127" i="46"/>
  <c r="C140" i="46"/>
  <c r="C159" i="46"/>
  <c r="L172" i="46"/>
  <c r="M186" i="46"/>
  <c r="L186" i="46"/>
  <c r="H194" i="46"/>
  <c r="H193" i="46" s="1"/>
  <c r="I203" i="46"/>
  <c r="G229" i="46"/>
  <c r="G193" i="46" s="1"/>
  <c r="G50" i="46" s="1"/>
  <c r="I94" i="46"/>
  <c r="I82" i="46" s="1"/>
  <c r="I74" i="46" s="1"/>
  <c r="I102" i="46"/>
  <c r="I130" i="46"/>
  <c r="I129" i="46" s="1"/>
  <c r="I150" i="46"/>
  <c r="I174" i="46"/>
  <c r="I178" i="46"/>
  <c r="C216" i="46"/>
  <c r="C228" i="46"/>
  <c r="C233" i="46"/>
  <c r="F234" i="46"/>
  <c r="C234" i="46" s="1"/>
  <c r="C240" i="46"/>
  <c r="C241" i="46"/>
  <c r="C246" i="46"/>
  <c r="O245" i="46"/>
  <c r="O230" i="46" s="1"/>
  <c r="O229" i="46" s="1"/>
  <c r="F251" i="46"/>
  <c r="C252" i="46"/>
  <c r="C253" i="46"/>
  <c r="F259" i="46"/>
  <c r="C260" i="46"/>
  <c r="C261" i="46"/>
  <c r="F263" i="46"/>
  <c r="C263" i="46" s="1"/>
  <c r="C264" i="46"/>
  <c r="C265" i="46"/>
  <c r="C270" i="46"/>
  <c r="E284" i="46"/>
  <c r="K284" i="46"/>
  <c r="O53" i="47"/>
  <c r="O52" i="47" s="1"/>
  <c r="O51" i="47" s="1"/>
  <c r="E285" i="47"/>
  <c r="E49" i="47"/>
  <c r="E24" i="47"/>
  <c r="F82" i="46"/>
  <c r="C89" i="46"/>
  <c r="F94" i="46"/>
  <c r="F102" i="46"/>
  <c r="F130" i="46"/>
  <c r="C141" i="46"/>
  <c r="F150" i="46"/>
  <c r="C150" i="46" s="1"/>
  <c r="F174" i="46"/>
  <c r="F178" i="46"/>
  <c r="C178" i="46" s="1"/>
  <c r="F186" i="46"/>
  <c r="F190" i="46"/>
  <c r="C190" i="46" s="1"/>
  <c r="C205" i="46"/>
  <c r="C245" i="46"/>
  <c r="C276" i="46"/>
  <c r="F275" i="46"/>
  <c r="C275" i="46" s="1"/>
  <c r="G284" i="46"/>
  <c r="M284" i="46"/>
  <c r="I230" i="46"/>
  <c r="I229" i="46" s="1"/>
  <c r="L237" i="46"/>
  <c r="L230" i="46" s="1"/>
  <c r="L229" i="46" s="1"/>
  <c r="L193" i="46" s="1"/>
  <c r="C272" i="46"/>
  <c r="F271" i="46"/>
  <c r="C271" i="46" s="1"/>
  <c r="N284" i="46"/>
  <c r="O287" i="47"/>
  <c r="O286" i="47" s="1"/>
  <c r="O20" i="47"/>
  <c r="J285" i="47"/>
  <c r="J49" i="47"/>
  <c r="M285" i="47"/>
  <c r="M49" i="47"/>
  <c r="I121" i="46"/>
  <c r="C121" i="46" s="1"/>
  <c r="I165" i="46"/>
  <c r="I164" i="46" s="1"/>
  <c r="I197" i="46"/>
  <c r="I195" i="46" s="1"/>
  <c r="I194" i="46" s="1"/>
  <c r="I193" i="46" s="1"/>
  <c r="C220" i="46"/>
  <c r="C227" i="46"/>
  <c r="I237" i="46"/>
  <c r="F237" i="46"/>
  <c r="C274" i="46"/>
  <c r="J284" i="46"/>
  <c r="K285" i="47"/>
  <c r="K49" i="47"/>
  <c r="F269" i="46"/>
  <c r="F279" i="46"/>
  <c r="C279" i="46" s="1"/>
  <c r="G20" i="47"/>
  <c r="K20" i="47"/>
  <c r="F21" i="47"/>
  <c r="L31" i="47"/>
  <c r="C58" i="47"/>
  <c r="I57" i="47"/>
  <c r="C57" i="47" s="1"/>
  <c r="L68" i="47"/>
  <c r="G74" i="47"/>
  <c r="L76" i="47"/>
  <c r="L79" i="47"/>
  <c r="C79" i="47" s="1"/>
  <c r="C83" i="47"/>
  <c r="H20" i="47"/>
  <c r="C45" i="47"/>
  <c r="G51" i="47"/>
  <c r="G50" i="47" s="1"/>
  <c r="L57" i="47"/>
  <c r="L53" i="47" s="1"/>
  <c r="L52" i="47" s="1"/>
  <c r="C63" i="47"/>
  <c r="C67" i="47"/>
  <c r="F68" i="47"/>
  <c r="C71" i="47"/>
  <c r="F129" i="47"/>
  <c r="C130" i="47"/>
  <c r="C135" i="47"/>
  <c r="F288" i="46"/>
  <c r="C288" i="46" s="1"/>
  <c r="E20" i="47"/>
  <c r="C37" i="47"/>
  <c r="C62" i="47"/>
  <c r="C70" i="47"/>
  <c r="I68" i="47"/>
  <c r="I66" i="47" s="1"/>
  <c r="C78" i="47"/>
  <c r="I76" i="47"/>
  <c r="D82" i="47"/>
  <c r="D74" i="47" s="1"/>
  <c r="C55" i="47"/>
  <c r="F54" i="47"/>
  <c r="L66" i="47"/>
  <c r="C124" i="47"/>
  <c r="F121" i="47"/>
  <c r="C121" i="47" s="1"/>
  <c r="C95" i="47"/>
  <c r="C103" i="47"/>
  <c r="I121" i="47"/>
  <c r="I172" i="47"/>
  <c r="L173" i="47"/>
  <c r="L172" i="47" s="1"/>
  <c r="C183" i="47"/>
  <c r="D186" i="47"/>
  <c r="H186" i="47"/>
  <c r="H51" i="47" s="1"/>
  <c r="H50" i="47" s="1"/>
  <c r="I186" i="47"/>
  <c r="C191" i="47"/>
  <c r="C197" i="47"/>
  <c r="N229" i="47"/>
  <c r="N193" i="47" s="1"/>
  <c r="N50" i="47" s="1"/>
  <c r="C269" i="47"/>
  <c r="L268" i="47"/>
  <c r="C268" i="47" s="1"/>
  <c r="G284" i="47"/>
  <c r="K284" i="47"/>
  <c r="O284" i="47"/>
  <c r="C131" i="47"/>
  <c r="C194" i="47"/>
  <c r="O193" i="47"/>
  <c r="F230" i="47"/>
  <c r="C234" i="47"/>
  <c r="H284" i="47"/>
  <c r="I83" i="47"/>
  <c r="L88" i="47"/>
  <c r="L82" i="47" s="1"/>
  <c r="F173" i="47"/>
  <c r="C174" i="47"/>
  <c r="C190" i="47"/>
  <c r="I250" i="47"/>
  <c r="C250" i="47" s="1"/>
  <c r="C251" i="47"/>
  <c r="I258" i="47"/>
  <c r="C258" i="47" s="1"/>
  <c r="C259" i="47"/>
  <c r="E284" i="47"/>
  <c r="M284" i="47"/>
  <c r="I88" i="47"/>
  <c r="C88" i="47" s="1"/>
  <c r="D121" i="47"/>
  <c r="I135" i="47"/>
  <c r="I129" i="47" s="1"/>
  <c r="C137" i="47"/>
  <c r="C140" i="47"/>
  <c r="L186" i="47"/>
  <c r="O230" i="47"/>
  <c r="O229" i="47" s="1"/>
  <c r="I229" i="47"/>
  <c r="J284" i="47"/>
  <c r="L237" i="47"/>
  <c r="L230" i="47" s="1"/>
  <c r="L229" i="47" s="1"/>
  <c r="C238" i="47"/>
  <c r="C246" i="47"/>
  <c r="C175" i="47"/>
  <c r="C179" i="47"/>
  <c r="C195" i="47"/>
  <c r="C144" i="47"/>
  <c r="C260" i="47"/>
  <c r="C264" i="47"/>
  <c r="E13" i="49"/>
  <c r="O296" i="43"/>
  <c r="L296" i="43"/>
  <c r="I296" i="43"/>
  <c r="F296" i="43"/>
  <c r="C296" i="43"/>
  <c r="O295" i="43"/>
  <c r="L295" i="43"/>
  <c r="I295" i="43"/>
  <c r="F295" i="43"/>
  <c r="C295" i="43" s="1"/>
  <c r="O294" i="43"/>
  <c r="L294" i="43"/>
  <c r="I294" i="43"/>
  <c r="F294" i="43"/>
  <c r="C294" i="43" s="1"/>
  <c r="O293" i="43"/>
  <c r="L293" i="43"/>
  <c r="I293" i="43"/>
  <c r="F293" i="43"/>
  <c r="C293" i="43" s="1"/>
  <c r="O292" i="43"/>
  <c r="L292" i="43"/>
  <c r="I292" i="43"/>
  <c r="F292" i="43"/>
  <c r="C292" i="43" s="1"/>
  <c r="O291" i="43"/>
  <c r="L291" i="43"/>
  <c r="L288" i="43" s="1"/>
  <c r="I291" i="43"/>
  <c r="C291" i="43" s="1"/>
  <c r="F291" i="43"/>
  <c r="O290" i="43"/>
  <c r="L290" i="43"/>
  <c r="I290" i="43"/>
  <c r="F290" i="43"/>
  <c r="C290" i="43"/>
  <c r="O289" i="43"/>
  <c r="O288" i="43" s="1"/>
  <c r="L289" i="43"/>
  <c r="I289" i="43"/>
  <c r="F289" i="43"/>
  <c r="F288" i="43" s="1"/>
  <c r="C288" i="43" s="1"/>
  <c r="N288" i="43"/>
  <c r="M288" i="43"/>
  <c r="K288" i="43"/>
  <c r="J288" i="43"/>
  <c r="I288" i="43"/>
  <c r="H288" i="43"/>
  <c r="G288" i="43"/>
  <c r="E288" i="43"/>
  <c r="D288" i="43"/>
  <c r="O283" i="43"/>
  <c r="L283" i="43"/>
  <c r="I283" i="43"/>
  <c r="C283" i="43" s="1"/>
  <c r="F283" i="43"/>
  <c r="O282" i="43"/>
  <c r="O281" i="43" s="1"/>
  <c r="L282" i="43"/>
  <c r="I282" i="43"/>
  <c r="F282" i="43"/>
  <c r="C282" i="43"/>
  <c r="N281" i="43"/>
  <c r="M281" i="43"/>
  <c r="L281" i="43"/>
  <c r="K281" i="43"/>
  <c r="J281" i="43"/>
  <c r="H281" i="43"/>
  <c r="G281" i="43"/>
  <c r="F281" i="43"/>
  <c r="E281" i="43"/>
  <c r="D281" i="43"/>
  <c r="O280" i="43"/>
  <c r="L280" i="43"/>
  <c r="I280" i="43"/>
  <c r="I279" i="43" s="1"/>
  <c r="F280" i="43"/>
  <c r="C280" i="43" s="1"/>
  <c r="O279" i="43"/>
  <c r="N279" i="43"/>
  <c r="M279" i="43"/>
  <c r="L279" i="43"/>
  <c r="K279" i="43"/>
  <c r="J279" i="43"/>
  <c r="H279" i="43"/>
  <c r="G279" i="43"/>
  <c r="F279" i="43"/>
  <c r="C279" i="43" s="1"/>
  <c r="E279" i="43"/>
  <c r="D279" i="43"/>
  <c r="O278" i="43"/>
  <c r="L278" i="43"/>
  <c r="I278" i="43"/>
  <c r="F278" i="43"/>
  <c r="C278" i="43"/>
  <c r="O277" i="43"/>
  <c r="O275" i="43" s="1"/>
  <c r="L277" i="43"/>
  <c r="I277" i="43"/>
  <c r="F277" i="43"/>
  <c r="C277" i="43" s="1"/>
  <c r="O276" i="43"/>
  <c r="L276" i="43"/>
  <c r="I276" i="43"/>
  <c r="I275" i="43" s="1"/>
  <c r="F276" i="43"/>
  <c r="C276" i="43" s="1"/>
  <c r="N275" i="43"/>
  <c r="M275" i="43"/>
  <c r="L275" i="43"/>
  <c r="K275" i="43"/>
  <c r="J275" i="43"/>
  <c r="H275" i="43"/>
  <c r="G275" i="43"/>
  <c r="F275" i="43"/>
  <c r="C275" i="43" s="1"/>
  <c r="E275" i="43"/>
  <c r="D275" i="43"/>
  <c r="O274" i="43"/>
  <c r="L274" i="43"/>
  <c r="I274" i="43"/>
  <c r="F274" i="43"/>
  <c r="C274" i="43"/>
  <c r="O273" i="43"/>
  <c r="L273" i="43"/>
  <c r="I273" i="43"/>
  <c r="F273" i="43"/>
  <c r="C273" i="43" s="1"/>
  <c r="O272" i="43"/>
  <c r="L272" i="43"/>
  <c r="I272" i="43"/>
  <c r="I271" i="43" s="1"/>
  <c r="F272" i="43"/>
  <c r="C272" i="43" s="1"/>
  <c r="O271" i="43"/>
  <c r="N271" i="43"/>
  <c r="M271" i="43"/>
  <c r="L271" i="43"/>
  <c r="K271" i="43"/>
  <c r="J271" i="43"/>
  <c r="H271" i="43"/>
  <c r="G271" i="43"/>
  <c r="F271" i="43"/>
  <c r="C271" i="43" s="1"/>
  <c r="E271" i="43"/>
  <c r="D271" i="43"/>
  <c r="O270" i="43"/>
  <c r="L270" i="43"/>
  <c r="I270" i="43"/>
  <c r="F270" i="43"/>
  <c r="C270" i="43"/>
  <c r="L269" i="43"/>
  <c r="F269" i="43"/>
  <c r="E269" i="43"/>
  <c r="D269" i="43"/>
  <c r="N268" i="43"/>
  <c r="M268" i="43"/>
  <c r="L268" i="43"/>
  <c r="K268" i="43"/>
  <c r="J268" i="43"/>
  <c r="H268" i="43"/>
  <c r="G268" i="43"/>
  <c r="E268" i="43"/>
  <c r="D268" i="43"/>
  <c r="O267" i="43"/>
  <c r="L267" i="43"/>
  <c r="I267" i="43"/>
  <c r="F267" i="43"/>
  <c r="C267" i="43" s="1"/>
  <c r="O266" i="43"/>
  <c r="L266" i="43"/>
  <c r="I266" i="43"/>
  <c r="F266" i="43"/>
  <c r="C266" i="43" s="1"/>
  <c r="O265" i="43"/>
  <c r="L265" i="43"/>
  <c r="I265" i="43"/>
  <c r="F265" i="43"/>
  <c r="C265" i="43" s="1"/>
  <c r="O264" i="43"/>
  <c r="O263" i="43" s="1"/>
  <c r="L264" i="43"/>
  <c r="I264" i="43"/>
  <c r="F264" i="43"/>
  <c r="C264" i="43"/>
  <c r="N263" i="43"/>
  <c r="M263" i="43"/>
  <c r="L263" i="43"/>
  <c r="K263" i="43"/>
  <c r="J263" i="43"/>
  <c r="I263" i="43"/>
  <c r="H263" i="43"/>
  <c r="G263" i="43"/>
  <c r="F263" i="43"/>
  <c r="E263" i="43"/>
  <c r="D263" i="43"/>
  <c r="O262" i="43"/>
  <c r="L262" i="43"/>
  <c r="I262" i="43"/>
  <c r="F262" i="43"/>
  <c r="C262" i="43" s="1"/>
  <c r="O261" i="43"/>
  <c r="L261" i="43"/>
  <c r="I261" i="43"/>
  <c r="F261" i="43"/>
  <c r="C261" i="43" s="1"/>
  <c r="O260" i="43"/>
  <c r="L260" i="43"/>
  <c r="I260" i="43"/>
  <c r="F260" i="43"/>
  <c r="C260" i="43"/>
  <c r="O259" i="43"/>
  <c r="N259" i="43"/>
  <c r="M259" i="43"/>
  <c r="L259" i="43"/>
  <c r="K259" i="43"/>
  <c r="J259" i="43"/>
  <c r="I259" i="43"/>
  <c r="H259" i="43"/>
  <c r="G259" i="43"/>
  <c r="F259" i="43"/>
  <c r="E259" i="43"/>
  <c r="D259" i="43"/>
  <c r="C259" i="43"/>
  <c r="N258" i="43"/>
  <c r="M258" i="43"/>
  <c r="L258" i="43"/>
  <c r="K258" i="43"/>
  <c r="J258" i="43"/>
  <c r="I258" i="43"/>
  <c r="H258" i="43"/>
  <c r="G258" i="43"/>
  <c r="F258" i="43"/>
  <c r="E258" i="43"/>
  <c r="D258" i="43"/>
  <c r="O257" i="43"/>
  <c r="L257" i="43"/>
  <c r="I257" i="43"/>
  <c r="F257" i="43"/>
  <c r="C257" i="43" s="1"/>
  <c r="O256" i="43"/>
  <c r="L256" i="43"/>
  <c r="I256" i="43"/>
  <c r="F256" i="43"/>
  <c r="C256" i="43"/>
  <c r="O255" i="43"/>
  <c r="L255" i="43"/>
  <c r="I255" i="43"/>
  <c r="F255" i="43"/>
  <c r="C255" i="43"/>
  <c r="O254" i="43"/>
  <c r="L254" i="43"/>
  <c r="I254" i="43"/>
  <c r="F254" i="43"/>
  <c r="C254" i="43"/>
  <c r="O253" i="43"/>
  <c r="L253" i="43"/>
  <c r="I253" i="43"/>
  <c r="F253" i="43"/>
  <c r="C253" i="43" s="1"/>
  <c r="O252" i="43"/>
  <c r="L252" i="43"/>
  <c r="I252" i="43"/>
  <c r="C252" i="43" s="1"/>
  <c r="F252" i="43"/>
  <c r="O251" i="43"/>
  <c r="N251" i="43"/>
  <c r="M251" i="43"/>
  <c r="L251" i="43"/>
  <c r="K251" i="43"/>
  <c r="J251" i="43"/>
  <c r="I251" i="43"/>
  <c r="H251" i="43"/>
  <c r="G251" i="43"/>
  <c r="F251" i="43"/>
  <c r="E251" i="43"/>
  <c r="D251" i="43"/>
  <c r="C251" i="43"/>
  <c r="O250" i="43"/>
  <c r="N250" i="43"/>
  <c r="M250" i="43"/>
  <c r="L250" i="43"/>
  <c r="K250" i="43"/>
  <c r="J250" i="43"/>
  <c r="I250" i="43"/>
  <c r="H250" i="43"/>
  <c r="G250" i="43"/>
  <c r="F250" i="43"/>
  <c r="E250" i="43"/>
  <c r="D250" i="43"/>
  <c r="C250" i="43"/>
  <c r="O249" i="43"/>
  <c r="L249" i="43"/>
  <c r="I249" i="43"/>
  <c r="F249" i="43"/>
  <c r="C249" i="43" s="1"/>
  <c r="O248" i="43"/>
  <c r="L248" i="43"/>
  <c r="I248" i="43"/>
  <c r="F248" i="43"/>
  <c r="C248" i="43"/>
  <c r="O247" i="43"/>
  <c r="L247" i="43"/>
  <c r="I247" i="43"/>
  <c r="F247" i="43"/>
  <c r="C247" i="43" s="1"/>
  <c r="O246" i="43"/>
  <c r="O245" i="43" s="1"/>
  <c r="L246" i="43"/>
  <c r="I246" i="43"/>
  <c r="F246" i="43"/>
  <c r="C246" i="43" s="1"/>
  <c r="N245" i="43"/>
  <c r="M245" i="43"/>
  <c r="L245" i="43"/>
  <c r="K245" i="43"/>
  <c r="J245" i="43"/>
  <c r="I245" i="43"/>
  <c r="H245" i="43"/>
  <c r="G245" i="43"/>
  <c r="F245" i="43"/>
  <c r="C245" i="43" s="1"/>
  <c r="E245" i="43"/>
  <c r="D245" i="43"/>
  <c r="O244" i="43"/>
  <c r="L244" i="43"/>
  <c r="I244" i="43"/>
  <c r="F244" i="43"/>
  <c r="C244" i="43"/>
  <c r="O243" i="43"/>
  <c r="L243" i="43"/>
  <c r="I243" i="43"/>
  <c r="F243" i="43"/>
  <c r="C243" i="43"/>
  <c r="O242" i="43"/>
  <c r="L242" i="43"/>
  <c r="I242" i="43"/>
  <c r="F242" i="43"/>
  <c r="C242" i="43" s="1"/>
  <c r="O241" i="43"/>
  <c r="L241" i="43"/>
  <c r="I241" i="43"/>
  <c r="F241" i="43"/>
  <c r="C241" i="43"/>
  <c r="O240" i="43"/>
  <c r="L240" i="43"/>
  <c r="I240" i="43"/>
  <c r="F240" i="43"/>
  <c r="C240" i="43" s="1"/>
  <c r="O239" i="43"/>
  <c r="L239" i="43"/>
  <c r="I239" i="43"/>
  <c r="F239" i="43"/>
  <c r="C239" i="43" s="1"/>
  <c r="O238" i="43"/>
  <c r="L238" i="43"/>
  <c r="L237" i="43" s="1"/>
  <c r="I238" i="43"/>
  <c r="F238" i="43"/>
  <c r="C238" i="43" s="1"/>
  <c r="O237" i="43"/>
  <c r="N237" i="43"/>
  <c r="M237" i="43"/>
  <c r="K237" i="43"/>
  <c r="J237" i="43"/>
  <c r="I237" i="43"/>
  <c r="H237" i="43"/>
  <c r="G237" i="43"/>
  <c r="F237" i="43"/>
  <c r="E237" i="43"/>
  <c r="D237" i="43"/>
  <c r="O236" i="43"/>
  <c r="L236" i="43"/>
  <c r="I236" i="43"/>
  <c r="F236" i="43"/>
  <c r="C236" i="43" s="1"/>
  <c r="O235" i="43"/>
  <c r="O234" i="43" s="1"/>
  <c r="L235" i="43"/>
  <c r="I235" i="43"/>
  <c r="F235" i="43"/>
  <c r="C235" i="43" s="1"/>
  <c r="N234" i="43"/>
  <c r="M234" i="43"/>
  <c r="L234" i="43"/>
  <c r="K234" i="43"/>
  <c r="J234" i="43"/>
  <c r="I234" i="43"/>
  <c r="H234" i="43"/>
  <c r="G234" i="43"/>
  <c r="F234" i="43"/>
  <c r="C234" i="43" s="1"/>
  <c r="E234" i="43"/>
  <c r="D234" i="43"/>
  <c r="O233" i="43"/>
  <c r="L233" i="43"/>
  <c r="I233" i="43"/>
  <c r="I232" i="43" s="1"/>
  <c r="F233" i="43"/>
  <c r="C233" i="43"/>
  <c r="O232" i="43"/>
  <c r="N232" i="43"/>
  <c r="M232" i="43"/>
  <c r="L232" i="43"/>
  <c r="K232" i="43"/>
  <c r="J232" i="43"/>
  <c r="H232" i="43"/>
  <c r="G232" i="43"/>
  <c r="F232" i="43"/>
  <c r="E232" i="43"/>
  <c r="D232" i="43"/>
  <c r="O231" i="43"/>
  <c r="O230" i="43" s="1"/>
  <c r="L231" i="43"/>
  <c r="I231" i="43"/>
  <c r="F231" i="43"/>
  <c r="C231" i="43" s="1"/>
  <c r="N230" i="43"/>
  <c r="M230" i="43"/>
  <c r="K230" i="43"/>
  <c r="J230" i="43"/>
  <c r="H230" i="43"/>
  <c r="G230" i="43"/>
  <c r="F230" i="43"/>
  <c r="E230" i="43"/>
  <c r="D230" i="43"/>
  <c r="N229" i="43"/>
  <c r="M229" i="43"/>
  <c r="K229" i="43"/>
  <c r="J229" i="43"/>
  <c r="H229" i="43"/>
  <c r="G229" i="43"/>
  <c r="F229" i="43"/>
  <c r="E229" i="43"/>
  <c r="D229" i="43"/>
  <c r="O228" i="43"/>
  <c r="L228" i="43"/>
  <c r="I228" i="43"/>
  <c r="F228" i="43"/>
  <c r="C228" i="43" s="1"/>
  <c r="O227" i="43"/>
  <c r="O226" i="43" s="1"/>
  <c r="L227" i="43"/>
  <c r="I227" i="43"/>
  <c r="F227" i="43"/>
  <c r="C227" i="43" s="1"/>
  <c r="N226" i="43"/>
  <c r="M226" i="43"/>
  <c r="L226" i="43"/>
  <c r="K226" i="43"/>
  <c r="J226" i="43"/>
  <c r="I226" i="43"/>
  <c r="H226" i="43"/>
  <c r="G226" i="43"/>
  <c r="F226" i="43"/>
  <c r="C226" i="43" s="1"/>
  <c r="E226" i="43"/>
  <c r="D226" i="43"/>
  <c r="O225" i="43"/>
  <c r="L225" i="43"/>
  <c r="I225" i="43"/>
  <c r="F225" i="43"/>
  <c r="C225" i="43"/>
  <c r="O224" i="43"/>
  <c r="L224" i="43"/>
  <c r="I224" i="43"/>
  <c r="F224" i="43"/>
  <c r="C224" i="43" s="1"/>
  <c r="O223" i="43"/>
  <c r="L223" i="43"/>
  <c r="I223" i="43"/>
  <c r="F223" i="43"/>
  <c r="C223" i="43" s="1"/>
  <c r="O222" i="43"/>
  <c r="L222" i="43"/>
  <c r="I222" i="43"/>
  <c r="F222" i="43"/>
  <c r="C222" i="43" s="1"/>
  <c r="O221" i="43"/>
  <c r="L221" i="43"/>
  <c r="I221" i="43"/>
  <c r="F221" i="43"/>
  <c r="C221" i="43"/>
  <c r="O220" i="43"/>
  <c r="L220" i="43"/>
  <c r="I220" i="43"/>
  <c r="F220" i="43"/>
  <c r="C220" i="43" s="1"/>
  <c r="O219" i="43"/>
  <c r="L219" i="43"/>
  <c r="I219" i="43"/>
  <c r="F219" i="43"/>
  <c r="C219" i="43" s="1"/>
  <c r="O218" i="43"/>
  <c r="L218" i="43"/>
  <c r="I218" i="43"/>
  <c r="F218" i="43"/>
  <c r="C218" i="43" s="1"/>
  <c r="O217" i="43"/>
  <c r="L217" i="43"/>
  <c r="I217" i="43"/>
  <c r="F217" i="43"/>
  <c r="C217" i="43"/>
  <c r="O216" i="43"/>
  <c r="O215" i="43" s="1"/>
  <c r="O203" i="43" s="1"/>
  <c r="O194" i="43" s="1"/>
  <c r="L216" i="43"/>
  <c r="I216" i="43"/>
  <c r="F216" i="43"/>
  <c r="F215" i="43" s="1"/>
  <c r="N215" i="43"/>
  <c r="M215" i="43"/>
  <c r="L215" i="43"/>
  <c r="K215" i="43"/>
  <c r="J215" i="43"/>
  <c r="I215" i="43"/>
  <c r="H215" i="43"/>
  <c r="G215" i="43"/>
  <c r="E215" i="43"/>
  <c r="D215" i="43"/>
  <c r="O214" i="43"/>
  <c r="L214" i="43"/>
  <c r="I214" i="43"/>
  <c r="C214" i="43" s="1"/>
  <c r="F214" i="43"/>
  <c r="O213" i="43"/>
  <c r="L213" i="43"/>
  <c r="I213" i="43"/>
  <c r="F213" i="43"/>
  <c r="C213" i="43"/>
  <c r="O212" i="43"/>
  <c r="L212" i="43"/>
  <c r="I212" i="43"/>
  <c r="F212" i="43"/>
  <c r="C212" i="43" s="1"/>
  <c r="O211" i="43"/>
  <c r="L211" i="43"/>
  <c r="I211" i="43"/>
  <c r="C211" i="43" s="1"/>
  <c r="F211" i="43"/>
  <c r="O210" i="43"/>
  <c r="L210" i="43"/>
  <c r="I210" i="43"/>
  <c r="F210" i="43"/>
  <c r="C210" i="43" s="1"/>
  <c r="O209" i="43"/>
  <c r="L209" i="43"/>
  <c r="I209" i="43"/>
  <c r="F209" i="43"/>
  <c r="C209" i="43"/>
  <c r="O208" i="43"/>
  <c r="L208" i="43"/>
  <c r="I208" i="43"/>
  <c r="F208" i="43"/>
  <c r="C208" i="43" s="1"/>
  <c r="O207" i="43"/>
  <c r="L207" i="43"/>
  <c r="I207" i="43"/>
  <c r="F207" i="43"/>
  <c r="C207" i="43"/>
  <c r="O206" i="43"/>
  <c r="L206" i="43"/>
  <c r="I206" i="43"/>
  <c r="F206" i="43"/>
  <c r="C206" i="43" s="1"/>
  <c r="O205" i="43"/>
  <c r="L205" i="43"/>
  <c r="I205" i="43"/>
  <c r="F205" i="43"/>
  <c r="C205" i="43"/>
  <c r="O204" i="43"/>
  <c r="N204" i="43"/>
  <c r="M204" i="43"/>
  <c r="L204" i="43"/>
  <c r="K204" i="43"/>
  <c r="J204" i="43"/>
  <c r="I204" i="43"/>
  <c r="H204" i="43"/>
  <c r="G204" i="43"/>
  <c r="F204" i="43"/>
  <c r="C204" i="43" s="1"/>
  <c r="E204" i="43"/>
  <c r="D204" i="43"/>
  <c r="N203" i="43"/>
  <c r="M203" i="43"/>
  <c r="L203" i="43"/>
  <c r="K203" i="43"/>
  <c r="J203" i="43"/>
  <c r="I203" i="43"/>
  <c r="H203" i="43"/>
  <c r="G203" i="43"/>
  <c r="E203" i="43"/>
  <c r="D203" i="43"/>
  <c r="O202" i="43"/>
  <c r="L202" i="43"/>
  <c r="I202" i="43"/>
  <c r="F202" i="43"/>
  <c r="C202" i="43" s="1"/>
  <c r="O201" i="43"/>
  <c r="L201" i="43"/>
  <c r="I201" i="43"/>
  <c r="F201" i="43"/>
  <c r="C201" i="43"/>
  <c r="O200" i="43"/>
  <c r="L200" i="43"/>
  <c r="I200" i="43"/>
  <c r="F200" i="43"/>
  <c r="C200" i="43" s="1"/>
  <c r="O199" i="43"/>
  <c r="L199" i="43"/>
  <c r="I199" i="43"/>
  <c r="F199" i="43"/>
  <c r="C199" i="43" s="1"/>
  <c r="O198" i="43"/>
  <c r="L198" i="43"/>
  <c r="L197" i="43" s="1"/>
  <c r="I198" i="43"/>
  <c r="F198" i="43"/>
  <c r="C198" i="43" s="1"/>
  <c r="O197" i="43"/>
  <c r="N197" i="43"/>
  <c r="M197" i="43"/>
  <c r="K197" i="43"/>
  <c r="J197" i="43"/>
  <c r="I197" i="43"/>
  <c r="H197" i="43"/>
  <c r="G197" i="43"/>
  <c r="F197" i="43"/>
  <c r="E197" i="43"/>
  <c r="D197" i="43"/>
  <c r="O196" i="43"/>
  <c r="L196" i="43"/>
  <c r="I196" i="43"/>
  <c r="F196" i="43"/>
  <c r="C196" i="43" s="1"/>
  <c r="O195" i="43"/>
  <c r="N195" i="43"/>
  <c r="M195" i="43"/>
  <c r="K195" i="43"/>
  <c r="J195" i="43"/>
  <c r="I195" i="43"/>
  <c r="H195" i="43"/>
  <c r="G195" i="43"/>
  <c r="F195" i="43"/>
  <c r="E195" i="43"/>
  <c r="D195" i="43"/>
  <c r="N194" i="43"/>
  <c r="M194" i="43"/>
  <c r="K194" i="43"/>
  <c r="J194" i="43"/>
  <c r="I194" i="43"/>
  <c r="H194" i="43"/>
  <c r="G194" i="43"/>
  <c r="E194" i="43"/>
  <c r="D194" i="43"/>
  <c r="N193" i="43"/>
  <c r="M193" i="43"/>
  <c r="K193" i="43"/>
  <c r="J193" i="43"/>
  <c r="H193" i="43"/>
  <c r="G193" i="43"/>
  <c r="E193" i="43"/>
  <c r="D193" i="43"/>
  <c r="O192" i="43"/>
  <c r="L192" i="43"/>
  <c r="I192" i="43"/>
  <c r="F192" i="43"/>
  <c r="C192" i="43"/>
  <c r="O191" i="43"/>
  <c r="N191" i="43"/>
  <c r="M191" i="43"/>
  <c r="L191" i="43"/>
  <c r="K191" i="43"/>
  <c r="J191" i="43"/>
  <c r="I191" i="43"/>
  <c r="H191" i="43"/>
  <c r="G191" i="43"/>
  <c r="F191" i="43"/>
  <c r="C191" i="43" s="1"/>
  <c r="E191" i="43"/>
  <c r="D191" i="43"/>
  <c r="O190" i="43"/>
  <c r="N190" i="43"/>
  <c r="M190" i="43"/>
  <c r="L190" i="43"/>
  <c r="K190" i="43"/>
  <c r="J190" i="43"/>
  <c r="I190" i="43"/>
  <c r="H190" i="43"/>
  <c r="G190" i="43"/>
  <c r="F190" i="43"/>
  <c r="E190" i="43"/>
  <c r="D190" i="43"/>
  <c r="C190" i="43"/>
  <c r="O189" i="43"/>
  <c r="L189" i="43"/>
  <c r="I189" i="43"/>
  <c r="F189" i="43"/>
  <c r="C189" i="43" s="1"/>
  <c r="O188" i="43"/>
  <c r="L188" i="43"/>
  <c r="I188" i="43"/>
  <c r="F188" i="43"/>
  <c r="C188" i="43"/>
  <c r="O187" i="43"/>
  <c r="N187" i="43"/>
  <c r="M187" i="43"/>
  <c r="L187" i="43"/>
  <c r="K187" i="43"/>
  <c r="J187" i="43"/>
  <c r="I187" i="43"/>
  <c r="H187" i="43"/>
  <c r="G187" i="43"/>
  <c r="F187" i="43"/>
  <c r="E187" i="43"/>
  <c r="D187" i="43"/>
  <c r="C187" i="43"/>
  <c r="O186" i="43"/>
  <c r="N186" i="43"/>
  <c r="M186" i="43"/>
  <c r="L186" i="43"/>
  <c r="K186" i="43"/>
  <c r="J186" i="43"/>
  <c r="I186" i="43"/>
  <c r="H186" i="43"/>
  <c r="G186" i="43"/>
  <c r="F186" i="43"/>
  <c r="E186" i="43"/>
  <c r="D186" i="43"/>
  <c r="C186" i="43"/>
  <c r="O185" i="43"/>
  <c r="L185" i="43"/>
  <c r="I185" i="43"/>
  <c r="C185" i="43" s="1"/>
  <c r="F185" i="43"/>
  <c r="O184" i="43"/>
  <c r="L184" i="43"/>
  <c r="I184" i="43"/>
  <c r="F184" i="43"/>
  <c r="C184" i="43" s="1"/>
  <c r="O183" i="43"/>
  <c r="N183" i="43"/>
  <c r="M183" i="43"/>
  <c r="L183" i="43"/>
  <c r="K183" i="43"/>
  <c r="J183" i="43"/>
  <c r="I183" i="43"/>
  <c r="H183" i="43"/>
  <c r="G183" i="43"/>
  <c r="F183" i="43"/>
  <c r="E183" i="43"/>
  <c r="D183" i="43"/>
  <c r="C183" i="43"/>
  <c r="O182" i="43"/>
  <c r="L182" i="43"/>
  <c r="I182" i="43"/>
  <c r="F182" i="43"/>
  <c r="C182" i="43"/>
  <c r="O181" i="43"/>
  <c r="L181" i="43"/>
  <c r="I181" i="43"/>
  <c r="F181" i="43"/>
  <c r="C181" i="43" s="1"/>
  <c r="O180" i="43"/>
  <c r="L180" i="43"/>
  <c r="I180" i="43"/>
  <c r="F180" i="43"/>
  <c r="C180" i="43" s="1"/>
  <c r="O179" i="43"/>
  <c r="L179" i="43"/>
  <c r="I179" i="43"/>
  <c r="F179" i="43"/>
  <c r="C179" i="43"/>
  <c r="O178" i="43"/>
  <c r="N178" i="43"/>
  <c r="M178" i="43"/>
  <c r="L178" i="43"/>
  <c r="K178" i="43"/>
  <c r="J178" i="43"/>
  <c r="I178" i="43"/>
  <c r="H178" i="43"/>
  <c r="G178" i="43"/>
  <c r="F178" i="43"/>
  <c r="E178" i="43"/>
  <c r="D178" i="43"/>
  <c r="C178" i="43"/>
  <c r="O177" i="43"/>
  <c r="L177" i="43"/>
  <c r="I177" i="43"/>
  <c r="F177" i="43"/>
  <c r="C177" i="43" s="1"/>
  <c r="O176" i="43"/>
  <c r="L176" i="43"/>
  <c r="I176" i="43"/>
  <c r="C176" i="43" s="1"/>
  <c r="F176" i="43"/>
  <c r="O175" i="43"/>
  <c r="L175" i="43"/>
  <c r="I175" i="43"/>
  <c r="F175" i="43"/>
  <c r="C175" i="43"/>
  <c r="O174" i="43"/>
  <c r="N174" i="43"/>
  <c r="M174" i="43"/>
  <c r="L174" i="43"/>
  <c r="K174" i="43"/>
  <c r="J174" i="43"/>
  <c r="I174" i="43"/>
  <c r="H174" i="43"/>
  <c r="G174" i="43"/>
  <c r="F174" i="43"/>
  <c r="E174" i="43"/>
  <c r="D174" i="43"/>
  <c r="C174" i="43"/>
  <c r="O173" i="43"/>
  <c r="N173" i="43"/>
  <c r="M173" i="43"/>
  <c r="L173" i="43"/>
  <c r="K173" i="43"/>
  <c r="J173" i="43"/>
  <c r="I173" i="43"/>
  <c r="H173" i="43"/>
  <c r="G173" i="43"/>
  <c r="F173" i="43"/>
  <c r="E173" i="43"/>
  <c r="D173" i="43"/>
  <c r="C173" i="43"/>
  <c r="O172" i="43"/>
  <c r="N172" i="43"/>
  <c r="M172" i="43"/>
  <c r="L172" i="43"/>
  <c r="K172" i="43"/>
  <c r="J172" i="43"/>
  <c r="I172" i="43"/>
  <c r="H172" i="43"/>
  <c r="G172" i="43"/>
  <c r="F172" i="43"/>
  <c r="C172" i="43" s="1"/>
  <c r="E172" i="43"/>
  <c r="D172" i="43"/>
  <c r="O171" i="43"/>
  <c r="L171" i="43"/>
  <c r="I171" i="43"/>
  <c r="F171" i="43"/>
  <c r="C171" i="43"/>
  <c r="O170" i="43"/>
  <c r="L170" i="43"/>
  <c r="I170" i="43"/>
  <c r="F170" i="43"/>
  <c r="C170" i="43" s="1"/>
  <c r="O169" i="43"/>
  <c r="L169" i="43"/>
  <c r="I169" i="43"/>
  <c r="F169" i="43"/>
  <c r="C169" i="43" s="1"/>
  <c r="O168" i="43"/>
  <c r="L168" i="43"/>
  <c r="I168" i="43"/>
  <c r="F168" i="43"/>
  <c r="C168" i="43" s="1"/>
  <c r="O167" i="43"/>
  <c r="L167" i="43"/>
  <c r="I167" i="43"/>
  <c r="F167" i="43"/>
  <c r="C167" i="43"/>
  <c r="O166" i="43"/>
  <c r="L166" i="43"/>
  <c r="I166" i="43"/>
  <c r="F166" i="43"/>
  <c r="C166" i="43" s="1"/>
  <c r="O165" i="43"/>
  <c r="N165" i="43"/>
  <c r="M165" i="43"/>
  <c r="L165" i="43"/>
  <c r="K165" i="43"/>
  <c r="J165" i="43"/>
  <c r="I165" i="43"/>
  <c r="H165" i="43"/>
  <c r="G165" i="43"/>
  <c r="E165" i="43"/>
  <c r="D165" i="43"/>
  <c r="O164" i="43"/>
  <c r="N164" i="43"/>
  <c r="M164" i="43"/>
  <c r="L164" i="43"/>
  <c r="K164" i="43"/>
  <c r="J164" i="43"/>
  <c r="I164" i="43"/>
  <c r="H164" i="43"/>
  <c r="G164" i="43"/>
  <c r="E164" i="43"/>
  <c r="D164" i="43"/>
  <c r="O163" i="43"/>
  <c r="L163" i="43"/>
  <c r="I163" i="43"/>
  <c r="F163" i="43"/>
  <c r="C163" i="43"/>
  <c r="O162" i="43"/>
  <c r="L162" i="43"/>
  <c r="I162" i="43"/>
  <c r="F162" i="43"/>
  <c r="C162" i="43" s="1"/>
  <c r="O161" i="43"/>
  <c r="L161" i="43"/>
  <c r="I161" i="43"/>
  <c r="C161" i="43" s="1"/>
  <c r="F161" i="43"/>
  <c r="O160" i="43"/>
  <c r="L160" i="43"/>
  <c r="L159" i="43" s="1"/>
  <c r="C159" i="43" s="1"/>
  <c r="I160" i="43"/>
  <c r="F160" i="43"/>
  <c r="C160" i="43" s="1"/>
  <c r="O159" i="43"/>
  <c r="N159" i="43"/>
  <c r="M159" i="43"/>
  <c r="K159" i="43"/>
  <c r="J159" i="43"/>
  <c r="I159" i="43"/>
  <c r="H159" i="43"/>
  <c r="G159" i="43"/>
  <c r="F159" i="43"/>
  <c r="E159" i="43"/>
  <c r="D159" i="43"/>
  <c r="O158" i="43"/>
  <c r="L158" i="43"/>
  <c r="I158" i="43"/>
  <c r="F158" i="43"/>
  <c r="C158" i="43" s="1"/>
  <c r="O157" i="43"/>
  <c r="L157" i="43"/>
  <c r="I157" i="43"/>
  <c r="F157" i="43"/>
  <c r="C157" i="43"/>
  <c r="O156" i="43"/>
  <c r="L156" i="43"/>
  <c r="I156" i="43"/>
  <c r="F156" i="43"/>
  <c r="C156" i="43" s="1"/>
  <c r="O155" i="43"/>
  <c r="L155" i="43"/>
  <c r="I155" i="43"/>
  <c r="F155" i="43"/>
  <c r="C155" i="43"/>
  <c r="O154" i="43"/>
  <c r="L154" i="43"/>
  <c r="I154" i="43"/>
  <c r="F154" i="43"/>
  <c r="C154" i="43" s="1"/>
  <c r="O153" i="43"/>
  <c r="L153" i="43"/>
  <c r="I153" i="43"/>
  <c r="F153" i="43"/>
  <c r="C153" i="43"/>
  <c r="O152" i="43"/>
  <c r="L152" i="43"/>
  <c r="I152" i="43"/>
  <c r="F152" i="43"/>
  <c r="C152" i="43" s="1"/>
  <c r="O151" i="43"/>
  <c r="L151" i="43"/>
  <c r="I151" i="43"/>
  <c r="I150" i="43" s="1"/>
  <c r="F151" i="43"/>
  <c r="C151" i="43"/>
  <c r="O150" i="43"/>
  <c r="N150" i="43"/>
  <c r="M150" i="43"/>
  <c r="L150" i="43"/>
  <c r="K150" i="43"/>
  <c r="J150" i="43"/>
  <c r="H150" i="43"/>
  <c r="G150" i="43"/>
  <c r="F150" i="43"/>
  <c r="C150" i="43" s="1"/>
  <c r="E150" i="43"/>
  <c r="D150" i="43"/>
  <c r="O149" i="43"/>
  <c r="L149" i="43"/>
  <c r="I149" i="43"/>
  <c r="F149" i="43"/>
  <c r="C149" i="43"/>
  <c r="O148" i="43"/>
  <c r="L148" i="43"/>
  <c r="I148" i="43"/>
  <c r="F148" i="43"/>
  <c r="C148" i="43" s="1"/>
  <c r="O147" i="43"/>
  <c r="L147" i="43"/>
  <c r="I147" i="43"/>
  <c r="F147" i="43"/>
  <c r="C147" i="43"/>
  <c r="O146" i="43"/>
  <c r="L146" i="43"/>
  <c r="I146" i="43"/>
  <c r="F146" i="43"/>
  <c r="C146" i="43" s="1"/>
  <c r="O145" i="43"/>
  <c r="L145" i="43"/>
  <c r="I145" i="43"/>
  <c r="F145" i="43"/>
  <c r="C145" i="43"/>
  <c r="O144" i="43"/>
  <c r="L144" i="43"/>
  <c r="I144" i="43"/>
  <c r="F144" i="43"/>
  <c r="F143" i="43" s="1"/>
  <c r="C143" i="43" s="1"/>
  <c r="O143" i="43"/>
  <c r="N143" i="43"/>
  <c r="M143" i="43"/>
  <c r="L143" i="43"/>
  <c r="K143" i="43"/>
  <c r="J143" i="43"/>
  <c r="I143" i="43"/>
  <c r="H143" i="43"/>
  <c r="G143" i="43"/>
  <c r="E143" i="43"/>
  <c r="D143" i="43"/>
  <c r="O142" i="43"/>
  <c r="L142" i="43"/>
  <c r="I142" i="43"/>
  <c r="F142" i="43"/>
  <c r="C142" i="43" s="1"/>
  <c r="O141" i="43"/>
  <c r="L141" i="43"/>
  <c r="I141" i="43"/>
  <c r="F141" i="43"/>
  <c r="C141" i="43"/>
  <c r="O140" i="43"/>
  <c r="N140" i="43"/>
  <c r="M140" i="43"/>
  <c r="L140" i="43"/>
  <c r="K140" i="43"/>
  <c r="J140" i="43"/>
  <c r="I140" i="43"/>
  <c r="H140" i="43"/>
  <c r="G140" i="43"/>
  <c r="F140" i="43"/>
  <c r="C140" i="43" s="1"/>
  <c r="E140" i="43"/>
  <c r="D140" i="43"/>
  <c r="O139" i="43"/>
  <c r="L139" i="43"/>
  <c r="I139" i="43"/>
  <c r="F139" i="43"/>
  <c r="C139" i="43"/>
  <c r="O138" i="43"/>
  <c r="L138" i="43"/>
  <c r="I138" i="43"/>
  <c r="F138" i="43"/>
  <c r="C138" i="43" s="1"/>
  <c r="O137" i="43"/>
  <c r="L137" i="43"/>
  <c r="I137" i="43"/>
  <c r="C137" i="43" s="1"/>
  <c r="F137" i="43"/>
  <c r="O136" i="43"/>
  <c r="L136" i="43"/>
  <c r="I136" i="43"/>
  <c r="F136" i="43"/>
  <c r="F135" i="43" s="1"/>
  <c r="O135" i="43"/>
  <c r="N135" i="43"/>
  <c r="M135" i="43"/>
  <c r="L135" i="43"/>
  <c r="K135" i="43"/>
  <c r="J135" i="43"/>
  <c r="I135" i="43"/>
  <c r="H135" i="43"/>
  <c r="G135" i="43"/>
  <c r="E135" i="43"/>
  <c r="D135" i="43"/>
  <c r="O134" i="43"/>
  <c r="L134" i="43"/>
  <c r="I134" i="43"/>
  <c r="F134" i="43"/>
  <c r="C134" i="43" s="1"/>
  <c r="O133" i="43"/>
  <c r="L133" i="43"/>
  <c r="I133" i="43"/>
  <c r="C133" i="43" s="1"/>
  <c r="F133" i="43"/>
  <c r="O132" i="43"/>
  <c r="L132" i="43"/>
  <c r="I132" i="43"/>
  <c r="F132" i="43"/>
  <c r="C132" i="43" s="1"/>
  <c r="O131" i="43"/>
  <c r="O130" i="43" s="1"/>
  <c r="O129" i="43" s="1"/>
  <c r="L131" i="43"/>
  <c r="I131" i="43"/>
  <c r="I130" i="43" s="1"/>
  <c r="I129" i="43" s="1"/>
  <c r="F131" i="43"/>
  <c r="C131" i="43"/>
  <c r="N130" i="43"/>
  <c r="M130" i="43"/>
  <c r="L130" i="43"/>
  <c r="L129" i="43" s="1"/>
  <c r="K130" i="43"/>
  <c r="J130" i="43"/>
  <c r="H130" i="43"/>
  <c r="G130" i="43"/>
  <c r="F130" i="43"/>
  <c r="E130" i="43"/>
  <c r="D130" i="43"/>
  <c r="N129" i="43"/>
  <c r="M129" i="43"/>
  <c r="K129" i="43"/>
  <c r="J129" i="43"/>
  <c r="H129" i="43"/>
  <c r="G129" i="43"/>
  <c r="E129" i="43"/>
  <c r="D129" i="43"/>
  <c r="O128" i="43"/>
  <c r="L128" i="43"/>
  <c r="I128" i="43"/>
  <c r="F128" i="43"/>
  <c r="F127" i="43" s="1"/>
  <c r="C127" i="43" s="1"/>
  <c r="O127" i="43"/>
  <c r="N127" i="43"/>
  <c r="M127" i="43"/>
  <c r="L127" i="43"/>
  <c r="K127" i="43"/>
  <c r="J127" i="43"/>
  <c r="I127" i="43"/>
  <c r="H127" i="43"/>
  <c r="G127" i="43"/>
  <c r="E127" i="43"/>
  <c r="D127" i="43"/>
  <c r="O126" i="43"/>
  <c r="L126" i="43"/>
  <c r="I126" i="43"/>
  <c r="F126" i="43"/>
  <c r="C126" i="43" s="1"/>
  <c r="O125" i="43"/>
  <c r="L125" i="43"/>
  <c r="I125" i="43"/>
  <c r="F125" i="43"/>
  <c r="C125" i="43"/>
  <c r="O124" i="43"/>
  <c r="L124" i="43"/>
  <c r="I124" i="43"/>
  <c r="F124" i="43"/>
  <c r="C124" i="43" s="1"/>
  <c r="O123" i="43"/>
  <c r="L123" i="43"/>
  <c r="I123" i="43"/>
  <c r="F123" i="43"/>
  <c r="C123" i="43"/>
  <c r="O122" i="43"/>
  <c r="L122" i="43"/>
  <c r="L121" i="43" s="1"/>
  <c r="I122" i="43"/>
  <c r="F122" i="43"/>
  <c r="C122" i="43" s="1"/>
  <c r="O121" i="43"/>
  <c r="N121" i="43"/>
  <c r="M121" i="43"/>
  <c r="K121" i="43"/>
  <c r="J121" i="43"/>
  <c r="I121" i="43"/>
  <c r="H121" i="43"/>
  <c r="G121" i="43"/>
  <c r="E121" i="43"/>
  <c r="D121" i="43"/>
  <c r="O120" i="43"/>
  <c r="L120" i="43"/>
  <c r="I120" i="43"/>
  <c r="F120" i="43"/>
  <c r="C120" i="43" s="1"/>
  <c r="O119" i="43"/>
  <c r="L119" i="43"/>
  <c r="I119" i="43"/>
  <c r="F119" i="43"/>
  <c r="C119" i="43"/>
  <c r="O118" i="43"/>
  <c r="L118" i="43"/>
  <c r="I118" i="43"/>
  <c r="F118" i="43"/>
  <c r="C118" i="43" s="1"/>
  <c r="O117" i="43"/>
  <c r="L117" i="43"/>
  <c r="I117" i="43"/>
  <c r="C117" i="43" s="1"/>
  <c r="F117" i="43"/>
  <c r="O116" i="43"/>
  <c r="L116" i="43"/>
  <c r="L115" i="43" s="1"/>
  <c r="I116" i="43"/>
  <c r="F116" i="43"/>
  <c r="F115" i="43" s="1"/>
  <c r="C115" i="43" s="1"/>
  <c r="O115" i="43"/>
  <c r="N115" i="43"/>
  <c r="M115" i="43"/>
  <c r="K115" i="43"/>
  <c r="J115" i="43"/>
  <c r="I115" i="43"/>
  <c r="H115" i="43"/>
  <c r="G115" i="43"/>
  <c r="E115" i="43"/>
  <c r="D115" i="43"/>
  <c r="O114" i="43"/>
  <c r="L114" i="43"/>
  <c r="I114" i="43"/>
  <c r="F114" i="43"/>
  <c r="C114" i="43" s="1"/>
  <c r="O113" i="43"/>
  <c r="L113" i="43"/>
  <c r="I113" i="43"/>
  <c r="F113" i="43"/>
  <c r="C113" i="43"/>
  <c r="O112" i="43"/>
  <c r="L112" i="43"/>
  <c r="L111" i="43" s="1"/>
  <c r="L82" i="43" s="1"/>
  <c r="I112" i="43"/>
  <c r="F112" i="43"/>
  <c r="F111" i="43" s="1"/>
  <c r="O111" i="43"/>
  <c r="N111" i="43"/>
  <c r="M111" i="43"/>
  <c r="K111" i="43"/>
  <c r="J111" i="43"/>
  <c r="I111" i="43"/>
  <c r="H111" i="43"/>
  <c r="G111" i="43"/>
  <c r="E111" i="43"/>
  <c r="D111" i="43"/>
  <c r="O110" i="43"/>
  <c r="L110" i="43"/>
  <c r="I110" i="43"/>
  <c r="F110" i="43"/>
  <c r="C110" i="43" s="1"/>
  <c r="O109" i="43"/>
  <c r="L109" i="43"/>
  <c r="I109" i="43"/>
  <c r="F109" i="43"/>
  <c r="C109" i="43"/>
  <c r="O108" i="43"/>
  <c r="L108" i="43"/>
  <c r="I108" i="43"/>
  <c r="F108" i="43"/>
  <c r="C108" i="43" s="1"/>
  <c r="O107" i="43"/>
  <c r="L107" i="43"/>
  <c r="I107" i="43"/>
  <c r="C107" i="43" s="1"/>
  <c r="F107" i="43"/>
  <c r="O106" i="43"/>
  <c r="L106" i="43"/>
  <c r="I106" i="43"/>
  <c r="F106" i="43"/>
  <c r="C106" i="43" s="1"/>
  <c r="O105" i="43"/>
  <c r="L105" i="43"/>
  <c r="I105" i="43"/>
  <c r="F105" i="43"/>
  <c r="C105" i="43"/>
  <c r="O104" i="43"/>
  <c r="L104" i="43"/>
  <c r="I104" i="43"/>
  <c r="F104" i="43"/>
  <c r="C104" i="43" s="1"/>
  <c r="O103" i="43"/>
  <c r="O102" i="43" s="1"/>
  <c r="L103" i="43"/>
  <c r="I103" i="43"/>
  <c r="I102" i="43" s="1"/>
  <c r="F103" i="43"/>
  <c r="N102" i="43"/>
  <c r="M102" i="43"/>
  <c r="L102" i="43"/>
  <c r="K102" i="43"/>
  <c r="J102" i="43"/>
  <c r="H102" i="43"/>
  <c r="G102" i="43"/>
  <c r="F102" i="43"/>
  <c r="E102" i="43"/>
  <c r="D102" i="43"/>
  <c r="O101" i="43"/>
  <c r="L101" i="43"/>
  <c r="I101" i="43"/>
  <c r="F101" i="43"/>
  <c r="C101" i="43"/>
  <c r="O100" i="43"/>
  <c r="L100" i="43"/>
  <c r="I100" i="43"/>
  <c r="F100" i="43"/>
  <c r="C100" i="43" s="1"/>
  <c r="O99" i="43"/>
  <c r="L99" i="43"/>
  <c r="I99" i="43"/>
  <c r="C99" i="43" s="1"/>
  <c r="F99" i="43"/>
  <c r="O98" i="43"/>
  <c r="L98" i="43"/>
  <c r="I98" i="43"/>
  <c r="F98" i="43"/>
  <c r="C98" i="43" s="1"/>
  <c r="O97" i="43"/>
  <c r="L97" i="43"/>
  <c r="I97" i="43"/>
  <c r="F97" i="43"/>
  <c r="C97" i="43"/>
  <c r="O96" i="43"/>
  <c r="L96" i="43"/>
  <c r="I96" i="43"/>
  <c r="F96" i="43"/>
  <c r="C96" i="43" s="1"/>
  <c r="O95" i="43"/>
  <c r="O94" i="43" s="1"/>
  <c r="L95" i="43"/>
  <c r="I95" i="43"/>
  <c r="I94" i="43" s="1"/>
  <c r="I82" i="43" s="1"/>
  <c r="F95" i="43"/>
  <c r="N94" i="43"/>
  <c r="M94" i="43"/>
  <c r="L94" i="43"/>
  <c r="K94" i="43"/>
  <c r="J94" i="43"/>
  <c r="H94" i="43"/>
  <c r="G94" i="43"/>
  <c r="F94" i="43"/>
  <c r="E94" i="43"/>
  <c r="D94" i="43"/>
  <c r="O93" i="43"/>
  <c r="L93" i="43"/>
  <c r="I93" i="43"/>
  <c r="F93" i="43"/>
  <c r="C93" i="43"/>
  <c r="O92" i="43"/>
  <c r="L92" i="43"/>
  <c r="I92" i="43"/>
  <c r="F92" i="43"/>
  <c r="C92" i="43" s="1"/>
  <c r="O91" i="43"/>
  <c r="L91" i="43"/>
  <c r="I91" i="43"/>
  <c r="C91" i="43" s="1"/>
  <c r="F91" i="43"/>
  <c r="O90" i="43"/>
  <c r="L90" i="43"/>
  <c r="I90" i="43"/>
  <c r="F90" i="43"/>
  <c r="C90" i="43" s="1"/>
  <c r="O89" i="43"/>
  <c r="O88" i="43" s="1"/>
  <c r="L89" i="43"/>
  <c r="I89" i="43"/>
  <c r="F89" i="43"/>
  <c r="C89" i="43"/>
  <c r="N88" i="43"/>
  <c r="M88" i="43"/>
  <c r="L88" i="43"/>
  <c r="K88" i="43"/>
  <c r="J88" i="43"/>
  <c r="I88" i="43"/>
  <c r="H88" i="43"/>
  <c r="G88" i="43"/>
  <c r="F88" i="43"/>
  <c r="C88" i="43" s="1"/>
  <c r="E88" i="43"/>
  <c r="D88" i="43"/>
  <c r="O87" i="43"/>
  <c r="L87" i="43"/>
  <c r="I87" i="43"/>
  <c r="C87" i="43" s="1"/>
  <c r="F87" i="43"/>
  <c r="O86" i="43"/>
  <c r="L86" i="43"/>
  <c r="I86" i="43"/>
  <c r="F86" i="43"/>
  <c r="C86" i="43" s="1"/>
  <c r="O85" i="43"/>
  <c r="L85" i="43"/>
  <c r="I85" i="43"/>
  <c r="F85" i="43"/>
  <c r="C85" i="43"/>
  <c r="O84" i="43"/>
  <c r="L84" i="43"/>
  <c r="I84" i="43"/>
  <c r="F84" i="43"/>
  <c r="F83" i="43" s="1"/>
  <c r="O83" i="43"/>
  <c r="N83" i="43"/>
  <c r="M83" i="43"/>
  <c r="L83" i="43"/>
  <c r="K83" i="43"/>
  <c r="J83" i="43"/>
  <c r="I83" i="43"/>
  <c r="H83" i="43"/>
  <c r="G83" i="43"/>
  <c r="E83" i="43"/>
  <c r="D83" i="43"/>
  <c r="N82" i="43"/>
  <c r="M82" i="43"/>
  <c r="K82" i="43"/>
  <c r="J82" i="43"/>
  <c r="H82" i="43"/>
  <c r="G82" i="43"/>
  <c r="E82" i="43"/>
  <c r="D82" i="43"/>
  <c r="O81" i="43"/>
  <c r="L81" i="43"/>
  <c r="I81" i="43"/>
  <c r="F81" i="43"/>
  <c r="C81" i="43"/>
  <c r="O80" i="43"/>
  <c r="L80" i="43"/>
  <c r="I80" i="43"/>
  <c r="F80" i="43"/>
  <c r="F79" i="43" s="1"/>
  <c r="C80" i="43"/>
  <c r="O79" i="43"/>
  <c r="N79" i="43"/>
  <c r="M79" i="43"/>
  <c r="L79" i="43"/>
  <c r="K79" i="43"/>
  <c r="J79" i="43"/>
  <c r="I79" i="43"/>
  <c r="H79" i="43"/>
  <c r="H75" i="43" s="1"/>
  <c r="H74" i="43" s="1"/>
  <c r="G79" i="43"/>
  <c r="E79" i="43"/>
  <c r="D79" i="43"/>
  <c r="C79" i="43"/>
  <c r="O78" i="43"/>
  <c r="O76" i="43" s="1"/>
  <c r="O75" i="43" s="1"/>
  <c r="L78" i="43"/>
  <c r="I78" i="43"/>
  <c r="F78" i="43"/>
  <c r="C78" i="43" s="1"/>
  <c r="O77" i="43"/>
  <c r="L77" i="43"/>
  <c r="L76" i="43" s="1"/>
  <c r="L75" i="43" s="1"/>
  <c r="L74" i="43" s="1"/>
  <c r="I77" i="43"/>
  <c r="I76" i="43" s="1"/>
  <c r="I75" i="43" s="1"/>
  <c r="I74" i="43" s="1"/>
  <c r="F77" i="43"/>
  <c r="C77" i="43" s="1"/>
  <c r="N76" i="43"/>
  <c r="N75" i="43" s="1"/>
  <c r="N74" i="43" s="1"/>
  <c r="M76" i="43"/>
  <c r="M75" i="43" s="1"/>
  <c r="M74" i="43" s="1"/>
  <c r="K76" i="43"/>
  <c r="J76" i="43"/>
  <c r="J75" i="43" s="1"/>
  <c r="J74" i="43" s="1"/>
  <c r="H76" i="43"/>
  <c r="G76" i="43"/>
  <c r="F76" i="43"/>
  <c r="C76" i="43" s="1"/>
  <c r="E76" i="43"/>
  <c r="E75" i="43" s="1"/>
  <c r="E74" i="43" s="1"/>
  <c r="D76" i="43"/>
  <c r="K75" i="43"/>
  <c r="K74" i="43" s="1"/>
  <c r="G75" i="43"/>
  <c r="G74" i="43" s="1"/>
  <c r="D75" i="43"/>
  <c r="D74" i="43"/>
  <c r="O73" i="43"/>
  <c r="L73" i="43"/>
  <c r="I73" i="43"/>
  <c r="F73" i="43"/>
  <c r="C73" i="43" s="1"/>
  <c r="O72" i="43"/>
  <c r="L72" i="43"/>
  <c r="I72" i="43"/>
  <c r="C72" i="43" s="1"/>
  <c r="F72" i="43"/>
  <c r="O71" i="43"/>
  <c r="L71" i="43"/>
  <c r="I71" i="43"/>
  <c r="F71" i="43"/>
  <c r="C71" i="43"/>
  <c r="O70" i="43"/>
  <c r="O68" i="43" s="1"/>
  <c r="L70" i="43"/>
  <c r="I70" i="43"/>
  <c r="F70" i="43"/>
  <c r="C70" i="43" s="1"/>
  <c r="O69" i="43"/>
  <c r="L69" i="43"/>
  <c r="L68" i="43" s="1"/>
  <c r="L66" i="43" s="1"/>
  <c r="I69" i="43"/>
  <c r="I68" i="43" s="1"/>
  <c r="I66" i="43" s="1"/>
  <c r="F69" i="43"/>
  <c r="C69" i="43" s="1"/>
  <c r="N68" i="43"/>
  <c r="N66" i="43" s="1"/>
  <c r="N52" i="43" s="1"/>
  <c r="N51" i="43" s="1"/>
  <c r="N50" i="43" s="1"/>
  <c r="M68" i="43"/>
  <c r="M66" i="43" s="1"/>
  <c r="K68" i="43"/>
  <c r="J68" i="43"/>
  <c r="J66" i="43" s="1"/>
  <c r="J52" i="43" s="1"/>
  <c r="H68" i="43"/>
  <c r="G68" i="43"/>
  <c r="F68" i="43"/>
  <c r="E68" i="43"/>
  <c r="E66" i="43" s="1"/>
  <c r="D68" i="43"/>
  <c r="O67" i="43"/>
  <c r="L67" i="43"/>
  <c r="I67" i="43"/>
  <c r="F67" i="43"/>
  <c r="F66" i="43" s="1"/>
  <c r="C67" i="43"/>
  <c r="K66" i="43"/>
  <c r="H66" i="43"/>
  <c r="G66" i="43"/>
  <c r="D66" i="43"/>
  <c r="O65" i="43"/>
  <c r="L65" i="43"/>
  <c r="I65" i="43"/>
  <c r="F65" i="43"/>
  <c r="C65" i="43" s="1"/>
  <c r="O64" i="43"/>
  <c r="L64" i="43"/>
  <c r="I64" i="43"/>
  <c r="C64" i="43" s="1"/>
  <c r="F64" i="43"/>
  <c r="O63" i="43"/>
  <c r="L63" i="43"/>
  <c r="I63" i="43"/>
  <c r="F63" i="43"/>
  <c r="C63" i="43"/>
  <c r="O62" i="43"/>
  <c r="L62" i="43"/>
  <c r="I62" i="43"/>
  <c r="F62" i="43"/>
  <c r="C62" i="43" s="1"/>
  <c r="O61" i="43"/>
  <c r="L61" i="43"/>
  <c r="I61" i="43"/>
  <c r="F61" i="43"/>
  <c r="C61" i="43" s="1"/>
  <c r="O60" i="43"/>
  <c r="L60" i="43"/>
  <c r="L57" i="43" s="1"/>
  <c r="I60" i="43"/>
  <c r="C60" i="43" s="1"/>
  <c r="F60" i="43"/>
  <c r="O59" i="43"/>
  <c r="L59" i="43"/>
  <c r="I59" i="43"/>
  <c r="F59" i="43"/>
  <c r="C59" i="43"/>
  <c r="O58" i="43"/>
  <c r="O57" i="43" s="1"/>
  <c r="L58" i="43"/>
  <c r="I58" i="43"/>
  <c r="F58" i="43"/>
  <c r="F57" i="43" s="1"/>
  <c r="N57" i="43"/>
  <c r="M57" i="43"/>
  <c r="K57" i="43"/>
  <c r="J57" i="43"/>
  <c r="I57" i="43"/>
  <c r="H57" i="43"/>
  <c r="G57" i="43"/>
  <c r="E57" i="43"/>
  <c r="D57" i="43"/>
  <c r="O56" i="43"/>
  <c r="L56" i="43"/>
  <c r="I56" i="43"/>
  <c r="C56" i="43" s="1"/>
  <c r="F56" i="43"/>
  <c r="O55" i="43"/>
  <c r="O54" i="43" s="1"/>
  <c r="L55" i="43"/>
  <c r="I55" i="43"/>
  <c r="F55" i="43"/>
  <c r="F54" i="43" s="1"/>
  <c r="C55" i="43"/>
  <c r="N54" i="43"/>
  <c r="M54" i="43"/>
  <c r="L54" i="43"/>
  <c r="L53" i="43" s="1"/>
  <c r="L52" i="43" s="1"/>
  <c r="L51" i="43" s="1"/>
  <c r="K54" i="43"/>
  <c r="K53" i="43" s="1"/>
  <c r="K52" i="43" s="1"/>
  <c r="K51" i="43" s="1"/>
  <c r="K50" i="43" s="1"/>
  <c r="J54" i="43"/>
  <c r="H54" i="43"/>
  <c r="H53" i="43" s="1"/>
  <c r="H52" i="43" s="1"/>
  <c r="G54" i="43"/>
  <c r="G53" i="43" s="1"/>
  <c r="G52" i="43" s="1"/>
  <c r="G51" i="43" s="1"/>
  <c r="G50" i="43" s="1"/>
  <c r="E54" i="43"/>
  <c r="D54" i="43"/>
  <c r="D53" i="43" s="1"/>
  <c r="D52" i="43" s="1"/>
  <c r="D51" i="43" s="1"/>
  <c r="D50" i="43" s="1"/>
  <c r="N53" i="43"/>
  <c r="M53" i="43"/>
  <c r="M52" i="43" s="1"/>
  <c r="M51" i="43" s="1"/>
  <c r="M50" i="43" s="1"/>
  <c r="J53" i="43"/>
  <c r="E53" i="43"/>
  <c r="E52" i="43" s="1"/>
  <c r="E51" i="43" s="1"/>
  <c r="E50" i="43" s="1"/>
  <c r="O46" i="43"/>
  <c r="C46" i="43"/>
  <c r="O45" i="43"/>
  <c r="O44" i="43" s="1"/>
  <c r="C44" i="43" s="1"/>
  <c r="N44" i="43"/>
  <c r="M44" i="43"/>
  <c r="L43" i="43"/>
  <c r="I43" i="43"/>
  <c r="I42" i="43" s="1"/>
  <c r="C42" i="43" s="1"/>
  <c r="F43" i="43"/>
  <c r="C43" i="43" s="1"/>
  <c r="L42" i="43"/>
  <c r="K42" i="43"/>
  <c r="J42" i="43"/>
  <c r="H42" i="43"/>
  <c r="G42" i="43"/>
  <c r="G20" i="43" s="1"/>
  <c r="F42" i="43"/>
  <c r="E42" i="43"/>
  <c r="D42" i="43"/>
  <c r="F41" i="43"/>
  <c r="C41" i="43" s="1"/>
  <c r="L40" i="43"/>
  <c r="C40" i="43"/>
  <c r="L39" i="43"/>
  <c r="C39" i="43" s="1"/>
  <c r="L38" i="43"/>
  <c r="C38" i="43"/>
  <c r="L37" i="43"/>
  <c r="L36" i="43" s="1"/>
  <c r="C36" i="43" s="1"/>
  <c r="K36" i="43"/>
  <c r="J36" i="43"/>
  <c r="L35" i="43"/>
  <c r="C35" i="43"/>
  <c r="L34" i="43"/>
  <c r="L33" i="43" s="1"/>
  <c r="C33" i="43" s="1"/>
  <c r="K33" i="43"/>
  <c r="J33" i="43"/>
  <c r="L32" i="43"/>
  <c r="C32" i="43"/>
  <c r="L31" i="43"/>
  <c r="K31" i="43"/>
  <c r="J31" i="43"/>
  <c r="C31" i="43"/>
  <c r="L30" i="43"/>
  <c r="C30" i="43" s="1"/>
  <c r="L29" i="43"/>
  <c r="C29" i="43"/>
  <c r="L28" i="43"/>
  <c r="L27" i="43" s="1"/>
  <c r="K27" i="43"/>
  <c r="J27" i="43"/>
  <c r="K26" i="43"/>
  <c r="K20" i="43" s="1"/>
  <c r="J26" i="43"/>
  <c r="F25" i="43"/>
  <c r="C25" i="43"/>
  <c r="I24" i="43"/>
  <c r="C24" i="43" s="1"/>
  <c r="F24" i="43"/>
  <c r="O23" i="43"/>
  <c r="L23" i="43"/>
  <c r="I23" i="43"/>
  <c r="F23" i="43"/>
  <c r="C23" i="43"/>
  <c r="O22" i="43"/>
  <c r="O21" i="43" s="1"/>
  <c r="L22" i="43"/>
  <c r="I22" i="43"/>
  <c r="F22" i="43"/>
  <c r="N21" i="43"/>
  <c r="N287" i="43" s="1"/>
  <c r="N286" i="43" s="1"/>
  <c r="M21" i="43"/>
  <c r="M287" i="43" s="1"/>
  <c r="M286" i="43" s="1"/>
  <c r="L21" i="43"/>
  <c r="L287" i="43" s="1"/>
  <c r="L286" i="43" s="1"/>
  <c r="K21" i="43"/>
  <c r="K287" i="43" s="1"/>
  <c r="K286" i="43" s="1"/>
  <c r="J21" i="43"/>
  <c r="J287" i="43" s="1"/>
  <c r="J286" i="43" s="1"/>
  <c r="I21" i="43"/>
  <c r="H21" i="43"/>
  <c r="H287" i="43" s="1"/>
  <c r="H286" i="43" s="1"/>
  <c r="G21" i="43"/>
  <c r="G287" i="43" s="1"/>
  <c r="G286" i="43" s="1"/>
  <c r="E21" i="43"/>
  <c r="E287" i="43" s="1"/>
  <c r="E286" i="43" s="1"/>
  <c r="D21" i="43"/>
  <c r="D287" i="43" s="1"/>
  <c r="D286" i="43" s="1"/>
  <c r="N20" i="43"/>
  <c r="J20" i="43"/>
  <c r="I20" i="43"/>
  <c r="O296" i="42"/>
  <c r="L296" i="42"/>
  <c r="I296" i="42"/>
  <c r="F296" i="42"/>
  <c r="C296" i="42"/>
  <c r="O295" i="42"/>
  <c r="L295" i="42"/>
  <c r="I295" i="42"/>
  <c r="F295" i="42"/>
  <c r="C295" i="42" s="1"/>
  <c r="O294" i="42"/>
  <c r="L294" i="42"/>
  <c r="I294" i="42"/>
  <c r="F294" i="42"/>
  <c r="O293" i="42"/>
  <c r="L293" i="42"/>
  <c r="I293" i="42"/>
  <c r="C293" i="42" s="1"/>
  <c r="F293" i="42"/>
  <c r="O292" i="42"/>
  <c r="L292" i="42"/>
  <c r="I292" i="42"/>
  <c r="F292" i="42"/>
  <c r="C292" i="42"/>
  <c r="O291" i="42"/>
  <c r="L291" i="42"/>
  <c r="I291" i="42"/>
  <c r="F291" i="42"/>
  <c r="C291" i="42" s="1"/>
  <c r="O290" i="42"/>
  <c r="L290" i="42"/>
  <c r="I290" i="42"/>
  <c r="F290" i="42"/>
  <c r="O289" i="42"/>
  <c r="L289" i="42"/>
  <c r="L288" i="42" s="1"/>
  <c r="I289" i="42"/>
  <c r="F289" i="42"/>
  <c r="O288" i="42"/>
  <c r="N288" i="42"/>
  <c r="M288" i="42"/>
  <c r="K288" i="42"/>
  <c r="J288" i="42"/>
  <c r="H288" i="42"/>
  <c r="G288" i="42"/>
  <c r="E288" i="42"/>
  <c r="D288" i="42"/>
  <c r="O283" i="42"/>
  <c r="O281" i="42" s="1"/>
  <c r="L283" i="42"/>
  <c r="I283" i="42"/>
  <c r="F283" i="42"/>
  <c r="C283" i="42" s="1"/>
  <c r="O282" i="42"/>
  <c r="L282" i="42"/>
  <c r="L281" i="42" s="1"/>
  <c r="I282" i="42"/>
  <c r="I281" i="42" s="1"/>
  <c r="F282" i="42"/>
  <c r="F281" i="42" s="1"/>
  <c r="N281" i="42"/>
  <c r="M281" i="42"/>
  <c r="K281" i="42"/>
  <c r="J281" i="42"/>
  <c r="H281" i="42"/>
  <c r="G281" i="42"/>
  <c r="E281" i="42"/>
  <c r="D281" i="42"/>
  <c r="O280" i="42"/>
  <c r="O279" i="42" s="1"/>
  <c r="L280" i="42"/>
  <c r="I280" i="42"/>
  <c r="F280" i="42"/>
  <c r="F279" i="42" s="1"/>
  <c r="N279" i="42"/>
  <c r="M279" i="42"/>
  <c r="L279" i="42"/>
  <c r="K279" i="42"/>
  <c r="J279" i="42"/>
  <c r="I279" i="42"/>
  <c r="H279" i="42"/>
  <c r="G279" i="42"/>
  <c r="E279" i="42"/>
  <c r="D279" i="42"/>
  <c r="O278" i="42"/>
  <c r="L278" i="42"/>
  <c r="I278" i="42"/>
  <c r="F278" i="42"/>
  <c r="O277" i="42"/>
  <c r="L277" i="42"/>
  <c r="I277" i="42"/>
  <c r="C277" i="42" s="1"/>
  <c r="F277" i="42"/>
  <c r="O276" i="42"/>
  <c r="O275" i="42" s="1"/>
  <c r="L276" i="42"/>
  <c r="I276" i="42"/>
  <c r="F276" i="42"/>
  <c r="F275" i="42" s="1"/>
  <c r="C276" i="42"/>
  <c r="N275" i="42"/>
  <c r="M275" i="42"/>
  <c r="L275" i="42"/>
  <c r="K275" i="42"/>
  <c r="J275" i="42"/>
  <c r="H275" i="42"/>
  <c r="G275" i="42"/>
  <c r="E275" i="42"/>
  <c r="D275" i="42"/>
  <c r="O274" i="42"/>
  <c r="L274" i="42"/>
  <c r="I274" i="42"/>
  <c r="F274" i="42"/>
  <c r="C274" i="42" s="1"/>
  <c r="O273" i="42"/>
  <c r="L273" i="42"/>
  <c r="I273" i="42"/>
  <c r="F273" i="42"/>
  <c r="C273" i="42"/>
  <c r="O272" i="42"/>
  <c r="O271" i="42" s="1"/>
  <c r="O269" i="42" s="1"/>
  <c r="O268" i="42" s="1"/>
  <c r="L272" i="42"/>
  <c r="I272" i="42"/>
  <c r="F272" i="42"/>
  <c r="F271" i="42" s="1"/>
  <c r="N271" i="42"/>
  <c r="M271" i="42"/>
  <c r="L271" i="42"/>
  <c r="K271" i="42"/>
  <c r="J271" i="42"/>
  <c r="I271" i="42"/>
  <c r="H271" i="42"/>
  <c r="G271" i="42"/>
  <c r="E271" i="42"/>
  <c r="D271" i="42"/>
  <c r="O270" i="42"/>
  <c r="L270" i="42"/>
  <c r="L269" i="42" s="1"/>
  <c r="L268" i="42" s="1"/>
  <c r="I270" i="42"/>
  <c r="F270" i="42"/>
  <c r="C270" i="42" s="1"/>
  <c r="E269" i="42"/>
  <c r="E268" i="42" s="1"/>
  <c r="D269" i="42"/>
  <c r="D268" i="42" s="1"/>
  <c r="N268" i="42"/>
  <c r="M268" i="42"/>
  <c r="K268" i="42"/>
  <c r="J268" i="42"/>
  <c r="H268" i="42"/>
  <c r="G268" i="42"/>
  <c r="O267" i="42"/>
  <c r="L267" i="42"/>
  <c r="I267" i="42"/>
  <c r="F267" i="42"/>
  <c r="C267" i="42"/>
  <c r="O266" i="42"/>
  <c r="L266" i="42"/>
  <c r="I266" i="42"/>
  <c r="F266" i="42"/>
  <c r="C266" i="42" s="1"/>
  <c r="O265" i="42"/>
  <c r="L265" i="42"/>
  <c r="I265" i="42"/>
  <c r="F265" i="42"/>
  <c r="C265" i="42" s="1"/>
  <c r="O264" i="42"/>
  <c r="L264" i="42"/>
  <c r="L263" i="42" s="1"/>
  <c r="I264" i="42"/>
  <c r="I263" i="42" s="1"/>
  <c r="F264" i="42"/>
  <c r="C264" i="42" s="1"/>
  <c r="O263" i="42"/>
  <c r="N263" i="42"/>
  <c r="M263" i="42"/>
  <c r="K263" i="42"/>
  <c r="J263" i="42"/>
  <c r="H263" i="42"/>
  <c r="G263" i="42"/>
  <c r="E263" i="42"/>
  <c r="D263" i="42"/>
  <c r="O262" i="42"/>
  <c r="L262" i="42"/>
  <c r="I262" i="42"/>
  <c r="F262" i="42"/>
  <c r="C262" i="42" s="1"/>
  <c r="O261" i="42"/>
  <c r="L261" i="42"/>
  <c r="I261" i="42"/>
  <c r="F261" i="42"/>
  <c r="C261" i="42" s="1"/>
  <c r="O260" i="42"/>
  <c r="L260" i="42"/>
  <c r="L259" i="42" s="1"/>
  <c r="I260" i="42"/>
  <c r="I259" i="42" s="1"/>
  <c r="F260" i="42"/>
  <c r="C260" i="42" s="1"/>
  <c r="O259" i="42"/>
  <c r="O258" i="42" s="1"/>
  <c r="N259" i="42"/>
  <c r="N258" i="42" s="1"/>
  <c r="M259" i="42"/>
  <c r="M258" i="42" s="1"/>
  <c r="K259" i="42"/>
  <c r="K258" i="42" s="1"/>
  <c r="J259" i="42"/>
  <c r="J258" i="42" s="1"/>
  <c r="H259" i="42"/>
  <c r="G259" i="42"/>
  <c r="G258" i="42" s="1"/>
  <c r="E259" i="42"/>
  <c r="E258" i="42" s="1"/>
  <c r="D259" i="42"/>
  <c r="H258" i="42"/>
  <c r="D258" i="42"/>
  <c r="O257" i="42"/>
  <c r="L257" i="42"/>
  <c r="I257" i="42"/>
  <c r="F257" i="42"/>
  <c r="C257" i="42" s="1"/>
  <c r="O256" i="42"/>
  <c r="L256" i="42"/>
  <c r="I256" i="42"/>
  <c r="F256" i="42"/>
  <c r="C256" i="42" s="1"/>
  <c r="O255" i="42"/>
  <c r="L255" i="42"/>
  <c r="I255" i="42"/>
  <c r="F255" i="42"/>
  <c r="C255" i="42"/>
  <c r="O254" i="42"/>
  <c r="L254" i="42"/>
  <c r="I254" i="42"/>
  <c r="F254" i="42"/>
  <c r="C254" i="42" s="1"/>
  <c r="O253" i="42"/>
  <c r="L253" i="42"/>
  <c r="I253" i="42"/>
  <c r="F253" i="42"/>
  <c r="C253" i="42" s="1"/>
  <c r="O252" i="42"/>
  <c r="L252" i="42"/>
  <c r="L251" i="42" s="1"/>
  <c r="L250" i="42" s="1"/>
  <c r="I252" i="42"/>
  <c r="I251" i="42" s="1"/>
  <c r="I250" i="42" s="1"/>
  <c r="F252" i="42"/>
  <c r="C252" i="42" s="1"/>
  <c r="O251" i="42"/>
  <c r="O250" i="42" s="1"/>
  <c r="N251" i="42"/>
  <c r="N250" i="42" s="1"/>
  <c r="M251" i="42"/>
  <c r="M250" i="42" s="1"/>
  <c r="K251" i="42"/>
  <c r="K250" i="42" s="1"/>
  <c r="J251" i="42"/>
  <c r="J250" i="42" s="1"/>
  <c r="H251" i="42"/>
  <c r="G251" i="42"/>
  <c r="G250" i="42" s="1"/>
  <c r="E251" i="42"/>
  <c r="E250" i="42" s="1"/>
  <c r="D251" i="42"/>
  <c r="H250" i="42"/>
  <c r="D250" i="42"/>
  <c r="O249" i="42"/>
  <c r="L249" i="42"/>
  <c r="I249" i="42"/>
  <c r="F249" i="42"/>
  <c r="C249" i="42" s="1"/>
  <c r="O248" i="42"/>
  <c r="L248" i="42"/>
  <c r="L245" i="42" s="1"/>
  <c r="I248" i="42"/>
  <c r="F248" i="42"/>
  <c r="C248" i="42" s="1"/>
  <c r="O247" i="42"/>
  <c r="L247" i="42"/>
  <c r="I247" i="42"/>
  <c r="F247" i="42"/>
  <c r="C247" i="42"/>
  <c r="O246" i="42"/>
  <c r="O245" i="42" s="1"/>
  <c r="L246" i="42"/>
  <c r="I246" i="42"/>
  <c r="F246" i="42"/>
  <c r="C246" i="42" s="1"/>
  <c r="N245" i="42"/>
  <c r="M245" i="42"/>
  <c r="K245" i="42"/>
  <c r="J245" i="42"/>
  <c r="I245" i="42"/>
  <c r="H245" i="42"/>
  <c r="G245" i="42"/>
  <c r="E245" i="42"/>
  <c r="D245" i="42"/>
  <c r="O244" i="42"/>
  <c r="L244" i="42"/>
  <c r="I244" i="42"/>
  <c r="F244" i="42"/>
  <c r="C244" i="42" s="1"/>
  <c r="O243" i="42"/>
  <c r="L243" i="42"/>
  <c r="I243" i="42"/>
  <c r="F243" i="42"/>
  <c r="C243" i="42"/>
  <c r="O242" i="42"/>
  <c r="L242" i="42"/>
  <c r="I242" i="42"/>
  <c r="F242" i="42"/>
  <c r="C242" i="42" s="1"/>
  <c r="O241" i="42"/>
  <c r="L241" i="42"/>
  <c r="I241" i="42"/>
  <c r="F241" i="42"/>
  <c r="C241" i="42" s="1"/>
  <c r="O240" i="42"/>
  <c r="L240" i="42"/>
  <c r="L237" i="42" s="1"/>
  <c r="I240" i="42"/>
  <c r="F240" i="42"/>
  <c r="C240" i="42" s="1"/>
  <c r="O239" i="42"/>
  <c r="L239" i="42"/>
  <c r="I239" i="42"/>
  <c r="F239" i="42"/>
  <c r="C239" i="42"/>
  <c r="O238" i="42"/>
  <c r="O237" i="42" s="1"/>
  <c r="L238" i="42"/>
  <c r="I238" i="42"/>
  <c r="F238" i="42"/>
  <c r="C238" i="42" s="1"/>
  <c r="N237" i="42"/>
  <c r="M237" i="42"/>
  <c r="K237" i="42"/>
  <c r="J237" i="42"/>
  <c r="I237" i="42"/>
  <c r="H237" i="42"/>
  <c r="G237" i="42"/>
  <c r="E237" i="42"/>
  <c r="D237" i="42"/>
  <c r="O236" i="42"/>
  <c r="L236" i="42"/>
  <c r="I236" i="42"/>
  <c r="F236" i="42"/>
  <c r="C236" i="42" s="1"/>
  <c r="O235" i="42"/>
  <c r="O234" i="42" s="1"/>
  <c r="L235" i="42"/>
  <c r="I235" i="42"/>
  <c r="I234" i="42" s="1"/>
  <c r="F235" i="42"/>
  <c r="C235" i="42"/>
  <c r="N234" i="42"/>
  <c r="M234" i="42"/>
  <c r="L234" i="42"/>
  <c r="K234" i="42"/>
  <c r="J234" i="42"/>
  <c r="H234" i="42"/>
  <c r="G234" i="42"/>
  <c r="F234" i="42"/>
  <c r="E234" i="42"/>
  <c r="D234" i="42"/>
  <c r="O233" i="42"/>
  <c r="O232" i="42" s="1"/>
  <c r="L233" i="42"/>
  <c r="I233" i="42"/>
  <c r="I232" i="42" s="1"/>
  <c r="F233" i="42"/>
  <c r="C233" i="42" s="1"/>
  <c r="N232" i="42"/>
  <c r="N230" i="42" s="1"/>
  <c r="N229" i="42" s="1"/>
  <c r="M232" i="42"/>
  <c r="M230" i="42" s="1"/>
  <c r="M229" i="42" s="1"/>
  <c r="L232" i="42"/>
  <c r="K232" i="42"/>
  <c r="J232" i="42"/>
  <c r="J230" i="42" s="1"/>
  <c r="H232" i="42"/>
  <c r="G232" i="42"/>
  <c r="F232" i="42"/>
  <c r="E232" i="42"/>
  <c r="E230" i="42" s="1"/>
  <c r="E229" i="42" s="1"/>
  <c r="D232" i="42"/>
  <c r="O231" i="42"/>
  <c r="L231" i="42"/>
  <c r="I231" i="42"/>
  <c r="I230" i="42" s="1"/>
  <c r="F231" i="42"/>
  <c r="C231" i="42"/>
  <c r="K230" i="42"/>
  <c r="H230" i="42"/>
  <c r="H229" i="42" s="1"/>
  <c r="G230" i="42"/>
  <c r="G229" i="42" s="1"/>
  <c r="D230" i="42"/>
  <c r="D229" i="42" s="1"/>
  <c r="O228" i="42"/>
  <c r="L228" i="42"/>
  <c r="I228" i="42"/>
  <c r="F228" i="42"/>
  <c r="C228" i="42" s="1"/>
  <c r="O227" i="42"/>
  <c r="O226" i="42" s="1"/>
  <c r="L227" i="42"/>
  <c r="I227" i="42"/>
  <c r="I226" i="42" s="1"/>
  <c r="C226" i="42" s="1"/>
  <c r="F227" i="42"/>
  <c r="C227" i="42"/>
  <c r="N226" i="42"/>
  <c r="M226" i="42"/>
  <c r="L226" i="42"/>
  <c r="K226" i="42"/>
  <c r="J226" i="42"/>
  <c r="H226" i="42"/>
  <c r="G226" i="42"/>
  <c r="F226" i="42"/>
  <c r="E226" i="42"/>
  <c r="D226" i="42"/>
  <c r="O225" i="42"/>
  <c r="L225" i="42"/>
  <c r="I225" i="42"/>
  <c r="F225" i="42"/>
  <c r="C225" i="42" s="1"/>
  <c r="O224" i="42"/>
  <c r="L224" i="42"/>
  <c r="I224" i="42"/>
  <c r="F224" i="42"/>
  <c r="C224" i="42" s="1"/>
  <c r="O223" i="42"/>
  <c r="L223" i="42"/>
  <c r="I223" i="42"/>
  <c r="F223" i="42"/>
  <c r="C223" i="42"/>
  <c r="O222" i="42"/>
  <c r="L222" i="42"/>
  <c r="I222" i="42"/>
  <c r="F222" i="42"/>
  <c r="C222" i="42" s="1"/>
  <c r="O221" i="42"/>
  <c r="L221" i="42"/>
  <c r="I221" i="42"/>
  <c r="F221" i="42"/>
  <c r="C221" i="42" s="1"/>
  <c r="O220" i="42"/>
  <c r="L220" i="42"/>
  <c r="I220" i="42"/>
  <c r="F220" i="42"/>
  <c r="C220" i="42" s="1"/>
  <c r="O219" i="42"/>
  <c r="L219" i="42"/>
  <c r="I219" i="42"/>
  <c r="F219" i="42"/>
  <c r="C219" i="42"/>
  <c r="O218" i="42"/>
  <c r="L218" i="42"/>
  <c r="I218" i="42"/>
  <c r="F218" i="42"/>
  <c r="C218" i="42" s="1"/>
  <c r="O217" i="42"/>
  <c r="L217" i="42"/>
  <c r="I217" i="42"/>
  <c r="F217" i="42"/>
  <c r="C217" i="42" s="1"/>
  <c r="O216" i="42"/>
  <c r="L216" i="42"/>
  <c r="L215" i="42" s="1"/>
  <c r="I216" i="42"/>
  <c r="I215" i="42" s="1"/>
  <c r="F216" i="42"/>
  <c r="C216" i="42" s="1"/>
  <c r="O215" i="42"/>
  <c r="N215" i="42"/>
  <c r="M215" i="42"/>
  <c r="K215" i="42"/>
  <c r="J215" i="42"/>
  <c r="H215" i="42"/>
  <c r="G215" i="42"/>
  <c r="G203" i="42" s="1"/>
  <c r="E215" i="42"/>
  <c r="D215" i="42"/>
  <c r="O214" i="42"/>
  <c r="L214" i="42"/>
  <c r="I214" i="42"/>
  <c r="F214" i="42"/>
  <c r="C214" i="42" s="1"/>
  <c r="O213" i="42"/>
  <c r="L213" i="42"/>
  <c r="I213" i="42"/>
  <c r="F213" i="42"/>
  <c r="C213" i="42" s="1"/>
  <c r="O212" i="42"/>
  <c r="L212" i="42"/>
  <c r="I212" i="42"/>
  <c r="F212" i="42"/>
  <c r="C212" i="42" s="1"/>
  <c r="O211" i="42"/>
  <c r="L211" i="42"/>
  <c r="I211" i="42"/>
  <c r="F211" i="42"/>
  <c r="C211" i="42"/>
  <c r="O210" i="42"/>
  <c r="L210" i="42"/>
  <c r="I210" i="42"/>
  <c r="F210" i="42"/>
  <c r="C210" i="42" s="1"/>
  <c r="O209" i="42"/>
  <c r="L209" i="42"/>
  <c r="I209" i="42"/>
  <c r="F209" i="42"/>
  <c r="O208" i="42"/>
  <c r="L208" i="42"/>
  <c r="I208" i="42"/>
  <c r="F208" i="42"/>
  <c r="O207" i="42"/>
  <c r="L207" i="42"/>
  <c r="L204" i="42" s="1"/>
  <c r="I207" i="42"/>
  <c r="F207" i="42"/>
  <c r="C207" i="42"/>
  <c r="O206" i="42"/>
  <c r="L206" i="42"/>
  <c r="I206" i="42"/>
  <c r="F206" i="42"/>
  <c r="C206" i="42" s="1"/>
  <c r="O205" i="42"/>
  <c r="O204" i="42" s="1"/>
  <c r="L205" i="42"/>
  <c r="I205" i="42"/>
  <c r="F205" i="42"/>
  <c r="N204" i="42"/>
  <c r="N203" i="42" s="1"/>
  <c r="M204" i="42"/>
  <c r="M203" i="42" s="1"/>
  <c r="K204" i="42"/>
  <c r="J204" i="42"/>
  <c r="J203" i="42" s="1"/>
  <c r="H204" i="42"/>
  <c r="H203" i="42" s="1"/>
  <c r="G204" i="42"/>
  <c r="F204" i="42"/>
  <c r="E204" i="42"/>
  <c r="E203" i="42" s="1"/>
  <c r="D204" i="42"/>
  <c r="D203" i="42" s="1"/>
  <c r="O203" i="42"/>
  <c r="K203" i="42"/>
  <c r="O202" i="42"/>
  <c r="L202" i="42"/>
  <c r="I202" i="42"/>
  <c r="F202" i="42"/>
  <c r="C202" i="42" s="1"/>
  <c r="O201" i="42"/>
  <c r="L201" i="42"/>
  <c r="I201" i="42"/>
  <c r="F201" i="42"/>
  <c r="C201" i="42" s="1"/>
  <c r="O200" i="42"/>
  <c r="L200" i="42"/>
  <c r="I200" i="42"/>
  <c r="F200" i="42"/>
  <c r="C200" i="42" s="1"/>
  <c r="O199" i="42"/>
  <c r="L199" i="42"/>
  <c r="I199" i="42"/>
  <c r="F199" i="42"/>
  <c r="C199" i="42"/>
  <c r="O198" i="42"/>
  <c r="L198" i="42"/>
  <c r="I198" i="42"/>
  <c r="F198" i="42"/>
  <c r="N197" i="42"/>
  <c r="M197" i="42"/>
  <c r="M195" i="42" s="1"/>
  <c r="L197" i="42"/>
  <c r="K197" i="42"/>
  <c r="J197" i="42"/>
  <c r="I197" i="42"/>
  <c r="H197" i="42"/>
  <c r="H195" i="42" s="1"/>
  <c r="H194" i="42" s="1"/>
  <c r="H193" i="42" s="1"/>
  <c r="G197" i="42"/>
  <c r="E197" i="42"/>
  <c r="E195" i="42" s="1"/>
  <c r="E194" i="42" s="1"/>
  <c r="E193" i="42" s="1"/>
  <c r="D197" i="42"/>
  <c r="D195" i="42" s="1"/>
  <c r="O196" i="42"/>
  <c r="L196" i="42"/>
  <c r="L195" i="42" s="1"/>
  <c r="I196" i="42"/>
  <c r="I195" i="42" s="1"/>
  <c r="F196" i="42"/>
  <c r="N195" i="42"/>
  <c r="N194" i="42" s="1"/>
  <c r="N193" i="42" s="1"/>
  <c r="K195" i="42"/>
  <c r="K194" i="42" s="1"/>
  <c r="J195" i="42"/>
  <c r="J194" i="42" s="1"/>
  <c r="G195" i="42"/>
  <c r="D194" i="42"/>
  <c r="D193" i="42" s="1"/>
  <c r="O192" i="42"/>
  <c r="L192" i="42"/>
  <c r="L191" i="42" s="1"/>
  <c r="L190" i="42" s="1"/>
  <c r="I192" i="42"/>
  <c r="I191" i="42" s="1"/>
  <c r="I190" i="42" s="1"/>
  <c r="F192" i="42"/>
  <c r="O191" i="42"/>
  <c r="O190" i="42" s="1"/>
  <c r="O186" i="42" s="1"/>
  <c r="N191" i="42"/>
  <c r="N190" i="42" s="1"/>
  <c r="M191" i="42"/>
  <c r="M190" i="42" s="1"/>
  <c r="K191" i="42"/>
  <c r="J191" i="42"/>
  <c r="J190" i="42" s="1"/>
  <c r="H191" i="42"/>
  <c r="G191" i="42"/>
  <c r="G190" i="42" s="1"/>
  <c r="G186" i="42" s="1"/>
  <c r="F191" i="42"/>
  <c r="F190" i="42" s="1"/>
  <c r="E191" i="42"/>
  <c r="E190" i="42" s="1"/>
  <c r="D191" i="42"/>
  <c r="K190" i="42"/>
  <c r="H190" i="42"/>
  <c r="D190" i="42"/>
  <c r="D186" i="42" s="1"/>
  <c r="O189" i="42"/>
  <c r="L189" i="42"/>
  <c r="I189" i="42"/>
  <c r="F189" i="42"/>
  <c r="C189" i="42" s="1"/>
  <c r="O188" i="42"/>
  <c r="L188" i="42"/>
  <c r="L187" i="42" s="1"/>
  <c r="I188" i="42"/>
  <c r="I187" i="42" s="1"/>
  <c r="I186" i="42" s="1"/>
  <c r="F188" i="42"/>
  <c r="C188" i="42" s="1"/>
  <c r="O187" i="42"/>
  <c r="N187" i="42"/>
  <c r="M187" i="42"/>
  <c r="M186" i="42" s="1"/>
  <c r="K187" i="42"/>
  <c r="K186" i="42" s="1"/>
  <c r="J187" i="42"/>
  <c r="H187" i="42"/>
  <c r="G187" i="42"/>
  <c r="F187" i="42"/>
  <c r="F186" i="42" s="1"/>
  <c r="E187" i="42"/>
  <c r="D187" i="42"/>
  <c r="H186" i="42"/>
  <c r="O185" i="42"/>
  <c r="L185" i="42"/>
  <c r="I185" i="42"/>
  <c r="F185" i="42"/>
  <c r="O184" i="42"/>
  <c r="L184" i="42"/>
  <c r="L183" i="42" s="1"/>
  <c r="C183" i="42" s="1"/>
  <c r="I184" i="42"/>
  <c r="I183" i="42" s="1"/>
  <c r="F184" i="42"/>
  <c r="O183" i="42"/>
  <c r="N183" i="42"/>
  <c r="M183" i="42"/>
  <c r="K183" i="42"/>
  <c r="J183" i="42"/>
  <c r="H183" i="42"/>
  <c r="G183" i="42"/>
  <c r="F183" i="42"/>
  <c r="E183" i="42"/>
  <c r="D183" i="42"/>
  <c r="O182" i="42"/>
  <c r="L182" i="42"/>
  <c r="I182" i="42"/>
  <c r="F182" i="42"/>
  <c r="C182" i="42" s="1"/>
  <c r="O181" i="42"/>
  <c r="L181" i="42"/>
  <c r="I181" i="42"/>
  <c r="F181" i="42"/>
  <c r="C181" i="42"/>
  <c r="O180" i="42"/>
  <c r="L180" i="42"/>
  <c r="I180" i="42"/>
  <c r="F180" i="42"/>
  <c r="C180" i="42" s="1"/>
  <c r="O179" i="42"/>
  <c r="O178" i="42" s="1"/>
  <c r="O173" i="42" s="1"/>
  <c r="O172" i="42" s="1"/>
  <c r="L179" i="42"/>
  <c r="I179" i="42"/>
  <c r="F179" i="42"/>
  <c r="C179" i="42"/>
  <c r="N178" i="42"/>
  <c r="M178" i="42"/>
  <c r="L178" i="42"/>
  <c r="K178" i="42"/>
  <c r="J178" i="42"/>
  <c r="H178" i="42"/>
  <c r="G178" i="42"/>
  <c r="G173" i="42" s="1"/>
  <c r="G172" i="42" s="1"/>
  <c r="E178" i="42"/>
  <c r="D178" i="42"/>
  <c r="O177" i="42"/>
  <c r="L177" i="42"/>
  <c r="I177" i="42"/>
  <c r="F177" i="42"/>
  <c r="F174" i="42" s="1"/>
  <c r="O176" i="42"/>
  <c r="L176" i="42"/>
  <c r="I176" i="42"/>
  <c r="F176" i="42"/>
  <c r="O175" i="42"/>
  <c r="L175" i="42"/>
  <c r="L174" i="42" s="1"/>
  <c r="L173" i="42" s="1"/>
  <c r="L172" i="42" s="1"/>
  <c r="I175" i="42"/>
  <c r="I174" i="42" s="1"/>
  <c r="F175" i="42"/>
  <c r="O174" i="42"/>
  <c r="N174" i="42"/>
  <c r="N173" i="42" s="1"/>
  <c r="N172" i="42" s="1"/>
  <c r="M174" i="42"/>
  <c r="K174" i="42"/>
  <c r="K173" i="42" s="1"/>
  <c r="K172" i="42" s="1"/>
  <c r="J174" i="42"/>
  <c r="J173" i="42" s="1"/>
  <c r="H174" i="42"/>
  <c r="G174" i="42"/>
  <c r="E174" i="42"/>
  <c r="D174" i="42"/>
  <c r="M173" i="42"/>
  <c r="M172" i="42" s="1"/>
  <c r="H173" i="42"/>
  <c r="H172" i="42" s="1"/>
  <c r="E173" i="42"/>
  <c r="D173" i="42"/>
  <c r="D172" i="42" s="1"/>
  <c r="J172" i="42"/>
  <c r="E172" i="42"/>
  <c r="O171" i="42"/>
  <c r="L171" i="42"/>
  <c r="I171" i="42"/>
  <c r="C171" i="42" s="1"/>
  <c r="F171" i="42"/>
  <c r="O170" i="42"/>
  <c r="L170" i="42"/>
  <c r="C170" i="42" s="1"/>
  <c r="I170" i="42"/>
  <c r="F170" i="42"/>
  <c r="O169" i="42"/>
  <c r="O165" i="42" s="1"/>
  <c r="O164" i="42" s="1"/>
  <c r="L169" i="42"/>
  <c r="I169" i="42"/>
  <c r="F169" i="42"/>
  <c r="C169" i="42"/>
  <c r="O168" i="42"/>
  <c r="L168" i="42"/>
  <c r="I168" i="42"/>
  <c r="F168" i="42"/>
  <c r="C168" i="42" s="1"/>
  <c r="O167" i="42"/>
  <c r="L167" i="42"/>
  <c r="I167" i="42"/>
  <c r="C167" i="42" s="1"/>
  <c r="F167" i="42"/>
  <c r="O166" i="42"/>
  <c r="L166" i="42"/>
  <c r="L165" i="42" s="1"/>
  <c r="L164" i="42" s="1"/>
  <c r="I166" i="42"/>
  <c r="F166" i="42"/>
  <c r="C166" i="42" s="1"/>
  <c r="N165" i="42"/>
  <c r="M165" i="42"/>
  <c r="K165" i="42"/>
  <c r="K164" i="42" s="1"/>
  <c r="J165" i="42"/>
  <c r="H165" i="42"/>
  <c r="G165" i="42"/>
  <c r="G164" i="42" s="1"/>
  <c r="E165" i="42"/>
  <c r="E164" i="42" s="1"/>
  <c r="D165" i="42"/>
  <c r="N164" i="42"/>
  <c r="M164" i="42"/>
  <c r="J164" i="42"/>
  <c r="H164" i="42"/>
  <c r="D164" i="42"/>
  <c r="O163" i="42"/>
  <c r="L163" i="42"/>
  <c r="I163" i="42"/>
  <c r="F163" i="42"/>
  <c r="C163" i="42"/>
  <c r="O162" i="42"/>
  <c r="L162" i="42"/>
  <c r="I162" i="42"/>
  <c r="F162" i="42"/>
  <c r="C162" i="42" s="1"/>
  <c r="O161" i="42"/>
  <c r="L161" i="42"/>
  <c r="I161" i="42"/>
  <c r="F161" i="42"/>
  <c r="C161" i="42" s="1"/>
  <c r="O160" i="42"/>
  <c r="L160" i="42"/>
  <c r="L159" i="42" s="1"/>
  <c r="I160" i="42"/>
  <c r="F160" i="42"/>
  <c r="O159" i="42"/>
  <c r="N159" i="42"/>
  <c r="M159" i="42"/>
  <c r="K159" i="42"/>
  <c r="J159" i="42"/>
  <c r="I159" i="42"/>
  <c r="H159" i="42"/>
  <c r="G159" i="42"/>
  <c r="F159" i="42"/>
  <c r="C159" i="42" s="1"/>
  <c r="E159" i="42"/>
  <c r="D159" i="42"/>
  <c r="O158" i="42"/>
  <c r="L158" i="42"/>
  <c r="C158" i="42" s="1"/>
  <c r="I158" i="42"/>
  <c r="F158" i="42"/>
  <c r="O157" i="42"/>
  <c r="L157" i="42"/>
  <c r="I157" i="42"/>
  <c r="F157" i="42"/>
  <c r="C157" i="42"/>
  <c r="O156" i="42"/>
  <c r="L156" i="42"/>
  <c r="I156" i="42"/>
  <c r="F156" i="42"/>
  <c r="C156" i="42" s="1"/>
  <c r="O155" i="42"/>
  <c r="L155" i="42"/>
  <c r="I155" i="42"/>
  <c r="C155" i="42" s="1"/>
  <c r="F155" i="42"/>
  <c r="O154" i="42"/>
  <c r="L154" i="42"/>
  <c r="I154" i="42"/>
  <c r="F154" i="42"/>
  <c r="C154" i="42" s="1"/>
  <c r="O153" i="42"/>
  <c r="L153" i="42"/>
  <c r="I153" i="42"/>
  <c r="F153" i="42"/>
  <c r="C153" i="42"/>
  <c r="O152" i="42"/>
  <c r="L152" i="42"/>
  <c r="I152" i="42"/>
  <c r="F152" i="42"/>
  <c r="C152" i="42" s="1"/>
  <c r="O151" i="42"/>
  <c r="O150" i="42" s="1"/>
  <c r="L151" i="42"/>
  <c r="I151" i="42"/>
  <c r="F151" i="42"/>
  <c r="C151" i="42"/>
  <c r="N150" i="42"/>
  <c r="M150" i="42"/>
  <c r="L150" i="42"/>
  <c r="K150" i="42"/>
  <c r="J150" i="42"/>
  <c r="H150" i="42"/>
  <c r="G150" i="42"/>
  <c r="E150" i="42"/>
  <c r="D150" i="42"/>
  <c r="O149" i="42"/>
  <c r="L149" i="42"/>
  <c r="I149" i="42"/>
  <c r="F149" i="42"/>
  <c r="C149" i="42" s="1"/>
  <c r="O148" i="42"/>
  <c r="L148" i="42"/>
  <c r="I148" i="42"/>
  <c r="F148" i="42"/>
  <c r="O147" i="42"/>
  <c r="L147" i="42"/>
  <c r="I147" i="42"/>
  <c r="C147" i="42" s="1"/>
  <c r="F147" i="42"/>
  <c r="O146" i="42"/>
  <c r="L146" i="42"/>
  <c r="C146" i="42" s="1"/>
  <c r="I146" i="42"/>
  <c r="F146" i="42"/>
  <c r="O145" i="42"/>
  <c r="O143" i="42" s="1"/>
  <c r="L145" i="42"/>
  <c r="I145" i="42"/>
  <c r="F145" i="42"/>
  <c r="C145" i="42"/>
  <c r="O144" i="42"/>
  <c r="L144" i="42"/>
  <c r="I144" i="42"/>
  <c r="I143" i="42" s="1"/>
  <c r="F144" i="42"/>
  <c r="C144" i="42" s="1"/>
  <c r="N143" i="42"/>
  <c r="M143" i="42"/>
  <c r="K143" i="42"/>
  <c r="J143" i="42"/>
  <c r="H143" i="42"/>
  <c r="G143" i="42"/>
  <c r="E143" i="42"/>
  <c r="D143" i="42"/>
  <c r="O142" i="42"/>
  <c r="L142" i="42"/>
  <c r="I142" i="42"/>
  <c r="F142" i="42"/>
  <c r="C142" i="42" s="1"/>
  <c r="O141" i="42"/>
  <c r="L141" i="42"/>
  <c r="L140" i="42" s="1"/>
  <c r="I141" i="42"/>
  <c r="I140" i="42" s="1"/>
  <c r="F141" i="42"/>
  <c r="C141" i="42" s="1"/>
  <c r="O140" i="42"/>
  <c r="N140" i="42"/>
  <c r="N129" i="42" s="1"/>
  <c r="M140" i="42"/>
  <c r="K140" i="42"/>
  <c r="J140" i="42"/>
  <c r="J129" i="42" s="1"/>
  <c r="H140" i="42"/>
  <c r="G140" i="42"/>
  <c r="F140" i="42"/>
  <c r="E140" i="42"/>
  <c r="D140" i="42"/>
  <c r="O139" i="42"/>
  <c r="L139" i="42"/>
  <c r="I139" i="42"/>
  <c r="F139" i="42"/>
  <c r="C139" i="42"/>
  <c r="O138" i="42"/>
  <c r="L138" i="42"/>
  <c r="I138" i="42"/>
  <c r="F138" i="42"/>
  <c r="C138" i="42" s="1"/>
  <c r="O137" i="42"/>
  <c r="L137" i="42"/>
  <c r="I137" i="42"/>
  <c r="F137" i="42"/>
  <c r="C137" i="42" s="1"/>
  <c r="O136" i="42"/>
  <c r="L136" i="42"/>
  <c r="C136" i="42" s="1"/>
  <c r="I136" i="42"/>
  <c r="I135" i="42" s="1"/>
  <c r="F136" i="42"/>
  <c r="O135" i="42"/>
  <c r="N135" i="42"/>
  <c r="M135" i="42"/>
  <c r="K135" i="42"/>
  <c r="J135" i="42"/>
  <c r="H135" i="42"/>
  <c r="G135" i="42"/>
  <c r="E135" i="42"/>
  <c r="D135" i="42"/>
  <c r="O134" i="42"/>
  <c r="L134" i="42"/>
  <c r="I134" i="42"/>
  <c r="F134" i="42"/>
  <c r="C134" i="42" s="1"/>
  <c r="O133" i="42"/>
  <c r="L133" i="42"/>
  <c r="I133" i="42"/>
  <c r="I130" i="42" s="1"/>
  <c r="F133" i="42"/>
  <c r="C133" i="42" s="1"/>
  <c r="O132" i="42"/>
  <c r="L132" i="42"/>
  <c r="C132" i="42" s="1"/>
  <c r="I132" i="42"/>
  <c r="F132" i="42"/>
  <c r="O131" i="42"/>
  <c r="O130" i="42" s="1"/>
  <c r="O129" i="42" s="1"/>
  <c r="L131" i="42"/>
  <c r="I131" i="42"/>
  <c r="F131" i="42"/>
  <c r="F130" i="42" s="1"/>
  <c r="C131" i="42"/>
  <c r="N130" i="42"/>
  <c r="M130" i="42"/>
  <c r="L130" i="42"/>
  <c r="K130" i="42"/>
  <c r="K129" i="42" s="1"/>
  <c r="J130" i="42"/>
  <c r="H130" i="42"/>
  <c r="H129" i="42" s="1"/>
  <c r="H74" i="42" s="1"/>
  <c r="G130" i="42"/>
  <c r="G129" i="42" s="1"/>
  <c r="E130" i="42"/>
  <c r="D130" i="42"/>
  <c r="D129" i="42" s="1"/>
  <c r="D74" i="42" s="1"/>
  <c r="M129" i="42"/>
  <c r="E129" i="42"/>
  <c r="O128" i="42"/>
  <c r="L128" i="42"/>
  <c r="C128" i="42" s="1"/>
  <c r="I128" i="42"/>
  <c r="I127" i="42" s="1"/>
  <c r="F128" i="42"/>
  <c r="O127" i="42"/>
  <c r="N127" i="42"/>
  <c r="M127" i="42"/>
  <c r="K127" i="42"/>
  <c r="J127" i="42"/>
  <c r="H127" i="42"/>
  <c r="G127" i="42"/>
  <c r="F127" i="42"/>
  <c r="E127" i="42"/>
  <c r="D127" i="42"/>
  <c r="O126" i="42"/>
  <c r="L126" i="42"/>
  <c r="I126" i="42"/>
  <c r="F126" i="42"/>
  <c r="C126" i="42" s="1"/>
  <c r="O125" i="42"/>
  <c r="L125" i="42"/>
  <c r="I125" i="42"/>
  <c r="F125" i="42"/>
  <c r="C125" i="42" s="1"/>
  <c r="O124" i="42"/>
  <c r="L124" i="42"/>
  <c r="C124" i="42" s="1"/>
  <c r="I124" i="42"/>
  <c r="F124" i="42"/>
  <c r="O123" i="42"/>
  <c r="L123" i="42"/>
  <c r="I123" i="42"/>
  <c r="F123" i="42"/>
  <c r="C123" i="42"/>
  <c r="O122" i="42"/>
  <c r="O121" i="42" s="1"/>
  <c r="L122" i="42"/>
  <c r="I122" i="42"/>
  <c r="F122" i="42"/>
  <c r="F121" i="42" s="1"/>
  <c r="N121" i="42"/>
  <c r="M121" i="42"/>
  <c r="K121" i="42"/>
  <c r="J121" i="42"/>
  <c r="I121" i="42"/>
  <c r="H121" i="42"/>
  <c r="G121" i="42"/>
  <c r="E121" i="42"/>
  <c r="D121" i="42"/>
  <c r="O120" i="42"/>
  <c r="L120" i="42"/>
  <c r="C120" i="42" s="1"/>
  <c r="I120" i="42"/>
  <c r="F120" i="42"/>
  <c r="O119" i="42"/>
  <c r="L119" i="42"/>
  <c r="I119" i="42"/>
  <c r="F119" i="42"/>
  <c r="C119" i="42"/>
  <c r="O118" i="42"/>
  <c r="L118" i="42"/>
  <c r="I118" i="42"/>
  <c r="F118" i="42"/>
  <c r="C118" i="42" s="1"/>
  <c r="O117" i="42"/>
  <c r="L117" i="42"/>
  <c r="I117" i="42"/>
  <c r="F117" i="42"/>
  <c r="C117" i="42" s="1"/>
  <c r="O116" i="42"/>
  <c r="L116" i="42"/>
  <c r="C116" i="42" s="1"/>
  <c r="I116" i="42"/>
  <c r="I115" i="42" s="1"/>
  <c r="F116" i="42"/>
  <c r="O115" i="42"/>
  <c r="N115" i="42"/>
  <c r="M115" i="42"/>
  <c r="K115" i="42"/>
  <c r="J115" i="42"/>
  <c r="H115" i="42"/>
  <c r="G115" i="42"/>
  <c r="E115" i="42"/>
  <c r="D115" i="42"/>
  <c r="O114" i="42"/>
  <c r="L114" i="42"/>
  <c r="I114" i="42"/>
  <c r="F114" i="42"/>
  <c r="C114" i="42" s="1"/>
  <c r="O113" i="42"/>
  <c r="L113" i="42"/>
  <c r="I113" i="42"/>
  <c r="F113" i="42"/>
  <c r="C113" i="42" s="1"/>
  <c r="O112" i="42"/>
  <c r="L112" i="42"/>
  <c r="C112" i="42" s="1"/>
  <c r="I112" i="42"/>
  <c r="I111" i="42" s="1"/>
  <c r="F112" i="42"/>
  <c r="O111" i="42"/>
  <c r="N111" i="42"/>
  <c r="M111" i="42"/>
  <c r="K111" i="42"/>
  <c r="J111" i="42"/>
  <c r="H111" i="42"/>
  <c r="G111" i="42"/>
  <c r="E111" i="42"/>
  <c r="D111" i="42"/>
  <c r="O110" i="42"/>
  <c r="L110" i="42"/>
  <c r="I110" i="42"/>
  <c r="F110" i="42"/>
  <c r="C110" i="42" s="1"/>
  <c r="O109" i="42"/>
  <c r="L109" i="42"/>
  <c r="I109" i="42"/>
  <c r="F109" i="42"/>
  <c r="C109" i="42" s="1"/>
  <c r="O108" i="42"/>
  <c r="L108" i="42"/>
  <c r="C108" i="42" s="1"/>
  <c r="I108" i="42"/>
  <c r="F108" i="42"/>
  <c r="O107" i="42"/>
  <c r="L107" i="42"/>
  <c r="I107" i="42"/>
  <c r="F107" i="42"/>
  <c r="C107" i="42"/>
  <c r="O106" i="42"/>
  <c r="L106" i="42"/>
  <c r="I106" i="42"/>
  <c r="F106" i="42"/>
  <c r="C106" i="42" s="1"/>
  <c r="O105" i="42"/>
  <c r="L105" i="42"/>
  <c r="I105" i="42"/>
  <c r="I102" i="42" s="1"/>
  <c r="F105" i="42"/>
  <c r="C105" i="42" s="1"/>
  <c r="O104" i="42"/>
  <c r="L104" i="42"/>
  <c r="C104" i="42" s="1"/>
  <c r="I104" i="42"/>
  <c r="F104" i="42"/>
  <c r="O103" i="42"/>
  <c r="O102" i="42" s="1"/>
  <c r="L103" i="42"/>
  <c r="I103" i="42"/>
  <c r="F103" i="42"/>
  <c r="F102" i="42" s="1"/>
  <c r="C103" i="42"/>
  <c r="N102" i="42"/>
  <c r="M102" i="42"/>
  <c r="L102" i="42"/>
  <c r="K102" i="42"/>
  <c r="J102" i="42"/>
  <c r="H102" i="42"/>
  <c r="G102" i="42"/>
  <c r="E102" i="42"/>
  <c r="D102" i="42"/>
  <c r="O101" i="42"/>
  <c r="L101" i="42"/>
  <c r="I101" i="42"/>
  <c r="F101" i="42"/>
  <c r="C101" i="42" s="1"/>
  <c r="O100" i="42"/>
  <c r="L100" i="42"/>
  <c r="C100" i="42" s="1"/>
  <c r="I100" i="42"/>
  <c r="F100" i="42"/>
  <c r="O99" i="42"/>
  <c r="L99" i="42"/>
  <c r="I99" i="42"/>
  <c r="F99" i="42"/>
  <c r="C99" i="42"/>
  <c r="O98" i="42"/>
  <c r="L98" i="42"/>
  <c r="I98" i="42"/>
  <c r="F98" i="42"/>
  <c r="C98" i="42" s="1"/>
  <c r="O97" i="42"/>
  <c r="L97" i="42"/>
  <c r="I97" i="42"/>
  <c r="I94" i="42" s="1"/>
  <c r="F97" i="42"/>
  <c r="C97" i="42" s="1"/>
  <c r="O96" i="42"/>
  <c r="L96" i="42"/>
  <c r="C96" i="42" s="1"/>
  <c r="I96" i="42"/>
  <c r="F96" i="42"/>
  <c r="O95" i="42"/>
  <c r="O94" i="42" s="1"/>
  <c r="L95" i="42"/>
  <c r="I95" i="42"/>
  <c r="F95" i="42"/>
  <c r="F94" i="42" s="1"/>
  <c r="C95" i="42"/>
  <c r="N94" i="42"/>
  <c r="M94" i="42"/>
  <c r="L94" i="42"/>
  <c r="K94" i="42"/>
  <c r="J94" i="42"/>
  <c r="H94" i="42"/>
  <c r="G94" i="42"/>
  <c r="E94" i="42"/>
  <c r="D94" i="42"/>
  <c r="O93" i="42"/>
  <c r="L93" i="42"/>
  <c r="I93" i="42"/>
  <c r="F93" i="42"/>
  <c r="C93" i="42" s="1"/>
  <c r="O92" i="42"/>
  <c r="L92" i="42"/>
  <c r="C92" i="42" s="1"/>
  <c r="I92" i="42"/>
  <c r="F92" i="42"/>
  <c r="O91" i="42"/>
  <c r="O88" i="42" s="1"/>
  <c r="L91" i="42"/>
  <c r="I91" i="42"/>
  <c r="F91" i="42"/>
  <c r="C91" i="42"/>
  <c r="O90" i="42"/>
  <c r="L90" i="42"/>
  <c r="I90" i="42"/>
  <c r="F90" i="42"/>
  <c r="C90" i="42" s="1"/>
  <c r="O89" i="42"/>
  <c r="L89" i="42"/>
  <c r="L88" i="42" s="1"/>
  <c r="I89" i="42"/>
  <c r="I88" i="42" s="1"/>
  <c r="F89" i="42"/>
  <c r="C89" i="42" s="1"/>
  <c r="N88" i="42"/>
  <c r="M88" i="42"/>
  <c r="K88" i="42"/>
  <c r="J88" i="42"/>
  <c r="H88" i="42"/>
  <c r="G88" i="42"/>
  <c r="F88" i="42"/>
  <c r="E88" i="42"/>
  <c r="D88" i="42"/>
  <c r="O87" i="42"/>
  <c r="L87" i="42"/>
  <c r="I87" i="42"/>
  <c r="F87" i="42"/>
  <c r="C87" i="42"/>
  <c r="O86" i="42"/>
  <c r="L86" i="42"/>
  <c r="I86" i="42"/>
  <c r="F86" i="42"/>
  <c r="C86" i="42" s="1"/>
  <c r="O85" i="42"/>
  <c r="L85" i="42"/>
  <c r="I85" i="42"/>
  <c r="F85" i="42"/>
  <c r="C85" i="42" s="1"/>
  <c r="O84" i="42"/>
  <c r="L84" i="42"/>
  <c r="C84" i="42" s="1"/>
  <c r="I84" i="42"/>
  <c r="I83" i="42" s="1"/>
  <c r="F84" i="42"/>
  <c r="O83" i="42"/>
  <c r="N83" i="42"/>
  <c r="N82" i="42" s="1"/>
  <c r="M83" i="42"/>
  <c r="K83" i="42"/>
  <c r="K82" i="42" s="1"/>
  <c r="J83" i="42"/>
  <c r="J82" i="42" s="1"/>
  <c r="H83" i="42"/>
  <c r="G83" i="42"/>
  <c r="G82" i="42" s="1"/>
  <c r="E83" i="42"/>
  <c r="D83" i="42"/>
  <c r="M82" i="42"/>
  <c r="H82" i="42"/>
  <c r="E82" i="42"/>
  <c r="D82" i="42"/>
  <c r="O81" i="42"/>
  <c r="L81" i="42"/>
  <c r="I81" i="42"/>
  <c r="F81" i="42"/>
  <c r="C81" i="42" s="1"/>
  <c r="O80" i="42"/>
  <c r="L80" i="42"/>
  <c r="C80" i="42" s="1"/>
  <c r="I80" i="42"/>
  <c r="I79" i="42" s="1"/>
  <c r="F80" i="42"/>
  <c r="O79" i="42"/>
  <c r="N79" i="42"/>
  <c r="M79" i="42"/>
  <c r="K79" i="42"/>
  <c r="J79" i="42"/>
  <c r="H79" i="42"/>
  <c r="G79" i="42"/>
  <c r="F79" i="42"/>
  <c r="E79" i="42"/>
  <c r="D79" i="42"/>
  <c r="O78" i="42"/>
  <c r="L78" i="42"/>
  <c r="I78" i="42"/>
  <c r="F78" i="42"/>
  <c r="C78" i="42" s="1"/>
  <c r="O77" i="42"/>
  <c r="L77" i="42"/>
  <c r="L76" i="42" s="1"/>
  <c r="I77" i="42"/>
  <c r="I76" i="42" s="1"/>
  <c r="I75" i="42" s="1"/>
  <c r="F77" i="42"/>
  <c r="C77" i="42" s="1"/>
  <c r="O76" i="42"/>
  <c r="N76" i="42"/>
  <c r="N75" i="42" s="1"/>
  <c r="M76" i="42"/>
  <c r="M75" i="42" s="1"/>
  <c r="M74" i="42" s="1"/>
  <c r="K76" i="42"/>
  <c r="J76" i="42"/>
  <c r="J75" i="42" s="1"/>
  <c r="H76" i="42"/>
  <c r="G76" i="42"/>
  <c r="F76" i="42"/>
  <c r="E76" i="42"/>
  <c r="E75" i="42" s="1"/>
  <c r="E74" i="42" s="1"/>
  <c r="D76" i="42"/>
  <c r="O75" i="42"/>
  <c r="K75" i="42"/>
  <c r="H75" i="42"/>
  <c r="G75" i="42"/>
  <c r="G74" i="42" s="1"/>
  <c r="D75" i="42"/>
  <c r="O73" i="42"/>
  <c r="L73" i="42"/>
  <c r="I73" i="42"/>
  <c r="F73" i="42"/>
  <c r="C73" i="42" s="1"/>
  <c r="O72" i="42"/>
  <c r="L72" i="42"/>
  <c r="C72" i="42" s="1"/>
  <c r="I72" i="42"/>
  <c r="F72" i="42"/>
  <c r="O71" i="42"/>
  <c r="O68" i="42" s="1"/>
  <c r="L71" i="42"/>
  <c r="I71" i="42"/>
  <c r="F71" i="42"/>
  <c r="C71" i="42"/>
  <c r="O70" i="42"/>
  <c r="L70" i="42"/>
  <c r="I70" i="42"/>
  <c r="F70" i="42"/>
  <c r="C70" i="42" s="1"/>
  <c r="O69" i="42"/>
  <c r="L69" i="42"/>
  <c r="L68" i="42" s="1"/>
  <c r="L66" i="42" s="1"/>
  <c r="I69" i="42"/>
  <c r="I68" i="42" s="1"/>
  <c r="I66" i="42" s="1"/>
  <c r="F69" i="42"/>
  <c r="C69" i="42" s="1"/>
  <c r="N68" i="42"/>
  <c r="N66" i="42" s="1"/>
  <c r="M68" i="42"/>
  <c r="K68" i="42"/>
  <c r="K66" i="42" s="1"/>
  <c r="K52" i="42" s="1"/>
  <c r="J68" i="42"/>
  <c r="J66" i="42" s="1"/>
  <c r="H68" i="42"/>
  <c r="G68" i="42"/>
  <c r="G66" i="42" s="1"/>
  <c r="G52" i="42" s="1"/>
  <c r="G51" i="42" s="1"/>
  <c r="F68" i="42"/>
  <c r="C68" i="42" s="1"/>
  <c r="E68" i="42"/>
  <c r="D68" i="42"/>
  <c r="O67" i="42"/>
  <c r="O66" i="42" s="1"/>
  <c r="L67" i="42"/>
  <c r="I67" i="42"/>
  <c r="F67" i="42"/>
  <c r="F66" i="42" s="1"/>
  <c r="C67" i="42"/>
  <c r="M66" i="42"/>
  <c r="H66" i="42"/>
  <c r="E66" i="42"/>
  <c r="D66" i="42"/>
  <c r="O65" i="42"/>
  <c r="L65" i="42"/>
  <c r="I65" i="42"/>
  <c r="F65" i="42"/>
  <c r="C65" i="42" s="1"/>
  <c r="O64" i="42"/>
  <c r="L64" i="42"/>
  <c r="C64" i="42" s="1"/>
  <c r="I64" i="42"/>
  <c r="F64" i="42"/>
  <c r="O63" i="42"/>
  <c r="L63" i="42"/>
  <c r="I63" i="42"/>
  <c r="F63" i="42"/>
  <c r="C63" i="42"/>
  <c r="O62" i="42"/>
  <c r="L62" i="42"/>
  <c r="I62" i="42"/>
  <c r="F62" i="42"/>
  <c r="C62" i="42" s="1"/>
  <c r="O61" i="42"/>
  <c r="L61" i="42"/>
  <c r="I61" i="42"/>
  <c r="F61" i="42"/>
  <c r="C61" i="42" s="1"/>
  <c r="O60" i="42"/>
  <c r="L60" i="42"/>
  <c r="L57" i="42" s="1"/>
  <c r="I60" i="42"/>
  <c r="F60" i="42"/>
  <c r="O59" i="42"/>
  <c r="L59" i="42"/>
  <c r="I59" i="42"/>
  <c r="F59" i="42"/>
  <c r="C59" i="42"/>
  <c r="O58" i="42"/>
  <c r="O57" i="42" s="1"/>
  <c r="L58" i="42"/>
  <c r="I58" i="42"/>
  <c r="F58" i="42"/>
  <c r="C58" i="42" s="1"/>
  <c r="N57" i="42"/>
  <c r="M57" i="42"/>
  <c r="K57" i="42"/>
  <c r="J57" i="42"/>
  <c r="I57" i="42"/>
  <c r="H57" i="42"/>
  <c r="G57" i="42"/>
  <c r="E57" i="42"/>
  <c r="D57" i="42"/>
  <c r="O56" i="42"/>
  <c r="L56" i="42"/>
  <c r="L54" i="42" s="1"/>
  <c r="L53" i="42" s="1"/>
  <c r="L52" i="42" s="1"/>
  <c r="I56" i="42"/>
  <c r="G56" i="42"/>
  <c r="F56" i="42"/>
  <c r="C56" i="42"/>
  <c r="O55" i="42"/>
  <c r="O54" i="42" s="1"/>
  <c r="L55" i="42"/>
  <c r="I55" i="42"/>
  <c r="F55" i="42"/>
  <c r="F54" i="42" s="1"/>
  <c r="N54" i="42"/>
  <c r="M54" i="42"/>
  <c r="M53" i="42" s="1"/>
  <c r="M52" i="42" s="1"/>
  <c r="K54" i="42"/>
  <c r="J54" i="42"/>
  <c r="I54" i="42"/>
  <c r="I53" i="42" s="1"/>
  <c r="H54" i="42"/>
  <c r="H53" i="42" s="1"/>
  <c r="H52" i="42" s="1"/>
  <c r="H51" i="42" s="1"/>
  <c r="H50" i="42" s="1"/>
  <c r="G54" i="42"/>
  <c r="E54" i="42"/>
  <c r="E53" i="42" s="1"/>
  <c r="E52" i="42" s="1"/>
  <c r="D54" i="42"/>
  <c r="D53" i="42" s="1"/>
  <c r="D52" i="42" s="1"/>
  <c r="N53" i="42"/>
  <c r="N52" i="42" s="1"/>
  <c r="K53" i="42"/>
  <c r="J53" i="42"/>
  <c r="J52" i="42" s="1"/>
  <c r="G53" i="42"/>
  <c r="O46" i="42"/>
  <c r="C46" i="42" s="1"/>
  <c r="O45" i="42"/>
  <c r="C45" i="42"/>
  <c r="N44" i="42"/>
  <c r="M44" i="42"/>
  <c r="L43" i="42"/>
  <c r="L42" i="42" s="1"/>
  <c r="I43" i="42"/>
  <c r="F43" i="42"/>
  <c r="K42" i="42"/>
  <c r="J42" i="42"/>
  <c r="I42" i="42"/>
  <c r="C42" i="42" s="1"/>
  <c r="H42" i="42"/>
  <c r="H20" i="42" s="1"/>
  <c r="G42" i="42"/>
  <c r="F42" i="42"/>
  <c r="E42" i="42"/>
  <c r="D42" i="42"/>
  <c r="D20" i="42" s="1"/>
  <c r="F41" i="42"/>
  <c r="C41" i="42"/>
  <c r="L40" i="42"/>
  <c r="C40" i="42" s="1"/>
  <c r="L39" i="42"/>
  <c r="C39" i="42"/>
  <c r="L38" i="42"/>
  <c r="C38" i="42" s="1"/>
  <c r="L37" i="42"/>
  <c r="C37" i="42"/>
  <c r="K36" i="42"/>
  <c r="J36" i="42"/>
  <c r="L35" i="42"/>
  <c r="C35" i="42" s="1"/>
  <c r="L34" i="42"/>
  <c r="C34" i="42"/>
  <c r="K33" i="42"/>
  <c r="J33" i="42"/>
  <c r="L32" i="42"/>
  <c r="C32" i="42" s="1"/>
  <c r="K31" i="42"/>
  <c r="K26" i="42" s="1"/>
  <c r="K20" i="42" s="1"/>
  <c r="J31" i="42"/>
  <c r="J26" i="42" s="1"/>
  <c r="L30" i="42"/>
  <c r="C30" i="42"/>
  <c r="L29" i="42"/>
  <c r="L27" i="42" s="1"/>
  <c r="L28" i="42"/>
  <c r="C28" i="42"/>
  <c r="K27" i="42"/>
  <c r="J27" i="42"/>
  <c r="F25" i="42"/>
  <c r="C25" i="42" s="1"/>
  <c r="I24" i="42"/>
  <c r="F24" i="42"/>
  <c r="C24" i="42"/>
  <c r="O23" i="42"/>
  <c r="L23" i="42"/>
  <c r="I23" i="42"/>
  <c r="F23" i="42"/>
  <c r="C23" i="42" s="1"/>
  <c r="O22" i="42"/>
  <c r="L22" i="42"/>
  <c r="L21" i="42" s="1"/>
  <c r="I22" i="42"/>
  <c r="I21" i="42" s="1"/>
  <c r="F22" i="42"/>
  <c r="C22" i="42" s="1"/>
  <c r="O21" i="42"/>
  <c r="O287" i="42" s="1"/>
  <c r="N21" i="42"/>
  <c r="N287" i="42" s="1"/>
  <c r="N286" i="42" s="1"/>
  <c r="M21" i="42"/>
  <c r="M287" i="42" s="1"/>
  <c r="M286" i="42" s="1"/>
  <c r="K21" i="42"/>
  <c r="K287" i="42" s="1"/>
  <c r="K286" i="42" s="1"/>
  <c r="J21" i="42"/>
  <c r="J287" i="42" s="1"/>
  <c r="J286" i="42" s="1"/>
  <c r="H21" i="42"/>
  <c r="H287" i="42" s="1"/>
  <c r="H286" i="42" s="1"/>
  <c r="G21" i="42"/>
  <c r="G287" i="42" s="1"/>
  <c r="G286" i="42" s="1"/>
  <c r="F21" i="42"/>
  <c r="F287" i="42" s="1"/>
  <c r="E21" i="42"/>
  <c r="E287" i="42" s="1"/>
  <c r="E286" i="42" s="1"/>
  <c r="D21" i="42"/>
  <c r="D287" i="42" s="1"/>
  <c r="D286" i="42" s="1"/>
  <c r="G20" i="42"/>
  <c r="K49" i="51" l="1"/>
  <c r="K285" i="51"/>
  <c r="I285" i="51"/>
  <c r="I49" i="51"/>
  <c r="L285" i="52"/>
  <c r="L49" i="52"/>
  <c r="L284" i="52"/>
  <c r="I193" i="52"/>
  <c r="D285" i="52"/>
  <c r="D49" i="52"/>
  <c r="D24" i="52"/>
  <c r="F268" i="50"/>
  <c r="C269" i="50"/>
  <c r="C129" i="50"/>
  <c r="L194" i="50"/>
  <c r="C195" i="50"/>
  <c r="I284" i="51"/>
  <c r="C173" i="52"/>
  <c r="F172" i="52"/>
  <c r="C172" i="52" s="1"/>
  <c r="L193" i="51"/>
  <c r="C75" i="52"/>
  <c r="F74" i="52"/>
  <c r="C74" i="52" s="1"/>
  <c r="F268" i="52"/>
  <c r="C269" i="52"/>
  <c r="I74" i="52"/>
  <c r="I51" i="52" s="1"/>
  <c r="I50" i="52" s="1"/>
  <c r="M285" i="51"/>
  <c r="M49" i="51"/>
  <c r="O50" i="50"/>
  <c r="H285" i="50"/>
  <c r="H49" i="50"/>
  <c r="C287" i="51"/>
  <c r="F286" i="51"/>
  <c r="C286" i="51" s="1"/>
  <c r="C53" i="52"/>
  <c r="F52" i="52"/>
  <c r="F194" i="51"/>
  <c r="C195" i="51"/>
  <c r="K285" i="52"/>
  <c r="K49" i="52"/>
  <c r="C203" i="50"/>
  <c r="F194" i="50"/>
  <c r="L186" i="51"/>
  <c r="L284" i="51" s="1"/>
  <c r="N285" i="50"/>
  <c r="N49" i="50"/>
  <c r="E285" i="51"/>
  <c r="E49" i="51"/>
  <c r="I51" i="50"/>
  <c r="I50" i="50" s="1"/>
  <c r="F172" i="50"/>
  <c r="C172" i="50" s="1"/>
  <c r="C173" i="50"/>
  <c r="C269" i="51"/>
  <c r="F268" i="51"/>
  <c r="H285" i="52"/>
  <c r="H49" i="52"/>
  <c r="C75" i="50"/>
  <c r="F74" i="50"/>
  <c r="C74" i="50" s="1"/>
  <c r="C287" i="50"/>
  <c r="F286" i="50"/>
  <c r="C286" i="50" s="1"/>
  <c r="D24" i="51"/>
  <c r="D49" i="51"/>
  <c r="C74" i="51"/>
  <c r="C82" i="51"/>
  <c r="I284" i="50"/>
  <c r="I193" i="50"/>
  <c r="C129" i="52"/>
  <c r="J49" i="51"/>
  <c r="J40" i="51"/>
  <c r="C53" i="51"/>
  <c r="F52" i="51"/>
  <c r="C26" i="52"/>
  <c r="L20" i="52"/>
  <c r="C203" i="52"/>
  <c r="M285" i="52"/>
  <c r="M49" i="52"/>
  <c r="K285" i="50"/>
  <c r="K49" i="50"/>
  <c r="E285" i="52"/>
  <c r="C230" i="52"/>
  <c r="F229" i="52"/>
  <c r="C229" i="52" s="1"/>
  <c r="F229" i="50"/>
  <c r="C229" i="50" s="1"/>
  <c r="C230" i="50"/>
  <c r="J285" i="50"/>
  <c r="J49" i="50"/>
  <c r="O285" i="51"/>
  <c r="O49" i="51"/>
  <c r="C194" i="52"/>
  <c r="F193" i="52"/>
  <c r="C193" i="52" s="1"/>
  <c r="F52" i="50"/>
  <c r="N285" i="52"/>
  <c r="N49" i="52"/>
  <c r="F75" i="45"/>
  <c r="H50" i="45"/>
  <c r="J74" i="45"/>
  <c r="J284" i="45" s="1"/>
  <c r="J193" i="45"/>
  <c r="C183" i="45"/>
  <c r="C159" i="45"/>
  <c r="L129" i="45"/>
  <c r="L74" i="45" s="1"/>
  <c r="H284" i="45"/>
  <c r="C250" i="45"/>
  <c r="F186" i="45"/>
  <c r="C251" i="45"/>
  <c r="N74" i="45"/>
  <c r="N51" i="45" s="1"/>
  <c r="E74" i="45"/>
  <c r="C115" i="44"/>
  <c r="D193" i="44"/>
  <c r="J284" i="44"/>
  <c r="M51" i="44"/>
  <c r="H50" i="44"/>
  <c r="L172" i="44"/>
  <c r="C102" i="44"/>
  <c r="L230" i="44"/>
  <c r="L229" i="44" s="1"/>
  <c r="G193" i="44"/>
  <c r="K284" i="45"/>
  <c r="G284" i="45"/>
  <c r="K49" i="45"/>
  <c r="K285" i="45"/>
  <c r="G51" i="45"/>
  <c r="I230" i="45"/>
  <c r="I229" i="45" s="1"/>
  <c r="C258" i="45"/>
  <c r="C150" i="45"/>
  <c r="C102" i="45"/>
  <c r="L229" i="45"/>
  <c r="L193" i="45" s="1"/>
  <c r="C259" i="45"/>
  <c r="C186" i="45"/>
  <c r="C165" i="45"/>
  <c r="G193" i="45"/>
  <c r="C187" i="45"/>
  <c r="I52" i="45"/>
  <c r="O203" i="45"/>
  <c r="O194" i="45" s="1"/>
  <c r="O193" i="45" s="1"/>
  <c r="C215" i="45"/>
  <c r="E51" i="45"/>
  <c r="E50" i="45" s="1"/>
  <c r="E285" i="45" s="1"/>
  <c r="C178" i="45"/>
  <c r="I129" i="45"/>
  <c r="J51" i="45"/>
  <c r="C143" i="45"/>
  <c r="M193" i="44"/>
  <c r="M284" i="44"/>
  <c r="O52" i="44"/>
  <c r="O129" i="44"/>
  <c r="O74" i="44" s="1"/>
  <c r="O51" i="44" s="1"/>
  <c r="N284" i="44"/>
  <c r="E51" i="44"/>
  <c r="J193" i="44"/>
  <c r="I203" i="44"/>
  <c r="C143" i="44"/>
  <c r="I75" i="44"/>
  <c r="I53" i="44"/>
  <c r="I52" i="44" s="1"/>
  <c r="C245" i="44"/>
  <c r="C183" i="44"/>
  <c r="C159" i="44"/>
  <c r="J51" i="44"/>
  <c r="K193" i="44"/>
  <c r="K50" i="44" s="1"/>
  <c r="C237" i="44"/>
  <c r="L82" i="44"/>
  <c r="L74" i="44" s="1"/>
  <c r="G50" i="44"/>
  <c r="G49" i="44" s="1"/>
  <c r="D74" i="44"/>
  <c r="D51" i="44" s="1"/>
  <c r="D50" i="44" s="1"/>
  <c r="H285" i="47"/>
  <c r="H49" i="47"/>
  <c r="E284" i="44"/>
  <c r="E193" i="44"/>
  <c r="G285" i="44"/>
  <c r="D51" i="47"/>
  <c r="D50" i="47" s="1"/>
  <c r="D284" i="47"/>
  <c r="L51" i="47"/>
  <c r="O193" i="46"/>
  <c r="D51" i="45"/>
  <c r="D50" i="45" s="1"/>
  <c r="D284" i="45"/>
  <c r="E50" i="44"/>
  <c r="L193" i="47"/>
  <c r="D285" i="46"/>
  <c r="D283" i="46"/>
  <c r="G285" i="46"/>
  <c r="G49" i="46"/>
  <c r="E285" i="46"/>
  <c r="E49" i="46"/>
  <c r="E49" i="45"/>
  <c r="H285" i="44"/>
  <c r="H49" i="44"/>
  <c r="I193" i="47"/>
  <c r="F258" i="46"/>
  <c r="C258" i="46" s="1"/>
  <c r="C259" i="46"/>
  <c r="C237" i="45"/>
  <c r="F287" i="45"/>
  <c r="C21" i="45"/>
  <c r="I129" i="44"/>
  <c r="L52" i="44"/>
  <c r="N284" i="47"/>
  <c r="F82" i="47"/>
  <c r="L75" i="47"/>
  <c r="L74" i="47" s="1"/>
  <c r="L284" i="47" s="1"/>
  <c r="H284" i="46"/>
  <c r="C174" i="46"/>
  <c r="F173" i="46"/>
  <c r="C102" i="46"/>
  <c r="I173" i="46"/>
  <c r="I172" i="46" s="1"/>
  <c r="I51" i="46" s="1"/>
  <c r="I50" i="46" s="1"/>
  <c r="C195" i="46"/>
  <c r="F194" i="46"/>
  <c r="C53" i="46"/>
  <c r="C288" i="45"/>
  <c r="F268" i="45"/>
  <c r="C269" i="45"/>
  <c r="M285" i="46"/>
  <c r="M49" i="46"/>
  <c r="H50" i="46"/>
  <c r="N285" i="46"/>
  <c r="N49" i="46"/>
  <c r="M284" i="45"/>
  <c r="C195" i="45"/>
  <c r="F194" i="45"/>
  <c r="C94" i="45"/>
  <c r="C75" i="45"/>
  <c r="N50" i="45"/>
  <c r="C178" i="44"/>
  <c r="C150" i="44"/>
  <c r="C68" i="44"/>
  <c r="N51" i="44"/>
  <c r="N50" i="44" s="1"/>
  <c r="C57" i="44"/>
  <c r="F53" i="44"/>
  <c r="C191" i="44"/>
  <c r="F190" i="44"/>
  <c r="C190" i="44" s="1"/>
  <c r="C76" i="44"/>
  <c r="F75" i="44"/>
  <c r="C259" i="44"/>
  <c r="F258" i="44"/>
  <c r="C258" i="44" s="1"/>
  <c r="I230" i="44"/>
  <c r="I229" i="44" s="1"/>
  <c r="C204" i="44"/>
  <c r="C251" i="44"/>
  <c r="F250" i="44"/>
  <c r="C250" i="44" s="1"/>
  <c r="H284" i="44"/>
  <c r="C215" i="44"/>
  <c r="F129" i="44"/>
  <c r="C129" i="44" s="1"/>
  <c r="C130" i="44"/>
  <c r="F66" i="44"/>
  <c r="C66" i="44" s="1"/>
  <c r="J50" i="44"/>
  <c r="C68" i="45"/>
  <c r="F66" i="45"/>
  <c r="C66" i="45" s="1"/>
  <c r="N285" i="47"/>
  <c r="N49" i="47"/>
  <c r="C82" i="46"/>
  <c r="C68" i="46"/>
  <c r="F66" i="46"/>
  <c r="C66" i="46" s="1"/>
  <c r="L51" i="46"/>
  <c r="L50" i="46" s="1"/>
  <c r="C54" i="44"/>
  <c r="I82" i="47"/>
  <c r="C76" i="47"/>
  <c r="I75" i="47"/>
  <c r="C129" i="47"/>
  <c r="C68" i="47"/>
  <c r="I53" i="47"/>
  <c r="I52" i="47" s="1"/>
  <c r="L26" i="47"/>
  <c r="C31" i="47"/>
  <c r="C237" i="46"/>
  <c r="C94" i="46"/>
  <c r="F66" i="47"/>
  <c r="C66" i="47" s="1"/>
  <c r="O50" i="47"/>
  <c r="O74" i="46"/>
  <c r="O284" i="46" s="1"/>
  <c r="F230" i="46"/>
  <c r="C164" i="46"/>
  <c r="I20" i="46"/>
  <c r="C174" i="45"/>
  <c r="F173" i="45"/>
  <c r="L20" i="46"/>
  <c r="I173" i="45"/>
  <c r="I172" i="45" s="1"/>
  <c r="I203" i="45"/>
  <c r="C203" i="45" s="1"/>
  <c r="J50" i="45"/>
  <c r="C164" i="45"/>
  <c r="C115" i="45"/>
  <c r="E284" i="45"/>
  <c r="C230" i="45"/>
  <c r="F229" i="45"/>
  <c r="C229" i="45" s="1"/>
  <c r="C281" i="44"/>
  <c r="H285" i="45"/>
  <c r="H49" i="45"/>
  <c r="N284" i="45"/>
  <c r="F53" i="45"/>
  <c r="C54" i="45"/>
  <c r="I82" i="45"/>
  <c r="I74" i="45" s="1"/>
  <c r="M50" i="45"/>
  <c r="C275" i="44"/>
  <c r="L203" i="44"/>
  <c r="L194" i="44" s="1"/>
  <c r="C140" i="44"/>
  <c r="C88" i="44"/>
  <c r="M50" i="44"/>
  <c r="C288" i="44"/>
  <c r="I82" i="44"/>
  <c r="I74" i="44" s="1"/>
  <c r="F287" i="44"/>
  <c r="C21" i="44"/>
  <c r="C27" i="45"/>
  <c r="L26" i="45"/>
  <c r="C26" i="45" s="1"/>
  <c r="C173" i="47"/>
  <c r="F172" i="47"/>
  <c r="C172" i="47" s="1"/>
  <c r="C269" i="46"/>
  <c r="F268" i="46"/>
  <c r="C268" i="46" s="1"/>
  <c r="C130" i="46"/>
  <c r="F129" i="46"/>
  <c r="C129" i="46" s="1"/>
  <c r="F129" i="45"/>
  <c r="C129" i="45" s="1"/>
  <c r="C130" i="45"/>
  <c r="O74" i="45"/>
  <c r="I286" i="45"/>
  <c r="F173" i="44"/>
  <c r="C174" i="44"/>
  <c r="C237" i="47"/>
  <c r="F229" i="47"/>
  <c r="C230" i="47"/>
  <c r="C186" i="47"/>
  <c r="F53" i="47"/>
  <c r="C54" i="47"/>
  <c r="G285" i="47"/>
  <c r="G49" i="47"/>
  <c r="F287" i="47"/>
  <c r="C21" i="47"/>
  <c r="L284" i="46"/>
  <c r="C186" i="46"/>
  <c r="F250" i="46"/>
  <c r="C250" i="46" s="1"/>
  <c r="C251" i="46"/>
  <c r="C76" i="46"/>
  <c r="F75" i="46"/>
  <c r="C20" i="46"/>
  <c r="C83" i="45"/>
  <c r="F82" i="45"/>
  <c r="C82" i="45" s="1"/>
  <c r="O229" i="44"/>
  <c r="C197" i="44"/>
  <c r="I195" i="44"/>
  <c r="C263" i="44"/>
  <c r="C195" i="44"/>
  <c r="F194" i="44"/>
  <c r="F269" i="44"/>
  <c r="O203" i="44"/>
  <c r="C187" i="44"/>
  <c r="F186" i="44"/>
  <c r="C186" i="44" s="1"/>
  <c r="I173" i="44"/>
  <c r="I172" i="44" s="1"/>
  <c r="C165" i="44"/>
  <c r="C94" i="44"/>
  <c r="F82" i="44"/>
  <c r="C83" i="44"/>
  <c r="L287" i="42"/>
  <c r="L286" i="42" s="1"/>
  <c r="O82" i="42"/>
  <c r="C88" i="42"/>
  <c r="M51" i="42"/>
  <c r="C66" i="42"/>
  <c r="J74" i="42"/>
  <c r="C102" i="42"/>
  <c r="C140" i="42"/>
  <c r="I287" i="42"/>
  <c r="I20" i="42"/>
  <c r="D51" i="42"/>
  <c r="D50" i="42" s="1"/>
  <c r="I52" i="42"/>
  <c r="O53" i="42"/>
  <c r="O52" i="42" s="1"/>
  <c r="K74" i="42"/>
  <c r="K284" i="42" s="1"/>
  <c r="C76" i="42"/>
  <c r="I82" i="42"/>
  <c r="C94" i="42"/>
  <c r="C121" i="42"/>
  <c r="C190" i="42"/>
  <c r="L186" i="42"/>
  <c r="C186" i="42" s="1"/>
  <c r="C54" i="42"/>
  <c r="F173" i="42"/>
  <c r="C174" i="42"/>
  <c r="N74" i="42"/>
  <c r="O74" i="42"/>
  <c r="O284" i="42" s="1"/>
  <c r="C27" i="42"/>
  <c r="H285" i="42"/>
  <c r="H49" i="42"/>
  <c r="C130" i="42"/>
  <c r="C287" i="42"/>
  <c r="L36" i="42"/>
  <c r="C36" i="42" s="1"/>
  <c r="C21" i="42"/>
  <c r="C43" i="42"/>
  <c r="F57" i="42"/>
  <c r="C57" i="42" s="1"/>
  <c r="C60" i="42"/>
  <c r="E20" i="42"/>
  <c r="M20" i="42"/>
  <c r="L31" i="42"/>
  <c r="C31" i="42" s="1"/>
  <c r="L143" i="42"/>
  <c r="I150" i="42"/>
  <c r="I129" i="42" s="1"/>
  <c r="C160" i="42"/>
  <c r="C175" i="42"/>
  <c r="I178" i="42"/>
  <c r="I173" i="42" s="1"/>
  <c r="I172" i="42" s="1"/>
  <c r="C184" i="42"/>
  <c r="C185" i="42"/>
  <c r="N186" i="42"/>
  <c r="N51" i="42" s="1"/>
  <c r="N50" i="42" s="1"/>
  <c r="C192" i="42"/>
  <c r="C196" i="42"/>
  <c r="M194" i="42"/>
  <c r="M193" i="42" s="1"/>
  <c r="C205" i="42"/>
  <c r="K229" i="42"/>
  <c r="K193" i="42" s="1"/>
  <c r="C234" i="42"/>
  <c r="I258" i="42"/>
  <c r="C279" i="42"/>
  <c r="C281" i="42"/>
  <c r="L33" i="42"/>
  <c r="C33" i="42" s="1"/>
  <c r="O44" i="42"/>
  <c r="F20" i="42"/>
  <c r="J20" i="42"/>
  <c r="N20" i="42"/>
  <c r="C29" i="42"/>
  <c r="C55" i="42"/>
  <c r="F75" i="42"/>
  <c r="F83" i="42"/>
  <c r="F111" i="42"/>
  <c r="F115" i="42"/>
  <c r="L121" i="42"/>
  <c r="C122" i="42"/>
  <c r="F135" i="42"/>
  <c r="F143" i="42"/>
  <c r="C143" i="42" s="1"/>
  <c r="C148" i="42"/>
  <c r="F150" i="42"/>
  <c r="C150" i="42" s="1"/>
  <c r="I165" i="42"/>
  <c r="I164" i="42" s="1"/>
  <c r="F165" i="42"/>
  <c r="C176" i="42"/>
  <c r="C177" i="42"/>
  <c r="F178" i="42"/>
  <c r="E186" i="42"/>
  <c r="E51" i="42" s="1"/>
  <c r="E50" i="42" s="1"/>
  <c r="J186" i="42"/>
  <c r="J51" i="42" s="1"/>
  <c r="J50" i="42" s="1"/>
  <c r="C191" i="42"/>
  <c r="O197" i="42"/>
  <c r="O195" i="42" s="1"/>
  <c r="O194" i="42" s="1"/>
  <c r="O193" i="42" s="1"/>
  <c r="I204" i="42"/>
  <c r="I203" i="42" s="1"/>
  <c r="I194" i="42" s="1"/>
  <c r="C208" i="42"/>
  <c r="C209" i="42"/>
  <c r="O230" i="42"/>
  <c r="O229" i="42" s="1"/>
  <c r="L258" i="42"/>
  <c r="C198" i="42"/>
  <c r="F197" i="42"/>
  <c r="L79" i="42"/>
  <c r="L75" i="42" s="1"/>
  <c r="L83" i="42"/>
  <c r="L111" i="42"/>
  <c r="L115" i="42"/>
  <c r="L127" i="42"/>
  <c r="C127" i="42" s="1"/>
  <c r="L135" i="42"/>
  <c r="L129" i="42" s="1"/>
  <c r="C187" i="42"/>
  <c r="G194" i="42"/>
  <c r="G193" i="42" s="1"/>
  <c r="G50" i="42" s="1"/>
  <c r="L203" i="42"/>
  <c r="L194" i="42" s="1"/>
  <c r="H284" i="42"/>
  <c r="I229" i="42"/>
  <c r="J229" i="42"/>
  <c r="J193" i="42" s="1"/>
  <c r="L230" i="42"/>
  <c r="D284" i="42"/>
  <c r="C271" i="42"/>
  <c r="C232" i="42"/>
  <c r="F237" i="42"/>
  <c r="C237" i="42" s="1"/>
  <c r="F245" i="42"/>
  <c r="C245" i="42" s="1"/>
  <c r="F269" i="42"/>
  <c r="I275" i="42"/>
  <c r="C275" i="42" s="1"/>
  <c r="F288" i="42"/>
  <c r="C288" i="42" s="1"/>
  <c r="C290" i="42"/>
  <c r="E20" i="43"/>
  <c r="M20" i="43"/>
  <c r="F21" i="43"/>
  <c r="C22" i="43"/>
  <c r="H51" i="43"/>
  <c r="H50" i="43" s="1"/>
  <c r="C57" i="43"/>
  <c r="J51" i="43"/>
  <c r="J50" i="43" s="1"/>
  <c r="C272" i="42"/>
  <c r="C278" i="42"/>
  <c r="C280" i="42"/>
  <c r="C289" i="42"/>
  <c r="I288" i="42"/>
  <c r="L26" i="43"/>
  <c r="C26" i="43" s="1"/>
  <c r="C27" i="43"/>
  <c r="E285" i="43"/>
  <c r="E49" i="43"/>
  <c r="D285" i="43"/>
  <c r="D49" i="43"/>
  <c r="C68" i="43"/>
  <c r="F215" i="42"/>
  <c r="C215" i="42" s="1"/>
  <c r="F251" i="42"/>
  <c r="F259" i="42"/>
  <c r="F263" i="42"/>
  <c r="C263" i="42" s="1"/>
  <c r="C282" i="42"/>
  <c r="C294" i="42"/>
  <c r="O286" i="42"/>
  <c r="K285" i="43"/>
  <c r="K49" i="43"/>
  <c r="O53" i="43"/>
  <c r="O52" i="43" s="1"/>
  <c r="O66" i="43"/>
  <c r="M284" i="42"/>
  <c r="O287" i="43"/>
  <c r="O286" i="43" s="1"/>
  <c r="O20" i="43"/>
  <c r="M285" i="43"/>
  <c r="M49" i="43"/>
  <c r="G285" i="43"/>
  <c r="G49" i="43"/>
  <c r="F53" i="43"/>
  <c r="C54" i="43"/>
  <c r="C66" i="43"/>
  <c r="N285" i="43"/>
  <c r="N49" i="43"/>
  <c r="D20" i="43"/>
  <c r="H20" i="43"/>
  <c r="L20" i="43"/>
  <c r="C28" i="43"/>
  <c r="C34" i="43"/>
  <c r="C37" i="43"/>
  <c r="C45" i="43"/>
  <c r="C130" i="43"/>
  <c r="F129" i="43"/>
  <c r="C129" i="43" s="1"/>
  <c r="C135" i="43"/>
  <c r="C197" i="43"/>
  <c r="L195" i="43"/>
  <c r="C230" i="43"/>
  <c r="C232" i="43"/>
  <c r="I230" i="43"/>
  <c r="I229" i="43" s="1"/>
  <c r="I269" i="43"/>
  <c r="I268" i="43" s="1"/>
  <c r="K284" i="43"/>
  <c r="C58" i="43"/>
  <c r="F75" i="43"/>
  <c r="O258" i="43"/>
  <c r="C258" i="43" s="1"/>
  <c r="C263" i="43"/>
  <c r="M284" i="43"/>
  <c r="C269" i="43"/>
  <c r="G284" i="43"/>
  <c r="O229" i="43"/>
  <c r="D284" i="43"/>
  <c r="H284" i="43"/>
  <c r="I54" i="43"/>
  <c r="I53" i="43" s="1"/>
  <c r="I52" i="43" s="1"/>
  <c r="I51" i="43" s="1"/>
  <c r="F82" i="43"/>
  <c r="C82" i="43" s="1"/>
  <c r="C83" i="43"/>
  <c r="O82" i="43"/>
  <c r="O74" i="43" s="1"/>
  <c r="C94" i="43"/>
  <c r="C102" i="43"/>
  <c r="C111" i="43"/>
  <c r="F203" i="43"/>
  <c r="C215" i="43"/>
  <c r="C237" i="43"/>
  <c r="L230" i="43"/>
  <c r="L229" i="43" s="1"/>
  <c r="E284" i="43"/>
  <c r="O269" i="43"/>
  <c r="O268" i="43" s="1"/>
  <c r="J284" i="43"/>
  <c r="N284" i="43"/>
  <c r="C95" i="43"/>
  <c r="C103" i="43"/>
  <c r="F268" i="43"/>
  <c r="C268" i="43" s="1"/>
  <c r="C289" i="43"/>
  <c r="C84" i="43"/>
  <c r="C112" i="43"/>
  <c r="C116" i="43"/>
  <c r="F121" i="43"/>
  <c r="C121" i="43" s="1"/>
  <c r="C128" i="43"/>
  <c r="C136" i="43"/>
  <c r="C144" i="43"/>
  <c r="F165" i="43"/>
  <c r="C216" i="43"/>
  <c r="I281" i="43"/>
  <c r="O296" i="41"/>
  <c r="L296" i="41"/>
  <c r="I296" i="41"/>
  <c r="F296" i="41"/>
  <c r="O295" i="41"/>
  <c r="L295" i="41"/>
  <c r="I295" i="41"/>
  <c r="F295" i="41"/>
  <c r="O294" i="41"/>
  <c r="L294" i="41"/>
  <c r="I294" i="41"/>
  <c r="F294" i="41"/>
  <c r="O293" i="41"/>
  <c r="L293" i="41"/>
  <c r="I293" i="41"/>
  <c r="F293" i="41"/>
  <c r="O292" i="41"/>
  <c r="L292" i="41"/>
  <c r="I292" i="41"/>
  <c r="C292" i="41" s="1"/>
  <c r="F292" i="41"/>
  <c r="O291" i="41"/>
  <c r="L291" i="41"/>
  <c r="I291" i="41"/>
  <c r="F291" i="41"/>
  <c r="O290" i="41"/>
  <c r="L290" i="41"/>
  <c r="I290" i="41"/>
  <c r="F290" i="41"/>
  <c r="O289" i="41"/>
  <c r="L289" i="41"/>
  <c r="I289" i="41"/>
  <c r="F289" i="41"/>
  <c r="F288" i="41" s="1"/>
  <c r="N288" i="41"/>
  <c r="M288" i="41"/>
  <c r="K288" i="41"/>
  <c r="J288" i="41"/>
  <c r="H288" i="41"/>
  <c r="G288" i="41"/>
  <c r="E288" i="41"/>
  <c r="D288" i="41"/>
  <c r="O283" i="41"/>
  <c r="L283" i="41"/>
  <c r="I283" i="41"/>
  <c r="F283" i="41"/>
  <c r="O282" i="41"/>
  <c r="O281" i="41" s="1"/>
  <c r="L282" i="41"/>
  <c r="L281" i="41" s="1"/>
  <c r="I282" i="41"/>
  <c r="F282" i="41"/>
  <c r="N281" i="41"/>
  <c r="M281" i="41"/>
  <c r="K281" i="41"/>
  <c r="J281" i="41"/>
  <c r="H281" i="41"/>
  <c r="G281" i="41"/>
  <c r="F281" i="41"/>
  <c r="E281" i="41"/>
  <c r="D281" i="41"/>
  <c r="O280" i="41"/>
  <c r="O279" i="41" s="1"/>
  <c r="L280" i="41"/>
  <c r="I280" i="41"/>
  <c r="I279" i="41" s="1"/>
  <c r="F280" i="41"/>
  <c r="F279" i="41" s="1"/>
  <c r="N279" i="41"/>
  <c r="N268" i="41" s="1"/>
  <c r="M279" i="41"/>
  <c r="K279" i="41"/>
  <c r="J279" i="41"/>
  <c r="J268" i="41" s="1"/>
  <c r="H279" i="41"/>
  <c r="H268" i="41" s="1"/>
  <c r="G279" i="41"/>
  <c r="E279" i="41"/>
  <c r="D279" i="41"/>
  <c r="O278" i="41"/>
  <c r="L278" i="41"/>
  <c r="I278" i="41"/>
  <c r="C278" i="41" s="1"/>
  <c r="F278" i="41"/>
  <c r="O277" i="41"/>
  <c r="L277" i="41"/>
  <c r="I277" i="41"/>
  <c r="F277" i="41"/>
  <c r="O276" i="41"/>
  <c r="O275" i="41" s="1"/>
  <c r="L276" i="41"/>
  <c r="I276" i="41"/>
  <c r="I275" i="41" s="1"/>
  <c r="F276" i="41"/>
  <c r="N275" i="41"/>
  <c r="M275" i="41"/>
  <c r="L275" i="41"/>
  <c r="K275" i="41"/>
  <c r="J275" i="41"/>
  <c r="H275" i="41"/>
  <c r="G275" i="41"/>
  <c r="E275" i="41"/>
  <c r="D275" i="41"/>
  <c r="O274" i="41"/>
  <c r="L274" i="41"/>
  <c r="I274" i="41"/>
  <c r="F274" i="41"/>
  <c r="O273" i="41"/>
  <c r="L273" i="41"/>
  <c r="I273" i="41"/>
  <c r="F273" i="41"/>
  <c r="O272" i="41"/>
  <c r="O271" i="41" s="1"/>
  <c r="L272" i="41"/>
  <c r="L271" i="41" s="1"/>
  <c r="I272" i="41"/>
  <c r="I271" i="41" s="1"/>
  <c r="F272" i="41"/>
  <c r="N271" i="41"/>
  <c r="M271" i="41"/>
  <c r="K271" i="41"/>
  <c r="J271" i="41"/>
  <c r="H271" i="41"/>
  <c r="G271" i="41"/>
  <c r="E271" i="41"/>
  <c r="D271" i="41"/>
  <c r="O270" i="41"/>
  <c r="L270" i="41"/>
  <c r="I270" i="41"/>
  <c r="F270" i="41"/>
  <c r="E269" i="41"/>
  <c r="M268" i="41"/>
  <c r="K268" i="41"/>
  <c r="G268" i="41"/>
  <c r="E268" i="41"/>
  <c r="O267" i="41"/>
  <c r="L267" i="41"/>
  <c r="I267" i="41"/>
  <c r="F267" i="41"/>
  <c r="O266" i="41"/>
  <c r="L266" i="41"/>
  <c r="I266" i="41"/>
  <c r="F266" i="41"/>
  <c r="C266" i="41" s="1"/>
  <c r="O265" i="41"/>
  <c r="L265" i="41"/>
  <c r="I265" i="41"/>
  <c r="F265" i="41"/>
  <c r="O264" i="41"/>
  <c r="L264" i="41"/>
  <c r="I264" i="41"/>
  <c r="F264" i="41"/>
  <c r="N263" i="41"/>
  <c r="M263" i="41"/>
  <c r="K263" i="41"/>
  <c r="J263" i="41"/>
  <c r="H263" i="41"/>
  <c r="G263" i="41"/>
  <c r="E263" i="41"/>
  <c r="D263" i="41"/>
  <c r="O262" i="41"/>
  <c r="L262" i="41"/>
  <c r="I262" i="41"/>
  <c r="F262" i="41"/>
  <c r="C262" i="41" s="1"/>
  <c r="O261" i="41"/>
  <c r="L261" i="41"/>
  <c r="I261" i="41"/>
  <c r="F261" i="41"/>
  <c r="O260" i="41"/>
  <c r="L260" i="41"/>
  <c r="L259" i="41" s="1"/>
  <c r="I260" i="41"/>
  <c r="F260" i="41"/>
  <c r="F259" i="41" s="1"/>
  <c r="N259" i="41"/>
  <c r="M259" i="41"/>
  <c r="M258" i="41" s="1"/>
  <c r="K259" i="41"/>
  <c r="K258" i="41" s="1"/>
  <c r="J259" i="41"/>
  <c r="H259" i="41"/>
  <c r="G259" i="41"/>
  <c r="E259" i="41"/>
  <c r="D259" i="41"/>
  <c r="H258" i="41"/>
  <c r="G258" i="41"/>
  <c r="O257" i="41"/>
  <c r="L257" i="41"/>
  <c r="I257" i="41"/>
  <c r="F257" i="41"/>
  <c r="O256" i="41"/>
  <c r="L256" i="41"/>
  <c r="I256" i="41"/>
  <c r="F256" i="41"/>
  <c r="O255" i="41"/>
  <c r="L255" i="41"/>
  <c r="I255" i="41"/>
  <c r="F255" i="41"/>
  <c r="O254" i="41"/>
  <c r="O251" i="41" s="1"/>
  <c r="O250" i="41" s="1"/>
  <c r="L254" i="41"/>
  <c r="I254" i="41"/>
  <c r="F254" i="41"/>
  <c r="C254" i="41"/>
  <c r="O253" i="41"/>
  <c r="L253" i="41"/>
  <c r="I253" i="41"/>
  <c r="F253" i="41"/>
  <c r="C253" i="41" s="1"/>
  <c r="O252" i="41"/>
  <c r="L252" i="41"/>
  <c r="I252" i="41"/>
  <c r="F252" i="41"/>
  <c r="C252" i="41" s="1"/>
  <c r="N251" i="41"/>
  <c r="N250" i="41" s="1"/>
  <c r="M251" i="41"/>
  <c r="K251" i="41"/>
  <c r="J251" i="41"/>
  <c r="J250" i="41" s="1"/>
  <c r="H251" i="41"/>
  <c r="H250" i="41" s="1"/>
  <c r="G251" i="41"/>
  <c r="E251" i="41"/>
  <c r="D251" i="41"/>
  <c r="D250" i="41" s="1"/>
  <c r="M250" i="41"/>
  <c r="K250" i="41"/>
  <c r="G250" i="41"/>
  <c r="E250" i="41"/>
  <c r="O249" i="41"/>
  <c r="L249" i="41"/>
  <c r="I249" i="41"/>
  <c r="F249" i="41"/>
  <c r="O248" i="41"/>
  <c r="L248" i="41"/>
  <c r="I248" i="41"/>
  <c r="F248" i="41"/>
  <c r="O247" i="41"/>
  <c r="L247" i="41"/>
  <c r="I247" i="41"/>
  <c r="F247" i="41"/>
  <c r="O246" i="41"/>
  <c r="O245" i="41" s="1"/>
  <c r="L246" i="41"/>
  <c r="I246" i="41"/>
  <c r="F246" i="41"/>
  <c r="C246" i="41" s="1"/>
  <c r="N245" i="41"/>
  <c r="M245" i="41"/>
  <c r="K245" i="41"/>
  <c r="J245" i="41"/>
  <c r="H245" i="41"/>
  <c r="G245" i="41"/>
  <c r="E245" i="41"/>
  <c r="D245" i="41"/>
  <c r="O244" i="41"/>
  <c r="L244" i="41"/>
  <c r="I244" i="41"/>
  <c r="F244" i="41"/>
  <c r="O243" i="41"/>
  <c r="L243" i="41"/>
  <c r="I243" i="41"/>
  <c r="F243" i="41"/>
  <c r="O242" i="41"/>
  <c r="L242" i="41"/>
  <c r="I242" i="41"/>
  <c r="F242" i="41"/>
  <c r="C242" i="41" s="1"/>
  <c r="O241" i="41"/>
  <c r="L241" i="41"/>
  <c r="I241" i="41"/>
  <c r="F241" i="41"/>
  <c r="O240" i="41"/>
  <c r="L240" i="41"/>
  <c r="I240" i="41"/>
  <c r="F240" i="41"/>
  <c r="O239" i="41"/>
  <c r="L239" i="41"/>
  <c r="I239" i="41"/>
  <c r="F239" i="41"/>
  <c r="O238" i="41"/>
  <c r="L238" i="41"/>
  <c r="I238" i="41"/>
  <c r="F238" i="41"/>
  <c r="N237" i="41"/>
  <c r="M237" i="41"/>
  <c r="L237" i="41"/>
  <c r="K237" i="41"/>
  <c r="J237" i="41"/>
  <c r="H237" i="41"/>
  <c r="G237" i="41"/>
  <c r="E237" i="41"/>
  <c r="D237" i="41"/>
  <c r="O236" i="41"/>
  <c r="L236" i="41"/>
  <c r="I236" i="41"/>
  <c r="F236" i="41"/>
  <c r="O235" i="41"/>
  <c r="L235" i="41"/>
  <c r="L234" i="41" s="1"/>
  <c r="I235" i="41"/>
  <c r="F235" i="41"/>
  <c r="O234" i="41"/>
  <c r="N234" i="41"/>
  <c r="M234" i="41"/>
  <c r="K234" i="41"/>
  <c r="J234" i="41"/>
  <c r="H234" i="41"/>
  <c r="G234" i="41"/>
  <c r="F234" i="41"/>
  <c r="E234" i="41"/>
  <c r="D234" i="41"/>
  <c r="O233" i="41"/>
  <c r="L233" i="41"/>
  <c r="I233" i="41"/>
  <c r="F233" i="41"/>
  <c r="O232" i="41"/>
  <c r="N232" i="41"/>
  <c r="M232" i="41"/>
  <c r="M230" i="41" s="1"/>
  <c r="L232" i="41"/>
  <c r="K232" i="41"/>
  <c r="J232" i="41"/>
  <c r="I232" i="41"/>
  <c r="H232" i="41"/>
  <c r="G232" i="41"/>
  <c r="E232" i="41"/>
  <c r="E230" i="41" s="1"/>
  <c r="D232" i="41"/>
  <c r="O231" i="41"/>
  <c r="L231" i="41"/>
  <c r="I231" i="41"/>
  <c r="F231" i="41"/>
  <c r="N230" i="41"/>
  <c r="K230" i="41"/>
  <c r="J230" i="41"/>
  <c r="O228" i="41"/>
  <c r="L228" i="41"/>
  <c r="I228" i="41"/>
  <c r="F228" i="41"/>
  <c r="O227" i="41"/>
  <c r="L227" i="41"/>
  <c r="L226" i="41" s="1"/>
  <c r="I227" i="41"/>
  <c r="I226" i="41" s="1"/>
  <c r="F227" i="41"/>
  <c r="O226" i="41"/>
  <c r="N226" i="41"/>
  <c r="M226" i="41"/>
  <c r="K226" i="41"/>
  <c r="J226" i="41"/>
  <c r="H226" i="41"/>
  <c r="G226" i="41"/>
  <c r="F226" i="41"/>
  <c r="E226" i="41"/>
  <c r="D226" i="41"/>
  <c r="O225" i="41"/>
  <c r="L225" i="41"/>
  <c r="I225" i="41"/>
  <c r="F225" i="41"/>
  <c r="O224" i="41"/>
  <c r="L224" i="41"/>
  <c r="I224" i="41"/>
  <c r="F224" i="41"/>
  <c r="O223" i="41"/>
  <c r="L223" i="41"/>
  <c r="I223" i="41"/>
  <c r="F223" i="41"/>
  <c r="O222" i="41"/>
  <c r="L222" i="41"/>
  <c r="I222" i="41"/>
  <c r="F222" i="41"/>
  <c r="C222" i="41"/>
  <c r="O221" i="41"/>
  <c r="L221" i="41"/>
  <c r="I221" i="41"/>
  <c r="F221" i="41"/>
  <c r="C221" i="41" s="1"/>
  <c r="O220" i="41"/>
  <c r="L220" i="41"/>
  <c r="I220" i="41"/>
  <c r="F220" i="41"/>
  <c r="O219" i="41"/>
  <c r="L219" i="41"/>
  <c r="I219" i="41"/>
  <c r="F219" i="41"/>
  <c r="O218" i="41"/>
  <c r="L218" i="41"/>
  <c r="I218" i="41"/>
  <c r="F218" i="41"/>
  <c r="C218" i="41" s="1"/>
  <c r="O217" i="41"/>
  <c r="L217" i="41"/>
  <c r="I217" i="41"/>
  <c r="F217" i="41"/>
  <c r="O216" i="41"/>
  <c r="L216" i="41"/>
  <c r="I216" i="41"/>
  <c r="F216" i="41"/>
  <c r="N215" i="41"/>
  <c r="M215" i="41"/>
  <c r="K215" i="41"/>
  <c r="J215" i="41"/>
  <c r="H215" i="41"/>
  <c r="G215" i="41"/>
  <c r="E215" i="41"/>
  <c r="D215" i="41"/>
  <c r="O214" i="41"/>
  <c r="L214" i="41"/>
  <c r="I214" i="41"/>
  <c r="F214" i="41"/>
  <c r="O213" i="41"/>
  <c r="L213" i="41"/>
  <c r="I213" i="41"/>
  <c r="F213" i="41"/>
  <c r="O212" i="41"/>
  <c r="L212" i="41"/>
  <c r="I212" i="41"/>
  <c r="F212" i="41"/>
  <c r="O211" i="41"/>
  <c r="L211" i="41"/>
  <c r="I211" i="41"/>
  <c r="F211" i="41"/>
  <c r="O210" i="41"/>
  <c r="L210" i="41"/>
  <c r="I210" i="41"/>
  <c r="F210" i="41"/>
  <c r="C210" i="41" s="1"/>
  <c r="O209" i="41"/>
  <c r="L209" i="41"/>
  <c r="I209" i="41"/>
  <c r="F209" i="41"/>
  <c r="O208" i="41"/>
  <c r="L208" i="41"/>
  <c r="I208" i="41"/>
  <c r="F208" i="41"/>
  <c r="O207" i="41"/>
  <c r="L207" i="41"/>
  <c r="I207" i="41"/>
  <c r="F207" i="41"/>
  <c r="O206" i="41"/>
  <c r="O204" i="41" s="1"/>
  <c r="L206" i="41"/>
  <c r="I206" i="41"/>
  <c r="F206" i="41"/>
  <c r="C206" i="41"/>
  <c r="O205" i="41"/>
  <c r="L205" i="41"/>
  <c r="I205" i="41"/>
  <c r="I204" i="41" s="1"/>
  <c r="F205" i="41"/>
  <c r="N204" i="41"/>
  <c r="M204" i="41"/>
  <c r="M203" i="41" s="1"/>
  <c r="K204" i="41"/>
  <c r="J204" i="41"/>
  <c r="H204" i="41"/>
  <c r="G204" i="41"/>
  <c r="E204" i="41"/>
  <c r="E203" i="41" s="1"/>
  <c r="D204" i="41"/>
  <c r="H203" i="41"/>
  <c r="D203" i="41"/>
  <c r="O202" i="41"/>
  <c r="L202" i="41"/>
  <c r="I202" i="41"/>
  <c r="F202" i="41"/>
  <c r="C202" i="41"/>
  <c r="O201" i="41"/>
  <c r="L201" i="41"/>
  <c r="I201" i="41"/>
  <c r="F201" i="41"/>
  <c r="C201" i="41" s="1"/>
  <c r="O200" i="41"/>
  <c r="L200" i="41"/>
  <c r="I200" i="41"/>
  <c r="F200" i="41"/>
  <c r="O199" i="41"/>
  <c r="L199" i="41"/>
  <c r="I199" i="41"/>
  <c r="F199" i="41"/>
  <c r="O198" i="41"/>
  <c r="O197" i="41" s="1"/>
  <c r="L198" i="41"/>
  <c r="I198" i="41"/>
  <c r="I197" i="41" s="1"/>
  <c r="F198" i="41"/>
  <c r="C198" i="41" s="1"/>
  <c r="N197" i="41"/>
  <c r="M197" i="41"/>
  <c r="K197" i="41"/>
  <c r="K195" i="41" s="1"/>
  <c r="J197" i="41"/>
  <c r="H197" i="41"/>
  <c r="H195" i="41" s="1"/>
  <c r="H194" i="41" s="1"/>
  <c r="G197" i="41"/>
  <c r="E197" i="41"/>
  <c r="E195" i="41" s="1"/>
  <c r="D197" i="41"/>
  <c r="D195" i="41" s="1"/>
  <c r="D194" i="41" s="1"/>
  <c r="O196" i="41"/>
  <c r="L196" i="41"/>
  <c r="I196" i="41"/>
  <c r="F196" i="41"/>
  <c r="N195" i="41"/>
  <c r="M195" i="41"/>
  <c r="J195" i="41"/>
  <c r="G195" i="41"/>
  <c r="O192" i="41"/>
  <c r="L192" i="41"/>
  <c r="L191" i="41" s="1"/>
  <c r="L190" i="41" s="1"/>
  <c r="L186" i="41" s="1"/>
  <c r="I192" i="41"/>
  <c r="F192" i="41"/>
  <c r="F191" i="41" s="1"/>
  <c r="O191" i="41"/>
  <c r="N191" i="41"/>
  <c r="N190" i="41" s="1"/>
  <c r="M191" i="41"/>
  <c r="M190" i="41" s="1"/>
  <c r="K191" i="41"/>
  <c r="J191" i="41"/>
  <c r="J190" i="41" s="1"/>
  <c r="H191" i="41"/>
  <c r="H190" i="41" s="1"/>
  <c r="H186" i="41" s="1"/>
  <c r="G191" i="41"/>
  <c r="G190" i="41" s="1"/>
  <c r="E191" i="41"/>
  <c r="D191" i="41"/>
  <c r="D190" i="41" s="1"/>
  <c r="O190" i="41"/>
  <c r="K190" i="41"/>
  <c r="E190" i="41"/>
  <c r="O189" i="41"/>
  <c r="L189" i="41"/>
  <c r="I189" i="41"/>
  <c r="F189" i="41"/>
  <c r="O188" i="41"/>
  <c r="L188" i="41"/>
  <c r="I188" i="41"/>
  <c r="F188" i="41"/>
  <c r="O187" i="41"/>
  <c r="O186" i="41" s="1"/>
  <c r="N187" i="41"/>
  <c r="N186" i="41" s="1"/>
  <c r="M187" i="41"/>
  <c r="L187" i="41"/>
  <c r="K187" i="41"/>
  <c r="K186" i="41" s="1"/>
  <c r="J187" i="41"/>
  <c r="J186" i="41" s="1"/>
  <c r="H187" i="41"/>
  <c r="G187" i="41"/>
  <c r="E187" i="41"/>
  <c r="E186" i="41" s="1"/>
  <c r="D187" i="41"/>
  <c r="O185" i="41"/>
  <c r="L185" i="41"/>
  <c r="I185" i="41"/>
  <c r="F185" i="41"/>
  <c r="O184" i="41"/>
  <c r="L184" i="41"/>
  <c r="I184" i="41"/>
  <c r="I183" i="41" s="1"/>
  <c r="F184" i="41"/>
  <c r="O183" i="41"/>
  <c r="N183" i="41"/>
  <c r="M183" i="41"/>
  <c r="K183" i="41"/>
  <c r="J183" i="41"/>
  <c r="H183" i="41"/>
  <c r="G183" i="41"/>
  <c r="F183" i="41"/>
  <c r="E183" i="41"/>
  <c r="D183" i="41"/>
  <c r="O182" i="41"/>
  <c r="L182" i="41"/>
  <c r="I182" i="41"/>
  <c r="F182" i="41"/>
  <c r="O181" i="41"/>
  <c r="L181" i="41"/>
  <c r="I181" i="41"/>
  <c r="F181" i="41"/>
  <c r="O180" i="41"/>
  <c r="L180" i="41"/>
  <c r="I180" i="41"/>
  <c r="F180" i="41"/>
  <c r="O179" i="41"/>
  <c r="O178" i="41" s="1"/>
  <c r="L179" i="41"/>
  <c r="L178" i="41" s="1"/>
  <c r="I179" i="41"/>
  <c r="F179" i="41"/>
  <c r="F178" i="41" s="1"/>
  <c r="N178" i="41"/>
  <c r="M178" i="41"/>
  <c r="K178" i="41"/>
  <c r="J178" i="41"/>
  <c r="H178" i="41"/>
  <c r="G178" i="41"/>
  <c r="E178" i="41"/>
  <c r="D178" i="41"/>
  <c r="O177" i="41"/>
  <c r="L177" i="41"/>
  <c r="I177" i="41"/>
  <c r="F177" i="41"/>
  <c r="O176" i="41"/>
  <c r="L176" i="41"/>
  <c r="I176" i="41"/>
  <c r="F176" i="41"/>
  <c r="O175" i="41"/>
  <c r="O174" i="41" s="1"/>
  <c r="L175" i="41"/>
  <c r="L174" i="41" s="1"/>
  <c r="I175" i="41"/>
  <c r="F175" i="41"/>
  <c r="F174" i="41" s="1"/>
  <c r="N174" i="41"/>
  <c r="M174" i="41"/>
  <c r="K174" i="41"/>
  <c r="K173" i="41" s="1"/>
  <c r="K172" i="41" s="1"/>
  <c r="J174" i="41"/>
  <c r="H174" i="41"/>
  <c r="H173" i="41" s="1"/>
  <c r="H172" i="41" s="1"/>
  <c r="G174" i="41"/>
  <c r="G173" i="41" s="1"/>
  <c r="G172" i="41" s="1"/>
  <c r="E174" i="41"/>
  <c r="D174" i="41"/>
  <c r="D173" i="41" s="1"/>
  <c r="D172" i="41" s="1"/>
  <c r="N173" i="41"/>
  <c r="M173" i="41"/>
  <c r="M172" i="41" s="1"/>
  <c r="J173" i="41"/>
  <c r="E173" i="41"/>
  <c r="E172" i="41" s="1"/>
  <c r="N172" i="41"/>
  <c r="J172" i="41"/>
  <c r="O171" i="41"/>
  <c r="L171" i="41"/>
  <c r="I171" i="41"/>
  <c r="F171" i="41"/>
  <c r="O170" i="41"/>
  <c r="L170" i="41"/>
  <c r="I170" i="41"/>
  <c r="F170" i="41"/>
  <c r="O169" i="41"/>
  <c r="L169" i="41"/>
  <c r="I169" i="41"/>
  <c r="F169" i="41"/>
  <c r="O168" i="41"/>
  <c r="L168" i="41"/>
  <c r="I168" i="41"/>
  <c r="F168" i="41"/>
  <c r="O167" i="41"/>
  <c r="L167" i="41"/>
  <c r="I167" i="41"/>
  <c r="F167" i="41"/>
  <c r="O166" i="41"/>
  <c r="L166" i="41"/>
  <c r="I166" i="41"/>
  <c r="F166" i="41"/>
  <c r="F165" i="41" s="1"/>
  <c r="N165" i="41"/>
  <c r="M165" i="41"/>
  <c r="M164" i="41" s="1"/>
  <c r="K165" i="41"/>
  <c r="J165" i="41"/>
  <c r="H165" i="41"/>
  <c r="H164" i="41" s="1"/>
  <c r="G165" i="41"/>
  <c r="G164" i="41" s="1"/>
  <c r="E165" i="41"/>
  <c r="E164" i="41" s="1"/>
  <c r="D165" i="41"/>
  <c r="D164" i="41" s="1"/>
  <c r="N164" i="41"/>
  <c r="K164" i="41"/>
  <c r="J164" i="41"/>
  <c r="O163" i="41"/>
  <c r="L163" i="41"/>
  <c r="I163" i="41"/>
  <c r="F163" i="41"/>
  <c r="C163" i="41" s="1"/>
  <c r="O162" i="41"/>
  <c r="L162" i="41"/>
  <c r="I162" i="41"/>
  <c r="F162" i="41"/>
  <c r="O161" i="41"/>
  <c r="L161" i="41"/>
  <c r="I161" i="41"/>
  <c r="F161" i="41"/>
  <c r="C161" i="41" s="1"/>
  <c r="O160" i="41"/>
  <c r="L160" i="41"/>
  <c r="I160" i="41"/>
  <c r="I159" i="41" s="1"/>
  <c r="F160" i="41"/>
  <c r="O159" i="41"/>
  <c r="N159" i="41"/>
  <c r="M159" i="41"/>
  <c r="K159" i="41"/>
  <c r="J159" i="41"/>
  <c r="H159" i="41"/>
  <c r="G159" i="41"/>
  <c r="F159" i="41"/>
  <c r="E159" i="41"/>
  <c r="D159" i="41"/>
  <c r="O158" i="41"/>
  <c r="L158" i="41"/>
  <c r="I158" i="41"/>
  <c r="F158" i="41"/>
  <c r="O157" i="41"/>
  <c r="L157" i="41"/>
  <c r="I157" i="41"/>
  <c r="F157" i="41"/>
  <c r="C157" i="41" s="1"/>
  <c r="O156" i="41"/>
  <c r="L156" i="41"/>
  <c r="I156" i="41"/>
  <c r="F156" i="41"/>
  <c r="O155" i="41"/>
  <c r="L155" i="41"/>
  <c r="I155" i="41"/>
  <c r="F155" i="41"/>
  <c r="C155" i="41" s="1"/>
  <c r="O154" i="41"/>
  <c r="L154" i="41"/>
  <c r="I154" i="41"/>
  <c r="F154" i="41"/>
  <c r="O153" i="41"/>
  <c r="L153" i="41"/>
  <c r="I153" i="41"/>
  <c r="F153" i="41"/>
  <c r="O152" i="41"/>
  <c r="L152" i="41"/>
  <c r="I152" i="41"/>
  <c r="F152" i="41"/>
  <c r="O151" i="41"/>
  <c r="O150" i="41" s="1"/>
  <c r="L151" i="41"/>
  <c r="I151" i="41"/>
  <c r="F151" i="41"/>
  <c r="N150" i="41"/>
  <c r="M150" i="41"/>
  <c r="L150" i="41"/>
  <c r="K150" i="41"/>
  <c r="J150" i="41"/>
  <c r="H150" i="41"/>
  <c r="G150" i="41"/>
  <c r="E150" i="41"/>
  <c r="D150" i="41"/>
  <c r="O149" i="41"/>
  <c r="L149" i="41"/>
  <c r="I149" i="41"/>
  <c r="F149" i="41"/>
  <c r="O148" i="41"/>
  <c r="L148" i="41"/>
  <c r="I148" i="41"/>
  <c r="F148" i="41"/>
  <c r="O147" i="41"/>
  <c r="L147" i="41"/>
  <c r="I147" i="41"/>
  <c r="F147" i="41"/>
  <c r="C147" i="41" s="1"/>
  <c r="O146" i="41"/>
  <c r="L146" i="41"/>
  <c r="I146" i="41"/>
  <c r="F146" i="41"/>
  <c r="C146" i="41" s="1"/>
  <c r="O145" i="41"/>
  <c r="L145" i="41"/>
  <c r="I145" i="41"/>
  <c r="F145" i="41"/>
  <c r="C145" i="41" s="1"/>
  <c r="O144" i="41"/>
  <c r="L144" i="41"/>
  <c r="I144" i="41"/>
  <c r="I143" i="41" s="1"/>
  <c r="F144" i="41"/>
  <c r="O143" i="41"/>
  <c r="N143" i="41"/>
  <c r="M143" i="41"/>
  <c r="K143" i="41"/>
  <c r="J143" i="41"/>
  <c r="H143" i="41"/>
  <c r="G143" i="41"/>
  <c r="E143" i="41"/>
  <c r="D143" i="41"/>
  <c r="O142" i="41"/>
  <c r="L142" i="41"/>
  <c r="I142" i="41"/>
  <c r="F142" i="41"/>
  <c r="O141" i="41"/>
  <c r="L141" i="41"/>
  <c r="L140" i="41" s="1"/>
  <c r="I141" i="41"/>
  <c r="I140" i="41" s="1"/>
  <c r="F141" i="41"/>
  <c r="O140" i="41"/>
  <c r="N140" i="41"/>
  <c r="M140" i="41"/>
  <c r="K140" i="41"/>
  <c r="J140" i="41"/>
  <c r="H140" i="41"/>
  <c r="G140" i="41"/>
  <c r="F140" i="41"/>
  <c r="E140" i="41"/>
  <c r="D140" i="41"/>
  <c r="O139" i="41"/>
  <c r="L139" i="41"/>
  <c r="I139" i="41"/>
  <c r="F139" i="41"/>
  <c r="C139" i="41"/>
  <c r="O138" i="41"/>
  <c r="L138" i="41"/>
  <c r="I138" i="41"/>
  <c r="F138" i="41"/>
  <c r="C138" i="41" s="1"/>
  <c r="O137" i="41"/>
  <c r="L137" i="41"/>
  <c r="I137" i="41"/>
  <c r="F137" i="41"/>
  <c r="C137" i="41" s="1"/>
  <c r="O136" i="41"/>
  <c r="L136" i="41"/>
  <c r="I136" i="41"/>
  <c r="I135" i="41" s="1"/>
  <c r="F136" i="41"/>
  <c r="O135" i="41"/>
  <c r="N135" i="41"/>
  <c r="M135" i="41"/>
  <c r="K135" i="41"/>
  <c r="J135" i="41"/>
  <c r="H135" i="41"/>
  <c r="G135" i="41"/>
  <c r="E135" i="41"/>
  <c r="D135" i="41"/>
  <c r="O134" i="41"/>
  <c r="L134" i="41"/>
  <c r="I134" i="41"/>
  <c r="F134" i="41"/>
  <c r="O133" i="41"/>
  <c r="L133" i="41"/>
  <c r="I133" i="41"/>
  <c r="F133" i="41"/>
  <c r="O132" i="41"/>
  <c r="L132" i="41"/>
  <c r="I132" i="41"/>
  <c r="F132" i="41"/>
  <c r="O131" i="41"/>
  <c r="O130" i="41" s="1"/>
  <c r="O129" i="41" s="1"/>
  <c r="L131" i="41"/>
  <c r="I131" i="41"/>
  <c r="F131" i="41"/>
  <c r="F130" i="41" s="1"/>
  <c r="N130" i="41"/>
  <c r="M130" i="41"/>
  <c r="L130" i="41"/>
  <c r="K130" i="41"/>
  <c r="K129" i="41" s="1"/>
  <c r="J130" i="41"/>
  <c r="H130" i="41"/>
  <c r="H129" i="41" s="1"/>
  <c r="G130" i="41"/>
  <c r="G129" i="41" s="1"/>
  <c r="E130" i="41"/>
  <c r="D130" i="41"/>
  <c r="D129" i="41" s="1"/>
  <c r="M129" i="41"/>
  <c r="E129" i="41"/>
  <c r="O128" i="41"/>
  <c r="L128" i="41"/>
  <c r="I128" i="41"/>
  <c r="I127" i="41" s="1"/>
  <c r="F128" i="41"/>
  <c r="O127" i="41"/>
  <c r="N127" i="41"/>
  <c r="M127" i="41"/>
  <c r="K127" i="41"/>
  <c r="J127" i="41"/>
  <c r="H127" i="41"/>
  <c r="G127" i="41"/>
  <c r="F127" i="41"/>
  <c r="E127" i="41"/>
  <c r="D127" i="41"/>
  <c r="O126" i="41"/>
  <c r="L126" i="41"/>
  <c r="I126" i="41"/>
  <c r="F126" i="41"/>
  <c r="O125" i="41"/>
  <c r="L125" i="41"/>
  <c r="I125" i="41"/>
  <c r="F125" i="41"/>
  <c r="O124" i="41"/>
  <c r="L124" i="41"/>
  <c r="I124" i="41"/>
  <c r="F124" i="41"/>
  <c r="O123" i="41"/>
  <c r="L123" i="41"/>
  <c r="I123" i="41"/>
  <c r="F123" i="41"/>
  <c r="C123" i="41"/>
  <c r="O122" i="41"/>
  <c r="L122" i="41"/>
  <c r="I122" i="41"/>
  <c r="F122" i="41"/>
  <c r="N121" i="41"/>
  <c r="M121" i="41"/>
  <c r="K121" i="41"/>
  <c r="J121" i="41"/>
  <c r="I121" i="41"/>
  <c r="H121" i="41"/>
  <c r="G121" i="41"/>
  <c r="E121" i="41"/>
  <c r="D121" i="41"/>
  <c r="O120" i="41"/>
  <c r="L120" i="41"/>
  <c r="I120" i="41"/>
  <c r="F120" i="41"/>
  <c r="O119" i="41"/>
  <c r="L119" i="41"/>
  <c r="I119" i="41"/>
  <c r="F119" i="41"/>
  <c r="O118" i="41"/>
  <c r="L118" i="41"/>
  <c r="I118" i="41"/>
  <c r="F118" i="41"/>
  <c r="O117" i="41"/>
  <c r="L117" i="41"/>
  <c r="I117" i="41"/>
  <c r="F117" i="41"/>
  <c r="O116" i="41"/>
  <c r="L116" i="41"/>
  <c r="I116" i="41"/>
  <c r="F116" i="41"/>
  <c r="N115" i="41"/>
  <c r="M115" i="41"/>
  <c r="K115" i="41"/>
  <c r="J115" i="41"/>
  <c r="H115" i="41"/>
  <c r="G115" i="41"/>
  <c r="E115" i="41"/>
  <c r="D115" i="41"/>
  <c r="O114" i="41"/>
  <c r="L114" i="41"/>
  <c r="I114" i="41"/>
  <c r="F114" i="41"/>
  <c r="O113" i="41"/>
  <c r="L113" i="41"/>
  <c r="I113" i="41"/>
  <c r="F113" i="41"/>
  <c r="O112" i="41"/>
  <c r="L112" i="41"/>
  <c r="I112" i="41"/>
  <c r="I111" i="41" s="1"/>
  <c r="F112" i="41"/>
  <c r="O111" i="41"/>
  <c r="N111" i="41"/>
  <c r="M111" i="41"/>
  <c r="K111" i="41"/>
  <c r="J111" i="41"/>
  <c r="H111" i="41"/>
  <c r="G111" i="41"/>
  <c r="E111" i="41"/>
  <c r="D111" i="41"/>
  <c r="O110" i="41"/>
  <c r="L110" i="41"/>
  <c r="I110" i="41"/>
  <c r="F110" i="41"/>
  <c r="O109" i="41"/>
  <c r="L109" i="41"/>
  <c r="I109" i="41"/>
  <c r="F109" i="41"/>
  <c r="O108" i="41"/>
  <c r="L108" i="41"/>
  <c r="I108" i="41"/>
  <c r="F108" i="41"/>
  <c r="O107" i="41"/>
  <c r="L107" i="41"/>
  <c r="I107" i="41"/>
  <c r="F107" i="41"/>
  <c r="O106" i="41"/>
  <c r="L106" i="41"/>
  <c r="I106" i="41"/>
  <c r="F106" i="41"/>
  <c r="O105" i="41"/>
  <c r="L105" i="41"/>
  <c r="I105" i="41"/>
  <c r="F105" i="41"/>
  <c r="O104" i="41"/>
  <c r="L104" i="41"/>
  <c r="I104" i="41"/>
  <c r="F104" i="41"/>
  <c r="O103" i="41"/>
  <c r="O102" i="41" s="1"/>
  <c r="L103" i="41"/>
  <c r="I103" i="41"/>
  <c r="F103" i="41"/>
  <c r="F102" i="41" s="1"/>
  <c r="C103" i="41"/>
  <c r="N102" i="41"/>
  <c r="M102" i="41"/>
  <c r="K102" i="41"/>
  <c r="J102" i="41"/>
  <c r="H102" i="41"/>
  <c r="G102" i="41"/>
  <c r="E102" i="41"/>
  <c r="D102" i="41"/>
  <c r="O101" i="41"/>
  <c r="L101" i="41"/>
  <c r="I101" i="41"/>
  <c r="F101" i="41"/>
  <c r="C101" i="41" s="1"/>
  <c r="O100" i="41"/>
  <c r="L100" i="41"/>
  <c r="I100" i="41"/>
  <c r="F100" i="41"/>
  <c r="C100" i="41" s="1"/>
  <c r="O99" i="41"/>
  <c r="L99" i="41"/>
  <c r="I99" i="41"/>
  <c r="F99" i="41"/>
  <c r="O98" i="41"/>
  <c r="L98" i="41"/>
  <c r="I98" i="41"/>
  <c r="F98" i="41"/>
  <c r="O97" i="41"/>
  <c r="L97" i="41"/>
  <c r="I97" i="41"/>
  <c r="F97" i="41"/>
  <c r="O96" i="41"/>
  <c r="L96" i="41"/>
  <c r="I96" i="41"/>
  <c r="F96" i="41"/>
  <c r="O95" i="41"/>
  <c r="O94" i="41" s="1"/>
  <c r="L95" i="41"/>
  <c r="I95" i="41"/>
  <c r="F95" i="41"/>
  <c r="C95" i="41" s="1"/>
  <c r="N94" i="41"/>
  <c r="M94" i="41"/>
  <c r="L94" i="41"/>
  <c r="K94" i="41"/>
  <c r="J94" i="41"/>
  <c r="H94" i="41"/>
  <c r="G94" i="41"/>
  <c r="E94" i="41"/>
  <c r="D94" i="41"/>
  <c r="O93" i="41"/>
  <c r="L93" i="41"/>
  <c r="I93" i="41"/>
  <c r="F93" i="41"/>
  <c r="O92" i="41"/>
  <c r="L92" i="41"/>
  <c r="I92" i="41"/>
  <c r="F92" i="41"/>
  <c r="O91" i="41"/>
  <c r="L91" i="41"/>
  <c r="I91" i="41"/>
  <c r="F91" i="41"/>
  <c r="O90" i="41"/>
  <c r="L90" i="41"/>
  <c r="I90" i="41"/>
  <c r="C90" i="41" s="1"/>
  <c r="F90" i="41"/>
  <c r="O89" i="41"/>
  <c r="L89" i="41"/>
  <c r="L88" i="41" s="1"/>
  <c r="I89" i="41"/>
  <c r="F89" i="41"/>
  <c r="N88" i="41"/>
  <c r="M88" i="41"/>
  <c r="K88" i="41"/>
  <c r="J88" i="41"/>
  <c r="H88" i="41"/>
  <c r="G88" i="41"/>
  <c r="E88" i="41"/>
  <c r="D88" i="41"/>
  <c r="O87" i="41"/>
  <c r="L87" i="41"/>
  <c r="I87" i="41"/>
  <c r="F87" i="41"/>
  <c r="O86" i="41"/>
  <c r="L86" i="41"/>
  <c r="I86" i="41"/>
  <c r="F86" i="41"/>
  <c r="O85" i="41"/>
  <c r="L85" i="41"/>
  <c r="I85" i="41"/>
  <c r="F85" i="41"/>
  <c r="O84" i="41"/>
  <c r="O83" i="41" s="1"/>
  <c r="L84" i="41"/>
  <c r="L83" i="41" s="1"/>
  <c r="I84" i="41"/>
  <c r="F84" i="41"/>
  <c r="F83" i="41" s="1"/>
  <c r="N83" i="41"/>
  <c r="N82" i="41" s="1"/>
  <c r="M83" i="41"/>
  <c r="K83" i="41"/>
  <c r="K82" i="41" s="1"/>
  <c r="J83" i="41"/>
  <c r="J82" i="41" s="1"/>
  <c r="H83" i="41"/>
  <c r="H82" i="41" s="1"/>
  <c r="G83" i="41"/>
  <c r="G82" i="41" s="1"/>
  <c r="E83" i="41"/>
  <c r="D83" i="41"/>
  <c r="D82" i="41" s="1"/>
  <c r="M82" i="41"/>
  <c r="E82" i="41"/>
  <c r="O81" i="41"/>
  <c r="L81" i="41"/>
  <c r="I81" i="41"/>
  <c r="F81" i="41"/>
  <c r="O80" i="41"/>
  <c r="O79" i="41" s="1"/>
  <c r="L80" i="41"/>
  <c r="I80" i="41"/>
  <c r="F80" i="41"/>
  <c r="F79" i="41" s="1"/>
  <c r="N79" i="41"/>
  <c r="M79" i="41"/>
  <c r="L79" i="41"/>
  <c r="K79" i="41"/>
  <c r="J79" i="41"/>
  <c r="I79" i="41"/>
  <c r="H79" i="41"/>
  <c r="G79" i="41"/>
  <c r="E79" i="41"/>
  <c r="D79" i="41"/>
  <c r="O78" i="41"/>
  <c r="L78" i="41"/>
  <c r="I78" i="41"/>
  <c r="F78" i="41"/>
  <c r="O77" i="41"/>
  <c r="L77" i="41"/>
  <c r="I77" i="41"/>
  <c r="I76" i="41" s="1"/>
  <c r="F77" i="41"/>
  <c r="O76" i="41"/>
  <c r="N76" i="41"/>
  <c r="N75" i="41" s="1"/>
  <c r="M76" i="41"/>
  <c r="K76" i="41"/>
  <c r="K75" i="41" s="1"/>
  <c r="K74" i="41" s="1"/>
  <c r="J76" i="41"/>
  <c r="J75" i="41" s="1"/>
  <c r="H76" i="41"/>
  <c r="G76" i="41"/>
  <c r="G75" i="41" s="1"/>
  <c r="F76" i="41"/>
  <c r="F75" i="41" s="1"/>
  <c r="E76" i="41"/>
  <c r="D76" i="41"/>
  <c r="M75" i="41"/>
  <c r="H75" i="41"/>
  <c r="H74" i="41" s="1"/>
  <c r="E75" i="41"/>
  <c r="E74" i="41" s="1"/>
  <c r="D75" i="41"/>
  <c r="D74" i="41" s="1"/>
  <c r="M74" i="41"/>
  <c r="O73" i="41"/>
  <c r="L73" i="41"/>
  <c r="I73" i="41"/>
  <c r="F73" i="41"/>
  <c r="O72" i="41"/>
  <c r="O68" i="41" s="1"/>
  <c r="L72" i="41"/>
  <c r="I72" i="41"/>
  <c r="F72" i="41"/>
  <c r="C72" i="41"/>
  <c r="O71" i="41"/>
  <c r="L71" i="41"/>
  <c r="I71" i="41"/>
  <c r="F71" i="41"/>
  <c r="C71" i="41" s="1"/>
  <c r="O70" i="41"/>
  <c r="L70" i="41"/>
  <c r="I70" i="41"/>
  <c r="F70" i="41"/>
  <c r="O69" i="41"/>
  <c r="L69" i="41"/>
  <c r="I69" i="41"/>
  <c r="I68" i="41" s="1"/>
  <c r="F69" i="41"/>
  <c r="N68" i="41"/>
  <c r="M68" i="41"/>
  <c r="K68" i="41"/>
  <c r="K66" i="41" s="1"/>
  <c r="J68" i="41"/>
  <c r="J66" i="41" s="1"/>
  <c r="H68" i="41"/>
  <c r="H66" i="41" s="1"/>
  <c r="G68" i="41"/>
  <c r="G66" i="41" s="1"/>
  <c r="E68" i="41"/>
  <c r="E66" i="41" s="1"/>
  <c r="D68" i="41"/>
  <c r="D66" i="41" s="1"/>
  <c r="O67" i="41"/>
  <c r="L67" i="41"/>
  <c r="I67" i="41"/>
  <c r="F67" i="41"/>
  <c r="N66" i="41"/>
  <c r="M66" i="41"/>
  <c r="O65" i="41"/>
  <c r="L65" i="41"/>
  <c r="I65" i="41"/>
  <c r="F65" i="41"/>
  <c r="O64" i="41"/>
  <c r="L64" i="41"/>
  <c r="I64" i="41"/>
  <c r="F64" i="41"/>
  <c r="C64" i="41"/>
  <c r="O63" i="41"/>
  <c r="L63" i="41"/>
  <c r="I63" i="41"/>
  <c r="F63" i="41"/>
  <c r="C63" i="41" s="1"/>
  <c r="O62" i="41"/>
  <c r="L62" i="41"/>
  <c r="I62" i="41"/>
  <c r="F62" i="41"/>
  <c r="O61" i="41"/>
  <c r="L61" i="41"/>
  <c r="I61" i="41"/>
  <c r="F61" i="41"/>
  <c r="O60" i="41"/>
  <c r="L60" i="41"/>
  <c r="I60" i="41"/>
  <c r="F60" i="41"/>
  <c r="C60" i="41" s="1"/>
  <c r="O59" i="41"/>
  <c r="L59" i="41"/>
  <c r="I59" i="41"/>
  <c r="F59" i="41"/>
  <c r="O58" i="41"/>
  <c r="L58" i="41"/>
  <c r="I58" i="41"/>
  <c r="I57" i="41" s="1"/>
  <c r="F58" i="41"/>
  <c r="F57" i="41" s="1"/>
  <c r="N57" i="41"/>
  <c r="M57" i="41"/>
  <c r="K57" i="41"/>
  <c r="J57" i="41"/>
  <c r="J53" i="41" s="1"/>
  <c r="J52" i="41" s="1"/>
  <c r="H57" i="41"/>
  <c r="G57" i="41"/>
  <c r="E57" i="41"/>
  <c r="D57" i="41"/>
  <c r="O56" i="41"/>
  <c r="L56" i="41"/>
  <c r="I56" i="41"/>
  <c r="F56" i="41"/>
  <c r="O55" i="41"/>
  <c r="L55" i="41"/>
  <c r="I55" i="41"/>
  <c r="I54" i="41" s="1"/>
  <c r="F55" i="41"/>
  <c r="N54" i="41"/>
  <c r="N53" i="41" s="1"/>
  <c r="N52" i="41" s="1"/>
  <c r="M54" i="41"/>
  <c r="M53" i="41" s="1"/>
  <c r="M52" i="41" s="1"/>
  <c r="K54" i="41"/>
  <c r="J54" i="41"/>
  <c r="H54" i="41"/>
  <c r="G54" i="41"/>
  <c r="G53" i="41" s="1"/>
  <c r="E54" i="41"/>
  <c r="D54" i="41"/>
  <c r="D53" i="41" s="1"/>
  <c r="D52" i="41" s="1"/>
  <c r="H53" i="41"/>
  <c r="O46" i="41"/>
  <c r="C46" i="41" s="1"/>
  <c r="O45" i="41"/>
  <c r="C45" i="41" s="1"/>
  <c r="N44" i="41"/>
  <c r="M44" i="41"/>
  <c r="L43" i="41"/>
  <c r="L42" i="41" s="1"/>
  <c r="I43" i="41"/>
  <c r="F43" i="41"/>
  <c r="F42" i="41" s="1"/>
  <c r="K42" i="41"/>
  <c r="J42" i="41"/>
  <c r="I42" i="41"/>
  <c r="H42" i="41"/>
  <c r="G42" i="41"/>
  <c r="E42" i="41"/>
  <c r="D42" i="41"/>
  <c r="F41" i="41"/>
  <c r="C41" i="41" s="1"/>
  <c r="L40" i="41"/>
  <c r="C40" i="41" s="1"/>
  <c r="L39" i="41"/>
  <c r="C39" i="41" s="1"/>
  <c r="L38" i="41"/>
  <c r="C38" i="41" s="1"/>
  <c r="L37" i="41"/>
  <c r="C37" i="41" s="1"/>
  <c r="K36" i="41"/>
  <c r="J36" i="41"/>
  <c r="L35" i="41"/>
  <c r="C35" i="41" s="1"/>
  <c r="L34" i="41"/>
  <c r="C34" i="41" s="1"/>
  <c r="K33" i="41"/>
  <c r="J33" i="41"/>
  <c r="L32" i="41"/>
  <c r="C32" i="41" s="1"/>
  <c r="K31" i="41"/>
  <c r="J31" i="41"/>
  <c r="L30" i="41"/>
  <c r="C30" i="41" s="1"/>
  <c r="L29" i="41"/>
  <c r="C29" i="41" s="1"/>
  <c r="L28" i="41"/>
  <c r="C28" i="41" s="1"/>
  <c r="K27" i="41"/>
  <c r="K26" i="41" s="1"/>
  <c r="K20" i="41" s="1"/>
  <c r="J27" i="41"/>
  <c r="J26" i="41" s="1"/>
  <c r="F25" i="41"/>
  <c r="C25" i="41" s="1"/>
  <c r="I24" i="41"/>
  <c r="F24" i="41"/>
  <c r="C24" i="41" s="1"/>
  <c r="O23" i="41"/>
  <c r="L23" i="41"/>
  <c r="I23" i="41"/>
  <c r="F23" i="41"/>
  <c r="O22" i="41"/>
  <c r="O21" i="41" s="1"/>
  <c r="O287" i="41" s="1"/>
  <c r="L22" i="41"/>
  <c r="L21" i="41" s="1"/>
  <c r="I22" i="41"/>
  <c r="F22" i="41"/>
  <c r="N21" i="41"/>
  <c r="N287" i="41" s="1"/>
  <c r="N286" i="41" s="1"/>
  <c r="M21" i="41"/>
  <c r="M287" i="41" s="1"/>
  <c r="M286" i="41" s="1"/>
  <c r="K21" i="41"/>
  <c r="K287" i="41" s="1"/>
  <c r="K286" i="41" s="1"/>
  <c r="J21" i="41"/>
  <c r="J287" i="41" s="1"/>
  <c r="J286" i="41" s="1"/>
  <c r="I21" i="41"/>
  <c r="H21" i="41"/>
  <c r="H287" i="41" s="1"/>
  <c r="H286" i="41" s="1"/>
  <c r="G21" i="41"/>
  <c r="G287" i="41" s="1"/>
  <c r="G286" i="41" s="1"/>
  <c r="F21" i="41"/>
  <c r="F287" i="41" s="1"/>
  <c r="E21" i="41"/>
  <c r="E287" i="41" s="1"/>
  <c r="E286" i="41" s="1"/>
  <c r="D21" i="41"/>
  <c r="D287" i="41" s="1"/>
  <c r="D286" i="41" s="1"/>
  <c r="N20" i="41"/>
  <c r="M20" i="41"/>
  <c r="I20" i="41"/>
  <c r="H20" i="41"/>
  <c r="E20" i="41"/>
  <c r="D20" i="41"/>
  <c r="O296" i="40"/>
  <c r="L296" i="40"/>
  <c r="I296" i="40"/>
  <c r="F296" i="40"/>
  <c r="C296" i="40"/>
  <c r="O295" i="40"/>
  <c r="L295" i="40"/>
  <c r="I295" i="40"/>
  <c r="F295" i="40"/>
  <c r="C295" i="40" s="1"/>
  <c r="O294" i="40"/>
  <c r="L294" i="40"/>
  <c r="I294" i="40"/>
  <c r="F294" i="40"/>
  <c r="C294" i="40" s="1"/>
  <c r="O293" i="40"/>
  <c r="L293" i="40"/>
  <c r="I293" i="40"/>
  <c r="F293" i="40"/>
  <c r="C293" i="40" s="1"/>
  <c r="O292" i="40"/>
  <c r="L292" i="40"/>
  <c r="I292" i="40"/>
  <c r="F292" i="40"/>
  <c r="C292" i="40" s="1"/>
  <c r="O291" i="40"/>
  <c r="L291" i="40"/>
  <c r="I291" i="40"/>
  <c r="F291" i="40"/>
  <c r="O290" i="40"/>
  <c r="L290" i="40"/>
  <c r="I290" i="40"/>
  <c r="F290" i="40"/>
  <c r="O289" i="40"/>
  <c r="L289" i="40"/>
  <c r="I289" i="40"/>
  <c r="F289" i="40"/>
  <c r="C289" i="40" s="1"/>
  <c r="O288" i="40"/>
  <c r="N288" i="40"/>
  <c r="M288" i="40"/>
  <c r="L288" i="40"/>
  <c r="K288" i="40"/>
  <c r="J288" i="40"/>
  <c r="I288" i="40"/>
  <c r="H288" i="40"/>
  <c r="G288" i="40"/>
  <c r="E288" i="40"/>
  <c r="D288" i="40"/>
  <c r="O283" i="40"/>
  <c r="L283" i="40"/>
  <c r="I283" i="40"/>
  <c r="F283" i="40"/>
  <c r="O282" i="40"/>
  <c r="O281" i="40" s="1"/>
  <c r="L282" i="40"/>
  <c r="L281" i="40" s="1"/>
  <c r="I282" i="40"/>
  <c r="F282" i="40"/>
  <c r="N281" i="40"/>
  <c r="M281" i="40"/>
  <c r="K281" i="40"/>
  <c r="J281" i="40"/>
  <c r="I281" i="40"/>
  <c r="H281" i="40"/>
  <c r="G281" i="40"/>
  <c r="E281" i="40"/>
  <c r="D281" i="40"/>
  <c r="O280" i="40"/>
  <c r="L280" i="40"/>
  <c r="L279" i="40" s="1"/>
  <c r="I280" i="40"/>
  <c r="I279" i="40" s="1"/>
  <c r="F280" i="40"/>
  <c r="C280" i="40" s="1"/>
  <c r="O279" i="40"/>
  <c r="N279" i="40"/>
  <c r="M279" i="40"/>
  <c r="K279" i="40"/>
  <c r="K268" i="40" s="1"/>
  <c r="J279" i="40"/>
  <c r="H279" i="40"/>
  <c r="G279" i="40"/>
  <c r="E279" i="40"/>
  <c r="D279" i="40"/>
  <c r="O278" i="40"/>
  <c r="L278" i="40"/>
  <c r="I278" i="40"/>
  <c r="F278" i="40"/>
  <c r="O277" i="40"/>
  <c r="L277" i="40"/>
  <c r="I277" i="40"/>
  <c r="F277" i="40"/>
  <c r="O276" i="40"/>
  <c r="L276" i="40"/>
  <c r="I276" i="40"/>
  <c r="F276" i="40"/>
  <c r="F275" i="40" s="1"/>
  <c r="O275" i="40"/>
  <c r="N275" i="40"/>
  <c r="M275" i="40"/>
  <c r="L275" i="40"/>
  <c r="K275" i="40"/>
  <c r="J275" i="40"/>
  <c r="I275" i="40"/>
  <c r="H275" i="40"/>
  <c r="G275" i="40"/>
  <c r="E275" i="40"/>
  <c r="D275" i="40"/>
  <c r="O274" i="40"/>
  <c r="L274" i="40"/>
  <c r="I274" i="40"/>
  <c r="F274" i="40"/>
  <c r="C274" i="40" s="1"/>
  <c r="O273" i="40"/>
  <c r="L273" i="40"/>
  <c r="I273" i="40"/>
  <c r="F273" i="40"/>
  <c r="O272" i="40"/>
  <c r="O271" i="40" s="1"/>
  <c r="L272" i="40"/>
  <c r="L271" i="40" s="1"/>
  <c r="I272" i="40"/>
  <c r="F272" i="40"/>
  <c r="C272" i="40" s="1"/>
  <c r="N271" i="40"/>
  <c r="M271" i="40"/>
  <c r="K271" i="40"/>
  <c r="J271" i="40"/>
  <c r="I271" i="40"/>
  <c r="H271" i="40"/>
  <c r="G271" i="40"/>
  <c r="E271" i="40"/>
  <c r="E269" i="40" s="1"/>
  <c r="E268" i="40" s="1"/>
  <c r="D271" i="40"/>
  <c r="O270" i="40"/>
  <c r="L270" i="40"/>
  <c r="I270" i="40"/>
  <c r="I269" i="40" s="1"/>
  <c r="I268" i="40" s="1"/>
  <c r="F270" i="40"/>
  <c r="D269" i="40"/>
  <c r="D268" i="40" s="1"/>
  <c r="N268" i="40"/>
  <c r="M268" i="40"/>
  <c r="J268" i="40"/>
  <c r="H268" i="40"/>
  <c r="G268" i="40"/>
  <c r="O267" i="40"/>
  <c r="L267" i="40"/>
  <c r="I267" i="40"/>
  <c r="F267" i="40"/>
  <c r="O266" i="40"/>
  <c r="O263" i="40" s="1"/>
  <c r="O258" i="40" s="1"/>
  <c r="L266" i="40"/>
  <c r="I266" i="40"/>
  <c r="F266" i="40"/>
  <c r="C266" i="40"/>
  <c r="O265" i="40"/>
  <c r="L265" i="40"/>
  <c r="I265" i="40"/>
  <c r="F265" i="40"/>
  <c r="C265" i="40" s="1"/>
  <c r="O264" i="40"/>
  <c r="L264" i="40"/>
  <c r="I264" i="40"/>
  <c r="I263" i="40" s="1"/>
  <c r="I258" i="40" s="1"/>
  <c r="F264" i="40"/>
  <c r="C264" i="40" s="1"/>
  <c r="N263" i="40"/>
  <c r="M263" i="40"/>
  <c r="L263" i="40"/>
  <c r="K263" i="40"/>
  <c r="K258" i="40" s="1"/>
  <c r="J263" i="40"/>
  <c r="H263" i="40"/>
  <c r="G263" i="40"/>
  <c r="G258" i="40" s="1"/>
  <c r="E263" i="40"/>
  <c r="D263" i="40"/>
  <c r="O262" i="40"/>
  <c r="L262" i="40"/>
  <c r="I262" i="40"/>
  <c r="F262" i="40"/>
  <c r="O261" i="40"/>
  <c r="L261" i="40"/>
  <c r="I261" i="40"/>
  <c r="F261" i="40"/>
  <c r="O260" i="40"/>
  <c r="L260" i="40"/>
  <c r="L259" i="40" s="1"/>
  <c r="L258" i="40" s="1"/>
  <c r="I260" i="40"/>
  <c r="F260" i="40"/>
  <c r="O259" i="40"/>
  <c r="N259" i="40"/>
  <c r="M259" i="40"/>
  <c r="K259" i="40"/>
  <c r="J259" i="40"/>
  <c r="I259" i="40"/>
  <c r="H259" i="40"/>
  <c r="G259" i="40"/>
  <c r="F259" i="40"/>
  <c r="E259" i="40"/>
  <c r="D259" i="40"/>
  <c r="N258" i="40"/>
  <c r="M258" i="40"/>
  <c r="J258" i="40"/>
  <c r="H258" i="40"/>
  <c r="E258" i="40"/>
  <c r="D258" i="40"/>
  <c r="O257" i="40"/>
  <c r="L257" i="40"/>
  <c r="I257" i="40"/>
  <c r="F257" i="40"/>
  <c r="O256" i="40"/>
  <c r="L256" i="40"/>
  <c r="I256" i="40"/>
  <c r="F256" i="40"/>
  <c r="O255" i="40"/>
  <c r="L255" i="40"/>
  <c r="I255" i="40"/>
  <c r="F255" i="40"/>
  <c r="O254" i="40"/>
  <c r="L254" i="40"/>
  <c r="I254" i="40"/>
  <c r="F254" i="40"/>
  <c r="O253" i="40"/>
  <c r="L253" i="40"/>
  <c r="I253" i="40"/>
  <c r="F253" i="40"/>
  <c r="O252" i="40"/>
  <c r="L252" i="40"/>
  <c r="I252" i="40"/>
  <c r="F252" i="40"/>
  <c r="O251" i="40"/>
  <c r="N251" i="40"/>
  <c r="M251" i="40"/>
  <c r="M250" i="40" s="1"/>
  <c r="L251" i="40"/>
  <c r="K251" i="40"/>
  <c r="K250" i="40" s="1"/>
  <c r="J251" i="40"/>
  <c r="J250" i="40" s="1"/>
  <c r="I251" i="40"/>
  <c r="I250" i="40" s="1"/>
  <c r="H251" i="40"/>
  <c r="G251" i="40"/>
  <c r="G250" i="40" s="1"/>
  <c r="E251" i="40"/>
  <c r="E250" i="40" s="1"/>
  <c r="D251" i="40"/>
  <c r="O250" i="40"/>
  <c r="N250" i="40"/>
  <c r="L250" i="40"/>
  <c r="H250" i="40"/>
  <c r="D250" i="40"/>
  <c r="O249" i="40"/>
  <c r="L249" i="40"/>
  <c r="I249" i="40"/>
  <c r="F249" i="40"/>
  <c r="O248" i="40"/>
  <c r="L248" i="40"/>
  <c r="I248" i="40"/>
  <c r="F248" i="40"/>
  <c r="O247" i="40"/>
  <c r="L247" i="40"/>
  <c r="I247" i="40"/>
  <c r="F247" i="40"/>
  <c r="C247" i="40" s="1"/>
  <c r="O246" i="40"/>
  <c r="O245" i="40" s="1"/>
  <c r="L246" i="40"/>
  <c r="I246" i="40"/>
  <c r="F246" i="40"/>
  <c r="F245" i="40" s="1"/>
  <c r="N245" i="40"/>
  <c r="M245" i="40"/>
  <c r="K245" i="40"/>
  <c r="J245" i="40"/>
  <c r="I245" i="40"/>
  <c r="H245" i="40"/>
  <c r="G245" i="40"/>
  <c r="E245" i="40"/>
  <c r="D245" i="40"/>
  <c r="O244" i="40"/>
  <c r="L244" i="40"/>
  <c r="I244" i="40"/>
  <c r="F244" i="40"/>
  <c r="O243" i="40"/>
  <c r="L243" i="40"/>
  <c r="I243" i="40"/>
  <c r="F243" i="40"/>
  <c r="C243" i="40" s="1"/>
  <c r="O242" i="40"/>
  <c r="L242" i="40"/>
  <c r="I242" i="40"/>
  <c r="F242" i="40"/>
  <c r="O241" i="40"/>
  <c r="L241" i="40"/>
  <c r="I241" i="40"/>
  <c r="F241" i="40"/>
  <c r="C241" i="40" s="1"/>
  <c r="O240" i="40"/>
  <c r="L240" i="40"/>
  <c r="I240" i="40"/>
  <c r="F240" i="40"/>
  <c r="O239" i="40"/>
  <c r="L239" i="40"/>
  <c r="I239" i="40"/>
  <c r="F239" i="40"/>
  <c r="C239" i="40" s="1"/>
  <c r="O238" i="40"/>
  <c r="O237" i="40" s="1"/>
  <c r="L238" i="40"/>
  <c r="I238" i="40"/>
  <c r="I237" i="40" s="1"/>
  <c r="F238" i="40"/>
  <c r="F237" i="40" s="1"/>
  <c r="N237" i="40"/>
  <c r="M237" i="40"/>
  <c r="K237" i="40"/>
  <c r="J237" i="40"/>
  <c r="H237" i="40"/>
  <c r="G237" i="40"/>
  <c r="E237" i="40"/>
  <c r="D237" i="40"/>
  <c r="O236" i="40"/>
  <c r="L236" i="40"/>
  <c r="I236" i="40"/>
  <c r="F236" i="40"/>
  <c r="O235" i="40"/>
  <c r="O234" i="40" s="1"/>
  <c r="L235" i="40"/>
  <c r="C235" i="40" s="1"/>
  <c r="I235" i="40"/>
  <c r="F235" i="40"/>
  <c r="F234" i="40" s="1"/>
  <c r="N234" i="40"/>
  <c r="M234" i="40"/>
  <c r="K234" i="40"/>
  <c r="J234" i="40"/>
  <c r="I234" i="40"/>
  <c r="H234" i="40"/>
  <c r="G234" i="40"/>
  <c r="E234" i="40"/>
  <c r="D234" i="40"/>
  <c r="O233" i="40"/>
  <c r="L233" i="40"/>
  <c r="L232" i="40" s="1"/>
  <c r="I233" i="40"/>
  <c r="I232" i="40" s="1"/>
  <c r="F233" i="40"/>
  <c r="O232" i="40"/>
  <c r="N232" i="40"/>
  <c r="M232" i="40"/>
  <c r="K232" i="40"/>
  <c r="J232" i="40"/>
  <c r="H232" i="40"/>
  <c r="H230" i="40" s="1"/>
  <c r="H229" i="40" s="1"/>
  <c r="G232" i="40"/>
  <c r="G230" i="40" s="1"/>
  <c r="F232" i="40"/>
  <c r="E232" i="40"/>
  <c r="D232" i="40"/>
  <c r="O231" i="40"/>
  <c r="O230" i="40" s="1"/>
  <c r="L231" i="40"/>
  <c r="I231" i="40"/>
  <c r="F231" i="40"/>
  <c r="K230" i="40"/>
  <c r="D230" i="40"/>
  <c r="D229" i="40" s="1"/>
  <c r="O228" i="40"/>
  <c r="L228" i="40"/>
  <c r="I228" i="40"/>
  <c r="F228" i="40"/>
  <c r="O227" i="40"/>
  <c r="O226" i="40" s="1"/>
  <c r="L227" i="40"/>
  <c r="I227" i="40"/>
  <c r="F227" i="40"/>
  <c r="F226" i="40" s="1"/>
  <c r="N226" i="40"/>
  <c r="M226" i="40"/>
  <c r="L226" i="40"/>
  <c r="K226" i="40"/>
  <c r="J226" i="40"/>
  <c r="I226" i="40"/>
  <c r="H226" i="40"/>
  <c r="G226" i="40"/>
  <c r="E226" i="40"/>
  <c r="D226" i="40"/>
  <c r="O225" i="40"/>
  <c r="L225" i="40"/>
  <c r="I225" i="40"/>
  <c r="F225" i="40"/>
  <c r="O224" i="40"/>
  <c r="L224" i="40"/>
  <c r="I224" i="40"/>
  <c r="F224" i="40"/>
  <c r="O223" i="40"/>
  <c r="L223" i="40"/>
  <c r="I223" i="40"/>
  <c r="C223" i="40" s="1"/>
  <c r="F223" i="40"/>
  <c r="O222" i="40"/>
  <c r="L222" i="40"/>
  <c r="I222" i="40"/>
  <c r="F222" i="40"/>
  <c r="O221" i="40"/>
  <c r="L221" i="40"/>
  <c r="I221" i="40"/>
  <c r="F221" i="40"/>
  <c r="O220" i="40"/>
  <c r="L220" i="40"/>
  <c r="I220" i="40"/>
  <c r="F220" i="40"/>
  <c r="O219" i="40"/>
  <c r="L219" i="40"/>
  <c r="I219" i="40"/>
  <c r="F219" i="40"/>
  <c r="O218" i="40"/>
  <c r="L218" i="40"/>
  <c r="I218" i="40"/>
  <c r="F218" i="40"/>
  <c r="O217" i="40"/>
  <c r="L217" i="40"/>
  <c r="I217" i="40"/>
  <c r="F217" i="40"/>
  <c r="O216" i="40"/>
  <c r="L216" i="40"/>
  <c r="I216" i="40"/>
  <c r="F216" i="40"/>
  <c r="O215" i="40"/>
  <c r="N215" i="40"/>
  <c r="M215" i="40"/>
  <c r="K215" i="40"/>
  <c r="J215" i="40"/>
  <c r="H215" i="40"/>
  <c r="H203" i="40" s="1"/>
  <c r="G215" i="40"/>
  <c r="E215" i="40"/>
  <c r="D215" i="40"/>
  <c r="O214" i="40"/>
  <c r="L214" i="40"/>
  <c r="I214" i="40"/>
  <c r="F214" i="40"/>
  <c r="O213" i="40"/>
  <c r="L213" i="40"/>
  <c r="I213" i="40"/>
  <c r="F213" i="40"/>
  <c r="O212" i="40"/>
  <c r="L212" i="40"/>
  <c r="I212" i="40"/>
  <c r="F212" i="40"/>
  <c r="O211" i="40"/>
  <c r="L211" i="40"/>
  <c r="I211" i="40"/>
  <c r="F211" i="40"/>
  <c r="O210" i="40"/>
  <c r="L210" i="40"/>
  <c r="I210" i="40"/>
  <c r="F210" i="40"/>
  <c r="O209" i="40"/>
  <c r="L209" i="40"/>
  <c r="I209" i="40"/>
  <c r="F209" i="40"/>
  <c r="O208" i="40"/>
  <c r="L208" i="40"/>
  <c r="I208" i="40"/>
  <c r="F208" i="40"/>
  <c r="O207" i="40"/>
  <c r="O204" i="40" s="1"/>
  <c r="O203" i="40" s="1"/>
  <c r="L207" i="40"/>
  <c r="I207" i="40"/>
  <c r="F207" i="40"/>
  <c r="C207" i="40"/>
  <c r="O206" i="40"/>
  <c r="L206" i="40"/>
  <c r="I206" i="40"/>
  <c r="F206" i="40"/>
  <c r="C206" i="40" s="1"/>
  <c r="O205" i="40"/>
  <c r="L205" i="40"/>
  <c r="I205" i="40"/>
  <c r="I204" i="40" s="1"/>
  <c r="F205" i="40"/>
  <c r="C205" i="40" s="1"/>
  <c r="N204" i="40"/>
  <c r="M204" i="40"/>
  <c r="K204" i="40"/>
  <c r="J204" i="40"/>
  <c r="J203" i="40" s="1"/>
  <c r="H204" i="40"/>
  <c r="G204" i="40"/>
  <c r="G203" i="40" s="1"/>
  <c r="E204" i="40"/>
  <c r="D204" i="40"/>
  <c r="M203" i="40"/>
  <c r="K203" i="40"/>
  <c r="D203" i="40"/>
  <c r="O202" i="40"/>
  <c r="L202" i="40"/>
  <c r="I202" i="40"/>
  <c r="F202" i="40"/>
  <c r="O201" i="40"/>
  <c r="L201" i="40"/>
  <c r="I201" i="40"/>
  <c r="F201" i="40"/>
  <c r="O200" i="40"/>
  <c r="L200" i="40"/>
  <c r="I200" i="40"/>
  <c r="F200" i="40"/>
  <c r="O199" i="40"/>
  <c r="O197" i="40" s="1"/>
  <c r="L199" i="40"/>
  <c r="I199" i="40"/>
  <c r="F199" i="40"/>
  <c r="C199" i="40" s="1"/>
  <c r="O198" i="40"/>
  <c r="L198" i="40"/>
  <c r="L197" i="40" s="1"/>
  <c r="I198" i="40"/>
  <c r="I197" i="40" s="1"/>
  <c r="F198" i="40"/>
  <c r="N197" i="40"/>
  <c r="N195" i="40" s="1"/>
  <c r="M197" i="40"/>
  <c r="M195" i="40" s="1"/>
  <c r="M194" i="40" s="1"/>
  <c r="K197" i="40"/>
  <c r="K195" i="40" s="1"/>
  <c r="K194" i="40" s="1"/>
  <c r="J197" i="40"/>
  <c r="J195" i="40" s="1"/>
  <c r="H197" i="40"/>
  <c r="H195" i="40" s="1"/>
  <c r="G197" i="40"/>
  <c r="E197" i="40"/>
  <c r="E195" i="40" s="1"/>
  <c r="D197" i="40"/>
  <c r="O196" i="40"/>
  <c r="L196" i="40"/>
  <c r="I196" i="40"/>
  <c r="F196" i="40"/>
  <c r="G195" i="40"/>
  <c r="D195" i="40"/>
  <c r="D194" i="40" s="1"/>
  <c r="O192" i="40"/>
  <c r="L192" i="40"/>
  <c r="I192" i="40"/>
  <c r="F192" i="40"/>
  <c r="O191" i="40"/>
  <c r="O190" i="40" s="1"/>
  <c r="N191" i="40"/>
  <c r="M191" i="40"/>
  <c r="M190" i="40" s="1"/>
  <c r="L191" i="40"/>
  <c r="K191" i="40"/>
  <c r="K190" i="40" s="1"/>
  <c r="J191" i="40"/>
  <c r="I191" i="40"/>
  <c r="C191" i="40" s="1"/>
  <c r="H191" i="40"/>
  <c r="G191" i="40"/>
  <c r="G190" i="40" s="1"/>
  <c r="F191" i="40"/>
  <c r="E191" i="40"/>
  <c r="E190" i="40" s="1"/>
  <c r="D191" i="40"/>
  <c r="N190" i="40"/>
  <c r="L190" i="40"/>
  <c r="J190" i="40"/>
  <c r="H190" i="40"/>
  <c r="F190" i="40"/>
  <c r="D190" i="40"/>
  <c r="O189" i="40"/>
  <c r="L189" i="40"/>
  <c r="I189" i="40"/>
  <c r="F189" i="40"/>
  <c r="O188" i="40"/>
  <c r="O187" i="40" s="1"/>
  <c r="L188" i="40"/>
  <c r="L187" i="40" s="1"/>
  <c r="L186" i="40" s="1"/>
  <c r="I188" i="40"/>
  <c r="F188" i="40"/>
  <c r="F187" i="40" s="1"/>
  <c r="F186" i="40" s="1"/>
  <c r="N187" i="40"/>
  <c r="M187" i="40"/>
  <c r="M186" i="40" s="1"/>
  <c r="K187" i="40"/>
  <c r="J187" i="40"/>
  <c r="I187" i="40"/>
  <c r="H187" i="40"/>
  <c r="G187" i="40"/>
  <c r="E187" i="40"/>
  <c r="D187" i="40"/>
  <c r="N186" i="40"/>
  <c r="J186" i="40"/>
  <c r="H186" i="40"/>
  <c r="D186" i="40"/>
  <c r="O185" i="40"/>
  <c r="L185" i="40"/>
  <c r="I185" i="40"/>
  <c r="F185" i="40"/>
  <c r="O184" i="40"/>
  <c r="L184" i="40"/>
  <c r="I184" i="40"/>
  <c r="F184" i="40"/>
  <c r="O183" i="40"/>
  <c r="O172" i="40" s="1"/>
  <c r="N183" i="40"/>
  <c r="M183" i="40"/>
  <c r="L183" i="40"/>
  <c r="K183" i="40"/>
  <c r="J183" i="40"/>
  <c r="I183" i="40"/>
  <c r="H183" i="40"/>
  <c r="G183" i="40"/>
  <c r="E183" i="40"/>
  <c r="D183" i="40"/>
  <c r="O182" i="40"/>
  <c r="L182" i="40"/>
  <c r="I182" i="40"/>
  <c r="F182" i="40"/>
  <c r="O181" i="40"/>
  <c r="L181" i="40"/>
  <c r="I181" i="40"/>
  <c r="F181" i="40"/>
  <c r="O180" i="40"/>
  <c r="L180" i="40"/>
  <c r="I180" i="40"/>
  <c r="F180" i="40"/>
  <c r="O179" i="40"/>
  <c r="L179" i="40"/>
  <c r="L178" i="40" s="1"/>
  <c r="I179" i="40"/>
  <c r="F179" i="40"/>
  <c r="O178" i="40"/>
  <c r="N178" i="40"/>
  <c r="N173" i="40" s="1"/>
  <c r="N172" i="40" s="1"/>
  <c r="M178" i="40"/>
  <c r="K178" i="40"/>
  <c r="J178" i="40"/>
  <c r="J173" i="40" s="1"/>
  <c r="J172" i="40" s="1"/>
  <c r="I178" i="40"/>
  <c r="H178" i="40"/>
  <c r="G178" i="40"/>
  <c r="E178" i="40"/>
  <c r="E173" i="40" s="1"/>
  <c r="E172" i="40" s="1"/>
  <c r="D178" i="40"/>
  <c r="O177" i="40"/>
  <c r="L177" i="40"/>
  <c r="I177" i="40"/>
  <c r="F177" i="40"/>
  <c r="O176" i="40"/>
  <c r="L176" i="40"/>
  <c r="I176" i="40"/>
  <c r="F176" i="40"/>
  <c r="O175" i="40"/>
  <c r="L175" i="40"/>
  <c r="L174" i="40" s="1"/>
  <c r="I175" i="40"/>
  <c r="I174" i="40" s="1"/>
  <c r="I173" i="40" s="1"/>
  <c r="I172" i="40" s="1"/>
  <c r="F175" i="40"/>
  <c r="O174" i="40"/>
  <c r="N174" i="40"/>
  <c r="M174" i="40"/>
  <c r="M173" i="40" s="1"/>
  <c r="M172" i="40" s="1"/>
  <c r="K174" i="40"/>
  <c r="J174" i="40"/>
  <c r="H174" i="40"/>
  <c r="H173" i="40" s="1"/>
  <c r="H172" i="40" s="1"/>
  <c r="G174" i="40"/>
  <c r="F174" i="40"/>
  <c r="E174" i="40"/>
  <c r="D174" i="40"/>
  <c r="D173" i="40" s="1"/>
  <c r="D172" i="40" s="1"/>
  <c r="O173" i="40"/>
  <c r="K173" i="40"/>
  <c r="K172" i="40" s="1"/>
  <c r="G173" i="40"/>
  <c r="G172" i="40" s="1"/>
  <c r="O171" i="40"/>
  <c r="L171" i="40"/>
  <c r="I171" i="40"/>
  <c r="F171" i="40"/>
  <c r="O170" i="40"/>
  <c r="L170" i="40"/>
  <c r="I170" i="40"/>
  <c r="F170" i="40"/>
  <c r="O169" i="40"/>
  <c r="L169" i="40"/>
  <c r="I169" i="40"/>
  <c r="F169" i="40"/>
  <c r="O168" i="40"/>
  <c r="L168" i="40"/>
  <c r="I168" i="40"/>
  <c r="F168" i="40"/>
  <c r="O167" i="40"/>
  <c r="L167" i="40"/>
  <c r="I167" i="40"/>
  <c r="F167" i="40"/>
  <c r="C167" i="40" s="1"/>
  <c r="O166" i="40"/>
  <c r="L166" i="40"/>
  <c r="I166" i="40"/>
  <c r="F166" i="40"/>
  <c r="C166" i="40" s="1"/>
  <c r="O165" i="40"/>
  <c r="N165" i="40"/>
  <c r="M165" i="40"/>
  <c r="K165" i="40"/>
  <c r="K164" i="40" s="1"/>
  <c r="J165" i="40"/>
  <c r="I165" i="40"/>
  <c r="H165" i="40"/>
  <c r="G165" i="40"/>
  <c r="G164" i="40" s="1"/>
  <c r="E165" i="40"/>
  <c r="D165" i="40"/>
  <c r="O164" i="40"/>
  <c r="N164" i="40"/>
  <c r="M164" i="40"/>
  <c r="J164" i="40"/>
  <c r="I164" i="40"/>
  <c r="H164" i="40"/>
  <c r="E164" i="40"/>
  <c r="D164" i="40"/>
  <c r="O163" i="40"/>
  <c r="L163" i="40"/>
  <c r="I163" i="40"/>
  <c r="F163" i="40"/>
  <c r="O162" i="40"/>
  <c r="L162" i="40"/>
  <c r="I162" i="40"/>
  <c r="F162" i="40"/>
  <c r="O161" i="40"/>
  <c r="L161" i="40"/>
  <c r="I161" i="40"/>
  <c r="F161" i="40"/>
  <c r="C161" i="40" s="1"/>
  <c r="O160" i="40"/>
  <c r="O159" i="40" s="1"/>
  <c r="L160" i="40"/>
  <c r="I160" i="40"/>
  <c r="I159" i="40" s="1"/>
  <c r="F160" i="40"/>
  <c r="C160" i="40" s="1"/>
  <c r="N159" i="40"/>
  <c r="M159" i="40"/>
  <c r="L159" i="40"/>
  <c r="K159" i="40"/>
  <c r="J159" i="40"/>
  <c r="H159" i="40"/>
  <c r="G159" i="40"/>
  <c r="E159" i="40"/>
  <c r="D159" i="40"/>
  <c r="O158" i="40"/>
  <c r="L158" i="40"/>
  <c r="I158" i="40"/>
  <c r="F158" i="40"/>
  <c r="O157" i="40"/>
  <c r="L157" i="40"/>
  <c r="I157" i="40"/>
  <c r="F157" i="40"/>
  <c r="O156" i="40"/>
  <c r="L156" i="40"/>
  <c r="I156" i="40"/>
  <c r="F156" i="40"/>
  <c r="O155" i="40"/>
  <c r="L155" i="40"/>
  <c r="I155" i="40"/>
  <c r="F155" i="40"/>
  <c r="O154" i="40"/>
  <c r="L154" i="40"/>
  <c r="I154" i="40"/>
  <c r="F154" i="40"/>
  <c r="O153" i="40"/>
  <c r="L153" i="40"/>
  <c r="I153" i="40"/>
  <c r="F153" i="40"/>
  <c r="O152" i="40"/>
  <c r="L152" i="40"/>
  <c r="I152" i="40"/>
  <c r="F152" i="40"/>
  <c r="O151" i="40"/>
  <c r="L151" i="40"/>
  <c r="I151" i="40"/>
  <c r="F151" i="40"/>
  <c r="O150" i="40"/>
  <c r="N150" i="40"/>
  <c r="M150" i="40"/>
  <c r="L150" i="40"/>
  <c r="K150" i="40"/>
  <c r="J150" i="40"/>
  <c r="I150" i="40"/>
  <c r="H150" i="40"/>
  <c r="G150" i="40"/>
  <c r="F150" i="40"/>
  <c r="E150" i="40"/>
  <c r="D150" i="40"/>
  <c r="O149" i="40"/>
  <c r="L149" i="40"/>
  <c r="I149" i="40"/>
  <c r="F149" i="40"/>
  <c r="O148" i="40"/>
  <c r="C148" i="40" s="1"/>
  <c r="L148" i="40"/>
  <c r="I148" i="40"/>
  <c r="F148" i="40"/>
  <c r="O147" i="40"/>
  <c r="L147" i="40"/>
  <c r="I147" i="40"/>
  <c r="F147" i="40"/>
  <c r="C147" i="40" s="1"/>
  <c r="O146" i="40"/>
  <c r="L146" i="40"/>
  <c r="I146" i="40"/>
  <c r="F146" i="40"/>
  <c r="O145" i="40"/>
  <c r="L145" i="40"/>
  <c r="I145" i="40"/>
  <c r="F145" i="40"/>
  <c r="C145" i="40" s="1"/>
  <c r="O144" i="40"/>
  <c r="L144" i="40"/>
  <c r="L143" i="40" s="1"/>
  <c r="I144" i="40"/>
  <c r="I143" i="40" s="1"/>
  <c r="F144" i="40"/>
  <c r="N143" i="40"/>
  <c r="M143" i="40"/>
  <c r="K143" i="40"/>
  <c r="K129" i="40" s="1"/>
  <c r="J143" i="40"/>
  <c r="H143" i="40"/>
  <c r="G143" i="40"/>
  <c r="F143" i="40"/>
  <c r="E143" i="40"/>
  <c r="D143" i="40"/>
  <c r="O142" i="40"/>
  <c r="L142" i="40"/>
  <c r="I142" i="40"/>
  <c r="F142" i="40"/>
  <c r="O141" i="40"/>
  <c r="L141" i="40"/>
  <c r="L140" i="40" s="1"/>
  <c r="I141" i="40"/>
  <c r="F141" i="40"/>
  <c r="O140" i="40"/>
  <c r="N140" i="40"/>
  <c r="M140" i="40"/>
  <c r="K140" i="40"/>
  <c r="J140" i="40"/>
  <c r="I140" i="40"/>
  <c r="H140" i="40"/>
  <c r="G140" i="40"/>
  <c r="E140" i="40"/>
  <c r="E129" i="40" s="1"/>
  <c r="D140" i="40"/>
  <c r="O139" i="40"/>
  <c r="L139" i="40"/>
  <c r="I139" i="40"/>
  <c r="F139" i="40"/>
  <c r="O138" i="40"/>
  <c r="L138" i="40"/>
  <c r="I138" i="40"/>
  <c r="F138" i="40"/>
  <c r="O137" i="40"/>
  <c r="L137" i="40"/>
  <c r="I137" i="40"/>
  <c r="F137" i="40"/>
  <c r="O136" i="40"/>
  <c r="L136" i="40"/>
  <c r="L135" i="40" s="1"/>
  <c r="I136" i="40"/>
  <c r="F136" i="40"/>
  <c r="O135" i="40"/>
  <c r="N135" i="40"/>
  <c r="M135" i="40"/>
  <c r="M129" i="40" s="1"/>
  <c r="K135" i="40"/>
  <c r="J135" i="40"/>
  <c r="H135" i="40"/>
  <c r="G135" i="40"/>
  <c r="G129" i="40" s="1"/>
  <c r="E135" i="40"/>
  <c r="D135" i="40"/>
  <c r="O134" i="40"/>
  <c r="L134" i="40"/>
  <c r="I134" i="40"/>
  <c r="F134" i="40"/>
  <c r="O133" i="40"/>
  <c r="L133" i="40"/>
  <c r="I133" i="40"/>
  <c r="F133" i="40"/>
  <c r="O132" i="40"/>
  <c r="L132" i="40"/>
  <c r="I132" i="40"/>
  <c r="F132" i="40"/>
  <c r="O131" i="40"/>
  <c r="L131" i="40"/>
  <c r="I131" i="40"/>
  <c r="F131" i="40"/>
  <c r="O130" i="40"/>
  <c r="N130" i="40"/>
  <c r="N129" i="40" s="1"/>
  <c r="M130" i="40"/>
  <c r="K130" i="40"/>
  <c r="J130" i="40"/>
  <c r="H130" i="40"/>
  <c r="H129" i="40" s="1"/>
  <c r="G130" i="40"/>
  <c r="F130" i="40"/>
  <c r="E130" i="40"/>
  <c r="D130" i="40"/>
  <c r="J129" i="40"/>
  <c r="D129" i="40"/>
  <c r="O128" i="40"/>
  <c r="L128" i="40"/>
  <c r="I128" i="40"/>
  <c r="F128" i="40"/>
  <c r="C128" i="40" s="1"/>
  <c r="O127" i="40"/>
  <c r="N127" i="40"/>
  <c r="M127" i="40"/>
  <c r="L127" i="40"/>
  <c r="K127" i="40"/>
  <c r="J127" i="40"/>
  <c r="I127" i="40"/>
  <c r="H127" i="40"/>
  <c r="G127" i="40"/>
  <c r="E127" i="40"/>
  <c r="D127" i="40"/>
  <c r="O126" i="40"/>
  <c r="L126" i="40"/>
  <c r="I126" i="40"/>
  <c r="F126" i="40"/>
  <c r="O125" i="40"/>
  <c r="O121" i="40" s="1"/>
  <c r="L125" i="40"/>
  <c r="I125" i="40"/>
  <c r="F125" i="40"/>
  <c r="C125" i="40"/>
  <c r="O124" i="40"/>
  <c r="L124" i="40"/>
  <c r="I124" i="40"/>
  <c r="F124" i="40"/>
  <c r="C124" i="40" s="1"/>
  <c r="O123" i="40"/>
  <c r="L123" i="40"/>
  <c r="I123" i="40"/>
  <c r="F123" i="40"/>
  <c r="C123" i="40" s="1"/>
  <c r="O122" i="40"/>
  <c r="L122" i="40"/>
  <c r="I122" i="40"/>
  <c r="F122" i="40"/>
  <c r="C122" i="40" s="1"/>
  <c r="N121" i="40"/>
  <c r="M121" i="40"/>
  <c r="L121" i="40"/>
  <c r="K121" i="40"/>
  <c r="J121" i="40"/>
  <c r="I121" i="40"/>
  <c r="H121" i="40"/>
  <c r="G121" i="40"/>
  <c r="E121" i="40"/>
  <c r="D121" i="40"/>
  <c r="O120" i="40"/>
  <c r="L120" i="40"/>
  <c r="I120" i="40"/>
  <c r="F120" i="40"/>
  <c r="C120" i="40" s="1"/>
  <c r="O119" i="40"/>
  <c r="L119" i="40"/>
  <c r="I119" i="40"/>
  <c r="F119" i="40"/>
  <c r="O118" i="40"/>
  <c r="L118" i="40"/>
  <c r="I118" i="40"/>
  <c r="F118" i="40"/>
  <c r="C118" i="40" s="1"/>
  <c r="O117" i="40"/>
  <c r="L117" i="40"/>
  <c r="I117" i="40"/>
  <c r="F117" i="40"/>
  <c r="C117" i="40" s="1"/>
  <c r="O116" i="40"/>
  <c r="L116" i="40"/>
  <c r="I116" i="40"/>
  <c r="F116" i="40"/>
  <c r="C116" i="40" s="1"/>
  <c r="O115" i="40"/>
  <c r="N115" i="40"/>
  <c r="M115" i="40"/>
  <c r="L115" i="40"/>
  <c r="K115" i="40"/>
  <c r="J115" i="40"/>
  <c r="I115" i="40"/>
  <c r="H115" i="40"/>
  <c r="G115" i="40"/>
  <c r="E115" i="40"/>
  <c r="D115" i="40"/>
  <c r="O114" i="40"/>
  <c r="L114" i="40"/>
  <c r="I114" i="40"/>
  <c r="F114" i="40"/>
  <c r="O113" i="40"/>
  <c r="L113" i="40"/>
  <c r="I113" i="40"/>
  <c r="F113" i="40"/>
  <c r="C113" i="40" s="1"/>
  <c r="O112" i="40"/>
  <c r="L112" i="40"/>
  <c r="I112" i="40"/>
  <c r="F112" i="40"/>
  <c r="F111" i="40" s="1"/>
  <c r="O111" i="40"/>
  <c r="N111" i="40"/>
  <c r="M111" i="40"/>
  <c r="L111" i="40"/>
  <c r="K111" i="40"/>
  <c r="J111" i="40"/>
  <c r="I111" i="40"/>
  <c r="I82" i="40" s="1"/>
  <c r="H111" i="40"/>
  <c r="G111" i="40"/>
  <c r="E111" i="40"/>
  <c r="D111" i="40"/>
  <c r="O110" i="40"/>
  <c r="L110" i="40"/>
  <c r="I110" i="40"/>
  <c r="F110" i="40"/>
  <c r="C110" i="40" s="1"/>
  <c r="O109" i="40"/>
  <c r="L109" i="40"/>
  <c r="I109" i="40"/>
  <c r="F109" i="40"/>
  <c r="C109" i="40" s="1"/>
  <c r="O108" i="40"/>
  <c r="L108" i="40"/>
  <c r="I108" i="40"/>
  <c r="F108" i="40"/>
  <c r="O107" i="40"/>
  <c r="L107" i="40"/>
  <c r="I107" i="40"/>
  <c r="F107" i="40"/>
  <c r="O106" i="40"/>
  <c r="L106" i="40"/>
  <c r="I106" i="40"/>
  <c r="F106" i="40"/>
  <c r="O105" i="40"/>
  <c r="L105" i="40"/>
  <c r="I105" i="40"/>
  <c r="F105" i="40"/>
  <c r="C105" i="40" s="1"/>
  <c r="O104" i="40"/>
  <c r="L104" i="40"/>
  <c r="I104" i="40"/>
  <c r="F104" i="40"/>
  <c r="O103" i="40"/>
  <c r="L103" i="40"/>
  <c r="I103" i="40"/>
  <c r="F103" i="40"/>
  <c r="F102" i="40" s="1"/>
  <c r="C102" i="40" s="1"/>
  <c r="O102" i="40"/>
  <c r="N102" i="40"/>
  <c r="M102" i="40"/>
  <c r="L102" i="40"/>
  <c r="K102" i="40"/>
  <c r="J102" i="40"/>
  <c r="I102" i="40"/>
  <c r="H102" i="40"/>
  <c r="G102" i="40"/>
  <c r="E102" i="40"/>
  <c r="D102" i="40"/>
  <c r="O101" i="40"/>
  <c r="L101" i="40"/>
  <c r="I101" i="40"/>
  <c r="F101" i="40"/>
  <c r="O100" i="40"/>
  <c r="L100" i="40"/>
  <c r="I100" i="40"/>
  <c r="F100" i="40"/>
  <c r="C100" i="40" s="1"/>
  <c r="O99" i="40"/>
  <c r="L99" i="40"/>
  <c r="I99" i="40"/>
  <c r="F99" i="40"/>
  <c r="C99" i="40" s="1"/>
  <c r="O98" i="40"/>
  <c r="L98" i="40"/>
  <c r="I98" i="40"/>
  <c r="F98" i="40"/>
  <c r="C98" i="40" s="1"/>
  <c r="O97" i="40"/>
  <c r="L97" i="40"/>
  <c r="I97" i="40"/>
  <c r="F97" i="40"/>
  <c r="O96" i="40"/>
  <c r="L96" i="40"/>
  <c r="I96" i="40"/>
  <c r="F96" i="40"/>
  <c r="O95" i="40"/>
  <c r="L95" i="40"/>
  <c r="L94" i="40" s="1"/>
  <c r="I95" i="40"/>
  <c r="F95" i="40"/>
  <c r="F94" i="40" s="1"/>
  <c r="C94" i="40" s="1"/>
  <c r="O94" i="40"/>
  <c r="N94" i="40"/>
  <c r="M94" i="40"/>
  <c r="K94" i="40"/>
  <c r="J94" i="40"/>
  <c r="I94" i="40"/>
  <c r="H94" i="40"/>
  <c r="G94" i="40"/>
  <c r="E94" i="40"/>
  <c r="D94" i="40"/>
  <c r="O93" i="40"/>
  <c r="L93" i="40"/>
  <c r="L88" i="40" s="1"/>
  <c r="I93" i="40"/>
  <c r="F93" i="40"/>
  <c r="C93" i="40" s="1"/>
  <c r="O92" i="40"/>
  <c r="L92" i="40"/>
  <c r="I92" i="40"/>
  <c r="F92" i="40"/>
  <c r="O91" i="40"/>
  <c r="L91" i="40"/>
  <c r="I91" i="40"/>
  <c r="F91" i="40"/>
  <c r="O90" i="40"/>
  <c r="L90" i="40"/>
  <c r="I90" i="40"/>
  <c r="F90" i="40"/>
  <c r="O89" i="40"/>
  <c r="L89" i="40"/>
  <c r="I89" i="40"/>
  <c r="F89" i="40"/>
  <c r="F88" i="40" s="1"/>
  <c r="O88" i="40"/>
  <c r="N88" i="40"/>
  <c r="M88" i="40"/>
  <c r="K88" i="40"/>
  <c r="K82" i="40" s="1"/>
  <c r="J88" i="40"/>
  <c r="I88" i="40"/>
  <c r="H88" i="40"/>
  <c r="G88" i="40"/>
  <c r="G82" i="40" s="1"/>
  <c r="E88" i="40"/>
  <c r="D88" i="40"/>
  <c r="O87" i="40"/>
  <c r="L87" i="40"/>
  <c r="I87" i="40"/>
  <c r="F87" i="40"/>
  <c r="O86" i="40"/>
  <c r="L86" i="40"/>
  <c r="I86" i="40"/>
  <c r="F86" i="40"/>
  <c r="O85" i="40"/>
  <c r="L85" i="40"/>
  <c r="C85" i="40" s="1"/>
  <c r="I85" i="40"/>
  <c r="F85" i="40"/>
  <c r="O84" i="40"/>
  <c r="O83" i="40" s="1"/>
  <c r="L84" i="40"/>
  <c r="L83" i="40" s="1"/>
  <c r="I84" i="40"/>
  <c r="F84" i="40"/>
  <c r="N83" i="40"/>
  <c r="N82" i="40" s="1"/>
  <c r="M83" i="40"/>
  <c r="M82" i="40" s="1"/>
  <c r="K83" i="40"/>
  <c r="J83" i="40"/>
  <c r="J82" i="40" s="1"/>
  <c r="I83" i="40"/>
  <c r="H83" i="40"/>
  <c r="G83" i="40"/>
  <c r="F83" i="40"/>
  <c r="E83" i="40"/>
  <c r="D83" i="40"/>
  <c r="D82" i="40" s="1"/>
  <c r="H82" i="40"/>
  <c r="E82" i="40"/>
  <c r="O81" i="40"/>
  <c r="L81" i="40"/>
  <c r="I81" i="40"/>
  <c r="F81" i="40"/>
  <c r="O80" i="40"/>
  <c r="L80" i="40"/>
  <c r="L79" i="40" s="1"/>
  <c r="I80" i="40"/>
  <c r="I79" i="40" s="1"/>
  <c r="F80" i="40"/>
  <c r="O79" i="40"/>
  <c r="O75" i="40" s="1"/>
  <c r="N79" i="40"/>
  <c r="M79" i="40"/>
  <c r="K79" i="40"/>
  <c r="J79" i="40"/>
  <c r="H79" i="40"/>
  <c r="G79" i="40"/>
  <c r="E79" i="40"/>
  <c r="D79" i="40"/>
  <c r="O78" i="40"/>
  <c r="L78" i="40"/>
  <c r="I78" i="40"/>
  <c r="F78" i="40"/>
  <c r="O77" i="40"/>
  <c r="L77" i="40"/>
  <c r="L76" i="40" s="1"/>
  <c r="L75" i="40" s="1"/>
  <c r="I77" i="40"/>
  <c r="I76" i="40" s="1"/>
  <c r="F77" i="40"/>
  <c r="F76" i="40" s="1"/>
  <c r="O76" i="40"/>
  <c r="N76" i="40"/>
  <c r="N75" i="40" s="1"/>
  <c r="M76" i="40"/>
  <c r="M75" i="40" s="1"/>
  <c r="K76" i="40"/>
  <c r="J76" i="40"/>
  <c r="H76" i="40"/>
  <c r="H75" i="40" s="1"/>
  <c r="H74" i="40" s="1"/>
  <c r="G76" i="40"/>
  <c r="G75" i="40" s="1"/>
  <c r="E76" i="40"/>
  <c r="D76" i="40"/>
  <c r="K75" i="40"/>
  <c r="D75" i="40"/>
  <c r="O73" i="40"/>
  <c r="L73" i="40"/>
  <c r="I73" i="40"/>
  <c r="E73" i="40"/>
  <c r="F73" i="40" s="1"/>
  <c r="O72" i="40"/>
  <c r="L72" i="40"/>
  <c r="I72" i="40"/>
  <c r="F72" i="40"/>
  <c r="O71" i="40"/>
  <c r="L71" i="40"/>
  <c r="I71" i="40"/>
  <c r="F71" i="40"/>
  <c r="O70" i="40"/>
  <c r="L70" i="40"/>
  <c r="I70" i="40"/>
  <c r="F70" i="40"/>
  <c r="O69" i="40"/>
  <c r="L69" i="40"/>
  <c r="L68" i="40" s="1"/>
  <c r="L66" i="40" s="1"/>
  <c r="I69" i="40"/>
  <c r="I68" i="40" s="1"/>
  <c r="I66" i="40" s="1"/>
  <c r="F69" i="40"/>
  <c r="E69" i="40"/>
  <c r="O68" i="40"/>
  <c r="N68" i="40"/>
  <c r="N66" i="40" s="1"/>
  <c r="M68" i="40"/>
  <c r="K68" i="40"/>
  <c r="J68" i="40"/>
  <c r="J66" i="40" s="1"/>
  <c r="H68" i="40"/>
  <c r="G68" i="40"/>
  <c r="E68" i="40"/>
  <c r="E66" i="40" s="1"/>
  <c r="D68" i="40"/>
  <c r="D66" i="40" s="1"/>
  <c r="O67" i="40"/>
  <c r="L67" i="40"/>
  <c r="I67" i="40"/>
  <c r="F67" i="40"/>
  <c r="O66" i="40"/>
  <c r="M66" i="40"/>
  <c r="K66" i="40"/>
  <c r="H66" i="40"/>
  <c r="G66" i="40"/>
  <c r="O65" i="40"/>
  <c r="L65" i="40"/>
  <c r="I65" i="40"/>
  <c r="F65" i="40"/>
  <c r="O64" i="40"/>
  <c r="L64" i="40"/>
  <c r="I64" i="40"/>
  <c r="F64" i="40"/>
  <c r="O63" i="40"/>
  <c r="L63" i="40"/>
  <c r="I63" i="40"/>
  <c r="F63" i="40"/>
  <c r="O62" i="40"/>
  <c r="L62" i="40"/>
  <c r="I62" i="40"/>
  <c r="F62" i="40"/>
  <c r="O61" i="40"/>
  <c r="L61" i="40"/>
  <c r="I61" i="40"/>
  <c r="F61" i="40"/>
  <c r="O60" i="40"/>
  <c r="L60" i="40"/>
  <c r="I60" i="40"/>
  <c r="F60" i="40"/>
  <c r="O59" i="40"/>
  <c r="L59" i="40"/>
  <c r="I59" i="40"/>
  <c r="F59" i="40"/>
  <c r="O58" i="40"/>
  <c r="O57" i="40" s="1"/>
  <c r="L58" i="40"/>
  <c r="I58" i="40"/>
  <c r="F58" i="40"/>
  <c r="F57" i="40" s="1"/>
  <c r="N57" i="40"/>
  <c r="N53" i="40" s="1"/>
  <c r="M57" i="40"/>
  <c r="K57" i="40"/>
  <c r="J57" i="40"/>
  <c r="H57" i="40"/>
  <c r="G57" i="40"/>
  <c r="E57" i="40"/>
  <c r="D57" i="40"/>
  <c r="D53" i="40" s="1"/>
  <c r="D52" i="40" s="1"/>
  <c r="O56" i="40"/>
  <c r="L56" i="40"/>
  <c r="I56" i="40"/>
  <c r="F56" i="40"/>
  <c r="C56" i="40" s="1"/>
  <c r="O55" i="40"/>
  <c r="L55" i="40"/>
  <c r="I55" i="40"/>
  <c r="I54" i="40" s="1"/>
  <c r="F55" i="40"/>
  <c r="N54" i="40"/>
  <c r="M54" i="40"/>
  <c r="K54" i="40"/>
  <c r="K53" i="40" s="1"/>
  <c r="K52" i="40" s="1"/>
  <c r="J54" i="40"/>
  <c r="J53" i="40" s="1"/>
  <c r="H54" i="40"/>
  <c r="G54" i="40"/>
  <c r="G53" i="40" s="1"/>
  <c r="G52" i="40" s="1"/>
  <c r="E54" i="40"/>
  <c r="E53" i="40" s="1"/>
  <c r="D54" i="40"/>
  <c r="H53" i="40"/>
  <c r="H52" i="40" s="1"/>
  <c r="O46" i="40"/>
  <c r="C46" i="40" s="1"/>
  <c r="O45" i="40"/>
  <c r="C45" i="40" s="1"/>
  <c r="O44" i="40"/>
  <c r="C44" i="40" s="1"/>
  <c r="N44" i="40"/>
  <c r="M44" i="40"/>
  <c r="L43" i="40"/>
  <c r="L42" i="40" s="1"/>
  <c r="I43" i="40"/>
  <c r="I42" i="40" s="1"/>
  <c r="F43" i="40"/>
  <c r="F42" i="40" s="1"/>
  <c r="K42" i="40"/>
  <c r="J42" i="40"/>
  <c r="H42" i="40"/>
  <c r="G42" i="40"/>
  <c r="E42" i="40"/>
  <c r="D42" i="40"/>
  <c r="F41" i="40"/>
  <c r="C41" i="40" s="1"/>
  <c r="L40" i="40"/>
  <c r="C40" i="40" s="1"/>
  <c r="L39" i="40"/>
  <c r="C39" i="40" s="1"/>
  <c r="L38" i="40"/>
  <c r="C38" i="40" s="1"/>
  <c r="L37" i="40"/>
  <c r="C37" i="40" s="1"/>
  <c r="K36" i="40"/>
  <c r="J36" i="40"/>
  <c r="L35" i="40"/>
  <c r="C35" i="40" s="1"/>
  <c r="L34" i="40"/>
  <c r="C34" i="40" s="1"/>
  <c r="K33" i="40"/>
  <c r="J33" i="40"/>
  <c r="L32" i="40"/>
  <c r="C32" i="40" s="1"/>
  <c r="K31" i="40"/>
  <c r="J31" i="40"/>
  <c r="L30" i="40"/>
  <c r="C30" i="40" s="1"/>
  <c r="L29" i="40"/>
  <c r="C29" i="40" s="1"/>
  <c r="L28" i="40"/>
  <c r="C28" i="40" s="1"/>
  <c r="K27" i="40"/>
  <c r="J27" i="40"/>
  <c r="J26" i="40" s="1"/>
  <c r="K26" i="40"/>
  <c r="F25" i="40"/>
  <c r="C25" i="40" s="1"/>
  <c r="I24" i="40"/>
  <c r="F24" i="40"/>
  <c r="O23" i="40"/>
  <c r="L23" i="40"/>
  <c r="I23" i="40"/>
  <c r="F23" i="40"/>
  <c r="C23" i="40" s="1"/>
  <c r="O22" i="40"/>
  <c r="O21" i="40" s="1"/>
  <c r="L22" i="40"/>
  <c r="I22" i="40"/>
  <c r="I21" i="40" s="1"/>
  <c r="F22" i="40"/>
  <c r="C22" i="40" s="1"/>
  <c r="N21" i="40"/>
  <c r="N287" i="40" s="1"/>
  <c r="N286" i="40" s="1"/>
  <c r="M21" i="40"/>
  <c r="M287" i="40" s="1"/>
  <c r="M286" i="40" s="1"/>
  <c r="L21" i="40"/>
  <c r="K21" i="40"/>
  <c r="K287" i="40" s="1"/>
  <c r="K286" i="40" s="1"/>
  <c r="J21" i="40"/>
  <c r="J287" i="40" s="1"/>
  <c r="J286" i="40" s="1"/>
  <c r="H21" i="40"/>
  <c r="H287" i="40" s="1"/>
  <c r="H286" i="40" s="1"/>
  <c r="G21" i="40"/>
  <c r="G287" i="40" s="1"/>
  <c r="G286" i="40" s="1"/>
  <c r="E21" i="40"/>
  <c r="E287" i="40" s="1"/>
  <c r="E286" i="40" s="1"/>
  <c r="D21" i="40"/>
  <c r="D287" i="40" s="1"/>
  <c r="D286" i="40" s="1"/>
  <c r="M20" i="40"/>
  <c r="E20" i="40"/>
  <c r="O296" i="39"/>
  <c r="L296" i="39"/>
  <c r="I296" i="39"/>
  <c r="F296" i="39"/>
  <c r="C296" i="39" s="1"/>
  <c r="O295" i="39"/>
  <c r="L295" i="39"/>
  <c r="I295" i="39"/>
  <c r="F295" i="39"/>
  <c r="C295" i="39"/>
  <c r="O294" i="39"/>
  <c r="L294" i="39"/>
  <c r="I294" i="39"/>
  <c r="F294" i="39"/>
  <c r="C294" i="39" s="1"/>
  <c r="O293" i="39"/>
  <c r="L293" i="39"/>
  <c r="I293" i="39"/>
  <c r="C293" i="39" s="1"/>
  <c r="F293" i="39"/>
  <c r="O292" i="39"/>
  <c r="L292" i="39"/>
  <c r="L288" i="39" s="1"/>
  <c r="I292" i="39"/>
  <c r="F292" i="39"/>
  <c r="C292" i="39" s="1"/>
  <c r="O291" i="39"/>
  <c r="L291" i="39"/>
  <c r="I291" i="39"/>
  <c r="F291" i="39"/>
  <c r="C291" i="39"/>
  <c r="O290" i="39"/>
  <c r="L290" i="39"/>
  <c r="I290" i="39"/>
  <c r="F290" i="39"/>
  <c r="C290" i="39" s="1"/>
  <c r="O289" i="39"/>
  <c r="O288" i="39" s="1"/>
  <c r="L289" i="39"/>
  <c r="I289" i="39"/>
  <c r="C289" i="39" s="1"/>
  <c r="F289" i="39"/>
  <c r="N288" i="39"/>
  <c r="M288" i="39"/>
  <c r="K288" i="39"/>
  <c r="J288" i="39"/>
  <c r="H288" i="39"/>
  <c r="G288" i="39"/>
  <c r="F288" i="39"/>
  <c r="E288" i="39"/>
  <c r="D288" i="39"/>
  <c r="O283" i="39"/>
  <c r="O281" i="39" s="1"/>
  <c r="L283" i="39"/>
  <c r="I283" i="39"/>
  <c r="F283" i="39"/>
  <c r="C283" i="39"/>
  <c r="O282" i="39"/>
  <c r="L282" i="39"/>
  <c r="L281" i="39" s="1"/>
  <c r="I282" i="39"/>
  <c r="F282" i="39"/>
  <c r="F281" i="39" s="1"/>
  <c r="N281" i="39"/>
  <c r="M281" i="39"/>
  <c r="M284" i="39" s="1"/>
  <c r="K281" i="39"/>
  <c r="J281" i="39"/>
  <c r="I281" i="39"/>
  <c r="H281" i="39"/>
  <c r="G281" i="39"/>
  <c r="G284" i="39" s="1"/>
  <c r="E281" i="39"/>
  <c r="E284" i="39" s="1"/>
  <c r="D281" i="39"/>
  <c r="O280" i="39"/>
  <c r="L280" i="39"/>
  <c r="L279" i="39" s="1"/>
  <c r="I280" i="39"/>
  <c r="F280" i="39"/>
  <c r="C280" i="39" s="1"/>
  <c r="O279" i="39"/>
  <c r="N279" i="39"/>
  <c r="M279" i="39"/>
  <c r="K279" i="39"/>
  <c r="J279" i="39"/>
  <c r="I279" i="39"/>
  <c r="H279" i="39"/>
  <c r="G279" i="39"/>
  <c r="E279" i="39"/>
  <c r="D279" i="39"/>
  <c r="O278" i="39"/>
  <c r="L278" i="39"/>
  <c r="I278" i="39"/>
  <c r="F278" i="39"/>
  <c r="C278" i="39" s="1"/>
  <c r="O277" i="39"/>
  <c r="L277" i="39"/>
  <c r="I277" i="39"/>
  <c r="C277" i="39" s="1"/>
  <c r="F277" i="39"/>
  <c r="O276" i="39"/>
  <c r="L276" i="39"/>
  <c r="L275" i="39" s="1"/>
  <c r="I276" i="39"/>
  <c r="F276" i="39"/>
  <c r="C276" i="39" s="1"/>
  <c r="O275" i="39"/>
  <c r="N275" i="39"/>
  <c r="M275" i="39"/>
  <c r="K275" i="39"/>
  <c r="J275" i="39"/>
  <c r="H275" i="39"/>
  <c r="G275" i="39"/>
  <c r="E275" i="39"/>
  <c r="D275" i="39"/>
  <c r="O274" i="39"/>
  <c r="L274" i="39"/>
  <c r="I274" i="39"/>
  <c r="F274" i="39"/>
  <c r="C274" i="39" s="1"/>
  <c r="O273" i="39"/>
  <c r="L273" i="39"/>
  <c r="I273" i="39"/>
  <c r="C273" i="39" s="1"/>
  <c r="F273" i="39"/>
  <c r="O272" i="39"/>
  <c r="L272" i="39"/>
  <c r="L271" i="39" s="1"/>
  <c r="L269" i="39" s="1"/>
  <c r="L268" i="39" s="1"/>
  <c r="L193" i="39" s="1"/>
  <c r="I272" i="39"/>
  <c r="F272" i="39"/>
  <c r="C272" i="39" s="1"/>
  <c r="O271" i="39"/>
  <c r="O269" i="39" s="1"/>
  <c r="O268" i="39" s="1"/>
  <c r="N271" i="39"/>
  <c r="M271" i="39"/>
  <c r="K271" i="39"/>
  <c r="K269" i="39" s="1"/>
  <c r="K268" i="39" s="1"/>
  <c r="K193" i="39" s="1"/>
  <c r="K50" i="39" s="1"/>
  <c r="J271" i="39"/>
  <c r="H271" i="39"/>
  <c r="G271" i="39"/>
  <c r="E271" i="39"/>
  <c r="D271" i="39"/>
  <c r="O270" i="39"/>
  <c r="L270" i="39"/>
  <c r="I270" i="39"/>
  <c r="F270" i="39"/>
  <c r="C270" i="39" s="1"/>
  <c r="N269" i="39"/>
  <c r="M269" i="39"/>
  <c r="J269" i="39"/>
  <c r="H269" i="39"/>
  <c r="G269" i="39"/>
  <c r="E269" i="39"/>
  <c r="D269" i="39"/>
  <c r="N268" i="39"/>
  <c r="N284" i="39" s="1"/>
  <c r="M268" i="39"/>
  <c r="J268" i="39"/>
  <c r="J284" i="39" s="1"/>
  <c r="H268" i="39"/>
  <c r="H284" i="39" s="1"/>
  <c r="G268" i="39"/>
  <c r="E268" i="39"/>
  <c r="D268" i="39"/>
  <c r="D284" i="39" s="1"/>
  <c r="O267" i="39"/>
  <c r="L267" i="39"/>
  <c r="I267" i="39"/>
  <c r="F267" i="39"/>
  <c r="C267" i="39"/>
  <c r="O266" i="39"/>
  <c r="L266" i="39"/>
  <c r="I266" i="39"/>
  <c r="F266" i="39"/>
  <c r="C266" i="39"/>
  <c r="O265" i="39"/>
  <c r="L265" i="39"/>
  <c r="I265" i="39"/>
  <c r="F265" i="39"/>
  <c r="C265" i="39" s="1"/>
  <c r="O264" i="39"/>
  <c r="L264" i="39"/>
  <c r="I264" i="39"/>
  <c r="F264" i="39"/>
  <c r="C264" i="39" s="1"/>
  <c r="O263" i="39"/>
  <c r="N263" i="39"/>
  <c r="M263" i="39"/>
  <c r="L263" i="39"/>
  <c r="K263" i="39"/>
  <c r="J263" i="39"/>
  <c r="I263" i="39"/>
  <c r="H263" i="39"/>
  <c r="G263" i="39"/>
  <c r="F263" i="39"/>
  <c r="C263" i="39" s="1"/>
  <c r="E263" i="39"/>
  <c r="D263" i="39"/>
  <c r="O262" i="39"/>
  <c r="L262" i="39"/>
  <c r="I262" i="39"/>
  <c r="F262" i="39"/>
  <c r="C262" i="39"/>
  <c r="O261" i="39"/>
  <c r="L261" i="39"/>
  <c r="I261" i="39"/>
  <c r="F261" i="39"/>
  <c r="C261" i="39" s="1"/>
  <c r="O260" i="39"/>
  <c r="L260" i="39"/>
  <c r="I260" i="39"/>
  <c r="F260" i="39"/>
  <c r="C260" i="39" s="1"/>
  <c r="O259" i="39"/>
  <c r="N259" i="39"/>
  <c r="M259" i="39"/>
  <c r="L259" i="39"/>
  <c r="K259" i="39"/>
  <c r="J259" i="39"/>
  <c r="I259" i="39"/>
  <c r="H259" i="39"/>
  <c r="G259" i="39"/>
  <c r="F259" i="39"/>
  <c r="C259" i="39" s="1"/>
  <c r="E259" i="39"/>
  <c r="D259" i="39"/>
  <c r="O258" i="39"/>
  <c r="N258" i="39"/>
  <c r="M258" i="39"/>
  <c r="L258" i="39"/>
  <c r="K258" i="39"/>
  <c r="J258" i="39"/>
  <c r="I258" i="39"/>
  <c r="H258" i="39"/>
  <c r="G258" i="39"/>
  <c r="F258" i="39"/>
  <c r="E258" i="39"/>
  <c r="D258" i="39"/>
  <c r="C258" i="39"/>
  <c r="O257" i="39"/>
  <c r="L257" i="39"/>
  <c r="I257" i="39"/>
  <c r="F257" i="39"/>
  <c r="C257" i="39" s="1"/>
  <c r="O256" i="39"/>
  <c r="L256" i="39"/>
  <c r="I256" i="39"/>
  <c r="F256" i="39"/>
  <c r="C256" i="39" s="1"/>
  <c r="O255" i="39"/>
  <c r="L255" i="39"/>
  <c r="I255" i="39"/>
  <c r="F255" i="39"/>
  <c r="C255" i="39" s="1"/>
  <c r="O254" i="39"/>
  <c r="L254" i="39"/>
  <c r="I254" i="39"/>
  <c r="F254" i="39"/>
  <c r="C254" i="39"/>
  <c r="O253" i="39"/>
  <c r="L253" i="39"/>
  <c r="I253" i="39"/>
  <c r="F253" i="39"/>
  <c r="C253" i="39"/>
  <c r="O252" i="39"/>
  <c r="L252" i="39"/>
  <c r="I252" i="39"/>
  <c r="F252" i="39"/>
  <c r="C252" i="39" s="1"/>
  <c r="O251" i="39"/>
  <c r="N251" i="39"/>
  <c r="M251" i="39"/>
  <c r="L251" i="39"/>
  <c r="K251" i="39"/>
  <c r="J251" i="39"/>
  <c r="I251" i="39"/>
  <c r="H251" i="39"/>
  <c r="G251" i="39"/>
  <c r="F251" i="39"/>
  <c r="E251" i="39"/>
  <c r="D251" i="39"/>
  <c r="C251" i="39"/>
  <c r="O250" i="39"/>
  <c r="N250" i="39"/>
  <c r="M250" i="39"/>
  <c r="L250" i="39"/>
  <c r="K250" i="39"/>
  <c r="J250" i="39"/>
  <c r="I250" i="39"/>
  <c r="H250" i="39"/>
  <c r="G250" i="39"/>
  <c r="F250" i="39"/>
  <c r="C250" i="39" s="1"/>
  <c r="E250" i="39"/>
  <c r="D250" i="39"/>
  <c r="O249" i="39"/>
  <c r="L249" i="39"/>
  <c r="I249" i="39"/>
  <c r="F249" i="39"/>
  <c r="C249" i="39" s="1"/>
  <c r="O248" i="39"/>
  <c r="L248" i="39"/>
  <c r="I248" i="39"/>
  <c r="F248" i="39"/>
  <c r="C248" i="39"/>
  <c r="O247" i="39"/>
  <c r="L247" i="39"/>
  <c r="I247" i="39"/>
  <c r="F247" i="39"/>
  <c r="C247" i="39" s="1"/>
  <c r="O246" i="39"/>
  <c r="L246" i="39"/>
  <c r="I246" i="39"/>
  <c r="F246" i="39"/>
  <c r="C246" i="39"/>
  <c r="O245" i="39"/>
  <c r="N245" i="39"/>
  <c r="M245" i="39"/>
  <c r="L245" i="39"/>
  <c r="K245" i="39"/>
  <c r="J245" i="39"/>
  <c r="I245" i="39"/>
  <c r="H245" i="39"/>
  <c r="G245" i="39"/>
  <c r="F245" i="39"/>
  <c r="E245" i="39"/>
  <c r="D245" i="39"/>
  <c r="C245" i="39"/>
  <c r="O244" i="39"/>
  <c r="L244" i="39"/>
  <c r="I244" i="39"/>
  <c r="F244" i="39"/>
  <c r="C244" i="39" s="1"/>
  <c r="O243" i="39"/>
  <c r="L243" i="39"/>
  <c r="I243" i="39"/>
  <c r="F243" i="39"/>
  <c r="C243" i="39" s="1"/>
  <c r="O242" i="39"/>
  <c r="L242" i="39"/>
  <c r="I242" i="39"/>
  <c r="F242" i="39"/>
  <c r="C242" i="39" s="1"/>
  <c r="O241" i="39"/>
  <c r="L241" i="39"/>
  <c r="I241" i="39"/>
  <c r="F241" i="39"/>
  <c r="C241" i="39" s="1"/>
  <c r="O240" i="39"/>
  <c r="L240" i="39"/>
  <c r="I240" i="39"/>
  <c r="F240" i="39"/>
  <c r="C240" i="39"/>
  <c r="O239" i="39"/>
  <c r="L239" i="39"/>
  <c r="I239" i="39"/>
  <c r="F239" i="39"/>
  <c r="C239" i="39" s="1"/>
  <c r="O238" i="39"/>
  <c r="O237" i="39" s="1"/>
  <c r="O230" i="39" s="1"/>
  <c r="O229" i="39" s="1"/>
  <c r="L238" i="39"/>
  <c r="I238" i="39"/>
  <c r="F238" i="39"/>
  <c r="C238" i="39"/>
  <c r="N237" i="39"/>
  <c r="M237" i="39"/>
  <c r="L237" i="39"/>
  <c r="K237" i="39"/>
  <c r="J237" i="39"/>
  <c r="I237" i="39"/>
  <c r="H237" i="39"/>
  <c r="G237" i="39"/>
  <c r="F237" i="39"/>
  <c r="C237" i="39" s="1"/>
  <c r="E237" i="39"/>
  <c r="D237" i="39"/>
  <c r="O236" i="39"/>
  <c r="L236" i="39"/>
  <c r="I236" i="39"/>
  <c r="F236" i="39"/>
  <c r="C236" i="39"/>
  <c r="O235" i="39"/>
  <c r="L235" i="39"/>
  <c r="I235" i="39"/>
  <c r="F235" i="39"/>
  <c r="C235" i="39"/>
  <c r="O234" i="39"/>
  <c r="N234" i="39"/>
  <c r="M234" i="39"/>
  <c r="L234" i="39"/>
  <c r="K234" i="39"/>
  <c r="J234" i="39"/>
  <c r="I234" i="39"/>
  <c r="H234" i="39"/>
  <c r="G234" i="39"/>
  <c r="F234" i="39"/>
  <c r="E234" i="39"/>
  <c r="D234" i="39"/>
  <c r="C234" i="39"/>
  <c r="O233" i="39"/>
  <c r="L233" i="39"/>
  <c r="I233" i="39"/>
  <c r="F233" i="39"/>
  <c r="C233" i="39" s="1"/>
  <c r="O232" i="39"/>
  <c r="N232" i="39"/>
  <c r="M232" i="39"/>
  <c r="L232" i="39"/>
  <c r="K232" i="39"/>
  <c r="J232" i="39"/>
  <c r="I232" i="39"/>
  <c r="H232" i="39"/>
  <c r="G232" i="39"/>
  <c r="F232" i="39"/>
  <c r="E232" i="39"/>
  <c r="D232" i="39"/>
  <c r="C232" i="39"/>
  <c r="O231" i="39"/>
  <c r="L231" i="39"/>
  <c r="I231" i="39"/>
  <c r="F231" i="39"/>
  <c r="C231" i="39" s="1"/>
  <c r="N230" i="39"/>
  <c r="M230" i="39"/>
  <c r="L230" i="39"/>
  <c r="K230" i="39"/>
  <c r="J230" i="39"/>
  <c r="I230" i="39"/>
  <c r="H230" i="39"/>
  <c r="G230" i="39"/>
  <c r="F230" i="39"/>
  <c r="C230" i="39" s="1"/>
  <c r="E230" i="39"/>
  <c r="D230" i="39"/>
  <c r="N229" i="39"/>
  <c r="M229" i="39"/>
  <c r="L229" i="39"/>
  <c r="K229" i="39"/>
  <c r="J229" i="39"/>
  <c r="I229" i="39"/>
  <c r="H229" i="39"/>
  <c r="G229" i="39"/>
  <c r="F229" i="39"/>
  <c r="E229" i="39"/>
  <c r="D229" i="39"/>
  <c r="O228" i="39"/>
  <c r="L228" i="39"/>
  <c r="I228" i="39"/>
  <c r="F228" i="39"/>
  <c r="C228" i="39" s="1"/>
  <c r="O227" i="39"/>
  <c r="L227" i="39"/>
  <c r="I227" i="39"/>
  <c r="C227" i="39" s="1"/>
  <c r="F227" i="39"/>
  <c r="O226" i="39"/>
  <c r="N226" i="39"/>
  <c r="M226" i="39"/>
  <c r="L226" i="39"/>
  <c r="K226" i="39"/>
  <c r="J226" i="39"/>
  <c r="I226" i="39"/>
  <c r="H226" i="39"/>
  <c r="G226" i="39"/>
  <c r="F226" i="39"/>
  <c r="C226" i="39" s="1"/>
  <c r="E226" i="39"/>
  <c r="D226" i="39"/>
  <c r="O225" i="39"/>
  <c r="L225" i="39"/>
  <c r="I225" i="39"/>
  <c r="F225" i="39"/>
  <c r="C225" i="39"/>
  <c r="O224" i="39"/>
  <c r="L224" i="39"/>
  <c r="I224" i="39"/>
  <c r="F224" i="39"/>
  <c r="C224" i="39"/>
  <c r="O223" i="39"/>
  <c r="L223" i="39"/>
  <c r="I223" i="39"/>
  <c r="F223" i="39"/>
  <c r="C223" i="39"/>
  <c r="O222" i="39"/>
  <c r="L222" i="39"/>
  <c r="I222" i="39"/>
  <c r="F222" i="39"/>
  <c r="C222" i="39" s="1"/>
  <c r="O221" i="39"/>
  <c r="L221" i="39"/>
  <c r="I221" i="39"/>
  <c r="F221" i="39"/>
  <c r="C221" i="39" s="1"/>
  <c r="O220" i="39"/>
  <c r="L220" i="39"/>
  <c r="I220" i="39"/>
  <c r="F220" i="39"/>
  <c r="C220" i="39"/>
  <c r="O219" i="39"/>
  <c r="L219" i="39"/>
  <c r="I219" i="39"/>
  <c r="F219" i="39"/>
  <c r="C219" i="39" s="1"/>
  <c r="O218" i="39"/>
  <c r="L218" i="39"/>
  <c r="I218" i="39"/>
  <c r="F218" i="39"/>
  <c r="C218" i="39"/>
  <c r="O217" i="39"/>
  <c r="L217" i="39"/>
  <c r="I217" i="39"/>
  <c r="F217" i="39"/>
  <c r="C217" i="39" s="1"/>
  <c r="O216" i="39"/>
  <c r="L216" i="39"/>
  <c r="I216" i="39"/>
  <c r="F216" i="39"/>
  <c r="C216" i="39"/>
  <c r="O215" i="39"/>
  <c r="N215" i="39"/>
  <c r="M215" i="39"/>
  <c r="L215" i="39"/>
  <c r="K215" i="39"/>
  <c r="J215" i="39"/>
  <c r="I215" i="39"/>
  <c r="H215" i="39"/>
  <c r="G215" i="39"/>
  <c r="F215" i="39"/>
  <c r="E215" i="39"/>
  <c r="D215" i="39"/>
  <c r="C215" i="39"/>
  <c r="O214" i="39"/>
  <c r="L214" i="39"/>
  <c r="I214" i="39"/>
  <c r="F214" i="39"/>
  <c r="C214" i="39" s="1"/>
  <c r="O213" i="39"/>
  <c r="L213" i="39"/>
  <c r="I213" i="39"/>
  <c r="C213" i="39" s="1"/>
  <c r="F213" i="39"/>
  <c r="O212" i="39"/>
  <c r="L212" i="39"/>
  <c r="I212" i="39"/>
  <c r="F212" i="39"/>
  <c r="C212" i="39"/>
  <c r="O211" i="39"/>
  <c r="L211" i="39"/>
  <c r="I211" i="39"/>
  <c r="F211" i="39"/>
  <c r="C211" i="39" s="1"/>
  <c r="O210" i="39"/>
  <c r="L210" i="39"/>
  <c r="I210" i="39"/>
  <c r="F210" i="39"/>
  <c r="C210" i="39"/>
  <c r="O209" i="39"/>
  <c r="L209" i="39"/>
  <c r="I209" i="39"/>
  <c r="F209" i="39"/>
  <c r="C209" i="39"/>
  <c r="O208" i="39"/>
  <c r="L208" i="39"/>
  <c r="I208" i="39"/>
  <c r="F208" i="39"/>
  <c r="C208" i="39" s="1"/>
  <c r="O207" i="39"/>
  <c r="L207" i="39"/>
  <c r="I207" i="39"/>
  <c r="F207" i="39"/>
  <c r="C207" i="39" s="1"/>
  <c r="O206" i="39"/>
  <c r="L206" i="39"/>
  <c r="I206" i="39"/>
  <c r="C206" i="39" s="1"/>
  <c r="F206" i="39"/>
  <c r="O205" i="39"/>
  <c r="L205" i="39"/>
  <c r="I205" i="39"/>
  <c r="F205" i="39"/>
  <c r="C205" i="39"/>
  <c r="O204" i="39"/>
  <c r="N204" i="39"/>
  <c r="M204" i="39"/>
  <c r="L204" i="39"/>
  <c r="K204" i="39"/>
  <c r="J204" i="39"/>
  <c r="I204" i="39"/>
  <c r="H204" i="39"/>
  <c r="G204" i="39"/>
  <c r="F204" i="39"/>
  <c r="E204" i="39"/>
  <c r="D204" i="39"/>
  <c r="C204" i="39"/>
  <c r="O203" i="39"/>
  <c r="N203" i="39"/>
  <c r="M203" i="39"/>
  <c r="L203" i="39"/>
  <c r="K203" i="39"/>
  <c r="J203" i="39"/>
  <c r="I203" i="39"/>
  <c r="H203" i="39"/>
  <c r="G203" i="39"/>
  <c r="F203" i="39"/>
  <c r="E203" i="39"/>
  <c r="D203" i="39"/>
  <c r="C203" i="39"/>
  <c r="O202" i="39"/>
  <c r="L202" i="39"/>
  <c r="I202" i="39"/>
  <c r="F202" i="39"/>
  <c r="C202" i="39" s="1"/>
  <c r="O201" i="39"/>
  <c r="L201" i="39"/>
  <c r="I201" i="39"/>
  <c r="F201" i="39"/>
  <c r="C201" i="39" s="1"/>
  <c r="O200" i="39"/>
  <c r="L200" i="39"/>
  <c r="I200" i="39"/>
  <c r="F200" i="39"/>
  <c r="C200" i="39" s="1"/>
  <c r="O199" i="39"/>
  <c r="L199" i="39"/>
  <c r="I199" i="39"/>
  <c r="F199" i="39"/>
  <c r="C199" i="39"/>
  <c r="O198" i="39"/>
  <c r="L198" i="39"/>
  <c r="I198" i="39"/>
  <c r="F198" i="39"/>
  <c r="F197" i="39" s="1"/>
  <c r="O197" i="39"/>
  <c r="N197" i="39"/>
  <c r="M197" i="39"/>
  <c r="L197" i="39"/>
  <c r="K197" i="39"/>
  <c r="J197" i="39"/>
  <c r="I197" i="39"/>
  <c r="H197" i="39"/>
  <c r="G197" i="39"/>
  <c r="E197" i="39"/>
  <c r="D197" i="39"/>
  <c r="O196" i="39"/>
  <c r="L196" i="39"/>
  <c r="I196" i="39"/>
  <c r="F196" i="39"/>
  <c r="C196" i="39" s="1"/>
  <c r="O195" i="39"/>
  <c r="N195" i="39"/>
  <c r="M195" i="39"/>
  <c r="L195" i="39"/>
  <c r="K195" i="39"/>
  <c r="J195" i="39"/>
  <c r="I195" i="39"/>
  <c r="H195" i="39"/>
  <c r="G195" i="39"/>
  <c r="E195" i="39"/>
  <c r="D195" i="39"/>
  <c r="O194" i="39"/>
  <c r="N194" i="39"/>
  <c r="M194" i="39"/>
  <c r="L194" i="39"/>
  <c r="K194" i="39"/>
  <c r="J194" i="39"/>
  <c r="I194" i="39"/>
  <c r="H194" i="39"/>
  <c r="G194" i="39"/>
  <c r="E194" i="39"/>
  <c r="D194" i="39"/>
  <c r="N193" i="39"/>
  <c r="M193" i="39"/>
  <c r="J193" i="39"/>
  <c r="H193" i="39"/>
  <c r="G193" i="39"/>
  <c r="E193" i="39"/>
  <c r="D193" i="39"/>
  <c r="O192" i="39"/>
  <c r="L192" i="39"/>
  <c r="I192" i="39"/>
  <c r="F192" i="39"/>
  <c r="C192" i="39" s="1"/>
  <c r="O191" i="39"/>
  <c r="N191" i="39"/>
  <c r="M191" i="39"/>
  <c r="L191" i="39"/>
  <c r="K191" i="39"/>
  <c r="J191" i="39"/>
  <c r="I191" i="39"/>
  <c r="H191" i="39"/>
  <c r="G191" i="39"/>
  <c r="F191" i="39"/>
  <c r="E191" i="39"/>
  <c r="D191" i="39"/>
  <c r="C191" i="39"/>
  <c r="O190" i="39"/>
  <c r="N190" i="39"/>
  <c r="M190" i="39"/>
  <c r="L190" i="39"/>
  <c r="K190" i="39"/>
  <c r="J190" i="39"/>
  <c r="I190" i="39"/>
  <c r="H190" i="39"/>
  <c r="G190" i="39"/>
  <c r="F190" i="39"/>
  <c r="E190" i="39"/>
  <c r="D190" i="39"/>
  <c r="C190" i="39"/>
  <c r="O189" i="39"/>
  <c r="L189" i="39"/>
  <c r="I189" i="39"/>
  <c r="F189" i="39"/>
  <c r="C189" i="39" s="1"/>
  <c r="O188" i="39"/>
  <c r="L188" i="39"/>
  <c r="I188" i="39"/>
  <c r="F188" i="39"/>
  <c r="C188" i="39" s="1"/>
  <c r="O187" i="39"/>
  <c r="N187" i="39"/>
  <c r="M187" i="39"/>
  <c r="L187" i="39"/>
  <c r="K187" i="39"/>
  <c r="J187" i="39"/>
  <c r="I187" i="39"/>
  <c r="H187" i="39"/>
  <c r="G187" i="39"/>
  <c r="F187" i="39"/>
  <c r="E187" i="39"/>
  <c r="D187" i="39"/>
  <c r="C187" i="39"/>
  <c r="O186" i="39"/>
  <c r="N186" i="39"/>
  <c r="M186" i="39"/>
  <c r="L186" i="39"/>
  <c r="K186" i="39"/>
  <c r="J186" i="39"/>
  <c r="I186" i="39"/>
  <c r="H186" i="39"/>
  <c r="G186" i="39"/>
  <c r="F186" i="39"/>
  <c r="E186" i="39"/>
  <c r="D186" i="39"/>
  <c r="C186" i="39"/>
  <c r="O185" i="39"/>
  <c r="L185" i="39"/>
  <c r="I185" i="39"/>
  <c r="F185" i="39"/>
  <c r="C185" i="39" s="1"/>
  <c r="O184" i="39"/>
  <c r="L184" i="39"/>
  <c r="I184" i="39"/>
  <c r="F184" i="39"/>
  <c r="C184" i="39" s="1"/>
  <c r="O183" i="39"/>
  <c r="N183" i="39"/>
  <c r="M183" i="39"/>
  <c r="L183" i="39"/>
  <c r="K183" i="39"/>
  <c r="J183" i="39"/>
  <c r="I183" i="39"/>
  <c r="H183" i="39"/>
  <c r="G183" i="39"/>
  <c r="F183" i="39"/>
  <c r="C183" i="39" s="1"/>
  <c r="E183" i="39"/>
  <c r="D183" i="39"/>
  <c r="O182" i="39"/>
  <c r="L182" i="39"/>
  <c r="I182" i="39"/>
  <c r="F182" i="39"/>
  <c r="C182" i="39"/>
  <c r="O181" i="39"/>
  <c r="L181" i="39"/>
  <c r="I181" i="39"/>
  <c r="F181" i="39"/>
  <c r="C181" i="39" s="1"/>
  <c r="O180" i="39"/>
  <c r="L180" i="39"/>
  <c r="I180" i="39"/>
  <c r="C180" i="39" s="1"/>
  <c r="F180" i="39"/>
  <c r="O179" i="39"/>
  <c r="L179" i="39"/>
  <c r="I179" i="39"/>
  <c r="F179" i="39"/>
  <c r="C179" i="39" s="1"/>
  <c r="O178" i="39"/>
  <c r="N178" i="39"/>
  <c r="M178" i="39"/>
  <c r="L178" i="39"/>
  <c r="K178" i="39"/>
  <c r="J178" i="39"/>
  <c r="I178" i="39"/>
  <c r="H178" i="39"/>
  <c r="G178" i="39"/>
  <c r="F178" i="39"/>
  <c r="E178" i="39"/>
  <c r="D178" i="39"/>
  <c r="C178" i="39"/>
  <c r="O177" i="39"/>
  <c r="L177" i="39"/>
  <c r="I177" i="39"/>
  <c r="F177" i="39"/>
  <c r="C177" i="39" s="1"/>
  <c r="O176" i="39"/>
  <c r="L176" i="39"/>
  <c r="I176" i="39"/>
  <c r="F176" i="39"/>
  <c r="C176" i="39"/>
  <c r="O175" i="39"/>
  <c r="L175" i="39"/>
  <c r="I175" i="39"/>
  <c r="F175" i="39"/>
  <c r="F174" i="39" s="1"/>
  <c r="O174" i="39"/>
  <c r="N174" i="39"/>
  <c r="M174" i="39"/>
  <c r="L174" i="39"/>
  <c r="K174" i="39"/>
  <c r="J174" i="39"/>
  <c r="I174" i="39"/>
  <c r="I173" i="39" s="1"/>
  <c r="I172" i="39" s="1"/>
  <c r="H174" i="39"/>
  <c r="G174" i="39"/>
  <c r="E174" i="39"/>
  <c r="D174" i="39"/>
  <c r="O173" i="39"/>
  <c r="N173" i="39"/>
  <c r="M173" i="39"/>
  <c r="L173" i="39"/>
  <c r="K173" i="39"/>
  <c r="J173" i="39"/>
  <c r="H173" i="39"/>
  <c r="G173" i="39"/>
  <c r="E173" i="39"/>
  <c r="D173" i="39"/>
  <c r="O172" i="39"/>
  <c r="N172" i="39"/>
  <c r="M172" i="39"/>
  <c r="L172" i="39"/>
  <c r="K172" i="39"/>
  <c r="J172" i="39"/>
  <c r="H172" i="39"/>
  <c r="G172" i="39"/>
  <c r="E172" i="39"/>
  <c r="D172" i="39"/>
  <c r="O171" i="39"/>
  <c r="L171" i="39"/>
  <c r="I171" i="39"/>
  <c r="F171" i="39"/>
  <c r="C171" i="39" s="1"/>
  <c r="O170" i="39"/>
  <c r="L170" i="39"/>
  <c r="I170" i="39"/>
  <c r="F170" i="39"/>
  <c r="C170" i="39" s="1"/>
  <c r="O169" i="39"/>
  <c r="L169" i="39"/>
  <c r="I169" i="39"/>
  <c r="F169" i="39"/>
  <c r="C169" i="39" s="1"/>
  <c r="O168" i="39"/>
  <c r="L168" i="39"/>
  <c r="I168" i="39"/>
  <c r="F168" i="39"/>
  <c r="C168" i="39"/>
  <c r="O167" i="39"/>
  <c r="L167" i="39"/>
  <c r="I167" i="39"/>
  <c r="F167" i="39"/>
  <c r="C167" i="39" s="1"/>
  <c r="O166" i="39"/>
  <c r="L166" i="39"/>
  <c r="I166" i="39"/>
  <c r="F166" i="39"/>
  <c r="C166" i="39" s="1"/>
  <c r="O165" i="39"/>
  <c r="N165" i="39"/>
  <c r="M165" i="39"/>
  <c r="L165" i="39"/>
  <c r="K165" i="39"/>
  <c r="J165" i="39"/>
  <c r="I165" i="39"/>
  <c r="H165" i="39"/>
  <c r="G165" i="39"/>
  <c r="F165" i="39"/>
  <c r="E165" i="39"/>
  <c r="D165" i="39"/>
  <c r="C165" i="39"/>
  <c r="O164" i="39"/>
  <c r="N164" i="39"/>
  <c r="M164" i="39"/>
  <c r="L164" i="39"/>
  <c r="K164" i="39"/>
  <c r="J164" i="39"/>
  <c r="I164" i="39"/>
  <c r="H164" i="39"/>
  <c r="G164" i="39"/>
  <c r="F164" i="39"/>
  <c r="E164" i="39"/>
  <c r="D164" i="39"/>
  <c r="C164" i="39"/>
  <c r="O163" i="39"/>
  <c r="L163" i="39"/>
  <c r="I163" i="39"/>
  <c r="F163" i="39"/>
  <c r="C163" i="39" s="1"/>
  <c r="O162" i="39"/>
  <c r="L162" i="39"/>
  <c r="I162" i="39"/>
  <c r="F162" i="39"/>
  <c r="C162" i="39" s="1"/>
  <c r="O161" i="39"/>
  <c r="L161" i="39"/>
  <c r="I161" i="39"/>
  <c r="F161" i="39"/>
  <c r="C161" i="39" s="1"/>
  <c r="O160" i="39"/>
  <c r="L160" i="39"/>
  <c r="I160" i="39"/>
  <c r="F160" i="39"/>
  <c r="C160" i="39"/>
  <c r="O159" i="39"/>
  <c r="N159" i="39"/>
  <c r="M159" i="39"/>
  <c r="L159" i="39"/>
  <c r="K159" i="39"/>
  <c r="J159" i="39"/>
  <c r="I159" i="39"/>
  <c r="H159" i="39"/>
  <c r="G159" i="39"/>
  <c r="F159" i="39"/>
  <c r="E159" i="39"/>
  <c r="D159" i="39"/>
  <c r="C159" i="39"/>
  <c r="O158" i="39"/>
  <c r="L158" i="39"/>
  <c r="I158" i="39"/>
  <c r="F158" i="39"/>
  <c r="C158" i="39" s="1"/>
  <c r="O157" i="39"/>
  <c r="L157" i="39"/>
  <c r="I157" i="39"/>
  <c r="F157" i="39"/>
  <c r="C157" i="39"/>
  <c r="O156" i="39"/>
  <c r="L156" i="39"/>
  <c r="I156" i="39"/>
  <c r="F156" i="39"/>
  <c r="C156" i="39"/>
  <c r="O155" i="39"/>
  <c r="L155" i="39"/>
  <c r="I155" i="39"/>
  <c r="F155" i="39"/>
  <c r="C155" i="39"/>
  <c r="O154" i="39"/>
  <c r="L154" i="39"/>
  <c r="I154" i="39"/>
  <c r="F154" i="39"/>
  <c r="C154" i="39" s="1"/>
  <c r="O153" i="39"/>
  <c r="L153" i="39"/>
  <c r="I153" i="39"/>
  <c r="F153" i="39"/>
  <c r="C153" i="39" s="1"/>
  <c r="O152" i="39"/>
  <c r="L152" i="39"/>
  <c r="I152" i="39"/>
  <c r="F152" i="39"/>
  <c r="C152" i="39" s="1"/>
  <c r="O151" i="39"/>
  <c r="L151" i="39"/>
  <c r="I151" i="39"/>
  <c r="F151" i="39"/>
  <c r="C151" i="39"/>
  <c r="O150" i="39"/>
  <c r="N150" i="39"/>
  <c r="M150" i="39"/>
  <c r="L150" i="39"/>
  <c r="K150" i="39"/>
  <c r="J150" i="39"/>
  <c r="I150" i="39"/>
  <c r="H150" i="39"/>
  <c r="G150" i="39"/>
  <c r="F150" i="39"/>
  <c r="E150" i="39"/>
  <c r="D150" i="39"/>
  <c r="C150" i="39"/>
  <c r="O149" i="39"/>
  <c r="L149" i="39"/>
  <c r="I149" i="39"/>
  <c r="F149" i="39"/>
  <c r="C149" i="39" s="1"/>
  <c r="O148" i="39"/>
  <c r="L148" i="39"/>
  <c r="I148" i="39"/>
  <c r="F148" i="39"/>
  <c r="C148" i="39" s="1"/>
  <c r="O147" i="39"/>
  <c r="L147" i="39"/>
  <c r="I147" i="39"/>
  <c r="F147" i="39"/>
  <c r="C147" i="39"/>
  <c r="O146" i="39"/>
  <c r="L146" i="39"/>
  <c r="I146" i="39"/>
  <c r="F146" i="39"/>
  <c r="C146" i="39" s="1"/>
  <c r="O145" i="39"/>
  <c r="L145" i="39"/>
  <c r="I145" i="39"/>
  <c r="F145" i="39"/>
  <c r="C145" i="39" s="1"/>
  <c r="O144" i="39"/>
  <c r="L144" i="39"/>
  <c r="I144" i="39"/>
  <c r="F144" i="39"/>
  <c r="C144" i="39" s="1"/>
  <c r="O143" i="39"/>
  <c r="N143" i="39"/>
  <c r="M143" i="39"/>
  <c r="L143" i="39"/>
  <c r="K143" i="39"/>
  <c r="J143" i="39"/>
  <c r="I143" i="39"/>
  <c r="H143" i="39"/>
  <c r="G143" i="39"/>
  <c r="F143" i="39"/>
  <c r="E143" i="39"/>
  <c r="D143" i="39"/>
  <c r="C143" i="39"/>
  <c r="O142" i="39"/>
  <c r="L142" i="39"/>
  <c r="I142" i="39"/>
  <c r="F142" i="39"/>
  <c r="C142" i="39" s="1"/>
  <c r="O141" i="39"/>
  <c r="L141" i="39"/>
  <c r="I141" i="39"/>
  <c r="C141" i="39" s="1"/>
  <c r="F141" i="39"/>
  <c r="O140" i="39"/>
  <c r="N140" i="39"/>
  <c r="M140" i="39"/>
  <c r="L140" i="39"/>
  <c r="K140" i="39"/>
  <c r="J140" i="39"/>
  <c r="I140" i="39"/>
  <c r="H140" i="39"/>
  <c r="G140" i="39"/>
  <c r="F140" i="39"/>
  <c r="E140" i="39"/>
  <c r="D140" i="39"/>
  <c r="C140" i="39"/>
  <c r="O139" i="39"/>
  <c r="L139" i="39"/>
  <c r="I139" i="39"/>
  <c r="F139" i="39"/>
  <c r="C139" i="39"/>
  <c r="O138" i="39"/>
  <c r="L138" i="39"/>
  <c r="I138" i="39"/>
  <c r="F138" i="39"/>
  <c r="C138" i="39" s="1"/>
  <c r="O137" i="39"/>
  <c r="L137" i="39"/>
  <c r="I137" i="39"/>
  <c r="F137" i="39"/>
  <c r="C137" i="39" s="1"/>
  <c r="O136" i="39"/>
  <c r="L136" i="39"/>
  <c r="I136" i="39"/>
  <c r="I135" i="39" s="1"/>
  <c r="F136" i="39"/>
  <c r="C136" i="39"/>
  <c r="O135" i="39"/>
  <c r="N135" i="39"/>
  <c r="M135" i="39"/>
  <c r="L135" i="39"/>
  <c r="K135" i="39"/>
  <c r="J135" i="39"/>
  <c r="H135" i="39"/>
  <c r="G135" i="39"/>
  <c r="F135" i="39"/>
  <c r="E135" i="39"/>
  <c r="D135" i="39"/>
  <c r="O134" i="39"/>
  <c r="L134" i="39"/>
  <c r="I134" i="39"/>
  <c r="F134" i="39"/>
  <c r="C134" i="39" s="1"/>
  <c r="O133" i="39"/>
  <c r="L133" i="39"/>
  <c r="I133" i="39"/>
  <c r="F133" i="39"/>
  <c r="C133" i="39" s="1"/>
  <c r="O132" i="39"/>
  <c r="L132" i="39"/>
  <c r="I132" i="39"/>
  <c r="C132" i="39" s="1"/>
  <c r="F132" i="39"/>
  <c r="O131" i="39"/>
  <c r="L131" i="39"/>
  <c r="I131" i="39"/>
  <c r="F131" i="39"/>
  <c r="C131" i="39"/>
  <c r="O130" i="39"/>
  <c r="N130" i="39"/>
  <c r="M130" i="39"/>
  <c r="L130" i="39"/>
  <c r="K130" i="39"/>
  <c r="J130" i="39"/>
  <c r="I130" i="39"/>
  <c r="H130" i="39"/>
  <c r="G130" i="39"/>
  <c r="F130" i="39"/>
  <c r="E130" i="39"/>
  <c r="D130" i="39"/>
  <c r="C130" i="39"/>
  <c r="O129" i="39"/>
  <c r="N129" i="39"/>
  <c r="M129" i="39"/>
  <c r="L129" i="39"/>
  <c r="K129" i="39"/>
  <c r="J129" i="39"/>
  <c r="H129" i="39"/>
  <c r="G129" i="39"/>
  <c r="F129" i="39"/>
  <c r="E129" i="39"/>
  <c r="D129" i="39"/>
  <c r="O128" i="39"/>
  <c r="L128" i="39"/>
  <c r="I128" i="39"/>
  <c r="F128" i="39"/>
  <c r="C128" i="39" s="1"/>
  <c r="O127" i="39"/>
  <c r="N127" i="39"/>
  <c r="M127" i="39"/>
  <c r="L127" i="39"/>
  <c r="K127" i="39"/>
  <c r="J127" i="39"/>
  <c r="I127" i="39"/>
  <c r="H127" i="39"/>
  <c r="G127" i="39"/>
  <c r="F127" i="39"/>
  <c r="E127" i="39"/>
  <c r="D127" i="39"/>
  <c r="C127" i="39"/>
  <c r="O126" i="39"/>
  <c r="L126" i="39"/>
  <c r="I126" i="39"/>
  <c r="F126" i="39"/>
  <c r="C126" i="39" s="1"/>
  <c r="O125" i="39"/>
  <c r="L125" i="39"/>
  <c r="I125" i="39"/>
  <c r="F125" i="39"/>
  <c r="C125" i="39" s="1"/>
  <c r="O124" i="39"/>
  <c r="L124" i="39"/>
  <c r="I124" i="39"/>
  <c r="F124" i="39"/>
  <c r="C124" i="39" s="1"/>
  <c r="O123" i="39"/>
  <c r="L123" i="39"/>
  <c r="I123" i="39"/>
  <c r="F123" i="39"/>
  <c r="C123" i="39"/>
  <c r="O122" i="39"/>
  <c r="O121" i="39" s="1"/>
  <c r="O82" i="39" s="1"/>
  <c r="O74" i="39" s="1"/>
  <c r="L122" i="39"/>
  <c r="I122" i="39"/>
  <c r="F122" i="39"/>
  <c r="F121" i="39" s="1"/>
  <c r="C122" i="39"/>
  <c r="N121" i="39"/>
  <c r="M121" i="39"/>
  <c r="L121" i="39"/>
  <c r="K121" i="39"/>
  <c r="J121" i="39"/>
  <c r="I121" i="39"/>
  <c r="H121" i="39"/>
  <c r="G121" i="39"/>
  <c r="E121" i="39"/>
  <c r="D121" i="39"/>
  <c r="O120" i="39"/>
  <c r="L120" i="39"/>
  <c r="I120" i="39"/>
  <c r="F120" i="39"/>
  <c r="C120" i="39" s="1"/>
  <c r="O119" i="39"/>
  <c r="L119" i="39"/>
  <c r="I119" i="39"/>
  <c r="F119" i="39"/>
  <c r="C119" i="39"/>
  <c r="O118" i="39"/>
  <c r="L118" i="39"/>
  <c r="I118" i="39"/>
  <c r="F118" i="39"/>
  <c r="C118" i="39"/>
  <c r="O117" i="39"/>
  <c r="L117" i="39"/>
  <c r="I117" i="39"/>
  <c r="F117" i="39"/>
  <c r="C117" i="39" s="1"/>
  <c r="O116" i="39"/>
  <c r="L116" i="39"/>
  <c r="I116" i="39"/>
  <c r="F116" i="39"/>
  <c r="C116" i="39" s="1"/>
  <c r="O115" i="39"/>
  <c r="N115" i="39"/>
  <c r="M115" i="39"/>
  <c r="L115" i="39"/>
  <c r="K115" i="39"/>
  <c r="J115" i="39"/>
  <c r="I115" i="39"/>
  <c r="H115" i="39"/>
  <c r="G115" i="39"/>
  <c r="F115" i="39"/>
  <c r="C115" i="39" s="1"/>
  <c r="E115" i="39"/>
  <c r="D115" i="39"/>
  <c r="O114" i="39"/>
  <c r="L114" i="39"/>
  <c r="I114" i="39"/>
  <c r="F114" i="39"/>
  <c r="C114" i="39"/>
  <c r="O113" i="39"/>
  <c r="L113" i="39"/>
  <c r="I113" i="39"/>
  <c r="F113" i="39"/>
  <c r="C113" i="39" s="1"/>
  <c r="O112" i="39"/>
  <c r="L112" i="39"/>
  <c r="I112" i="39"/>
  <c r="D112" i="39"/>
  <c r="F112" i="39" s="1"/>
  <c r="O111" i="39"/>
  <c r="N111" i="39"/>
  <c r="M111" i="39"/>
  <c r="L111" i="39"/>
  <c r="K111" i="39"/>
  <c r="J111" i="39"/>
  <c r="I111" i="39"/>
  <c r="H111" i="39"/>
  <c r="G111" i="39"/>
  <c r="E111" i="39"/>
  <c r="D111" i="39"/>
  <c r="O110" i="39"/>
  <c r="L110" i="39"/>
  <c r="I110" i="39"/>
  <c r="F110" i="39"/>
  <c r="C110" i="39"/>
  <c r="O109" i="39"/>
  <c r="L109" i="39"/>
  <c r="I109" i="39"/>
  <c r="F109" i="39"/>
  <c r="C109" i="39" s="1"/>
  <c r="O108" i="39"/>
  <c r="L108" i="39"/>
  <c r="I108" i="39"/>
  <c r="F108" i="39"/>
  <c r="C108" i="39" s="1"/>
  <c r="O107" i="39"/>
  <c r="L107" i="39"/>
  <c r="I107" i="39"/>
  <c r="F107" i="39"/>
  <c r="C107" i="39" s="1"/>
  <c r="O106" i="39"/>
  <c r="L106" i="39"/>
  <c r="I106" i="39"/>
  <c r="C106" i="39" s="1"/>
  <c r="F106" i="39"/>
  <c r="O105" i="39"/>
  <c r="L105" i="39"/>
  <c r="I105" i="39"/>
  <c r="F105" i="39"/>
  <c r="C105" i="39"/>
  <c r="O104" i="39"/>
  <c r="L104" i="39"/>
  <c r="I104" i="39"/>
  <c r="F104" i="39"/>
  <c r="C104" i="39"/>
  <c r="O103" i="39"/>
  <c r="L103" i="39"/>
  <c r="I103" i="39"/>
  <c r="F103" i="39"/>
  <c r="C103" i="39"/>
  <c r="O102" i="39"/>
  <c r="N102" i="39"/>
  <c r="M102" i="39"/>
  <c r="L102" i="39"/>
  <c r="K102" i="39"/>
  <c r="J102" i="39"/>
  <c r="I102" i="39"/>
  <c r="H102" i="39"/>
  <c r="G102" i="39"/>
  <c r="F102" i="39"/>
  <c r="E102" i="39"/>
  <c r="D102" i="39"/>
  <c r="C102" i="39"/>
  <c r="O101" i="39"/>
  <c r="L101" i="39"/>
  <c r="I101" i="39"/>
  <c r="F101" i="39"/>
  <c r="C101" i="39" s="1"/>
  <c r="O100" i="39"/>
  <c r="L100" i="39"/>
  <c r="I100" i="39"/>
  <c r="C100" i="39" s="1"/>
  <c r="F100" i="39"/>
  <c r="O99" i="39"/>
  <c r="L99" i="39"/>
  <c r="I99" i="39"/>
  <c r="F99" i="39"/>
  <c r="C99" i="39"/>
  <c r="O98" i="39"/>
  <c r="L98" i="39"/>
  <c r="I98" i="39"/>
  <c r="F98" i="39"/>
  <c r="C98" i="39"/>
  <c r="O97" i="39"/>
  <c r="L97" i="39"/>
  <c r="I97" i="39"/>
  <c r="F97" i="39"/>
  <c r="C97" i="39" s="1"/>
  <c r="O96" i="39"/>
  <c r="L96" i="39"/>
  <c r="I96" i="39"/>
  <c r="C96" i="39" s="1"/>
  <c r="F96" i="39"/>
  <c r="O95" i="39"/>
  <c r="L95" i="39"/>
  <c r="I95" i="39"/>
  <c r="F95" i="39"/>
  <c r="C95" i="39"/>
  <c r="O94" i="39"/>
  <c r="N94" i="39"/>
  <c r="M94" i="39"/>
  <c r="L94" i="39"/>
  <c r="K94" i="39"/>
  <c r="J94" i="39"/>
  <c r="I94" i="39"/>
  <c r="H94" i="39"/>
  <c r="G94" i="39"/>
  <c r="F94" i="39"/>
  <c r="E94" i="39"/>
  <c r="D94" i="39"/>
  <c r="C94" i="39"/>
  <c r="O93" i="39"/>
  <c r="L93" i="39"/>
  <c r="I93" i="39"/>
  <c r="F93" i="39"/>
  <c r="C93" i="39" s="1"/>
  <c r="O92" i="39"/>
  <c r="L92" i="39"/>
  <c r="I92" i="39"/>
  <c r="C92" i="39" s="1"/>
  <c r="F92" i="39"/>
  <c r="O91" i="39"/>
  <c r="L91" i="39"/>
  <c r="I91" i="39"/>
  <c r="F91" i="39"/>
  <c r="C91" i="39" s="1"/>
  <c r="O90" i="39"/>
  <c r="L90" i="39"/>
  <c r="I90" i="39"/>
  <c r="F90" i="39"/>
  <c r="C90" i="39"/>
  <c r="O89" i="39"/>
  <c r="L89" i="39"/>
  <c r="I89" i="39"/>
  <c r="F89" i="39"/>
  <c r="C89" i="39"/>
  <c r="O88" i="39"/>
  <c r="N88" i="39"/>
  <c r="M88" i="39"/>
  <c r="L88" i="39"/>
  <c r="K88" i="39"/>
  <c r="J88" i="39"/>
  <c r="I88" i="39"/>
  <c r="H88" i="39"/>
  <c r="G88" i="39"/>
  <c r="F88" i="39"/>
  <c r="E88" i="39"/>
  <c r="D88" i="39"/>
  <c r="C88" i="39"/>
  <c r="O87" i="39"/>
  <c r="L87" i="39"/>
  <c r="I87" i="39"/>
  <c r="F87" i="39"/>
  <c r="C87" i="39" s="1"/>
  <c r="O86" i="39"/>
  <c r="L86" i="39"/>
  <c r="I86" i="39"/>
  <c r="F86" i="39"/>
  <c r="C86" i="39"/>
  <c r="O85" i="39"/>
  <c r="L85" i="39"/>
  <c r="I85" i="39"/>
  <c r="F85" i="39"/>
  <c r="C85" i="39" s="1"/>
  <c r="O84" i="39"/>
  <c r="L84" i="39"/>
  <c r="I84" i="39"/>
  <c r="F84" i="39"/>
  <c r="C84" i="39" s="1"/>
  <c r="O83" i="39"/>
  <c r="N83" i="39"/>
  <c r="M83" i="39"/>
  <c r="L83" i="39"/>
  <c r="K83" i="39"/>
  <c r="J83" i="39"/>
  <c r="I83" i="39"/>
  <c r="H83" i="39"/>
  <c r="G83" i="39"/>
  <c r="F83" i="39"/>
  <c r="E83" i="39"/>
  <c r="D83" i="39"/>
  <c r="C83" i="39"/>
  <c r="N82" i="39"/>
  <c r="M82" i="39"/>
  <c r="L82" i="39"/>
  <c r="K82" i="39"/>
  <c r="J82" i="39"/>
  <c r="I82" i="39"/>
  <c r="H82" i="39"/>
  <c r="G82" i="39"/>
  <c r="E82" i="39"/>
  <c r="D82" i="39"/>
  <c r="O81" i="39"/>
  <c r="L81" i="39"/>
  <c r="I81" i="39"/>
  <c r="C81" i="39" s="1"/>
  <c r="F81" i="39"/>
  <c r="O80" i="39"/>
  <c r="L80" i="39"/>
  <c r="I80" i="39"/>
  <c r="F80" i="39"/>
  <c r="C80" i="39"/>
  <c r="O79" i="39"/>
  <c r="N79" i="39"/>
  <c r="M79" i="39"/>
  <c r="L79" i="39"/>
  <c r="K79" i="39"/>
  <c r="J79" i="39"/>
  <c r="I79" i="39"/>
  <c r="H79" i="39"/>
  <c r="G79" i="39"/>
  <c r="F79" i="39"/>
  <c r="E79" i="39"/>
  <c r="D79" i="39"/>
  <c r="C79" i="39"/>
  <c r="O78" i="39"/>
  <c r="L78" i="39"/>
  <c r="I78" i="39"/>
  <c r="F78" i="39"/>
  <c r="C78" i="39" s="1"/>
  <c r="O77" i="39"/>
  <c r="L77" i="39"/>
  <c r="I77" i="39"/>
  <c r="F77" i="39"/>
  <c r="C77" i="39" s="1"/>
  <c r="O76" i="39"/>
  <c r="N76" i="39"/>
  <c r="M76" i="39"/>
  <c r="L76" i="39"/>
  <c r="K76" i="39"/>
  <c r="J76" i="39"/>
  <c r="I76" i="39"/>
  <c r="H76" i="39"/>
  <c r="G76" i="39"/>
  <c r="F76" i="39"/>
  <c r="E76" i="39"/>
  <c r="D76" i="39"/>
  <c r="C76" i="39"/>
  <c r="O75" i="39"/>
  <c r="N75" i="39"/>
  <c r="M75" i="39"/>
  <c r="L75" i="39"/>
  <c r="K75" i="39"/>
  <c r="J75" i="39"/>
  <c r="I75" i="39"/>
  <c r="H75" i="39"/>
  <c r="G75" i="39"/>
  <c r="F75" i="39"/>
  <c r="E75" i="39"/>
  <c r="D75" i="39"/>
  <c r="C75" i="39"/>
  <c r="N74" i="39"/>
  <c r="M74" i="39"/>
  <c r="L74" i="39"/>
  <c r="K74" i="39"/>
  <c r="J74" i="39"/>
  <c r="H74" i="39"/>
  <c r="G74" i="39"/>
  <c r="E74" i="39"/>
  <c r="D74" i="39"/>
  <c r="O73" i="39"/>
  <c r="L73" i="39"/>
  <c r="I73" i="39"/>
  <c r="F73" i="39"/>
  <c r="C73" i="39"/>
  <c r="O72" i="39"/>
  <c r="L72" i="39"/>
  <c r="I72" i="39"/>
  <c r="F72" i="39"/>
  <c r="C72" i="39" s="1"/>
  <c r="O71" i="39"/>
  <c r="L71" i="39"/>
  <c r="I71" i="39"/>
  <c r="F71" i="39"/>
  <c r="C71" i="39" s="1"/>
  <c r="O70" i="39"/>
  <c r="L70" i="39"/>
  <c r="I70" i="39"/>
  <c r="F70" i="39"/>
  <c r="C70" i="39" s="1"/>
  <c r="O69" i="39"/>
  <c r="L69" i="39"/>
  <c r="G69" i="39"/>
  <c r="I69" i="39" s="1"/>
  <c r="I68" i="39" s="1"/>
  <c r="I66" i="39" s="1"/>
  <c r="D69" i="39"/>
  <c r="F69" i="39" s="1"/>
  <c r="O68" i="39"/>
  <c r="N68" i="39"/>
  <c r="M68" i="39"/>
  <c r="L68" i="39"/>
  <c r="K68" i="39"/>
  <c r="J68" i="39"/>
  <c r="H68" i="39"/>
  <c r="G68" i="39"/>
  <c r="E68" i="39"/>
  <c r="D68" i="39"/>
  <c r="O67" i="39"/>
  <c r="L67" i="39"/>
  <c r="I67" i="39"/>
  <c r="G67" i="39"/>
  <c r="F67" i="39"/>
  <c r="C67" i="39"/>
  <c r="O66" i="39"/>
  <c r="N66" i="39"/>
  <c r="M66" i="39"/>
  <c r="L66" i="39"/>
  <c r="K66" i="39"/>
  <c r="J66" i="39"/>
  <c r="H66" i="39"/>
  <c r="G66" i="39"/>
  <c r="E66" i="39"/>
  <c r="D66" i="39"/>
  <c r="O65" i="39"/>
  <c r="L65" i="39"/>
  <c r="I65" i="39"/>
  <c r="F65" i="39"/>
  <c r="C65" i="39" s="1"/>
  <c r="O64" i="39"/>
  <c r="L64" i="39"/>
  <c r="I64" i="39"/>
  <c r="G64" i="39"/>
  <c r="F64" i="39"/>
  <c r="C64" i="39" s="1"/>
  <c r="O63" i="39"/>
  <c r="L63" i="39"/>
  <c r="I63" i="39"/>
  <c r="F63" i="39"/>
  <c r="C63" i="39"/>
  <c r="O62" i="39"/>
  <c r="L62" i="39"/>
  <c r="I62" i="39"/>
  <c r="F62" i="39"/>
  <c r="C62" i="39" s="1"/>
  <c r="O61" i="39"/>
  <c r="L61" i="39"/>
  <c r="I61" i="39"/>
  <c r="F61" i="39"/>
  <c r="C61" i="39" s="1"/>
  <c r="O60" i="39"/>
  <c r="L60" i="39"/>
  <c r="I60" i="39"/>
  <c r="F60" i="39"/>
  <c r="C60" i="39" s="1"/>
  <c r="O59" i="39"/>
  <c r="L59" i="39"/>
  <c r="I59" i="39"/>
  <c r="F59" i="39"/>
  <c r="C59" i="39"/>
  <c r="O58" i="39"/>
  <c r="O57" i="39" s="1"/>
  <c r="L58" i="39"/>
  <c r="I58" i="39"/>
  <c r="F58" i="39"/>
  <c r="C58" i="39" s="1"/>
  <c r="N57" i="39"/>
  <c r="M57" i="39"/>
  <c r="L57" i="39"/>
  <c r="K57" i="39"/>
  <c r="J57" i="39"/>
  <c r="I57" i="39"/>
  <c r="H57" i="39"/>
  <c r="G57" i="39"/>
  <c r="F57" i="39"/>
  <c r="E57" i="39"/>
  <c r="D57" i="39"/>
  <c r="O56" i="39"/>
  <c r="L56" i="39"/>
  <c r="L54" i="39" s="1"/>
  <c r="L53" i="39" s="1"/>
  <c r="L52" i="39" s="1"/>
  <c r="L51" i="39" s="1"/>
  <c r="L50" i="39" s="1"/>
  <c r="G56" i="39"/>
  <c r="I56" i="39" s="1"/>
  <c r="F56" i="39"/>
  <c r="O55" i="39"/>
  <c r="L55" i="39"/>
  <c r="I55" i="39"/>
  <c r="F55" i="39"/>
  <c r="C55" i="39" s="1"/>
  <c r="O54" i="39"/>
  <c r="N54" i="39"/>
  <c r="M54" i="39"/>
  <c r="K54" i="39"/>
  <c r="J54" i="39"/>
  <c r="H54" i="39"/>
  <c r="G54" i="39"/>
  <c r="E54" i="39"/>
  <c r="D54" i="39"/>
  <c r="N53" i="39"/>
  <c r="M53" i="39"/>
  <c r="K53" i="39"/>
  <c r="J53" i="39"/>
  <c r="H53" i="39"/>
  <c r="G53" i="39"/>
  <c r="E53" i="39"/>
  <c r="D53" i="39"/>
  <c r="N52" i="39"/>
  <c r="M52" i="39"/>
  <c r="K52" i="39"/>
  <c r="J52" i="39"/>
  <c r="H52" i="39"/>
  <c r="G52" i="39"/>
  <c r="E52" i="39"/>
  <c r="D52" i="39"/>
  <c r="N51" i="39"/>
  <c r="M51" i="39"/>
  <c r="K51" i="39"/>
  <c r="J51" i="39"/>
  <c r="H51" i="39"/>
  <c r="G51" i="39"/>
  <c r="E51" i="39"/>
  <c r="D51" i="39"/>
  <c r="N50" i="39"/>
  <c r="N285" i="39" s="1"/>
  <c r="M50" i="39"/>
  <c r="M285" i="39" s="1"/>
  <c r="J50" i="39"/>
  <c r="H50" i="39"/>
  <c r="H285" i="39" s="1"/>
  <c r="G50" i="39"/>
  <c r="G285" i="39" s="1"/>
  <c r="E50" i="39"/>
  <c r="E285" i="39" s="1"/>
  <c r="D50" i="39"/>
  <c r="D285" i="39" s="1"/>
  <c r="N49" i="39"/>
  <c r="M49" i="39"/>
  <c r="J49" i="39"/>
  <c r="H49" i="39"/>
  <c r="G49" i="39"/>
  <c r="E49" i="39"/>
  <c r="D49" i="39"/>
  <c r="O46" i="39"/>
  <c r="C46" i="39"/>
  <c r="O45" i="39"/>
  <c r="C45" i="39"/>
  <c r="O44" i="39"/>
  <c r="N44" i="39"/>
  <c r="M44" i="39"/>
  <c r="C44" i="39"/>
  <c r="L43" i="39"/>
  <c r="I43" i="39"/>
  <c r="F43" i="39"/>
  <c r="C43" i="39"/>
  <c r="L42" i="39"/>
  <c r="K42" i="39"/>
  <c r="J42" i="39"/>
  <c r="I42" i="39"/>
  <c r="H42" i="39"/>
  <c r="G42" i="39"/>
  <c r="F42" i="39"/>
  <c r="E42" i="39"/>
  <c r="D42" i="39"/>
  <c r="C42" i="39"/>
  <c r="F41" i="39"/>
  <c r="C41" i="39"/>
  <c r="L40" i="39"/>
  <c r="C40" i="39"/>
  <c r="L39" i="39"/>
  <c r="C39" i="39"/>
  <c r="L38" i="39"/>
  <c r="C38" i="39" s="1"/>
  <c r="L37" i="39"/>
  <c r="C37" i="39"/>
  <c r="L36" i="39"/>
  <c r="C36" i="39" s="1"/>
  <c r="K36" i="39"/>
  <c r="J36" i="39"/>
  <c r="L35" i="39"/>
  <c r="C35" i="39"/>
  <c r="L34" i="39"/>
  <c r="C34" i="39"/>
  <c r="L33" i="39"/>
  <c r="C33" i="39" s="1"/>
  <c r="K33" i="39"/>
  <c r="J33" i="39"/>
  <c r="L32" i="39"/>
  <c r="L31" i="39" s="1"/>
  <c r="C31" i="39" s="1"/>
  <c r="C32" i="39"/>
  <c r="K31" i="39"/>
  <c r="J31" i="39"/>
  <c r="L30" i="39"/>
  <c r="C30" i="39"/>
  <c r="L29" i="39"/>
  <c r="C29" i="39"/>
  <c r="L28" i="39"/>
  <c r="L27" i="39" s="1"/>
  <c r="C28" i="39"/>
  <c r="K27" i="39"/>
  <c r="J27" i="39"/>
  <c r="K26" i="39"/>
  <c r="J26" i="39"/>
  <c r="J285" i="39" s="1"/>
  <c r="F25" i="39"/>
  <c r="C25" i="39"/>
  <c r="I24" i="39"/>
  <c r="D24" i="39"/>
  <c r="F24" i="39" s="1"/>
  <c r="O23" i="39"/>
  <c r="L23" i="39"/>
  <c r="I23" i="39"/>
  <c r="F23" i="39"/>
  <c r="C23" i="39"/>
  <c r="O22" i="39"/>
  <c r="L22" i="39"/>
  <c r="I22" i="39"/>
  <c r="F22" i="39"/>
  <c r="C22" i="39"/>
  <c r="O21" i="39"/>
  <c r="N21" i="39"/>
  <c r="N287" i="39" s="1"/>
  <c r="N286" i="39" s="1"/>
  <c r="M21" i="39"/>
  <c r="M287" i="39" s="1"/>
  <c r="M286" i="39" s="1"/>
  <c r="L21" i="39"/>
  <c r="L287" i="39" s="1"/>
  <c r="L286" i="39" s="1"/>
  <c r="K21" i="39"/>
  <c r="K287" i="39" s="1"/>
  <c r="K286" i="39" s="1"/>
  <c r="J21" i="39"/>
  <c r="J287" i="39" s="1"/>
  <c r="J286" i="39" s="1"/>
  <c r="I21" i="39"/>
  <c r="I287" i="39" s="1"/>
  <c r="H21" i="39"/>
  <c r="H287" i="39" s="1"/>
  <c r="H286" i="39" s="1"/>
  <c r="G21" i="39"/>
  <c r="G287" i="39" s="1"/>
  <c r="G286" i="39" s="1"/>
  <c r="F21" i="39"/>
  <c r="F287" i="39" s="1"/>
  <c r="E21" i="39"/>
  <c r="E287" i="39" s="1"/>
  <c r="E286" i="39" s="1"/>
  <c r="D21" i="39"/>
  <c r="D287" i="39" s="1"/>
  <c r="D286" i="39" s="1"/>
  <c r="C21" i="39"/>
  <c r="O20" i="39"/>
  <c r="N20" i="39"/>
  <c r="M20" i="39"/>
  <c r="K20" i="39"/>
  <c r="J20" i="39"/>
  <c r="I20" i="39"/>
  <c r="H20" i="39"/>
  <c r="G20" i="39"/>
  <c r="E20" i="39"/>
  <c r="D20" i="39"/>
  <c r="O296" i="38"/>
  <c r="L296" i="38"/>
  <c r="I296" i="38"/>
  <c r="F296" i="38"/>
  <c r="C296" i="38"/>
  <c r="O295" i="38"/>
  <c r="L295" i="38"/>
  <c r="I295" i="38"/>
  <c r="F295" i="38"/>
  <c r="C295" i="38"/>
  <c r="O294" i="38"/>
  <c r="L294" i="38"/>
  <c r="I294" i="38"/>
  <c r="F294" i="38"/>
  <c r="C294" i="38" s="1"/>
  <c r="O293" i="38"/>
  <c r="L293" i="38"/>
  <c r="I293" i="38"/>
  <c r="F293" i="38"/>
  <c r="C293" i="38"/>
  <c r="O292" i="38"/>
  <c r="L292" i="38"/>
  <c r="I292" i="38"/>
  <c r="F292" i="38"/>
  <c r="C292" i="38"/>
  <c r="O291" i="38"/>
  <c r="L291" i="38"/>
  <c r="I291" i="38"/>
  <c r="F291" i="38"/>
  <c r="C291" i="38" s="1"/>
  <c r="O290" i="38"/>
  <c r="L290" i="38"/>
  <c r="I290" i="38"/>
  <c r="F290" i="38"/>
  <c r="C290" i="38" s="1"/>
  <c r="O289" i="38"/>
  <c r="L289" i="38"/>
  <c r="I289" i="38"/>
  <c r="F289" i="38"/>
  <c r="C289" i="38"/>
  <c r="O288" i="38"/>
  <c r="N288" i="38"/>
  <c r="M288" i="38"/>
  <c r="L288" i="38"/>
  <c r="K288" i="38"/>
  <c r="J288" i="38"/>
  <c r="I288" i="38"/>
  <c r="H288" i="38"/>
  <c r="G288" i="38"/>
  <c r="F288" i="38"/>
  <c r="E288" i="38"/>
  <c r="D288" i="38"/>
  <c r="C288" i="38"/>
  <c r="O283" i="38"/>
  <c r="L283" i="38"/>
  <c r="I283" i="38"/>
  <c r="F283" i="38"/>
  <c r="C283" i="38"/>
  <c r="O282" i="38"/>
  <c r="L282" i="38"/>
  <c r="I282" i="38"/>
  <c r="F282" i="38"/>
  <c r="F281" i="38" s="1"/>
  <c r="O281" i="38"/>
  <c r="N281" i="38"/>
  <c r="M281" i="38"/>
  <c r="L281" i="38"/>
  <c r="K281" i="38"/>
  <c r="J281" i="38"/>
  <c r="I281" i="38"/>
  <c r="H281" i="38"/>
  <c r="G281" i="38"/>
  <c r="E281" i="38"/>
  <c r="D281" i="38"/>
  <c r="O280" i="38"/>
  <c r="L280" i="38"/>
  <c r="I280" i="38"/>
  <c r="F280" i="38"/>
  <c r="C280" i="38" s="1"/>
  <c r="O279" i="38"/>
  <c r="N279" i="38"/>
  <c r="M279" i="38"/>
  <c r="L279" i="38"/>
  <c r="K279" i="38"/>
  <c r="J279" i="38"/>
  <c r="I279" i="38"/>
  <c r="H279" i="38"/>
  <c r="G279" i="38"/>
  <c r="F279" i="38"/>
  <c r="C279" i="38" s="1"/>
  <c r="E279" i="38"/>
  <c r="D279" i="38"/>
  <c r="O278" i="38"/>
  <c r="L278" i="38"/>
  <c r="C278" i="38" s="1"/>
  <c r="I278" i="38"/>
  <c r="F278" i="38"/>
  <c r="O277" i="38"/>
  <c r="L277" i="38"/>
  <c r="I277" i="38"/>
  <c r="F277" i="38"/>
  <c r="C277" i="38"/>
  <c r="O276" i="38"/>
  <c r="L276" i="38"/>
  <c r="I276" i="38"/>
  <c r="F276" i="38"/>
  <c r="C276" i="38" s="1"/>
  <c r="O275" i="38"/>
  <c r="N275" i="38"/>
  <c r="M275" i="38"/>
  <c r="L275" i="38"/>
  <c r="K275" i="38"/>
  <c r="J275" i="38"/>
  <c r="I275" i="38"/>
  <c r="H275" i="38"/>
  <c r="G275" i="38"/>
  <c r="F275" i="38"/>
  <c r="E275" i="38"/>
  <c r="D275" i="38"/>
  <c r="C275" i="38"/>
  <c r="O274" i="38"/>
  <c r="L274" i="38"/>
  <c r="I274" i="38"/>
  <c r="F274" i="38"/>
  <c r="C274" i="38" s="1"/>
  <c r="O273" i="38"/>
  <c r="L273" i="38"/>
  <c r="I273" i="38"/>
  <c r="F273" i="38"/>
  <c r="C273" i="38" s="1"/>
  <c r="O272" i="38"/>
  <c r="L272" i="38"/>
  <c r="I272" i="38"/>
  <c r="F272" i="38"/>
  <c r="C272" i="38" s="1"/>
  <c r="O271" i="38"/>
  <c r="N271" i="38"/>
  <c r="M271" i="38"/>
  <c r="L271" i="38"/>
  <c r="K271" i="38"/>
  <c r="J271" i="38"/>
  <c r="I271" i="38"/>
  <c r="H271" i="38"/>
  <c r="G271" i="38"/>
  <c r="F271" i="38"/>
  <c r="E271" i="38"/>
  <c r="D271" i="38"/>
  <c r="C271" i="38"/>
  <c r="O270" i="38"/>
  <c r="O269" i="38" s="1"/>
  <c r="L270" i="38"/>
  <c r="I270" i="38"/>
  <c r="F270" i="38"/>
  <c r="C270" i="38" s="1"/>
  <c r="L269" i="38"/>
  <c r="I269" i="38"/>
  <c r="F269" i="38"/>
  <c r="E269" i="38"/>
  <c r="D269" i="38"/>
  <c r="N268" i="38"/>
  <c r="M268" i="38"/>
  <c r="L268" i="38"/>
  <c r="K268" i="38"/>
  <c r="J268" i="38"/>
  <c r="I268" i="38"/>
  <c r="H268" i="38"/>
  <c r="G268" i="38"/>
  <c r="F268" i="38"/>
  <c r="E268" i="38"/>
  <c r="D268" i="38"/>
  <c r="O267" i="38"/>
  <c r="L267" i="38"/>
  <c r="I267" i="38"/>
  <c r="F267" i="38"/>
  <c r="C267" i="38" s="1"/>
  <c r="O266" i="38"/>
  <c r="L266" i="38"/>
  <c r="I266" i="38"/>
  <c r="F266" i="38"/>
  <c r="C266" i="38"/>
  <c r="O265" i="38"/>
  <c r="L265" i="38"/>
  <c r="I265" i="38"/>
  <c r="F265" i="38"/>
  <c r="C265" i="38" s="1"/>
  <c r="O264" i="38"/>
  <c r="L264" i="38"/>
  <c r="I264" i="38"/>
  <c r="F264" i="38"/>
  <c r="C264" i="38" s="1"/>
  <c r="O263" i="38"/>
  <c r="N263" i="38"/>
  <c r="M263" i="38"/>
  <c r="L263" i="38"/>
  <c r="K263" i="38"/>
  <c r="J263" i="38"/>
  <c r="I263" i="38"/>
  <c r="H263" i="38"/>
  <c r="G263" i="38"/>
  <c r="F263" i="38"/>
  <c r="E263" i="38"/>
  <c r="D263" i="38"/>
  <c r="C263" i="38"/>
  <c r="O262" i="38"/>
  <c r="L262" i="38"/>
  <c r="I262" i="38"/>
  <c r="F262" i="38"/>
  <c r="C262" i="38" s="1"/>
  <c r="O261" i="38"/>
  <c r="L261" i="38"/>
  <c r="I261" i="38"/>
  <c r="F261" i="38"/>
  <c r="C261" i="38"/>
  <c r="O260" i="38"/>
  <c r="L260" i="38"/>
  <c r="I260" i="38"/>
  <c r="F260" i="38"/>
  <c r="C260" i="38" s="1"/>
  <c r="O259" i="38"/>
  <c r="N259" i="38"/>
  <c r="M259" i="38"/>
  <c r="L259" i="38"/>
  <c r="K259" i="38"/>
  <c r="J259" i="38"/>
  <c r="I259" i="38"/>
  <c r="H259" i="38"/>
  <c r="G259" i="38"/>
  <c r="F259" i="38"/>
  <c r="E259" i="38"/>
  <c r="D259" i="38"/>
  <c r="C259" i="38"/>
  <c r="O258" i="38"/>
  <c r="N258" i="38"/>
  <c r="M258" i="38"/>
  <c r="L258" i="38"/>
  <c r="K258" i="38"/>
  <c r="J258" i="38"/>
  <c r="I258" i="38"/>
  <c r="H258" i="38"/>
  <c r="G258" i="38"/>
  <c r="F258" i="38"/>
  <c r="C258" i="38" s="1"/>
  <c r="E258" i="38"/>
  <c r="D258" i="38"/>
  <c r="O257" i="38"/>
  <c r="L257" i="38"/>
  <c r="I257" i="38"/>
  <c r="F257" i="38"/>
  <c r="C257" i="38"/>
  <c r="O256" i="38"/>
  <c r="L256" i="38"/>
  <c r="I256" i="38"/>
  <c r="F256" i="38"/>
  <c r="C256" i="38"/>
  <c r="O255" i="38"/>
  <c r="L255" i="38"/>
  <c r="I255" i="38"/>
  <c r="F255" i="38"/>
  <c r="C255" i="38" s="1"/>
  <c r="O254" i="38"/>
  <c r="L254" i="38"/>
  <c r="I254" i="38"/>
  <c r="F254" i="38"/>
  <c r="C254" i="38" s="1"/>
  <c r="O253" i="38"/>
  <c r="L253" i="38"/>
  <c r="I253" i="38"/>
  <c r="F253" i="38"/>
  <c r="C253" i="38" s="1"/>
  <c r="O252" i="38"/>
  <c r="L252" i="38"/>
  <c r="I252" i="38"/>
  <c r="F252" i="38"/>
  <c r="C252" i="38"/>
  <c r="O251" i="38"/>
  <c r="N251" i="38"/>
  <c r="M251" i="38"/>
  <c r="L251" i="38"/>
  <c r="K251" i="38"/>
  <c r="J251" i="38"/>
  <c r="I251" i="38"/>
  <c r="H251" i="38"/>
  <c r="G251" i="38"/>
  <c r="F251" i="38"/>
  <c r="E251" i="38"/>
  <c r="D251" i="38"/>
  <c r="C251" i="38"/>
  <c r="O250" i="38"/>
  <c r="N250" i="38"/>
  <c r="M250" i="38"/>
  <c r="L250" i="38"/>
  <c r="K250" i="38"/>
  <c r="J250" i="38"/>
  <c r="I250" i="38"/>
  <c r="H250" i="38"/>
  <c r="G250" i="38"/>
  <c r="F250" i="38"/>
  <c r="E250" i="38"/>
  <c r="D250" i="38"/>
  <c r="C250" i="38"/>
  <c r="O249" i="38"/>
  <c r="L249" i="38"/>
  <c r="I249" i="38"/>
  <c r="F249" i="38"/>
  <c r="C249" i="38" s="1"/>
  <c r="O248" i="38"/>
  <c r="L248" i="38"/>
  <c r="I248" i="38"/>
  <c r="F248" i="38"/>
  <c r="C248" i="38" s="1"/>
  <c r="O247" i="38"/>
  <c r="L247" i="38"/>
  <c r="I247" i="38"/>
  <c r="F247" i="38"/>
  <c r="C247" i="38"/>
  <c r="O246" i="38"/>
  <c r="O245" i="38" s="1"/>
  <c r="L246" i="38"/>
  <c r="I246" i="38"/>
  <c r="F246" i="38"/>
  <c r="C246" i="38" s="1"/>
  <c r="N245" i="38"/>
  <c r="M245" i="38"/>
  <c r="L245" i="38"/>
  <c r="K245" i="38"/>
  <c r="J245" i="38"/>
  <c r="I245" i="38"/>
  <c r="H245" i="38"/>
  <c r="G245" i="38"/>
  <c r="E245" i="38"/>
  <c r="D245" i="38"/>
  <c r="O244" i="38"/>
  <c r="L244" i="38"/>
  <c r="I244" i="38"/>
  <c r="F244" i="38"/>
  <c r="C244" i="38" s="1"/>
  <c r="O243" i="38"/>
  <c r="L243" i="38"/>
  <c r="I243" i="38"/>
  <c r="F243" i="38"/>
  <c r="C243" i="38"/>
  <c r="O242" i="38"/>
  <c r="L242" i="38"/>
  <c r="I242" i="38"/>
  <c r="F242" i="38"/>
  <c r="C242" i="38"/>
  <c r="O241" i="38"/>
  <c r="L241" i="38"/>
  <c r="I241" i="38"/>
  <c r="F241" i="38"/>
  <c r="C241" i="38" s="1"/>
  <c r="O240" i="38"/>
  <c r="L240" i="38"/>
  <c r="I240" i="38"/>
  <c r="F240" i="38"/>
  <c r="C240" i="38"/>
  <c r="O239" i="38"/>
  <c r="L239" i="38"/>
  <c r="I239" i="38"/>
  <c r="F239" i="38"/>
  <c r="C239" i="38" s="1"/>
  <c r="O238" i="38"/>
  <c r="O237" i="38" s="1"/>
  <c r="L238" i="38"/>
  <c r="I238" i="38"/>
  <c r="F238" i="38"/>
  <c r="C238" i="38"/>
  <c r="N237" i="38"/>
  <c r="M237" i="38"/>
  <c r="L237" i="38"/>
  <c r="K237" i="38"/>
  <c r="J237" i="38"/>
  <c r="I237" i="38"/>
  <c r="H237" i="38"/>
  <c r="G237" i="38"/>
  <c r="F237" i="38"/>
  <c r="E237" i="38"/>
  <c r="D237" i="38"/>
  <c r="O236" i="38"/>
  <c r="L236" i="38"/>
  <c r="I236" i="38"/>
  <c r="F236" i="38"/>
  <c r="C236" i="38" s="1"/>
  <c r="O235" i="38"/>
  <c r="L235" i="38"/>
  <c r="I235" i="38"/>
  <c r="F235" i="38"/>
  <c r="C235" i="38" s="1"/>
  <c r="O234" i="38"/>
  <c r="N234" i="38"/>
  <c r="M234" i="38"/>
  <c r="L234" i="38"/>
  <c r="K234" i="38"/>
  <c r="J234" i="38"/>
  <c r="I234" i="38"/>
  <c r="H234" i="38"/>
  <c r="G234" i="38"/>
  <c r="F234" i="38"/>
  <c r="E234" i="38"/>
  <c r="D234" i="38"/>
  <c r="C234" i="38"/>
  <c r="O233" i="38"/>
  <c r="L233" i="38"/>
  <c r="I233" i="38"/>
  <c r="F233" i="38"/>
  <c r="C233" i="38" s="1"/>
  <c r="O232" i="38"/>
  <c r="N232" i="38"/>
  <c r="M232" i="38"/>
  <c r="L232" i="38"/>
  <c r="K232" i="38"/>
  <c r="J232" i="38"/>
  <c r="I232" i="38"/>
  <c r="H232" i="38"/>
  <c r="G232" i="38"/>
  <c r="F232" i="38"/>
  <c r="E232" i="38"/>
  <c r="D232" i="38"/>
  <c r="C232" i="38"/>
  <c r="O231" i="38"/>
  <c r="L231" i="38"/>
  <c r="I231" i="38"/>
  <c r="F231" i="38"/>
  <c r="C231" i="38" s="1"/>
  <c r="N230" i="38"/>
  <c r="M230" i="38"/>
  <c r="L230" i="38"/>
  <c r="K230" i="38"/>
  <c r="J230" i="38"/>
  <c r="I230" i="38"/>
  <c r="H230" i="38"/>
  <c r="G230" i="38"/>
  <c r="E230" i="38"/>
  <c r="D230" i="38"/>
  <c r="N229" i="38"/>
  <c r="M229" i="38"/>
  <c r="L229" i="38"/>
  <c r="K229" i="38"/>
  <c r="J229" i="38"/>
  <c r="I229" i="38"/>
  <c r="H229" i="38"/>
  <c r="G229" i="38"/>
  <c r="E229" i="38"/>
  <c r="D229" i="38"/>
  <c r="O228" i="38"/>
  <c r="L228" i="38"/>
  <c r="I228" i="38"/>
  <c r="F228" i="38"/>
  <c r="C228" i="38"/>
  <c r="O227" i="38"/>
  <c r="L227" i="38"/>
  <c r="I227" i="38"/>
  <c r="F227" i="38"/>
  <c r="C227" i="38" s="1"/>
  <c r="O226" i="38"/>
  <c r="N226" i="38"/>
  <c r="M226" i="38"/>
  <c r="L226" i="38"/>
  <c r="K226" i="38"/>
  <c r="J226" i="38"/>
  <c r="I226" i="38"/>
  <c r="C226" i="38" s="1"/>
  <c r="H226" i="38"/>
  <c r="G226" i="38"/>
  <c r="F226" i="38"/>
  <c r="E226" i="38"/>
  <c r="D226" i="38"/>
  <c r="O225" i="38"/>
  <c r="L225" i="38"/>
  <c r="I225" i="38"/>
  <c r="C225" i="38" s="1"/>
  <c r="F225" i="38"/>
  <c r="O224" i="38"/>
  <c r="L224" i="38"/>
  <c r="I224" i="38"/>
  <c r="F224" i="38"/>
  <c r="C224" i="38"/>
  <c r="O223" i="38"/>
  <c r="L223" i="38"/>
  <c r="I223" i="38"/>
  <c r="F223" i="38"/>
  <c r="C223" i="38" s="1"/>
  <c r="O222" i="38"/>
  <c r="L222" i="38"/>
  <c r="I222" i="38"/>
  <c r="F222" i="38"/>
  <c r="C222" i="38"/>
  <c r="O221" i="38"/>
  <c r="L221" i="38"/>
  <c r="I221" i="38"/>
  <c r="F221" i="38"/>
  <c r="C221" i="38" s="1"/>
  <c r="O220" i="38"/>
  <c r="L220" i="38"/>
  <c r="I220" i="38"/>
  <c r="F220" i="38"/>
  <c r="C220" i="38" s="1"/>
  <c r="O219" i="38"/>
  <c r="L219" i="38"/>
  <c r="I219" i="38"/>
  <c r="F219" i="38"/>
  <c r="C219" i="38" s="1"/>
  <c r="O218" i="38"/>
  <c r="L218" i="38"/>
  <c r="I218" i="38"/>
  <c r="F218" i="38"/>
  <c r="C218" i="38"/>
  <c r="O217" i="38"/>
  <c r="L217" i="38"/>
  <c r="I217" i="38"/>
  <c r="F217" i="38"/>
  <c r="C217" i="38"/>
  <c r="O216" i="38"/>
  <c r="L216" i="38"/>
  <c r="I216" i="38"/>
  <c r="F216" i="38"/>
  <c r="C216" i="38" s="1"/>
  <c r="O215" i="38"/>
  <c r="N215" i="38"/>
  <c r="M215" i="38"/>
  <c r="L215" i="38"/>
  <c r="K215" i="38"/>
  <c r="J215" i="38"/>
  <c r="I215" i="38"/>
  <c r="H215" i="38"/>
  <c r="G215" i="38"/>
  <c r="F215" i="38"/>
  <c r="E215" i="38"/>
  <c r="D215" i="38"/>
  <c r="C215" i="38"/>
  <c r="O214" i="38"/>
  <c r="L214" i="38"/>
  <c r="I214" i="38"/>
  <c r="F214" i="38"/>
  <c r="C214" i="38" s="1"/>
  <c r="O213" i="38"/>
  <c r="L213" i="38"/>
  <c r="I213" i="38"/>
  <c r="F213" i="38"/>
  <c r="C213" i="38"/>
  <c r="O212" i="38"/>
  <c r="L212" i="38"/>
  <c r="I212" i="38"/>
  <c r="F212" i="38"/>
  <c r="C212" i="38"/>
  <c r="O211" i="38"/>
  <c r="L211" i="38"/>
  <c r="I211" i="38"/>
  <c r="F211" i="38"/>
  <c r="C211" i="38" s="1"/>
  <c r="O210" i="38"/>
  <c r="L210" i="38"/>
  <c r="I210" i="38"/>
  <c r="F210" i="38"/>
  <c r="C210" i="38" s="1"/>
  <c r="O209" i="38"/>
  <c r="L209" i="38"/>
  <c r="I209" i="38"/>
  <c r="F209" i="38"/>
  <c r="C209" i="38"/>
  <c r="O208" i="38"/>
  <c r="L208" i="38"/>
  <c r="I208" i="38"/>
  <c r="F208" i="38"/>
  <c r="C208" i="38"/>
  <c r="O207" i="38"/>
  <c r="L207" i="38"/>
  <c r="I207" i="38"/>
  <c r="F207" i="38"/>
  <c r="C207" i="38" s="1"/>
  <c r="O206" i="38"/>
  <c r="L206" i="38"/>
  <c r="I206" i="38"/>
  <c r="F206" i="38"/>
  <c r="C206" i="38" s="1"/>
  <c r="O205" i="38"/>
  <c r="L205" i="38"/>
  <c r="I205" i="38"/>
  <c r="C205" i="38" s="1"/>
  <c r="F205" i="38"/>
  <c r="O204" i="38"/>
  <c r="N204" i="38"/>
  <c r="M204" i="38"/>
  <c r="L204" i="38"/>
  <c r="K204" i="38"/>
  <c r="J204" i="38"/>
  <c r="I204" i="38"/>
  <c r="H204" i="38"/>
  <c r="G204" i="38"/>
  <c r="F204" i="38"/>
  <c r="E204" i="38"/>
  <c r="D204" i="38"/>
  <c r="C204" i="38"/>
  <c r="O203" i="38"/>
  <c r="N203" i="38"/>
  <c r="M203" i="38"/>
  <c r="L203" i="38"/>
  <c r="K203" i="38"/>
  <c r="J203" i="38"/>
  <c r="I203" i="38"/>
  <c r="H203" i="38"/>
  <c r="G203" i="38"/>
  <c r="F203" i="38"/>
  <c r="E203" i="38"/>
  <c r="D203" i="38"/>
  <c r="C203" i="38"/>
  <c r="O202" i="38"/>
  <c r="L202" i="38"/>
  <c r="I202" i="38"/>
  <c r="F202" i="38"/>
  <c r="C202" i="38" s="1"/>
  <c r="O201" i="38"/>
  <c r="L201" i="38"/>
  <c r="I201" i="38"/>
  <c r="F201" i="38"/>
  <c r="C201" i="38" s="1"/>
  <c r="O200" i="38"/>
  <c r="L200" i="38"/>
  <c r="I200" i="38"/>
  <c r="F200" i="38"/>
  <c r="C200" i="38"/>
  <c r="O199" i="38"/>
  <c r="L199" i="38"/>
  <c r="I199" i="38"/>
  <c r="F199" i="38"/>
  <c r="C199" i="38" s="1"/>
  <c r="O198" i="38"/>
  <c r="L198" i="38"/>
  <c r="I198" i="38"/>
  <c r="F198" i="38"/>
  <c r="C198" i="38" s="1"/>
  <c r="O197" i="38"/>
  <c r="N197" i="38"/>
  <c r="M197" i="38"/>
  <c r="L197" i="38"/>
  <c r="K197" i="38"/>
  <c r="J197" i="38"/>
  <c r="I197" i="38"/>
  <c r="H197" i="38"/>
  <c r="G197" i="38"/>
  <c r="F197" i="38"/>
  <c r="C197" i="38" s="1"/>
  <c r="E197" i="38"/>
  <c r="D197" i="38"/>
  <c r="O196" i="38"/>
  <c r="L196" i="38"/>
  <c r="I196" i="38"/>
  <c r="F196" i="38"/>
  <c r="C196" i="38"/>
  <c r="O195" i="38"/>
  <c r="N195" i="38"/>
  <c r="M195" i="38"/>
  <c r="L195" i="38"/>
  <c r="K195" i="38"/>
  <c r="J195" i="38"/>
  <c r="I195" i="38"/>
  <c r="H195" i="38"/>
  <c r="G195" i="38"/>
  <c r="F195" i="38"/>
  <c r="E195" i="38"/>
  <c r="D195" i="38"/>
  <c r="C195" i="38"/>
  <c r="O194" i="38"/>
  <c r="N194" i="38"/>
  <c r="M194" i="38"/>
  <c r="L194" i="38"/>
  <c r="K194" i="38"/>
  <c r="J194" i="38"/>
  <c r="I194" i="38"/>
  <c r="H194" i="38"/>
  <c r="G194" i="38"/>
  <c r="F194" i="38"/>
  <c r="E194" i="38"/>
  <c r="D194" i="38"/>
  <c r="C194" i="38"/>
  <c r="N193" i="38"/>
  <c r="M193" i="38"/>
  <c r="L193" i="38"/>
  <c r="K193" i="38"/>
  <c r="J193" i="38"/>
  <c r="I193" i="38"/>
  <c r="H193" i="38"/>
  <c r="G193" i="38"/>
  <c r="E193" i="38"/>
  <c r="D193" i="38"/>
  <c r="O192" i="38"/>
  <c r="O191" i="38" s="1"/>
  <c r="O190" i="38" s="1"/>
  <c r="O186" i="38" s="1"/>
  <c r="L192" i="38"/>
  <c r="I192" i="38"/>
  <c r="I191" i="38" s="1"/>
  <c r="I190" i="38" s="1"/>
  <c r="I186" i="38" s="1"/>
  <c r="F192" i="38"/>
  <c r="C192" i="38"/>
  <c r="N191" i="38"/>
  <c r="N190" i="38" s="1"/>
  <c r="N186" i="38" s="1"/>
  <c r="M191" i="38"/>
  <c r="L191" i="38"/>
  <c r="K191" i="38"/>
  <c r="J191" i="38"/>
  <c r="J190" i="38" s="1"/>
  <c r="J186" i="38" s="1"/>
  <c r="H191" i="38"/>
  <c r="G191" i="38"/>
  <c r="F191" i="38"/>
  <c r="C191" i="38" s="1"/>
  <c r="E191" i="38"/>
  <c r="D191" i="38"/>
  <c r="M190" i="38"/>
  <c r="L190" i="38"/>
  <c r="K190" i="38"/>
  <c r="H190" i="38"/>
  <c r="G190" i="38"/>
  <c r="E190" i="38"/>
  <c r="D190" i="38"/>
  <c r="O189" i="38"/>
  <c r="L189" i="38"/>
  <c r="I189" i="38"/>
  <c r="F189" i="38"/>
  <c r="C189" i="38" s="1"/>
  <c r="O188" i="38"/>
  <c r="L188" i="38"/>
  <c r="I188" i="38"/>
  <c r="F188" i="38"/>
  <c r="C188" i="38"/>
  <c r="O187" i="38"/>
  <c r="N187" i="38"/>
  <c r="M187" i="38"/>
  <c r="L187" i="38"/>
  <c r="K187" i="38"/>
  <c r="J187" i="38"/>
  <c r="I187" i="38"/>
  <c r="H187" i="38"/>
  <c r="G187" i="38"/>
  <c r="F187" i="38"/>
  <c r="C187" i="38" s="1"/>
  <c r="E187" i="38"/>
  <c r="D187" i="38"/>
  <c r="M186" i="38"/>
  <c r="L186" i="38"/>
  <c r="K186" i="38"/>
  <c r="H186" i="38"/>
  <c r="G186" i="38"/>
  <c r="E186" i="38"/>
  <c r="D186" i="38"/>
  <c r="O185" i="38"/>
  <c r="L185" i="38"/>
  <c r="I185" i="38"/>
  <c r="F185" i="38"/>
  <c r="C185" i="38"/>
  <c r="O184" i="38"/>
  <c r="L184" i="38"/>
  <c r="I184" i="38"/>
  <c r="F184" i="38"/>
  <c r="C184" i="38" s="1"/>
  <c r="O183" i="38"/>
  <c r="N183" i="38"/>
  <c r="M183" i="38"/>
  <c r="L183" i="38"/>
  <c r="K183" i="38"/>
  <c r="J183" i="38"/>
  <c r="I183" i="38"/>
  <c r="H183" i="38"/>
  <c r="G183" i="38"/>
  <c r="F183" i="38"/>
  <c r="E183" i="38"/>
  <c r="D183" i="38"/>
  <c r="C183" i="38"/>
  <c r="O182" i="38"/>
  <c r="L182" i="38"/>
  <c r="I182" i="38"/>
  <c r="F182" i="38"/>
  <c r="C182" i="38" s="1"/>
  <c r="O181" i="38"/>
  <c r="L181" i="38"/>
  <c r="I181" i="38"/>
  <c r="C181" i="38" s="1"/>
  <c r="F181" i="38"/>
  <c r="O180" i="38"/>
  <c r="L180" i="38"/>
  <c r="I180" i="38"/>
  <c r="F180" i="38"/>
  <c r="C180" i="38"/>
  <c r="O179" i="38"/>
  <c r="L179" i="38"/>
  <c r="I179" i="38"/>
  <c r="F179" i="38"/>
  <c r="C179" i="38" s="1"/>
  <c r="O178" i="38"/>
  <c r="N178" i="38"/>
  <c r="M178" i="38"/>
  <c r="L178" i="38"/>
  <c r="K178" i="38"/>
  <c r="J178" i="38"/>
  <c r="I178" i="38"/>
  <c r="C178" i="38" s="1"/>
  <c r="H178" i="38"/>
  <c r="G178" i="38"/>
  <c r="F178" i="38"/>
  <c r="E178" i="38"/>
  <c r="D178" i="38"/>
  <c r="O177" i="38"/>
  <c r="L177" i="38"/>
  <c r="I177" i="38"/>
  <c r="F177" i="38"/>
  <c r="C177" i="38" s="1"/>
  <c r="O176" i="38"/>
  <c r="L176" i="38"/>
  <c r="I176" i="38"/>
  <c r="F176" i="38"/>
  <c r="C176" i="38"/>
  <c r="O175" i="38"/>
  <c r="L175" i="38"/>
  <c r="I175" i="38"/>
  <c r="F175" i="38"/>
  <c r="C175" i="38" s="1"/>
  <c r="O174" i="38"/>
  <c r="N174" i="38"/>
  <c r="M174" i="38"/>
  <c r="L174" i="38"/>
  <c r="K174" i="38"/>
  <c r="J174" i="38"/>
  <c r="I174" i="38"/>
  <c r="H174" i="38"/>
  <c r="G174" i="38"/>
  <c r="E174" i="38"/>
  <c r="D174" i="38"/>
  <c r="O173" i="38"/>
  <c r="N173" i="38"/>
  <c r="M173" i="38"/>
  <c r="L173" i="38"/>
  <c r="K173" i="38"/>
  <c r="J173" i="38"/>
  <c r="I173" i="38"/>
  <c r="H173" i="38"/>
  <c r="G173" i="38"/>
  <c r="E173" i="38"/>
  <c r="D173" i="38"/>
  <c r="O172" i="38"/>
  <c r="N172" i="38"/>
  <c r="M172" i="38"/>
  <c r="L172" i="38"/>
  <c r="K172" i="38"/>
  <c r="J172" i="38"/>
  <c r="I172" i="38"/>
  <c r="H172" i="38"/>
  <c r="G172" i="38"/>
  <c r="E172" i="38"/>
  <c r="D172" i="38"/>
  <c r="O171" i="38"/>
  <c r="L171" i="38"/>
  <c r="I171" i="38"/>
  <c r="F171" i="38"/>
  <c r="C171" i="38" s="1"/>
  <c r="O170" i="38"/>
  <c r="L170" i="38"/>
  <c r="I170" i="38"/>
  <c r="C170" i="38" s="1"/>
  <c r="F170" i="38"/>
  <c r="O169" i="38"/>
  <c r="L169" i="38"/>
  <c r="I169" i="38"/>
  <c r="F169" i="38"/>
  <c r="C169" i="38" s="1"/>
  <c r="O168" i="38"/>
  <c r="L168" i="38"/>
  <c r="I168" i="38"/>
  <c r="F168" i="38"/>
  <c r="C168" i="38"/>
  <c r="O167" i="38"/>
  <c r="L167" i="38"/>
  <c r="I167" i="38"/>
  <c r="F167" i="38"/>
  <c r="C167" i="38" s="1"/>
  <c r="O166" i="38"/>
  <c r="L166" i="38"/>
  <c r="I166" i="38"/>
  <c r="F166" i="38"/>
  <c r="C166" i="38" s="1"/>
  <c r="O165" i="38"/>
  <c r="N165" i="38"/>
  <c r="M165" i="38"/>
  <c r="L165" i="38"/>
  <c r="K165" i="38"/>
  <c r="J165" i="38"/>
  <c r="I165" i="38"/>
  <c r="H165" i="38"/>
  <c r="G165" i="38"/>
  <c r="F165" i="38"/>
  <c r="E165" i="38"/>
  <c r="D165" i="38"/>
  <c r="C165" i="38"/>
  <c r="O164" i="38"/>
  <c r="N164" i="38"/>
  <c r="M164" i="38"/>
  <c r="L164" i="38"/>
  <c r="K164" i="38"/>
  <c r="J164" i="38"/>
  <c r="I164" i="38"/>
  <c r="H164" i="38"/>
  <c r="G164" i="38"/>
  <c r="F164" i="38"/>
  <c r="E164" i="38"/>
  <c r="D164" i="38"/>
  <c r="C164" i="38"/>
  <c r="O163" i="38"/>
  <c r="L163" i="38"/>
  <c r="I163" i="38"/>
  <c r="F163" i="38"/>
  <c r="C163" i="38" s="1"/>
  <c r="O162" i="38"/>
  <c r="L162" i="38"/>
  <c r="I162" i="38"/>
  <c r="F162" i="38"/>
  <c r="C162" i="38"/>
  <c r="O161" i="38"/>
  <c r="L161" i="38"/>
  <c r="I161" i="38"/>
  <c r="F161" i="38"/>
  <c r="C161" i="38" s="1"/>
  <c r="O160" i="38"/>
  <c r="O159" i="38" s="1"/>
  <c r="O129" i="38" s="1"/>
  <c r="C129" i="38" s="1"/>
  <c r="L160" i="38"/>
  <c r="I160" i="38"/>
  <c r="F160" i="38"/>
  <c r="C160" i="38"/>
  <c r="N159" i="38"/>
  <c r="M159" i="38"/>
  <c r="L159" i="38"/>
  <c r="K159" i="38"/>
  <c r="J159" i="38"/>
  <c r="I159" i="38"/>
  <c r="H159" i="38"/>
  <c r="G159" i="38"/>
  <c r="F159" i="38"/>
  <c r="C159" i="38" s="1"/>
  <c r="E159" i="38"/>
  <c r="D159" i="38"/>
  <c r="O158" i="38"/>
  <c r="L158" i="38"/>
  <c r="I158" i="38"/>
  <c r="F158" i="38"/>
  <c r="C158" i="38" s="1"/>
  <c r="O157" i="38"/>
  <c r="L157" i="38"/>
  <c r="I157" i="38"/>
  <c r="F157" i="38"/>
  <c r="C157" i="38"/>
  <c r="O156" i="38"/>
  <c r="L156" i="38"/>
  <c r="I156" i="38"/>
  <c r="F156" i="38"/>
  <c r="C156" i="38" s="1"/>
  <c r="O155" i="38"/>
  <c r="L155" i="38"/>
  <c r="I155" i="38"/>
  <c r="F155" i="38"/>
  <c r="C155" i="38"/>
  <c r="O154" i="38"/>
  <c r="L154" i="38"/>
  <c r="I154" i="38"/>
  <c r="F154" i="38"/>
  <c r="C154" i="38" s="1"/>
  <c r="O153" i="38"/>
  <c r="L153" i="38"/>
  <c r="I153" i="38"/>
  <c r="F153" i="38"/>
  <c r="C153" i="38" s="1"/>
  <c r="O152" i="38"/>
  <c r="L152" i="38"/>
  <c r="I152" i="38"/>
  <c r="F152" i="38"/>
  <c r="C152" i="38" s="1"/>
  <c r="O151" i="38"/>
  <c r="L151" i="38"/>
  <c r="I151" i="38"/>
  <c r="F151" i="38"/>
  <c r="C151" i="38"/>
  <c r="O150" i="38"/>
  <c r="N150" i="38"/>
  <c r="M150" i="38"/>
  <c r="L150" i="38"/>
  <c r="K150" i="38"/>
  <c r="J150" i="38"/>
  <c r="I150" i="38"/>
  <c r="H150" i="38"/>
  <c r="G150" i="38"/>
  <c r="F150" i="38"/>
  <c r="E150" i="38"/>
  <c r="D150" i="38"/>
  <c r="C150" i="38"/>
  <c r="O149" i="38"/>
  <c r="L149" i="38"/>
  <c r="I149" i="38"/>
  <c r="F149" i="38"/>
  <c r="C149" i="38" s="1"/>
  <c r="O148" i="38"/>
  <c r="L148" i="38"/>
  <c r="I148" i="38"/>
  <c r="F148" i="38"/>
  <c r="C148" i="38" s="1"/>
  <c r="O147" i="38"/>
  <c r="L147" i="38"/>
  <c r="I147" i="38"/>
  <c r="F147" i="38"/>
  <c r="C147" i="38"/>
  <c r="O146" i="38"/>
  <c r="L146" i="38"/>
  <c r="I146" i="38"/>
  <c r="F146" i="38"/>
  <c r="C146" i="38" s="1"/>
  <c r="O145" i="38"/>
  <c r="L145" i="38"/>
  <c r="I145" i="38"/>
  <c r="F145" i="38"/>
  <c r="C145" i="38" s="1"/>
  <c r="O144" i="38"/>
  <c r="L144" i="38"/>
  <c r="I144" i="38"/>
  <c r="F144" i="38"/>
  <c r="C144" i="38" s="1"/>
  <c r="O143" i="38"/>
  <c r="N143" i="38"/>
  <c r="M143" i="38"/>
  <c r="L143" i="38"/>
  <c r="K143" i="38"/>
  <c r="J143" i="38"/>
  <c r="I143" i="38"/>
  <c r="H143" i="38"/>
  <c r="G143" i="38"/>
  <c r="F143" i="38"/>
  <c r="E143" i="38"/>
  <c r="D143" i="38"/>
  <c r="C143" i="38"/>
  <c r="O142" i="38"/>
  <c r="L142" i="38"/>
  <c r="I142" i="38"/>
  <c r="F142" i="38"/>
  <c r="C142" i="38" s="1"/>
  <c r="O141" i="38"/>
  <c r="L141" i="38"/>
  <c r="I141" i="38"/>
  <c r="F141" i="38"/>
  <c r="C141" i="38" s="1"/>
  <c r="O140" i="38"/>
  <c r="N140" i="38"/>
  <c r="M140" i="38"/>
  <c r="L140" i="38"/>
  <c r="K140" i="38"/>
  <c r="J140" i="38"/>
  <c r="I140" i="38"/>
  <c r="H140" i="38"/>
  <c r="G140" i="38"/>
  <c r="F140" i="38"/>
  <c r="E140" i="38"/>
  <c r="D140" i="38"/>
  <c r="C140" i="38"/>
  <c r="O139" i="38"/>
  <c r="L139" i="38"/>
  <c r="I139" i="38"/>
  <c r="F139" i="38"/>
  <c r="C139" i="38" s="1"/>
  <c r="O138" i="38"/>
  <c r="L138" i="38"/>
  <c r="I138" i="38"/>
  <c r="F138" i="38"/>
  <c r="C138" i="38" s="1"/>
  <c r="O137" i="38"/>
  <c r="L137" i="38"/>
  <c r="I137" i="38"/>
  <c r="F137" i="38"/>
  <c r="C137" i="38" s="1"/>
  <c r="O136" i="38"/>
  <c r="L136" i="38"/>
  <c r="I136" i="38"/>
  <c r="F136" i="38"/>
  <c r="C136" i="38"/>
  <c r="O135" i="38"/>
  <c r="N135" i="38"/>
  <c r="M135" i="38"/>
  <c r="L135" i="38"/>
  <c r="K135" i="38"/>
  <c r="J135" i="38"/>
  <c r="I135" i="38"/>
  <c r="H135" i="38"/>
  <c r="G135" i="38"/>
  <c r="F135" i="38"/>
  <c r="E135" i="38"/>
  <c r="D135" i="38"/>
  <c r="C135" i="38"/>
  <c r="O134" i="38"/>
  <c r="L134" i="38"/>
  <c r="I134" i="38"/>
  <c r="F134" i="38"/>
  <c r="C134" i="38" s="1"/>
  <c r="O133" i="38"/>
  <c r="L133" i="38"/>
  <c r="I133" i="38"/>
  <c r="F133" i="38"/>
  <c r="C133" i="38"/>
  <c r="O132" i="38"/>
  <c r="L132" i="38"/>
  <c r="I132" i="38"/>
  <c r="F132" i="38"/>
  <c r="C132" i="38" s="1"/>
  <c r="O131" i="38"/>
  <c r="L131" i="38"/>
  <c r="I131" i="38"/>
  <c r="C131" i="38" s="1"/>
  <c r="F131" i="38"/>
  <c r="O130" i="38"/>
  <c r="N130" i="38"/>
  <c r="M130" i="38"/>
  <c r="L130" i="38"/>
  <c r="K130" i="38"/>
  <c r="J130" i="38"/>
  <c r="I130" i="38"/>
  <c r="H130" i="38"/>
  <c r="G130" i="38"/>
  <c r="F130" i="38"/>
  <c r="E130" i="38"/>
  <c r="D130" i="38"/>
  <c r="C130" i="38"/>
  <c r="N129" i="38"/>
  <c r="M129" i="38"/>
  <c r="L129" i="38"/>
  <c r="K129" i="38"/>
  <c r="J129" i="38"/>
  <c r="I129" i="38"/>
  <c r="H129" i="38"/>
  <c r="G129" i="38"/>
  <c r="F129" i="38"/>
  <c r="E129" i="38"/>
  <c r="D129" i="38"/>
  <c r="O128" i="38"/>
  <c r="L128" i="38"/>
  <c r="I128" i="38"/>
  <c r="C128" i="38" s="1"/>
  <c r="F128" i="38"/>
  <c r="O127" i="38"/>
  <c r="N127" i="38"/>
  <c r="M127" i="38"/>
  <c r="L127" i="38"/>
  <c r="K127" i="38"/>
  <c r="J127" i="38"/>
  <c r="I127" i="38"/>
  <c r="H127" i="38"/>
  <c r="G127" i="38"/>
  <c r="F127" i="38"/>
  <c r="E127" i="38"/>
  <c r="D127" i="38"/>
  <c r="C127" i="38"/>
  <c r="O126" i="38"/>
  <c r="L126" i="38"/>
  <c r="I126" i="38"/>
  <c r="F126" i="38"/>
  <c r="C126" i="38" s="1"/>
  <c r="O125" i="38"/>
  <c r="L125" i="38"/>
  <c r="I125" i="38"/>
  <c r="F125" i="38"/>
  <c r="C125" i="38" s="1"/>
  <c r="O124" i="38"/>
  <c r="L124" i="38"/>
  <c r="I124" i="38"/>
  <c r="D124" i="38"/>
  <c r="F124" i="38" s="1"/>
  <c r="O123" i="38"/>
  <c r="L123" i="38"/>
  <c r="I123" i="38"/>
  <c r="F123" i="38"/>
  <c r="C123" i="38" s="1"/>
  <c r="O122" i="38"/>
  <c r="L122" i="38"/>
  <c r="I122" i="38"/>
  <c r="F122" i="38"/>
  <c r="C122" i="38" s="1"/>
  <c r="O121" i="38"/>
  <c r="N121" i="38"/>
  <c r="M121" i="38"/>
  <c r="L121" i="38"/>
  <c r="K121" i="38"/>
  <c r="J121" i="38"/>
  <c r="I121" i="38"/>
  <c r="H121" i="38"/>
  <c r="G121" i="38"/>
  <c r="E121" i="38"/>
  <c r="D121" i="38"/>
  <c r="O120" i="38"/>
  <c r="L120" i="38"/>
  <c r="I120" i="38"/>
  <c r="F120" i="38"/>
  <c r="C120" i="38" s="1"/>
  <c r="O119" i="38"/>
  <c r="L119" i="38"/>
  <c r="I119" i="38"/>
  <c r="F119" i="38"/>
  <c r="C119" i="38" s="1"/>
  <c r="O118" i="38"/>
  <c r="L118" i="38"/>
  <c r="I118" i="38"/>
  <c r="F118" i="38"/>
  <c r="C118" i="38" s="1"/>
  <c r="O117" i="38"/>
  <c r="L117" i="38"/>
  <c r="I117" i="38"/>
  <c r="F117" i="38"/>
  <c r="C117" i="38"/>
  <c r="O116" i="38"/>
  <c r="L116" i="38"/>
  <c r="I116" i="38"/>
  <c r="F116" i="38"/>
  <c r="C116" i="38" s="1"/>
  <c r="O115" i="38"/>
  <c r="N115" i="38"/>
  <c r="M115" i="38"/>
  <c r="L115" i="38"/>
  <c r="K115" i="38"/>
  <c r="J115" i="38"/>
  <c r="I115" i="38"/>
  <c r="H115" i="38"/>
  <c r="G115" i="38"/>
  <c r="F115" i="38"/>
  <c r="E115" i="38"/>
  <c r="D115" i="38"/>
  <c r="C115" i="38"/>
  <c r="O114" i="38"/>
  <c r="L114" i="38"/>
  <c r="I114" i="38"/>
  <c r="F114" i="38"/>
  <c r="C114" i="38" s="1"/>
  <c r="O113" i="38"/>
  <c r="L113" i="38"/>
  <c r="I113" i="38"/>
  <c r="F113" i="38"/>
  <c r="C113" i="38" s="1"/>
  <c r="O112" i="38"/>
  <c r="L112" i="38"/>
  <c r="I112" i="38"/>
  <c r="F112" i="38"/>
  <c r="C112" i="38"/>
  <c r="O111" i="38"/>
  <c r="N111" i="38"/>
  <c r="M111" i="38"/>
  <c r="L111" i="38"/>
  <c r="K111" i="38"/>
  <c r="J111" i="38"/>
  <c r="I111" i="38"/>
  <c r="H111" i="38"/>
  <c r="G111" i="38"/>
  <c r="F111" i="38"/>
  <c r="E111" i="38"/>
  <c r="D111" i="38"/>
  <c r="C111" i="38"/>
  <c r="O110" i="38"/>
  <c r="L110" i="38"/>
  <c r="I110" i="38"/>
  <c r="F110" i="38"/>
  <c r="C110" i="38" s="1"/>
  <c r="O109" i="38"/>
  <c r="L109" i="38"/>
  <c r="I109" i="38"/>
  <c r="F109" i="38"/>
  <c r="C109" i="38" s="1"/>
  <c r="O108" i="38"/>
  <c r="L108" i="38"/>
  <c r="I108" i="38"/>
  <c r="F108" i="38"/>
  <c r="C108" i="38" s="1"/>
  <c r="O107" i="38"/>
  <c r="L107" i="38"/>
  <c r="I107" i="38"/>
  <c r="F107" i="38"/>
  <c r="C107" i="38"/>
  <c r="O106" i="38"/>
  <c r="L106" i="38"/>
  <c r="I106" i="38"/>
  <c r="F106" i="38"/>
  <c r="C106" i="38" s="1"/>
  <c r="O105" i="38"/>
  <c r="L105" i="38"/>
  <c r="I105" i="38"/>
  <c r="F105" i="38"/>
  <c r="C105" i="38"/>
  <c r="O104" i="38"/>
  <c r="L104" i="38"/>
  <c r="I104" i="38"/>
  <c r="F104" i="38"/>
  <c r="C104" i="38" s="1"/>
  <c r="O103" i="38"/>
  <c r="L103" i="38"/>
  <c r="I103" i="38"/>
  <c r="F103" i="38"/>
  <c r="C103" i="38" s="1"/>
  <c r="O102" i="38"/>
  <c r="N102" i="38"/>
  <c r="M102" i="38"/>
  <c r="L102" i="38"/>
  <c r="K102" i="38"/>
  <c r="J102" i="38"/>
  <c r="I102" i="38"/>
  <c r="H102" i="38"/>
  <c r="G102" i="38"/>
  <c r="F102" i="38"/>
  <c r="E102" i="38"/>
  <c r="D102" i="38"/>
  <c r="C102" i="38"/>
  <c r="O101" i="38"/>
  <c r="L101" i="38"/>
  <c r="I101" i="38"/>
  <c r="F101" i="38"/>
  <c r="C101" i="38" s="1"/>
  <c r="O100" i="38"/>
  <c r="L100" i="38"/>
  <c r="I100" i="38"/>
  <c r="F100" i="38"/>
  <c r="C100" i="38" s="1"/>
  <c r="O99" i="38"/>
  <c r="L99" i="38"/>
  <c r="I99" i="38"/>
  <c r="F99" i="38"/>
  <c r="C99" i="38" s="1"/>
  <c r="O98" i="38"/>
  <c r="L98" i="38"/>
  <c r="I98" i="38"/>
  <c r="F98" i="38"/>
  <c r="C98" i="38"/>
  <c r="O97" i="38"/>
  <c r="L97" i="38"/>
  <c r="I97" i="38"/>
  <c r="F97" i="38"/>
  <c r="C97" i="38" s="1"/>
  <c r="O96" i="38"/>
  <c r="L96" i="38"/>
  <c r="I96" i="38"/>
  <c r="F96" i="38"/>
  <c r="C96" i="38"/>
  <c r="O95" i="38"/>
  <c r="L95" i="38"/>
  <c r="I95" i="38"/>
  <c r="F95" i="38"/>
  <c r="C95" i="38" s="1"/>
  <c r="O94" i="38"/>
  <c r="N94" i="38"/>
  <c r="M94" i="38"/>
  <c r="L94" i="38"/>
  <c r="K94" i="38"/>
  <c r="J94" i="38"/>
  <c r="I94" i="38"/>
  <c r="H94" i="38"/>
  <c r="G94" i="38"/>
  <c r="F94" i="38"/>
  <c r="E94" i="38"/>
  <c r="D94" i="38"/>
  <c r="C94" i="38"/>
  <c r="O93" i="38"/>
  <c r="L93" i="38"/>
  <c r="I93" i="38"/>
  <c r="F93" i="38"/>
  <c r="C93" i="38" s="1"/>
  <c r="O92" i="38"/>
  <c r="L92" i="38"/>
  <c r="I92" i="38"/>
  <c r="F92" i="38"/>
  <c r="C92" i="38" s="1"/>
  <c r="O91" i="38"/>
  <c r="L91" i="38"/>
  <c r="I91" i="38"/>
  <c r="F91" i="38"/>
  <c r="C91" i="38" s="1"/>
  <c r="O90" i="38"/>
  <c r="L90" i="38"/>
  <c r="I90" i="38"/>
  <c r="F90" i="38"/>
  <c r="C90" i="38" s="1"/>
  <c r="O89" i="38"/>
  <c r="O88" i="38" s="1"/>
  <c r="L89" i="38"/>
  <c r="I89" i="38"/>
  <c r="I88" i="38" s="1"/>
  <c r="F89" i="38"/>
  <c r="C89" i="38"/>
  <c r="N88" i="38"/>
  <c r="M88" i="38"/>
  <c r="L88" i="38"/>
  <c r="K88" i="38"/>
  <c r="J88" i="38"/>
  <c r="H88" i="38"/>
  <c r="G88" i="38"/>
  <c r="F88" i="38"/>
  <c r="C88" i="38" s="1"/>
  <c r="E88" i="38"/>
  <c r="D88" i="38"/>
  <c r="O87" i="38"/>
  <c r="L87" i="38"/>
  <c r="I87" i="38"/>
  <c r="C87" i="38" s="1"/>
  <c r="F87" i="38"/>
  <c r="O86" i="38"/>
  <c r="L86" i="38"/>
  <c r="I86" i="38"/>
  <c r="F86" i="38"/>
  <c r="C86" i="38" s="1"/>
  <c r="O85" i="38"/>
  <c r="L85" i="38"/>
  <c r="I85" i="38"/>
  <c r="F85" i="38"/>
  <c r="C85" i="38"/>
  <c r="O84" i="38"/>
  <c r="L84" i="38"/>
  <c r="L83" i="38" s="1"/>
  <c r="L82" i="38" s="1"/>
  <c r="I84" i="38"/>
  <c r="F84" i="38"/>
  <c r="F83" i="38" s="1"/>
  <c r="O83" i="38"/>
  <c r="O82" i="38" s="1"/>
  <c r="N83" i="38"/>
  <c r="M83" i="38"/>
  <c r="M82" i="38" s="1"/>
  <c r="K83" i="38"/>
  <c r="K82" i="38" s="1"/>
  <c r="J83" i="38"/>
  <c r="I83" i="38"/>
  <c r="I82" i="38" s="1"/>
  <c r="H83" i="38"/>
  <c r="G83" i="38"/>
  <c r="G82" i="38" s="1"/>
  <c r="E83" i="38"/>
  <c r="E82" i="38" s="1"/>
  <c r="D83" i="38"/>
  <c r="N82" i="38"/>
  <c r="J82" i="38"/>
  <c r="H82" i="38"/>
  <c r="D82" i="38"/>
  <c r="O81" i="38"/>
  <c r="L81" i="38"/>
  <c r="I81" i="38"/>
  <c r="C81" i="38" s="1"/>
  <c r="F81" i="38"/>
  <c r="O80" i="38"/>
  <c r="L80" i="38"/>
  <c r="L79" i="38" s="1"/>
  <c r="I80" i="38"/>
  <c r="F80" i="38"/>
  <c r="F79" i="38" s="1"/>
  <c r="C79" i="38" s="1"/>
  <c r="O79" i="38"/>
  <c r="N79" i="38"/>
  <c r="M79" i="38"/>
  <c r="K79" i="38"/>
  <c r="J79" i="38"/>
  <c r="I79" i="38"/>
  <c r="H79" i="38"/>
  <c r="G79" i="38"/>
  <c r="E79" i="38"/>
  <c r="D79" i="38"/>
  <c r="O78" i="38"/>
  <c r="L78" i="38"/>
  <c r="I78" i="38"/>
  <c r="F78" i="38"/>
  <c r="C78" i="38" s="1"/>
  <c r="O77" i="38"/>
  <c r="O76" i="38" s="1"/>
  <c r="O75" i="38" s="1"/>
  <c r="O74" i="38" s="1"/>
  <c r="L77" i="38"/>
  <c r="I77" i="38"/>
  <c r="I76" i="38" s="1"/>
  <c r="I75" i="38" s="1"/>
  <c r="F77" i="38"/>
  <c r="N76" i="38"/>
  <c r="N75" i="38" s="1"/>
  <c r="N74" i="38" s="1"/>
  <c r="M76" i="38"/>
  <c r="L76" i="38"/>
  <c r="K76" i="38"/>
  <c r="J76" i="38"/>
  <c r="J75" i="38" s="1"/>
  <c r="J74" i="38" s="1"/>
  <c r="H76" i="38"/>
  <c r="H75" i="38" s="1"/>
  <c r="H74" i="38" s="1"/>
  <c r="G76" i="38"/>
  <c r="F76" i="38"/>
  <c r="E76" i="38"/>
  <c r="D76" i="38"/>
  <c r="D75" i="38" s="1"/>
  <c r="D74" i="38" s="1"/>
  <c r="M75" i="38"/>
  <c r="M74" i="38" s="1"/>
  <c r="K75" i="38"/>
  <c r="K74" i="38" s="1"/>
  <c r="G75" i="38"/>
  <c r="G74" i="38" s="1"/>
  <c r="E75" i="38"/>
  <c r="E74" i="38" s="1"/>
  <c r="O73" i="38"/>
  <c r="L73" i="38"/>
  <c r="I73" i="38"/>
  <c r="F73" i="38"/>
  <c r="C73" i="38"/>
  <c r="O72" i="38"/>
  <c r="L72" i="38"/>
  <c r="I72" i="38"/>
  <c r="F72" i="38"/>
  <c r="C72" i="38" s="1"/>
  <c r="O71" i="38"/>
  <c r="L71" i="38"/>
  <c r="I71" i="38"/>
  <c r="F71" i="38"/>
  <c r="C71" i="38"/>
  <c r="O70" i="38"/>
  <c r="L70" i="38"/>
  <c r="I70" i="38"/>
  <c r="F70" i="38"/>
  <c r="C70" i="38" s="1"/>
  <c r="O69" i="38"/>
  <c r="O68" i="38" s="1"/>
  <c r="L69" i="38"/>
  <c r="I69" i="38"/>
  <c r="I68" i="38" s="1"/>
  <c r="F69" i="38"/>
  <c r="C69" i="38"/>
  <c r="N68" i="38"/>
  <c r="M68" i="38"/>
  <c r="M66" i="38" s="1"/>
  <c r="L68" i="38"/>
  <c r="K68" i="38"/>
  <c r="J68" i="38"/>
  <c r="H68" i="38"/>
  <c r="G68" i="38"/>
  <c r="F68" i="38"/>
  <c r="C68" i="38" s="1"/>
  <c r="E68" i="38"/>
  <c r="E66" i="38" s="1"/>
  <c r="D68" i="38"/>
  <c r="O67" i="38"/>
  <c r="L67" i="38"/>
  <c r="I67" i="38"/>
  <c r="C67" i="38" s="1"/>
  <c r="F67" i="38"/>
  <c r="N66" i="38"/>
  <c r="L66" i="38"/>
  <c r="K66" i="38"/>
  <c r="J66" i="38"/>
  <c r="H66" i="38"/>
  <c r="G66" i="38"/>
  <c r="F66" i="38"/>
  <c r="D66" i="38"/>
  <c r="O65" i="38"/>
  <c r="L65" i="38"/>
  <c r="I65" i="38"/>
  <c r="F65" i="38"/>
  <c r="C65" i="38"/>
  <c r="O64" i="38"/>
  <c r="L64" i="38"/>
  <c r="I64" i="38"/>
  <c r="F64" i="38"/>
  <c r="C64" i="38" s="1"/>
  <c r="O63" i="38"/>
  <c r="L63" i="38"/>
  <c r="I63" i="38"/>
  <c r="C63" i="38" s="1"/>
  <c r="F63" i="38"/>
  <c r="O62" i="38"/>
  <c r="L62" i="38"/>
  <c r="I62" i="38"/>
  <c r="F62" i="38"/>
  <c r="C62" i="38" s="1"/>
  <c r="O61" i="38"/>
  <c r="L61" i="38"/>
  <c r="I61" i="38"/>
  <c r="F61" i="38"/>
  <c r="C61" i="38"/>
  <c r="O60" i="38"/>
  <c r="L60" i="38"/>
  <c r="I60" i="38"/>
  <c r="F60" i="38"/>
  <c r="C60" i="38" s="1"/>
  <c r="O59" i="38"/>
  <c r="L59" i="38"/>
  <c r="I59" i="38"/>
  <c r="C59" i="38" s="1"/>
  <c r="F59" i="38"/>
  <c r="O58" i="38"/>
  <c r="L58" i="38"/>
  <c r="L57" i="38" s="1"/>
  <c r="L53" i="38" s="1"/>
  <c r="L52" i="38" s="1"/>
  <c r="I58" i="38"/>
  <c r="F58" i="38"/>
  <c r="C58" i="38" s="1"/>
  <c r="O57" i="38"/>
  <c r="N57" i="38"/>
  <c r="M57" i="38"/>
  <c r="M53" i="38" s="1"/>
  <c r="M52" i="38" s="1"/>
  <c r="M51" i="38" s="1"/>
  <c r="M50" i="38" s="1"/>
  <c r="K57" i="38"/>
  <c r="K53" i="38" s="1"/>
  <c r="K52" i="38" s="1"/>
  <c r="K51" i="38" s="1"/>
  <c r="K50" i="38" s="1"/>
  <c r="J57" i="38"/>
  <c r="I57" i="38"/>
  <c r="H57" i="38"/>
  <c r="G57" i="38"/>
  <c r="G53" i="38" s="1"/>
  <c r="G52" i="38" s="1"/>
  <c r="G51" i="38" s="1"/>
  <c r="G50" i="38" s="1"/>
  <c r="E57" i="38"/>
  <c r="E53" i="38" s="1"/>
  <c r="E52" i="38" s="1"/>
  <c r="E51" i="38" s="1"/>
  <c r="E50" i="38" s="1"/>
  <c r="D57" i="38"/>
  <c r="O56" i="38"/>
  <c r="L56" i="38"/>
  <c r="I56" i="38"/>
  <c r="F56" i="38"/>
  <c r="C56" i="38" s="1"/>
  <c r="O55" i="38"/>
  <c r="O54" i="38" s="1"/>
  <c r="O53" i="38" s="1"/>
  <c r="L55" i="38"/>
  <c r="I55" i="38"/>
  <c r="C55" i="38" s="1"/>
  <c r="F55" i="38"/>
  <c r="L54" i="38"/>
  <c r="F54" i="38"/>
  <c r="D54" i="38"/>
  <c r="N53" i="38"/>
  <c r="N52" i="38" s="1"/>
  <c r="J53" i="38"/>
  <c r="J52" i="38" s="1"/>
  <c r="J51" i="38" s="1"/>
  <c r="J50" i="38" s="1"/>
  <c r="H53" i="38"/>
  <c r="H52" i="38" s="1"/>
  <c r="H51" i="38" s="1"/>
  <c r="H50" i="38" s="1"/>
  <c r="D53" i="38"/>
  <c r="D52" i="38" s="1"/>
  <c r="D51" i="38" s="1"/>
  <c r="D50" i="38" s="1"/>
  <c r="O46" i="38"/>
  <c r="C46" i="38" s="1"/>
  <c r="O45" i="38"/>
  <c r="O44" i="38" s="1"/>
  <c r="N44" i="38"/>
  <c r="M44" i="38"/>
  <c r="L43" i="38"/>
  <c r="I43" i="38"/>
  <c r="I42" i="38" s="1"/>
  <c r="F43" i="38"/>
  <c r="C43" i="38" s="1"/>
  <c r="L42" i="38"/>
  <c r="K42" i="38"/>
  <c r="J42" i="38"/>
  <c r="H42" i="38"/>
  <c r="G42" i="38"/>
  <c r="F42" i="38"/>
  <c r="E42" i="38"/>
  <c r="D42" i="38"/>
  <c r="F41" i="38"/>
  <c r="C41" i="38" s="1"/>
  <c r="L40" i="38"/>
  <c r="C40" i="38" s="1"/>
  <c r="L39" i="38"/>
  <c r="C39" i="38" s="1"/>
  <c r="L38" i="38"/>
  <c r="C38" i="38" s="1"/>
  <c r="L37" i="38"/>
  <c r="L36" i="38" s="1"/>
  <c r="C36" i="38" s="1"/>
  <c r="K36" i="38"/>
  <c r="J36" i="38"/>
  <c r="L35" i="38"/>
  <c r="C35" i="38" s="1"/>
  <c r="L34" i="38"/>
  <c r="L33" i="38" s="1"/>
  <c r="C33" i="38" s="1"/>
  <c r="K33" i="38"/>
  <c r="J33" i="38"/>
  <c r="L32" i="38"/>
  <c r="C32" i="38" s="1"/>
  <c r="L31" i="38"/>
  <c r="C31" i="38" s="1"/>
  <c r="K31" i="38"/>
  <c r="J31" i="38"/>
  <c r="L30" i="38"/>
  <c r="C30" i="38" s="1"/>
  <c r="L29" i="38"/>
  <c r="C29" i="38" s="1"/>
  <c r="L28" i="38"/>
  <c r="L27" i="38" s="1"/>
  <c r="K27" i="38"/>
  <c r="J27" i="38"/>
  <c r="K26" i="38"/>
  <c r="J26" i="38"/>
  <c r="F25" i="38"/>
  <c r="C25" i="38" s="1"/>
  <c r="I24" i="38"/>
  <c r="O23" i="38"/>
  <c r="L23" i="38"/>
  <c r="I23" i="38"/>
  <c r="F23" i="38"/>
  <c r="C23" i="38"/>
  <c r="O22" i="38"/>
  <c r="L22" i="38"/>
  <c r="L21" i="38" s="1"/>
  <c r="I22" i="38"/>
  <c r="F22" i="38"/>
  <c r="F21" i="38" s="1"/>
  <c r="O21" i="38"/>
  <c r="O287" i="38" s="1"/>
  <c r="O286" i="38" s="1"/>
  <c r="N21" i="38"/>
  <c r="N287" i="38" s="1"/>
  <c r="N286" i="38" s="1"/>
  <c r="M21" i="38"/>
  <c r="M287" i="38" s="1"/>
  <c r="M286" i="38" s="1"/>
  <c r="K21" i="38"/>
  <c r="K287" i="38" s="1"/>
  <c r="K286" i="38" s="1"/>
  <c r="J21" i="38"/>
  <c r="J287" i="38" s="1"/>
  <c r="J286" i="38" s="1"/>
  <c r="I21" i="38"/>
  <c r="I287" i="38" s="1"/>
  <c r="I286" i="38" s="1"/>
  <c r="H21" i="38"/>
  <c r="H287" i="38" s="1"/>
  <c r="H286" i="38" s="1"/>
  <c r="G21" i="38"/>
  <c r="G287" i="38" s="1"/>
  <c r="G286" i="38" s="1"/>
  <c r="E21" i="38"/>
  <c r="E287" i="38" s="1"/>
  <c r="E286" i="38" s="1"/>
  <c r="D21" i="38"/>
  <c r="D287" i="38" s="1"/>
  <c r="D286" i="38" s="1"/>
  <c r="N20" i="38"/>
  <c r="J20" i="38"/>
  <c r="H20" i="38"/>
  <c r="O296" i="37"/>
  <c r="L296" i="37"/>
  <c r="I296" i="37"/>
  <c r="F296" i="37"/>
  <c r="C296" i="37"/>
  <c r="O295" i="37"/>
  <c r="L295" i="37"/>
  <c r="I295" i="37"/>
  <c r="F295" i="37"/>
  <c r="C295" i="37" s="1"/>
  <c r="O294" i="37"/>
  <c r="L294" i="37"/>
  <c r="I294" i="37"/>
  <c r="C294" i="37" s="1"/>
  <c r="F294" i="37"/>
  <c r="O293" i="37"/>
  <c r="L293" i="37"/>
  <c r="I293" i="37"/>
  <c r="F293" i="37"/>
  <c r="C293" i="37" s="1"/>
  <c r="O292" i="37"/>
  <c r="L292" i="37"/>
  <c r="I292" i="37"/>
  <c r="F292" i="37"/>
  <c r="C292" i="37"/>
  <c r="O291" i="37"/>
  <c r="L291" i="37"/>
  <c r="I291" i="37"/>
  <c r="F291" i="37"/>
  <c r="C291" i="37" s="1"/>
  <c r="O290" i="37"/>
  <c r="L290" i="37"/>
  <c r="I290" i="37"/>
  <c r="F290" i="37"/>
  <c r="C290" i="37" s="1"/>
  <c r="O289" i="37"/>
  <c r="L289" i="37"/>
  <c r="L288" i="37" s="1"/>
  <c r="C288" i="37" s="1"/>
  <c r="I289" i="37"/>
  <c r="F289" i="37"/>
  <c r="C289" i="37" s="1"/>
  <c r="O288" i="37"/>
  <c r="N288" i="37"/>
  <c r="M288" i="37"/>
  <c r="K288" i="37"/>
  <c r="J288" i="37"/>
  <c r="I288" i="37"/>
  <c r="H288" i="37"/>
  <c r="G288" i="37"/>
  <c r="F288" i="37"/>
  <c r="E288" i="37"/>
  <c r="D288" i="37"/>
  <c r="O283" i="37"/>
  <c r="L283" i="37"/>
  <c r="I283" i="37"/>
  <c r="F283" i="37"/>
  <c r="C283" i="37"/>
  <c r="O282" i="37"/>
  <c r="L282" i="37"/>
  <c r="I282" i="37"/>
  <c r="F282" i="37"/>
  <c r="C282" i="37" s="1"/>
  <c r="O281" i="37"/>
  <c r="N281" i="37"/>
  <c r="M281" i="37"/>
  <c r="L281" i="37"/>
  <c r="K281" i="37"/>
  <c r="J281" i="37"/>
  <c r="I281" i="37"/>
  <c r="H281" i="37"/>
  <c r="G281" i="37"/>
  <c r="E281" i="37"/>
  <c r="D281" i="37"/>
  <c r="O280" i="37"/>
  <c r="L280" i="37"/>
  <c r="L279" i="37" s="1"/>
  <c r="C279" i="37" s="1"/>
  <c r="I280" i="37"/>
  <c r="F280" i="37"/>
  <c r="C280" i="37" s="1"/>
  <c r="O279" i="37"/>
  <c r="N279" i="37"/>
  <c r="M279" i="37"/>
  <c r="K279" i="37"/>
  <c r="J279" i="37"/>
  <c r="I279" i="37"/>
  <c r="H279" i="37"/>
  <c r="G279" i="37"/>
  <c r="F279" i="37"/>
  <c r="E279" i="37"/>
  <c r="D279" i="37"/>
  <c r="O278" i="37"/>
  <c r="L278" i="37"/>
  <c r="I278" i="37"/>
  <c r="F278" i="37"/>
  <c r="C278" i="37" s="1"/>
  <c r="O277" i="37"/>
  <c r="L277" i="37"/>
  <c r="I277" i="37"/>
  <c r="C277" i="37" s="1"/>
  <c r="F277" i="37"/>
  <c r="O276" i="37"/>
  <c r="L276" i="37"/>
  <c r="L275" i="37" s="1"/>
  <c r="I276" i="37"/>
  <c r="F276" i="37"/>
  <c r="C276" i="37" s="1"/>
  <c r="O275" i="37"/>
  <c r="N275" i="37"/>
  <c r="M275" i="37"/>
  <c r="K275" i="37"/>
  <c r="J275" i="37"/>
  <c r="I275" i="37"/>
  <c r="H275" i="37"/>
  <c r="G275" i="37"/>
  <c r="F275" i="37"/>
  <c r="E275" i="37"/>
  <c r="D275" i="37"/>
  <c r="O274" i="37"/>
  <c r="L274" i="37"/>
  <c r="I274" i="37"/>
  <c r="F274" i="37"/>
  <c r="C274" i="37" s="1"/>
  <c r="O273" i="37"/>
  <c r="L273" i="37"/>
  <c r="I273" i="37"/>
  <c r="F273" i="37"/>
  <c r="C273" i="37" s="1"/>
  <c r="O272" i="37"/>
  <c r="L272" i="37"/>
  <c r="I272" i="37"/>
  <c r="F272" i="37"/>
  <c r="C272" i="37"/>
  <c r="O271" i="37"/>
  <c r="N271" i="37"/>
  <c r="M271" i="37"/>
  <c r="L271" i="37"/>
  <c r="K271" i="37"/>
  <c r="J271" i="37"/>
  <c r="I271" i="37"/>
  <c r="H271" i="37"/>
  <c r="G271" i="37"/>
  <c r="F271" i="37"/>
  <c r="E271" i="37"/>
  <c r="D271" i="37"/>
  <c r="C271" i="37"/>
  <c r="O270" i="37"/>
  <c r="O269" i="37" s="1"/>
  <c r="O268" i="37" s="1"/>
  <c r="L270" i="37"/>
  <c r="I270" i="37"/>
  <c r="F270" i="37"/>
  <c r="C270" i="37" s="1"/>
  <c r="I269" i="37"/>
  <c r="F269" i="37"/>
  <c r="E269" i="37"/>
  <c r="D269" i="37"/>
  <c r="N268" i="37"/>
  <c r="M268" i="37"/>
  <c r="K268" i="37"/>
  <c r="J268" i="37"/>
  <c r="I268" i="37"/>
  <c r="H268" i="37"/>
  <c r="G268" i="37"/>
  <c r="F268" i="37"/>
  <c r="E268" i="37"/>
  <c r="D268" i="37"/>
  <c r="O267" i="37"/>
  <c r="L267" i="37"/>
  <c r="I267" i="37"/>
  <c r="F267" i="37"/>
  <c r="C267" i="37" s="1"/>
  <c r="O266" i="37"/>
  <c r="L266" i="37"/>
  <c r="I266" i="37"/>
  <c r="C266" i="37" s="1"/>
  <c r="F266" i="37"/>
  <c r="O265" i="37"/>
  <c r="L265" i="37"/>
  <c r="I265" i="37"/>
  <c r="F265" i="37"/>
  <c r="C265" i="37"/>
  <c r="O264" i="37"/>
  <c r="O263" i="37" s="1"/>
  <c r="L264" i="37"/>
  <c r="I264" i="37"/>
  <c r="F264" i="37"/>
  <c r="C264" i="37" s="1"/>
  <c r="N263" i="37"/>
  <c r="M263" i="37"/>
  <c r="L263" i="37"/>
  <c r="K263" i="37"/>
  <c r="J263" i="37"/>
  <c r="I263" i="37"/>
  <c r="H263" i="37"/>
  <c r="G263" i="37"/>
  <c r="F263" i="37"/>
  <c r="C263" i="37" s="1"/>
  <c r="E263" i="37"/>
  <c r="D263" i="37"/>
  <c r="O262" i="37"/>
  <c r="L262" i="37"/>
  <c r="I262" i="37"/>
  <c r="C262" i="37" s="1"/>
  <c r="F262" i="37"/>
  <c r="O261" i="37"/>
  <c r="L261" i="37"/>
  <c r="I261" i="37"/>
  <c r="F261" i="37"/>
  <c r="C261" i="37"/>
  <c r="O260" i="37"/>
  <c r="O259" i="37" s="1"/>
  <c r="O258" i="37" s="1"/>
  <c r="O229" i="37" s="1"/>
  <c r="L260" i="37"/>
  <c r="I260" i="37"/>
  <c r="F260" i="37"/>
  <c r="C260" i="37" s="1"/>
  <c r="N259" i="37"/>
  <c r="M259" i="37"/>
  <c r="L259" i="37"/>
  <c r="K259" i="37"/>
  <c r="J259" i="37"/>
  <c r="I259" i="37"/>
  <c r="H259" i="37"/>
  <c r="G259" i="37"/>
  <c r="E259" i="37"/>
  <c r="D259" i="37"/>
  <c r="N258" i="37"/>
  <c r="M258" i="37"/>
  <c r="L258" i="37"/>
  <c r="K258" i="37"/>
  <c r="J258" i="37"/>
  <c r="I258" i="37"/>
  <c r="H258" i="37"/>
  <c r="G258" i="37"/>
  <c r="E258" i="37"/>
  <c r="D258" i="37"/>
  <c r="O257" i="37"/>
  <c r="L257" i="37"/>
  <c r="I257" i="37"/>
  <c r="F257" i="37"/>
  <c r="C257" i="37"/>
  <c r="O256" i="37"/>
  <c r="L256" i="37"/>
  <c r="I256" i="37"/>
  <c r="F256" i="37"/>
  <c r="C256" i="37" s="1"/>
  <c r="O255" i="37"/>
  <c r="L255" i="37"/>
  <c r="I255" i="37"/>
  <c r="F255" i="37"/>
  <c r="C255" i="37" s="1"/>
  <c r="O254" i="37"/>
  <c r="L254" i="37"/>
  <c r="I254" i="37"/>
  <c r="F254" i="37"/>
  <c r="C254" i="37" s="1"/>
  <c r="O253" i="37"/>
  <c r="L253" i="37"/>
  <c r="I253" i="37"/>
  <c r="F253" i="37"/>
  <c r="C253" i="37"/>
  <c r="O252" i="37"/>
  <c r="L252" i="37"/>
  <c r="I252" i="37"/>
  <c r="F252" i="37"/>
  <c r="C252" i="37" s="1"/>
  <c r="O251" i="37"/>
  <c r="N251" i="37"/>
  <c r="M251" i="37"/>
  <c r="L251" i="37"/>
  <c r="K251" i="37"/>
  <c r="J251" i="37"/>
  <c r="I251" i="37"/>
  <c r="H251" i="37"/>
  <c r="G251" i="37"/>
  <c r="E251" i="37"/>
  <c r="D251" i="37"/>
  <c r="O250" i="37"/>
  <c r="N250" i="37"/>
  <c r="M250" i="37"/>
  <c r="L250" i="37"/>
  <c r="K250" i="37"/>
  <c r="J250" i="37"/>
  <c r="I250" i="37"/>
  <c r="H250" i="37"/>
  <c r="G250" i="37"/>
  <c r="E250" i="37"/>
  <c r="D250" i="37"/>
  <c r="O249" i="37"/>
  <c r="L249" i="37"/>
  <c r="I249" i="37"/>
  <c r="F249" i="37"/>
  <c r="C249" i="37"/>
  <c r="O248" i="37"/>
  <c r="L248" i="37"/>
  <c r="I248" i="37"/>
  <c r="F248" i="37"/>
  <c r="C248" i="37" s="1"/>
  <c r="O247" i="37"/>
  <c r="L247" i="37"/>
  <c r="I247" i="37"/>
  <c r="C247" i="37" s="1"/>
  <c r="F247" i="37"/>
  <c r="O246" i="37"/>
  <c r="L246" i="37"/>
  <c r="L245" i="37" s="1"/>
  <c r="I246" i="37"/>
  <c r="F246" i="37"/>
  <c r="C246" i="37" s="1"/>
  <c r="O245" i="37"/>
  <c r="N245" i="37"/>
  <c r="M245" i="37"/>
  <c r="K245" i="37"/>
  <c r="J245" i="37"/>
  <c r="I245" i="37"/>
  <c r="H245" i="37"/>
  <c r="G245" i="37"/>
  <c r="F245" i="37"/>
  <c r="E245" i="37"/>
  <c r="D245" i="37"/>
  <c r="O244" i="37"/>
  <c r="L244" i="37"/>
  <c r="I244" i="37"/>
  <c r="F244" i="37"/>
  <c r="C244" i="37" s="1"/>
  <c r="O243" i="37"/>
  <c r="L243" i="37"/>
  <c r="I243" i="37"/>
  <c r="C243" i="37" s="1"/>
  <c r="F243" i="37"/>
  <c r="O242" i="37"/>
  <c r="L242" i="37"/>
  <c r="I242" i="37"/>
  <c r="F242" i="37"/>
  <c r="C242" i="37" s="1"/>
  <c r="O241" i="37"/>
  <c r="L241" i="37"/>
  <c r="I241" i="37"/>
  <c r="F241" i="37"/>
  <c r="C241" i="37"/>
  <c r="O240" i="37"/>
  <c r="L240" i="37"/>
  <c r="I240" i="37"/>
  <c r="F240" i="37"/>
  <c r="C240" i="37"/>
  <c r="O239" i="37"/>
  <c r="L239" i="37"/>
  <c r="I239" i="37"/>
  <c r="F239" i="37"/>
  <c r="C239" i="37" s="1"/>
  <c r="O238" i="37"/>
  <c r="L238" i="37"/>
  <c r="I238" i="37"/>
  <c r="F238" i="37"/>
  <c r="C238" i="37" s="1"/>
  <c r="O237" i="37"/>
  <c r="N237" i="37"/>
  <c r="M237" i="37"/>
  <c r="L237" i="37"/>
  <c r="K237" i="37"/>
  <c r="J237" i="37"/>
  <c r="I237" i="37"/>
  <c r="H237" i="37"/>
  <c r="G237" i="37"/>
  <c r="F237" i="37"/>
  <c r="E237" i="37"/>
  <c r="D237" i="37"/>
  <c r="C237" i="37"/>
  <c r="O236" i="37"/>
  <c r="L236" i="37"/>
  <c r="I236" i="37"/>
  <c r="F236" i="37"/>
  <c r="C236" i="37" s="1"/>
  <c r="O235" i="37"/>
  <c r="L235" i="37"/>
  <c r="I235" i="37"/>
  <c r="F235" i="37"/>
  <c r="C235" i="37" s="1"/>
  <c r="O234" i="37"/>
  <c r="N234" i="37"/>
  <c r="M234" i="37"/>
  <c r="L234" i="37"/>
  <c r="K234" i="37"/>
  <c r="J234" i="37"/>
  <c r="I234" i="37"/>
  <c r="H234" i="37"/>
  <c r="G234" i="37"/>
  <c r="F234" i="37"/>
  <c r="C234" i="37" s="1"/>
  <c r="E234" i="37"/>
  <c r="D234" i="37"/>
  <c r="O233" i="37"/>
  <c r="L233" i="37"/>
  <c r="I233" i="37"/>
  <c r="F233" i="37"/>
  <c r="C233" i="37"/>
  <c r="O232" i="37"/>
  <c r="N232" i="37"/>
  <c r="M232" i="37"/>
  <c r="L232" i="37"/>
  <c r="K232" i="37"/>
  <c r="J232" i="37"/>
  <c r="I232" i="37"/>
  <c r="H232" i="37"/>
  <c r="G232" i="37"/>
  <c r="F232" i="37"/>
  <c r="E232" i="37"/>
  <c r="D232" i="37"/>
  <c r="C232" i="37"/>
  <c r="O231" i="37"/>
  <c r="L231" i="37"/>
  <c r="I231" i="37"/>
  <c r="F231" i="37"/>
  <c r="C231" i="37" s="1"/>
  <c r="O230" i="37"/>
  <c r="N230" i="37"/>
  <c r="M230" i="37"/>
  <c r="K230" i="37"/>
  <c r="J230" i="37"/>
  <c r="I230" i="37"/>
  <c r="H230" i="37"/>
  <c r="G230" i="37"/>
  <c r="F230" i="37"/>
  <c r="E230" i="37"/>
  <c r="D230" i="37"/>
  <c r="N229" i="37"/>
  <c r="M229" i="37"/>
  <c r="K229" i="37"/>
  <c r="J229" i="37"/>
  <c r="I229" i="37"/>
  <c r="H229" i="37"/>
  <c r="G229" i="37"/>
  <c r="E229" i="37"/>
  <c r="D229" i="37"/>
  <c r="O228" i="37"/>
  <c r="L228" i="37"/>
  <c r="I228" i="37"/>
  <c r="F228" i="37"/>
  <c r="C228" i="37" s="1"/>
  <c r="O227" i="37"/>
  <c r="L227" i="37"/>
  <c r="I227" i="37"/>
  <c r="F227" i="37"/>
  <c r="C227" i="37" s="1"/>
  <c r="O226" i="37"/>
  <c r="N226" i="37"/>
  <c r="M226" i="37"/>
  <c r="L226" i="37"/>
  <c r="K226" i="37"/>
  <c r="J226" i="37"/>
  <c r="I226" i="37"/>
  <c r="H226" i="37"/>
  <c r="G226" i="37"/>
  <c r="F226" i="37"/>
  <c r="E226" i="37"/>
  <c r="D226" i="37"/>
  <c r="C226" i="37"/>
  <c r="O225" i="37"/>
  <c r="L225" i="37"/>
  <c r="I225" i="37"/>
  <c r="F225" i="37"/>
  <c r="C225" i="37" s="1"/>
  <c r="O224" i="37"/>
  <c r="L224" i="37"/>
  <c r="I224" i="37"/>
  <c r="F224" i="37"/>
  <c r="C224" i="37"/>
  <c r="O223" i="37"/>
  <c r="L223" i="37"/>
  <c r="I223" i="37"/>
  <c r="F223" i="37"/>
  <c r="C223" i="37" s="1"/>
  <c r="O222" i="37"/>
  <c r="L222" i="37"/>
  <c r="I222" i="37"/>
  <c r="C222" i="37" s="1"/>
  <c r="F222" i="37"/>
  <c r="O221" i="37"/>
  <c r="L221" i="37"/>
  <c r="I221" i="37"/>
  <c r="F221" i="37"/>
  <c r="C221" i="37"/>
  <c r="O220" i="37"/>
  <c r="L220" i="37"/>
  <c r="I220" i="37"/>
  <c r="F220" i="37"/>
  <c r="C220" i="37" s="1"/>
  <c r="O219" i="37"/>
  <c r="L219" i="37"/>
  <c r="I219" i="37"/>
  <c r="F219" i="37"/>
  <c r="C219" i="37" s="1"/>
  <c r="O218" i="37"/>
  <c r="L218" i="37"/>
  <c r="I218" i="37"/>
  <c r="F218" i="37"/>
  <c r="C218" i="37"/>
  <c r="O217" i="37"/>
  <c r="L217" i="37"/>
  <c r="I217" i="37"/>
  <c r="F217" i="37"/>
  <c r="C217" i="37"/>
  <c r="O216" i="37"/>
  <c r="O215" i="37" s="1"/>
  <c r="L216" i="37"/>
  <c r="I216" i="37"/>
  <c r="F216" i="37"/>
  <c r="C216" i="37" s="1"/>
  <c r="N215" i="37"/>
  <c r="M215" i="37"/>
  <c r="L215" i="37"/>
  <c r="K215" i="37"/>
  <c r="J215" i="37"/>
  <c r="I215" i="37"/>
  <c r="H215" i="37"/>
  <c r="G215" i="37"/>
  <c r="F215" i="37"/>
  <c r="C215" i="37" s="1"/>
  <c r="E215" i="37"/>
  <c r="D215" i="37"/>
  <c r="O214" i="37"/>
  <c r="L214" i="37"/>
  <c r="C214" i="37" s="1"/>
  <c r="I214" i="37"/>
  <c r="F214" i="37"/>
  <c r="O213" i="37"/>
  <c r="L213" i="37"/>
  <c r="I213" i="37"/>
  <c r="F213" i="37"/>
  <c r="C213" i="37"/>
  <c r="O212" i="37"/>
  <c r="L212" i="37"/>
  <c r="I212" i="37"/>
  <c r="F212" i="37"/>
  <c r="C212" i="37" s="1"/>
  <c r="O211" i="37"/>
  <c r="L211" i="37"/>
  <c r="I211" i="37"/>
  <c r="F211" i="37"/>
  <c r="C211" i="37" s="1"/>
  <c r="O210" i="37"/>
  <c r="L210" i="37"/>
  <c r="C210" i="37" s="1"/>
  <c r="I210" i="37"/>
  <c r="F210" i="37"/>
  <c r="O209" i="37"/>
  <c r="L209" i="37"/>
  <c r="I209" i="37"/>
  <c r="F209" i="37"/>
  <c r="C209" i="37"/>
  <c r="O208" i="37"/>
  <c r="L208" i="37"/>
  <c r="I208" i="37"/>
  <c r="F208" i="37"/>
  <c r="C208" i="37" s="1"/>
  <c r="O207" i="37"/>
  <c r="L207" i="37"/>
  <c r="I207" i="37"/>
  <c r="F207" i="37"/>
  <c r="C207" i="37" s="1"/>
  <c r="O206" i="37"/>
  <c r="L206" i="37"/>
  <c r="I206" i="37"/>
  <c r="F206" i="37"/>
  <c r="C206" i="37"/>
  <c r="O205" i="37"/>
  <c r="O204" i="37" s="1"/>
  <c r="L205" i="37"/>
  <c r="I205" i="37"/>
  <c r="F205" i="37"/>
  <c r="F204" i="37" s="1"/>
  <c r="C205" i="37"/>
  <c r="N204" i="37"/>
  <c r="M204" i="37"/>
  <c r="L204" i="37"/>
  <c r="L203" i="37" s="1"/>
  <c r="K204" i="37"/>
  <c r="K203" i="37" s="1"/>
  <c r="J204" i="37"/>
  <c r="I204" i="37"/>
  <c r="H204" i="37"/>
  <c r="H203" i="37" s="1"/>
  <c r="G204" i="37"/>
  <c r="G203" i="37" s="1"/>
  <c r="E204" i="37"/>
  <c r="D204" i="37"/>
  <c r="D203" i="37" s="1"/>
  <c r="N203" i="37"/>
  <c r="M203" i="37"/>
  <c r="J203" i="37"/>
  <c r="I203" i="37"/>
  <c r="E203" i="37"/>
  <c r="O202" i="37"/>
  <c r="L202" i="37"/>
  <c r="C202" i="37" s="1"/>
  <c r="I202" i="37"/>
  <c r="F202" i="37"/>
  <c r="O201" i="37"/>
  <c r="L201" i="37"/>
  <c r="I201" i="37"/>
  <c r="F201" i="37"/>
  <c r="C201" i="37"/>
  <c r="O200" i="37"/>
  <c r="L200" i="37"/>
  <c r="I200" i="37"/>
  <c r="F200" i="37"/>
  <c r="C200" i="37" s="1"/>
  <c r="O199" i="37"/>
  <c r="L199" i="37"/>
  <c r="I199" i="37"/>
  <c r="F199" i="37"/>
  <c r="C199" i="37" s="1"/>
  <c r="O198" i="37"/>
  <c r="L198" i="37"/>
  <c r="C198" i="37" s="1"/>
  <c r="I198" i="37"/>
  <c r="I197" i="37" s="1"/>
  <c r="F198" i="37"/>
  <c r="O197" i="37"/>
  <c r="N197" i="37"/>
  <c r="M197" i="37"/>
  <c r="K197" i="37"/>
  <c r="K195" i="37" s="1"/>
  <c r="K194" i="37" s="1"/>
  <c r="K193" i="37" s="1"/>
  <c r="J197" i="37"/>
  <c r="H197" i="37"/>
  <c r="H195" i="37" s="1"/>
  <c r="H194" i="37" s="1"/>
  <c r="H193" i="37" s="1"/>
  <c r="H50" i="37" s="1"/>
  <c r="G197" i="37"/>
  <c r="G195" i="37" s="1"/>
  <c r="F197" i="37"/>
  <c r="E197" i="37"/>
  <c r="D197" i="37"/>
  <c r="D195" i="37" s="1"/>
  <c r="D194" i="37" s="1"/>
  <c r="D193" i="37" s="1"/>
  <c r="D50" i="37" s="1"/>
  <c r="O196" i="37"/>
  <c r="O195" i="37" s="1"/>
  <c r="L196" i="37"/>
  <c r="I196" i="37"/>
  <c r="F196" i="37"/>
  <c r="C196" i="37" s="1"/>
  <c r="N195" i="37"/>
  <c r="M195" i="37"/>
  <c r="M194" i="37" s="1"/>
  <c r="M193" i="37" s="1"/>
  <c r="J195" i="37"/>
  <c r="F195" i="37"/>
  <c r="E195" i="37"/>
  <c r="E194" i="37" s="1"/>
  <c r="E193" i="37" s="1"/>
  <c r="N194" i="37"/>
  <c r="N193" i="37" s="1"/>
  <c r="J194" i="37"/>
  <c r="J193" i="37" s="1"/>
  <c r="O192" i="37"/>
  <c r="L192" i="37"/>
  <c r="I192" i="37"/>
  <c r="F192" i="37"/>
  <c r="C192" i="37" s="1"/>
  <c r="O191" i="37"/>
  <c r="N191" i="37"/>
  <c r="M191" i="37"/>
  <c r="M190" i="37" s="1"/>
  <c r="L191" i="37"/>
  <c r="K191" i="37"/>
  <c r="J191" i="37"/>
  <c r="I191" i="37"/>
  <c r="I190" i="37" s="1"/>
  <c r="H191" i="37"/>
  <c r="G191" i="37"/>
  <c r="E191" i="37"/>
  <c r="E190" i="37" s="1"/>
  <c r="D191" i="37"/>
  <c r="O190" i="37"/>
  <c r="N190" i="37"/>
  <c r="L190" i="37"/>
  <c r="K190" i="37"/>
  <c r="J190" i="37"/>
  <c r="H190" i="37"/>
  <c r="G190" i="37"/>
  <c r="D190" i="37"/>
  <c r="O189" i="37"/>
  <c r="O187" i="37" s="1"/>
  <c r="O186" i="37" s="1"/>
  <c r="L189" i="37"/>
  <c r="I189" i="37"/>
  <c r="F189" i="37"/>
  <c r="C189" i="37"/>
  <c r="O188" i="37"/>
  <c r="L188" i="37"/>
  <c r="I188" i="37"/>
  <c r="F188" i="37"/>
  <c r="C188" i="37" s="1"/>
  <c r="N187" i="37"/>
  <c r="M187" i="37"/>
  <c r="L187" i="37"/>
  <c r="K187" i="37"/>
  <c r="J187" i="37"/>
  <c r="I187" i="37"/>
  <c r="H187" i="37"/>
  <c r="G187" i="37"/>
  <c r="E187" i="37"/>
  <c r="E186" i="37" s="1"/>
  <c r="E51" i="37" s="1"/>
  <c r="E50" i="37" s="1"/>
  <c r="D187" i="37"/>
  <c r="N186" i="37"/>
  <c r="L186" i="37"/>
  <c r="K186" i="37"/>
  <c r="J186" i="37"/>
  <c r="H186" i="37"/>
  <c r="G186" i="37"/>
  <c r="D186" i="37"/>
  <c r="O185" i="37"/>
  <c r="O183" i="37" s="1"/>
  <c r="L185" i="37"/>
  <c r="I185" i="37"/>
  <c r="F185" i="37"/>
  <c r="C185" i="37"/>
  <c r="O184" i="37"/>
  <c r="L184" i="37"/>
  <c r="I184" i="37"/>
  <c r="F184" i="37"/>
  <c r="C184" i="37" s="1"/>
  <c r="N183" i="37"/>
  <c r="M183" i="37"/>
  <c r="L183" i="37"/>
  <c r="K183" i="37"/>
  <c r="J183" i="37"/>
  <c r="I183" i="37"/>
  <c r="H183" i="37"/>
  <c r="G183" i="37"/>
  <c r="E183" i="37"/>
  <c r="D183" i="37"/>
  <c r="O182" i="37"/>
  <c r="L182" i="37"/>
  <c r="C182" i="37" s="1"/>
  <c r="I182" i="37"/>
  <c r="F182" i="37"/>
  <c r="O181" i="37"/>
  <c r="O178" i="37" s="1"/>
  <c r="L181" i="37"/>
  <c r="I181" i="37"/>
  <c r="F181" i="37"/>
  <c r="C181" i="37"/>
  <c r="O180" i="37"/>
  <c r="L180" i="37"/>
  <c r="I180" i="37"/>
  <c r="F180" i="37"/>
  <c r="C180" i="37" s="1"/>
  <c r="O179" i="37"/>
  <c r="L179" i="37"/>
  <c r="L178" i="37" s="1"/>
  <c r="L173" i="37" s="1"/>
  <c r="L172" i="37" s="1"/>
  <c r="L51" i="37" s="1"/>
  <c r="I179" i="37"/>
  <c r="I178" i="37" s="1"/>
  <c r="F179" i="37"/>
  <c r="N178" i="37"/>
  <c r="M178" i="37"/>
  <c r="K178" i="37"/>
  <c r="J178" i="37"/>
  <c r="H178" i="37"/>
  <c r="G178" i="37"/>
  <c r="F178" i="37"/>
  <c r="E178" i="37"/>
  <c r="D178" i="37"/>
  <c r="O177" i="37"/>
  <c r="O174" i="37" s="1"/>
  <c r="L177" i="37"/>
  <c r="I177" i="37"/>
  <c r="F177" i="37"/>
  <c r="C177" i="37"/>
  <c r="O176" i="37"/>
  <c r="L176" i="37"/>
  <c r="I176" i="37"/>
  <c r="F176" i="37"/>
  <c r="C176" i="37" s="1"/>
  <c r="O175" i="37"/>
  <c r="L175" i="37"/>
  <c r="I175" i="37"/>
  <c r="I174" i="37" s="1"/>
  <c r="F175" i="37"/>
  <c r="C175" i="37" s="1"/>
  <c r="N174" i="37"/>
  <c r="N173" i="37" s="1"/>
  <c r="N172" i="37" s="1"/>
  <c r="N51" i="37" s="1"/>
  <c r="N50" i="37" s="1"/>
  <c r="M174" i="37"/>
  <c r="L174" i="37"/>
  <c r="K174" i="37"/>
  <c r="J174" i="37"/>
  <c r="J173" i="37" s="1"/>
  <c r="J172" i="37" s="1"/>
  <c r="J51" i="37" s="1"/>
  <c r="J50" i="37" s="1"/>
  <c r="H174" i="37"/>
  <c r="G174" i="37"/>
  <c r="F174" i="37"/>
  <c r="F173" i="37" s="1"/>
  <c r="E174" i="37"/>
  <c r="D174" i="37"/>
  <c r="M173" i="37"/>
  <c r="K173" i="37"/>
  <c r="K172" i="37" s="1"/>
  <c r="K51" i="37" s="1"/>
  <c r="K50" i="37" s="1"/>
  <c r="H173" i="37"/>
  <c r="G173" i="37"/>
  <c r="G172" i="37" s="1"/>
  <c r="G51" i="37" s="1"/>
  <c r="E173" i="37"/>
  <c r="D173" i="37"/>
  <c r="M172" i="37"/>
  <c r="H172" i="37"/>
  <c r="E172" i="37"/>
  <c r="D172" i="37"/>
  <c r="O171" i="37"/>
  <c r="L171" i="37"/>
  <c r="I171" i="37"/>
  <c r="F171" i="37"/>
  <c r="C171" i="37" s="1"/>
  <c r="O170" i="37"/>
  <c r="L170" i="37"/>
  <c r="I170" i="37"/>
  <c r="F170" i="37"/>
  <c r="C170" i="37" s="1"/>
  <c r="O169" i="37"/>
  <c r="L169" i="37"/>
  <c r="I169" i="37"/>
  <c r="F169" i="37"/>
  <c r="C169" i="37"/>
  <c r="O168" i="37"/>
  <c r="L168" i="37"/>
  <c r="I168" i="37"/>
  <c r="F168" i="37"/>
  <c r="C168" i="37"/>
  <c r="O167" i="37"/>
  <c r="L167" i="37"/>
  <c r="I167" i="37"/>
  <c r="F167" i="37"/>
  <c r="C167" i="37" s="1"/>
  <c r="O166" i="37"/>
  <c r="L166" i="37"/>
  <c r="I166" i="37"/>
  <c r="F166" i="37"/>
  <c r="C166" i="37" s="1"/>
  <c r="O165" i="37"/>
  <c r="N165" i="37"/>
  <c r="M165" i="37"/>
  <c r="L165" i="37"/>
  <c r="K165" i="37"/>
  <c r="J165" i="37"/>
  <c r="I165" i="37"/>
  <c r="H165" i="37"/>
  <c r="G165" i="37"/>
  <c r="F165" i="37"/>
  <c r="E165" i="37"/>
  <c r="D165" i="37"/>
  <c r="C165" i="37"/>
  <c r="O164" i="37"/>
  <c r="N164" i="37"/>
  <c r="M164" i="37"/>
  <c r="L164" i="37"/>
  <c r="K164" i="37"/>
  <c r="J164" i="37"/>
  <c r="I164" i="37"/>
  <c r="H164" i="37"/>
  <c r="G164" i="37"/>
  <c r="F164" i="37"/>
  <c r="C164" i="37" s="1"/>
  <c r="E164" i="37"/>
  <c r="D164" i="37"/>
  <c r="O163" i="37"/>
  <c r="L163" i="37"/>
  <c r="I163" i="37"/>
  <c r="F163" i="37"/>
  <c r="C163" i="37"/>
  <c r="O162" i="37"/>
  <c r="L162" i="37"/>
  <c r="I162" i="37"/>
  <c r="F162" i="37"/>
  <c r="C162" i="37" s="1"/>
  <c r="O161" i="37"/>
  <c r="L161" i="37"/>
  <c r="I161" i="37"/>
  <c r="F161" i="37"/>
  <c r="C161" i="37" s="1"/>
  <c r="O160" i="37"/>
  <c r="L160" i="37"/>
  <c r="I160" i="37"/>
  <c r="F160" i="37"/>
  <c r="C160" i="37" s="1"/>
  <c r="O159" i="37"/>
  <c r="N159" i="37"/>
  <c r="M159" i="37"/>
  <c r="L159" i="37"/>
  <c r="K159" i="37"/>
  <c r="J159" i="37"/>
  <c r="I159" i="37"/>
  <c r="H159" i="37"/>
  <c r="G159" i="37"/>
  <c r="F159" i="37"/>
  <c r="E159" i="37"/>
  <c r="D159" i="37"/>
  <c r="C159" i="37"/>
  <c r="O158" i="37"/>
  <c r="L158" i="37"/>
  <c r="I158" i="37"/>
  <c r="F158" i="37"/>
  <c r="C158" i="37" s="1"/>
  <c r="O157" i="37"/>
  <c r="L157" i="37"/>
  <c r="I157" i="37"/>
  <c r="F157" i="37"/>
  <c r="C157" i="37"/>
  <c r="O156" i="37"/>
  <c r="L156" i="37"/>
  <c r="I156" i="37"/>
  <c r="F156" i="37"/>
  <c r="C156" i="37" s="1"/>
  <c r="O155" i="37"/>
  <c r="L155" i="37"/>
  <c r="I155" i="37"/>
  <c r="C155" i="37" s="1"/>
  <c r="F155" i="37"/>
  <c r="O154" i="37"/>
  <c r="L154" i="37"/>
  <c r="I154" i="37"/>
  <c r="F154" i="37"/>
  <c r="C154" i="37"/>
  <c r="O153" i="37"/>
  <c r="L153" i="37"/>
  <c r="I153" i="37"/>
  <c r="F153" i="37"/>
  <c r="C153" i="37"/>
  <c r="O152" i="37"/>
  <c r="L152" i="37"/>
  <c r="I152" i="37"/>
  <c r="F152" i="37"/>
  <c r="C152" i="37" s="1"/>
  <c r="O151" i="37"/>
  <c r="L151" i="37"/>
  <c r="I151" i="37"/>
  <c r="F151" i="37"/>
  <c r="C151" i="37" s="1"/>
  <c r="O150" i="37"/>
  <c r="N150" i="37"/>
  <c r="M150" i="37"/>
  <c r="L150" i="37"/>
  <c r="K150" i="37"/>
  <c r="J150" i="37"/>
  <c r="I150" i="37"/>
  <c r="H150" i="37"/>
  <c r="G150" i="37"/>
  <c r="F150" i="37"/>
  <c r="E150" i="37"/>
  <c r="D150" i="37"/>
  <c r="C150" i="37"/>
  <c r="O149" i="37"/>
  <c r="L149" i="37"/>
  <c r="I149" i="37"/>
  <c r="F149" i="37"/>
  <c r="C149" i="37" s="1"/>
  <c r="O148" i="37"/>
  <c r="L148" i="37"/>
  <c r="I148" i="37"/>
  <c r="C148" i="37" s="1"/>
  <c r="F148" i="37"/>
  <c r="O147" i="37"/>
  <c r="L147" i="37"/>
  <c r="I147" i="37"/>
  <c r="F147" i="37"/>
  <c r="C147" i="37" s="1"/>
  <c r="O146" i="37"/>
  <c r="L146" i="37"/>
  <c r="I146" i="37"/>
  <c r="F146" i="37"/>
  <c r="C146" i="37"/>
  <c r="O145" i="37"/>
  <c r="L145" i="37"/>
  <c r="I145" i="37"/>
  <c r="F145" i="37"/>
  <c r="C145" i="37" s="1"/>
  <c r="O144" i="37"/>
  <c r="L144" i="37"/>
  <c r="I144" i="37"/>
  <c r="F144" i="37"/>
  <c r="C144" i="37"/>
  <c r="O143" i="37"/>
  <c r="N143" i="37"/>
  <c r="M143" i="37"/>
  <c r="L143" i="37"/>
  <c r="K143" i="37"/>
  <c r="J143" i="37"/>
  <c r="I143" i="37"/>
  <c r="H143" i="37"/>
  <c r="G143" i="37"/>
  <c r="F143" i="37"/>
  <c r="E143" i="37"/>
  <c r="D143" i="37"/>
  <c r="C143" i="37"/>
  <c r="O142" i="37"/>
  <c r="L142" i="37"/>
  <c r="I142" i="37"/>
  <c r="F142" i="37"/>
  <c r="C142" i="37" s="1"/>
  <c r="O141" i="37"/>
  <c r="L141" i="37"/>
  <c r="I141" i="37"/>
  <c r="F141" i="37"/>
  <c r="C141" i="37" s="1"/>
  <c r="O140" i="37"/>
  <c r="N140" i="37"/>
  <c r="M140" i="37"/>
  <c r="L140" i="37"/>
  <c r="K140" i="37"/>
  <c r="J140" i="37"/>
  <c r="I140" i="37"/>
  <c r="H140" i="37"/>
  <c r="G140" i="37"/>
  <c r="F140" i="37"/>
  <c r="E140" i="37"/>
  <c r="D140" i="37"/>
  <c r="C140" i="37"/>
  <c r="O139" i="37"/>
  <c r="L139" i="37"/>
  <c r="I139" i="37"/>
  <c r="F139" i="37"/>
  <c r="C139" i="37" s="1"/>
  <c r="O138" i="37"/>
  <c r="L138" i="37"/>
  <c r="I138" i="37"/>
  <c r="F138" i="37"/>
  <c r="C138" i="37" s="1"/>
  <c r="O137" i="37"/>
  <c r="L137" i="37"/>
  <c r="I137" i="37"/>
  <c r="F137" i="37"/>
  <c r="C137" i="37" s="1"/>
  <c r="O136" i="37"/>
  <c r="O135" i="37" s="1"/>
  <c r="L136" i="37"/>
  <c r="I136" i="37"/>
  <c r="F136" i="37"/>
  <c r="C136" i="37"/>
  <c r="N135" i="37"/>
  <c r="M135" i="37"/>
  <c r="L135" i="37"/>
  <c r="K135" i="37"/>
  <c r="J135" i="37"/>
  <c r="I135" i="37"/>
  <c r="H135" i="37"/>
  <c r="G135" i="37"/>
  <c r="F135" i="37"/>
  <c r="E135" i="37"/>
  <c r="D135" i="37"/>
  <c r="O134" i="37"/>
  <c r="L134" i="37"/>
  <c r="I134" i="37"/>
  <c r="F134" i="37"/>
  <c r="C134" i="37" s="1"/>
  <c r="O133" i="37"/>
  <c r="L133" i="37"/>
  <c r="I133" i="37"/>
  <c r="F133" i="37"/>
  <c r="C133" i="37" s="1"/>
  <c r="O132" i="37"/>
  <c r="L132" i="37"/>
  <c r="I132" i="37"/>
  <c r="F132" i="37"/>
  <c r="C132" i="37" s="1"/>
  <c r="O131" i="37"/>
  <c r="L131" i="37"/>
  <c r="I131" i="37"/>
  <c r="F131" i="37"/>
  <c r="C131" i="37" s="1"/>
  <c r="O130" i="37"/>
  <c r="N130" i="37"/>
  <c r="M130" i="37"/>
  <c r="L130" i="37"/>
  <c r="K130" i="37"/>
  <c r="J130" i="37"/>
  <c r="I130" i="37"/>
  <c r="H130" i="37"/>
  <c r="G130" i="37"/>
  <c r="F130" i="37"/>
  <c r="E130" i="37"/>
  <c r="D130" i="37"/>
  <c r="C130" i="37"/>
  <c r="N129" i="37"/>
  <c r="M129" i="37"/>
  <c r="L129" i="37"/>
  <c r="K129" i="37"/>
  <c r="J129" i="37"/>
  <c r="I129" i="37"/>
  <c r="H129" i="37"/>
  <c r="G129" i="37"/>
  <c r="F129" i="37"/>
  <c r="E129" i="37"/>
  <c r="D129" i="37"/>
  <c r="O128" i="37"/>
  <c r="O127" i="37" s="1"/>
  <c r="C127" i="37" s="1"/>
  <c r="L128" i="37"/>
  <c r="I128" i="37"/>
  <c r="F128" i="37"/>
  <c r="C128" i="37"/>
  <c r="N127" i="37"/>
  <c r="M127" i="37"/>
  <c r="L127" i="37"/>
  <c r="K127" i="37"/>
  <c r="J127" i="37"/>
  <c r="I127" i="37"/>
  <c r="H127" i="37"/>
  <c r="G127" i="37"/>
  <c r="F127" i="37"/>
  <c r="E127" i="37"/>
  <c r="D127" i="37"/>
  <c r="O126" i="37"/>
  <c r="L126" i="37"/>
  <c r="I126" i="37"/>
  <c r="F126" i="37"/>
  <c r="C126" i="37" s="1"/>
  <c r="O125" i="37"/>
  <c r="L125" i="37"/>
  <c r="I125" i="37"/>
  <c r="F125" i="37"/>
  <c r="C125" i="37" s="1"/>
  <c r="O124" i="37"/>
  <c r="L124" i="37"/>
  <c r="I124" i="37"/>
  <c r="F124" i="37"/>
  <c r="C124" i="37"/>
  <c r="O123" i="37"/>
  <c r="L123" i="37"/>
  <c r="I123" i="37"/>
  <c r="F123" i="37"/>
  <c r="C123" i="37" s="1"/>
  <c r="O122" i="37"/>
  <c r="L122" i="37"/>
  <c r="I122" i="37"/>
  <c r="F122" i="37"/>
  <c r="C122" i="37" s="1"/>
  <c r="O121" i="37"/>
  <c r="N121" i="37"/>
  <c r="M121" i="37"/>
  <c r="L121" i="37"/>
  <c r="K121" i="37"/>
  <c r="J121" i="37"/>
  <c r="I121" i="37"/>
  <c r="H121" i="37"/>
  <c r="G121" i="37"/>
  <c r="F121" i="37"/>
  <c r="E121" i="37"/>
  <c r="D121" i="37"/>
  <c r="C121" i="37"/>
  <c r="O120" i="37"/>
  <c r="L120" i="37"/>
  <c r="I120" i="37"/>
  <c r="F120" i="37"/>
  <c r="C120" i="37" s="1"/>
  <c r="O119" i="37"/>
  <c r="L119" i="37"/>
  <c r="I119" i="37"/>
  <c r="F119" i="37"/>
  <c r="C119" i="37" s="1"/>
  <c r="O118" i="37"/>
  <c r="L118" i="37"/>
  <c r="I118" i="37"/>
  <c r="C118" i="37" s="1"/>
  <c r="F118" i="37"/>
  <c r="O117" i="37"/>
  <c r="L117" i="37"/>
  <c r="I117" i="37"/>
  <c r="F117" i="37"/>
  <c r="C117" i="37"/>
  <c r="O116" i="37"/>
  <c r="L116" i="37"/>
  <c r="I116" i="37"/>
  <c r="F116" i="37"/>
  <c r="C116" i="37"/>
  <c r="O115" i="37"/>
  <c r="N115" i="37"/>
  <c r="M115" i="37"/>
  <c r="L115" i="37"/>
  <c r="K115" i="37"/>
  <c r="J115" i="37"/>
  <c r="I115" i="37"/>
  <c r="H115" i="37"/>
  <c r="G115" i="37"/>
  <c r="F115" i="37"/>
  <c r="C115" i="37" s="1"/>
  <c r="E115" i="37"/>
  <c r="D115" i="37"/>
  <c r="O114" i="37"/>
  <c r="L114" i="37"/>
  <c r="I114" i="37"/>
  <c r="C114" i="37" s="1"/>
  <c r="F114" i="37"/>
  <c r="O113" i="37"/>
  <c r="L113" i="37"/>
  <c r="I113" i="37"/>
  <c r="F113" i="37"/>
  <c r="C113" i="37"/>
  <c r="O112" i="37"/>
  <c r="L112" i="37"/>
  <c r="I112" i="37"/>
  <c r="F112" i="37"/>
  <c r="C112" i="37"/>
  <c r="O111" i="37"/>
  <c r="N111" i="37"/>
  <c r="M111" i="37"/>
  <c r="L111" i="37"/>
  <c r="K111" i="37"/>
  <c r="J111" i="37"/>
  <c r="I111" i="37"/>
  <c r="H111" i="37"/>
  <c r="G111" i="37"/>
  <c r="F111" i="37"/>
  <c r="E111" i="37"/>
  <c r="D111" i="37"/>
  <c r="C111" i="37"/>
  <c r="O110" i="37"/>
  <c r="L110" i="37"/>
  <c r="I110" i="37"/>
  <c r="F110" i="37"/>
  <c r="C110" i="37"/>
  <c r="O109" i="37"/>
  <c r="L109" i="37"/>
  <c r="I109" i="37"/>
  <c r="F109" i="37"/>
  <c r="C109" i="37"/>
  <c r="O108" i="37"/>
  <c r="L108" i="37"/>
  <c r="I108" i="37"/>
  <c r="F108" i="37"/>
  <c r="C108" i="37" s="1"/>
  <c r="O107" i="37"/>
  <c r="L107" i="37"/>
  <c r="I107" i="37"/>
  <c r="F107" i="37"/>
  <c r="C107" i="37" s="1"/>
  <c r="O106" i="37"/>
  <c r="L106" i="37"/>
  <c r="I106" i="37"/>
  <c r="F106" i="37"/>
  <c r="C106" i="37" s="1"/>
  <c r="O105" i="37"/>
  <c r="L105" i="37"/>
  <c r="I105" i="37"/>
  <c r="F105" i="37"/>
  <c r="C105" i="37"/>
  <c r="O104" i="37"/>
  <c r="L104" i="37"/>
  <c r="I104" i="37"/>
  <c r="F104" i="37"/>
  <c r="C104" i="37"/>
  <c r="O103" i="37"/>
  <c r="L103" i="37"/>
  <c r="I103" i="37"/>
  <c r="F103" i="37"/>
  <c r="C103" i="37" s="1"/>
  <c r="O102" i="37"/>
  <c r="N102" i="37"/>
  <c r="M102" i="37"/>
  <c r="L102" i="37"/>
  <c r="K102" i="37"/>
  <c r="J102" i="37"/>
  <c r="I102" i="37"/>
  <c r="H102" i="37"/>
  <c r="G102" i="37"/>
  <c r="F102" i="37"/>
  <c r="C102" i="37" s="1"/>
  <c r="E102" i="37"/>
  <c r="D102" i="37"/>
  <c r="O101" i="37"/>
  <c r="L101" i="37"/>
  <c r="I101" i="37"/>
  <c r="F101" i="37"/>
  <c r="C101" i="37"/>
  <c r="O100" i="37"/>
  <c r="L100" i="37"/>
  <c r="I100" i="37"/>
  <c r="F100" i="37"/>
  <c r="C100" i="37" s="1"/>
  <c r="O99" i="37"/>
  <c r="L99" i="37"/>
  <c r="I99" i="37"/>
  <c r="F99" i="37"/>
  <c r="C99" i="37" s="1"/>
  <c r="O98" i="37"/>
  <c r="L98" i="37"/>
  <c r="I98" i="37"/>
  <c r="F98" i="37"/>
  <c r="C98" i="37" s="1"/>
  <c r="O97" i="37"/>
  <c r="L97" i="37"/>
  <c r="I97" i="37"/>
  <c r="F97" i="37"/>
  <c r="C97" i="37"/>
  <c r="O96" i="37"/>
  <c r="L96" i="37"/>
  <c r="I96" i="37"/>
  <c r="F96" i="37"/>
  <c r="C96" i="37"/>
  <c r="O95" i="37"/>
  <c r="L95" i="37"/>
  <c r="I95" i="37"/>
  <c r="F95" i="37"/>
  <c r="C95" i="37" s="1"/>
  <c r="O94" i="37"/>
  <c r="N94" i="37"/>
  <c r="M94" i="37"/>
  <c r="L94" i="37"/>
  <c r="K94" i="37"/>
  <c r="J94" i="37"/>
  <c r="I94" i="37"/>
  <c r="H94" i="37"/>
  <c r="G94" i="37"/>
  <c r="F94" i="37"/>
  <c r="E94" i="37"/>
  <c r="D94" i="37"/>
  <c r="C94" i="37"/>
  <c r="O93" i="37"/>
  <c r="L93" i="37"/>
  <c r="I93" i="37"/>
  <c r="F93" i="37"/>
  <c r="C93" i="37" s="1"/>
  <c r="O92" i="37"/>
  <c r="L92" i="37"/>
  <c r="I92" i="37"/>
  <c r="F92" i="37"/>
  <c r="C92" i="37"/>
  <c r="O91" i="37"/>
  <c r="L91" i="37"/>
  <c r="I91" i="37"/>
  <c r="F91" i="37"/>
  <c r="C91" i="37" s="1"/>
  <c r="O90" i="37"/>
  <c r="L90" i="37"/>
  <c r="I90" i="37"/>
  <c r="C90" i="37" s="1"/>
  <c r="F90" i="37"/>
  <c r="O89" i="37"/>
  <c r="L89" i="37"/>
  <c r="I89" i="37"/>
  <c r="F89" i="37"/>
  <c r="C89" i="37"/>
  <c r="O88" i="37"/>
  <c r="N88" i="37"/>
  <c r="M88" i="37"/>
  <c r="L88" i="37"/>
  <c r="K88" i="37"/>
  <c r="J88" i="37"/>
  <c r="I88" i="37"/>
  <c r="H88" i="37"/>
  <c r="G88" i="37"/>
  <c r="F88" i="37"/>
  <c r="E88" i="37"/>
  <c r="D88" i="37"/>
  <c r="C88" i="37"/>
  <c r="O87" i="37"/>
  <c r="L87" i="37"/>
  <c r="I87" i="37"/>
  <c r="F87" i="37"/>
  <c r="C87" i="37" s="1"/>
  <c r="O86" i="37"/>
  <c r="L86" i="37"/>
  <c r="I86" i="37"/>
  <c r="C86" i="37" s="1"/>
  <c r="F86" i="37"/>
  <c r="O85" i="37"/>
  <c r="L85" i="37"/>
  <c r="I85" i="37"/>
  <c r="F85" i="37"/>
  <c r="C85" i="37"/>
  <c r="O84" i="37"/>
  <c r="O83" i="37" s="1"/>
  <c r="L84" i="37"/>
  <c r="I84" i="37"/>
  <c r="F84" i="37"/>
  <c r="C84" i="37" s="1"/>
  <c r="N83" i="37"/>
  <c r="M83" i="37"/>
  <c r="L83" i="37"/>
  <c r="K83" i="37"/>
  <c r="J83" i="37"/>
  <c r="I83" i="37"/>
  <c r="H83" i="37"/>
  <c r="G83" i="37"/>
  <c r="F83" i="37"/>
  <c r="C83" i="37" s="1"/>
  <c r="E83" i="37"/>
  <c r="D83" i="37"/>
  <c r="N82" i="37"/>
  <c r="M82" i="37"/>
  <c r="L82" i="37"/>
  <c r="K82" i="37"/>
  <c r="J82" i="37"/>
  <c r="I82" i="37"/>
  <c r="H82" i="37"/>
  <c r="G82" i="37"/>
  <c r="F82" i="37"/>
  <c r="E82" i="37"/>
  <c r="D82" i="37"/>
  <c r="O81" i="37"/>
  <c r="L81" i="37"/>
  <c r="I81" i="37"/>
  <c r="F81" i="37"/>
  <c r="C81" i="37"/>
  <c r="O80" i="37"/>
  <c r="O79" i="37" s="1"/>
  <c r="O75" i="37" s="1"/>
  <c r="L80" i="37"/>
  <c r="I80" i="37"/>
  <c r="F80" i="37"/>
  <c r="C80" i="37" s="1"/>
  <c r="N79" i="37"/>
  <c r="M79" i="37"/>
  <c r="L79" i="37"/>
  <c r="K79" i="37"/>
  <c r="J79" i="37"/>
  <c r="I79" i="37"/>
  <c r="H79" i="37"/>
  <c r="G79" i="37"/>
  <c r="E79" i="37"/>
  <c r="D79" i="37"/>
  <c r="O78" i="37"/>
  <c r="L78" i="37"/>
  <c r="I78" i="37"/>
  <c r="F78" i="37"/>
  <c r="C78" i="37" s="1"/>
  <c r="O77" i="37"/>
  <c r="L77" i="37"/>
  <c r="I77" i="37"/>
  <c r="F77" i="37"/>
  <c r="C77" i="37"/>
  <c r="O76" i="37"/>
  <c r="N76" i="37"/>
  <c r="M76" i="37"/>
  <c r="L76" i="37"/>
  <c r="K76" i="37"/>
  <c r="J76" i="37"/>
  <c r="I76" i="37"/>
  <c r="H76" i="37"/>
  <c r="G76" i="37"/>
  <c r="F76" i="37"/>
  <c r="E76" i="37"/>
  <c r="D76" i="37"/>
  <c r="C76" i="37"/>
  <c r="N75" i="37"/>
  <c r="M75" i="37"/>
  <c r="L75" i="37"/>
  <c r="K75" i="37"/>
  <c r="J75" i="37"/>
  <c r="I75" i="37"/>
  <c r="H75" i="37"/>
  <c r="G75" i="37"/>
  <c r="E75" i="37"/>
  <c r="D75" i="37"/>
  <c r="N74" i="37"/>
  <c r="M74" i="37"/>
  <c r="L74" i="37"/>
  <c r="K74" i="37"/>
  <c r="J74" i="37"/>
  <c r="I74" i="37"/>
  <c r="H74" i="37"/>
  <c r="G74" i="37"/>
  <c r="E74" i="37"/>
  <c r="D74" i="37"/>
  <c r="O73" i="37"/>
  <c r="L73" i="37"/>
  <c r="C73" i="37" s="1"/>
  <c r="I73" i="37"/>
  <c r="F73" i="37"/>
  <c r="O72" i="37"/>
  <c r="L72" i="37"/>
  <c r="I72" i="37"/>
  <c r="F72" i="37"/>
  <c r="C72" i="37"/>
  <c r="O71" i="37"/>
  <c r="L71" i="37"/>
  <c r="I71" i="37"/>
  <c r="F71" i="37"/>
  <c r="C71" i="37" s="1"/>
  <c r="O70" i="37"/>
  <c r="L70" i="37"/>
  <c r="I70" i="37"/>
  <c r="F70" i="37"/>
  <c r="C70" i="37" s="1"/>
  <c r="O69" i="37"/>
  <c r="L69" i="37"/>
  <c r="I69" i="37"/>
  <c r="F69" i="37"/>
  <c r="C69" i="37"/>
  <c r="O68" i="37"/>
  <c r="N68" i="37"/>
  <c r="M68" i="37"/>
  <c r="L68" i="37"/>
  <c r="K68" i="37"/>
  <c r="J68" i="37"/>
  <c r="I68" i="37"/>
  <c r="H68" i="37"/>
  <c r="G68" i="37"/>
  <c r="F68" i="37"/>
  <c r="E68" i="37"/>
  <c r="D68" i="37"/>
  <c r="C68" i="37"/>
  <c r="O67" i="37"/>
  <c r="L67" i="37"/>
  <c r="I67" i="37"/>
  <c r="F67" i="37"/>
  <c r="C67" i="37" s="1"/>
  <c r="O66" i="37"/>
  <c r="N66" i="37"/>
  <c r="M66" i="37"/>
  <c r="L66" i="37"/>
  <c r="K66" i="37"/>
  <c r="J66" i="37"/>
  <c r="I66" i="37"/>
  <c r="H66" i="37"/>
  <c r="G66" i="37"/>
  <c r="F66" i="37"/>
  <c r="C66" i="37" s="1"/>
  <c r="E66" i="37"/>
  <c r="D66" i="37"/>
  <c r="O65" i="37"/>
  <c r="L65" i="37"/>
  <c r="C65" i="37" s="1"/>
  <c r="I65" i="37"/>
  <c r="F65" i="37"/>
  <c r="O64" i="37"/>
  <c r="L64" i="37"/>
  <c r="I64" i="37"/>
  <c r="F64" i="37"/>
  <c r="C64" i="37"/>
  <c r="O63" i="37"/>
  <c r="L63" i="37"/>
  <c r="I63" i="37"/>
  <c r="F63" i="37"/>
  <c r="C63" i="37" s="1"/>
  <c r="O62" i="37"/>
  <c r="L62" i="37"/>
  <c r="I62" i="37"/>
  <c r="F62" i="37"/>
  <c r="C62" i="37"/>
  <c r="O61" i="37"/>
  <c r="L61" i="37"/>
  <c r="I61" i="37"/>
  <c r="F61" i="37"/>
  <c r="C61" i="37" s="1"/>
  <c r="O60" i="37"/>
  <c r="L60" i="37"/>
  <c r="I60" i="37"/>
  <c r="F60" i="37"/>
  <c r="C60" i="37"/>
  <c r="O59" i="37"/>
  <c r="L59" i="37"/>
  <c r="I59" i="37"/>
  <c r="F59" i="37"/>
  <c r="C59" i="37" s="1"/>
  <c r="O58" i="37"/>
  <c r="L58" i="37"/>
  <c r="I58" i="37"/>
  <c r="F58" i="37"/>
  <c r="C58" i="37"/>
  <c r="O57" i="37"/>
  <c r="N57" i="37"/>
  <c r="M57" i="37"/>
  <c r="L57" i="37"/>
  <c r="K57" i="37"/>
  <c r="J57" i="37"/>
  <c r="I57" i="37"/>
  <c r="H57" i="37"/>
  <c r="G57" i="37"/>
  <c r="F57" i="37"/>
  <c r="E57" i="37"/>
  <c r="D57" i="37"/>
  <c r="C57" i="37"/>
  <c r="O56" i="37"/>
  <c r="L56" i="37"/>
  <c r="I56" i="37"/>
  <c r="F56" i="37"/>
  <c r="C56" i="37" s="1"/>
  <c r="O55" i="37"/>
  <c r="L55" i="37"/>
  <c r="I55" i="37"/>
  <c r="F55" i="37"/>
  <c r="C55" i="37" s="1"/>
  <c r="O54" i="37"/>
  <c r="N54" i="37"/>
  <c r="M54" i="37"/>
  <c r="L54" i="37"/>
  <c r="K54" i="37"/>
  <c r="J54" i="37"/>
  <c r="I54" i="37"/>
  <c r="H54" i="37"/>
  <c r="G54" i="37"/>
  <c r="F54" i="37"/>
  <c r="E54" i="37"/>
  <c r="D54" i="37"/>
  <c r="C54" i="37"/>
  <c r="O53" i="37"/>
  <c r="N53" i="37"/>
  <c r="M53" i="37"/>
  <c r="L53" i="37"/>
  <c r="K53" i="37"/>
  <c r="J53" i="37"/>
  <c r="I53" i="37"/>
  <c r="H53" i="37"/>
  <c r="G53" i="37"/>
  <c r="F53" i="37"/>
  <c r="E53" i="37"/>
  <c r="D53" i="37"/>
  <c r="C53" i="37"/>
  <c r="O52" i="37"/>
  <c r="N52" i="37"/>
  <c r="M52" i="37"/>
  <c r="L52" i="37"/>
  <c r="K52" i="37"/>
  <c r="J52" i="37"/>
  <c r="I52" i="37"/>
  <c r="H52" i="37"/>
  <c r="G52" i="37"/>
  <c r="F52" i="37"/>
  <c r="E52" i="37"/>
  <c r="D52" i="37"/>
  <c r="C52" i="37"/>
  <c r="H51" i="37"/>
  <c r="D51" i="37"/>
  <c r="O46" i="37"/>
  <c r="C46" i="37"/>
  <c r="O45" i="37"/>
  <c r="O44" i="37" s="1"/>
  <c r="C44" i="37" s="1"/>
  <c r="N44" i="37"/>
  <c r="M44" i="37"/>
  <c r="L43" i="37"/>
  <c r="I43" i="37"/>
  <c r="F43" i="37"/>
  <c r="C43" i="37"/>
  <c r="L42" i="37"/>
  <c r="K42" i="37"/>
  <c r="J42" i="37"/>
  <c r="I42" i="37"/>
  <c r="H42" i="37"/>
  <c r="G42" i="37"/>
  <c r="F42" i="37"/>
  <c r="E42" i="37"/>
  <c r="D42" i="37"/>
  <c r="C42" i="37"/>
  <c r="F41" i="37"/>
  <c r="C41" i="37"/>
  <c r="L40" i="37"/>
  <c r="C40" i="37" s="1"/>
  <c r="L39" i="37"/>
  <c r="C39" i="37"/>
  <c r="L38" i="37"/>
  <c r="C38" i="37" s="1"/>
  <c r="L37" i="37"/>
  <c r="C37" i="37" s="1"/>
  <c r="L36" i="37"/>
  <c r="C36" i="37" s="1"/>
  <c r="K36" i="37"/>
  <c r="J36" i="37"/>
  <c r="L35" i="37"/>
  <c r="C35" i="37" s="1"/>
  <c r="L34" i="37"/>
  <c r="C34" i="37" s="1"/>
  <c r="L33" i="37"/>
  <c r="C33" i="37" s="1"/>
  <c r="K33" i="37"/>
  <c r="J33" i="37"/>
  <c r="L32" i="37"/>
  <c r="L31" i="37" s="1"/>
  <c r="C31" i="37" s="1"/>
  <c r="C32" i="37"/>
  <c r="K31" i="37"/>
  <c r="J31" i="37"/>
  <c r="L30" i="37"/>
  <c r="C30" i="37" s="1"/>
  <c r="L29" i="37"/>
  <c r="C29" i="37"/>
  <c r="L28" i="37"/>
  <c r="L27" i="37" s="1"/>
  <c r="K27" i="37"/>
  <c r="J27" i="37"/>
  <c r="K26" i="37"/>
  <c r="J26" i="37"/>
  <c r="F25" i="37"/>
  <c r="C25" i="37"/>
  <c r="I24" i="37"/>
  <c r="C24" i="37" s="1"/>
  <c r="F24" i="37"/>
  <c r="O23" i="37"/>
  <c r="L23" i="37"/>
  <c r="I23" i="37"/>
  <c r="F23" i="37"/>
  <c r="C23" i="37"/>
  <c r="O22" i="37"/>
  <c r="O21" i="37" s="1"/>
  <c r="L22" i="37"/>
  <c r="I22" i="37"/>
  <c r="F22" i="37"/>
  <c r="C22" i="37" s="1"/>
  <c r="N21" i="37"/>
  <c r="N287" i="37" s="1"/>
  <c r="N286" i="37" s="1"/>
  <c r="M21" i="37"/>
  <c r="M287" i="37" s="1"/>
  <c r="M286" i="37" s="1"/>
  <c r="L21" i="37"/>
  <c r="L287" i="37" s="1"/>
  <c r="L286" i="37" s="1"/>
  <c r="K21" i="37"/>
  <c r="K287" i="37" s="1"/>
  <c r="K286" i="37" s="1"/>
  <c r="J21" i="37"/>
  <c r="J287" i="37" s="1"/>
  <c r="J286" i="37" s="1"/>
  <c r="I21" i="37"/>
  <c r="I287" i="37" s="1"/>
  <c r="I286" i="37" s="1"/>
  <c r="H21" i="37"/>
  <c r="H287" i="37" s="1"/>
  <c r="H286" i="37" s="1"/>
  <c r="G21" i="37"/>
  <c r="G287" i="37" s="1"/>
  <c r="G286" i="37" s="1"/>
  <c r="F21" i="37"/>
  <c r="E21" i="37"/>
  <c r="E287" i="37" s="1"/>
  <c r="E286" i="37" s="1"/>
  <c r="D21" i="37"/>
  <c r="D287" i="37" s="1"/>
  <c r="D286" i="37" s="1"/>
  <c r="N20" i="37"/>
  <c r="M20" i="37"/>
  <c r="K20" i="37"/>
  <c r="J20" i="37"/>
  <c r="I20" i="37"/>
  <c r="H20" i="37"/>
  <c r="G20" i="37"/>
  <c r="F20" i="37"/>
  <c r="E20" i="37"/>
  <c r="D20" i="37"/>
  <c r="I285" i="52" l="1"/>
  <c r="I49" i="52"/>
  <c r="F24" i="51"/>
  <c r="D20" i="51"/>
  <c r="C268" i="51"/>
  <c r="F284" i="51"/>
  <c r="C284" i="51" s="1"/>
  <c r="I285" i="50"/>
  <c r="I49" i="50"/>
  <c r="C52" i="52"/>
  <c r="F51" i="52"/>
  <c r="C52" i="50"/>
  <c r="F51" i="50"/>
  <c r="C52" i="51"/>
  <c r="F51" i="51"/>
  <c r="D285" i="51"/>
  <c r="C186" i="51"/>
  <c r="L51" i="51"/>
  <c r="L50" i="51" s="1"/>
  <c r="L49" i="51" s="1"/>
  <c r="I284" i="52"/>
  <c r="C194" i="50"/>
  <c r="F193" i="50"/>
  <c r="O285" i="50"/>
  <c r="O49" i="50"/>
  <c r="C268" i="50"/>
  <c r="F284" i="50"/>
  <c r="J36" i="51"/>
  <c r="J26" i="51" s="1"/>
  <c r="L40" i="51"/>
  <c r="C194" i="51"/>
  <c r="F193" i="51"/>
  <c r="C193" i="51" s="1"/>
  <c r="C268" i="52"/>
  <c r="F284" i="52"/>
  <c r="C284" i="52" s="1"/>
  <c r="L193" i="50"/>
  <c r="L50" i="50" s="1"/>
  <c r="L284" i="50"/>
  <c r="F24" i="52"/>
  <c r="D20" i="52"/>
  <c r="L284" i="45"/>
  <c r="L51" i="45"/>
  <c r="L50" i="45" s="1"/>
  <c r="I51" i="45"/>
  <c r="G50" i="45"/>
  <c r="I51" i="44"/>
  <c r="L51" i="44"/>
  <c r="O284" i="45"/>
  <c r="D24" i="44"/>
  <c r="D49" i="44"/>
  <c r="K49" i="44"/>
  <c r="K285" i="44"/>
  <c r="D284" i="44"/>
  <c r="C203" i="44"/>
  <c r="I194" i="44"/>
  <c r="I284" i="44" s="1"/>
  <c r="F229" i="44"/>
  <c r="L193" i="44"/>
  <c r="L284" i="44"/>
  <c r="I285" i="46"/>
  <c r="I49" i="46"/>
  <c r="C229" i="47"/>
  <c r="F193" i="47"/>
  <c r="C193" i="47" s="1"/>
  <c r="O194" i="44"/>
  <c r="O193" i="44" s="1"/>
  <c r="O50" i="44" s="1"/>
  <c r="C287" i="44"/>
  <c r="F286" i="44"/>
  <c r="C286" i="44" s="1"/>
  <c r="C229" i="44"/>
  <c r="J285" i="45"/>
  <c r="J49" i="45"/>
  <c r="F172" i="45"/>
  <c r="C172" i="45" s="1"/>
  <c r="C173" i="45"/>
  <c r="F229" i="46"/>
  <c r="C229" i="46" s="1"/>
  <c r="C230" i="46"/>
  <c r="F74" i="44"/>
  <c r="C74" i="44" s="1"/>
  <c r="C75" i="44"/>
  <c r="F52" i="44"/>
  <c r="C53" i="44"/>
  <c r="I284" i="46"/>
  <c r="D20" i="44"/>
  <c r="L50" i="47"/>
  <c r="C75" i="46"/>
  <c r="F74" i="46"/>
  <c r="C74" i="46" s="1"/>
  <c r="C287" i="47"/>
  <c r="F286" i="47"/>
  <c r="C286" i="47" s="1"/>
  <c r="F52" i="47"/>
  <c r="C53" i="47"/>
  <c r="F52" i="45"/>
  <c r="C53" i="45"/>
  <c r="L285" i="46"/>
  <c r="L49" i="46"/>
  <c r="L50" i="44"/>
  <c r="L49" i="44" s="1"/>
  <c r="C287" i="45"/>
  <c r="F286" i="45"/>
  <c r="C286" i="45" s="1"/>
  <c r="F283" i="46"/>
  <c r="D281" i="46"/>
  <c r="E49" i="44"/>
  <c r="E24" i="44"/>
  <c r="E20" i="44" s="1"/>
  <c r="D49" i="45"/>
  <c r="D24" i="45"/>
  <c r="O51" i="46"/>
  <c r="O50" i="46" s="1"/>
  <c r="F268" i="44"/>
  <c r="F193" i="44" s="1"/>
  <c r="C269" i="44"/>
  <c r="I193" i="44"/>
  <c r="I50" i="44" s="1"/>
  <c r="M285" i="45"/>
  <c r="M49" i="45"/>
  <c r="O49" i="47"/>
  <c r="O285" i="47"/>
  <c r="I194" i="45"/>
  <c r="C194" i="45" s="1"/>
  <c r="J40" i="44"/>
  <c r="J49" i="44"/>
  <c r="N285" i="44"/>
  <c r="N49" i="44"/>
  <c r="N285" i="45"/>
  <c r="N49" i="45"/>
  <c r="F193" i="45"/>
  <c r="F52" i="46"/>
  <c r="O51" i="45"/>
  <c r="O50" i="45" s="1"/>
  <c r="D285" i="47"/>
  <c r="D49" i="47"/>
  <c r="D24" i="47"/>
  <c r="C82" i="44"/>
  <c r="F172" i="44"/>
  <c r="C172" i="44" s="1"/>
  <c r="C173" i="44"/>
  <c r="M285" i="44"/>
  <c r="M49" i="44"/>
  <c r="C230" i="44"/>
  <c r="C26" i="47"/>
  <c r="L20" i="47"/>
  <c r="I74" i="47"/>
  <c r="I284" i="47" s="1"/>
  <c r="C75" i="47"/>
  <c r="F74" i="45"/>
  <c r="C74" i="45" s="1"/>
  <c r="H285" i="46"/>
  <c r="H49" i="46"/>
  <c r="C268" i="45"/>
  <c r="F284" i="45"/>
  <c r="C194" i="46"/>
  <c r="F193" i="46"/>
  <c r="C193" i="46" s="1"/>
  <c r="F172" i="46"/>
  <c r="C172" i="46" s="1"/>
  <c r="C173" i="46"/>
  <c r="C82" i="47"/>
  <c r="F74" i="47"/>
  <c r="C74" i="47" s="1"/>
  <c r="D285" i="44"/>
  <c r="G285" i="42"/>
  <c r="G49" i="42"/>
  <c r="I74" i="42"/>
  <c r="J285" i="42"/>
  <c r="J49" i="42"/>
  <c r="E285" i="42"/>
  <c r="E49" i="42"/>
  <c r="N285" i="42"/>
  <c r="N49" i="42"/>
  <c r="O284" i="43"/>
  <c r="L74" i="42"/>
  <c r="L51" i="42" s="1"/>
  <c r="I284" i="43"/>
  <c r="C281" i="43"/>
  <c r="O193" i="43"/>
  <c r="C195" i="43"/>
  <c r="L194" i="43"/>
  <c r="F52" i="43"/>
  <c r="C53" i="43"/>
  <c r="F286" i="42"/>
  <c r="C286" i="42" s="1"/>
  <c r="C251" i="42"/>
  <c r="F250" i="42"/>
  <c r="C250" i="42" s="1"/>
  <c r="E284" i="42"/>
  <c r="I269" i="42"/>
  <c r="I268" i="42" s="1"/>
  <c r="I284" i="42" s="1"/>
  <c r="C204" i="42"/>
  <c r="C178" i="42"/>
  <c r="C135" i="42"/>
  <c r="C111" i="42"/>
  <c r="C44" i="42"/>
  <c r="O20" i="42"/>
  <c r="J284" i="42"/>
  <c r="F230" i="42"/>
  <c r="O51" i="42"/>
  <c r="O50" i="42" s="1"/>
  <c r="I286" i="42"/>
  <c r="K51" i="42"/>
  <c r="K50" i="42" s="1"/>
  <c r="F194" i="43"/>
  <c r="C203" i="43"/>
  <c r="C229" i="43"/>
  <c r="I193" i="43"/>
  <c r="I50" i="43" s="1"/>
  <c r="H285" i="43"/>
  <c r="H49" i="43"/>
  <c r="L82" i="42"/>
  <c r="N284" i="42"/>
  <c r="F203" i="42"/>
  <c r="C203" i="42" s="1"/>
  <c r="C83" i="42"/>
  <c r="F82" i="42"/>
  <c r="C82" i="42" s="1"/>
  <c r="F129" i="42"/>
  <c r="C129" i="42" s="1"/>
  <c r="L26" i="42"/>
  <c r="I51" i="42"/>
  <c r="C165" i="43"/>
  <c r="F164" i="43"/>
  <c r="C164" i="43" s="1"/>
  <c r="I287" i="43"/>
  <c r="I286" i="43" s="1"/>
  <c r="F268" i="42"/>
  <c r="L229" i="42"/>
  <c r="L284" i="42" s="1"/>
  <c r="F195" i="42"/>
  <c r="C197" i="42"/>
  <c r="C75" i="42"/>
  <c r="C79" i="42"/>
  <c r="F53" i="42"/>
  <c r="D285" i="42"/>
  <c r="D49" i="42"/>
  <c r="M50" i="42"/>
  <c r="C75" i="43"/>
  <c r="O51" i="43"/>
  <c r="O50" i="43" s="1"/>
  <c r="C259" i="42"/>
  <c r="F258" i="42"/>
  <c r="C258" i="42" s="1"/>
  <c r="J285" i="43"/>
  <c r="J49" i="43"/>
  <c r="F287" i="43"/>
  <c r="C21" i="43"/>
  <c r="F20" i="43"/>
  <c r="C20" i="43" s="1"/>
  <c r="G284" i="42"/>
  <c r="F164" i="42"/>
  <c r="C164" i="42" s="1"/>
  <c r="C165" i="42"/>
  <c r="C115" i="42"/>
  <c r="F172" i="42"/>
  <c r="C172" i="42" s="1"/>
  <c r="C173" i="42"/>
  <c r="D186" i="41"/>
  <c r="O66" i="41"/>
  <c r="C151" i="41"/>
  <c r="C238" i="41"/>
  <c r="C239" i="41"/>
  <c r="D258" i="41"/>
  <c r="O259" i="41"/>
  <c r="C276" i="41"/>
  <c r="L54" i="41"/>
  <c r="K53" i="41"/>
  <c r="G74" i="41"/>
  <c r="C89" i="41"/>
  <c r="O88" i="41"/>
  <c r="C119" i="41"/>
  <c r="C162" i="41"/>
  <c r="C177" i="41"/>
  <c r="C214" i="41"/>
  <c r="G230" i="41"/>
  <c r="L31" i="41"/>
  <c r="C31" i="41" s="1"/>
  <c r="D51" i="41"/>
  <c r="C69" i="41"/>
  <c r="C85" i="41"/>
  <c r="C171" i="41"/>
  <c r="G186" i="41"/>
  <c r="E258" i="41"/>
  <c r="C296" i="41"/>
  <c r="G20" i="41"/>
  <c r="E53" i="41"/>
  <c r="C56" i="41"/>
  <c r="H52" i="41"/>
  <c r="H51" i="41" s="1"/>
  <c r="I165" i="41"/>
  <c r="I164" i="41" s="1"/>
  <c r="C180" i="41"/>
  <c r="C185" i="41"/>
  <c r="M186" i="41"/>
  <c r="C272" i="41"/>
  <c r="D269" i="41"/>
  <c r="D268" i="41" s="1"/>
  <c r="C280" i="41"/>
  <c r="C283" i="41"/>
  <c r="C291" i="41"/>
  <c r="O288" i="41"/>
  <c r="C226" i="41"/>
  <c r="F20" i="41"/>
  <c r="J20" i="41"/>
  <c r="C43" i="41"/>
  <c r="C61" i="41"/>
  <c r="K52" i="41"/>
  <c r="K51" i="41" s="1"/>
  <c r="C70" i="41"/>
  <c r="I94" i="41"/>
  <c r="I130" i="41"/>
  <c r="C130" i="41" s="1"/>
  <c r="I150" i="41"/>
  <c r="C158" i="41"/>
  <c r="C160" i="41"/>
  <c r="C167" i="41"/>
  <c r="C176" i="41"/>
  <c r="C181" i="41"/>
  <c r="C182" i="41"/>
  <c r="C184" i="41"/>
  <c r="L197" i="41"/>
  <c r="L195" i="41" s="1"/>
  <c r="M194" i="41"/>
  <c r="C208" i="41"/>
  <c r="C211" i="41"/>
  <c r="C213" i="41"/>
  <c r="N203" i="41"/>
  <c r="O215" i="41"/>
  <c r="L215" i="41"/>
  <c r="E229" i="41"/>
  <c r="C244" i="41"/>
  <c r="C256" i="41"/>
  <c r="C261" i="41"/>
  <c r="O263" i="41"/>
  <c r="O258" i="41" s="1"/>
  <c r="L263" i="41"/>
  <c r="L258" i="41" s="1"/>
  <c r="F275" i="41"/>
  <c r="L279" i="41"/>
  <c r="C279" i="41" s="1"/>
  <c r="C294" i="41"/>
  <c r="E52" i="41"/>
  <c r="E51" i="41" s="1"/>
  <c r="C42" i="41"/>
  <c r="M51" i="41"/>
  <c r="C59" i="41"/>
  <c r="O57" i="41"/>
  <c r="C65" i="41"/>
  <c r="G52" i="41"/>
  <c r="I66" i="41"/>
  <c r="C78" i="41"/>
  <c r="C84" i="41"/>
  <c r="C91" i="41"/>
  <c r="C93" i="41"/>
  <c r="C96" i="41"/>
  <c r="C107" i="41"/>
  <c r="C110" i="41"/>
  <c r="C120" i="41"/>
  <c r="C126" i="41"/>
  <c r="C128" i="41"/>
  <c r="C132" i="41"/>
  <c r="N129" i="41"/>
  <c r="C149" i="41"/>
  <c r="C152" i="41"/>
  <c r="C169" i="41"/>
  <c r="C170" i="41"/>
  <c r="C175" i="41"/>
  <c r="I178" i="41"/>
  <c r="C178" i="41" s="1"/>
  <c r="F197" i="41"/>
  <c r="F195" i="41" s="1"/>
  <c r="O195" i="41"/>
  <c r="J203" i="41"/>
  <c r="C216" i="41"/>
  <c r="C217" i="41"/>
  <c r="I234" i="41"/>
  <c r="L251" i="41"/>
  <c r="L250" i="41" s="1"/>
  <c r="C265" i="41"/>
  <c r="F271" i="41"/>
  <c r="L269" i="41"/>
  <c r="C277" i="41"/>
  <c r="C81" i="41"/>
  <c r="C86" i="41"/>
  <c r="C87" i="41"/>
  <c r="I88" i="41"/>
  <c r="C92" i="41"/>
  <c r="I102" i="41"/>
  <c r="C113" i="41"/>
  <c r="O115" i="41"/>
  <c r="C131" i="41"/>
  <c r="C136" i="41"/>
  <c r="J129" i="41"/>
  <c r="J74" i="41" s="1"/>
  <c r="C144" i="41"/>
  <c r="C156" i="41"/>
  <c r="L173" i="41"/>
  <c r="E194" i="41"/>
  <c r="E193" i="41" s="1"/>
  <c r="C234" i="41"/>
  <c r="L245" i="41"/>
  <c r="L230" i="41" s="1"/>
  <c r="C22" i="41"/>
  <c r="C23" i="41"/>
  <c r="L27" i="41"/>
  <c r="C27" i="41" s="1"/>
  <c r="F54" i="41"/>
  <c r="O54" i="41"/>
  <c r="L57" i="41"/>
  <c r="L53" i="41" s="1"/>
  <c r="C62" i="41"/>
  <c r="C73" i="41"/>
  <c r="N74" i="41"/>
  <c r="C77" i="41"/>
  <c r="C80" i="41"/>
  <c r="I83" i="41"/>
  <c r="C98" i="41"/>
  <c r="C99" i="41"/>
  <c r="C104" i="41"/>
  <c r="C108" i="41"/>
  <c r="I115" i="41"/>
  <c r="O121" i="41"/>
  <c r="C133" i="41"/>
  <c r="C134" i="41"/>
  <c r="C140" i="41"/>
  <c r="C141" i="41"/>
  <c r="C142" i="41"/>
  <c r="C148" i="41"/>
  <c r="F150" i="41"/>
  <c r="C153" i="41"/>
  <c r="C154" i="41"/>
  <c r="O165" i="41"/>
  <c r="O164" i="41" s="1"/>
  <c r="C168" i="41"/>
  <c r="I174" i="41"/>
  <c r="C179" i="41"/>
  <c r="C189" i="41"/>
  <c r="C200" i="41"/>
  <c r="C209" i="41"/>
  <c r="C223" i="41"/>
  <c r="C225" i="41"/>
  <c r="G203" i="41"/>
  <c r="G194" i="41" s="1"/>
  <c r="K203" i="41"/>
  <c r="K194" i="41" s="1"/>
  <c r="C231" i="41"/>
  <c r="M229" i="41"/>
  <c r="C243" i="41"/>
  <c r="I251" i="41"/>
  <c r="I250" i="41" s="1"/>
  <c r="C255" i="41"/>
  <c r="C257" i="41"/>
  <c r="C274" i="41"/>
  <c r="D74" i="40"/>
  <c r="D51" i="40" s="1"/>
  <c r="M74" i="40"/>
  <c r="K193" i="40"/>
  <c r="C259" i="40"/>
  <c r="L82" i="40"/>
  <c r="L33" i="40"/>
  <c r="C33" i="40" s="1"/>
  <c r="C62" i="40"/>
  <c r="J75" i="40"/>
  <c r="J74" i="40" s="1"/>
  <c r="C84" i="40"/>
  <c r="F115" i="40"/>
  <c r="C115" i="40" s="1"/>
  <c r="F121" i="40"/>
  <c r="C121" i="40" s="1"/>
  <c r="C133" i="40"/>
  <c r="C141" i="40"/>
  <c r="C142" i="40"/>
  <c r="C168" i="40"/>
  <c r="C179" i="40"/>
  <c r="C181" i="40"/>
  <c r="I190" i="40"/>
  <c r="G186" i="40"/>
  <c r="G51" i="40" s="1"/>
  <c r="K186" i="40"/>
  <c r="K51" i="40" s="1"/>
  <c r="K50" i="40" s="1"/>
  <c r="H194" i="40"/>
  <c r="H193" i="40" s="1"/>
  <c r="C219" i="40"/>
  <c r="C221" i="40"/>
  <c r="C222" i="40"/>
  <c r="J230" i="40"/>
  <c r="J229" i="40" s="1"/>
  <c r="L234" i="40"/>
  <c r="C252" i="40"/>
  <c r="C253" i="40"/>
  <c r="C254" i="40"/>
  <c r="C256" i="40"/>
  <c r="C257" i="40"/>
  <c r="C275" i="40"/>
  <c r="C277" i="40"/>
  <c r="C278" i="40"/>
  <c r="C55" i="40"/>
  <c r="O54" i="40"/>
  <c r="C70" i="40"/>
  <c r="C71" i="40"/>
  <c r="C72" i="40"/>
  <c r="E75" i="40"/>
  <c r="E74" i="40" s="1"/>
  <c r="C112" i="40"/>
  <c r="C132" i="40"/>
  <c r="I130" i="40"/>
  <c r="I129" i="40" s="1"/>
  <c r="C137" i="40"/>
  <c r="O143" i="40"/>
  <c r="C150" i="40"/>
  <c r="F159" i="40"/>
  <c r="F165" i="40"/>
  <c r="F164" i="40" s="1"/>
  <c r="C176" i="40"/>
  <c r="C177" i="40"/>
  <c r="C188" i="40"/>
  <c r="J194" i="40"/>
  <c r="J193" i="40" s="1"/>
  <c r="F197" i="40"/>
  <c r="N203" i="40"/>
  <c r="N194" i="40" s="1"/>
  <c r="C212" i="40"/>
  <c r="I215" i="40"/>
  <c r="C228" i="40"/>
  <c r="C233" i="40"/>
  <c r="L269" i="40"/>
  <c r="C111" i="40"/>
  <c r="L130" i="40"/>
  <c r="L129" i="40" s="1"/>
  <c r="I135" i="40"/>
  <c r="G74" i="40"/>
  <c r="K74" i="40"/>
  <c r="E186" i="40"/>
  <c r="I186" i="40"/>
  <c r="C190" i="40"/>
  <c r="I195" i="40"/>
  <c r="K229" i="40"/>
  <c r="F251" i="40"/>
  <c r="C267" i="40"/>
  <c r="K20" i="40"/>
  <c r="C60" i="40"/>
  <c r="C64" i="40"/>
  <c r="C65" i="40"/>
  <c r="N74" i="40"/>
  <c r="C80" i="40"/>
  <c r="C81" i="40"/>
  <c r="C88" i="40"/>
  <c r="C92" i="40"/>
  <c r="C97" i="40"/>
  <c r="C114" i="40"/>
  <c r="O129" i="40"/>
  <c r="C143" i="40"/>
  <c r="C155" i="40"/>
  <c r="C156" i="40"/>
  <c r="C159" i="40"/>
  <c r="L173" i="40"/>
  <c r="L172" i="40" s="1"/>
  <c r="C185" i="40"/>
  <c r="E203" i="40"/>
  <c r="E194" i="40" s="1"/>
  <c r="C211" i="40"/>
  <c r="C231" i="40"/>
  <c r="N230" i="40"/>
  <c r="N229" i="40" s="1"/>
  <c r="C240" i="40"/>
  <c r="C260" i="40"/>
  <c r="C261" i="40"/>
  <c r="C262" i="40"/>
  <c r="C283" i="40"/>
  <c r="J52" i="40"/>
  <c r="J51" i="40" s="1"/>
  <c r="J50" i="40" s="1"/>
  <c r="J285" i="40" s="1"/>
  <c r="C130" i="40"/>
  <c r="L287" i="40"/>
  <c r="L286" i="40" s="1"/>
  <c r="H51" i="40"/>
  <c r="H50" i="40" s="1"/>
  <c r="E52" i="40"/>
  <c r="E51" i="40" s="1"/>
  <c r="C101" i="40"/>
  <c r="C103" i="40"/>
  <c r="C104" i="40"/>
  <c r="C174" i="40"/>
  <c r="C180" i="40"/>
  <c r="F183" i="40"/>
  <c r="C183" i="40" s="1"/>
  <c r="C196" i="40"/>
  <c r="C202" i="40"/>
  <c r="F204" i="40"/>
  <c r="C210" i="40"/>
  <c r="C216" i="40"/>
  <c r="C225" i="40"/>
  <c r="M230" i="40"/>
  <c r="M229" i="40" s="1"/>
  <c r="M193" i="40" s="1"/>
  <c r="C248" i="40"/>
  <c r="C24" i="40"/>
  <c r="L36" i="40"/>
  <c r="C36" i="40" s="1"/>
  <c r="C42" i="40"/>
  <c r="L57" i="40"/>
  <c r="F79" i="40"/>
  <c r="C79" i="40" s="1"/>
  <c r="C95" i="40"/>
  <c r="C106" i="40"/>
  <c r="C107" i="40"/>
  <c r="C108" i="40"/>
  <c r="C131" i="40"/>
  <c r="C144" i="40"/>
  <c r="C149" i="40"/>
  <c r="C151" i="40"/>
  <c r="C153" i="40"/>
  <c r="C154" i="40"/>
  <c r="C170" i="40"/>
  <c r="C171" i="40"/>
  <c r="C182" i="40"/>
  <c r="C201" i="40"/>
  <c r="C209" i="40"/>
  <c r="C213" i="40"/>
  <c r="C214" i="40"/>
  <c r="C220" i="40"/>
  <c r="C234" i="40"/>
  <c r="O269" i="40"/>
  <c r="O268" i="40" s="1"/>
  <c r="F271" i="40"/>
  <c r="C271" i="40" s="1"/>
  <c r="C273" i="40"/>
  <c r="C282" i="40"/>
  <c r="F288" i="40"/>
  <c r="C288" i="40" s="1"/>
  <c r="G20" i="40"/>
  <c r="N52" i="40"/>
  <c r="N51" i="40" s="1"/>
  <c r="M53" i="40"/>
  <c r="M52" i="40" s="1"/>
  <c r="M51" i="40" s="1"/>
  <c r="L54" i="40"/>
  <c r="C59" i="40"/>
  <c r="C78" i="40"/>
  <c r="C86" i="40"/>
  <c r="C87" i="40"/>
  <c r="C96" i="40"/>
  <c r="C126" i="40"/>
  <c r="C136" i="40"/>
  <c r="F140" i="40"/>
  <c r="C140" i="40" s="1"/>
  <c r="C152" i="40"/>
  <c r="C162" i="40"/>
  <c r="C163" i="40"/>
  <c r="L165" i="40"/>
  <c r="L164" i="40" s="1"/>
  <c r="C169" i="40"/>
  <c r="C175" i="40"/>
  <c r="F178" i="40"/>
  <c r="C184" i="40"/>
  <c r="C189" i="40"/>
  <c r="C192" i="40"/>
  <c r="C200" i="40"/>
  <c r="C208" i="40"/>
  <c r="C217" i="40"/>
  <c r="C218" i="40"/>
  <c r="C224" i="40"/>
  <c r="C227" i="40"/>
  <c r="E230" i="40"/>
  <c r="E229" i="40" s="1"/>
  <c r="C244" i="40"/>
  <c r="C249" i="40"/>
  <c r="F263" i="40"/>
  <c r="C270" i="40"/>
  <c r="C276" i="40"/>
  <c r="F279" i="40"/>
  <c r="C279" i="40" s="1"/>
  <c r="F21" i="40"/>
  <c r="F20" i="40" s="1"/>
  <c r="L27" i="40"/>
  <c r="C27" i="40" s="1"/>
  <c r="C43" i="40"/>
  <c r="C57" i="40"/>
  <c r="I57" i="40"/>
  <c r="I53" i="40" s="1"/>
  <c r="I52" i="40" s="1"/>
  <c r="C61" i="40"/>
  <c r="C63" i="40"/>
  <c r="C67" i="40"/>
  <c r="C69" i="40"/>
  <c r="C89" i="40"/>
  <c r="C90" i="40"/>
  <c r="C91" i="40"/>
  <c r="C119" i="40"/>
  <c r="C134" i="40"/>
  <c r="C138" i="40"/>
  <c r="C139" i="40"/>
  <c r="C146" i="40"/>
  <c r="C157" i="40"/>
  <c r="C158" i="40"/>
  <c r="C165" i="40"/>
  <c r="G194" i="40"/>
  <c r="C197" i="40"/>
  <c r="O195" i="40"/>
  <c r="O194" i="40" s="1"/>
  <c r="O193" i="40" s="1"/>
  <c r="C226" i="40"/>
  <c r="O229" i="40"/>
  <c r="I230" i="40"/>
  <c r="I229" i="40" s="1"/>
  <c r="C236" i="40"/>
  <c r="C242" i="40"/>
  <c r="C255" i="40"/>
  <c r="C290" i="40"/>
  <c r="C291" i="40"/>
  <c r="O20" i="37"/>
  <c r="O287" i="37"/>
  <c r="O286" i="37" s="1"/>
  <c r="I173" i="37"/>
  <c r="I172" i="37" s="1"/>
  <c r="I51" i="37" s="1"/>
  <c r="I50" i="37" s="1"/>
  <c r="I186" i="37"/>
  <c r="M186" i="37"/>
  <c r="M51" i="37" s="1"/>
  <c r="M50" i="37" s="1"/>
  <c r="G194" i="37"/>
  <c r="G193" i="37" s="1"/>
  <c r="I195" i="37"/>
  <c r="I194" i="37" s="1"/>
  <c r="I193" i="37" s="1"/>
  <c r="C204" i="37"/>
  <c r="F203" i="37"/>
  <c r="E284" i="37"/>
  <c r="J284" i="37"/>
  <c r="N284" i="37"/>
  <c r="L26" i="38"/>
  <c r="C26" i="38" s="1"/>
  <c r="C27" i="38"/>
  <c r="C42" i="38"/>
  <c r="N51" i="38"/>
  <c r="N50" i="38" s="1"/>
  <c r="L51" i="38"/>
  <c r="L50" i="38" s="1"/>
  <c r="L75" i="38"/>
  <c r="L74" i="38" s="1"/>
  <c r="I74" i="38"/>
  <c r="C135" i="37"/>
  <c r="O129" i="37"/>
  <c r="C129" i="37" s="1"/>
  <c r="G50" i="37"/>
  <c r="E49" i="37"/>
  <c r="E285" i="37"/>
  <c r="D285" i="37"/>
  <c r="D49" i="37"/>
  <c r="H285" i="37"/>
  <c r="H49" i="37"/>
  <c r="L230" i="37"/>
  <c r="L229" i="37" s="1"/>
  <c r="C245" i="37"/>
  <c r="K284" i="37"/>
  <c r="F287" i="38"/>
  <c r="C21" i="38"/>
  <c r="D285" i="38"/>
  <c r="D24" i="38"/>
  <c r="D49" i="38"/>
  <c r="E285" i="38"/>
  <c r="E49" i="38"/>
  <c r="L26" i="37"/>
  <c r="C27" i="37"/>
  <c r="O82" i="37"/>
  <c r="O74" i="37" s="1"/>
  <c r="O51" i="37" s="1"/>
  <c r="J49" i="37"/>
  <c r="J285" i="37"/>
  <c r="N49" i="37"/>
  <c r="N285" i="37"/>
  <c r="C178" i="37"/>
  <c r="L269" i="37"/>
  <c r="C275" i="37"/>
  <c r="H284" i="37"/>
  <c r="H285" i="38"/>
  <c r="H49" i="38"/>
  <c r="G285" i="38"/>
  <c r="G49" i="38"/>
  <c r="K285" i="38"/>
  <c r="K49" i="38"/>
  <c r="K285" i="37"/>
  <c r="K49" i="37"/>
  <c r="O173" i="37"/>
  <c r="O172" i="37" s="1"/>
  <c r="O203" i="37"/>
  <c r="O194" i="37" s="1"/>
  <c r="D284" i="37"/>
  <c r="I284" i="37"/>
  <c r="M284" i="37"/>
  <c r="L287" i="38"/>
  <c r="L286" i="38" s="1"/>
  <c r="L20" i="38"/>
  <c r="C44" i="38"/>
  <c r="J285" i="38"/>
  <c r="J49" i="38"/>
  <c r="M285" i="38"/>
  <c r="M49" i="38"/>
  <c r="O66" i="38"/>
  <c r="O52" i="38" s="1"/>
  <c r="O51" i="38" s="1"/>
  <c r="F75" i="38"/>
  <c r="C83" i="38"/>
  <c r="C21" i="37"/>
  <c r="C28" i="37"/>
  <c r="C45" i="37"/>
  <c r="E20" i="38"/>
  <c r="I20" i="38"/>
  <c r="M20" i="38"/>
  <c r="C22" i="38"/>
  <c r="C28" i="38"/>
  <c r="C34" i="38"/>
  <c r="C37" i="38"/>
  <c r="C45" i="38"/>
  <c r="I54" i="38"/>
  <c r="F57" i="38"/>
  <c r="I66" i="38"/>
  <c r="C66" i="38" s="1"/>
  <c r="C76" i="38"/>
  <c r="C80" i="38"/>
  <c r="C84" i="38"/>
  <c r="C124" i="38"/>
  <c r="F121" i="38"/>
  <c r="C121" i="38" s="1"/>
  <c r="C269" i="38"/>
  <c r="O268" i="38"/>
  <c r="C268" i="38" s="1"/>
  <c r="D284" i="38"/>
  <c r="M284" i="38"/>
  <c r="O287" i="39"/>
  <c r="O286" i="39" s="1"/>
  <c r="C27" i="39"/>
  <c r="L26" i="39"/>
  <c r="C121" i="39"/>
  <c r="C135" i="39"/>
  <c r="I129" i="39"/>
  <c r="F173" i="39"/>
  <c r="C174" i="39"/>
  <c r="H285" i="40"/>
  <c r="H49" i="40"/>
  <c r="O53" i="40"/>
  <c r="O52" i="40" s="1"/>
  <c r="F79" i="37"/>
  <c r="C174" i="37"/>
  <c r="F183" i="37"/>
  <c r="C183" i="37" s="1"/>
  <c r="F187" i="37"/>
  <c r="F191" i="37"/>
  <c r="L197" i="37"/>
  <c r="L195" i="37" s="1"/>
  <c r="L194" i="37" s="1"/>
  <c r="F251" i="37"/>
  <c r="F259" i="37"/>
  <c r="F281" i="37"/>
  <c r="C77" i="38"/>
  <c r="O230" i="38"/>
  <c r="O229" i="38" s="1"/>
  <c r="C237" i="38"/>
  <c r="E284" i="38"/>
  <c r="J284" i="38"/>
  <c r="N284" i="38"/>
  <c r="F68" i="39"/>
  <c r="C69" i="39"/>
  <c r="K285" i="39"/>
  <c r="K49" i="39"/>
  <c r="C281" i="39"/>
  <c r="I287" i="40"/>
  <c r="I286" i="40" s="1"/>
  <c r="I20" i="40"/>
  <c r="C179" i="37"/>
  <c r="G20" i="38"/>
  <c r="K20" i="38"/>
  <c r="O20" i="38"/>
  <c r="G284" i="38"/>
  <c r="K284" i="38"/>
  <c r="C56" i="39"/>
  <c r="I54" i="39"/>
  <c r="I53" i="39" s="1"/>
  <c r="I52" i="39" s="1"/>
  <c r="F111" i="39"/>
  <c r="C112" i="39"/>
  <c r="C229" i="39"/>
  <c r="O193" i="39"/>
  <c r="K284" i="39"/>
  <c r="L53" i="40"/>
  <c r="L52" i="40" s="1"/>
  <c r="H284" i="38"/>
  <c r="L284" i="38"/>
  <c r="C281" i="38"/>
  <c r="F286" i="39"/>
  <c r="C287" i="39"/>
  <c r="C24" i="39"/>
  <c r="F20" i="39"/>
  <c r="L49" i="39"/>
  <c r="L285" i="39"/>
  <c r="C57" i="39"/>
  <c r="O53" i="39"/>
  <c r="O52" i="39" s="1"/>
  <c r="O51" i="39" s="1"/>
  <c r="O50" i="39" s="1"/>
  <c r="C197" i="39"/>
  <c r="F195" i="39"/>
  <c r="L284" i="39"/>
  <c r="O287" i="40"/>
  <c r="O286" i="40" s="1"/>
  <c r="O20" i="40"/>
  <c r="F245" i="38"/>
  <c r="C282" i="38"/>
  <c r="C198" i="39"/>
  <c r="F271" i="39"/>
  <c r="F275" i="39"/>
  <c r="C275" i="39" s="1"/>
  <c r="F279" i="39"/>
  <c r="C279" i="39" s="1"/>
  <c r="C282" i="39"/>
  <c r="I288" i="39"/>
  <c r="C288" i="39" s="1"/>
  <c r="D20" i="40"/>
  <c r="H20" i="40"/>
  <c r="C21" i="40"/>
  <c r="F54" i="40"/>
  <c r="C73" i="40"/>
  <c r="F68" i="40"/>
  <c r="C68" i="40" s="1"/>
  <c r="D193" i="40"/>
  <c r="I203" i="40"/>
  <c r="I194" i="40" s="1"/>
  <c r="I193" i="40" s="1"/>
  <c r="G229" i="40"/>
  <c r="G193" i="40" s="1"/>
  <c r="F230" i="40"/>
  <c r="F174" i="38"/>
  <c r="F190" i="38"/>
  <c r="F54" i="39"/>
  <c r="C175" i="39"/>
  <c r="L31" i="40"/>
  <c r="C58" i="40"/>
  <c r="C83" i="40"/>
  <c r="O82" i="40"/>
  <c r="C187" i="40"/>
  <c r="O186" i="40"/>
  <c r="C186" i="40" s="1"/>
  <c r="J20" i="40"/>
  <c r="N20" i="40"/>
  <c r="C164" i="40"/>
  <c r="L74" i="40"/>
  <c r="F195" i="40"/>
  <c r="C232" i="40"/>
  <c r="I271" i="39"/>
  <c r="I269" i="39" s="1"/>
  <c r="I268" i="39" s="1"/>
  <c r="I193" i="39" s="1"/>
  <c r="I275" i="39"/>
  <c r="C76" i="40"/>
  <c r="I75" i="40"/>
  <c r="C77" i="40"/>
  <c r="L204" i="40"/>
  <c r="J284" i="40"/>
  <c r="N51" i="41"/>
  <c r="O75" i="41"/>
  <c r="C79" i="41"/>
  <c r="F127" i="40"/>
  <c r="F135" i="40"/>
  <c r="C198" i="40"/>
  <c r="F215" i="40"/>
  <c r="L237" i="40"/>
  <c r="C237" i="40" s="1"/>
  <c r="C238" i="40"/>
  <c r="L245" i="40"/>
  <c r="C245" i="40" s="1"/>
  <c r="C246" i="40"/>
  <c r="L268" i="40"/>
  <c r="G284" i="40"/>
  <c r="K284" i="40"/>
  <c r="L287" i="41"/>
  <c r="C21" i="41"/>
  <c r="I53" i="41"/>
  <c r="I52" i="41" s="1"/>
  <c r="G51" i="41"/>
  <c r="O82" i="41"/>
  <c r="H284" i="40"/>
  <c r="I75" i="41"/>
  <c r="C83" i="41"/>
  <c r="L195" i="40"/>
  <c r="L215" i="40"/>
  <c r="D284" i="40"/>
  <c r="M284" i="40"/>
  <c r="F53" i="41"/>
  <c r="C54" i="41"/>
  <c r="I82" i="41"/>
  <c r="C58" i="41"/>
  <c r="C97" i="41"/>
  <c r="C105" i="41"/>
  <c r="C106" i="41"/>
  <c r="C125" i="41"/>
  <c r="I129" i="41"/>
  <c r="F164" i="41"/>
  <c r="F281" i="40"/>
  <c r="C55" i="41"/>
  <c r="C67" i="41"/>
  <c r="F68" i="41"/>
  <c r="F88" i="41"/>
  <c r="C88" i="41" s="1"/>
  <c r="C109" i="41"/>
  <c r="C112" i="41"/>
  <c r="L111" i="41"/>
  <c r="C117" i="41"/>
  <c r="C118" i="41"/>
  <c r="F115" i="41"/>
  <c r="O173" i="41"/>
  <c r="O172" i="41" s="1"/>
  <c r="L33" i="41"/>
  <c r="L36" i="41"/>
  <c r="C36" i="41" s="1"/>
  <c r="O44" i="41"/>
  <c r="C124" i="41"/>
  <c r="L121" i="41"/>
  <c r="F173" i="41"/>
  <c r="C174" i="41"/>
  <c r="F269" i="40"/>
  <c r="L68" i="41"/>
  <c r="L66" i="41" s="1"/>
  <c r="L52" i="41" s="1"/>
  <c r="L76" i="41"/>
  <c r="L75" i="41" s="1"/>
  <c r="F94" i="41"/>
  <c r="C94" i="41" s="1"/>
  <c r="L102" i="41"/>
  <c r="C102" i="41" s="1"/>
  <c r="C114" i="41"/>
  <c r="F111" i="41"/>
  <c r="C111" i="41" s="1"/>
  <c r="C116" i="41"/>
  <c r="L115" i="41"/>
  <c r="F121" i="41"/>
  <c r="C121" i="41" s="1"/>
  <c r="C122" i="41"/>
  <c r="C150" i="41"/>
  <c r="J194" i="41"/>
  <c r="C199" i="41"/>
  <c r="C207" i="41"/>
  <c r="F215" i="41"/>
  <c r="I215" i="41"/>
  <c r="C219" i="41"/>
  <c r="C220" i="41"/>
  <c r="C235" i="41"/>
  <c r="C236" i="41"/>
  <c r="D230" i="41"/>
  <c r="D229" i="41" s="1"/>
  <c r="D193" i="41" s="1"/>
  <c r="D50" i="41" s="1"/>
  <c r="J258" i="41"/>
  <c r="N258" i="41"/>
  <c r="N229" i="41" s="1"/>
  <c r="F263" i="41"/>
  <c r="I263" i="41"/>
  <c r="C264" i="41"/>
  <c r="C267" i="41"/>
  <c r="E284" i="41"/>
  <c r="I281" i="41"/>
  <c r="I287" i="41" s="1"/>
  <c r="C282" i="41"/>
  <c r="L288" i="41"/>
  <c r="F135" i="41"/>
  <c r="F143" i="41"/>
  <c r="L165" i="41"/>
  <c r="L164" i="41" s="1"/>
  <c r="C166" i="41"/>
  <c r="F187" i="41"/>
  <c r="F190" i="41"/>
  <c r="I195" i="41"/>
  <c r="C196" i="41"/>
  <c r="M193" i="41"/>
  <c r="M50" i="41" s="1"/>
  <c r="L204" i="41"/>
  <c r="C212" i="41"/>
  <c r="C224" i="41"/>
  <c r="C227" i="41"/>
  <c r="C228" i="41"/>
  <c r="G229" i="41"/>
  <c r="G284" i="41" s="1"/>
  <c r="C233" i="41"/>
  <c r="F232" i="41"/>
  <c r="O237" i="41"/>
  <c r="O230" i="41" s="1"/>
  <c r="O229" i="41" s="1"/>
  <c r="C247" i="41"/>
  <c r="C249" i="41"/>
  <c r="F245" i="41"/>
  <c r="I269" i="41"/>
  <c r="I268" i="41" s="1"/>
  <c r="C270" i="41"/>
  <c r="C275" i="41"/>
  <c r="G193" i="41"/>
  <c r="C197" i="41"/>
  <c r="I203" i="41"/>
  <c r="C241" i="41"/>
  <c r="F237" i="41"/>
  <c r="C248" i="41"/>
  <c r="I245" i="41"/>
  <c r="I230" i="41" s="1"/>
  <c r="I229" i="41" s="1"/>
  <c r="J229" i="41"/>
  <c r="I259" i="41"/>
  <c r="I258" i="41" s="1"/>
  <c r="C260" i="41"/>
  <c r="M284" i="41"/>
  <c r="L127" i="41"/>
  <c r="C127" i="41" s="1"/>
  <c r="L135" i="41"/>
  <c r="L143" i="41"/>
  <c r="L159" i="41"/>
  <c r="C159" i="41" s="1"/>
  <c r="L183" i="41"/>
  <c r="L172" i="41" s="1"/>
  <c r="I187" i="41"/>
  <c r="C188" i="41"/>
  <c r="I191" i="41"/>
  <c r="I190" i="41" s="1"/>
  <c r="C192" i="41"/>
  <c r="N194" i="41"/>
  <c r="C205" i="41"/>
  <c r="F204" i="41"/>
  <c r="O203" i="41"/>
  <c r="O194" i="41" s="1"/>
  <c r="K229" i="41"/>
  <c r="H230" i="41"/>
  <c r="H229" i="41" s="1"/>
  <c r="H193" i="41" s="1"/>
  <c r="H50" i="41" s="1"/>
  <c r="C240" i="41"/>
  <c r="I237" i="41"/>
  <c r="F251" i="41"/>
  <c r="O269" i="41"/>
  <c r="O268" i="41" s="1"/>
  <c r="C273" i="41"/>
  <c r="C281" i="41"/>
  <c r="C290" i="41"/>
  <c r="I288" i="41"/>
  <c r="C293" i="41"/>
  <c r="C295" i="41"/>
  <c r="F286" i="41"/>
  <c r="O286" i="41"/>
  <c r="C289" i="41"/>
  <c r="C284" i="50" l="1"/>
  <c r="C193" i="50"/>
  <c r="F50" i="50"/>
  <c r="C51" i="50"/>
  <c r="L285" i="50"/>
  <c r="L49" i="50"/>
  <c r="C24" i="51"/>
  <c r="F20" i="51"/>
  <c r="L36" i="51"/>
  <c r="C40" i="51"/>
  <c r="F50" i="51"/>
  <c r="C51" i="51"/>
  <c r="F50" i="52"/>
  <c r="C51" i="52"/>
  <c r="C24" i="52"/>
  <c r="F20" i="52"/>
  <c r="C20" i="52" s="1"/>
  <c r="J285" i="51"/>
  <c r="J20" i="51"/>
  <c r="L285" i="45"/>
  <c r="L49" i="45"/>
  <c r="G285" i="45"/>
  <c r="G49" i="45"/>
  <c r="C193" i="44"/>
  <c r="C194" i="44"/>
  <c r="F24" i="44"/>
  <c r="F20" i="44" s="1"/>
  <c r="I285" i="44"/>
  <c r="I49" i="44"/>
  <c r="F24" i="45"/>
  <c r="D20" i="45"/>
  <c r="O49" i="45"/>
  <c r="O285" i="45"/>
  <c r="E285" i="44"/>
  <c r="C52" i="47"/>
  <c r="F51" i="47"/>
  <c r="O284" i="44"/>
  <c r="F51" i="44"/>
  <c r="C52" i="44"/>
  <c r="F24" i="47"/>
  <c r="D20" i="47"/>
  <c r="C52" i="46"/>
  <c r="F51" i="46"/>
  <c r="L40" i="44"/>
  <c r="J36" i="44"/>
  <c r="J26" i="44" s="1"/>
  <c r="C268" i="44"/>
  <c r="F284" i="44"/>
  <c r="D285" i="45"/>
  <c r="D284" i="46"/>
  <c r="D287" i="46"/>
  <c r="D286" i="46" s="1"/>
  <c r="D49" i="46"/>
  <c r="L285" i="47"/>
  <c r="L49" i="47"/>
  <c r="I193" i="45"/>
  <c r="I50" i="45" s="1"/>
  <c r="I284" i="45"/>
  <c r="C284" i="45" s="1"/>
  <c r="O285" i="46"/>
  <c r="O49" i="46"/>
  <c r="F281" i="46"/>
  <c r="C283" i="46"/>
  <c r="C52" i="45"/>
  <c r="F51" i="45"/>
  <c r="O49" i="44"/>
  <c r="O285" i="44"/>
  <c r="I51" i="47"/>
  <c r="I50" i="47" s="1"/>
  <c r="F284" i="47"/>
  <c r="C284" i="47" s="1"/>
  <c r="I285" i="43"/>
  <c r="I49" i="43"/>
  <c r="F74" i="43"/>
  <c r="C269" i="42"/>
  <c r="C52" i="43"/>
  <c r="L193" i="42"/>
  <c r="C287" i="43"/>
  <c r="F286" i="43"/>
  <c r="C286" i="43" s="1"/>
  <c r="C53" i="42"/>
  <c r="F52" i="42"/>
  <c r="C268" i="42"/>
  <c r="O285" i="42"/>
  <c r="O49" i="42"/>
  <c r="L193" i="43"/>
  <c r="L50" i="43" s="1"/>
  <c r="L284" i="43"/>
  <c r="O285" i="43"/>
  <c r="O49" i="43"/>
  <c r="M285" i="42"/>
  <c r="M49" i="42"/>
  <c r="F194" i="42"/>
  <c r="C195" i="42"/>
  <c r="C26" i="42"/>
  <c r="L20" i="42"/>
  <c r="C20" i="42" s="1"/>
  <c r="C194" i="43"/>
  <c r="F193" i="43"/>
  <c r="C230" i="42"/>
  <c r="F229" i="42"/>
  <c r="C229" i="42" s="1"/>
  <c r="I193" i="42"/>
  <c r="I50" i="42" s="1"/>
  <c r="F74" i="42"/>
  <c r="C74" i="42" s="1"/>
  <c r="K285" i="42"/>
  <c r="K49" i="42"/>
  <c r="L50" i="42"/>
  <c r="O193" i="41"/>
  <c r="C263" i="41"/>
  <c r="L229" i="41"/>
  <c r="O74" i="41"/>
  <c r="N284" i="41"/>
  <c r="O53" i="41"/>
  <c r="O52" i="41" s="1"/>
  <c r="J51" i="41"/>
  <c r="J284" i="41"/>
  <c r="K284" i="41"/>
  <c r="C195" i="41"/>
  <c r="J193" i="41"/>
  <c r="J50" i="41" s="1"/>
  <c r="J49" i="41" s="1"/>
  <c r="I173" i="41"/>
  <c r="I172" i="41" s="1"/>
  <c r="C57" i="41"/>
  <c r="L203" i="41"/>
  <c r="L194" i="41" s="1"/>
  <c r="L268" i="41"/>
  <c r="E50" i="41"/>
  <c r="C288" i="41"/>
  <c r="L129" i="41"/>
  <c r="C245" i="41"/>
  <c r="C115" i="41"/>
  <c r="C271" i="41"/>
  <c r="F269" i="41"/>
  <c r="F268" i="41" s="1"/>
  <c r="K49" i="40"/>
  <c r="K285" i="40"/>
  <c r="E193" i="40"/>
  <c r="E50" i="40" s="1"/>
  <c r="E284" i="40"/>
  <c r="N193" i="40"/>
  <c r="N50" i="40" s="1"/>
  <c r="N284" i="40"/>
  <c r="D50" i="40"/>
  <c r="D285" i="40" s="1"/>
  <c r="O74" i="40"/>
  <c r="O284" i="40" s="1"/>
  <c r="J49" i="40"/>
  <c r="F250" i="40"/>
  <c r="C250" i="40" s="1"/>
  <c r="C251" i="40"/>
  <c r="F203" i="40"/>
  <c r="C203" i="40" s="1"/>
  <c r="C204" i="40"/>
  <c r="G50" i="40"/>
  <c r="F75" i="40"/>
  <c r="C75" i="40" s="1"/>
  <c r="C263" i="40"/>
  <c r="F258" i="40"/>
  <c r="C258" i="40" s="1"/>
  <c r="C178" i="40"/>
  <c r="F173" i="40"/>
  <c r="M50" i="40"/>
  <c r="I286" i="41"/>
  <c r="C286" i="41" s="1"/>
  <c r="C287" i="41"/>
  <c r="G285" i="40"/>
  <c r="G49" i="40"/>
  <c r="O284" i="41"/>
  <c r="H285" i="41"/>
  <c r="H49" i="41"/>
  <c r="M285" i="41"/>
  <c r="M49" i="41"/>
  <c r="D285" i="41"/>
  <c r="D49" i="41"/>
  <c r="O193" i="37"/>
  <c r="O284" i="37"/>
  <c r="O50" i="37"/>
  <c r="C191" i="41"/>
  <c r="N193" i="41"/>
  <c r="N50" i="41" s="1"/>
  <c r="K193" i="41"/>
  <c r="K50" i="41" s="1"/>
  <c r="I186" i="41"/>
  <c r="D284" i="41"/>
  <c r="C259" i="41"/>
  <c r="F186" i="41"/>
  <c r="C187" i="41"/>
  <c r="C135" i="41"/>
  <c r="C215" i="41"/>
  <c r="C183" i="41"/>
  <c r="F129" i="41"/>
  <c r="F268" i="40"/>
  <c r="C268" i="40" s="1"/>
  <c r="C269" i="40"/>
  <c r="C165" i="41"/>
  <c r="C76" i="41"/>
  <c r="L286" i="41"/>
  <c r="F129" i="40"/>
  <c r="C129" i="40" s="1"/>
  <c r="C135" i="40"/>
  <c r="L26" i="40"/>
  <c r="C31" i="40"/>
  <c r="C174" i="38"/>
  <c r="F173" i="38"/>
  <c r="I286" i="39"/>
  <c r="O284" i="38"/>
  <c r="C68" i="39"/>
  <c r="F66" i="39"/>
  <c r="C66" i="39" s="1"/>
  <c r="C259" i="37"/>
  <c r="F258" i="37"/>
  <c r="C258" i="37" s="1"/>
  <c r="C187" i="37"/>
  <c r="O51" i="40"/>
  <c r="O50" i="40" s="1"/>
  <c r="I53" i="38"/>
  <c r="I52" i="38" s="1"/>
  <c r="C54" i="38"/>
  <c r="F82" i="38"/>
  <c r="C82" i="38" s="1"/>
  <c r="C82" i="37"/>
  <c r="C230" i="37"/>
  <c r="C26" i="37"/>
  <c r="L20" i="37"/>
  <c r="C20" i="37" s="1"/>
  <c r="G284" i="37"/>
  <c r="N285" i="38"/>
  <c r="N49" i="38"/>
  <c r="C204" i="41"/>
  <c r="F203" i="41"/>
  <c r="F258" i="41"/>
  <c r="C258" i="41" s="1"/>
  <c r="I194" i="41"/>
  <c r="I193" i="41" s="1"/>
  <c r="C33" i="41"/>
  <c r="L26" i="41"/>
  <c r="C68" i="41"/>
  <c r="C281" i="40"/>
  <c r="C164" i="41"/>
  <c r="F66" i="41"/>
  <c r="C66" i="41" s="1"/>
  <c r="C53" i="41"/>
  <c r="I74" i="41"/>
  <c r="I51" i="41" s="1"/>
  <c r="I50" i="41" s="1"/>
  <c r="C75" i="41"/>
  <c r="C215" i="40"/>
  <c r="C127" i="40"/>
  <c r="F82" i="40"/>
  <c r="I74" i="40"/>
  <c r="C195" i="40"/>
  <c r="F194" i="40"/>
  <c r="L230" i="40"/>
  <c r="L229" i="40" s="1"/>
  <c r="F66" i="40"/>
  <c r="C66" i="40" s="1"/>
  <c r="F194" i="39"/>
  <c r="C195" i="39"/>
  <c r="F82" i="39"/>
  <c r="C111" i="39"/>
  <c r="O193" i="38"/>
  <c r="O50" i="38" s="1"/>
  <c r="C251" i="37"/>
  <c r="F250" i="37"/>
  <c r="C173" i="39"/>
  <c r="F172" i="39"/>
  <c r="C172" i="39" s="1"/>
  <c r="C26" i="39"/>
  <c r="L20" i="39"/>
  <c r="D20" i="38"/>
  <c r="F24" i="38"/>
  <c r="F286" i="38"/>
  <c r="C286" i="38" s="1"/>
  <c r="C287" i="38"/>
  <c r="M49" i="37"/>
  <c r="M285" i="37"/>
  <c r="F82" i="41"/>
  <c r="L203" i="40"/>
  <c r="L194" i="40" s="1"/>
  <c r="C54" i="39"/>
  <c r="F53" i="39"/>
  <c r="F53" i="40"/>
  <c r="C54" i="40"/>
  <c r="C245" i="38"/>
  <c r="F230" i="38"/>
  <c r="C286" i="39"/>
  <c r="O284" i="39"/>
  <c r="L193" i="37"/>
  <c r="L50" i="37" s="1"/>
  <c r="C129" i="39"/>
  <c r="I74" i="39"/>
  <c r="I51" i="39" s="1"/>
  <c r="I50" i="39" s="1"/>
  <c r="C75" i="38"/>
  <c r="F74" i="38"/>
  <c r="C74" i="38" s="1"/>
  <c r="G285" i="37"/>
  <c r="G49" i="37"/>
  <c r="C197" i="37"/>
  <c r="C173" i="37"/>
  <c r="F250" i="41"/>
  <c r="C250" i="41" s="1"/>
  <c r="C251" i="41"/>
  <c r="C237" i="41"/>
  <c r="H284" i="41"/>
  <c r="C268" i="41"/>
  <c r="F230" i="41"/>
  <c r="C232" i="41"/>
  <c r="C190" i="41"/>
  <c r="C143" i="41"/>
  <c r="F172" i="41"/>
  <c r="C172" i="41" s="1"/>
  <c r="C173" i="41"/>
  <c r="C44" i="41"/>
  <c r="O20" i="41"/>
  <c r="L82" i="41"/>
  <c r="G50" i="41"/>
  <c r="F287" i="40"/>
  <c r="C190" i="38"/>
  <c r="F186" i="38"/>
  <c r="C186" i="38" s="1"/>
  <c r="F269" i="39"/>
  <c r="C271" i="39"/>
  <c r="O285" i="39"/>
  <c r="O49" i="39"/>
  <c r="C20" i="39"/>
  <c r="L51" i="40"/>
  <c r="C281" i="37"/>
  <c r="C191" i="37"/>
  <c r="F190" i="37"/>
  <c r="C190" i="37" s="1"/>
  <c r="C79" i="37"/>
  <c r="F75" i="37"/>
  <c r="I284" i="39"/>
  <c r="F53" i="38"/>
  <c r="C57" i="38"/>
  <c r="C269" i="37"/>
  <c r="L268" i="37"/>
  <c r="C195" i="37"/>
  <c r="L285" i="38"/>
  <c r="L49" i="38"/>
  <c r="C203" i="37"/>
  <c r="F194" i="37"/>
  <c r="I49" i="37"/>
  <c r="I285" i="37"/>
  <c r="F172" i="37"/>
  <c r="C172" i="37" s="1"/>
  <c r="F287" i="37"/>
  <c r="F285" i="50" l="1"/>
  <c r="C285" i="50" s="1"/>
  <c r="F49" i="50"/>
  <c r="C49" i="50" s="1"/>
  <c r="C50" i="50"/>
  <c r="F285" i="51"/>
  <c r="F49" i="51"/>
  <c r="C49" i="51" s="1"/>
  <c r="C50" i="51"/>
  <c r="F285" i="52"/>
  <c r="C285" i="52" s="1"/>
  <c r="F49" i="52"/>
  <c r="C49" i="52" s="1"/>
  <c r="C50" i="52"/>
  <c r="C36" i="51"/>
  <c r="L26" i="51"/>
  <c r="C24" i="44"/>
  <c r="C193" i="45"/>
  <c r="L36" i="44"/>
  <c r="C40" i="44"/>
  <c r="C24" i="47"/>
  <c r="F20" i="47"/>
  <c r="C20" i="47" s="1"/>
  <c r="C51" i="47"/>
  <c r="F50" i="47"/>
  <c r="C281" i="46"/>
  <c r="F284" i="46"/>
  <c r="C284" i="46" s="1"/>
  <c r="F287" i="46"/>
  <c r="I285" i="45"/>
  <c r="I49" i="45"/>
  <c r="C284" i="44"/>
  <c r="C51" i="46"/>
  <c r="F50" i="46"/>
  <c r="C24" i="45"/>
  <c r="F20" i="45"/>
  <c r="C20" i="45" s="1"/>
  <c r="C51" i="44"/>
  <c r="F50" i="44"/>
  <c r="C51" i="45"/>
  <c r="F50" i="45"/>
  <c r="I285" i="47"/>
  <c r="I49" i="47"/>
  <c r="J285" i="44"/>
  <c r="J20" i="44"/>
  <c r="I285" i="42"/>
  <c r="I49" i="42"/>
  <c r="F284" i="42"/>
  <c r="C284" i="42" s="1"/>
  <c r="C193" i="43"/>
  <c r="L285" i="42"/>
  <c r="L49" i="42"/>
  <c r="C194" i="42"/>
  <c r="F193" i="42"/>
  <c r="C193" i="42" s="1"/>
  <c r="F51" i="42"/>
  <c r="C52" i="42"/>
  <c r="C74" i="43"/>
  <c r="F284" i="43"/>
  <c r="C284" i="43" s="1"/>
  <c r="F51" i="43"/>
  <c r="L285" i="43"/>
  <c r="L49" i="43"/>
  <c r="J285" i="41"/>
  <c r="O51" i="41"/>
  <c r="O50" i="41" s="1"/>
  <c r="L193" i="41"/>
  <c r="C186" i="41"/>
  <c r="L74" i="41"/>
  <c r="C129" i="41"/>
  <c r="C269" i="41"/>
  <c r="E49" i="41"/>
  <c r="E285" i="41"/>
  <c r="N49" i="40"/>
  <c r="N285" i="40"/>
  <c r="D49" i="40"/>
  <c r="F229" i="40"/>
  <c r="C230" i="40"/>
  <c r="C229" i="40"/>
  <c r="M285" i="40"/>
  <c r="M49" i="40"/>
  <c r="L193" i="40"/>
  <c r="L50" i="40"/>
  <c r="L49" i="40" s="1"/>
  <c r="C173" i="40"/>
  <c r="F172" i="40"/>
  <c r="C172" i="40" s="1"/>
  <c r="E285" i="40"/>
  <c r="E49" i="40"/>
  <c r="I49" i="39"/>
  <c r="I285" i="39"/>
  <c r="L284" i="41"/>
  <c r="L51" i="41"/>
  <c r="L50" i="41" s="1"/>
  <c r="O49" i="38"/>
  <c r="O285" i="38"/>
  <c r="I285" i="41"/>
  <c r="I49" i="41"/>
  <c r="F286" i="37"/>
  <c r="C286" i="37" s="1"/>
  <c r="C287" i="37"/>
  <c r="C268" i="37"/>
  <c r="L284" i="37"/>
  <c r="C269" i="39"/>
  <c r="F268" i="39"/>
  <c r="G285" i="41"/>
  <c r="G49" i="41"/>
  <c r="I284" i="41"/>
  <c r="F229" i="41"/>
  <c r="C230" i="41"/>
  <c r="F52" i="39"/>
  <c r="C53" i="39"/>
  <c r="C82" i="41"/>
  <c r="F74" i="41"/>
  <c r="C74" i="41" s="1"/>
  <c r="F229" i="37"/>
  <c r="C250" i="37"/>
  <c r="C82" i="39"/>
  <c r="F74" i="39"/>
  <c r="C74" i="39" s="1"/>
  <c r="L284" i="40"/>
  <c r="I51" i="40"/>
  <c r="I50" i="40" s="1"/>
  <c r="I284" i="40"/>
  <c r="F52" i="41"/>
  <c r="O285" i="40"/>
  <c r="O49" i="40"/>
  <c r="C26" i="40"/>
  <c r="L20" i="40"/>
  <c r="C20" i="40" s="1"/>
  <c r="C75" i="37"/>
  <c r="F74" i="37"/>
  <c r="F52" i="40"/>
  <c r="C53" i="40"/>
  <c r="F193" i="40"/>
  <c r="C193" i="40" s="1"/>
  <c r="C194" i="40"/>
  <c r="N285" i="41"/>
  <c r="N49" i="41"/>
  <c r="F186" i="37"/>
  <c r="C186" i="37" s="1"/>
  <c r="F172" i="38"/>
  <c r="C172" i="38" s="1"/>
  <c r="C173" i="38"/>
  <c r="K285" i="41"/>
  <c r="K49" i="41"/>
  <c r="L285" i="37"/>
  <c r="L49" i="37"/>
  <c r="C230" i="38"/>
  <c r="F229" i="38"/>
  <c r="C24" i="38"/>
  <c r="F20" i="38"/>
  <c r="C20" i="38" s="1"/>
  <c r="C194" i="39"/>
  <c r="C82" i="40"/>
  <c r="F74" i="40"/>
  <c r="C74" i="40" s="1"/>
  <c r="O285" i="37"/>
  <c r="O49" i="37"/>
  <c r="F193" i="37"/>
  <c r="C193" i="37" s="1"/>
  <c r="C194" i="37"/>
  <c r="F52" i="38"/>
  <c r="C53" i="38"/>
  <c r="L285" i="40"/>
  <c r="F286" i="40"/>
  <c r="C286" i="40" s="1"/>
  <c r="C287" i="40"/>
  <c r="O285" i="41"/>
  <c r="O49" i="41"/>
  <c r="C26" i="41"/>
  <c r="L20" i="41"/>
  <c r="C20" i="41" s="1"/>
  <c r="C203" i="41"/>
  <c r="F194" i="41"/>
  <c r="I51" i="38"/>
  <c r="I50" i="38" s="1"/>
  <c r="I284" i="38"/>
  <c r="L285" i="51" l="1"/>
  <c r="C26" i="51"/>
  <c r="L20" i="51"/>
  <c r="C20" i="51" s="1"/>
  <c r="C285" i="51"/>
  <c r="F285" i="44"/>
  <c r="C50" i="44"/>
  <c r="F49" i="44"/>
  <c r="C49" i="44" s="1"/>
  <c r="F285" i="46"/>
  <c r="C285" i="46" s="1"/>
  <c r="F49" i="46"/>
  <c r="C49" i="46" s="1"/>
  <c r="C50" i="46"/>
  <c r="F285" i="47"/>
  <c r="C285" i="47" s="1"/>
  <c r="F49" i="47"/>
  <c r="C49" i="47" s="1"/>
  <c r="C50" i="47"/>
  <c r="F285" i="45"/>
  <c r="C285" i="45" s="1"/>
  <c r="C50" i="45"/>
  <c r="F49" i="45"/>
  <c r="C49" i="45" s="1"/>
  <c r="C287" i="46"/>
  <c r="F286" i="46"/>
  <c r="C286" i="46" s="1"/>
  <c r="C36" i="44"/>
  <c r="L26" i="44"/>
  <c r="C51" i="43"/>
  <c r="F50" i="43"/>
  <c r="F50" i="42"/>
  <c r="C51" i="42"/>
  <c r="C74" i="37"/>
  <c r="F51" i="37"/>
  <c r="C229" i="41"/>
  <c r="F284" i="41"/>
  <c r="C284" i="41" s="1"/>
  <c r="C268" i="39"/>
  <c r="F284" i="39"/>
  <c r="C284" i="39" s="1"/>
  <c r="I285" i="40"/>
  <c r="I49" i="40"/>
  <c r="I285" i="38"/>
  <c r="I49" i="38"/>
  <c r="C52" i="38"/>
  <c r="F51" i="38"/>
  <c r="F193" i="39"/>
  <c r="C193" i="39" s="1"/>
  <c r="F284" i="40"/>
  <c r="C284" i="40" s="1"/>
  <c r="C229" i="37"/>
  <c r="F284" i="37"/>
  <c r="C284" i="37" s="1"/>
  <c r="F51" i="39"/>
  <c r="C52" i="39"/>
  <c r="L285" i="41"/>
  <c r="L49" i="41"/>
  <c r="F193" i="41"/>
  <c r="C193" i="41" s="1"/>
  <c r="C194" i="41"/>
  <c r="C52" i="40"/>
  <c r="F51" i="40"/>
  <c r="C52" i="41"/>
  <c r="F51" i="41"/>
  <c r="C229" i="38"/>
  <c r="F193" i="38"/>
  <c r="C193" i="38" s="1"/>
  <c r="F284" i="38"/>
  <c r="C284" i="38" s="1"/>
  <c r="L285" i="44" l="1"/>
  <c r="C285" i="44" s="1"/>
  <c r="C26" i="44"/>
  <c r="L20" i="44"/>
  <c r="C20" i="44" s="1"/>
  <c r="F285" i="42"/>
  <c r="C285" i="42" s="1"/>
  <c r="F49" i="42"/>
  <c r="C49" i="42" s="1"/>
  <c r="C50" i="42"/>
  <c r="F285" i="43"/>
  <c r="C285" i="43" s="1"/>
  <c r="F49" i="43"/>
  <c r="C49" i="43" s="1"/>
  <c r="C50" i="43"/>
  <c r="C51" i="40"/>
  <c r="F50" i="40"/>
  <c r="C51" i="38"/>
  <c r="F50" i="38"/>
  <c r="F50" i="41"/>
  <c r="C51" i="41"/>
  <c r="C51" i="37"/>
  <c r="F50" i="37"/>
  <c r="C51" i="39"/>
  <c r="F50" i="39"/>
  <c r="F285" i="39" l="1"/>
  <c r="C285" i="39" s="1"/>
  <c r="C50" i="39"/>
  <c r="F49" i="39"/>
  <c r="C49" i="39" s="1"/>
  <c r="F285" i="40"/>
  <c r="C285" i="40" s="1"/>
  <c r="F49" i="40"/>
  <c r="C49" i="40" s="1"/>
  <c r="C50" i="40"/>
  <c r="F285" i="41"/>
  <c r="C285" i="41" s="1"/>
  <c r="F49" i="41"/>
  <c r="C49" i="41" s="1"/>
  <c r="C50" i="41"/>
  <c r="F49" i="37"/>
  <c r="C49" i="37" s="1"/>
  <c r="F285" i="37"/>
  <c r="C285" i="37" s="1"/>
  <c r="C50" i="37"/>
  <c r="F285" i="38"/>
  <c r="C285" i="38" s="1"/>
  <c r="F49" i="38"/>
  <c r="C49" i="38" s="1"/>
  <c r="C50" i="38"/>
  <c r="G36" i="36" l="1"/>
  <c r="G35" i="36"/>
  <c r="G34" i="36"/>
  <c r="G33" i="36"/>
  <c r="G32" i="36"/>
  <c r="G31" i="36"/>
  <c r="G30" i="36"/>
  <c r="G29" i="36"/>
  <c r="G28" i="36"/>
  <c r="G27" i="36"/>
  <c r="G26" i="36"/>
  <c r="G25" i="36"/>
  <c r="G24" i="36"/>
  <c r="G23" i="36"/>
  <c r="G22" i="36"/>
  <c r="G21" i="36"/>
  <c r="G20" i="36"/>
  <c r="G19" i="36"/>
  <c r="G18" i="36"/>
  <c r="G17" i="36"/>
  <c r="G16" i="36"/>
  <c r="G15" i="36"/>
  <c r="G14" i="36"/>
  <c r="G13" i="36" s="1"/>
  <c r="F13" i="36"/>
  <c r="E13" i="36"/>
  <c r="J34" i="35"/>
  <c r="I34" i="35"/>
  <c r="J33" i="35"/>
  <c r="I33" i="35"/>
  <c r="J32" i="35"/>
  <c r="I32" i="35"/>
  <c r="J31" i="35"/>
  <c r="I31" i="35"/>
  <c r="J30" i="35"/>
  <c r="I30" i="35"/>
  <c r="J29" i="35"/>
  <c r="I29" i="35"/>
  <c r="J28" i="35"/>
  <c r="J13" i="35" s="1"/>
  <c r="I28" i="35"/>
  <c r="J27" i="35"/>
  <c r="E27" i="35"/>
  <c r="I27" i="35" s="1"/>
  <c r="I13" i="35" s="1"/>
  <c r="J26" i="35"/>
  <c r="I26" i="35"/>
  <c r="J25" i="35"/>
  <c r="I25" i="35"/>
  <c r="J24" i="35"/>
  <c r="I24" i="35"/>
  <c r="J23" i="35"/>
  <c r="I23" i="35"/>
  <c r="J22" i="35"/>
  <c r="I22" i="35"/>
  <c r="J21" i="35"/>
  <c r="I21" i="35"/>
  <c r="J20" i="35"/>
  <c r="I20" i="35"/>
  <c r="J19" i="35"/>
  <c r="I19" i="35"/>
  <c r="J18" i="35"/>
  <c r="I18" i="35"/>
  <c r="J17" i="35"/>
  <c r="I17" i="35"/>
  <c r="J16" i="35"/>
  <c r="I16" i="35"/>
  <c r="J15" i="35"/>
  <c r="I15" i="35"/>
  <c r="J14" i="35"/>
  <c r="I14" i="35"/>
  <c r="H13" i="35"/>
  <c r="G13" i="35"/>
  <c r="F13" i="35"/>
  <c r="E13" i="35"/>
  <c r="O296" i="34"/>
  <c r="L296" i="34"/>
  <c r="I296" i="34"/>
  <c r="F296" i="34"/>
  <c r="C296" i="34" s="1"/>
  <c r="O295" i="34"/>
  <c r="L295" i="34"/>
  <c r="I295" i="34"/>
  <c r="F295" i="34"/>
  <c r="C295" i="34" s="1"/>
  <c r="O294" i="34"/>
  <c r="L294" i="34"/>
  <c r="I294" i="34"/>
  <c r="F294" i="34"/>
  <c r="C294" i="34" s="1"/>
  <c r="O293" i="34"/>
  <c r="L293" i="34"/>
  <c r="I293" i="34"/>
  <c r="F293" i="34"/>
  <c r="C293" i="34"/>
  <c r="O292" i="34"/>
  <c r="L292" i="34"/>
  <c r="I292" i="34"/>
  <c r="F292" i="34"/>
  <c r="F288" i="34" s="1"/>
  <c r="O291" i="34"/>
  <c r="L291" i="34"/>
  <c r="I291" i="34"/>
  <c r="C291" i="34" s="1"/>
  <c r="F291" i="34"/>
  <c r="O290" i="34"/>
  <c r="L290" i="34"/>
  <c r="I290" i="34"/>
  <c r="F290" i="34"/>
  <c r="C290" i="34" s="1"/>
  <c r="O289" i="34"/>
  <c r="O288" i="34" s="1"/>
  <c r="L289" i="34"/>
  <c r="I289" i="34"/>
  <c r="F289" i="34"/>
  <c r="C289" i="34"/>
  <c r="N288" i="34"/>
  <c r="M288" i="34"/>
  <c r="L288" i="34"/>
  <c r="K288" i="34"/>
  <c r="J288" i="34"/>
  <c r="H288" i="34"/>
  <c r="G288" i="34"/>
  <c r="E288" i="34"/>
  <c r="D288" i="34"/>
  <c r="O283" i="34"/>
  <c r="L283" i="34"/>
  <c r="I283" i="34"/>
  <c r="C283" i="34" s="1"/>
  <c r="F283" i="34"/>
  <c r="O282" i="34"/>
  <c r="L282" i="34"/>
  <c r="L281" i="34" s="1"/>
  <c r="I282" i="34"/>
  <c r="F282" i="34"/>
  <c r="C282" i="34" s="1"/>
  <c r="O281" i="34"/>
  <c r="N281" i="34"/>
  <c r="M281" i="34"/>
  <c r="K281" i="34"/>
  <c r="J281" i="34"/>
  <c r="H281" i="34"/>
  <c r="G281" i="34"/>
  <c r="F281" i="34"/>
  <c r="E281" i="34"/>
  <c r="D281" i="34"/>
  <c r="O280" i="34"/>
  <c r="L280" i="34"/>
  <c r="I280" i="34"/>
  <c r="F280" i="34"/>
  <c r="F279" i="34" s="1"/>
  <c r="C279" i="34" s="1"/>
  <c r="O279" i="34"/>
  <c r="N279" i="34"/>
  <c r="M279" i="34"/>
  <c r="L279" i="34"/>
  <c r="K279" i="34"/>
  <c r="J279" i="34"/>
  <c r="I279" i="34"/>
  <c r="H279" i="34"/>
  <c r="G279" i="34"/>
  <c r="E279" i="34"/>
  <c r="D279" i="34"/>
  <c r="O278" i="34"/>
  <c r="L278" i="34"/>
  <c r="I278" i="34"/>
  <c r="F278" i="34"/>
  <c r="C278" i="34" s="1"/>
  <c r="O277" i="34"/>
  <c r="O275" i="34" s="1"/>
  <c r="L277" i="34"/>
  <c r="I277" i="34"/>
  <c r="F277" i="34"/>
  <c r="C277" i="34"/>
  <c r="O276" i="34"/>
  <c r="L276" i="34"/>
  <c r="I276" i="34"/>
  <c r="F276" i="34"/>
  <c r="F275" i="34" s="1"/>
  <c r="C275" i="34" s="1"/>
  <c r="N275" i="34"/>
  <c r="M275" i="34"/>
  <c r="L275" i="34"/>
  <c r="K275" i="34"/>
  <c r="J275" i="34"/>
  <c r="I275" i="34"/>
  <c r="H275" i="34"/>
  <c r="G275" i="34"/>
  <c r="E275" i="34"/>
  <c r="D275" i="34"/>
  <c r="O274" i="34"/>
  <c r="L274" i="34"/>
  <c r="I274" i="34"/>
  <c r="F274" i="34"/>
  <c r="C274" i="34" s="1"/>
  <c r="O273" i="34"/>
  <c r="O271" i="34" s="1"/>
  <c r="O269" i="34" s="1"/>
  <c r="O268" i="34" s="1"/>
  <c r="L273" i="34"/>
  <c r="I273" i="34"/>
  <c r="F273" i="34"/>
  <c r="C273" i="34"/>
  <c r="O272" i="34"/>
  <c r="L272" i="34"/>
  <c r="I272" i="34"/>
  <c r="F272" i="34"/>
  <c r="F271" i="34" s="1"/>
  <c r="N271" i="34"/>
  <c r="M271" i="34"/>
  <c r="L271" i="34"/>
  <c r="K271" i="34"/>
  <c r="J271" i="34"/>
  <c r="I271" i="34"/>
  <c r="I269" i="34" s="1"/>
  <c r="I268" i="34" s="1"/>
  <c r="H271" i="34"/>
  <c r="G271" i="34"/>
  <c r="E271" i="34"/>
  <c r="E269" i="34" s="1"/>
  <c r="E268" i="34" s="1"/>
  <c r="D271" i="34"/>
  <c r="O270" i="34"/>
  <c r="L270" i="34"/>
  <c r="L269" i="34" s="1"/>
  <c r="L268" i="34" s="1"/>
  <c r="I270" i="34"/>
  <c r="F270" i="34"/>
  <c r="C270" i="34" s="1"/>
  <c r="J269" i="34"/>
  <c r="G269" i="34"/>
  <c r="G268" i="34" s="1"/>
  <c r="D269" i="34"/>
  <c r="N268" i="34"/>
  <c r="M268" i="34"/>
  <c r="K268" i="34"/>
  <c r="J268" i="34"/>
  <c r="H268" i="34"/>
  <c r="D268" i="34"/>
  <c r="O267" i="34"/>
  <c r="L267" i="34"/>
  <c r="I267" i="34"/>
  <c r="C267" i="34" s="1"/>
  <c r="F267" i="34"/>
  <c r="O266" i="34"/>
  <c r="L266" i="34"/>
  <c r="L263" i="34" s="1"/>
  <c r="I266" i="34"/>
  <c r="F266" i="34"/>
  <c r="C266" i="34" s="1"/>
  <c r="O265" i="34"/>
  <c r="O263" i="34" s="1"/>
  <c r="L265" i="34"/>
  <c r="I265" i="34"/>
  <c r="F265" i="34"/>
  <c r="C265" i="34"/>
  <c r="O264" i="34"/>
  <c r="L264" i="34"/>
  <c r="I264" i="34"/>
  <c r="F264" i="34"/>
  <c r="F263" i="34" s="1"/>
  <c r="C263" i="34" s="1"/>
  <c r="N263" i="34"/>
  <c r="M263" i="34"/>
  <c r="K263" i="34"/>
  <c r="J263" i="34"/>
  <c r="I263" i="34"/>
  <c r="H263" i="34"/>
  <c r="G263" i="34"/>
  <c r="E263" i="34"/>
  <c r="D263" i="34"/>
  <c r="O262" i="34"/>
  <c r="L262" i="34"/>
  <c r="L259" i="34" s="1"/>
  <c r="L258" i="34" s="1"/>
  <c r="I262" i="34"/>
  <c r="F262" i="34"/>
  <c r="C262" i="34" s="1"/>
  <c r="O261" i="34"/>
  <c r="L261" i="34"/>
  <c r="I261" i="34"/>
  <c r="F261" i="34"/>
  <c r="C261" i="34"/>
  <c r="O260" i="34"/>
  <c r="O259" i="34" s="1"/>
  <c r="L260" i="34"/>
  <c r="I260" i="34"/>
  <c r="F260" i="34"/>
  <c r="F259" i="34" s="1"/>
  <c r="N259" i="34"/>
  <c r="M259" i="34"/>
  <c r="M258" i="34" s="1"/>
  <c r="K259" i="34"/>
  <c r="J259" i="34"/>
  <c r="I259" i="34"/>
  <c r="I258" i="34" s="1"/>
  <c r="H259" i="34"/>
  <c r="G259" i="34"/>
  <c r="E259" i="34"/>
  <c r="E258" i="34" s="1"/>
  <c r="D259" i="34"/>
  <c r="N258" i="34"/>
  <c r="K258" i="34"/>
  <c r="J258" i="34"/>
  <c r="H258" i="34"/>
  <c r="G258" i="34"/>
  <c r="D258" i="34"/>
  <c r="O257" i="34"/>
  <c r="L257" i="34"/>
  <c r="I257" i="34"/>
  <c r="F257" i="34"/>
  <c r="C257" i="34"/>
  <c r="O256" i="34"/>
  <c r="L256" i="34"/>
  <c r="I256" i="34"/>
  <c r="F256" i="34"/>
  <c r="C256" i="34" s="1"/>
  <c r="O255" i="34"/>
  <c r="L255" i="34"/>
  <c r="I255" i="34"/>
  <c r="C255" i="34" s="1"/>
  <c r="F255" i="34"/>
  <c r="O254" i="34"/>
  <c r="L254" i="34"/>
  <c r="C254" i="34" s="1"/>
  <c r="I254" i="34"/>
  <c r="F254" i="34"/>
  <c r="O253" i="34"/>
  <c r="L253" i="34"/>
  <c r="I253" i="34"/>
  <c r="F253" i="34"/>
  <c r="C253" i="34"/>
  <c r="O252" i="34"/>
  <c r="L252" i="34"/>
  <c r="I252" i="34"/>
  <c r="F252" i="34"/>
  <c r="C252" i="34" s="1"/>
  <c r="O251" i="34"/>
  <c r="N251" i="34"/>
  <c r="M251" i="34"/>
  <c r="L251" i="34"/>
  <c r="K251" i="34"/>
  <c r="J251" i="34"/>
  <c r="I251" i="34"/>
  <c r="H251" i="34"/>
  <c r="G251" i="34"/>
  <c r="F251" i="34"/>
  <c r="E251" i="34"/>
  <c r="D251" i="34"/>
  <c r="C251" i="34"/>
  <c r="O250" i="34"/>
  <c r="N250" i="34"/>
  <c r="M250" i="34"/>
  <c r="L250" i="34"/>
  <c r="K250" i="34"/>
  <c r="J250" i="34"/>
  <c r="I250" i="34"/>
  <c r="H250" i="34"/>
  <c r="G250" i="34"/>
  <c r="F250" i="34"/>
  <c r="C250" i="34" s="1"/>
  <c r="E250" i="34"/>
  <c r="D250" i="34"/>
  <c r="O249" i="34"/>
  <c r="L249" i="34"/>
  <c r="I249" i="34"/>
  <c r="F249" i="34"/>
  <c r="C249" i="34"/>
  <c r="O248" i="34"/>
  <c r="L248" i="34"/>
  <c r="I248" i="34"/>
  <c r="F248" i="34"/>
  <c r="C248" i="34" s="1"/>
  <c r="O247" i="34"/>
  <c r="L247" i="34"/>
  <c r="I247" i="34"/>
  <c r="C247" i="34" s="1"/>
  <c r="F247" i="34"/>
  <c r="O246" i="34"/>
  <c r="L246" i="34"/>
  <c r="L245" i="34" s="1"/>
  <c r="C245" i="34" s="1"/>
  <c r="I246" i="34"/>
  <c r="F246" i="34"/>
  <c r="C246" i="34" s="1"/>
  <c r="O245" i="34"/>
  <c r="N245" i="34"/>
  <c r="M245" i="34"/>
  <c r="K245" i="34"/>
  <c r="J245" i="34"/>
  <c r="I245" i="34"/>
  <c r="H245" i="34"/>
  <c r="G245" i="34"/>
  <c r="F245" i="34"/>
  <c r="E245" i="34"/>
  <c r="D245" i="34"/>
  <c r="O244" i="34"/>
  <c r="L244" i="34"/>
  <c r="I244" i="34"/>
  <c r="F244" i="34"/>
  <c r="C244" i="34"/>
  <c r="O243" i="34"/>
  <c r="L243" i="34"/>
  <c r="I243" i="34"/>
  <c r="F243" i="34"/>
  <c r="C243" i="34" s="1"/>
  <c r="O242" i="34"/>
  <c r="L242" i="34"/>
  <c r="I242" i="34"/>
  <c r="F242" i="34"/>
  <c r="C242" i="34" s="1"/>
  <c r="O241" i="34"/>
  <c r="L241" i="34"/>
  <c r="C241" i="34" s="1"/>
  <c r="I241" i="34"/>
  <c r="F241" i="34"/>
  <c r="O240" i="34"/>
  <c r="L240" i="34"/>
  <c r="I240" i="34"/>
  <c r="F240" i="34"/>
  <c r="C240" i="34"/>
  <c r="O239" i="34"/>
  <c r="L239" i="34"/>
  <c r="I239" i="34"/>
  <c r="F239" i="34"/>
  <c r="C239" i="34" s="1"/>
  <c r="O238" i="34"/>
  <c r="L238" i="34"/>
  <c r="L237" i="34" s="1"/>
  <c r="I238" i="34"/>
  <c r="I237" i="34" s="1"/>
  <c r="F238" i="34"/>
  <c r="C238" i="34" s="1"/>
  <c r="O237" i="34"/>
  <c r="N237" i="34"/>
  <c r="M237" i="34"/>
  <c r="K237" i="34"/>
  <c r="J237" i="34"/>
  <c r="H237" i="34"/>
  <c r="G237" i="34"/>
  <c r="F237" i="34"/>
  <c r="E237" i="34"/>
  <c r="D237" i="34"/>
  <c r="O236" i="34"/>
  <c r="L236" i="34"/>
  <c r="I236" i="34"/>
  <c r="F236" i="34"/>
  <c r="C236" i="34"/>
  <c r="O235" i="34"/>
  <c r="O234" i="34" s="1"/>
  <c r="L235" i="34"/>
  <c r="I235" i="34"/>
  <c r="F235" i="34"/>
  <c r="C235" i="34" s="1"/>
  <c r="N234" i="34"/>
  <c r="M234" i="34"/>
  <c r="L234" i="34"/>
  <c r="K234" i="34"/>
  <c r="J234" i="34"/>
  <c r="I234" i="34"/>
  <c r="H234" i="34"/>
  <c r="G234" i="34"/>
  <c r="F234" i="34"/>
  <c r="C234" i="34" s="1"/>
  <c r="E234" i="34"/>
  <c r="D234" i="34"/>
  <c r="O233" i="34"/>
  <c r="L233" i="34"/>
  <c r="C233" i="34" s="1"/>
  <c r="I233" i="34"/>
  <c r="I232" i="34" s="1"/>
  <c r="F233" i="34"/>
  <c r="O232" i="34"/>
  <c r="N232" i="34"/>
  <c r="M232" i="34"/>
  <c r="K232" i="34"/>
  <c r="K230" i="34" s="1"/>
  <c r="K229" i="34" s="1"/>
  <c r="J232" i="34"/>
  <c r="H232" i="34"/>
  <c r="G232" i="34"/>
  <c r="G230" i="34" s="1"/>
  <c r="G229" i="34" s="1"/>
  <c r="F232" i="34"/>
  <c r="E232" i="34"/>
  <c r="D232" i="34"/>
  <c r="O231" i="34"/>
  <c r="O230" i="34" s="1"/>
  <c r="L231" i="34"/>
  <c r="I231" i="34"/>
  <c r="F231" i="34"/>
  <c r="C231" i="34" s="1"/>
  <c r="N230" i="34"/>
  <c r="M230" i="34"/>
  <c r="M229" i="34" s="1"/>
  <c r="J230" i="34"/>
  <c r="H230" i="34"/>
  <c r="H229" i="34" s="1"/>
  <c r="F230" i="34"/>
  <c r="E230" i="34"/>
  <c r="E229" i="34" s="1"/>
  <c r="D230" i="34"/>
  <c r="D229" i="34" s="1"/>
  <c r="N229" i="34"/>
  <c r="J229" i="34"/>
  <c r="O228" i="34"/>
  <c r="L228" i="34"/>
  <c r="I228" i="34"/>
  <c r="F228" i="34"/>
  <c r="C228" i="34"/>
  <c r="O227" i="34"/>
  <c r="O226" i="34" s="1"/>
  <c r="L227" i="34"/>
  <c r="I227" i="34"/>
  <c r="F227" i="34"/>
  <c r="C227" i="34" s="1"/>
  <c r="N226" i="34"/>
  <c r="M226" i="34"/>
  <c r="L226" i="34"/>
  <c r="K226" i="34"/>
  <c r="J226" i="34"/>
  <c r="I226" i="34"/>
  <c r="H226" i="34"/>
  <c r="G226" i="34"/>
  <c r="E226" i="34"/>
  <c r="D226" i="34"/>
  <c r="O225" i="34"/>
  <c r="L225" i="34"/>
  <c r="C225" i="34" s="1"/>
  <c r="I225" i="34"/>
  <c r="F225" i="34"/>
  <c r="O224" i="34"/>
  <c r="L224" i="34"/>
  <c r="I224" i="34"/>
  <c r="F224" i="34"/>
  <c r="C224" i="34"/>
  <c r="O223" i="34"/>
  <c r="L223" i="34"/>
  <c r="I223" i="34"/>
  <c r="F223" i="34"/>
  <c r="C223" i="34" s="1"/>
  <c r="O222" i="34"/>
  <c r="L222" i="34"/>
  <c r="I222" i="34"/>
  <c r="F222" i="34"/>
  <c r="C222" i="34" s="1"/>
  <c r="O221" i="34"/>
  <c r="L221" i="34"/>
  <c r="C221" i="34" s="1"/>
  <c r="I221" i="34"/>
  <c r="F221" i="34"/>
  <c r="O220" i="34"/>
  <c r="L220" i="34"/>
  <c r="I220" i="34"/>
  <c r="F220" i="34"/>
  <c r="C220" i="34"/>
  <c r="O219" i="34"/>
  <c r="L219" i="34"/>
  <c r="I219" i="34"/>
  <c r="F219" i="34"/>
  <c r="C219" i="34" s="1"/>
  <c r="O218" i="34"/>
  <c r="L218" i="34"/>
  <c r="I218" i="34"/>
  <c r="I215" i="34" s="1"/>
  <c r="F218" i="34"/>
  <c r="C218" i="34" s="1"/>
  <c r="O217" i="34"/>
  <c r="L217" i="34"/>
  <c r="C217" i="34" s="1"/>
  <c r="I217" i="34"/>
  <c r="F217" i="34"/>
  <c r="O216" i="34"/>
  <c r="O215" i="34" s="1"/>
  <c r="L216" i="34"/>
  <c r="I216" i="34"/>
  <c r="F216" i="34"/>
  <c r="F215" i="34" s="1"/>
  <c r="C215" i="34" s="1"/>
  <c r="C216" i="34"/>
  <c r="N215" i="34"/>
  <c r="M215" i="34"/>
  <c r="L215" i="34"/>
  <c r="K215" i="34"/>
  <c r="J215" i="34"/>
  <c r="H215" i="34"/>
  <c r="G215" i="34"/>
  <c r="E215" i="34"/>
  <c r="D215" i="34"/>
  <c r="O214" i="34"/>
  <c r="L214" i="34"/>
  <c r="I214" i="34"/>
  <c r="F214" i="34"/>
  <c r="C214" i="34" s="1"/>
  <c r="O213" i="34"/>
  <c r="L213" i="34"/>
  <c r="C213" i="34" s="1"/>
  <c r="I213" i="34"/>
  <c r="F213" i="34"/>
  <c r="O212" i="34"/>
  <c r="L212" i="34"/>
  <c r="I212" i="34"/>
  <c r="F212" i="34"/>
  <c r="C212" i="34"/>
  <c r="O211" i="34"/>
  <c r="L211" i="34"/>
  <c r="I211" i="34"/>
  <c r="F211" i="34"/>
  <c r="C211" i="34" s="1"/>
  <c r="O210" i="34"/>
  <c r="L210" i="34"/>
  <c r="I210" i="34"/>
  <c r="F210" i="34"/>
  <c r="C210" i="34" s="1"/>
  <c r="O209" i="34"/>
  <c r="L209" i="34"/>
  <c r="C209" i="34" s="1"/>
  <c r="I209" i="34"/>
  <c r="F209" i="34"/>
  <c r="O208" i="34"/>
  <c r="L208" i="34"/>
  <c r="I208" i="34"/>
  <c r="F208" i="34"/>
  <c r="C208" i="34"/>
  <c r="O207" i="34"/>
  <c r="L207" i="34"/>
  <c r="I207" i="34"/>
  <c r="F207" i="34"/>
  <c r="C207" i="34" s="1"/>
  <c r="O206" i="34"/>
  <c r="L206" i="34"/>
  <c r="I206" i="34"/>
  <c r="F206" i="34"/>
  <c r="C206" i="34" s="1"/>
  <c r="O205" i="34"/>
  <c r="L205" i="34"/>
  <c r="C205" i="34" s="1"/>
  <c r="I205" i="34"/>
  <c r="I204" i="34" s="1"/>
  <c r="I203" i="34" s="1"/>
  <c r="F205" i="34"/>
  <c r="O204" i="34"/>
  <c r="O203" i="34" s="1"/>
  <c r="N204" i="34"/>
  <c r="N203" i="34" s="1"/>
  <c r="M204" i="34"/>
  <c r="K204" i="34"/>
  <c r="K203" i="34" s="1"/>
  <c r="J204" i="34"/>
  <c r="J203" i="34" s="1"/>
  <c r="H204" i="34"/>
  <c r="G204" i="34"/>
  <c r="G203" i="34" s="1"/>
  <c r="E204" i="34"/>
  <c r="D204" i="34"/>
  <c r="M203" i="34"/>
  <c r="H203" i="34"/>
  <c r="E203" i="34"/>
  <c r="D203" i="34"/>
  <c r="O202" i="34"/>
  <c r="L202" i="34"/>
  <c r="I202" i="34"/>
  <c r="F202" i="34"/>
  <c r="C202" i="34" s="1"/>
  <c r="O201" i="34"/>
  <c r="L201" i="34"/>
  <c r="C201" i="34" s="1"/>
  <c r="I201" i="34"/>
  <c r="F201" i="34"/>
  <c r="O200" i="34"/>
  <c r="L200" i="34"/>
  <c r="I200" i="34"/>
  <c r="F200" i="34"/>
  <c r="C200" i="34"/>
  <c r="O199" i="34"/>
  <c r="L199" i="34"/>
  <c r="I199" i="34"/>
  <c r="F199" i="34"/>
  <c r="C199" i="34" s="1"/>
  <c r="O198" i="34"/>
  <c r="L198" i="34"/>
  <c r="L197" i="34" s="1"/>
  <c r="L195" i="34" s="1"/>
  <c r="I198" i="34"/>
  <c r="I197" i="34" s="1"/>
  <c r="I195" i="34" s="1"/>
  <c r="F198" i="34"/>
  <c r="C198" i="34" s="1"/>
  <c r="O197" i="34"/>
  <c r="N197" i="34"/>
  <c r="N195" i="34" s="1"/>
  <c r="N194" i="34" s="1"/>
  <c r="N193" i="34" s="1"/>
  <c r="M197" i="34"/>
  <c r="K197" i="34"/>
  <c r="K195" i="34" s="1"/>
  <c r="J197" i="34"/>
  <c r="J195" i="34" s="1"/>
  <c r="J194" i="34" s="1"/>
  <c r="H197" i="34"/>
  <c r="G197" i="34"/>
  <c r="G195" i="34" s="1"/>
  <c r="F197" i="34"/>
  <c r="E197" i="34"/>
  <c r="D197" i="34"/>
  <c r="O196" i="34"/>
  <c r="O195" i="34" s="1"/>
  <c r="O194" i="34" s="1"/>
  <c r="L196" i="34"/>
  <c r="I196" i="34"/>
  <c r="F196" i="34"/>
  <c r="F195" i="34" s="1"/>
  <c r="C196" i="34"/>
  <c r="M195" i="34"/>
  <c r="H195" i="34"/>
  <c r="H194" i="34" s="1"/>
  <c r="H193" i="34" s="1"/>
  <c r="E195" i="34"/>
  <c r="D195" i="34"/>
  <c r="D194" i="34" s="1"/>
  <c r="D193" i="34" s="1"/>
  <c r="M194" i="34"/>
  <c r="M193" i="34" s="1"/>
  <c r="I194" i="34"/>
  <c r="E194" i="34"/>
  <c r="J193" i="34"/>
  <c r="O192" i="34"/>
  <c r="O191" i="34" s="1"/>
  <c r="O190" i="34" s="1"/>
  <c r="L192" i="34"/>
  <c r="I192" i="34"/>
  <c r="F192" i="34"/>
  <c r="F191" i="34" s="1"/>
  <c r="C192" i="34"/>
  <c r="N191" i="34"/>
  <c r="M191" i="34"/>
  <c r="L191" i="34"/>
  <c r="L190" i="34" s="1"/>
  <c r="K191" i="34"/>
  <c r="K190" i="34" s="1"/>
  <c r="J191" i="34"/>
  <c r="I191" i="34"/>
  <c r="H191" i="34"/>
  <c r="G191" i="34"/>
  <c r="G190" i="34" s="1"/>
  <c r="E191" i="34"/>
  <c r="D191" i="34"/>
  <c r="N190" i="34"/>
  <c r="M190" i="34"/>
  <c r="J190" i="34"/>
  <c r="I190" i="34"/>
  <c r="H190" i="34"/>
  <c r="F190" i="34"/>
  <c r="C190" i="34" s="1"/>
  <c r="E190" i="34"/>
  <c r="D190" i="34"/>
  <c r="O189" i="34"/>
  <c r="L189" i="34"/>
  <c r="I189" i="34"/>
  <c r="C189" i="34" s="1"/>
  <c r="F189" i="34"/>
  <c r="O188" i="34"/>
  <c r="L188" i="34"/>
  <c r="C188" i="34" s="1"/>
  <c r="I188" i="34"/>
  <c r="F188" i="34"/>
  <c r="F187" i="34" s="1"/>
  <c r="O187" i="34"/>
  <c r="O186" i="34" s="1"/>
  <c r="N187" i="34"/>
  <c r="M187" i="34"/>
  <c r="M186" i="34" s="1"/>
  <c r="K187" i="34"/>
  <c r="K186" i="34" s="1"/>
  <c r="J187" i="34"/>
  <c r="H187" i="34"/>
  <c r="H186" i="34" s="1"/>
  <c r="G187" i="34"/>
  <c r="G186" i="34" s="1"/>
  <c r="E187" i="34"/>
  <c r="D187" i="34"/>
  <c r="D186" i="34" s="1"/>
  <c r="N186" i="34"/>
  <c r="J186" i="34"/>
  <c r="F186" i="34"/>
  <c r="E186" i="34"/>
  <c r="O185" i="34"/>
  <c r="L185" i="34"/>
  <c r="C185" i="34" s="1"/>
  <c r="I185" i="34"/>
  <c r="F185" i="34"/>
  <c r="O184" i="34"/>
  <c r="O183" i="34" s="1"/>
  <c r="L184" i="34"/>
  <c r="I184" i="34"/>
  <c r="F184" i="34"/>
  <c r="F183" i="34" s="1"/>
  <c r="C184" i="34"/>
  <c r="N183" i="34"/>
  <c r="M183" i="34"/>
  <c r="L183" i="34"/>
  <c r="K183" i="34"/>
  <c r="J183" i="34"/>
  <c r="I183" i="34"/>
  <c r="H183" i="34"/>
  <c r="G183" i="34"/>
  <c r="E183" i="34"/>
  <c r="D183" i="34"/>
  <c r="O182" i="34"/>
  <c r="L182" i="34"/>
  <c r="I182" i="34"/>
  <c r="C182" i="34" s="1"/>
  <c r="F182" i="34"/>
  <c r="O181" i="34"/>
  <c r="L181" i="34"/>
  <c r="C181" i="34" s="1"/>
  <c r="I181" i="34"/>
  <c r="F181" i="34"/>
  <c r="O180" i="34"/>
  <c r="O178" i="34" s="1"/>
  <c r="L180" i="34"/>
  <c r="I180" i="34"/>
  <c r="F180" i="34"/>
  <c r="C180" i="34"/>
  <c r="O179" i="34"/>
  <c r="L179" i="34"/>
  <c r="L178" i="34" s="1"/>
  <c r="I179" i="34"/>
  <c r="F179" i="34"/>
  <c r="F178" i="34" s="1"/>
  <c r="N178" i="34"/>
  <c r="M178" i="34"/>
  <c r="K178" i="34"/>
  <c r="J178" i="34"/>
  <c r="I178" i="34"/>
  <c r="H178" i="34"/>
  <c r="G178" i="34"/>
  <c r="E178" i="34"/>
  <c r="D178" i="34"/>
  <c r="O177" i="34"/>
  <c r="L177" i="34"/>
  <c r="C177" i="34" s="1"/>
  <c r="I177" i="34"/>
  <c r="F177" i="34"/>
  <c r="O176" i="34"/>
  <c r="O174" i="34" s="1"/>
  <c r="O173" i="34" s="1"/>
  <c r="O172" i="34" s="1"/>
  <c r="L176" i="34"/>
  <c r="I176" i="34"/>
  <c r="F176" i="34"/>
  <c r="C176" i="34"/>
  <c r="O175" i="34"/>
  <c r="L175" i="34"/>
  <c r="L174" i="34" s="1"/>
  <c r="I175" i="34"/>
  <c r="F175" i="34"/>
  <c r="F174" i="34" s="1"/>
  <c r="N174" i="34"/>
  <c r="M174" i="34"/>
  <c r="M173" i="34" s="1"/>
  <c r="M172" i="34" s="1"/>
  <c r="K174" i="34"/>
  <c r="J174" i="34"/>
  <c r="I174" i="34"/>
  <c r="I173" i="34" s="1"/>
  <c r="I172" i="34" s="1"/>
  <c r="H174" i="34"/>
  <c r="G174" i="34"/>
  <c r="E174" i="34"/>
  <c r="E173" i="34" s="1"/>
  <c r="E172" i="34" s="1"/>
  <c r="D174" i="34"/>
  <c r="N173" i="34"/>
  <c r="N172" i="34" s="1"/>
  <c r="K173" i="34"/>
  <c r="J173" i="34"/>
  <c r="J172" i="34" s="1"/>
  <c r="H173" i="34"/>
  <c r="G173" i="34"/>
  <c r="D173" i="34"/>
  <c r="K172" i="34"/>
  <c r="H172" i="34"/>
  <c r="G172" i="34"/>
  <c r="D172" i="34"/>
  <c r="O171" i="34"/>
  <c r="L171" i="34"/>
  <c r="I171" i="34"/>
  <c r="F171" i="34"/>
  <c r="C171" i="34" s="1"/>
  <c r="O170" i="34"/>
  <c r="L170" i="34"/>
  <c r="I170" i="34"/>
  <c r="C170" i="34" s="1"/>
  <c r="F170" i="34"/>
  <c r="O169" i="34"/>
  <c r="L169" i="34"/>
  <c r="C169" i="34" s="1"/>
  <c r="I169" i="34"/>
  <c r="F169" i="34"/>
  <c r="O168" i="34"/>
  <c r="O165" i="34" s="1"/>
  <c r="O164" i="34" s="1"/>
  <c r="L168" i="34"/>
  <c r="I168" i="34"/>
  <c r="F168" i="34"/>
  <c r="C168" i="34"/>
  <c r="O167" i="34"/>
  <c r="L167" i="34"/>
  <c r="I167" i="34"/>
  <c r="F167" i="34"/>
  <c r="C167" i="34" s="1"/>
  <c r="O166" i="34"/>
  <c r="L166" i="34"/>
  <c r="L165" i="34" s="1"/>
  <c r="L164" i="34" s="1"/>
  <c r="I166" i="34"/>
  <c r="C166" i="34" s="1"/>
  <c r="F166" i="34"/>
  <c r="N165" i="34"/>
  <c r="N164" i="34" s="1"/>
  <c r="M165" i="34"/>
  <c r="K165" i="34"/>
  <c r="J165" i="34"/>
  <c r="J164" i="34" s="1"/>
  <c r="H165" i="34"/>
  <c r="G165" i="34"/>
  <c r="F165" i="34"/>
  <c r="E165" i="34"/>
  <c r="D165" i="34"/>
  <c r="M164" i="34"/>
  <c r="K164" i="34"/>
  <c r="H164" i="34"/>
  <c r="G164" i="34"/>
  <c r="E164" i="34"/>
  <c r="D164" i="34"/>
  <c r="O163" i="34"/>
  <c r="L163" i="34"/>
  <c r="I163" i="34"/>
  <c r="F163" i="34"/>
  <c r="C163" i="34" s="1"/>
  <c r="O162" i="34"/>
  <c r="L162" i="34"/>
  <c r="I162" i="34"/>
  <c r="C162" i="34" s="1"/>
  <c r="F162" i="34"/>
  <c r="O161" i="34"/>
  <c r="L161" i="34"/>
  <c r="C161" i="34" s="1"/>
  <c r="I161" i="34"/>
  <c r="F161" i="34"/>
  <c r="O160" i="34"/>
  <c r="O159" i="34" s="1"/>
  <c r="L160" i="34"/>
  <c r="I160" i="34"/>
  <c r="F160" i="34"/>
  <c r="F159" i="34" s="1"/>
  <c r="C160" i="34"/>
  <c r="N159" i="34"/>
  <c r="M159" i="34"/>
  <c r="L159" i="34"/>
  <c r="K159" i="34"/>
  <c r="J159" i="34"/>
  <c r="I159" i="34"/>
  <c r="H159" i="34"/>
  <c r="G159" i="34"/>
  <c r="E159" i="34"/>
  <c r="D159" i="34"/>
  <c r="O158" i="34"/>
  <c r="L158" i="34"/>
  <c r="I158" i="34"/>
  <c r="C158" i="34" s="1"/>
  <c r="F158" i="34"/>
  <c r="O157" i="34"/>
  <c r="L157" i="34"/>
  <c r="C157" i="34" s="1"/>
  <c r="I157" i="34"/>
  <c r="F157" i="34"/>
  <c r="O156" i="34"/>
  <c r="L156" i="34"/>
  <c r="I156" i="34"/>
  <c r="F156" i="34"/>
  <c r="C156" i="34"/>
  <c r="O155" i="34"/>
  <c r="L155" i="34"/>
  <c r="I155" i="34"/>
  <c r="F155" i="34"/>
  <c r="C155" i="34" s="1"/>
  <c r="O154" i="34"/>
  <c r="L154" i="34"/>
  <c r="I154" i="34"/>
  <c r="C154" i="34" s="1"/>
  <c r="F154" i="34"/>
  <c r="O153" i="34"/>
  <c r="L153" i="34"/>
  <c r="C153" i="34" s="1"/>
  <c r="I153" i="34"/>
  <c r="F153" i="34"/>
  <c r="O152" i="34"/>
  <c r="O150" i="34" s="1"/>
  <c r="L152" i="34"/>
  <c r="I152" i="34"/>
  <c r="F152" i="34"/>
  <c r="C152" i="34"/>
  <c r="O151" i="34"/>
  <c r="L151" i="34"/>
  <c r="L150" i="34" s="1"/>
  <c r="I151" i="34"/>
  <c r="F151" i="34"/>
  <c r="F150" i="34" s="1"/>
  <c r="C150" i="34" s="1"/>
  <c r="N150" i="34"/>
  <c r="M150" i="34"/>
  <c r="K150" i="34"/>
  <c r="J150" i="34"/>
  <c r="I150" i="34"/>
  <c r="H150" i="34"/>
  <c r="G150" i="34"/>
  <c r="E150" i="34"/>
  <c r="D150" i="34"/>
  <c r="O149" i="34"/>
  <c r="L149" i="34"/>
  <c r="C149" i="34" s="1"/>
  <c r="I149" i="34"/>
  <c r="F149" i="34"/>
  <c r="O148" i="34"/>
  <c r="L148" i="34"/>
  <c r="I148" i="34"/>
  <c r="F148" i="34"/>
  <c r="C148" i="34"/>
  <c r="O147" i="34"/>
  <c r="L147" i="34"/>
  <c r="I147" i="34"/>
  <c r="F147" i="34"/>
  <c r="C147" i="34" s="1"/>
  <c r="O146" i="34"/>
  <c r="L146" i="34"/>
  <c r="I146" i="34"/>
  <c r="C146" i="34" s="1"/>
  <c r="F146" i="34"/>
  <c r="O145" i="34"/>
  <c r="L145" i="34"/>
  <c r="C145" i="34" s="1"/>
  <c r="I145" i="34"/>
  <c r="F145" i="34"/>
  <c r="O144" i="34"/>
  <c r="O143" i="34" s="1"/>
  <c r="L144" i="34"/>
  <c r="I144" i="34"/>
  <c r="F144" i="34"/>
  <c r="F143" i="34" s="1"/>
  <c r="C144" i="34"/>
  <c r="N143" i="34"/>
  <c r="M143" i="34"/>
  <c r="L143" i="34"/>
  <c r="K143" i="34"/>
  <c r="J143" i="34"/>
  <c r="I143" i="34"/>
  <c r="H143" i="34"/>
  <c r="G143" i="34"/>
  <c r="E143" i="34"/>
  <c r="D143" i="34"/>
  <c r="O142" i="34"/>
  <c r="L142" i="34"/>
  <c r="I142" i="34"/>
  <c r="C142" i="34" s="1"/>
  <c r="F142" i="34"/>
  <c r="O141" i="34"/>
  <c r="L141" i="34"/>
  <c r="C141" i="34" s="1"/>
  <c r="I141" i="34"/>
  <c r="F141" i="34"/>
  <c r="F140" i="34" s="1"/>
  <c r="O140" i="34"/>
  <c r="N140" i="34"/>
  <c r="M140" i="34"/>
  <c r="K140" i="34"/>
  <c r="J140" i="34"/>
  <c r="H140" i="34"/>
  <c r="G140" i="34"/>
  <c r="E140" i="34"/>
  <c r="D140" i="34"/>
  <c r="O139" i="34"/>
  <c r="L139" i="34"/>
  <c r="I139" i="34"/>
  <c r="F139" i="34"/>
  <c r="C139" i="34" s="1"/>
  <c r="O138" i="34"/>
  <c r="L138" i="34"/>
  <c r="I138" i="34"/>
  <c r="C138" i="34" s="1"/>
  <c r="F138" i="34"/>
  <c r="O137" i="34"/>
  <c r="O135" i="34" s="1"/>
  <c r="L137" i="34"/>
  <c r="J137" i="34"/>
  <c r="I137" i="34"/>
  <c r="F137" i="34"/>
  <c r="C137" i="34"/>
  <c r="O136" i="34"/>
  <c r="L136" i="34"/>
  <c r="L135" i="34" s="1"/>
  <c r="I136" i="34"/>
  <c r="F136" i="34"/>
  <c r="F135" i="34" s="1"/>
  <c r="C135" i="34" s="1"/>
  <c r="N135" i="34"/>
  <c r="N129" i="34" s="1"/>
  <c r="M135" i="34"/>
  <c r="K135" i="34"/>
  <c r="J135" i="34"/>
  <c r="J129" i="34" s="1"/>
  <c r="I135" i="34"/>
  <c r="H135" i="34"/>
  <c r="G135" i="34"/>
  <c r="E135" i="34"/>
  <c r="D135" i="34"/>
  <c r="O134" i="34"/>
  <c r="L134" i="34"/>
  <c r="C134" i="34" s="1"/>
  <c r="I134" i="34"/>
  <c r="F134" i="34"/>
  <c r="O133" i="34"/>
  <c r="L133" i="34"/>
  <c r="I133" i="34"/>
  <c r="F133" i="34"/>
  <c r="C133" i="34"/>
  <c r="O132" i="34"/>
  <c r="L132" i="34"/>
  <c r="I132" i="34"/>
  <c r="I130" i="34" s="1"/>
  <c r="F132" i="34"/>
  <c r="C132" i="34" s="1"/>
  <c r="D132" i="34"/>
  <c r="O131" i="34"/>
  <c r="L131" i="34"/>
  <c r="C131" i="34" s="1"/>
  <c r="I131" i="34"/>
  <c r="F131" i="34"/>
  <c r="F130" i="34" s="1"/>
  <c r="O130" i="34"/>
  <c r="O129" i="34" s="1"/>
  <c r="N130" i="34"/>
  <c r="M130" i="34"/>
  <c r="K130" i="34"/>
  <c r="K129" i="34" s="1"/>
  <c r="J130" i="34"/>
  <c r="H130" i="34"/>
  <c r="G130" i="34"/>
  <c r="G129" i="34" s="1"/>
  <c r="E130" i="34"/>
  <c r="D130" i="34"/>
  <c r="M129" i="34"/>
  <c r="H129" i="34"/>
  <c r="E129" i="34"/>
  <c r="D129" i="34"/>
  <c r="O128" i="34"/>
  <c r="L128" i="34"/>
  <c r="L127" i="34" s="1"/>
  <c r="I128" i="34"/>
  <c r="C128" i="34" s="1"/>
  <c r="F128" i="34"/>
  <c r="O127" i="34"/>
  <c r="N127" i="34"/>
  <c r="M127" i="34"/>
  <c r="K127" i="34"/>
  <c r="J127" i="34"/>
  <c r="H127" i="34"/>
  <c r="G127" i="34"/>
  <c r="F127" i="34"/>
  <c r="E127" i="34"/>
  <c r="D127" i="34"/>
  <c r="O126" i="34"/>
  <c r="L126" i="34"/>
  <c r="I126" i="34"/>
  <c r="F126" i="34"/>
  <c r="C126" i="34"/>
  <c r="O125" i="34"/>
  <c r="L125" i="34"/>
  <c r="I125" i="34"/>
  <c r="F125" i="34"/>
  <c r="C125" i="34" s="1"/>
  <c r="O124" i="34"/>
  <c r="L124" i="34"/>
  <c r="I124" i="34"/>
  <c r="C124" i="34" s="1"/>
  <c r="F124" i="34"/>
  <c r="O123" i="34"/>
  <c r="L123" i="34"/>
  <c r="C123" i="34" s="1"/>
  <c r="I123" i="34"/>
  <c r="F123" i="34"/>
  <c r="O122" i="34"/>
  <c r="O121" i="34" s="1"/>
  <c r="L122" i="34"/>
  <c r="I122" i="34"/>
  <c r="F122" i="34"/>
  <c r="F121" i="34" s="1"/>
  <c r="C122" i="34"/>
  <c r="N121" i="34"/>
  <c r="M121" i="34"/>
  <c r="L121" i="34"/>
  <c r="K121" i="34"/>
  <c r="J121" i="34"/>
  <c r="H121" i="34"/>
  <c r="G121" i="34"/>
  <c r="E121" i="34"/>
  <c r="D121" i="34"/>
  <c r="O120" i="34"/>
  <c r="L120" i="34"/>
  <c r="I120" i="34"/>
  <c r="C120" i="34" s="1"/>
  <c r="F120" i="34"/>
  <c r="O119" i="34"/>
  <c r="L119" i="34"/>
  <c r="C119" i="34" s="1"/>
  <c r="I119" i="34"/>
  <c r="F119" i="34"/>
  <c r="O118" i="34"/>
  <c r="O115" i="34" s="1"/>
  <c r="L118" i="34"/>
  <c r="I118" i="34"/>
  <c r="F118" i="34"/>
  <c r="C118" i="34"/>
  <c r="O117" i="34"/>
  <c r="L117" i="34"/>
  <c r="I117" i="34"/>
  <c r="F117" i="34"/>
  <c r="C117" i="34" s="1"/>
  <c r="O116" i="34"/>
  <c r="L116" i="34"/>
  <c r="L115" i="34" s="1"/>
  <c r="I116" i="34"/>
  <c r="C116" i="34" s="1"/>
  <c r="F116" i="34"/>
  <c r="N115" i="34"/>
  <c r="M115" i="34"/>
  <c r="K115" i="34"/>
  <c r="J115" i="34"/>
  <c r="H115" i="34"/>
  <c r="G115" i="34"/>
  <c r="F115" i="34"/>
  <c r="E115" i="34"/>
  <c r="D115" i="34"/>
  <c r="O114" i="34"/>
  <c r="L114" i="34"/>
  <c r="I114" i="34"/>
  <c r="F114" i="34"/>
  <c r="C114" i="34"/>
  <c r="O113" i="34"/>
  <c r="L113" i="34"/>
  <c r="I113" i="34"/>
  <c r="F113" i="34"/>
  <c r="C113" i="34" s="1"/>
  <c r="O112" i="34"/>
  <c r="L112" i="34"/>
  <c r="I112" i="34"/>
  <c r="I111" i="34" s="1"/>
  <c r="D112" i="34"/>
  <c r="F112" i="34" s="1"/>
  <c r="O111" i="34"/>
  <c r="N111" i="34"/>
  <c r="M111" i="34"/>
  <c r="L111" i="34"/>
  <c r="K111" i="34"/>
  <c r="J111" i="34"/>
  <c r="H111" i="34"/>
  <c r="G111" i="34"/>
  <c r="E111" i="34"/>
  <c r="D111" i="34"/>
  <c r="O110" i="34"/>
  <c r="L110" i="34"/>
  <c r="I110" i="34"/>
  <c r="F110" i="34"/>
  <c r="C110" i="34" s="1"/>
  <c r="O109" i="34"/>
  <c r="L109" i="34"/>
  <c r="I109" i="34"/>
  <c r="C109" i="34" s="1"/>
  <c r="F109" i="34"/>
  <c r="O108" i="34"/>
  <c r="L108" i="34"/>
  <c r="C108" i="34" s="1"/>
  <c r="I108" i="34"/>
  <c r="F108" i="34"/>
  <c r="O107" i="34"/>
  <c r="L107" i="34"/>
  <c r="I107" i="34"/>
  <c r="F107" i="34"/>
  <c r="C107" i="34"/>
  <c r="O106" i="34"/>
  <c r="L106" i="34"/>
  <c r="I106" i="34"/>
  <c r="F106" i="34"/>
  <c r="C106" i="34" s="1"/>
  <c r="O105" i="34"/>
  <c r="L105" i="34"/>
  <c r="I105" i="34"/>
  <c r="C105" i="34" s="1"/>
  <c r="F105" i="34"/>
  <c r="O104" i="34"/>
  <c r="L104" i="34"/>
  <c r="C104" i="34" s="1"/>
  <c r="I104" i="34"/>
  <c r="F104" i="34"/>
  <c r="O103" i="34"/>
  <c r="O102" i="34" s="1"/>
  <c r="L103" i="34"/>
  <c r="I103" i="34"/>
  <c r="F103" i="34"/>
  <c r="F102" i="34" s="1"/>
  <c r="C103" i="34"/>
  <c r="N102" i="34"/>
  <c r="M102" i="34"/>
  <c r="L102" i="34"/>
  <c r="K102" i="34"/>
  <c r="J102" i="34"/>
  <c r="H102" i="34"/>
  <c r="G102" i="34"/>
  <c r="E102" i="34"/>
  <c r="D102" i="34"/>
  <c r="O101" i="34"/>
  <c r="L101" i="34"/>
  <c r="I101" i="34"/>
  <c r="C101" i="34" s="1"/>
  <c r="F101" i="34"/>
  <c r="O100" i="34"/>
  <c r="L100" i="34"/>
  <c r="C100" i="34" s="1"/>
  <c r="I100" i="34"/>
  <c r="F100" i="34"/>
  <c r="O99" i="34"/>
  <c r="L99" i="34"/>
  <c r="I99" i="34"/>
  <c r="F99" i="34"/>
  <c r="C99" i="34"/>
  <c r="O98" i="34"/>
  <c r="L98" i="34"/>
  <c r="I98" i="34"/>
  <c r="F98" i="34"/>
  <c r="C98" i="34" s="1"/>
  <c r="O97" i="34"/>
  <c r="L97" i="34"/>
  <c r="I97" i="34"/>
  <c r="C97" i="34" s="1"/>
  <c r="F97" i="34"/>
  <c r="O96" i="34"/>
  <c r="L96" i="34"/>
  <c r="C96" i="34" s="1"/>
  <c r="I96" i="34"/>
  <c r="F96" i="34"/>
  <c r="O95" i="34"/>
  <c r="O94" i="34" s="1"/>
  <c r="L95" i="34"/>
  <c r="I95" i="34"/>
  <c r="F95" i="34"/>
  <c r="F94" i="34" s="1"/>
  <c r="C95" i="34"/>
  <c r="N94" i="34"/>
  <c r="M94" i="34"/>
  <c r="K94" i="34"/>
  <c r="J94" i="34"/>
  <c r="I94" i="34"/>
  <c r="H94" i="34"/>
  <c r="G94" i="34"/>
  <c r="E94" i="34"/>
  <c r="E82" i="34" s="1"/>
  <c r="E74" i="34" s="1"/>
  <c r="D94" i="34"/>
  <c r="O93" i="34"/>
  <c r="L93" i="34"/>
  <c r="I93" i="34"/>
  <c r="C93" i="34" s="1"/>
  <c r="F93" i="34"/>
  <c r="O92" i="34"/>
  <c r="L92" i="34"/>
  <c r="C92" i="34" s="1"/>
  <c r="I92" i="34"/>
  <c r="F92" i="34"/>
  <c r="O91" i="34"/>
  <c r="J91" i="34"/>
  <c r="L91" i="34" s="1"/>
  <c r="I91" i="34"/>
  <c r="F91" i="34"/>
  <c r="D91" i="34"/>
  <c r="O90" i="34"/>
  <c r="L90" i="34"/>
  <c r="I90" i="34"/>
  <c r="F90" i="34"/>
  <c r="C90" i="34"/>
  <c r="O89" i="34"/>
  <c r="O88" i="34" s="1"/>
  <c r="J89" i="34"/>
  <c r="L89" i="34" s="1"/>
  <c r="I89" i="34"/>
  <c r="F89" i="34"/>
  <c r="C89" i="34" s="1"/>
  <c r="D89" i="34"/>
  <c r="N88" i="34"/>
  <c r="N82" i="34" s="1"/>
  <c r="M88" i="34"/>
  <c r="K88" i="34"/>
  <c r="J88" i="34"/>
  <c r="J82" i="34" s="1"/>
  <c r="H88" i="34"/>
  <c r="G88" i="34"/>
  <c r="E88" i="34"/>
  <c r="D88" i="34"/>
  <c r="O87" i="34"/>
  <c r="L87" i="34"/>
  <c r="I87" i="34"/>
  <c r="F87" i="34"/>
  <c r="C87" i="34" s="1"/>
  <c r="O86" i="34"/>
  <c r="L86" i="34"/>
  <c r="I86" i="34"/>
  <c r="F86" i="34"/>
  <c r="O85" i="34"/>
  <c r="L85" i="34"/>
  <c r="I85" i="34"/>
  <c r="F85" i="34"/>
  <c r="O84" i="34"/>
  <c r="L84" i="34"/>
  <c r="C84" i="34" s="1"/>
  <c r="I84" i="34"/>
  <c r="F84" i="34"/>
  <c r="O83" i="34"/>
  <c r="N83" i="34"/>
  <c r="M83" i="34"/>
  <c r="K83" i="34"/>
  <c r="K82" i="34" s="1"/>
  <c r="J83" i="34"/>
  <c r="H83" i="34"/>
  <c r="G83" i="34"/>
  <c r="E83" i="34"/>
  <c r="D83" i="34"/>
  <c r="D82" i="34" s="1"/>
  <c r="D74" i="34" s="1"/>
  <c r="M82" i="34"/>
  <c r="H82" i="34"/>
  <c r="O81" i="34"/>
  <c r="L81" i="34"/>
  <c r="I81" i="34"/>
  <c r="F81" i="34"/>
  <c r="O80" i="34"/>
  <c r="O79" i="34" s="1"/>
  <c r="O75" i="34" s="1"/>
  <c r="L80" i="34"/>
  <c r="I80" i="34"/>
  <c r="F80" i="34"/>
  <c r="F79" i="34" s="1"/>
  <c r="C80" i="34"/>
  <c r="N79" i="34"/>
  <c r="M79" i="34"/>
  <c r="L79" i="34"/>
  <c r="L75" i="34" s="1"/>
  <c r="K79" i="34"/>
  <c r="J79" i="34"/>
  <c r="H79" i="34"/>
  <c r="G79" i="34"/>
  <c r="E79" i="34"/>
  <c r="D79" i="34"/>
  <c r="O78" i="34"/>
  <c r="L78" i="34"/>
  <c r="I78" i="34"/>
  <c r="F78" i="34"/>
  <c r="C78" i="34" s="1"/>
  <c r="O77" i="34"/>
  <c r="L77" i="34"/>
  <c r="L76" i="34" s="1"/>
  <c r="I77" i="34"/>
  <c r="F77" i="34"/>
  <c r="O76" i="34"/>
  <c r="N76" i="34"/>
  <c r="N75" i="34" s="1"/>
  <c r="M76" i="34"/>
  <c r="K76" i="34"/>
  <c r="K75" i="34" s="1"/>
  <c r="K74" i="34" s="1"/>
  <c r="J76" i="34"/>
  <c r="J75" i="34" s="1"/>
  <c r="J74" i="34" s="1"/>
  <c r="H76" i="34"/>
  <c r="G76" i="34"/>
  <c r="F76" i="34"/>
  <c r="F75" i="34" s="1"/>
  <c r="E76" i="34"/>
  <c r="D76" i="34"/>
  <c r="M75" i="34"/>
  <c r="H75" i="34"/>
  <c r="G75" i="34"/>
  <c r="E75" i="34"/>
  <c r="D75" i="34"/>
  <c r="M74" i="34"/>
  <c r="H74" i="34"/>
  <c r="O73" i="34"/>
  <c r="L73" i="34"/>
  <c r="L68" i="34" s="1"/>
  <c r="L66" i="34" s="1"/>
  <c r="I73" i="34"/>
  <c r="D73" i="34"/>
  <c r="F73" i="34" s="1"/>
  <c r="C73" i="34" s="1"/>
  <c r="O72" i="34"/>
  <c r="L72" i="34"/>
  <c r="I72" i="34"/>
  <c r="F72" i="34"/>
  <c r="C72" i="34"/>
  <c r="O71" i="34"/>
  <c r="L71" i="34"/>
  <c r="I71" i="34"/>
  <c r="F71" i="34"/>
  <c r="C71" i="34" s="1"/>
  <c r="O70" i="34"/>
  <c r="L70" i="34"/>
  <c r="I70" i="34"/>
  <c r="F70" i="34"/>
  <c r="C70" i="34"/>
  <c r="O69" i="34"/>
  <c r="O68" i="34" s="1"/>
  <c r="L69" i="34"/>
  <c r="G69" i="34"/>
  <c r="I69" i="34" s="1"/>
  <c r="F69" i="34"/>
  <c r="D69" i="34"/>
  <c r="N68" i="34"/>
  <c r="N66" i="34" s="1"/>
  <c r="M68" i="34"/>
  <c r="K68" i="34"/>
  <c r="J68" i="34"/>
  <c r="J66" i="34" s="1"/>
  <c r="I68" i="34"/>
  <c r="H68" i="34"/>
  <c r="F68" i="34"/>
  <c r="E68" i="34"/>
  <c r="D68" i="34"/>
  <c r="O67" i="34"/>
  <c r="L67" i="34"/>
  <c r="I67" i="34"/>
  <c r="G67" i="34"/>
  <c r="F67" i="34"/>
  <c r="C67" i="34" s="1"/>
  <c r="M66" i="34"/>
  <c r="K66" i="34"/>
  <c r="I66" i="34"/>
  <c r="H66" i="34"/>
  <c r="E66" i="34"/>
  <c r="D66" i="34"/>
  <c r="O65" i="34"/>
  <c r="L65" i="34"/>
  <c r="I65" i="34"/>
  <c r="F65" i="34"/>
  <c r="C65" i="34" s="1"/>
  <c r="O64" i="34"/>
  <c r="L64" i="34"/>
  <c r="I64" i="34"/>
  <c r="G64" i="34"/>
  <c r="F64" i="34"/>
  <c r="C64" i="34" s="1"/>
  <c r="O63" i="34"/>
  <c r="L63" i="34"/>
  <c r="I63" i="34"/>
  <c r="F63" i="34"/>
  <c r="C63" i="34" s="1"/>
  <c r="O62" i="34"/>
  <c r="L62" i="34"/>
  <c r="I62" i="34"/>
  <c r="F62" i="34"/>
  <c r="C62" i="34" s="1"/>
  <c r="O61" i="34"/>
  <c r="L61" i="34"/>
  <c r="I61" i="34"/>
  <c r="F61" i="34"/>
  <c r="C61" i="34"/>
  <c r="O60" i="34"/>
  <c r="L60" i="34"/>
  <c r="I60" i="34"/>
  <c r="F60" i="34"/>
  <c r="C60" i="34" s="1"/>
  <c r="O59" i="34"/>
  <c r="L59" i="34"/>
  <c r="I59" i="34"/>
  <c r="F59" i="34"/>
  <c r="C59" i="34" s="1"/>
  <c r="O58" i="34"/>
  <c r="L58" i="34"/>
  <c r="L57" i="34" s="1"/>
  <c r="I58" i="34"/>
  <c r="I57" i="34" s="1"/>
  <c r="F58" i="34"/>
  <c r="C58" i="34" s="1"/>
  <c r="O57" i="34"/>
  <c r="N57" i="34"/>
  <c r="M57" i="34"/>
  <c r="K57" i="34"/>
  <c r="J57" i="34"/>
  <c r="H57" i="34"/>
  <c r="G57" i="34"/>
  <c r="F57" i="34"/>
  <c r="E57" i="34"/>
  <c r="D57" i="34"/>
  <c r="O56" i="34"/>
  <c r="L56" i="34"/>
  <c r="G56" i="34"/>
  <c r="I56" i="34" s="1"/>
  <c r="F56" i="34"/>
  <c r="C56" i="34" s="1"/>
  <c r="O55" i="34"/>
  <c r="L55" i="34"/>
  <c r="L54" i="34" s="1"/>
  <c r="I55" i="34"/>
  <c r="I54" i="34" s="1"/>
  <c r="F55" i="34"/>
  <c r="C55" i="34" s="1"/>
  <c r="O54" i="34"/>
  <c r="J54" i="34"/>
  <c r="G54" i="34"/>
  <c r="F54" i="34"/>
  <c r="C54" i="34" s="1"/>
  <c r="D54" i="34"/>
  <c r="D53" i="34" s="1"/>
  <c r="D52" i="34" s="1"/>
  <c r="D51" i="34" s="1"/>
  <c r="D50" i="34" s="1"/>
  <c r="O53" i="34"/>
  <c r="N53" i="34"/>
  <c r="M53" i="34"/>
  <c r="M52" i="34" s="1"/>
  <c r="M51" i="34" s="1"/>
  <c r="M50" i="34" s="1"/>
  <c r="K53" i="34"/>
  <c r="J53" i="34"/>
  <c r="H53" i="34"/>
  <c r="G53" i="34"/>
  <c r="F53" i="34"/>
  <c r="E53" i="34"/>
  <c r="E52" i="34" s="1"/>
  <c r="K52" i="34"/>
  <c r="H52" i="34"/>
  <c r="H51" i="34"/>
  <c r="H50" i="34" s="1"/>
  <c r="O46" i="34"/>
  <c r="C46" i="34" s="1"/>
  <c r="O45" i="34"/>
  <c r="C45" i="34"/>
  <c r="O44" i="34"/>
  <c r="N44" i="34"/>
  <c r="M44" i="34"/>
  <c r="C44" i="34"/>
  <c r="L43" i="34"/>
  <c r="I43" i="34"/>
  <c r="F43" i="34"/>
  <c r="C43" i="34"/>
  <c r="L42" i="34"/>
  <c r="K42" i="34"/>
  <c r="J42" i="34"/>
  <c r="I42" i="34"/>
  <c r="C42" i="34" s="1"/>
  <c r="H42" i="34"/>
  <c r="G42" i="34"/>
  <c r="F42" i="34"/>
  <c r="E42" i="34"/>
  <c r="D42" i="34"/>
  <c r="F41" i="34"/>
  <c r="C41" i="34"/>
  <c r="L40" i="34"/>
  <c r="C40" i="34" s="1"/>
  <c r="J40" i="34"/>
  <c r="L39" i="34"/>
  <c r="C39" i="34" s="1"/>
  <c r="L38" i="34"/>
  <c r="C38" i="34" s="1"/>
  <c r="L37" i="34"/>
  <c r="C37" i="34" s="1"/>
  <c r="K36" i="34"/>
  <c r="J36" i="34"/>
  <c r="L35" i="34"/>
  <c r="C35" i="34" s="1"/>
  <c r="L34" i="34"/>
  <c r="C34" i="34" s="1"/>
  <c r="K33" i="34"/>
  <c r="J33" i="34"/>
  <c r="L32" i="34"/>
  <c r="C32" i="34" s="1"/>
  <c r="L31" i="34"/>
  <c r="C31" i="34" s="1"/>
  <c r="K31" i="34"/>
  <c r="K26" i="34" s="1"/>
  <c r="J31" i="34"/>
  <c r="L30" i="34"/>
  <c r="C30" i="34" s="1"/>
  <c r="L29" i="34"/>
  <c r="C29" i="34" s="1"/>
  <c r="L28" i="34"/>
  <c r="C28" i="34" s="1"/>
  <c r="K27" i="34"/>
  <c r="J27" i="34"/>
  <c r="J26" i="34"/>
  <c r="F25" i="34"/>
  <c r="C25" i="34" s="1"/>
  <c r="I24" i="34"/>
  <c r="O23" i="34"/>
  <c r="L23" i="34"/>
  <c r="I23" i="34"/>
  <c r="F23" i="34"/>
  <c r="C23" i="34"/>
  <c r="O22" i="34"/>
  <c r="O21" i="34" s="1"/>
  <c r="L22" i="34"/>
  <c r="I22" i="34"/>
  <c r="F22" i="34"/>
  <c r="C22" i="34" s="1"/>
  <c r="N21" i="34"/>
  <c r="N287" i="34" s="1"/>
  <c r="N286" i="34" s="1"/>
  <c r="M21" i="34"/>
  <c r="M287" i="34" s="1"/>
  <c r="M286" i="34" s="1"/>
  <c r="L21" i="34"/>
  <c r="L287" i="34" s="1"/>
  <c r="L286" i="34" s="1"/>
  <c r="K21" i="34"/>
  <c r="K287" i="34" s="1"/>
  <c r="K286" i="34" s="1"/>
  <c r="J21" i="34"/>
  <c r="J287" i="34" s="1"/>
  <c r="J286" i="34" s="1"/>
  <c r="I21" i="34"/>
  <c r="H21" i="34"/>
  <c r="H287" i="34" s="1"/>
  <c r="H286" i="34" s="1"/>
  <c r="G21" i="34"/>
  <c r="G287" i="34" s="1"/>
  <c r="G286" i="34" s="1"/>
  <c r="E21" i="34"/>
  <c r="E287" i="34" s="1"/>
  <c r="E286" i="34" s="1"/>
  <c r="D21" i="34"/>
  <c r="D287" i="34" s="1"/>
  <c r="D286" i="34" s="1"/>
  <c r="N20" i="34"/>
  <c r="M20" i="34"/>
  <c r="J20" i="34"/>
  <c r="I20" i="34"/>
  <c r="E20" i="34"/>
  <c r="O296" i="33"/>
  <c r="L296" i="33"/>
  <c r="I296" i="33"/>
  <c r="F296" i="33"/>
  <c r="C296" i="33"/>
  <c r="O295" i="33"/>
  <c r="L295" i="33"/>
  <c r="I295" i="33"/>
  <c r="F295" i="33"/>
  <c r="C295" i="33" s="1"/>
  <c r="O294" i="33"/>
  <c r="L294" i="33"/>
  <c r="I294" i="33"/>
  <c r="F294" i="33"/>
  <c r="C294" i="33" s="1"/>
  <c r="O293" i="33"/>
  <c r="L293" i="33"/>
  <c r="I293" i="33"/>
  <c r="F293" i="33"/>
  <c r="C293" i="33" s="1"/>
  <c r="O292" i="33"/>
  <c r="L292" i="33"/>
  <c r="I292" i="33"/>
  <c r="F292" i="33"/>
  <c r="C292" i="33"/>
  <c r="O291" i="33"/>
  <c r="L291" i="33"/>
  <c r="I291" i="33"/>
  <c r="F291" i="33"/>
  <c r="C291" i="33" s="1"/>
  <c r="O290" i="33"/>
  <c r="L290" i="33"/>
  <c r="I290" i="33"/>
  <c r="F290" i="33"/>
  <c r="C290" i="33" s="1"/>
  <c r="O289" i="33"/>
  <c r="L289" i="33"/>
  <c r="L288" i="33" s="1"/>
  <c r="I289" i="33"/>
  <c r="I288" i="33" s="1"/>
  <c r="F289" i="33"/>
  <c r="C289" i="33" s="1"/>
  <c r="O288" i="33"/>
  <c r="N288" i="33"/>
  <c r="M288" i="33"/>
  <c r="K288" i="33"/>
  <c r="J288" i="33"/>
  <c r="H288" i="33"/>
  <c r="G288" i="33"/>
  <c r="F288" i="33"/>
  <c r="C288" i="33" s="1"/>
  <c r="E288" i="33"/>
  <c r="D288" i="33"/>
  <c r="O283" i="33"/>
  <c r="L283" i="33"/>
  <c r="I283" i="33"/>
  <c r="F283" i="33"/>
  <c r="F281" i="33" s="1"/>
  <c r="O282" i="33"/>
  <c r="O281" i="33" s="1"/>
  <c r="L282" i="33"/>
  <c r="I282" i="33"/>
  <c r="F282" i="33"/>
  <c r="N281" i="33"/>
  <c r="M281" i="33"/>
  <c r="L281" i="33"/>
  <c r="K281" i="33"/>
  <c r="J281" i="33"/>
  <c r="I281" i="33"/>
  <c r="H281" i="33"/>
  <c r="G281" i="33"/>
  <c r="E281" i="33"/>
  <c r="D281" i="33"/>
  <c r="O280" i="33"/>
  <c r="L280" i="33"/>
  <c r="C280" i="33" s="1"/>
  <c r="I280" i="33"/>
  <c r="I279" i="33" s="1"/>
  <c r="F280" i="33"/>
  <c r="O279" i="33"/>
  <c r="N279" i="33"/>
  <c r="M279" i="33"/>
  <c r="K279" i="33"/>
  <c r="K268" i="33" s="1"/>
  <c r="J279" i="33"/>
  <c r="H279" i="33"/>
  <c r="H268" i="33" s="1"/>
  <c r="G279" i="33"/>
  <c r="G268" i="33" s="1"/>
  <c r="F279" i="33"/>
  <c r="E279" i="33"/>
  <c r="D279" i="33"/>
  <c r="O278" i="33"/>
  <c r="L278" i="33"/>
  <c r="I278" i="33"/>
  <c r="F278" i="33"/>
  <c r="O277" i="33"/>
  <c r="L277" i="33"/>
  <c r="I277" i="33"/>
  <c r="F277" i="33"/>
  <c r="O276" i="33"/>
  <c r="L276" i="33"/>
  <c r="C276" i="33" s="1"/>
  <c r="I276" i="33"/>
  <c r="I275" i="33" s="1"/>
  <c r="F276" i="33"/>
  <c r="O275" i="33"/>
  <c r="N275" i="33"/>
  <c r="M275" i="33"/>
  <c r="K275" i="33"/>
  <c r="J275" i="33"/>
  <c r="H275" i="33"/>
  <c r="G275" i="33"/>
  <c r="F275" i="33"/>
  <c r="E275" i="33"/>
  <c r="D275" i="33"/>
  <c r="O274" i="33"/>
  <c r="L274" i="33"/>
  <c r="I274" i="33"/>
  <c r="F274" i="33"/>
  <c r="C274" i="33" s="1"/>
  <c r="O273" i="33"/>
  <c r="L273" i="33"/>
  <c r="I273" i="33"/>
  <c r="F273" i="33"/>
  <c r="O272" i="33"/>
  <c r="O271" i="33" s="1"/>
  <c r="C271" i="33" s="1"/>
  <c r="L272" i="33"/>
  <c r="I272" i="33"/>
  <c r="I271" i="33" s="1"/>
  <c r="F272" i="33"/>
  <c r="C272" i="33"/>
  <c r="N271" i="33"/>
  <c r="M271" i="33"/>
  <c r="L271" i="33"/>
  <c r="K271" i="33"/>
  <c r="J271" i="33"/>
  <c r="H271" i="33"/>
  <c r="G271" i="33"/>
  <c r="F271" i="33"/>
  <c r="E271" i="33"/>
  <c r="D271" i="33"/>
  <c r="O270" i="33"/>
  <c r="L270" i="33"/>
  <c r="I270" i="33"/>
  <c r="F270" i="33"/>
  <c r="J269" i="33"/>
  <c r="E269" i="33"/>
  <c r="E268" i="33" s="1"/>
  <c r="D269" i="33"/>
  <c r="D268" i="33" s="1"/>
  <c r="N268" i="33"/>
  <c r="M268" i="33"/>
  <c r="J268" i="33"/>
  <c r="O267" i="33"/>
  <c r="L267" i="33"/>
  <c r="C267" i="33" s="1"/>
  <c r="I267" i="33"/>
  <c r="F267" i="33"/>
  <c r="O266" i="33"/>
  <c r="O263" i="33" s="1"/>
  <c r="L266" i="33"/>
  <c r="I266" i="33"/>
  <c r="F266" i="33"/>
  <c r="C266" i="33"/>
  <c r="O265" i="33"/>
  <c r="L265" i="33"/>
  <c r="I265" i="33"/>
  <c r="F265" i="33"/>
  <c r="C265" i="33" s="1"/>
  <c r="O264" i="33"/>
  <c r="L264" i="33"/>
  <c r="I264" i="33"/>
  <c r="I263" i="33" s="1"/>
  <c r="F264" i="33"/>
  <c r="C264" i="33" s="1"/>
  <c r="N263" i="33"/>
  <c r="M263" i="33"/>
  <c r="K263" i="33"/>
  <c r="J263" i="33"/>
  <c r="H263" i="33"/>
  <c r="G263" i="33"/>
  <c r="F263" i="33"/>
  <c r="E263" i="33"/>
  <c r="D263" i="33"/>
  <c r="O262" i="33"/>
  <c r="O259" i="33" s="1"/>
  <c r="O258" i="33" s="1"/>
  <c r="L262" i="33"/>
  <c r="I262" i="33"/>
  <c r="F262" i="33"/>
  <c r="C262" i="33"/>
  <c r="O261" i="33"/>
  <c r="L261" i="33"/>
  <c r="I261" i="33"/>
  <c r="F261" i="33"/>
  <c r="C261" i="33" s="1"/>
  <c r="O260" i="33"/>
  <c r="L260" i="33"/>
  <c r="L259" i="33" s="1"/>
  <c r="I260" i="33"/>
  <c r="I259" i="33" s="1"/>
  <c r="I258" i="33" s="1"/>
  <c r="F260" i="33"/>
  <c r="C260" i="33" s="1"/>
  <c r="N259" i="33"/>
  <c r="N258" i="33" s="1"/>
  <c r="M259" i="33"/>
  <c r="M258" i="33" s="1"/>
  <c r="K259" i="33"/>
  <c r="K258" i="33" s="1"/>
  <c r="J259" i="33"/>
  <c r="J258" i="33" s="1"/>
  <c r="H259" i="33"/>
  <c r="G259" i="33"/>
  <c r="F259" i="33"/>
  <c r="F258" i="33" s="1"/>
  <c r="E259" i="33"/>
  <c r="E258" i="33" s="1"/>
  <c r="D259" i="33"/>
  <c r="H258" i="33"/>
  <c r="G258" i="33"/>
  <c r="D258" i="33"/>
  <c r="O257" i="33"/>
  <c r="L257" i="33"/>
  <c r="I257" i="33"/>
  <c r="F257" i="33"/>
  <c r="O256" i="33"/>
  <c r="L256" i="33"/>
  <c r="I256" i="33"/>
  <c r="F256" i="33"/>
  <c r="O255" i="33"/>
  <c r="L255" i="33"/>
  <c r="C255" i="33" s="1"/>
  <c r="I255" i="33"/>
  <c r="F255" i="33"/>
  <c r="O254" i="33"/>
  <c r="O251" i="33" s="1"/>
  <c r="O250" i="33" s="1"/>
  <c r="L254" i="33"/>
  <c r="I254" i="33"/>
  <c r="F254" i="33"/>
  <c r="C254" i="33"/>
  <c r="O253" i="33"/>
  <c r="L253" i="33"/>
  <c r="I253" i="33"/>
  <c r="F253" i="33"/>
  <c r="C253" i="33" s="1"/>
  <c r="O252" i="33"/>
  <c r="L252" i="33"/>
  <c r="I252" i="33"/>
  <c r="I251" i="33" s="1"/>
  <c r="F252" i="33"/>
  <c r="C252" i="33" s="1"/>
  <c r="N251" i="33"/>
  <c r="N250" i="33" s="1"/>
  <c r="M251" i="33"/>
  <c r="M250" i="33" s="1"/>
  <c r="K251" i="33"/>
  <c r="K250" i="33" s="1"/>
  <c r="J251" i="33"/>
  <c r="J250" i="33" s="1"/>
  <c r="H251" i="33"/>
  <c r="G251" i="33"/>
  <c r="F251" i="33"/>
  <c r="E251" i="33"/>
  <c r="E250" i="33" s="1"/>
  <c r="D251" i="33"/>
  <c r="H250" i="33"/>
  <c r="G250" i="33"/>
  <c r="D250" i="33"/>
  <c r="O249" i="33"/>
  <c r="L249" i="33"/>
  <c r="I249" i="33"/>
  <c r="F249" i="33"/>
  <c r="C249" i="33" s="1"/>
  <c r="O248" i="33"/>
  <c r="L248" i="33"/>
  <c r="I248" i="33"/>
  <c r="F248" i="33"/>
  <c r="O247" i="33"/>
  <c r="L247" i="33"/>
  <c r="I247" i="33"/>
  <c r="C247" i="33" s="1"/>
  <c r="F247" i="33"/>
  <c r="O246" i="33"/>
  <c r="L246" i="33"/>
  <c r="C246" i="33" s="1"/>
  <c r="I246" i="33"/>
  <c r="F246" i="33"/>
  <c r="O245" i="33"/>
  <c r="N245" i="33"/>
  <c r="M245" i="33"/>
  <c r="K245" i="33"/>
  <c r="J245" i="33"/>
  <c r="H245" i="33"/>
  <c r="G245" i="33"/>
  <c r="E245" i="33"/>
  <c r="D245" i="33"/>
  <c r="O244" i="33"/>
  <c r="L244" i="33"/>
  <c r="I244" i="33"/>
  <c r="F244" i="33"/>
  <c r="O243" i="33"/>
  <c r="L243" i="33"/>
  <c r="I243" i="33"/>
  <c r="F243" i="33"/>
  <c r="C243" i="33"/>
  <c r="O242" i="33"/>
  <c r="L242" i="33"/>
  <c r="I242" i="33"/>
  <c r="F242" i="33"/>
  <c r="C242" i="33" s="1"/>
  <c r="O241" i="33"/>
  <c r="L241" i="33"/>
  <c r="I241" i="33"/>
  <c r="F241" i="33"/>
  <c r="C241" i="33" s="1"/>
  <c r="O240" i="33"/>
  <c r="L240" i="33"/>
  <c r="I240" i="33"/>
  <c r="F240" i="33"/>
  <c r="O239" i="33"/>
  <c r="L239" i="33"/>
  <c r="I239" i="33"/>
  <c r="C239" i="33" s="1"/>
  <c r="F239" i="33"/>
  <c r="O238" i="33"/>
  <c r="O237" i="33" s="1"/>
  <c r="L238" i="33"/>
  <c r="I238" i="33"/>
  <c r="F238" i="33"/>
  <c r="C238" i="33"/>
  <c r="N237" i="33"/>
  <c r="M237" i="33"/>
  <c r="L237" i="33"/>
  <c r="K237" i="33"/>
  <c r="K230" i="33" s="1"/>
  <c r="K229" i="33" s="1"/>
  <c r="J237" i="33"/>
  <c r="H237" i="33"/>
  <c r="G237" i="33"/>
  <c r="E237" i="33"/>
  <c r="D237" i="33"/>
  <c r="O236" i="33"/>
  <c r="L236" i="33"/>
  <c r="I236" i="33"/>
  <c r="F236" i="33"/>
  <c r="C236" i="33" s="1"/>
  <c r="O235" i="33"/>
  <c r="O234" i="33" s="1"/>
  <c r="L235" i="33"/>
  <c r="I235" i="33"/>
  <c r="I234" i="33" s="1"/>
  <c r="F235" i="33"/>
  <c r="C235" i="33"/>
  <c r="N234" i="33"/>
  <c r="M234" i="33"/>
  <c r="L234" i="33"/>
  <c r="K234" i="33"/>
  <c r="J234" i="33"/>
  <c r="H234" i="33"/>
  <c r="G234" i="33"/>
  <c r="E234" i="33"/>
  <c r="D234" i="33"/>
  <c r="O233" i="33"/>
  <c r="O232" i="33" s="1"/>
  <c r="L233" i="33"/>
  <c r="I233" i="33"/>
  <c r="F233" i="33"/>
  <c r="F232" i="33" s="1"/>
  <c r="N232" i="33"/>
  <c r="M232" i="33"/>
  <c r="M230" i="33" s="1"/>
  <c r="M229" i="33" s="1"/>
  <c r="L232" i="33"/>
  <c r="K232" i="33"/>
  <c r="J232" i="33"/>
  <c r="I232" i="33"/>
  <c r="H232" i="33"/>
  <c r="G232" i="33"/>
  <c r="E232" i="33"/>
  <c r="E230" i="33" s="1"/>
  <c r="D232" i="33"/>
  <c r="D230" i="33" s="1"/>
  <c r="D229" i="33" s="1"/>
  <c r="O231" i="33"/>
  <c r="L231" i="33"/>
  <c r="I231" i="33"/>
  <c r="C231" i="33" s="1"/>
  <c r="F231" i="33"/>
  <c r="N230" i="33"/>
  <c r="N229" i="33" s="1"/>
  <c r="J230" i="33"/>
  <c r="H230" i="33"/>
  <c r="H229" i="33" s="1"/>
  <c r="G230" i="33"/>
  <c r="G229" i="33" s="1"/>
  <c r="E229" i="33"/>
  <c r="O228" i="33"/>
  <c r="L228" i="33"/>
  <c r="I228" i="33"/>
  <c r="F228" i="33"/>
  <c r="O227" i="33"/>
  <c r="L227" i="33"/>
  <c r="L226" i="33" s="1"/>
  <c r="I227" i="33"/>
  <c r="C227" i="33" s="1"/>
  <c r="F227" i="33"/>
  <c r="O226" i="33"/>
  <c r="N226" i="33"/>
  <c r="M226" i="33"/>
  <c r="K226" i="33"/>
  <c r="K203" i="33" s="1"/>
  <c r="J226" i="33"/>
  <c r="H226" i="33"/>
  <c r="G226" i="33"/>
  <c r="G203" i="33" s="1"/>
  <c r="F226" i="33"/>
  <c r="E226" i="33"/>
  <c r="D226" i="33"/>
  <c r="O225" i="33"/>
  <c r="L225" i="33"/>
  <c r="I225" i="33"/>
  <c r="F225" i="33"/>
  <c r="C225" i="33" s="1"/>
  <c r="O224" i="33"/>
  <c r="L224" i="33"/>
  <c r="I224" i="33"/>
  <c r="F224" i="33"/>
  <c r="C224" i="33" s="1"/>
  <c r="O223" i="33"/>
  <c r="L223" i="33"/>
  <c r="I223" i="33"/>
  <c r="C223" i="33" s="1"/>
  <c r="F223" i="33"/>
  <c r="O222" i="33"/>
  <c r="L222" i="33"/>
  <c r="I222" i="33"/>
  <c r="F222" i="33"/>
  <c r="C222" i="33"/>
  <c r="O221" i="33"/>
  <c r="L221" i="33"/>
  <c r="I221" i="33"/>
  <c r="F221" i="33"/>
  <c r="C221" i="33" s="1"/>
  <c r="O220" i="33"/>
  <c r="L220" i="33"/>
  <c r="I220" i="33"/>
  <c r="F220" i="33"/>
  <c r="C220" i="33" s="1"/>
  <c r="O219" i="33"/>
  <c r="L219" i="33"/>
  <c r="I219" i="33"/>
  <c r="C219" i="33" s="1"/>
  <c r="F219" i="33"/>
  <c r="O218" i="33"/>
  <c r="L218" i="33"/>
  <c r="I218" i="33"/>
  <c r="F218" i="33"/>
  <c r="C218" i="33"/>
  <c r="O217" i="33"/>
  <c r="O215" i="33" s="1"/>
  <c r="L217" i="33"/>
  <c r="I217" i="33"/>
  <c r="F217" i="33"/>
  <c r="C217" i="33" s="1"/>
  <c r="O216" i="33"/>
  <c r="L216" i="33"/>
  <c r="L215" i="33" s="1"/>
  <c r="I216" i="33"/>
  <c r="I215" i="33" s="1"/>
  <c r="F216" i="33"/>
  <c r="C216" i="33" s="1"/>
  <c r="N215" i="33"/>
  <c r="M215" i="33"/>
  <c r="K215" i="33"/>
  <c r="J215" i="33"/>
  <c r="H215" i="33"/>
  <c r="G215" i="33"/>
  <c r="F215" i="33"/>
  <c r="C215" i="33" s="1"/>
  <c r="E215" i="33"/>
  <c r="D215" i="33"/>
  <c r="O214" i="33"/>
  <c r="L214" i="33"/>
  <c r="I214" i="33"/>
  <c r="F214" i="33"/>
  <c r="C214" i="33"/>
  <c r="O213" i="33"/>
  <c r="L213" i="33"/>
  <c r="I213" i="33"/>
  <c r="F213" i="33"/>
  <c r="C213" i="33" s="1"/>
  <c r="O212" i="33"/>
  <c r="L212" i="33"/>
  <c r="I212" i="33"/>
  <c r="F212" i="33"/>
  <c r="C212" i="33" s="1"/>
  <c r="O211" i="33"/>
  <c r="L211" i="33"/>
  <c r="I211" i="33"/>
  <c r="C211" i="33" s="1"/>
  <c r="F211" i="33"/>
  <c r="O210" i="33"/>
  <c r="L210" i="33"/>
  <c r="I210" i="33"/>
  <c r="F210" i="33"/>
  <c r="C210" i="33"/>
  <c r="O209" i="33"/>
  <c r="L209" i="33"/>
  <c r="I209" i="33"/>
  <c r="F209" i="33"/>
  <c r="C209" i="33" s="1"/>
  <c r="O208" i="33"/>
  <c r="L208" i="33"/>
  <c r="I208" i="33"/>
  <c r="F208" i="33"/>
  <c r="C208" i="33" s="1"/>
  <c r="O207" i="33"/>
  <c r="L207" i="33"/>
  <c r="L204" i="33" s="1"/>
  <c r="I207" i="33"/>
  <c r="C207" i="33" s="1"/>
  <c r="F207" i="33"/>
  <c r="O206" i="33"/>
  <c r="L206" i="33"/>
  <c r="I206" i="33"/>
  <c r="F206" i="33"/>
  <c r="C206" i="33"/>
  <c r="O205" i="33"/>
  <c r="O204" i="33" s="1"/>
  <c r="O203" i="33" s="1"/>
  <c r="L205" i="33"/>
  <c r="I205" i="33"/>
  <c r="F205" i="33"/>
  <c r="F204" i="33" s="1"/>
  <c r="N204" i="33"/>
  <c r="M204" i="33"/>
  <c r="M203" i="33" s="1"/>
  <c r="K204" i="33"/>
  <c r="J204" i="33"/>
  <c r="I204" i="33"/>
  <c r="H204" i="33"/>
  <c r="H203" i="33" s="1"/>
  <c r="G204" i="33"/>
  <c r="E204" i="33"/>
  <c r="E203" i="33" s="1"/>
  <c r="D204" i="33"/>
  <c r="D203" i="33" s="1"/>
  <c r="N203" i="33"/>
  <c r="J203" i="33"/>
  <c r="O202" i="33"/>
  <c r="L202" i="33"/>
  <c r="I202" i="33"/>
  <c r="F202" i="33"/>
  <c r="C202" i="33"/>
  <c r="O201" i="33"/>
  <c r="L201" i="33"/>
  <c r="I201" i="33"/>
  <c r="F201" i="33"/>
  <c r="C201" i="33" s="1"/>
  <c r="O200" i="33"/>
  <c r="L200" i="33"/>
  <c r="I200" i="33"/>
  <c r="F200" i="33"/>
  <c r="C200" i="33" s="1"/>
  <c r="O199" i="33"/>
  <c r="L199" i="33"/>
  <c r="I199" i="33"/>
  <c r="C199" i="33" s="1"/>
  <c r="F199" i="33"/>
  <c r="O198" i="33"/>
  <c r="O197" i="33" s="1"/>
  <c r="O195" i="33" s="1"/>
  <c r="O194" i="33" s="1"/>
  <c r="L198" i="33"/>
  <c r="I198" i="33"/>
  <c r="F198" i="33"/>
  <c r="F197" i="33" s="1"/>
  <c r="C198" i="33"/>
  <c r="N197" i="33"/>
  <c r="M197" i="33"/>
  <c r="L197" i="33"/>
  <c r="K197" i="33"/>
  <c r="K195" i="33" s="1"/>
  <c r="K194" i="33" s="1"/>
  <c r="J197" i="33"/>
  <c r="H197" i="33"/>
  <c r="H195" i="33" s="1"/>
  <c r="H194" i="33" s="1"/>
  <c r="H193" i="33" s="1"/>
  <c r="G197" i="33"/>
  <c r="G195" i="33" s="1"/>
  <c r="E197" i="33"/>
  <c r="D197" i="33"/>
  <c r="D195" i="33" s="1"/>
  <c r="D194" i="33" s="1"/>
  <c r="D193" i="33" s="1"/>
  <c r="O196" i="33"/>
  <c r="L196" i="33"/>
  <c r="L195" i="33" s="1"/>
  <c r="I196" i="33"/>
  <c r="F196" i="33"/>
  <c r="C196" i="33" s="1"/>
  <c r="N195" i="33"/>
  <c r="N194" i="33" s="1"/>
  <c r="N193" i="33" s="1"/>
  <c r="M195" i="33"/>
  <c r="J195" i="33"/>
  <c r="J194" i="33" s="1"/>
  <c r="E195" i="33"/>
  <c r="E194" i="33" s="1"/>
  <c r="E193" i="33" s="1"/>
  <c r="O192" i="33"/>
  <c r="L192" i="33"/>
  <c r="L191" i="33" s="1"/>
  <c r="L190" i="33" s="1"/>
  <c r="I192" i="33"/>
  <c r="I191" i="33" s="1"/>
  <c r="I190" i="33" s="1"/>
  <c r="F192" i="33"/>
  <c r="C192" i="33" s="1"/>
  <c r="O191" i="33"/>
  <c r="N191" i="33"/>
  <c r="N190" i="33" s="1"/>
  <c r="M191" i="33"/>
  <c r="M190" i="33" s="1"/>
  <c r="K191" i="33"/>
  <c r="J191" i="33"/>
  <c r="J190" i="33" s="1"/>
  <c r="H191" i="33"/>
  <c r="G191" i="33"/>
  <c r="F191" i="33"/>
  <c r="E191" i="33"/>
  <c r="E190" i="33" s="1"/>
  <c r="D191" i="33"/>
  <c r="O190" i="33"/>
  <c r="K190" i="33"/>
  <c r="K186" i="33" s="1"/>
  <c r="H190" i="33"/>
  <c r="G190" i="33"/>
  <c r="D190" i="33"/>
  <c r="O189" i="33"/>
  <c r="O187" i="33" s="1"/>
  <c r="O186" i="33" s="1"/>
  <c r="L189" i="33"/>
  <c r="I189" i="33"/>
  <c r="F189" i="33"/>
  <c r="C189" i="33" s="1"/>
  <c r="O188" i="33"/>
  <c r="L188" i="33"/>
  <c r="L187" i="33" s="1"/>
  <c r="L186" i="33" s="1"/>
  <c r="I188" i="33"/>
  <c r="I187" i="33" s="1"/>
  <c r="I186" i="33" s="1"/>
  <c r="F188" i="33"/>
  <c r="C188" i="33" s="1"/>
  <c r="N187" i="33"/>
  <c r="N186" i="33" s="1"/>
  <c r="M187" i="33"/>
  <c r="K187" i="33"/>
  <c r="J187" i="33"/>
  <c r="J186" i="33" s="1"/>
  <c r="H187" i="33"/>
  <c r="G187" i="33"/>
  <c r="E187" i="33"/>
  <c r="E186" i="33" s="1"/>
  <c r="D187" i="33"/>
  <c r="H186" i="33"/>
  <c r="G186" i="33"/>
  <c r="D186" i="33"/>
  <c r="O185" i="33"/>
  <c r="O183" i="33" s="1"/>
  <c r="L185" i="33"/>
  <c r="I185" i="33"/>
  <c r="F185" i="33"/>
  <c r="C185" i="33" s="1"/>
  <c r="O184" i="33"/>
  <c r="L184" i="33"/>
  <c r="L183" i="33" s="1"/>
  <c r="I184" i="33"/>
  <c r="I183" i="33" s="1"/>
  <c r="F184" i="33"/>
  <c r="C184" i="33" s="1"/>
  <c r="N183" i="33"/>
  <c r="M183" i="33"/>
  <c r="K183" i="33"/>
  <c r="J183" i="33"/>
  <c r="H183" i="33"/>
  <c r="G183" i="33"/>
  <c r="E183" i="33"/>
  <c r="D183" i="33"/>
  <c r="O182" i="33"/>
  <c r="O178" i="33" s="1"/>
  <c r="L182" i="33"/>
  <c r="I182" i="33"/>
  <c r="F182" i="33"/>
  <c r="C182" i="33"/>
  <c r="O181" i="33"/>
  <c r="L181" i="33"/>
  <c r="I181" i="33"/>
  <c r="F181" i="33"/>
  <c r="O180" i="33"/>
  <c r="L180" i="33"/>
  <c r="I180" i="33"/>
  <c r="F180" i="33"/>
  <c r="O179" i="33"/>
  <c r="L179" i="33"/>
  <c r="L178" i="33" s="1"/>
  <c r="I179" i="33"/>
  <c r="C179" i="33" s="1"/>
  <c r="F179" i="33"/>
  <c r="N178" i="33"/>
  <c r="M178" i="33"/>
  <c r="K178" i="33"/>
  <c r="J178" i="33"/>
  <c r="H178" i="33"/>
  <c r="G178" i="33"/>
  <c r="E178" i="33"/>
  <c r="D178" i="33"/>
  <c r="O177" i="33"/>
  <c r="L177" i="33"/>
  <c r="I177" i="33"/>
  <c r="F177" i="33"/>
  <c r="O176" i="33"/>
  <c r="L176" i="33"/>
  <c r="I176" i="33"/>
  <c r="F176" i="33"/>
  <c r="C176" i="33" s="1"/>
  <c r="O175" i="33"/>
  <c r="L175" i="33"/>
  <c r="L174" i="33" s="1"/>
  <c r="L173" i="33" s="1"/>
  <c r="L172" i="33" s="1"/>
  <c r="I175" i="33"/>
  <c r="F175" i="33"/>
  <c r="O174" i="33"/>
  <c r="N174" i="33"/>
  <c r="N173" i="33" s="1"/>
  <c r="N172" i="33" s="1"/>
  <c r="M174" i="33"/>
  <c r="K174" i="33"/>
  <c r="J174" i="33"/>
  <c r="J173" i="33" s="1"/>
  <c r="J172" i="33" s="1"/>
  <c r="H174" i="33"/>
  <c r="G174" i="33"/>
  <c r="E174" i="33"/>
  <c r="D174" i="33"/>
  <c r="M173" i="33"/>
  <c r="H173" i="33"/>
  <c r="H172" i="33" s="1"/>
  <c r="E173" i="33"/>
  <c r="D173" i="33"/>
  <c r="M172" i="33"/>
  <c r="E172" i="33"/>
  <c r="D172" i="33"/>
  <c r="O171" i="33"/>
  <c r="L171" i="33"/>
  <c r="I171" i="33"/>
  <c r="F171" i="33"/>
  <c r="O170" i="33"/>
  <c r="L170" i="33"/>
  <c r="I170" i="33"/>
  <c r="F170" i="33"/>
  <c r="C170" i="33"/>
  <c r="O169" i="33"/>
  <c r="O165" i="33" s="1"/>
  <c r="O164" i="33" s="1"/>
  <c r="L169" i="33"/>
  <c r="I169" i="33"/>
  <c r="F169" i="33"/>
  <c r="C169" i="33" s="1"/>
  <c r="O168" i="33"/>
  <c r="L168" i="33"/>
  <c r="I168" i="33"/>
  <c r="F168" i="33"/>
  <c r="O167" i="33"/>
  <c r="L167" i="33"/>
  <c r="I167" i="33"/>
  <c r="F167" i="33"/>
  <c r="O166" i="33"/>
  <c r="L166" i="33"/>
  <c r="C166" i="33" s="1"/>
  <c r="I166" i="33"/>
  <c r="F166" i="33"/>
  <c r="N165" i="33"/>
  <c r="M165" i="33"/>
  <c r="K165" i="33"/>
  <c r="K164" i="33" s="1"/>
  <c r="J165" i="33"/>
  <c r="H165" i="33"/>
  <c r="H164" i="33" s="1"/>
  <c r="G165" i="33"/>
  <c r="G164" i="33" s="1"/>
  <c r="E165" i="33"/>
  <c r="D165" i="33"/>
  <c r="N164" i="33"/>
  <c r="M164" i="33"/>
  <c r="J164" i="33"/>
  <c r="E164" i="33"/>
  <c r="D164" i="33"/>
  <c r="O163" i="33"/>
  <c r="L163" i="33"/>
  <c r="I163" i="33"/>
  <c r="C163" i="33" s="1"/>
  <c r="F163" i="33"/>
  <c r="O162" i="33"/>
  <c r="L162" i="33"/>
  <c r="C162" i="33" s="1"/>
  <c r="I162" i="33"/>
  <c r="F162" i="33"/>
  <c r="O161" i="33"/>
  <c r="O159" i="33" s="1"/>
  <c r="L161" i="33"/>
  <c r="I161" i="33"/>
  <c r="F161" i="33"/>
  <c r="C161" i="33"/>
  <c r="O160" i="33"/>
  <c r="L160" i="33"/>
  <c r="L159" i="33" s="1"/>
  <c r="I160" i="33"/>
  <c r="F160" i="33"/>
  <c r="C160" i="33" s="1"/>
  <c r="N159" i="33"/>
  <c r="M159" i="33"/>
  <c r="K159" i="33"/>
  <c r="J159" i="33"/>
  <c r="I159" i="33"/>
  <c r="H159" i="33"/>
  <c r="G159" i="33"/>
  <c r="F159" i="33"/>
  <c r="E159" i="33"/>
  <c r="D159" i="33"/>
  <c r="O158" i="33"/>
  <c r="L158" i="33"/>
  <c r="I158" i="33"/>
  <c r="F158" i="33"/>
  <c r="C158" i="33" s="1"/>
  <c r="O157" i="33"/>
  <c r="L157" i="33"/>
  <c r="I157" i="33"/>
  <c r="C157" i="33" s="1"/>
  <c r="F157" i="33"/>
  <c r="O156" i="33"/>
  <c r="L156" i="33"/>
  <c r="I156" i="33"/>
  <c r="F156" i="33"/>
  <c r="O155" i="33"/>
  <c r="L155" i="33"/>
  <c r="I155" i="33"/>
  <c r="F155" i="33"/>
  <c r="C155" i="33"/>
  <c r="O154" i="33"/>
  <c r="L154" i="33"/>
  <c r="I154" i="33"/>
  <c r="F154" i="33"/>
  <c r="C154" i="33" s="1"/>
  <c r="O153" i="33"/>
  <c r="L153" i="33"/>
  <c r="I153" i="33"/>
  <c r="F153" i="33"/>
  <c r="C153" i="33" s="1"/>
  <c r="O152" i="33"/>
  <c r="L152" i="33"/>
  <c r="I152" i="33"/>
  <c r="F152" i="33"/>
  <c r="O151" i="33"/>
  <c r="L151" i="33"/>
  <c r="L150" i="33" s="1"/>
  <c r="I151" i="33"/>
  <c r="F151" i="33"/>
  <c r="O150" i="33"/>
  <c r="N150" i="33"/>
  <c r="M150" i="33"/>
  <c r="K150" i="33"/>
  <c r="J150" i="33"/>
  <c r="H150" i="33"/>
  <c r="G150" i="33"/>
  <c r="F150" i="33"/>
  <c r="E150" i="33"/>
  <c r="D150" i="33"/>
  <c r="O149" i="33"/>
  <c r="L149" i="33"/>
  <c r="I149" i="33"/>
  <c r="F149" i="33"/>
  <c r="C149" i="33"/>
  <c r="O148" i="33"/>
  <c r="L148" i="33"/>
  <c r="I148" i="33"/>
  <c r="F148" i="33"/>
  <c r="C148" i="33" s="1"/>
  <c r="O147" i="33"/>
  <c r="L147" i="33"/>
  <c r="I147" i="33"/>
  <c r="F147" i="33"/>
  <c r="C147" i="33"/>
  <c r="O146" i="33"/>
  <c r="L146" i="33"/>
  <c r="I146" i="33"/>
  <c r="F146" i="33"/>
  <c r="C146" i="33" s="1"/>
  <c r="O145" i="33"/>
  <c r="L145" i="33"/>
  <c r="I145" i="33"/>
  <c r="C145" i="33" s="1"/>
  <c r="F145" i="33"/>
  <c r="O144" i="33"/>
  <c r="L144" i="33"/>
  <c r="L143" i="33" s="1"/>
  <c r="I144" i="33"/>
  <c r="F144" i="33"/>
  <c r="O143" i="33"/>
  <c r="N143" i="33"/>
  <c r="M143" i="33"/>
  <c r="K143" i="33"/>
  <c r="J143" i="33"/>
  <c r="I143" i="33"/>
  <c r="H143" i="33"/>
  <c r="G143" i="33"/>
  <c r="F143" i="33"/>
  <c r="C143" i="33" s="1"/>
  <c r="E143" i="33"/>
  <c r="D143" i="33"/>
  <c r="O142" i="33"/>
  <c r="L142" i="33"/>
  <c r="I142" i="33"/>
  <c r="F142" i="33"/>
  <c r="C142" i="33"/>
  <c r="O141" i="33"/>
  <c r="O140" i="33" s="1"/>
  <c r="L141" i="33"/>
  <c r="I141" i="33"/>
  <c r="F141" i="33"/>
  <c r="C141" i="33" s="1"/>
  <c r="N140" i="33"/>
  <c r="M140" i="33"/>
  <c r="L140" i="33"/>
  <c r="K140" i="33"/>
  <c r="J140" i="33"/>
  <c r="I140" i="33"/>
  <c r="H140" i="33"/>
  <c r="G140" i="33"/>
  <c r="E140" i="33"/>
  <c r="D140" i="33"/>
  <c r="O139" i="33"/>
  <c r="L139" i="33"/>
  <c r="I139" i="33"/>
  <c r="F139" i="33"/>
  <c r="C139" i="33"/>
  <c r="O138" i="33"/>
  <c r="L138" i="33"/>
  <c r="I138" i="33"/>
  <c r="F138" i="33"/>
  <c r="C138" i="33" s="1"/>
  <c r="O137" i="33"/>
  <c r="L137" i="33"/>
  <c r="I137" i="33"/>
  <c r="C137" i="33" s="1"/>
  <c r="F137" i="33"/>
  <c r="O136" i="33"/>
  <c r="L136" i="33"/>
  <c r="L135" i="33" s="1"/>
  <c r="I136" i="33"/>
  <c r="F136" i="33"/>
  <c r="O135" i="33"/>
  <c r="N135" i="33"/>
  <c r="M135" i="33"/>
  <c r="K135" i="33"/>
  <c r="J135" i="33"/>
  <c r="I135" i="33"/>
  <c r="H135" i="33"/>
  <c r="G135" i="33"/>
  <c r="F135" i="33"/>
  <c r="C135" i="33" s="1"/>
  <c r="E135" i="33"/>
  <c r="E129" i="33" s="1"/>
  <c r="E74" i="33" s="1"/>
  <c r="D135" i="33"/>
  <c r="O134" i="33"/>
  <c r="L134" i="33"/>
  <c r="C134" i="33" s="1"/>
  <c r="I134" i="33"/>
  <c r="F134" i="33"/>
  <c r="O133" i="33"/>
  <c r="O130" i="33" s="1"/>
  <c r="O129" i="33" s="1"/>
  <c r="L133" i="33"/>
  <c r="I133" i="33"/>
  <c r="F133" i="33"/>
  <c r="C133" i="33"/>
  <c r="O132" i="33"/>
  <c r="L132" i="33"/>
  <c r="I132" i="33"/>
  <c r="F132" i="33"/>
  <c r="C132" i="33" s="1"/>
  <c r="O131" i="33"/>
  <c r="L131" i="33"/>
  <c r="L130" i="33" s="1"/>
  <c r="I131" i="33"/>
  <c r="I130" i="33" s="1"/>
  <c r="F131" i="33"/>
  <c r="N130" i="33"/>
  <c r="N129" i="33" s="1"/>
  <c r="M130" i="33"/>
  <c r="K130" i="33"/>
  <c r="K129" i="33" s="1"/>
  <c r="J130" i="33"/>
  <c r="J129" i="33" s="1"/>
  <c r="H130" i="33"/>
  <c r="G130" i="33"/>
  <c r="E130" i="33"/>
  <c r="D130" i="33"/>
  <c r="D129" i="33" s="1"/>
  <c r="M129" i="33"/>
  <c r="H129" i="33"/>
  <c r="G129" i="33"/>
  <c r="O128" i="33"/>
  <c r="L128" i="33"/>
  <c r="L127" i="33" s="1"/>
  <c r="I128" i="33"/>
  <c r="I127" i="33" s="1"/>
  <c r="F128" i="33"/>
  <c r="C128" i="33" s="1"/>
  <c r="O127" i="33"/>
  <c r="N127" i="33"/>
  <c r="M127" i="33"/>
  <c r="K127" i="33"/>
  <c r="J127" i="33"/>
  <c r="H127" i="33"/>
  <c r="G127" i="33"/>
  <c r="E127" i="33"/>
  <c r="D127" i="33"/>
  <c r="O126" i="33"/>
  <c r="L126" i="33"/>
  <c r="I126" i="33"/>
  <c r="F126" i="33"/>
  <c r="C126" i="33" s="1"/>
  <c r="O125" i="33"/>
  <c r="L125" i="33"/>
  <c r="I125" i="33"/>
  <c r="F125" i="33"/>
  <c r="C125" i="33" s="1"/>
  <c r="O124" i="33"/>
  <c r="L124" i="33"/>
  <c r="I124" i="33"/>
  <c r="F124" i="33"/>
  <c r="O123" i="33"/>
  <c r="L123" i="33"/>
  <c r="I123" i="33"/>
  <c r="C123" i="33" s="1"/>
  <c r="F123" i="33"/>
  <c r="O122" i="33"/>
  <c r="O121" i="33" s="1"/>
  <c r="L122" i="33"/>
  <c r="I122" i="33"/>
  <c r="F122" i="33"/>
  <c r="C122" i="33"/>
  <c r="N121" i="33"/>
  <c r="M121" i="33"/>
  <c r="L121" i="33"/>
  <c r="K121" i="33"/>
  <c r="J121" i="33"/>
  <c r="H121" i="33"/>
  <c r="G121" i="33"/>
  <c r="E121" i="33"/>
  <c r="D121" i="33"/>
  <c r="O120" i="33"/>
  <c r="L120" i="33"/>
  <c r="I120" i="33"/>
  <c r="F120" i="33"/>
  <c r="C120" i="33" s="1"/>
  <c r="O119" i="33"/>
  <c r="L119" i="33"/>
  <c r="I119" i="33"/>
  <c r="F119" i="33"/>
  <c r="C119" i="33"/>
  <c r="O118" i="33"/>
  <c r="L118" i="33"/>
  <c r="I118" i="33"/>
  <c r="F118" i="33"/>
  <c r="C118" i="33" s="1"/>
  <c r="O117" i="33"/>
  <c r="L117" i="33"/>
  <c r="I117" i="33"/>
  <c r="C117" i="33" s="1"/>
  <c r="F117" i="33"/>
  <c r="O116" i="33"/>
  <c r="L116" i="33"/>
  <c r="L115" i="33" s="1"/>
  <c r="I116" i="33"/>
  <c r="F116" i="33"/>
  <c r="O115" i="33"/>
  <c r="N115" i="33"/>
  <c r="M115" i="33"/>
  <c r="K115" i="33"/>
  <c r="J115" i="33"/>
  <c r="I115" i="33"/>
  <c r="H115" i="33"/>
  <c r="G115" i="33"/>
  <c r="F115" i="33"/>
  <c r="C115" i="33" s="1"/>
  <c r="E115" i="33"/>
  <c r="D115" i="33"/>
  <c r="O114" i="33"/>
  <c r="L114" i="33"/>
  <c r="I114" i="33"/>
  <c r="F114" i="33"/>
  <c r="C114" i="33"/>
  <c r="O113" i="33"/>
  <c r="O111" i="33" s="1"/>
  <c r="L113" i="33"/>
  <c r="I113" i="33"/>
  <c r="F113" i="33"/>
  <c r="C113" i="33" s="1"/>
  <c r="O112" i="33"/>
  <c r="L112" i="33"/>
  <c r="I112" i="33"/>
  <c r="I111" i="33" s="1"/>
  <c r="F112" i="33"/>
  <c r="F111" i="33" s="1"/>
  <c r="N111" i="33"/>
  <c r="M111" i="33"/>
  <c r="K111" i="33"/>
  <c r="J111" i="33"/>
  <c r="H111" i="33"/>
  <c r="G111" i="33"/>
  <c r="E111" i="33"/>
  <c r="D111" i="33"/>
  <c r="O110" i="33"/>
  <c r="L110" i="33"/>
  <c r="I110" i="33"/>
  <c r="F110" i="33"/>
  <c r="C110" i="33" s="1"/>
  <c r="O109" i="33"/>
  <c r="L109" i="33"/>
  <c r="I109" i="33"/>
  <c r="C109" i="33" s="1"/>
  <c r="F109" i="33"/>
  <c r="O108" i="33"/>
  <c r="L108" i="33"/>
  <c r="I108" i="33"/>
  <c r="F108" i="33"/>
  <c r="O107" i="33"/>
  <c r="L107" i="33"/>
  <c r="I107" i="33"/>
  <c r="F107" i="33"/>
  <c r="C107" i="33"/>
  <c r="O106" i="33"/>
  <c r="L106" i="33"/>
  <c r="I106" i="33"/>
  <c r="F106" i="33"/>
  <c r="C106" i="33" s="1"/>
  <c r="O105" i="33"/>
  <c r="L105" i="33"/>
  <c r="I105" i="33"/>
  <c r="F105" i="33"/>
  <c r="C105" i="33" s="1"/>
  <c r="O104" i="33"/>
  <c r="L104" i="33"/>
  <c r="I104" i="33"/>
  <c r="F104" i="33"/>
  <c r="O103" i="33"/>
  <c r="L103" i="33"/>
  <c r="L102" i="33" s="1"/>
  <c r="I103" i="33"/>
  <c r="I102" i="33" s="1"/>
  <c r="F103" i="33"/>
  <c r="O102" i="33"/>
  <c r="N102" i="33"/>
  <c r="M102" i="33"/>
  <c r="K102" i="33"/>
  <c r="J102" i="33"/>
  <c r="H102" i="33"/>
  <c r="G102" i="33"/>
  <c r="F102" i="33"/>
  <c r="C102" i="33" s="1"/>
  <c r="E102" i="33"/>
  <c r="D102" i="33"/>
  <c r="O101" i="33"/>
  <c r="L101" i="33"/>
  <c r="I101" i="33"/>
  <c r="F101" i="33"/>
  <c r="C101" i="33"/>
  <c r="O100" i="33"/>
  <c r="L100" i="33"/>
  <c r="I100" i="33"/>
  <c r="F100" i="33"/>
  <c r="C100" i="33" s="1"/>
  <c r="O99" i="33"/>
  <c r="L99" i="33"/>
  <c r="I99" i="33"/>
  <c r="F99" i="33"/>
  <c r="C99" i="33" s="1"/>
  <c r="O98" i="33"/>
  <c r="L98" i="33"/>
  <c r="I98" i="33"/>
  <c r="C98" i="33" s="1"/>
  <c r="F98" i="33"/>
  <c r="O97" i="33"/>
  <c r="L97" i="33"/>
  <c r="I97" i="33"/>
  <c r="F97" i="33"/>
  <c r="C97" i="33"/>
  <c r="O96" i="33"/>
  <c r="O94" i="33" s="1"/>
  <c r="L96" i="33"/>
  <c r="I96" i="33"/>
  <c r="F96" i="33"/>
  <c r="C96" i="33" s="1"/>
  <c r="O95" i="33"/>
  <c r="L95" i="33"/>
  <c r="L94" i="33" s="1"/>
  <c r="I95" i="33"/>
  <c r="F95" i="33"/>
  <c r="C95" i="33" s="1"/>
  <c r="N94" i="33"/>
  <c r="M94" i="33"/>
  <c r="K94" i="33"/>
  <c r="J94" i="33"/>
  <c r="I94" i="33"/>
  <c r="H94" i="33"/>
  <c r="G94" i="33"/>
  <c r="F94" i="33"/>
  <c r="E94" i="33"/>
  <c r="D94" i="33"/>
  <c r="O93" i="33"/>
  <c r="L93" i="33"/>
  <c r="I93" i="33"/>
  <c r="F93" i="33"/>
  <c r="C93" i="33"/>
  <c r="O92" i="33"/>
  <c r="L92" i="33"/>
  <c r="I92" i="33"/>
  <c r="F92" i="33"/>
  <c r="C92" i="33" s="1"/>
  <c r="O91" i="33"/>
  <c r="L91" i="33"/>
  <c r="I91" i="33"/>
  <c r="F91" i="33"/>
  <c r="C91" i="33" s="1"/>
  <c r="O90" i="33"/>
  <c r="L90" i="33"/>
  <c r="I90" i="33"/>
  <c r="C90" i="33" s="1"/>
  <c r="F90" i="33"/>
  <c r="O89" i="33"/>
  <c r="O88" i="33" s="1"/>
  <c r="L89" i="33"/>
  <c r="I89" i="33"/>
  <c r="F89" i="33"/>
  <c r="F88" i="33" s="1"/>
  <c r="C89" i="33"/>
  <c r="N88" i="33"/>
  <c r="M88" i="33"/>
  <c r="L88" i="33"/>
  <c r="K88" i="33"/>
  <c r="K82" i="33" s="1"/>
  <c r="J88" i="33"/>
  <c r="H88" i="33"/>
  <c r="G88" i="33"/>
  <c r="G82" i="33" s="1"/>
  <c r="E88" i="33"/>
  <c r="D88" i="33"/>
  <c r="O87" i="33"/>
  <c r="L87" i="33"/>
  <c r="I87" i="33"/>
  <c r="F87" i="33"/>
  <c r="C87" i="33" s="1"/>
  <c r="O86" i="33"/>
  <c r="L86" i="33"/>
  <c r="I86" i="33"/>
  <c r="C86" i="33" s="1"/>
  <c r="F86" i="33"/>
  <c r="O85" i="33"/>
  <c r="L85" i="33"/>
  <c r="I85" i="33"/>
  <c r="F85" i="33"/>
  <c r="C85" i="33"/>
  <c r="O84" i="33"/>
  <c r="O83" i="33" s="1"/>
  <c r="L84" i="33"/>
  <c r="I84" i="33"/>
  <c r="F84" i="33"/>
  <c r="F83" i="33" s="1"/>
  <c r="N83" i="33"/>
  <c r="M83" i="33"/>
  <c r="L83" i="33"/>
  <c r="K83" i="33"/>
  <c r="J83" i="33"/>
  <c r="I83" i="33"/>
  <c r="H83" i="33"/>
  <c r="H82" i="33" s="1"/>
  <c r="G83" i="33"/>
  <c r="E83" i="33"/>
  <c r="D83" i="33"/>
  <c r="D82" i="33" s="1"/>
  <c r="N82" i="33"/>
  <c r="M82" i="33"/>
  <c r="J82" i="33"/>
  <c r="E82" i="33"/>
  <c r="O81" i="33"/>
  <c r="L81" i="33"/>
  <c r="I81" i="33"/>
  <c r="F81" i="33"/>
  <c r="C81" i="33"/>
  <c r="O80" i="33"/>
  <c r="O79" i="33" s="1"/>
  <c r="L80" i="33"/>
  <c r="I80" i="33"/>
  <c r="F80" i="33"/>
  <c r="F79" i="33" s="1"/>
  <c r="C79" i="33" s="1"/>
  <c r="N79" i="33"/>
  <c r="M79" i="33"/>
  <c r="L79" i="33"/>
  <c r="K79" i="33"/>
  <c r="J79" i="33"/>
  <c r="I79" i="33"/>
  <c r="H79" i="33"/>
  <c r="G79" i="33"/>
  <c r="E79" i="33"/>
  <c r="D79" i="33"/>
  <c r="O78" i="33"/>
  <c r="L78" i="33"/>
  <c r="I78" i="33"/>
  <c r="C78" i="33" s="1"/>
  <c r="F78" i="33"/>
  <c r="O77" i="33"/>
  <c r="O76" i="33" s="1"/>
  <c r="O75" i="33" s="1"/>
  <c r="L77" i="33"/>
  <c r="I77" i="33"/>
  <c r="F77" i="33"/>
  <c r="F76" i="33" s="1"/>
  <c r="C77" i="33"/>
  <c r="N76" i="33"/>
  <c r="M76" i="33"/>
  <c r="L76" i="33"/>
  <c r="L75" i="33" s="1"/>
  <c r="K76" i="33"/>
  <c r="K75" i="33" s="1"/>
  <c r="K74" i="33" s="1"/>
  <c r="J76" i="33"/>
  <c r="H76" i="33"/>
  <c r="G76" i="33"/>
  <c r="G75" i="33" s="1"/>
  <c r="G74" i="33" s="1"/>
  <c r="E76" i="33"/>
  <c r="D76" i="33"/>
  <c r="N75" i="33"/>
  <c r="M75" i="33"/>
  <c r="J75" i="33"/>
  <c r="H75" i="33"/>
  <c r="H74" i="33" s="1"/>
  <c r="E75" i="33"/>
  <c r="D75" i="33"/>
  <c r="D74" i="33" s="1"/>
  <c r="N74" i="33"/>
  <c r="M74" i="33"/>
  <c r="J74" i="33"/>
  <c r="O73" i="33"/>
  <c r="L73" i="33"/>
  <c r="I73" i="33"/>
  <c r="F73" i="33"/>
  <c r="C73" i="33"/>
  <c r="O72" i="33"/>
  <c r="L72" i="33"/>
  <c r="I72" i="33"/>
  <c r="F72" i="33"/>
  <c r="C72" i="33" s="1"/>
  <c r="O71" i="33"/>
  <c r="L71" i="33"/>
  <c r="I71" i="33"/>
  <c r="F71" i="33"/>
  <c r="C71" i="33" s="1"/>
  <c r="O70" i="33"/>
  <c r="L70" i="33"/>
  <c r="I70" i="33"/>
  <c r="C70" i="33" s="1"/>
  <c r="F70" i="33"/>
  <c r="O69" i="33"/>
  <c r="O68" i="33" s="1"/>
  <c r="O66" i="33" s="1"/>
  <c r="L69" i="33"/>
  <c r="I69" i="33"/>
  <c r="F69" i="33"/>
  <c r="F68" i="33" s="1"/>
  <c r="C69" i="33"/>
  <c r="N68" i="33"/>
  <c r="M68" i="33"/>
  <c r="L68" i="33"/>
  <c r="K68" i="33"/>
  <c r="K66" i="33" s="1"/>
  <c r="J68" i="33"/>
  <c r="H68" i="33"/>
  <c r="H66" i="33" s="1"/>
  <c r="G68" i="33"/>
  <c r="G66" i="33" s="1"/>
  <c r="E68" i="33"/>
  <c r="D68" i="33"/>
  <c r="D66" i="33" s="1"/>
  <c r="O67" i="33"/>
  <c r="L67" i="33"/>
  <c r="L66" i="33" s="1"/>
  <c r="I67" i="33"/>
  <c r="F67" i="33"/>
  <c r="C67" i="33" s="1"/>
  <c r="N66" i="33"/>
  <c r="M66" i="33"/>
  <c r="J66" i="33"/>
  <c r="E66" i="33"/>
  <c r="O65" i="33"/>
  <c r="L65" i="33"/>
  <c r="I65" i="33"/>
  <c r="F65" i="33"/>
  <c r="C65" i="33"/>
  <c r="O64" i="33"/>
  <c r="L64" i="33"/>
  <c r="I64" i="33"/>
  <c r="F64" i="33"/>
  <c r="C64" i="33" s="1"/>
  <c r="O63" i="33"/>
  <c r="L63" i="33"/>
  <c r="I63" i="33"/>
  <c r="F63" i="33"/>
  <c r="C63" i="33" s="1"/>
  <c r="O62" i="33"/>
  <c r="L62" i="33"/>
  <c r="I62" i="33"/>
  <c r="C62" i="33" s="1"/>
  <c r="F62" i="33"/>
  <c r="O61" i="33"/>
  <c r="L61" i="33"/>
  <c r="I61" i="33"/>
  <c r="F61" i="33"/>
  <c r="C61" i="33"/>
  <c r="O60" i="33"/>
  <c r="L60" i="33"/>
  <c r="I60" i="33"/>
  <c r="F60" i="33"/>
  <c r="C60" i="33" s="1"/>
  <c r="O59" i="33"/>
  <c r="L59" i="33"/>
  <c r="I59" i="33"/>
  <c r="F59" i="33"/>
  <c r="C59" i="33" s="1"/>
  <c r="O58" i="33"/>
  <c r="L58" i="33"/>
  <c r="L57" i="33" s="1"/>
  <c r="I58" i="33"/>
  <c r="C58" i="33" s="1"/>
  <c r="F58" i="33"/>
  <c r="O57" i="33"/>
  <c r="N57" i="33"/>
  <c r="N53" i="33" s="1"/>
  <c r="N52" i="33" s="1"/>
  <c r="N51" i="33" s="1"/>
  <c r="N50" i="33" s="1"/>
  <c r="M57" i="33"/>
  <c r="K57" i="33"/>
  <c r="K53" i="33" s="1"/>
  <c r="K52" i="33" s="1"/>
  <c r="J57" i="33"/>
  <c r="H57" i="33"/>
  <c r="G57" i="33"/>
  <c r="G53" i="33" s="1"/>
  <c r="F57" i="33"/>
  <c r="E57" i="33"/>
  <c r="D57" i="33"/>
  <c r="O56" i="33"/>
  <c r="O54" i="33" s="1"/>
  <c r="O53" i="33" s="1"/>
  <c r="L56" i="33"/>
  <c r="I56" i="33"/>
  <c r="F56" i="33"/>
  <c r="C56" i="33" s="1"/>
  <c r="O55" i="33"/>
  <c r="L55" i="33"/>
  <c r="I55" i="33"/>
  <c r="I54" i="33" s="1"/>
  <c r="F55" i="33"/>
  <c r="F54" i="33" s="1"/>
  <c r="L54" i="33"/>
  <c r="J54" i="33"/>
  <c r="J53" i="33" s="1"/>
  <c r="J52" i="33" s="1"/>
  <c r="J51" i="33" s="1"/>
  <c r="D54" i="33"/>
  <c r="M53" i="33"/>
  <c r="H53" i="33"/>
  <c r="H52" i="33" s="1"/>
  <c r="E53" i="33"/>
  <c r="D53" i="33"/>
  <c r="M52" i="33"/>
  <c r="E52" i="33"/>
  <c r="E51" i="33" s="1"/>
  <c r="E50" i="33" s="1"/>
  <c r="O46" i="33"/>
  <c r="C46" i="33"/>
  <c r="O45" i="33"/>
  <c r="O44" i="33" s="1"/>
  <c r="C44" i="33" s="1"/>
  <c r="N44" i="33"/>
  <c r="M44" i="33"/>
  <c r="L43" i="33"/>
  <c r="I43" i="33"/>
  <c r="I42" i="33" s="1"/>
  <c r="C42" i="33" s="1"/>
  <c r="F43" i="33"/>
  <c r="C43" i="33" s="1"/>
  <c r="L42" i="33"/>
  <c r="K42" i="33"/>
  <c r="J42" i="33"/>
  <c r="H42" i="33"/>
  <c r="G42" i="33"/>
  <c r="F42" i="33"/>
  <c r="E42" i="33"/>
  <c r="D42" i="33"/>
  <c r="F41" i="33"/>
  <c r="C41" i="33" s="1"/>
  <c r="L40" i="33"/>
  <c r="C40" i="33"/>
  <c r="L39" i="33"/>
  <c r="C39" i="33" s="1"/>
  <c r="L38" i="33"/>
  <c r="C38" i="33"/>
  <c r="L37" i="33"/>
  <c r="L36" i="33" s="1"/>
  <c r="C36" i="33" s="1"/>
  <c r="K36" i="33"/>
  <c r="J36" i="33"/>
  <c r="L35" i="33"/>
  <c r="C35" i="33"/>
  <c r="L34" i="33"/>
  <c r="L33" i="33" s="1"/>
  <c r="C33" i="33" s="1"/>
  <c r="K33" i="33"/>
  <c r="J33" i="33"/>
  <c r="L32" i="33"/>
  <c r="C32" i="33"/>
  <c r="L31" i="33"/>
  <c r="C31" i="33" s="1"/>
  <c r="K31" i="33"/>
  <c r="J31" i="33"/>
  <c r="L30" i="33"/>
  <c r="C30" i="33" s="1"/>
  <c r="L29" i="33"/>
  <c r="C29" i="33"/>
  <c r="L28" i="33"/>
  <c r="L27" i="33" s="1"/>
  <c r="K27" i="33"/>
  <c r="J27" i="33"/>
  <c r="K26" i="33"/>
  <c r="J26" i="33"/>
  <c r="F25" i="33"/>
  <c r="C25" i="33"/>
  <c r="I24" i="33"/>
  <c r="E24" i="33"/>
  <c r="O23" i="33"/>
  <c r="L23" i="33"/>
  <c r="I23" i="33"/>
  <c r="F23" i="33"/>
  <c r="C23" i="33" s="1"/>
  <c r="O22" i="33"/>
  <c r="L22" i="33"/>
  <c r="L21" i="33" s="1"/>
  <c r="I22" i="33"/>
  <c r="C22" i="33" s="1"/>
  <c r="F22" i="33"/>
  <c r="O21" i="33"/>
  <c r="O287" i="33" s="1"/>
  <c r="N21" i="33"/>
  <c r="N287" i="33" s="1"/>
  <c r="N286" i="33" s="1"/>
  <c r="M21" i="33"/>
  <c r="M287" i="33" s="1"/>
  <c r="M286" i="33" s="1"/>
  <c r="K21" i="33"/>
  <c r="K287" i="33" s="1"/>
  <c r="K286" i="33" s="1"/>
  <c r="J21" i="33"/>
  <c r="J287" i="33" s="1"/>
  <c r="J286" i="33" s="1"/>
  <c r="H21" i="33"/>
  <c r="H287" i="33" s="1"/>
  <c r="H286" i="33" s="1"/>
  <c r="G21" i="33"/>
  <c r="G287" i="33" s="1"/>
  <c r="G286" i="33" s="1"/>
  <c r="F21" i="33"/>
  <c r="F287" i="33" s="1"/>
  <c r="E21" i="33"/>
  <c r="E287" i="33" s="1"/>
  <c r="E286" i="33" s="1"/>
  <c r="D21" i="33"/>
  <c r="D287" i="33" s="1"/>
  <c r="D286" i="33" s="1"/>
  <c r="O20" i="33"/>
  <c r="M20" i="33"/>
  <c r="K20" i="33"/>
  <c r="H20" i="33"/>
  <c r="G20" i="33"/>
  <c r="E20" i="33"/>
  <c r="O296" i="32"/>
  <c r="L296" i="32"/>
  <c r="I296" i="32"/>
  <c r="F296" i="32"/>
  <c r="C296" i="32" s="1"/>
  <c r="O295" i="32"/>
  <c r="L295" i="32"/>
  <c r="I295" i="32"/>
  <c r="C295" i="32" s="1"/>
  <c r="F295" i="32"/>
  <c r="O294" i="32"/>
  <c r="L294" i="32"/>
  <c r="C294" i="32" s="1"/>
  <c r="I294" i="32"/>
  <c r="F294" i="32"/>
  <c r="O293" i="32"/>
  <c r="L293" i="32"/>
  <c r="I293" i="32"/>
  <c r="F293" i="32"/>
  <c r="C293" i="32"/>
  <c r="O292" i="32"/>
  <c r="L292" i="32"/>
  <c r="I292" i="32"/>
  <c r="F292" i="32"/>
  <c r="C292" i="32" s="1"/>
  <c r="O291" i="32"/>
  <c r="L291" i="32"/>
  <c r="I291" i="32"/>
  <c r="C291" i="32" s="1"/>
  <c r="F291" i="32"/>
  <c r="O290" i="32"/>
  <c r="L290" i="32"/>
  <c r="C290" i="32" s="1"/>
  <c r="I290" i="32"/>
  <c r="F290" i="32"/>
  <c r="O289" i="32"/>
  <c r="O288" i="32" s="1"/>
  <c r="L289" i="32"/>
  <c r="I289" i="32"/>
  <c r="F289" i="32"/>
  <c r="F288" i="32" s="1"/>
  <c r="C289" i="32"/>
  <c r="N288" i="32"/>
  <c r="M288" i="32"/>
  <c r="L288" i="32"/>
  <c r="K288" i="32"/>
  <c r="J288" i="32"/>
  <c r="H288" i="32"/>
  <c r="G288" i="32"/>
  <c r="E288" i="32"/>
  <c r="D288" i="32"/>
  <c r="O283" i="32"/>
  <c r="L283" i="32"/>
  <c r="I283" i="32"/>
  <c r="F283" i="32"/>
  <c r="O282" i="32"/>
  <c r="O281" i="32" s="1"/>
  <c r="L282" i="32"/>
  <c r="I282" i="32"/>
  <c r="F282" i="32"/>
  <c r="F281" i="32" s="1"/>
  <c r="C282" i="32"/>
  <c r="N281" i="32"/>
  <c r="M281" i="32"/>
  <c r="L281" i="32"/>
  <c r="K281" i="32"/>
  <c r="J281" i="32"/>
  <c r="H281" i="32"/>
  <c r="G281" i="32"/>
  <c r="E281" i="32"/>
  <c r="D281" i="32"/>
  <c r="O280" i="32"/>
  <c r="L280" i="32"/>
  <c r="L279" i="32" s="1"/>
  <c r="I280" i="32"/>
  <c r="I279" i="32" s="1"/>
  <c r="F280" i="32"/>
  <c r="O279" i="32"/>
  <c r="N279" i="32"/>
  <c r="N268" i="32" s="1"/>
  <c r="M279" i="32"/>
  <c r="M268" i="32" s="1"/>
  <c r="K279" i="32"/>
  <c r="J279" i="32"/>
  <c r="H279" i="32"/>
  <c r="G279" i="32"/>
  <c r="F279" i="32"/>
  <c r="E279" i="32"/>
  <c r="D279" i="32"/>
  <c r="O278" i="32"/>
  <c r="L278" i="32"/>
  <c r="C278" i="32" s="1"/>
  <c r="I278" i="32"/>
  <c r="F278" i="32"/>
  <c r="O277" i="32"/>
  <c r="O275" i="32" s="1"/>
  <c r="L277" i="32"/>
  <c r="I277" i="32"/>
  <c r="F277" i="32"/>
  <c r="C277" i="32"/>
  <c r="O276" i="32"/>
  <c r="L276" i="32"/>
  <c r="L275" i="32" s="1"/>
  <c r="I276" i="32"/>
  <c r="I275" i="32" s="1"/>
  <c r="F276" i="32"/>
  <c r="C276" i="32" s="1"/>
  <c r="N275" i="32"/>
  <c r="M275" i="32"/>
  <c r="K275" i="32"/>
  <c r="J275" i="32"/>
  <c r="H275" i="32"/>
  <c r="G275" i="32"/>
  <c r="F275" i="32"/>
  <c r="E275" i="32"/>
  <c r="D275" i="32"/>
  <c r="O274" i="32"/>
  <c r="L274" i="32"/>
  <c r="C274" i="32" s="1"/>
  <c r="I274" i="32"/>
  <c r="F274" i="32"/>
  <c r="O273" i="32"/>
  <c r="O271" i="32" s="1"/>
  <c r="L273" i="32"/>
  <c r="I273" i="32"/>
  <c r="F273" i="32"/>
  <c r="C273" i="32"/>
  <c r="O272" i="32"/>
  <c r="L272" i="32"/>
  <c r="L271" i="32" s="1"/>
  <c r="I272" i="32"/>
  <c r="I271" i="32" s="1"/>
  <c r="F272" i="32"/>
  <c r="C272" i="32" s="1"/>
  <c r="N271" i="32"/>
  <c r="M271" i="32"/>
  <c r="K271" i="32"/>
  <c r="J271" i="32"/>
  <c r="J269" i="32" s="1"/>
  <c r="J268" i="32" s="1"/>
  <c r="H271" i="32"/>
  <c r="G271" i="32"/>
  <c r="F271" i="32"/>
  <c r="E271" i="32"/>
  <c r="E269" i="32" s="1"/>
  <c r="E268" i="32" s="1"/>
  <c r="D271" i="32"/>
  <c r="O270" i="32"/>
  <c r="L270" i="32"/>
  <c r="L269" i="32" s="1"/>
  <c r="L268" i="32" s="1"/>
  <c r="I270" i="32"/>
  <c r="F270" i="32"/>
  <c r="O269" i="32"/>
  <c r="O268" i="32" s="1"/>
  <c r="D269" i="32"/>
  <c r="K268" i="32"/>
  <c r="H268" i="32"/>
  <c r="G268" i="32"/>
  <c r="D268" i="32"/>
  <c r="O267" i="32"/>
  <c r="L267" i="32"/>
  <c r="I267" i="32"/>
  <c r="F267" i="32"/>
  <c r="O266" i="32"/>
  <c r="L266" i="32"/>
  <c r="I266" i="32"/>
  <c r="C266" i="32" s="1"/>
  <c r="F266" i="32"/>
  <c r="O265" i="32"/>
  <c r="L265" i="32"/>
  <c r="I265" i="32"/>
  <c r="F265" i="32"/>
  <c r="C265" i="32"/>
  <c r="O264" i="32"/>
  <c r="L264" i="32"/>
  <c r="I264" i="32"/>
  <c r="F264" i="32"/>
  <c r="F263" i="32" s="1"/>
  <c r="N263" i="32"/>
  <c r="M263" i="32"/>
  <c r="L263" i="32"/>
  <c r="K263" i="32"/>
  <c r="J263" i="32"/>
  <c r="H263" i="32"/>
  <c r="G263" i="32"/>
  <c r="E263" i="32"/>
  <c r="D263" i="32"/>
  <c r="O262" i="32"/>
  <c r="L262" i="32"/>
  <c r="I262" i="32"/>
  <c r="C262" i="32" s="1"/>
  <c r="F262" i="32"/>
  <c r="O261" i="32"/>
  <c r="L261" i="32"/>
  <c r="I261" i="32"/>
  <c r="F261" i="32"/>
  <c r="C261" i="32"/>
  <c r="O260" i="32"/>
  <c r="L260" i="32"/>
  <c r="I260" i="32"/>
  <c r="F260" i="32"/>
  <c r="F259" i="32" s="1"/>
  <c r="N259" i="32"/>
  <c r="M259" i="32"/>
  <c r="M258" i="32" s="1"/>
  <c r="L259" i="32"/>
  <c r="L258" i="32" s="1"/>
  <c r="K259" i="32"/>
  <c r="J259" i="32"/>
  <c r="H259" i="32"/>
  <c r="H258" i="32" s="1"/>
  <c r="G259" i="32"/>
  <c r="E259" i="32"/>
  <c r="E258" i="32" s="1"/>
  <c r="D259" i="32"/>
  <c r="D258" i="32" s="1"/>
  <c r="N258" i="32"/>
  <c r="K258" i="32"/>
  <c r="J258" i="32"/>
  <c r="G258" i="32"/>
  <c r="O257" i="32"/>
  <c r="L257" i="32"/>
  <c r="I257" i="32"/>
  <c r="F257" i="32"/>
  <c r="C257" i="32"/>
  <c r="O256" i="32"/>
  <c r="L256" i="32"/>
  <c r="I256" i="32"/>
  <c r="F256" i="32"/>
  <c r="C256" i="32" s="1"/>
  <c r="O255" i="32"/>
  <c r="L255" i="32"/>
  <c r="I255" i="32"/>
  <c r="F255" i="32"/>
  <c r="O254" i="32"/>
  <c r="L254" i="32"/>
  <c r="I254" i="32"/>
  <c r="C254" i="32" s="1"/>
  <c r="F254" i="32"/>
  <c r="O253" i="32"/>
  <c r="L253" i="32"/>
  <c r="I253" i="32"/>
  <c r="F253" i="32"/>
  <c r="C253" i="32"/>
  <c r="O252" i="32"/>
  <c r="L252" i="32"/>
  <c r="I252" i="32"/>
  <c r="F252" i="32"/>
  <c r="F251" i="32" s="1"/>
  <c r="F250" i="32" s="1"/>
  <c r="N251" i="32"/>
  <c r="M251" i="32"/>
  <c r="L251" i="32"/>
  <c r="L250" i="32" s="1"/>
  <c r="K251" i="32"/>
  <c r="J251" i="32"/>
  <c r="H251" i="32"/>
  <c r="H250" i="32" s="1"/>
  <c r="G251" i="32"/>
  <c r="E251" i="32"/>
  <c r="E250" i="32" s="1"/>
  <c r="D251" i="32"/>
  <c r="D250" i="32" s="1"/>
  <c r="N250" i="32"/>
  <c r="M250" i="32"/>
  <c r="K250" i="32"/>
  <c r="J250" i="32"/>
  <c r="G250" i="32"/>
  <c r="O249" i="32"/>
  <c r="L249" i="32"/>
  <c r="I249" i="32"/>
  <c r="F249" i="32"/>
  <c r="C249" i="32"/>
  <c r="O248" i="32"/>
  <c r="L248" i="32"/>
  <c r="I248" i="32"/>
  <c r="F248" i="32"/>
  <c r="F245" i="32" s="1"/>
  <c r="C245" i="32" s="1"/>
  <c r="O247" i="32"/>
  <c r="L247" i="32"/>
  <c r="I247" i="32"/>
  <c r="F247" i="32"/>
  <c r="O246" i="32"/>
  <c r="O245" i="32" s="1"/>
  <c r="L246" i="32"/>
  <c r="I246" i="32"/>
  <c r="I245" i="32" s="1"/>
  <c r="F246" i="32"/>
  <c r="N245" i="32"/>
  <c r="M245" i="32"/>
  <c r="L245" i="32"/>
  <c r="K245" i="32"/>
  <c r="J245" i="32"/>
  <c r="J230" i="32" s="1"/>
  <c r="J229" i="32" s="1"/>
  <c r="H245" i="32"/>
  <c r="G245" i="32"/>
  <c r="E245" i="32"/>
  <c r="D245" i="32"/>
  <c r="O244" i="32"/>
  <c r="L244" i="32"/>
  <c r="I244" i="32"/>
  <c r="F244" i="32"/>
  <c r="C244" i="32" s="1"/>
  <c r="O243" i="32"/>
  <c r="L243" i="32"/>
  <c r="I243" i="32"/>
  <c r="F243" i="32"/>
  <c r="O242" i="32"/>
  <c r="L242" i="32"/>
  <c r="I242" i="32"/>
  <c r="F242" i="32"/>
  <c r="C242" i="32"/>
  <c r="O241" i="32"/>
  <c r="L241" i="32"/>
  <c r="I241" i="32"/>
  <c r="F241" i="32"/>
  <c r="C241" i="32" s="1"/>
  <c r="O240" i="32"/>
  <c r="L240" i="32"/>
  <c r="I240" i="32"/>
  <c r="C240" i="32" s="1"/>
  <c r="F240" i="32"/>
  <c r="O239" i="32"/>
  <c r="L239" i="32"/>
  <c r="I239" i="32"/>
  <c r="F239" i="32"/>
  <c r="O238" i="32"/>
  <c r="L238" i="32"/>
  <c r="C238" i="32" s="1"/>
  <c r="I238" i="32"/>
  <c r="F238" i="32"/>
  <c r="O237" i="32"/>
  <c r="N237" i="32"/>
  <c r="M237" i="32"/>
  <c r="K237" i="32"/>
  <c r="J237" i="32"/>
  <c r="H237" i="32"/>
  <c r="G237" i="32"/>
  <c r="F237" i="32"/>
  <c r="E237" i="32"/>
  <c r="D237" i="32"/>
  <c r="O236" i="32"/>
  <c r="O234" i="32" s="1"/>
  <c r="O230" i="32" s="1"/>
  <c r="L236" i="32"/>
  <c r="I236" i="32"/>
  <c r="F236" i="32"/>
  <c r="C236" i="32"/>
  <c r="O235" i="32"/>
  <c r="L235" i="32"/>
  <c r="L234" i="32" s="1"/>
  <c r="I235" i="32"/>
  <c r="F235" i="32"/>
  <c r="C235" i="32" s="1"/>
  <c r="N234" i="32"/>
  <c r="N230" i="32" s="1"/>
  <c r="N229" i="32" s="1"/>
  <c r="M234" i="32"/>
  <c r="K234" i="32"/>
  <c r="J234" i="32"/>
  <c r="I234" i="32"/>
  <c r="H234" i="32"/>
  <c r="G234" i="32"/>
  <c r="E234" i="32"/>
  <c r="D234" i="32"/>
  <c r="O233" i="32"/>
  <c r="L233" i="32"/>
  <c r="L232" i="32" s="1"/>
  <c r="I233" i="32"/>
  <c r="F233" i="32"/>
  <c r="F232" i="32" s="1"/>
  <c r="C232" i="32" s="1"/>
  <c r="O232" i="32"/>
  <c r="N232" i="32"/>
  <c r="M232" i="32"/>
  <c r="K232" i="32"/>
  <c r="K230" i="32" s="1"/>
  <c r="K229" i="32" s="1"/>
  <c r="J232" i="32"/>
  <c r="I232" i="32"/>
  <c r="H232" i="32"/>
  <c r="G232" i="32"/>
  <c r="E232" i="32"/>
  <c r="D232" i="32"/>
  <c r="D230" i="32" s="1"/>
  <c r="O231" i="32"/>
  <c r="L231" i="32"/>
  <c r="I231" i="32"/>
  <c r="F231" i="32"/>
  <c r="M230" i="32"/>
  <c r="G230" i="32"/>
  <c r="G229" i="32" s="1"/>
  <c r="E230" i="32"/>
  <c r="D229" i="32"/>
  <c r="O228" i="32"/>
  <c r="L228" i="32"/>
  <c r="I228" i="32"/>
  <c r="C228" i="32" s="1"/>
  <c r="F228" i="32"/>
  <c r="O227" i="32"/>
  <c r="L227" i="32"/>
  <c r="L226" i="32" s="1"/>
  <c r="I227" i="32"/>
  <c r="F227" i="32"/>
  <c r="F226" i="32" s="1"/>
  <c r="C226" i="32" s="1"/>
  <c r="O226" i="32"/>
  <c r="N226" i="32"/>
  <c r="M226" i="32"/>
  <c r="K226" i="32"/>
  <c r="J226" i="32"/>
  <c r="I226" i="32"/>
  <c r="H226" i="32"/>
  <c r="G226" i="32"/>
  <c r="E226" i="32"/>
  <c r="D226" i="32"/>
  <c r="O225" i="32"/>
  <c r="L225" i="32"/>
  <c r="I225" i="32"/>
  <c r="F225" i="32"/>
  <c r="C225" i="32" s="1"/>
  <c r="O224" i="32"/>
  <c r="L224" i="32"/>
  <c r="I224" i="32"/>
  <c r="F224" i="32"/>
  <c r="C224" i="32"/>
  <c r="O223" i="32"/>
  <c r="L223" i="32"/>
  <c r="I223" i="32"/>
  <c r="F223" i="32"/>
  <c r="C223" i="32" s="1"/>
  <c r="O222" i="32"/>
  <c r="L222" i="32"/>
  <c r="I222" i="32"/>
  <c r="C222" i="32" s="1"/>
  <c r="F222" i="32"/>
  <c r="O221" i="32"/>
  <c r="L221" i="32"/>
  <c r="I221" i="32"/>
  <c r="F221" i="32"/>
  <c r="C221" i="32"/>
  <c r="O220" i="32"/>
  <c r="L220" i="32"/>
  <c r="I220" i="32"/>
  <c r="F220" i="32"/>
  <c r="C220" i="32" s="1"/>
  <c r="O219" i="32"/>
  <c r="L219" i="32"/>
  <c r="I219" i="32"/>
  <c r="F219" i="32"/>
  <c r="O218" i="32"/>
  <c r="L218" i="32"/>
  <c r="I218" i="32"/>
  <c r="F218" i="32"/>
  <c r="C218" i="32"/>
  <c r="O217" i="32"/>
  <c r="L217" i="32"/>
  <c r="L215" i="32" s="1"/>
  <c r="I217" i="32"/>
  <c r="F217" i="32"/>
  <c r="F215" i="32" s="1"/>
  <c r="O216" i="32"/>
  <c r="L216" i="32"/>
  <c r="I216" i="32"/>
  <c r="C216" i="32" s="1"/>
  <c r="F216" i="32"/>
  <c r="N215" i="32"/>
  <c r="M215" i="32"/>
  <c r="M203" i="32" s="1"/>
  <c r="K215" i="32"/>
  <c r="J215" i="32"/>
  <c r="I215" i="32"/>
  <c r="H215" i="32"/>
  <c r="G215" i="32"/>
  <c r="E215" i="32"/>
  <c r="E203" i="32" s="1"/>
  <c r="D215" i="32"/>
  <c r="O214" i="32"/>
  <c r="L214" i="32"/>
  <c r="I214" i="32"/>
  <c r="C214" i="32" s="1"/>
  <c r="F214" i="32"/>
  <c r="O213" i="32"/>
  <c r="L213" i="32"/>
  <c r="I213" i="32"/>
  <c r="F213" i="32"/>
  <c r="C213" i="32" s="1"/>
  <c r="O212" i="32"/>
  <c r="L212" i="32"/>
  <c r="I212" i="32"/>
  <c r="F212" i="32"/>
  <c r="C212" i="32"/>
  <c r="O211" i="32"/>
  <c r="L211" i="32"/>
  <c r="I211" i="32"/>
  <c r="F211" i="32"/>
  <c r="C211" i="32" s="1"/>
  <c r="O210" i="32"/>
  <c r="L210" i="32"/>
  <c r="I210" i="32"/>
  <c r="F210" i="32"/>
  <c r="C210" i="32" s="1"/>
  <c r="O209" i="32"/>
  <c r="L209" i="32"/>
  <c r="I209" i="32"/>
  <c r="C209" i="32" s="1"/>
  <c r="F209" i="32"/>
  <c r="O208" i="32"/>
  <c r="L208" i="32"/>
  <c r="L204" i="32" s="1"/>
  <c r="L203" i="32" s="1"/>
  <c r="I208" i="32"/>
  <c r="F208" i="32"/>
  <c r="C208" i="32" s="1"/>
  <c r="O207" i="32"/>
  <c r="L207" i="32"/>
  <c r="I207" i="32"/>
  <c r="F207" i="32"/>
  <c r="C207" i="32"/>
  <c r="O206" i="32"/>
  <c r="L206" i="32"/>
  <c r="I206" i="32"/>
  <c r="F206" i="32"/>
  <c r="C206" i="32" s="1"/>
  <c r="O205" i="32"/>
  <c r="O204" i="32" s="1"/>
  <c r="L205" i="32"/>
  <c r="I205" i="32"/>
  <c r="C205" i="32" s="1"/>
  <c r="F205" i="32"/>
  <c r="N204" i="32"/>
  <c r="N203" i="32" s="1"/>
  <c r="M204" i="32"/>
  <c r="K204" i="32"/>
  <c r="J204" i="32"/>
  <c r="J203" i="32" s="1"/>
  <c r="H204" i="32"/>
  <c r="H203" i="32" s="1"/>
  <c r="H194" i="32" s="1"/>
  <c r="G204" i="32"/>
  <c r="F204" i="32"/>
  <c r="E204" i="32"/>
  <c r="D204" i="32"/>
  <c r="D203" i="32" s="1"/>
  <c r="D194" i="32" s="1"/>
  <c r="D193" i="32" s="1"/>
  <c r="K203" i="32"/>
  <c r="G203" i="32"/>
  <c r="O202" i="32"/>
  <c r="L202" i="32"/>
  <c r="I202" i="32"/>
  <c r="F202" i="32"/>
  <c r="C202" i="32" s="1"/>
  <c r="O201" i="32"/>
  <c r="L201" i="32"/>
  <c r="I201" i="32"/>
  <c r="C201" i="32" s="1"/>
  <c r="F201" i="32"/>
  <c r="O200" i="32"/>
  <c r="L200" i="32"/>
  <c r="I200" i="32"/>
  <c r="F200" i="32"/>
  <c r="C200" i="32" s="1"/>
  <c r="O199" i="32"/>
  <c r="O197" i="32" s="1"/>
  <c r="O195" i="32" s="1"/>
  <c r="L199" i="32"/>
  <c r="I199" i="32"/>
  <c r="F199" i="32"/>
  <c r="C199" i="32"/>
  <c r="O198" i="32"/>
  <c r="L198" i="32"/>
  <c r="L197" i="32" s="1"/>
  <c r="I198" i="32"/>
  <c r="F198" i="32"/>
  <c r="F197" i="32" s="1"/>
  <c r="N197" i="32"/>
  <c r="N195" i="32" s="1"/>
  <c r="N194" i="32" s="1"/>
  <c r="M197" i="32"/>
  <c r="M195" i="32" s="1"/>
  <c r="M194" i="32" s="1"/>
  <c r="K197" i="32"/>
  <c r="J197" i="32"/>
  <c r="J195" i="32" s="1"/>
  <c r="J194" i="32" s="1"/>
  <c r="J193" i="32" s="1"/>
  <c r="I197" i="32"/>
  <c r="I195" i="32" s="1"/>
  <c r="H197" i="32"/>
  <c r="G197" i="32"/>
  <c r="E197" i="32"/>
  <c r="E195" i="32" s="1"/>
  <c r="E194" i="32" s="1"/>
  <c r="D197" i="32"/>
  <c r="O196" i="32"/>
  <c r="L196" i="32"/>
  <c r="I196" i="32"/>
  <c r="F196" i="32"/>
  <c r="C196" i="32" s="1"/>
  <c r="K195" i="32"/>
  <c r="K194" i="32" s="1"/>
  <c r="K193" i="32" s="1"/>
  <c r="H195" i="32"/>
  <c r="G195" i="32"/>
  <c r="G194" i="32" s="1"/>
  <c r="G193" i="32" s="1"/>
  <c r="D195" i="32"/>
  <c r="O192" i="32"/>
  <c r="L192" i="32"/>
  <c r="L191" i="32" s="1"/>
  <c r="L190" i="32" s="1"/>
  <c r="I192" i="32"/>
  <c r="F192" i="32"/>
  <c r="C192" i="32" s="1"/>
  <c r="O191" i="32"/>
  <c r="O190" i="32" s="1"/>
  <c r="N191" i="32"/>
  <c r="M191" i="32"/>
  <c r="M190" i="32" s="1"/>
  <c r="K191" i="32"/>
  <c r="K190" i="32" s="1"/>
  <c r="J191" i="32"/>
  <c r="I191" i="32"/>
  <c r="I190" i="32" s="1"/>
  <c r="H191" i="32"/>
  <c r="G191" i="32"/>
  <c r="G190" i="32" s="1"/>
  <c r="E191" i="32"/>
  <c r="E190" i="32" s="1"/>
  <c r="D191" i="32"/>
  <c r="N190" i="32"/>
  <c r="J190" i="32"/>
  <c r="H190" i="32"/>
  <c r="D190" i="32"/>
  <c r="O189" i="32"/>
  <c r="L189" i="32"/>
  <c r="I189" i="32"/>
  <c r="C189" i="32" s="1"/>
  <c r="F189" i="32"/>
  <c r="O188" i="32"/>
  <c r="L188" i="32"/>
  <c r="L187" i="32" s="1"/>
  <c r="L186" i="32" s="1"/>
  <c r="I188" i="32"/>
  <c r="F188" i="32"/>
  <c r="C188" i="32" s="1"/>
  <c r="O187" i="32"/>
  <c r="O186" i="32" s="1"/>
  <c r="N187" i="32"/>
  <c r="M187" i="32"/>
  <c r="M186" i="32" s="1"/>
  <c r="K187" i="32"/>
  <c r="J187" i="32"/>
  <c r="H187" i="32"/>
  <c r="G187" i="32"/>
  <c r="G186" i="32" s="1"/>
  <c r="E187" i="32"/>
  <c r="D187" i="32"/>
  <c r="N186" i="32"/>
  <c r="J186" i="32"/>
  <c r="H186" i="32"/>
  <c r="D186" i="32"/>
  <c r="O185" i="32"/>
  <c r="L185" i="32"/>
  <c r="I185" i="32"/>
  <c r="C185" i="32" s="1"/>
  <c r="F185" i="32"/>
  <c r="O184" i="32"/>
  <c r="L184" i="32"/>
  <c r="L183" i="32" s="1"/>
  <c r="I184" i="32"/>
  <c r="F184" i="32"/>
  <c r="C184" i="32" s="1"/>
  <c r="O183" i="32"/>
  <c r="N183" i="32"/>
  <c r="M183" i="32"/>
  <c r="K183" i="32"/>
  <c r="J183" i="32"/>
  <c r="H183" i="32"/>
  <c r="G183" i="32"/>
  <c r="E183" i="32"/>
  <c r="D183" i="32"/>
  <c r="O182" i="32"/>
  <c r="L182" i="32"/>
  <c r="I182" i="32"/>
  <c r="F182" i="32"/>
  <c r="F178" i="32" s="1"/>
  <c r="O181" i="32"/>
  <c r="L181" i="32"/>
  <c r="I181" i="32"/>
  <c r="C181" i="32" s="1"/>
  <c r="F181" i="32"/>
  <c r="O180" i="32"/>
  <c r="L180" i="32"/>
  <c r="I180" i="32"/>
  <c r="F180" i="32"/>
  <c r="C180" i="32" s="1"/>
  <c r="O179" i="32"/>
  <c r="O178" i="32" s="1"/>
  <c r="L179" i="32"/>
  <c r="I179" i="32"/>
  <c r="I178" i="32" s="1"/>
  <c r="F179" i="32"/>
  <c r="C179" i="32"/>
  <c r="N178" i="32"/>
  <c r="M178" i="32"/>
  <c r="L178" i="32"/>
  <c r="K178" i="32"/>
  <c r="J178" i="32"/>
  <c r="H178" i="32"/>
  <c r="G178" i="32"/>
  <c r="E178" i="32"/>
  <c r="D178" i="32"/>
  <c r="O177" i="32"/>
  <c r="L177" i="32"/>
  <c r="I177" i="32"/>
  <c r="C177" i="32" s="1"/>
  <c r="F177" i="32"/>
  <c r="O176" i="32"/>
  <c r="L176" i="32"/>
  <c r="I176" i="32"/>
  <c r="F176" i="32"/>
  <c r="C176" i="32" s="1"/>
  <c r="O175" i="32"/>
  <c r="O174" i="32" s="1"/>
  <c r="O173" i="32" s="1"/>
  <c r="O172" i="32" s="1"/>
  <c r="L175" i="32"/>
  <c r="I175" i="32"/>
  <c r="I174" i="32" s="1"/>
  <c r="I173" i="32" s="1"/>
  <c r="F175" i="32"/>
  <c r="C175" i="32"/>
  <c r="N174" i="32"/>
  <c r="N173" i="32" s="1"/>
  <c r="N172" i="32" s="1"/>
  <c r="M174" i="32"/>
  <c r="L174" i="32"/>
  <c r="L173" i="32" s="1"/>
  <c r="K174" i="32"/>
  <c r="J174" i="32"/>
  <c r="J173" i="32" s="1"/>
  <c r="J172" i="32" s="1"/>
  <c r="H174" i="32"/>
  <c r="H173" i="32" s="1"/>
  <c r="H172" i="32" s="1"/>
  <c r="G174" i="32"/>
  <c r="F174" i="32"/>
  <c r="F173" i="32" s="1"/>
  <c r="E174" i="32"/>
  <c r="D174" i="32"/>
  <c r="D173" i="32" s="1"/>
  <c r="D172" i="32" s="1"/>
  <c r="M173" i="32"/>
  <c r="M172" i="32" s="1"/>
  <c r="K173" i="32"/>
  <c r="K172" i="32" s="1"/>
  <c r="G173" i="32"/>
  <c r="G172" i="32" s="1"/>
  <c r="E173" i="32"/>
  <c r="E172" i="32" s="1"/>
  <c r="O171" i="32"/>
  <c r="L171" i="32"/>
  <c r="I171" i="32"/>
  <c r="F171" i="32"/>
  <c r="C171" i="32"/>
  <c r="O170" i="32"/>
  <c r="L170" i="32"/>
  <c r="I170" i="32"/>
  <c r="F170" i="32"/>
  <c r="C170" i="32" s="1"/>
  <c r="O169" i="32"/>
  <c r="L169" i="32"/>
  <c r="I169" i="32"/>
  <c r="C169" i="32" s="1"/>
  <c r="F169" i="32"/>
  <c r="O168" i="32"/>
  <c r="L168" i="32"/>
  <c r="I168" i="32"/>
  <c r="F168" i="32"/>
  <c r="C168" i="32" s="1"/>
  <c r="O167" i="32"/>
  <c r="O165" i="32" s="1"/>
  <c r="O164" i="32" s="1"/>
  <c r="L167" i="32"/>
  <c r="I167" i="32"/>
  <c r="F167" i="32"/>
  <c r="C167" i="32"/>
  <c r="O166" i="32"/>
  <c r="L166" i="32"/>
  <c r="L165" i="32" s="1"/>
  <c r="L164" i="32" s="1"/>
  <c r="I166" i="32"/>
  <c r="F166" i="32"/>
  <c r="F165" i="32" s="1"/>
  <c r="N165" i="32"/>
  <c r="M165" i="32"/>
  <c r="M164" i="32" s="1"/>
  <c r="K165" i="32"/>
  <c r="K164" i="32" s="1"/>
  <c r="J165" i="32"/>
  <c r="I165" i="32"/>
  <c r="I164" i="32" s="1"/>
  <c r="H165" i="32"/>
  <c r="G165" i="32"/>
  <c r="G164" i="32" s="1"/>
  <c r="E165" i="32"/>
  <c r="E164" i="32" s="1"/>
  <c r="D165" i="32"/>
  <c r="N164" i="32"/>
  <c r="J164" i="32"/>
  <c r="H164" i="32"/>
  <c r="D164" i="32"/>
  <c r="O163" i="32"/>
  <c r="L163" i="32"/>
  <c r="I163" i="32"/>
  <c r="F163" i="32"/>
  <c r="C163" i="32"/>
  <c r="O162" i="32"/>
  <c r="L162" i="32"/>
  <c r="I162" i="32"/>
  <c r="F162" i="32"/>
  <c r="C162" i="32" s="1"/>
  <c r="O161" i="32"/>
  <c r="L161" i="32"/>
  <c r="I161" i="32"/>
  <c r="C161" i="32" s="1"/>
  <c r="F161" i="32"/>
  <c r="O160" i="32"/>
  <c r="L160" i="32"/>
  <c r="L159" i="32" s="1"/>
  <c r="I160" i="32"/>
  <c r="F160" i="32"/>
  <c r="C160" i="32" s="1"/>
  <c r="O159" i="32"/>
  <c r="N159" i="32"/>
  <c r="M159" i="32"/>
  <c r="K159" i="32"/>
  <c r="J159" i="32"/>
  <c r="H159" i="32"/>
  <c r="G159" i="32"/>
  <c r="E159" i="32"/>
  <c r="D159" i="32"/>
  <c r="O158" i="32"/>
  <c r="L158" i="32"/>
  <c r="I158" i="32"/>
  <c r="F158" i="32"/>
  <c r="C158" i="32" s="1"/>
  <c r="O157" i="32"/>
  <c r="L157" i="32"/>
  <c r="I157" i="32"/>
  <c r="C157" i="32" s="1"/>
  <c r="F157" i="32"/>
  <c r="O156" i="32"/>
  <c r="L156" i="32"/>
  <c r="I156" i="32"/>
  <c r="F156" i="32"/>
  <c r="C156" i="32" s="1"/>
  <c r="O155" i="32"/>
  <c r="L155" i="32"/>
  <c r="I155" i="32"/>
  <c r="F155" i="32"/>
  <c r="C155" i="32"/>
  <c r="O154" i="32"/>
  <c r="L154" i="32"/>
  <c r="I154" i="32"/>
  <c r="F154" i="32"/>
  <c r="F150" i="32" s="1"/>
  <c r="C150" i="32" s="1"/>
  <c r="O153" i="32"/>
  <c r="L153" i="32"/>
  <c r="I153" i="32"/>
  <c r="C153" i="32" s="1"/>
  <c r="F153" i="32"/>
  <c r="O152" i="32"/>
  <c r="L152" i="32"/>
  <c r="I152" i="32"/>
  <c r="F152" i="32"/>
  <c r="C152" i="32" s="1"/>
  <c r="O151" i="32"/>
  <c r="O150" i="32" s="1"/>
  <c r="L151" i="32"/>
  <c r="I151" i="32"/>
  <c r="I150" i="32" s="1"/>
  <c r="F151" i="32"/>
  <c r="C151" i="32"/>
  <c r="N150" i="32"/>
  <c r="M150" i="32"/>
  <c r="L150" i="32"/>
  <c r="K150" i="32"/>
  <c r="J150" i="32"/>
  <c r="H150" i="32"/>
  <c r="G150" i="32"/>
  <c r="E150" i="32"/>
  <c r="D150" i="32"/>
  <c r="O149" i="32"/>
  <c r="L149" i="32"/>
  <c r="I149" i="32"/>
  <c r="C149" i="32" s="1"/>
  <c r="F149" i="32"/>
  <c r="O148" i="32"/>
  <c r="L148" i="32"/>
  <c r="I148" i="32"/>
  <c r="F148" i="32"/>
  <c r="C148" i="32" s="1"/>
  <c r="O147" i="32"/>
  <c r="L147" i="32"/>
  <c r="I147" i="32"/>
  <c r="F147" i="32"/>
  <c r="C147" i="32"/>
  <c r="O146" i="32"/>
  <c r="L146" i="32"/>
  <c r="I146" i="32"/>
  <c r="F146" i="32"/>
  <c r="C146" i="32" s="1"/>
  <c r="O145" i="32"/>
  <c r="L145" i="32"/>
  <c r="I145" i="32"/>
  <c r="C145" i="32" s="1"/>
  <c r="F145" i="32"/>
  <c r="O144" i="32"/>
  <c r="L144" i="32"/>
  <c r="L143" i="32" s="1"/>
  <c r="I144" i="32"/>
  <c r="F144" i="32"/>
  <c r="C144" i="32" s="1"/>
  <c r="O143" i="32"/>
  <c r="N143" i="32"/>
  <c r="M143" i="32"/>
  <c r="K143" i="32"/>
  <c r="J143" i="32"/>
  <c r="H143" i="32"/>
  <c r="G143" i="32"/>
  <c r="E143" i="32"/>
  <c r="D143" i="32"/>
  <c r="O142" i="32"/>
  <c r="L142" i="32"/>
  <c r="I142" i="32"/>
  <c r="F142" i="32"/>
  <c r="C142" i="32" s="1"/>
  <c r="O141" i="32"/>
  <c r="O140" i="32" s="1"/>
  <c r="L141" i="32"/>
  <c r="I141" i="32"/>
  <c r="C141" i="32" s="1"/>
  <c r="F141" i="32"/>
  <c r="N140" i="32"/>
  <c r="M140" i="32"/>
  <c r="L140" i="32"/>
  <c r="K140" i="32"/>
  <c r="J140" i="32"/>
  <c r="H140" i="32"/>
  <c r="G140" i="32"/>
  <c r="F140" i="32"/>
  <c r="E140" i="32"/>
  <c r="D140" i="32"/>
  <c r="O139" i="32"/>
  <c r="L139" i="32"/>
  <c r="I139" i="32"/>
  <c r="F139" i="32"/>
  <c r="C139" i="32"/>
  <c r="O138" i="32"/>
  <c r="L138" i="32"/>
  <c r="I138" i="32"/>
  <c r="F138" i="32"/>
  <c r="C138" i="32" s="1"/>
  <c r="O137" i="32"/>
  <c r="L137" i="32"/>
  <c r="I137" i="32"/>
  <c r="C137" i="32" s="1"/>
  <c r="F137" i="32"/>
  <c r="O136" i="32"/>
  <c r="L136" i="32"/>
  <c r="L135" i="32" s="1"/>
  <c r="I136" i="32"/>
  <c r="F136" i="32"/>
  <c r="C136" i="32" s="1"/>
  <c r="O135" i="32"/>
  <c r="N135" i="32"/>
  <c r="M135" i="32"/>
  <c r="K135" i="32"/>
  <c r="K129" i="32" s="1"/>
  <c r="J135" i="32"/>
  <c r="H135" i="32"/>
  <c r="G135" i="32"/>
  <c r="G129" i="32" s="1"/>
  <c r="E135" i="32"/>
  <c r="D135" i="32"/>
  <c r="O134" i="32"/>
  <c r="L134" i="32"/>
  <c r="I134" i="32"/>
  <c r="F134" i="32"/>
  <c r="F130" i="32" s="1"/>
  <c r="O133" i="32"/>
  <c r="L133" i="32"/>
  <c r="I133" i="32"/>
  <c r="C133" i="32" s="1"/>
  <c r="F133" i="32"/>
  <c r="O132" i="32"/>
  <c r="L132" i="32"/>
  <c r="I132" i="32"/>
  <c r="F132" i="32"/>
  <c r="C132" i="32" s="1"/>
  <c r="O131" i="32"/>
  <c r="O130" i="32" s="1"/>
  <c r="O129" i="32" s="1"/>
  <c r="L131" i="32"/>
  <c r="I131" i="32"/>
  <c r="I130" i="32" s="1"/>
  <c r="F131" i="32"/>
  <c r="C131" i="32"/>
  <c r="N130" i="32"/>
  <c r="N129" i="32" s="1"/>
  <c r="M130" i="32"/>
  <c r="L130" i="32"/>
  <c r="L129" i="32" s="1"/>
  <c r="K130" i="32"/>
  <c r="J130" i="32"/>
  <c r="J129" i="32" s="1"/>
  <c r="H130" i="32"/>
  <c r="H129" i="32" s="1"/>
  <c r="G130" i="32"/>
  <c r="E130" i="32"/>
  <c r="D130" i="32"/>
  <c r="D129" i="32" s="1"/>
  <c r="M129" i="32"/>
  <c r="E129" i="32"/>
  <c r="O128" i="32"/>
  <c r="L128" i="32"/>
  <c r="L127" i="32" s="1"/>
  <c r="I128" i="32"/>
  <c r="F128" i="32"/>
  <c r="C128" i="32" s="1"/>
  <c r="O127" i="32"/>
  <c r="N127" i="32"/>
  <c r="M127" i="32"/>
  <c r="K127" i="32"/>
  <c r="J127" i="32"/>
  <c r="I127" i="32"/>
  <c r="H127" i="32"/>
  <c r="G127" i="32"/>
  <c r="E127" i="32"/>
  <c r="D127" i="32"/>
  <c r="O126" i="32"/>
  <c r="L126" i="32"/>
  <c r="I126" i="32"/>
  <c r="F126" i="32"/>
  <c r="C126" i="32" s="1"/>
  <c r="O125" i="32"/>
  <c r="L125" i="32"/>
  <c r="I125" i="32"/>
  <c r="C125" i="32" s="1"/>
  <c r="F125" i="32"/>
  <c r="O124" i="32"/>
  <c r="L124" i="32"/>
  <c r="I124" i="32"/>
  <c r="F124" i="32"/>
  <c r="C124" i="32" s="1"/>
  <c r="O123" i="32"/>
  <c r="O121" i="32" s="1"/>
  <c r="L123" i="32"/>
  <c r="I123" i="32"/>
  <c r="F123" i="32"/>
  <c r="C123" i="32"/>
  <c r="O122" i="32"/>
  <c r="L122" i="32"/>
  <c r="L121" i="32" s="1"/>
  <c r="I122" i="32"/>
  <c r="F122" i="32"/>
  <c r="F121" i="32" s="1"/>
  <c r="N121" i="32"/>
  <c r="M121" i="32"/>
  <c r="K121" i="32"/>
  <c r="J121" i="32"/>
  <c r="I121" i="32"/>
  <c r="H121" i="32"/>
  <c r="G121" i="32"/>
  <c r="E121" i="32"/>
  <c r="D121" i="32"/>
  <c r="O120" i="32"/>
  <c r="L120" i="32"/>
  <c r="I120" i="32"/>
  <c r="F120" i="32"/>
  <c r="C120" i="32" s="1"/>
  <c r="O119" i="32"/>
  <c r="L119" i="32"/>
  <c r="I119" i="32"/>
  <c r="F119" i="32"/>
  <c r="C119" i="32"/>
  <c r="O118" i="32"/>
  <c r="L118" i="32"/>
  <c r="I118" i="32"/>
  <c r="F118" i="32"/>
  <c r="C118" i="32" s="1"/>
  <c r="O117" i="32"/>
  <c r="L117" i="32"/>
  <c r="I117" i="32"/>
  <c r="C117" i="32" s="1"/>
  <c r="F117" i="32"/>
  <c r="O116" i="32"/>
  <c r="L116" i="32"/>
  <c r="L115" i="32" s="1"/>
  <c r="I116" i="32"/>
  <c r="F116" i="32"/>
  <c r="C116" i="32" s="1"/>
  <c r="O115" i="32"/>
  <c r="N115" i="32"/>
  <c r="M115" i="32"/>
  <c r="K115" i="32"/>
  <c r="J115" i="32"/>
  <c r="H115" i="32"/>
  <c r="G115" i="32"/>
  <c r="E115" i="32"/>
  <c r="D115" i="32"/>
  <c r="O114" i="32"/>
  <c r="L114" i="32"/>
  <c r="I114" i="32"/>
  <c r="F114" i="32"/>
  <c r="C114" i="32" s="1"/>
  <c r="O113" i="32"/>
  <c r="L113" i="32"/>
  <c r="I113" i="32"/>
  <c r="C113" i="32" s="1"/>
  <c r="F113" i="32"/>
  <c r="O112" i="32"/>
  <c r="L112" i="32"/>
  <c r="L111" i="32" s="1"/>
  <c r="I112" i="32"/>
  <c r="F112" i="32"/>
  <c r="C112" i="32" s="1"/>
  <c r="O111" i="32"/>
  <c r="N111" i="32"/>
  <c r="M111" i="32"/>
  <c r="K111" i="32"/>
  <c r="J111" i="32"/>
  <c r="H111" i="32"/>
  <c r="G111" i="32"/>
  <c r="E111" i="32"/>
  <c r="D111" i="32"/>
  <c r="O110" i="32"/>
  <c r="L110" i="32"/>
  <c r="I110" i="32"/>
  <c r="F110" i="32"/>
  <c r="C110" i="32" s="1"/>
  <c r="O109" i="32"/>
  <c r="L109" i="32"/>
  <c r="I109" i="32"/>
  <c r="C109" i="32" s="1"/>
  <c r="F109" i="32"/>
  <c r="O108" i="32"/>
  <c r="L108" i="32"/>
  <c r="I108" i="32"/>
  <c r="F108" i="32"/>
  <c r="C108" i="32" s="1"/>
  <c r="O107" i="32"/>
  <c r="L107" i="32"/>
  <c r="I107" i="32"/>
  <c r="F107" i="32"/>
  <c r="C107" i="32"/>
  <c r="O106" i="32"/>
  <c r="L106" i="32"/>
  <c r="I106" i="32"/>
  <c r="F106" i="32"/>
  <c r="F102" i="32" s="1"/>
  <c r="C102" i="32" s="1"/>
  <c r="O105" i="32"/>
  <c r="L105" i="32"/>
  <c r="I105" i="32"/>
  <c r="C105" i="32" s="1"/>
  <c r="F105" i="32"/>
  <c r="O104" i="32"/>
  <c r="L104" i="32"/>
  <c r="I104" i="32"/>
  <c r="F104" i="32"/>
  <c r="C104" i="32" s="1"/>
  <c r="O103" i="32"/>
  <c r="O102" i="32" s="1"/>
  <c r="L103" i="32"/>
  <c r="I103" i="32"/>
  <c r="I102" i="32" s="1"/>
  <c r="F103" i="32"/>
  <c r="C103" i="32"/>
  <c r="N102" i="32"/>
  <c r="M102" i="32"/>
  <c r="L102" i="32"/>
  <c r="K102" i="32"/>
  <c r="J102" i="32"/>
  <c r="H102" i="32"/>
  <c r="G102" i="32"/>
  <c r="E102" i="32"/>
  <c r="D102" i="32"/>
  <c r="O101" i="32"/>
  <c r="L101" i="32"/>
  <c r="I101" i="32"/>
  <c r="C101" i="32" s="1"/>
  <c r="F101" i="32"/>
  <c r="O100" i="32"/>
  <c r="L100" i="32"/>
  <c r="I100" i="32"/>
  <c r="F100" i="32"/>
  <c r="C100" i="32" s="1"/>
  <c r="O99" i="32"/>
  <c r="L99" i="32"/>
  <c r="I99" i="32"/>
  <c r="F99" i="32"/>
  <c r="C99" i="32"/>
  <c r="O98" i="32"/>
  <c r="L98" i="32"/>
  <c r="I98" i="32"/>
  <c r="F98" i="32"/>
  <c r="O97" i="32"/>
  <c r="L97" i="32"/>
  <c r="I97" i="32"/>
  <c r="C97" i="32" s="1"/>
  <c r="F97" i="32"/>
  <c r="O96" i="32"/>
  <c r="L96" i="32"/>
  <c r="L94" i="32" s="1"/>
  <c r="I96" i="32"/>
  <c r="F96" i="32"/>
  <c r="O95" i="32"/>
  <c r="O94" i="32" s="1"/>
  <c r="L95" i="32"/>
  <c r="I95" i="32"/>
  <c r="I94" i="32" s="1"/>
  <c r="F95" i="32"/>
  <c r="C95" i="32"/>
  <c r="N94" i="32"/>
  <c r="M94" i="32"/>
  <c r="K94" i="32"/>
  <c r="J94" i="32"/>
  <c r="H94" i="32"/>
  <c r="H82" i="32" s="1"/>
  <c r="H74" i="32" s="1"/>
  <c r="G94" i="32"/>
  <c r="E94" i="32"/>
  <c r="D94" i="32"/>
  <c r="O93" i="32"/>
  <c r="L93" i="32"/>
  <c r="I93" i="32"/>
  <c r="C93" i="32" s="1"/>
  <c r="F93" i="32"/>
  <c r="O92" i="32"/>
  <c r="L92" i="32"/>
  <c r="L88" i="32" s="1"/>
  <c r="I92" i="32"/>
  <c r="F92" i="32"/>
  <c r="C92" i="32" s="1"/>
  <c r="O91" i="32"/>
  <c r="L91" i="32"/>
  <c r="I91" i="32"/>
  <c r="F91" i="32"/>
  <c r="C91" i="32"/>
  <c r="O90" i="32"/>
  <c r="L90" i="32"/>
  <c r="I90" i="32"/>
  <c r="F90" i="32"/>
  <c r="C90" i="32" s="1"/>
  <c r="O89" i="32"/>
  <c r="L89" i="32"/>
  <c r="I89" i="32"/>
  <c r="F89" i="32"/>
  <c r="N88" i="32"/>
  <c r="N82" i="32" s="1"/>
  <c r="M88" i="32"/>
  <c r="K88" i="32"/>
  <c r="J88" i="32"/>
  <c r="J82" i="32" s="1"/>
  <c r="H88" i="32"/>
  <c r="G88" i="32"/>
  <c r="E88" i="32"/>
  <c r="D88" i="32"/>
  <c r="O87" i="32"/>
  <c r="O83" i="32" s="1"/>
  <c r="L87" i="32"/>
  <c r="I87" i="32"/>
  <c r="F87" i="32"/>
  <c r="C87" i="32"/>
  <c r="O86" i="32"/>
  <c r="L86" i="32"/>
  <c r="I86" i="32"/>
  <c r="F86" i="32"/>
  <c r="C86" i="32" s="1"/>
  <c r="O85" i="32"/>
  <c r="L85" i="32"/>
  <c r="I85" i="32"/>
  <c r="F85" i="32"/>
  <c r="O84" i="32"/>
  <c r="L84" i="32"/>
  <c r="L83" i="32" s="1"/>
  <c r="L82" i="32" s="1"/>
  <c r="I84" i="32"/>
  <c r="F84" i="32"/>
  <c r="N83" i="32"/>
  <c r="M83" i="32"/>
  <c r="M82" i="32" s="1"/>
  <c r="K83" i="32"/>
  <c r="K82" i="32" s="1"/>
  <c r="J83" i="32"/>
  <c r="H83" i="32"/>
  <c r="G83" i="32"/>
  <c r="G82" i="32" s="1"/>
  <c r="E83" i="32"/>
  <c r="E82" i="32" s="1"/>
  <c r="D83" i="32"/>
  <c r="D82" i="32"/>
  <c r="O81" i="32"/>
  <c r="L81" i="32"/>
  <c r="I81" i="32"/>
  <c r="F81" i="32"/>
  <c r="O80" i="32"/>
  <c r="L80" i="32"/>
  <c r="L79" i="32" s="1"/>
  <c r="I80" i="32"/>
  <c r="F80" i="32"/>
  <c r="C80" i="32" s="1"/>
  <c r="O79" i="32"/>
  <c r="N79" i="32"/>
  <c r="M79" i="32"/>
  <c r="K79" i="32"/>
  <c r="J79" i="32"/>
  <c r="H79" i="32"/>
  <c r="G79" i="32"/>
  <c r="G75" i="32" s="1"/>
  <c r="G74" i="32" s="1"/>
  <c r="E79" i="32"/>
  <c r="D79" i="32"/>
  <c r="O78" i="32"/>
  <c r="L78" i="32"/>
  <c r="I78" i="32"/>
  <c r="F78" i="32"/>
  <c r="C78" i="32" s="1"/>
  <c r="O77" i="32"/>
  <c r="O76" i="32" s="1"/>
  <c r="L77" i="32"/>
  <c r="I77" i="32"/>
  <c r="F77" i="32"/>
  <c r="N76" i="32"/>
  <c r="N75" i="32" s="1"/>
  <c r="N74" i="32" s="1"/>
  <c r="M76" i="32"/>
  <c r="L76" i="32"/>
  <c r="L75" i="32" s="1"/>
  <c r="K76" i="32"/>
  <c r="J76" i="32"/>
  <c r="J75" i="32" s="1"/>
  <c r="H76" i="32"/>
  <c r="H75" i="32" s="1"/>
  <c r="G76" i="32"/>
  <c r="F76" i="32"/>
  <c r="E76" i="32"/>
  <c r="D76" i="32"/>
  <c r="D75" i="32" s="1"/>
  <c r="O75" i="32"/>
  <c r="M75" i="32"/>
  <c r="K75" i="32"/>
  <c r="K74" i="32" s="1"/>
  <c r="E75" i="32"/>
  <c r="E74" i="32" s="1"/>
  <c r="D74" i="32"/>
  <c r="O73" i="32"/>
  <c r="L73" i="32"/>
  <c r="I73" i="32"/>
  <c r="C73" i="32" s="1"/>
  <c r="F73" i="32"/>
  <c r="O72" i="32"/>
  <c r="L72" i="32"/>
  <c r="L68" i="32" s="1"/>
  <c r="L66" i="32" s="1"/>
  <c r="I72" i="32"/>
  <c r="F72" i="32"/>
  <c r="C72" i="32" s="1"/>
  <c r="O71" i="32"/>
  <c r="L71" i="32"/>
  <c r="I71" i="32"/>
  <c r="F71" i="32"/>
  <c r="C71" i="32"/>
  <c r="O70" i="32"/>
  <c r="L70" i="32"/>
  <c r="I70" i="32"/>
  <c r="F70" i="32"/>
  <c r="C70" i="32" s="1"/>
  <c r="O69" i="32"/>
  <c r="O68" i="32" s="1"/>
  <c r="L69" i="32"/>
  <c r="I69" i="32"/>
  <c r="F69" i="32"/>
  <c r="N68" i="32"/>
  <c r="N66" i="32" s="1"/>
  <c r="M68" i="32"/>
  <c r="K68" i="32"/>
  <c r="K66" i="32" s="1"/>
  <c r="J68" i="32"/>
  <c r="H68" i="32"/>
  <c r="G68" i="32"/>
  <c r="G66" i="32" s="1"/>
  <c r="F68" i="32"/>
  <c r="E68" i="32"/>
  <c r="D68" i="32"/>
  <c r="O67" i="32"/>
  <c r="L67" i="32"/>
  <c r="I67" i="32"/>
  <c r="F67" i="32"/>
  <c r="C67" i="32"/>
  <c r="M66" i="32"/>
  <c r="J66" i="32"/>
  <c r="H66" i="32"/>
  <c r="F66" i="32"/>
  <c r="E66" i="32"/>
  <c r="D66" i="32"/>
  <c r="O65" i="32"/>
  <c r="L65" i="32"/>
  <c r="I65" i="32"/>
  <c r="F65" i="32"/>
  <c r="C65" i="32"/>
  <c r="O64" i="32"/>
  <c r="L64" i="32"/>
  <c r="I64" i="32"/>
  <c r="F64" i="32"/>
  <c r="C64" i="32" s="1"/>
  <c r="O63" i="32"/>
  <c r="L63" i="32"/>
  <c r="I63" i="32"/>
  <c r="F63" i="32"/>
  <c r="C63" i="32"/>
  <c r="O62" i="32"/>
  <c r="L62" i="32"/>
  <c r="I62" i="32"/>
  <c r="F62" i="32"/>
  <c r="C62" i="32" s="1"/>
  <c r="O61" i="32"/>
  <c r="L61" i="32"/>
  <c r="I61" i="32"/>
  <c r="C61" i="32" s="1"/>
  <c r="F61" i="32"/>
  <c r="O60" i="32"/>
  <c r="L60" i="32"/>
  <c r="I60" i="32"/>
  <c r="F60" i="32"/>
  <c r="O59" i="32"/>
  <c r="O57" i="32" s="1"/>
  <c r="L59" i="32"/>
  <c r="I59" i="32"/>
  <c r="C59" i="32" s="1"/>
  <c r="F59" i="32"/>
  <c r="O58" i="32"/>
  <c r="L58" i="32"/>
  <c r="L57" i="32" s="1"/>
  <c r="I58" i="32"/>
  <c r="F58" i="32"/>
  <c r="N57" i="32"/>
  <c r="M57" i="32"/>
  <c r="K57" i="32"/>
  <c r="K53" i="32" s="1"/>
  <c r="K52" i="32" s="1"/>
  <c r="J57" i="32"/>
  <c r="I57" i="32"/>
  <c r="H57" i="32"/>
  <c r="G57" i="32"/>
  <c r="G53" i="32" s="1"/>
  <c r="G52" i="32" s="1"/>
  <c r="E57" i="32"/>
  <c r="D57" i="32"/>
  <c r="O56" i="32"/>
  <c r="L56" i="32"/>
  <c r="L54" i="32" s="1"/>
  <c r="L53" i="32" s="1"/>
  <c r="L52" i="32" s="1"/>
  <c r="I56" i="32"/>
  <c r="F56" i="32"/>
  <c r="O55" i="32"/>
  <c r="O54" i="32" s="1"/>
  <c r="O53" i="32" s="1"/>
  <c r="L55" i="32"/>
  <c r="I55" i="32"/>
  <c r="I54" i="32" s="1"/>
  <c r="F55" i="32"/>
  <c r="N54" i="32"/>
  <c r="N53" i="32" s="1"/>
  <c r="M54" i="32"/>
  <c r="K54" i="32"/>
  <c r="J54" i="32"/>
  <c r="J53" i="32" s="1"/>
  <c r="H54" i="32"/>
  <c r="H53" i="32" s="1"/>
  <c r="H52" i="32" s="1"/>
  <c r="H51" i="32" s="1"/>
  <c r="G54" i="32"/>
  <c r="F54" i="32"/>
  <c r="E54" i="32"/>
  <c r="D54" i="32"/>
  <c r="D53" i="32" s="1"/>
  <c r="D52" i="32" s="1"/>
  <c r="D51" i="32" s="1"/>
  <c r="D50" i="32" s="1"/>
  <c r="M53" i="32"/>
  <c r="M52" i="32" s="1"/>
  <c r="I53" i="32"/>
  <c r="E53" i="32"/>
  <c r="E52" i="32" s="1"/>
  <c r="N52" i="32"/>
  <c r="N51" i="32" s="1"/>
  <c r="J52" i="32"/>
  <c r="O46" i="32"/>
  <c r="C46" i="32"/>
  <c r="O45" i="32"/>
  <c r="C45" i="32"/>
  <c r="O44" i="32"/>
  <c r="N44" i="32"/>
  <c r="M44" i="32"/>
  <c r="C44" i="32"/>
  <c r="L43" i="32"/>
  <c r="I43" i="32"/>
  <c r="C43" i="32" s="1"/>
  <c r="F43" i="32"/>
  <c r="L42" i="32"/>
  <c r="K42" i="32"/>
  <c r="J42" i="32"/>
  <c r="H42" i="32"/>
  <c r="G42" i="32"/>
  <c r="F42" i="32"/>
  <c r="E42" i="32"/>
  <c r="D42" i="32"/>
  <c r="F41" i="32"/>
  <c r="C41" i="32"/>
  <c r="L39" i="32"/>
  <c r="C39" i="32" s="1"/>
  <c r="L38" i="32"/>
  <c r="C38" i="32" s="1"/>
  <c r="L37" i="32"/>
  <c r="C37" i="32" s="1"/>
  <c r="K36" i="32"/>
  <c r="L35" i="32"/>
  <c r="C35" i="32" s="1"/>
  <c r="L34" i="32"/>
  <c r="C34" i="32" s="1"/>
  <c r="K33" i="32"/>
  <c r="J33" i="32"/>
  <c r="L32" i="32"/>
  <c r="C32" i="32" s="1"/>
  <c r="K31" i="32"/>
  <c r="K26" i="32" s="1"/>
  <c r="J31" i="32"/>
  <c r="L30" i="32"/>
  <c r="C30" i="32" s="1"/>
  <c r="L29" i="32"/>
  <c r="C29" i="32" s="1"/>
  <c r="L28" i="32"/>
  <c r="C28" i="32"/>
  <c r="K27" i="32"/>
  <c r="J27" i="32"/>
  <c r="F25" i="32"/>
  <c r="C25" i="32" s="1"/>
  <c r="I24" i="32"/>
  <c r="F24" i="32"/>
  <c r="C24" i="32" s="1"/>
  <c r="E24" i="32"/>
  <c r="O23" i="32"/>
  <c r="L23" i="32"/>
  <c r="I23" i="32"/>
  <c r="C23" i="32" s="1"/>
  <c r="F23" i="32"/>
  <c r="O22" i="32"/>
  <c r="L22" i="32"/>
  <c r="L21" i="32" s="1"/>
  <c r="I22" i="32"/>
  <c r="F22" i="32"/>
  <c r="C22" i="32" s="1"/>
  <c r="O21" i="32"/>
  <c r="O287" i="32" s="1"/>
  <c r="O286" i="32" s="1"/>
  <c r="N21" i="32"/>
  <c r="N287" i="32" s="1"/>
  <c r="N286" i="32" s="1"/>
  <c r="M21" i="32"/>
  <c r="M287" i="32" s="1"/>
  <c r="M286" i="32" s="1"/>
  <c r="K21" i="32"/>
  <c r="K287" i="32" s="1"/>
  <c r="K286" i="32" s="1"/>
  <c r="J21" i="32"/>
  <c r="J287" i="32" s="1"/>
  <c r="J286" i="32" s="1"/>
  <c r="H21" i="32"/>
  <c r="H287" i="32" s="1"/>
  <c r="H286" i="32" s="1"/>
  <c r="G21" i="32"/>
  <c r="G287" i="32" s="1"/>
  <c r="G286" i="32" s="1"/>
  <c r="E21" i="32"/>
  <c r="E287" i="32" s="1"/>
  <c r="E286" i="32" s="1"/>
  <c r="D21" i="32"/>
  <c r="D287" i="32" s="1"/>
  <c r="D286" i="32" s="1"/>
  <c r="N20" i="32"/>
  <c r="H20" i="32"/>
  <c r="D20" i="32"/>
  <c r="N50" i="32" l="1"/>
  <c r="L74" i="32"/>
  <c r="D285" i="32"/>
  <c r="D49" i="32"/>
  <c r="L287" i="32"/>
  <c r="L51" i="32"/>
  <c r="G51" i="32"/>
  <c r="G50" i="32" s="1"/>
  <c r="I21" i="32"/>
  <c r="C54" i="32"/>
  <c r="C81" i="32"/>
  <c r="I79" i="32"/>
  <c r="G20" i="32"/>
  <c r="K20" i="32"/>
  <c r="O20" i="32"/>
  <c r="F21" i="32"/>
  <c r="I42" i="32"/>
  <c r="C42" i="32" s="1"/>
  <c r="C56" i="32"/>
  <c r="C60" i="32"/>
  <c r="M74" i="32"/>
  <c r="M51" i="32" s="1"/>
  <c r="C85" i="32"/>
  <c r="I83" i="32"/>
  <c r="O88" i="32"/>
  <c r="O82" i="32" s="1"/>
  <c r="O74" i="32" s="1"/>
  <c r="C96" i="32"/>
  <c r="F94" i="32"/>
  <c r="C94" i="32" s="1"/>
  <c r="C98" i="32"/>
  <c r="C121" i="32"/>
  <c r="L172" i="32"/>
  <c r="E186" i="32"/>
  <c r="E51" i="32" s="1"/>
  <c r="K186" i="32"/>
  <c r="K51" i="32" s="1"/>
  <c r="K50" i="32" s="1"/>
  <c r="L195" i="32"/>
  <c r="L194" i="32" s="1"/>
  <c r="I269" i="32"/>
  <c r="I268" i="32" s="1"/>
  <c r="D284" i="32"/>
  <c r="C68" i="32"/>
  <c r="C69" i="32"/>
  <c r="I68" i="32"/>
  <c r="I66" i="32" s="1"/>
  <c r="C77" i="32"/>
  <c r="I76" i="32"/>
  <c r="I75" i="32" s="1"/>
  <c r="E20" i="32"/>
  <c r="M20" i="32"/>
  <c r="L27" i="32"/>
  <c r="L31" i="32"/>
  <c r="C31" i="32" s="1"/>
  <c r="L33" i="32"/>
  <c r="C33" i="32" s="1"/>
  <c r="O66" i="32"/>
  <c r="O52" i="32" s="1"/>
  <c r="F88" i="32"/>
  <c r="C88" i="32" s="1"/>
  <c r="C89" i="32"/>
  <c r="I88" i="32"/>
  <c r="C178" i="32"/>
  <c r="N193" i="32"/>
  <c r="O203" i="32"/>
  <c r="C215" i="32"/>
  <c r="C55" i="32"/>
  <c r="F57" i="32"/>
  <c r="C57" i="32" s="1"/>
  <c r="C58" i="32"/>
  <c r="J74" i="32"/>
  <c r="J51" i="32" s="1"/>
  <c r="J50" i="32" s="1"/>
  <c r="C84" i="32"/>
  <c r="C130" i="32"/>
  <c r="C165" i="32"/>
  <c r="F164" i="32"/>
  <c r="C164" i="32" s="1"/>
  <c r="C173" i="32"/>
  <c r="F172" i="32"/>
  <c r="C197" i="32"/>
  <c r="O194" i="32"/>
  <c r="F79" i="32"/>
  <c r="C79" i="32" s="1"/>
  <c r="F83" i="32"/>
  <c r="C106" i="32"/>
  <c r="F111" i="32"/>
  <c r="F115" i="32"/>
  <c r="C122" i="32"/>
  <c r="F127" i="32"/>
  <c r="C127" i="32" s="1"/>
  <c r="C134" i="32"/>
  <c r="F135" i="32"/>
  <c r="I140" i="32"/>
  <c r="C140" i="32" s="1"/>
  <c r="F143" i="32"/>
  <c r="C143" i="32" s="1"/>
  <c r="C154" i="32"/>
  <c r="F159" i="32"/>
  <c r="C166" i="32"/>
  <c r="C174" i="32"/>
  <c r="C182" i="32"/>
  <c r="F183" i="32"/>
  <c r="F187" i="32"/>
  <c r="F191" i="32"/>
  <c r="F195" i="32"/>
  <c r="C198" i="32"/>
  <c r="F203" i="32"/>
  <c r="C203" i="32" s="1"/>
  <c r="I204" i="32"/>
  <c r="I203" i="32" s="1"/>
  <c r="I194" i="32" s="1"/>
  <c r="C217" i="32"/>
  <c r="C231" i="32"/>
  <c r="H230" i="32"/>
  <c r="H229" i="32" s="1"/>
  <c r="H284" i="32" s="1"/>
  <c r="C233" i="32"/>
  <c r="F234" i="32"/>
  <c r="C234" i="32" s="1"/>
  <c r="I237" i="32"/>
  <c r="I230" i="32" s="1"/>
  <c r="I229" i="32" s="1"/>
  <c r="C247" i="32"/>
  <c r="C248" i="32"/>
  <c r="I251" i="32"/>
  <c r="I250" i="32" s="1"/>
  <c r="C250" i="32" s="1"/>
  <c r="C255" i="32"/>
  <c r="C260" i="32"/>
  <c r="O259" i="32"/>
  <c r="C264" i="32"/>
  <c r="O263" i="32"/>
  <c r="N284" i="32"/>
  <c r="E285" i="33"/>
  <c r="E49" i="33"/>
  <c r="H51" i="33"/>
  <c r="H50" i="33" s="1"/>
  <c r="L53" i="33"/>
  <c r="L52" i="33" s="1"/>
  <c r="O52" i="33"/>
  <c r="G52" i="33"/>
  <c r="C83" i="33"/>
  <c r="L129" i="33"/>
  <c r="M229" i="32"/>
  <c r="M284" i="32" s="1"/>
  <c r="C271" i="32"/>
  <c r="J284" i="32"/>
  <c r="C275" i="32"/>
  <c r="C279" i="32"/>
  <c r="G284" i="32"/>
  <c r="L26" i="33"/>
  <c r="L20" i="33" s="1"/>
  <c r="C27" i="33"/>
  <c r="F53" i="33"/>
  <c r="C54" i="33"/>
  <c r="N285" i="33"/>
  <c r="N49" i="33"/>
  <c r="C219" i="32"/>
  <c r="L237" i="32"/>
  <c r="L230" i="32" s="1"/>
  <c r="L229" i="32" s="1"/>
  <c r="L284" i="32" s="1"/>
  <c r="C243" i="32"/>
  <c r="C252" i="32"/>
  <c r="O251" i="32"/>
  <c r="O250" i="32" s="1"/>
  <c r="I259" i="32"/>
  <c r="I258" i="32" s="1"/>
  <c r="I263" i="32"/>
  <c r="C263" i="32" s="1"/>
  <c r="C267" i="32"/>
  <c r="C270" i="32"/>
  <c r="C280" i="32"/>
  <c r="D52" i="33"/>
  <c r="D51" i="33" s="1"/>
  <c r="D50" i="33" s="1"/>
  <c r="O74" i="33"/>
  <c r="C94" i="33"/>
  <c r="I111" i="32"/>
  <c r="I115" i="32"/>
  <c r="I135" i="32"/>
  <c r="I129" i="32" s="1"/>
  <c r="I143" i="32"/>
  <c r="I159" i="32"/>
  <c r="I183" i="32"/>
  <c r="I172" i="32" s="1"/>
  <c r="I187" i="32"/>
  <c r="I186" i="32" s="1"/>
  <c r="O215" i="32"/>
  <c r="C227" i="32"/>
  <c r="E229" i="32"/>
  <c r="E284" i="32" s="1"/>
  <c r="C239" i="32"/>
  <c r="C246" i="32"/>
  <c r="C251" i="32"/>
  <c r="F258" i="32"/>
  <c r="F269" i="32"/>
  <c r="C283" i="32"/>
  <c r="I281" i="32"/>
  <c r="L286" i="32"/>
  <c r="L287" i="33"/>
  <c r="L286" i="33" s="1"/>
  <c r="K51" i="33"/>
  <c r="F66" i="33"/>
  <c r="F75" i="33"/>
  <c r="O82" i="33"/>
  <c r="J20" i="33"/>
  <c r="N20" i="33"/>
  <c r="I21" i="33"/>
  <c r="C28" i="33"/>
  <c r="C34" i="33"/>
  <c r="C37" i="33"/>
  <c r="C45" i="33"/>
  <c r="C55" i="33"/>
  <c r="I57" i="33"/>
  <c r="C57" i="33" s="1"/>
  <c r="C104" i="33"/>
  <c r="C124" i="33"/>
  <c r="C131" i="33"/>
  <c r="F140" i="33"/>
  <c r="C140" i="33" s="1"/>
  <c r="C152" i="33"/>
  <c r="L165" i="33"/>
  <c r="L164" i="33" s="1"/>
  <c r="C171" i="33"/>
  <c r="G173" i="33"/>
  <c r="G172" i="33" s="1"/>
  <c r="G284" i="33" s="1"/>
  <c r="C175" i="33"/>
  <c r="F183" i="33"/>
  <c r="C183" i="33" s="1"/>
  <c r="M186" i="33"/>
  <c r="M51" i="33" s="1"/>
  <c r="M50" i="33" s="1"/>
  <c r="M194" i="33"/>
  <c r="M193" i="33" s="1"/>
  <c r="G194" i="33"/>
  <c r="G193" i="33" s="1"/>
  <c r="F195" i="33"/>
  <c r="C197" i="33"/>
  <c r="F203" i="33"/>
  <c r="C204" i="33"/>
  <c r="O230" i="33"/>
  <c r="O229" i="33" s="1"/>
  <c r="C281" i="33"/>
  <c r="C80" i="33"/>
  <c r="C84" i="33"/>
  <c r="C112" i="33"/>
  <c r="F127" i="33"/>
  <c r="C127" i="33" s="1"/>
  <c r="I150" i="33"/>
  <c r="C150" i="33" s="1"/>
  <c r="F165" i="33"/>
  <c r="C168" i="33"/>
  <c r="C180" i="33"/>
  <c r="C181" i="33"/>
  <c r="F178" i="33"/>
  <c r="C178" i="33" s="1"/>
  <c r="I288" i="32"/>
  <c r="C288" i="32" s="1"/>
  <c r="C21" i="33"/>
  <c r="C167" i="33"/>
  <c r="I165" i="33"/>
  <c r="I164" i="33" s="1"/>
  <c r="O173" i="33"/>
  <c r="O172" i="33" s="1"/>
  <c r="C191" i="33"/>
  <c r="F190" i="33"/>
  <c r="C190" i="33" s="1"/>
  <c r="K284" i="33"/>
  <c r="C251" i="33"/>
  <c r="I68" i="33"/>
  <c r="I66" i="33" s="1"/>
  <c r="I76" i="33"/>
  <c r="I75" i="33" s="1"/>
  <c r="I88" i="33"/>
  <c r="I82" i="33" s="1"/>
  <c r="C103" i="33"/>
  <c r="C108" i="33"/>
  <c r="L111" i="33"/>
  <c r="L82" i="33" s="1"/>
  <c r="L74" i="33" s="1"/>
  <c r="C116" i="33"/>
  <c r="I121" i="33"/>
  <c r="F121" i="33"/>
  <c r="C121" i="33" s="1"/>
  <c r="F130" i="33"/>
  <c r="C136" i="33"/>
  <c r="C144" i="33"/>
  <c r="C151" i="33"/>
  <c r="C156" i="33"/>
  <c r="C159" i="33"/>
  <c r="K173" i="33"/>
  <c r="K172" i="33" s="1"/>
  <c r="C177" i="33"/>
  <c r="F174" i="33"/>
  <c r="F187" i="33"/>
  <c r="I195" i="33"/>
  <c r="K193" i="33"/>
  <c r="O193" i="33"/>
  <c r="L203" i="33"/>
  <c r="L194" i="33" s="1"/>
  <c r="L193" i="33" s="1"/>
  <c r="C232" i="33"/>
  <c r="C258" i="33"/>
  <c r="N284" i="33"/>
  <c r="O284" i="33"/>
  <c r="I174" i="33"/>
  <c r="I173" i="33" s="1"/>
  <c r="I172" i="33" s="1"/>
  <c r="I178" i="33"/>
  <c r="I226" i="33"/>
  <c r="C226" i="33" s="1"/>
  <c r="C228" i="33"/>
  <c r="C233" i="33"/>
  <c r="F234" i="33"/>
  <c r="C234" i="33" s="1"/>
  <c r="C240" i="33"/>
  <c r="I245" i="33"/>
  <c r="F245" i="33"/>
  <c r="C245" i="33" s="1"/>
  <c r="F250" i="33"/>
  <c r="L251" i="33"/>
  <c r="L250" i="33" s="1"/>
  <c r="C256" i="33"/>
  <c r="C257" i="33"/>
  <c r="L263" i="33"/>
  <c r="L258" i="33" s="1"/>
  <c r="C277" i="33"/>
  <c r="C278" i="33"/>
  <c r="L279" i="33"/>
  <c r="C279" i="33" s="1"/>
  <c r="C282" i="33"/>
  <c r="C283" i="33"/>
  <c r="E51" i="34"/>
  <c r="E50" i="34" s="1"/>
  <c r="J52" i="34"/>
  <c r="J51" i="34" s="1"/>
  <c r="J50" i="34" s="1"/>
  <c r="J49" i="34" s="1"/>
  <c r="L53" i="34"/>
  <c r="L52" i="34" s="1"/>
  <c r="O66" i="34"/>
  <c r="O52" i="34" s="1"/>
  <c r="C205" i="33"/>
  <c r="C248" i="33"/>
  <c r="O269" i="33"/>
  <c r="O268" i="33" s="1"/>
  <c r="D284" i="33"/>
  <c r="H284" i="33"/>
  <c r="H285" i="34"/>
  <c r="H49" i="34"/>
  <c r="D24" i="34"/>
  <c r="F24" i="34" s="1"/>
  <c r="C24" i="34" s="1"/>
  <c r="D49" i="34"/>
  <c r="C57" i="34"/>
  <c r="C270" i="33"/>
  <c r="F269" i="33"/>
  <c r="E284" i="33"/>
  <c r="M284" i="33"/>
  <c r="O286" i="33"/>
  <c r="O287" i="34"/>
  <c r="O286" i="34" s="1"/>
  <c r="O20" i="34"/>
  <c r="M285" i="34"/>
  <c r="M49" i="34"/>
  <c r="I197" i="33"/>
  <c r="J229" i="33"/>
  <c r="J193" i="33" s="1"/>
  <c r="J50" i="33" s="1"/>
  <c r="I237" i="33"/>
  <c r="I230" i="33" s="1"/>
  <c r="I229" i="33" s="1"/>
  <c r="F237" i="33"/>
  <c r="C237" i="33" s="1"/>
  <c r="C244" i="33"/>
  <c r="L245" i="33"/>
  <c r="L230" i="33" s="1"/>
  <c r="L229" i="33" s="1"/>
  <c r="I250" i="33"/>
  <c r="C259" i="33"/>
  <c r="I269" i="33"/>
  <c r="I268" i="33" s="1"/>
  <c r="C273" i="33"/>
  <c r="L275" i="33"/>
  <c r="L269" i="33" s="1"/>
  <c r="L268" i="33" s="1"/>
  <c r="K51" i="34"/>
  <c r="K50" i="34" s="1"/>
  <c r="K49" i="34" s="1"/>
  <c r="N52" i="34"/>
  <c r="I53" i="34"/>
  <c r="C68" i="34"/>
  <c r="O74" i="34"/>
  <c r="F286" i="33"/>
  <c r="G20" i="34"/>
  <c r="K20" i="34"/>
  <c r="F21" i="34"/>
  <c r="F66" i="34"/>
  <c r="C66" i="34" s="1"/>
  <c r="G68" i="34"/>
  <c r="G66" i="34" s="1"/>
  <c r="G52" i="34" s="1"/>
  <c r="C76" i="34"/>
  <c r="C77" i="34"/>
  <c r="I76" i="34"/>
  <c r="C81" i="34"/>
  <c r="I79" i="34"/>
  <c r="C79" i="34" s="1"/>
  <c r="G82" i="34"/>
  <c r="G74" i="34" s="1"/>
  <c r="L83" i="34"/>
  <c r="L88" i="34"/>
  <c r="C91" i="34"/>
  <c r="L94" i="34"/>
  <c r="C94" i="34" s="1"/>
  <c r="C143" i="34"/>
  <c r="L173" i="34"/>
  <c r="L172" i="34" s="1"/>
  <c r="C178" i="34"/>
  <c r="C183" i="34"/>
  <c r="H20" i="34"/>
  <c r="L27" i="34"/>
  <c r="L33" i="34"/>
  <c r="C33" i="34" s="1"/>
  <c r="L36" i="34"/>
  <c r="C36" i="34" s="1"/>
  <c r="N74" i="34"/>
  <c r="N284" i="34" s="1"/>
  <c r="F83" i="34"/>
  <c r="C86" i="34"/>
  <c r="F88" i="34"/>
  <c r="C115" i="34"/>
  <c r="I129" i="34"/>
  <c r="L194" i="34"/>
  <c r="L193" i="34" s="1"/>
  <c r="C69" i="34"/>
  <c r="C85" i="34"/>
  <c r="I83" i="34"/>
  <c r="C112" i="34"/>
  <c r="F111" i="34"/>
  <c r="C111" i="34" s="1"/>
  <c r="C127" i="34"/>
  <c r="C174" i="34"/>
  <c r="F173" i="34"/>
  <c r="J285" i="34"/>
  <c r="O82" i="34"/>
  <c r="I88" i="34"/>
  <c r="F129" i="34"/>
  <c r="C130" i="34"/>
  <c r="C159" i="34"/>
  <c r="I115" i="34"/>
  <c r="I127" i="34"/>
  <c r="C136" i="34"/>
  <c r="C151" i="34"/>
  <c r="F164" i="34"/>
  <c r="I165" i="34"/>
  <c r="I164" i="34" s="1"/>
  <c r="C175" i="34"/>
  <c r="C179" i="34"/>
  <c r="E193" i="34"/>
  <c r="G194" i="34"/>
  <c r="G193" i="34" s="1"/>
  <c r="C288" i="34"/>
  <c r="C195" i="34"/>
  <c r="C271" i="34"/>
  <c r="F269" i="34"/>
  <c r="E284" i="34"/>
  <c r="I102" i="34"/>
  <c r="C102" i="34" s="1"/>
  <c r="I121" i="34"/>
  <c r="C121" i="34" s="1"/>
  <c r="L130" i="34"/>
  <c r="L140" i="34"/>
  <c r="L187" i="34"/>
  <c r="L186" i="34" s="1"/>
  <c r="C232" i="34"/>
  <c r="I230" i="34"/>
  <c r="I229" i="34" s="1"/>
  <c r="I193" i="34" s="1"/>
  <c r="O258" i="34"/>
  <c r="O229" i="34" s="1"/>
  <c r="D284" i="34"/>
  <c r="K284" i="34"/>
  <c r="I140" i="34"/>
  <c r="C140" i="34" s="1"/>
  <c r="I187" i="34"/>
  <c r="C191" i="34"/>
  <c r="C197" i="34"/>
  <c r="K194" i="34"/>
  <c r="K193" i="34" s="1"/>
  <c r="C237" i="34"/>
  <c r="C259" i="34"/>
  <c r="F258" i="34"/>
  <c r="H284" i="34"/>
  <c r="M284" i="34"/>
  <c r="C260" i="34"/>
  <c r="C264" i="34"/>
  <c r="C272" i="34"/>
  <c r="C276" i="34"/>
  <c r="C280" i="34"/>
  <c r="C292" i="34"/>
  <c r="L204" i="34"/>
  <c r="L203" i="34" s="1"/>
  <c r="F226" i="34"/>
  <c r="C226" i="34" s="1"/>
  <c r="L232" i="34"/>
  <c r="L230" i="34" s="1"/>
  <c r="L229" i="34" s="1"/>
  <c r="I288" i="34"/>
  <c r="F204" i="34"/>
  <c r="I281" i="34"/>
  <c r="I287" i="34" s="1"/>
  <c r="I286" i="34" s="1"/>
  <c r="J49" i="33" l="1"/>
  <c r="J285" i="33"/>
  <c r="J49" i="32"/>
  <c r="J40" i="32"/>
  <c r="I193" i="32"/>
  <c r="K285" i="32"/>
  <c r="K49" i="32"/>
  <c r="O193" i="34"/>
  <c r="O284" i="34"/>
  <c r="M285" i="33"/>
  <c r="M49" i="33"/>
  <c r="L284" i="33"/>
  <c r="O51" i="32"/>
  <c r="I52" i="32"/>
  <c r="C66" i="32"/>
  <c r="F268" i="34"/>
  <c r="C269" i="34"/>
  <c r="E285" i="34"/>
  <c r="E49" i="34"/>
  <c r="C275" i="33"/>
  <c r="L129" i="34"/>
  <c r="J284" i="34"/>
  <c r="C164" i="34"/>
  <c r="C129" i="34"/>
  <c r="C173" i="34"/>
  <c r="F172" i="34"/>
  <c r="C172" i="34" s="1"/>
  <c r="D20" i="34"/>
  <c r="G51" i="34"/>
  <c r="G50" i="34" s="1"/>
  <c r="C53" i="34"/>
  <c r="I52" i="34"/>
  <c r="D285" i="34"/>
  <c r="K285" i="34"/>
  <c r="O51" i="34"/>
  <c r="O50" i="34" s="1"/>
  <c r="J284" i="33"/>
  <c r="I203" i="33"/>
  <c r="C263" i="33"/>
  <c r="C195" i="33"/>
  <c r="F194" i="33"/>
  <c r="C88" i="33"/>
  <c r="C281" i="32"/>
  <c r="I53" i="33"/>
  <c r="I52" i="33" s="1"/>
  <c r="L51" i="33"/>
  <c r="L50" i="33" s="1"/>
  <c r="L49" i="33" s="1"/>
  <c r="F230" i="32"/>
  <c r="C183" i="32"/>
  <c r="C159" i="32"/>
  <c r="C135" i="32"/>
  <c r="C115" i="32"/>
  <c r="E193" i="32"/>
  <c r="E50" i="32" s="1"/>
  <c r="H193" i="32"/>
  <c r="H50" i="32" s="1"/>
  <c r="M193" i="32"/>
  <c r="M50" i="32" s="1"/>
  <c r="C204" i="32"/>
  <c r="F287" i="32"/>
  <c r="F20" i="32"/>
  <c r="C21" i="32"/>
  <c r="G285" i="32"/>
  <c r="G49" i="32"/>
  <c r="F203" i="34"/>
  <c r="C204" i="34"/>
  <c r="G284" i="34"/>
  <c r="C88" i="34"/>
  <c r="C258" i="34"/>
  <c r="F229" i="34"/>
  <c r="C229" i="34" s="1"/>
  <c r="C230" i="34"/>
  <c r="C165" i="34"/>
  <c r="I82" i="34"/>
  <c r="F82" i="34"/>
  <c r="C83" i="34"/>
  <c r="C27" i="34"/>
  <c r="L26" i="34"/>
  <c r="L82" i="34"/>
  <c r="I75" i="34"/>
  <c r="N51" i="34"/>
  <c r="N50" i="34" s="1"/>
  <c r="F52" i="34"/>
  <c r="C250" i="33"/>
  <c r="F230" i="33"/>
  <c r="C187" i="33"/>
  <c r="F186" i="33"/>
  <c r="C186" i="33" s="1"/>
  <c r="I287" i="33"/>
  <c r="I20" i="33"/>
  <c r="C68" i="33"/>
  <c r="D285" i="33"/>
  <c r="D24" i="33"/>
  <c r="D49" i="33"/>
  <c r="C259" i="32"/>
  <c r="F82" i="33"/>
  <c r="C82" i="33" s="1"/>
  <c r="H285" i="33"/>
  <c r="H49" i="33"/>
  <c r="K284" i="32"/>
  <c r="O258" i="32"/>
  <c r="O229" i="32" s="1"/>
  <c r="F194" i="32"/>
  <c r="C195" i="32"/>
  <c r="C111" i="32"/>
  <c r="C172" i="32"/>
  <c r="L193" i="32"/>
  <c r="F75" i="32"/>
  <c r="I287" i="32"/>
  <c r="I286" i="32" s="1"/>
  <c r="I20" i="32"/>
  <c r="L50" i="32"/>
  <c r="F287" i="34"/>
  <c r="F20" i="34"/>
  <c r="C21" i="34"/>
  <c r="C269" i="33"/>
  <c r="F268" i="33"/>
  <c r="F173" i="33"/>
  <c r="C174" i="33"/>
  <c r="F129" i="33"/>
  <c r="C129" i="33" s="1"/>
  <c r="C130" i="33"/>
  <c r="F164" i="33"/>
  <c r="C164" i="33" s="1"/>
  <c r="C165" i="33"/>
  <c r="C203" i="33"/>
  <c r="I129" i="33"/>
  <c r="I74" i="33" s="1"/>
  <c r="C76" i="33"/>
  <c r="C66" i="33"/>
  <c r="F268" i="32"/>
  <c r="C269" i="32"/>
  <c r="L285" i="33"/>
  <c r="C26" i="33"/>
  <c r="G51" i="33"/>
  <c r="G50" i="33" s="1"/>
  <c r="F190" i="32"/>
  <c r="C190" i="32" s="1"/>
  <c r="C191" i="32"/>
  <c r="C27" i="32"/>
  <c r="I74" i="32"/>
  <c r="I284" i="32" s="1"/>
  <c r="C76" i="32"/>
  <c r="C281" i="34"/>
  <c r="C187" i="34"/>
  <c r="I186" i="34"/>
  <c r="C186" i="34" s="1"/>
  <c r="I194" i="33"/>
  <c r="I193" i="33" s="1"/>
  <c r="C111" i="33"/>
  <c r="F74" i="33"/>
  <c r="C75" i="33"/>
  <c r="K50" i="33"/>
  <c r="F52" i="33"/>
  <c r="C53" i="33"/>
  <c r="O51" i="33"/>
  <c r="O50" i="33" s="1"/>
  <c r="F186" i="32"/>
  <c r="C186" i="32" s="1"/>
  <c r="C187" i="32"/>
  <c r="F82" i="32"/>
  <c r="C83" i="32"/>
  <c r="F129" i="32"/>
  <c r="C129" i="32" s="1"/>
  <c r="C237" i="32"/>
  <c r="I82" i="32"/>
  <c r="F53" i="32"/>
  <c r="N285" i="32"/>
  <c r="N49" i="32"/>
  <c r="E285" i="32" l="1"/>
  <c r="E49" i="32"/>
  <c r="M285" i="32"/>
  <c r="M49" i="32"/>
  <c r="O284" i="32"/>
  <c r="O193" i="32"/>
  <c r="C258" i="32"/>
  <c r="F172" i="33"/>
  <c r="C172" i="33" s="1"/>
  <c r="C173" i="33"/>
  <c r="C52" i="34"/>
  <c r="L74" i="34"/>
  <c r="C82" i="34"/>
  <c r="F74" i="34"/>
  <c r="F51" i="34" s="1"/>
  <c r="L40" i="32"/>
  <c r="J36" i="32"/>
  <c r="J26" i="32" s="1"/>
  <c r="C74" i="33"/>
  <c r="C53" i="32"/>
  <c r="F52" i="32"/>
  <c r="O285" i="33"/>
  <c r="O49" i="33"/>
  <c r="K49" i="33"/>
  <c r="K285" i="33"/>
  <c r="G285" i="33"/>
  <c r="G49" i="33"/>
  <c r="C268" i="32"/>
  <c r="C268" i="33"/>
  <c r="F284" i="33"/>
  <c r="C287" i="34"/>
  <c r="F286" i="34"/>
  <c r="C286" i="34" s="1"/>
  <c r="F74" i="32"/>
  <c r="C74" i="32" s="1"/>
  <c r="C75" i="32"/>
  <c r="F229" i="33"/>
  <c r="C229" i="33" s="1"/>
  <c r="C230" i="33"/>
  <c r="N285" i="34"/>
  <c r="N49" i="34"/>
  <c r="C26" i="34"/>
  <c r="L20" i="34"/>
  <c r="C20" i="34" s="1"/>
  <c r="C203" i="34"/>
  <c r="F194" i="34"/>
  <c r="H285" i="32"/>
  <c r="H49" i="32"/>
  <c r="I51" i="33"/>
  <c r="I50" i="33" s="1"/>
  <c r="C194" i="33"/>
  <c r="F193" i="33"/>
  <c r="C193" i="33" s="1"/>
  <c r="C82" i="32"/>
  <c r="L49" i="32"/>
  <c r="F193" i="32"/>
  <c r="C194" i="32"/>
  <c r="D20" i="33"/>
  <c r="F24" i="33"/>
  <c r="I286" i="33"/>
  <c r="C286" i="33" s="1"/>
  <c r="C287" i="33"/>
  <c r="C287" i="32"/>
  <c r="F286" i="32"/>
  <c r="C286" i="32" s="1"/>
  <c r="O49" i="34"/>
  <c r="O285" i="34"/>
  <c r="I51" i="32"/>
  <c r="I50" i="32" s="1"/>
  <c r="I284" i="33"/>
  <c r="C52" i="33"/>
  <c r="F51" i="33"/>
  <c r="C75" i="34"/>
  <c r="I74" i="34"/>
  <c r="I51" i="34" s="1"/>
  <c r="I50" i="34" s="1"/>
  <c r="C230" i="32"/>
  <c r="F229" i="32"/>
  <c r="C229" i="32" s="1"/>
  <c r="G285" i="34"/>
  <c r="G49" i="34"/>
  <c r="C268" i="34"/>
  <c r="F284" i="34"/>
  <c r="O50" i="32"/>
  <c r="I285" i="34" l="1"/>
  <c r="I49" i="34"/>
  <c r="C24" i="33"/>
  <c r="F20" i="33"/>
  <c r="C20" i="33" s="1"/>
  <c r="F284" i="32"/>
  <c r="C284" i="32" s="1"/>
  <c r="I284" i="34"/>
  <c r="J285" i="32"/>
  <c r="J20" i="32"/>
  <c r="L284" i="34"/>
  <c r="C284" i="34" s="1"/>
  <c r="L51" i="34"/>
  <c r="L50" i="34" s="1"/>
  <c r="C51" i="33"/>
  <c r="F50" i="33"/>
  <c r="I285" i="33"/>
  <c r="I49" i="33"/>
  <c r="C194" i="34"/>
  <c r="F193" i="34"/>
  <c r="C193" i="34" s="1"/>
  <c r="C52" i="32"/>
  <c r="F51" i="32"/>
  <c r="C40" i="32"/>
  <c r="L36" i="32"/>
  <c r="O285" i="32"/>
  <c r="O49" i="32"/>
  <c r="C193" i="32"/>
  <c r="C284" i="33"/>
  <c r="C74" i="34"/>
  <c r="I285" i="32"/>
  <c r="I49" i="32"/>
  <c r="C36" i="32" l="1"/>
  <c r="L26" i="32"/>
  <c r="L49" i="34"/>
  <c r="L285" i="34"/>
  <c r="C51" i="34"/>
  <c r="F285" i="33"/>
  <c r="C285" i="33" s="1"/>
  <c r="F49" i="33"/>
  <c r="C49" i="33" s="1"/>
  <c r="C50" i="33"/>
  <c r="F50" i="34"/>
  <c r="C51" i="32"/>
  <c r="F50" i="32"/>
  <c r="F285" i="32" l="1"/>
  <c r="F49" i="32"/>
  <c r="C49" i="32" s="1"/>
  <c r="C50" i="32"/>
  <c r="C26" i="32"/>
  <c r="L20" i="32"/>
  <c r="C20" i="32" s="1"/>
  <c r="L285" i="32"/>
  <c r="F285" i="34"/>
  <c r="C285" i="34" s="1"/>
  <c r="F49" i="34"/>
  <c r="C49" i="34" s="1"/>
  <c r="C50" i="34"/>
  <c r="C285" i="32" l="1"/>
  <c r="O296" i="31" l="1"/>
  <c r="L296" i="31"/>
  <c r="I296" i="31"/>
  <c r="F296" i="31"/>
  <c r="C296" i="31"/>
  <c r="O295" i="31"/>
  <c r="L295" i="31"/>
  <c r="I295" i="31"/>
  <c r="F295" i="31"/>
  <c r="O294" i="31"/>
  <c r="L294" i="31"/>
  <c r="I294" i="31"/>
  <c r="C294" i="31" s="1"/>
  <c r="F294" i="31"/>
  <c r="O293" i="31"/>
  <c r="L293" i="31"/>
  <c r="I293" i="31"/>
  <c r="F293" i="31"/>
  <c r="C293" i="31" s="1"/>
  <c r="O292" i="31"/>
  <c r="O288" i="31" s="1"/>
  <c r="L292" i="31"/>
  <c r="I292" i="31"/>
  <c r="F292" i="31"/>
  <c r="C292" i="31"/>
  <c r="O291" i="31"/>
  <c r="L291" i="31"/>
  <c r="I291" i="31"/>
  <c r="F291" i="31"/>
  <c r="C291" i="31" s="1"/>
  <c r="O290" i="31"/>
  <c r="L290" i="31"/>
  <c r="I290" i="31"/>
  <c r="F290" i="31"/>
  <c r="O289" i="31"/>
  <c r="L289" i="31"/>
  <c r="L288" i="31" s="1"/>
  <c r="I289" i="31"/>
  <c r="F289" i="31"/>
  <c r="F288" i="31" s="1"/>
  <c r="N288" i="31"/>
  <c r="M288" i="31"/>
  <c r="K288" i="31"/>
  <c r="J288" i="31"/>
  <c r="H288" i="31"/>
  <c r="G288" i="31"/>
  <c r="E288" i="31"/>
  <c r="D288" i="31"/>
  <c r="M286" i="31"/>
  <c r="O283" i="31"/>
  <c r="L283" i="31"/>
  <c r="I283" i="31"/>
  <c r="F283" i="31"/>
  <c r="C283" i="31" s="1"/>
  <c r="O282" i="31"/>
  <c r="O281" i="31" s="1"/>
  <c r="L282" i="31"/>
  <c r="I282" i="31"/>
  <c r="F282" i="31"/>
  <c r="N281" i="31"/>
  <c r="M281" i="31"/>
  <c r="L281" i="31"/>
  <c r="K281" i="31"/>
  <c r="J281" i="31"/>
  <c r="H281" i="31"/>
  <c r="G281" i="31"/>
  <c r="F281" i="31"/>
  <c r="E281" i="31"/>
  <c r="D281" i="31"/>
  <c r="O280" i="31"/>
  <c r="O279" i="31" s="1"/>
  <c r="L280" i="31"/>
  <c r="I280" i="31"/>
  <c r="I279" i="31" s="1"/>
  <c r="F280" i="31"/>
  <c r="C280" i="31"/>
  <c r="N279" i="31"/>
  <c r="N268" i="31" s="1"/>
  <c r="M279" i="31"/>
  <c r="L279" i="31"/>
  <c r="K279" i="31"/>
  <c r="J279" i="31"/>
  <c r="J268" i="31" s="1"/>
  <c r="H279" i="31"/>
  <c r="H268" i="31" s="1"/>
  <c r="G279" i="31"/>
  <c r="F279" i="31"/>
  <c r="C279" i="31" s="1"/>
  <c r="E279" i="31"/>
  <c r="D279" i="31"/>
  <c r="O278" i="31"/>
  <c r="L278" i="31"/>
  <c r="I278" i="31"/>
  <c r="C278" i="31" s="1"/>
  <c r="F278" i="31"/>
  <c r="O277" i="31"/>
  <c r="L277" i="31"/>
  <c r="L275" i="31" s="1"/>
  <c r="L269" i="31" s="1"/>
  <c r="L268" i="31" s="1"/>
  <c r="I277" i="31"/>
  <c r="F277" i="31"/>
  <c r="O276" i="31"/>
  <c r="O275" i="31" s="1"/>
  <c r="L276" i="31"/>
  <c r="I276" i="31"/>
  <c r="I275" i="31" s="1"/>
  <c r="F276" i="31"/>
  <c r="C276" i="31"/>
  <c r="N275" i="31"/>
  <c r="M275" i="31"/>
  <c r="K275" i="31"/>
  <c r="J275" i="31"/>
  <c r="H275" i="31"/>
  <c r="G275" i="31"/>
  <c r="F275" i="31"/>
  <c r="E275" i="31"/>
  <c r="D275" i="31"/>
  <c r="O274" i="31"/>
  <c r="L274" i="31"/>
  <c r="I274" i="31"/>
  <c r="C274" i="31" s="1"/>
  <c r="F274" i="31"/>
  <c r="O273" i="31"/>
  <c r="L273" i="31"/>
  <c r="I273" i="31"/>
  <c r="F273" i="31"/>
  <c r="C273" i="31" s="1"/>
  <c r="O272" i="31"/>
  <c r="O271" i="31" s="1"/>
  <c r="L272" i="31"/>
  <c r="I272" i="31"/>
  <c r="I271" i="31" s="1"/>
  <c r="F272" i="31"/>
  <c r="C272" i="31"/>
  <c r="N271" i="31"/>
  <c r="M271" i="31"/>
  <c r="L271" i="31"/>
  <c r="K271" i="31"/>
  <c r="J271" i="31"/>
  <c r="H271" i="31"/>
  <c r="G271" i="31"/>
  <c r="F271" i="31"/>
  <c r="E271" i="31"/>
  <c r="D271" i="31"/>
  <c r="D269" i="31" s="1"/>
  <c r="D268" i="31" s="1"/>
  <c r="O270" i="31"/>
  <c r="L270" i="31"/>
  <c r="I270" i="31"/>
  <c r="F270" i="31"/>
  <c r="F269" i="31"/>
  <c r="E269" i="31"/>
  <c r="M268" i="31"/>
  <c r="K268" i="31"/>
  <c r="G268" i="31"/>
  <c r="E268" i="31"/>
  <c r="O267" i="31"/>
  <c r="L267" i="31"/>
  <c r="L263" i="31" s="1"/>
  <c r="I267" i="31"/>
  <c r="F267" i="31"/>
  <c r="C267" i="31" s="1"/>
  <c r="O266" i="31"/>
  <c r="L266" i="31"/>
  <c r="I266" i="31"/>
  <c r="F266" i="31"/>
  <c r="C266" i="31"/>
  <c r="O265" i="31"/>
  <c r="L265" i="31"/>
  <c r="I265" i="31"/>
  <c r="F265" i="31"/>
  <c r="C265" i="31" s="1"/>
  <c r="O264" i="31"/>
  <c r="L264" i="31"/>
  <c r="I264" i="31"/>
  <c r="F264" i="31"/>
  <c r="N263" i="31"/>
  <c r="M263" i="31"/>
  <c r="K263" i="31"/>
  <c r="J263" i="31"/>
  <c r="H263" i="31"/>
  <c r="G263" i="31"/>
  <c r="E263" i="31"/>
  <c r="D263" i="31"/>
  <c r="O262" i="31"/>
  <c r="L262" i="31"/>
  <c r="I262" i="31"/>
  <c r="F262" i="31"/>
  <c r="C262" i="31"/>
  <c r="O261" i="31"/>
  <c r="L261" i="31"/>
  <c r="I261" i="31"/>
  <c r="F261" i="31"/>
  <c r="C261" i="31" s="1"/>
  <c r="O260" i="31"/>
  <c r="L260" i="31"/>
  <c r="I260" i="31"/>
  <c r="F260" i="31"/>
  <c r="N259" i="31"/>
  <c r="N258" i="31" s="1"/>
  <c r="M259" i="31"/>
  <c r="L259" i="31"/>
  <c r="L258" i="31" s="1"/>
  <c r="K259" i="31"/>
  <c r="J259" i="31"/>
  <c r="H259" i="31"/>
  <c r="H258" i="31" s="1"/>
  <c r="G259" i="31"/>
  <c r="F259" i="31"/>
  <c r="E259" i="31"/>
  <c r="D259" i="31"/>
  <c r="D258" i="31" s="1"/>
  <c r="M258" i="31"/>
  <c r="K258" i="31"/>
  <c r="G258" i="31"/>
  <c r="E258" i="31"/>
  <c r="O257" i="31"/>
  <c r="L257" i="31"/>
  <c r="I257" i="31"/>
  <c r="F257" i="31"/>
  <c r="C257" i="31" s="1"/>
  <c r="O256" i="31"/>
  <c r="L256" i="31"/>
  <c r="I256" i="31"/>
  <c r="C256" i="31" s="1"/>
  <c r="F256" i="31"/>
  <c r="O255" i="31"/>
  <c r="L255" i="31"/>
  <c r="L251" i="31" s="1"/>
  <c r="L250" i="31" s="1"/>
  <c r="I255" i="31"/>
  <c r="F255" i="31"/>
  <c r="C255" i="31" s="1"/>
  <c r="O254" i="31"/>
  <c r="L254" i="31"/>
  <c r="I254" i="31"/>
  <c r="F254" i="31"/>
  <c r="C254" i="31"/>
  <c r="O253" i="31"/>
  <c r="L253" i="31"/>
  <c r="I253" i="31"/>
  <c r="F253" i="31"/>
  <c r="C253" i="31" s="1"/>
  <c r="O252" i="31"/>
  <c r="O251" i="31" s="1"/>
  <c r="O250" i="31" s="1"/>
  <c r="L252" i="31"/>
  <c r="I252" i="31"/>
  <c r="F252" i="31"/>
  <c r="N251" i="31"/>
  <c r="N250" i="31" s="1"/>
  <c r="M251" i="31"/>
  <c r="K251" i="31"/>
  <c r="J251" i="31"/>
  <c r="J250" i="31" s="1"/>
  <c r="H251" i="31"/>
  <c r="H250" i="31" s="1"/>
  <c r="G251" i="31"/>
  <c r="F251" i="31"/>
  <c r="E251" i="31"/>
  <c r="D251" i="31"/>
  <c r="D250" i="31" s="1"/>
  <c r="M250" i="31"/>
  <c r="K250" i="31"/>
  <c r="G250" i="31"/>
  <c r="E250" i="31"/>
  <c r="O249" i="31"/>
  <c r="L249" i="31"/>
  <c r="I249" i="31"/>
  <c r="F249" i="31"/>
  <c r="O248" i="31"/>
  <c r="L248" i="31"/>
  <c r="I248" i="31"/>
  <c r="C248" i="31" s="1"/>
  <c r="F248" i="31"/>
  <c r="O247" i="31"/>
  <c r="L247" i="31"/>
  <c r="I247" i="31"/>
  <c r="F247" i="31"/>
  <c r="C247" i="31" s="1"/>
  <c r="O246" i="31"/>
  <c r="O245" i="31" s="1"/>
  <c r="L246" i="31"/>
  <c r="I246" i="31"/>
  <c r="I245" i="31" s="1"/>
  <c r="F246" i="31"/>
  <c r="C246" i="31"/>
  <c r="N245" i="31"/>
  <c r="M245" i="31"/>
  <c r="L245" i="31"/>
  <c r="K245" i="31"/>
  <c r="J245" i="31"/>
  <c r="H245" i="31"/>
  <c r="G245" i="31"/>
  <c r="E245" i="31"/>
  <c r="D245" i="31"/>
  <c r="O244" i="31"/>
  <c r="L244" i="31"/>
  <c r="I244" i="31"/>
  <c r="C244" i="31" s="1"/>
  <c r="F244" i="31"/>
  <c r="O243" i="31"/>
  <c r="L243" i="31"/>
  <c r="I243" i="31"/>
  <c r="F243" i="31"/>
  <c r="O242" i="31"/>
  <c r="L242" i="31"/>
  <c r="I242" i="31"/>
  <c r="F242" i="31"/>
  <c r="C242" i="31"/>
  <c r="O241" i="31"/>
  <c r="L241" i="31"/>
  <c r="I241" i="31"/>
  <c r="F241" i="31"/>
  <c r="O240" i="31"/>
  <c r="L240" i="31"/>
  <c r="I240" i="31"/>
  <c r="C240" i="31" s="1"/>
  <c r="F240" i="31"/>
  <c r="O239" i="31"/>
  <c r="L239" i="31"/>
  <c r="L237" i="31" s="1"/>
  <c r="I239" i="31"/>
  <c r="F239" i="31"/>
  <c r="O238" i="31"/>
  <c r="O237" i="31" s="1"/>
  <c r="O230" i="31" s="1"/>
  <c r="L238" i="31"/>
  <c r="I238" i="31"/>
  <c r="I237" i="31" s="1"/>
  <c r="F238" i="31"/>
  <c r="C238" i="31"/>
  <c r="N237" i="31"/>
  <c r="N230" i="31" s="1"/>
  <c r="M237" i="31"/>
  <c r="K237" i="31"/>
  <c r="J237" i="31"/>
  <c r="J230" i="31" s="1"/>
  <c r="H237" i="31"/>
  <c r="H230" i="31" s="1"/>
  <c r="H229" i="31" s="1"/>
  <c r="G237" i="31"/>
  <c r="E237" i="31"/>
  <c r="D237" i="31"/>
  <c r="O236" i="31"/>
  <c r="L236" i="31"/>
  <c r="I236" i="31"/>
  <c r="F236" i="31"/>
  <c r="O235" i="31"/>
  <c r="L235" i="31"/>
  <c r="L234" i="31" s="1"/>
  <c r="I235" i="31"/>
  <c r="F235" i="31"/>
  <c r="F234" i="31" s="1"/>
  <c r="O234" i="31"/>
  <c r="N234" i="31"/>
  <c r="M234" i="31"/>
  <c r="K234" i="31"/>
  <c r="K230" i="31" s="1"/>
  <c r="K229" i="31" s="1"/>
  <c r="J234" i="31"/>
  <c r="H234" i="31"/>
  <c r="G234" i="31"/>
  <c r="G230" i="31" s="1"/>
  <c r="G229" i="31" s="1"/>
  <c r="E234" i="31"/>
  <c r="D234" i="31"/>
  <c r="O233" i="31"/>
  <c r="L233" i="31"/>
  <c r="L232" i="31" s="1"/>
  <c r="I233" i="31"/>
  <c r="F233" i="31"/>
  <c r="O232" i="31"/>
  <c r="N232" i="31"/>
  <c r="M232" i="31"/>
  <c r="M230" i="31" s="1"/>
  <c r="M229" i="31" s="1"/>
  <c r="K232" i="31"/>
  <c r="J232" i="31"/>
  <c r="I232" i="31"/>
  <c r="H232" i="31"/>
  <c r="G232" i="31"/>
  <c r="E232" i="31"/>
  <c r="E230" i="31" s="1"/>
  <c r="E229" i="31" s="1"/>
  <c r="D232" i="31"/>
  <c r="O231" i="31"/>
  <c r="L231" i="31"/>
  <c r="I231" i="31"/>
  <c r="F231" i="31"/>
  <c r="O228" i="31"/>
  <c r="L228" i="31"/>
  <c r="I228" i="31"/>
  <c r="C228" i="31" s="1"/>
  <c r="F228" i="31"/>
  <c r="O227" i="31"/>
  <c r="L227" i="31"/>
  <c r="L226" i="31" s="1"/>
  <c r="I227" i="31"/>
  <c r="F227" i="31"/>
  <c r="F226" i="31" s="1"/>
  <c r="C226" i="31" s="1"/>
  <c r="O226" i="31"/>
  <c r="N226" i="31"/>
  <c r="M226" i="31"/>
  <c r="K226" i="31"/>
  <c r="J226" i="31"/>
  <c r="I226" i="31"/>
  <c r="H226" i="31"/>
  <c r="G226" i="31"/>
  <c r="E226" i="31"/>
  <c r="D226" i="31"/>
  <c r="O225" i="31"/>
  <c r="L225" i="31"/>
  <c r="I225" i="31"/>
  <c r="F225" i="31"/>
  <c r="C225" i="31" s="1"/>
  <c r="O224" i="31"/>
  <c r="L224" i="31"/>
  <c r="I224" i="31"/>
  <c r="C224" i="31" s="1"/>
  <c r="F224" i="31"/>
  <c r="O223" i="31"/>
  <c r="L223" i="31"/>
  <c r="I223" i="31"/>
  <c r="F223" i="31"/>
  <c r="O222" i="31"/>
  <c r="L222" i="31"/>
  <c r="I222" i="31"/>
  <c r="F222" i="31"/>
  <c r="C222" i="31"/>
  <c r="O221" i="31"/>
  <c r="L221" i="31"/>
  <c r="I221" i="31"/>
  <c r="F221" i="31"/>
  <c r="C221" i="31" s="1"/>
  <c r="O220" i="31"/>
  <c r="L220" i="31"/>
  <c r="I220" i="31"/>
  <c r="C220" i="31" s="1"/>
  <c r="F220" i="31"/>
  <c r="O219" i="31"/>
  <c r="L219" i="31"/>
  <c r="L215" i="31" s="1"/>
  <c r="I219" i="31"/>
  <c r="F219" i="31"/>
  <c r="C219" i="31" s="1"/>
  <c r="O218" i="31"/>
  <c r="L218" i="31"/>
  <c r="I218" i="31"/>
  <c r="F218" i="31"/>
  <c r="C218" i="31"/>
  <c r="O217" i="31"/>
  <c r="L217" i="31"/>
  <c r="I217" i="31"/>
  <c r="F217" i="31"/>
  <c r="C217" i="31" s="1"/>
  <c r="O216" i="31"/>
  <c r="L216" i="31"/>
  <c r="I216" i="31"/>
  <c r="F216" i="31"/>
  <c r="N215" i="31"/>
  <c r="N203" i="31" s="1"/>
  <c r="M215" i="31"/>
  <c r="K215" i="31"/>
  <c r="J215" i="31"/>
  <c r="H215" i="31"/>
  <c r="G215" i="31"/>
  <c r="F215" i="31"/>
  <c r="E215" i="31"/>
  <c r="D215" i="31"/>
  <c r="O214" i="31"/>
  <c r="L214" i="31"/>
  <c r="I214" i="31"/>
  <c r="F214" i="31"/>
  <c r="C214" i="31"/>
  <c r="O213" i="31"/>
  <c r="L213" i="31"/>
  <c r="I213" i="31"/>
  <c r="F213" i="31"/>
  <c r="C213" i="31" s="1"/>
  <c r="O212" i="31"/>
  <c r="L212" i="31"/>
  <c r="I212" i="31"/>
  <c r="C212" i="31" s="1"/>
  <c r="F212" i="31"/>
  <c r="O211" i="31"/>
  <c r="L211" i="31"/>
  <c r="I211" i="31"/>
  <c r="F211" i="31"/>
  <c r="O210" i="31"/>
  <c r="L210" i="31"/>
  <c r="I210" i="31"/>
  <c r="F210" i="31"/>
  <c r="C210" i="31"/>
  <c r="O209" i="31"/>
  <c r="L209" i="31"/>
  <c r="I209" i="31"/>
  <c r="F209" i="31"/>
  <c r="C209" i="31" s="1"/>
  <c r="O208" i="31"/>
  <c r="L208" i="31"/>
  <c r="I208" i="31"/>
  <c r="C208" i="31" s="1"/>
  <c r="F208" i="31"/>
  <c r="O207" i="31"/>
  <c r="L207" i="31"/>
  <c r="I207" i="31"/>
  <c r="F207" i="31"/>
  <c r="C207" i="31" s="1"/>
  <c r="O206" i="31"/>
  <c r="L206" i="31"/>
  <c r="I206" i="31"/>
  <c r="F206" i="31"/>
  <c r="C206" i="31"/>
  <c r="O205" i="31"/>
  <c r="L205" i="31"/>
  <c r="I205" i="31"/>
  <c r="F205" i="31"/>
  <c r="N204" i="31"/>
  <c r="M204" i="31"/>
  <c r="M203" i="31" s="1"/>
  <c r="K204" i="31"/>
  <c r="J204" i="31"/>
  <c r="I204" i="31"/>
  <c r="H204" i="31"/>
  <c r="G204" i="31"/>
  <c r="E204" i="31"/>
  <c r="E203" i="31" s="1"/>
  <c r="D204" i="31"/>
  <c r="J203" i="31"/>
  <c r="H203" i="31"/>
  <c r="D203" i="31"/>
  <c r="O202" i="31"/>
  <c r="L202" i="31"/>
  <c r="I202" i="31"/>
  <c r="F202" i="31"/>
  <c r="C202" i="31"/>
  <c r="O201" i="31"/>
  <c r="L201" i="31"/>
  <c r="I201" i="31"/>
  <c r="F201" i="31"/>
  <c r="C201" i="31" s="1"/>
  <c r="O200" i="31"/>
  <c r="L200" i="31"/>
  <c r="I200" i="31"/>
  <c r="F200" i="31"/>
  <c r="C200" i="31"/>
  <c r="O199" i="31"/>
  <c r="L199" i="31"/>
  <c r="I199" i="31"/>
  <c r="F199" i="31"/>
  <c r="C199" i="31" s="1"/>
  <c r="O198" i="31"/>
  <c r="O197" i="31" s="1"/>
  <c r="L198" i="31"/>
  <c r="I198" i="31"/>
  <c r="F198" i="31"/>
  <c r="N197" i="31"/>
  <c r="M197" i="31"/>
  <c r="L197" i="31"/>
  <c r="K197" i="31"/>
  <c r="J197" i="31"/>
  <c r="H197" i="31"/>
  <c r="H195" i="31" s="1"/>
  <c r="H194" i="31" s="1"/>
  <c r="H193" i="31" s="1"/>
  <c r="G197" i="31"/>
  <c r="F197" i="31"/>
  <c r="E197" i="31"/>
  <c r="D197" i="31"/>
  <c r="D195" i="31" s="1"/>
  <c r="D194" i="31" s="1"/>
  <c r="O196" i="31"/>
  <c r="L196" i="31"/>
  <c r="I196" i="31"/>
  <c r="F196" i="31"/>
  <c r="C196" i="31"/>
  <c r="N195" i="31"/>
  <c r="M195" i="31"/>
  <c r="L195" i="31"/>
  <c r="K195" i="31"/>
  <c r="J195" i="31"/>
  <c r="G195" i="31"/>
  <c r="E195" i="31"/>
  <c r="M194" i="31"/>
  <c r="M193" i="31" s="1"/>
  <c r="E194" i="31"/>
  <c r="O192" i="31"/>
  <c r="O191" i="31" s="1"/>
  <c r="L192" i="31"/>
  <c r="I192" i="31"/>
  <c r="I191" i="31" s="1"/>
  <c r="F192" i="31"/>
  <c r="C192" i="31"/>
  <c r="N191" i="31"/>
  <c r="N190" i="31" s="1"/>
  <c r="M191" i="31"/>
  <c r="L191" i="31"/>
  <c r="L190" i="31" s="1"/>
  <c r="K191" i="31"/>
  <c r="J191" i="31"/>
  <c r="J190" i="31" s="1"/>
  <c r="H191" i="31"/>
  <c r="G191" i="31"/>
  <c r="F191" i="31"/>
  <c r="E191" i="31"/>
  <c r="D191" i="31"/>
  <c r="O190" i="31"/>
  <c r="M190" i="31"/>
  <c r="K190" i="31"/>
  <c r="I190" i="31"/>
  <c r="H190" i="31"/>
  <c r="G190" i="31"/>
  <c r="E190" i="31"/>
  <c r="D190" i="31"/>
  <c r="O189" i="31"/>
  <c r="L189" i="31"/>
  <c r="I189" i="31"/>
  <c r="F189" i="31"/>
  <c r="C189" i="31" s="1"/>
  <c r="O188" i="31"/>
  <c r="O187" i="31" s="1"/>
  <c r="L188" i="31"/>
  <c r="I188" i="31"/>
  <c r="F188" i="31"/>
  <c r="N187" i="31"/>
  <c r="N186" i="31" s="1"/>
  <c r="M187" i="31"/>
  <c r="L187" i="31"/>
  <c r="L186" i="31" s="1"/>
  <c r="K187" i="31"/>
  <c r="J187" i="31"/>
  <c r="J186" i="31" s="1"/>
  <c r="H187" i="31"/>
  <c r="H186" i="31" s="1"/>
  <c r="G187" i="31"/>
  <c r="F187" i="31"/>
  <c r="E187" i="31"/>
  <c r="D187" i="31"/>
  <c r="D186" i="31" s="1"/>
  <c r="O186" i="31"/>
  <c r="M186" i="31"/>
  <c r="K186" i="31"/>
  <c r="G186" i="31"/>
  <c r="E186" i="31"/>
  <c r="O185" i="31"/>
  <c r="L185" i="31"/>
  <c r="I185" i="31"/>
  <c r="F185" i="31"/>
  <c r="C185" i="31" s="1"/>
  <c r="O184" i="31"/>
  <c r="O183" i="31" s="1"/>
  <c r="L184" i="31"/>
  <c r="I184" i="31"/>
  <c r="F184" i="31"/>
  <c r="N183" i="31"/>
  <c r="M183" i="31"/>
  <c r="L183" i="31"/>
  <c r="K183" i="31"/>
  <c r="J183" i="31"/>
  <c r="H183" i="31"/>
  <c r="G183" i="31"/>
  <c r="F183" i="31"/>
  <c r="E183" i="31"/>
  <c r="D183" i="31"/>
  <c r="O182" i="31"/>
  <c r="O178" i="31" s="1"/>
  <c r="L182" i="31"/>
  <c r="I182" i="31"/>
  <c r="F182" i="31"/>
  <c r="C182" i="31"/>
  <c r="O181" i="31"/>
  <c r="L181" i="31"/>
  <c r="I181" i="31"/>
  <c r="F181" i="31"/>
  <c r="C181" i="31" s="1"/>
  <c r="O180" i="31"/>
  <c r="L180" i="31"/>
  <c r="I180" i="31"/>
  <c r="F180" i="31"/>
  <c r="O179" i="31"/>
  <c r="L179" i="31"/>
  <c r="L178" i="31" s="1"/>
  <c r="I179" i="31"/>
  <c r="F179" i="31"/>
  <c r="F178" i="31" s="1"/>
  <c r="N178" i="31"/>
  <c r="M178" i="31"/>
  <c r="K178" i="31"/>
  <c r="J178" i="31"/>
  <c r="H178" i="31"/>
  <c r="G178" i="31"/>
  <c r="E178" i="31"/>
  <c r="D178" i="31"/>
  <c r="O177" i="31"/>
  <c r="L177" i="31"/>
  <c r="I177" i="31"/>
  <c r="F177" i="31"/>
  <c r="C177" i="31" s="1"/>
  <c r="O176" i="31"/>
  <c r="L176" i="31"/>
  <c r="I176" i="31"/>
  <c r="F176" i="31"/>
  <c r="O175" i="31"/>
  <c r="L175" i="31"/>
  <c r="L174" i="31" s="1"/>
  <c r="L173" i="31" s="1"/>
  <c r="L172" i="31" s="1"/>
  <c r="I175" i="31"/>
  <c r="F175" i="31"/>
  <c r="F174" i="31" s="1"/>
  <c r="O174" i="31"/>
  <c r="N174" i="31"/>
  <c r="M174" i="31"/>
  <c r="M173" i="31" s="1"/>
  <c r="M172" i="31" s="1"/>
  <c r="K174" i="31"/>
  <c r="J174" i="31"/>
  <c r="H174" i="31"/>
  <c r="G174" i="31"/>
  <c r="E174" i="31"/>
  <c r="E173" i="31" s="1"/>
  <c r="D174" i="31"/>
  <c r="N173" i="31"/>
  <c r="N172" i="31" s="1"/>
  <c r="J173" i="31"/>
  <c r="J172" i="31" s="1"/>
  <c r="H173" i="31"/>
  <c r="H172" i="31" s="1"/>
  <c r="D173" i="31"/>
  <c r="D172" i="31" s="1"/>
  <c r="E172" i="31"/>
  <c r="O171" i="31"/>
  <c r="L171" i="31"/>
  <c r="I171" i="31"/>
  <c r="F171" i="31"/>
  <c r="C171" i="31" s="1"/>
  <c r="O170" i="31"/>
  <c r="L170" i="31"/>
  <c r="I170" i="31"/>
  <c r="F170" i="31"/>
  <c r="C170" i="31"/>
  <c r="O169" i="31"/>
  <c r="L169" i="31"/>
  <c r="I169" i="31"/>
  <c r="F169" i="31"/>
  <c r="O168" i="31"/>
  <c r="L168" i="31"/>
  <c r="I168" i="31"/>
  <c r="C168" i="31" s="1"/>
  <c r="F168" i="31"/>
  <c r="O167" i="31"/>
  <c r="L167" i="31"/>
  <c r="L165" i="31" s="1"/>
  <c r="L164" i="31" s="1"/>
  <c r="I167" i="31"/>
  <c r="F167" i="31"/>
  <c r="O166" i="31"/>
  <c r="O165" i="31" s="1"/>
  <c r="L166" i="31"/>
  <c r="I166" i="31"/>
  <c r="I165" i="31" s="1"/>
  <c r="I164" i="31" s="1"/>
  <c r="F166" i="31"/>
  <c r="C166" i="31"/>
  <c r="N165" i="31"/>
  <c r="N164" i="31" s="1"/>
  <c r="M165" i="31"/>
  <c r="K165" i="31"/>
  <c r="J165" i="31"/>
  <c r="J164" i="31" s="1"/>
  <c r="H165" i="31"/>
  <c r="H164" i="31" s="1"/>
  <c r="G165" i="31"/>
  <c r="E165" i="31"/>
  <c r="D165" i="31"/>
  <c r="D164" i="31" s="1"/>
  <c r="M164" i="31"/>
  <c r="K164" i="31"/>
  <c r="G164" i="31"/>
  <c r="E164" i="31"/>
  <c r="O163" i="31"/>
  <c r="L163" i="31"/>
  <c r="I163" i="31"/>
  <c r="F163" i="31"/>
  <c r="C163" i="31" s="1"/>
  <c r="O162" i="31"/>
  <c r="L162" i="31"/>
  <c r="I162" i="31"/>
  <c r="F162" i="31"/>
  <c r="C162" i="31"/>
  <c r="O161" i="31"/>
  <c r="L161" i="31"/>
  <c r="I161" i="31"/>
  <c r="F161" i="31"/>
  <c r="C161" i="31" s="1"/>
  <c r="O160" i="31"/>
  <c r="O159" i="31" s="1"/>
  <c r="L160" i="31"/>
  <c r="I160" i="31"/>
  <c r="F160" i="31"/>
  <c r="N159" i="31"/>
  <c r="M159" i="31"/>
  <c r="L159" i="31"/>
  <c r="K159" i="31"/>
  <c r="J159" i="31"/>
  <c r="H159" i="31"/>
  <c r="G159" i="31"/>
  <c r="F159" i="31"/>
  <c r="E159" i="31"/>
  <c r="D159" i="31"/>
  <c r="O158" i="31"/>
  <c r="L158" i="31"/>
  <c r="I158" i="31"/>
  <c r="F158" i="31"/>
  <c r="C158" i="31"/>
  <c r="O157" i="31"/>
  <c r="L157" i="31"/>
  <c r="I157" i="31"/>
  <c r="F157" i="31"/>
  <c r="C157" i="31" s="1"/>
  <c r="O156" i="31"/>
  <c r="L156" i="31"/>
  <c r="I156" i="31"/>
  <c r="C156" i="31" s="1"/>
  <c r="F156" i="31"/>
  <c r="O155" i="31"/>
  <c r="L155" i="31"/>
  <c r="I155" i="31"/>
  <c r="F155" i="31"/>
  <c r="C155" i="31" s="1"/>
  <c r="O154" i="31"/>
  <c r="O150" i="31" s="1"/>
  <c r="L154" i="31"/>
  <c r="I154" i="31"/>
  <c r="F154" i="31"/>
  <c r="C154" i="31"/>
  <c r="O153" i="31"/>
  <c r="L153" i="31"/>
  <c r="I153" i="31"/>
  <c r="F153" i="31"/>
  <c r="O152" i="31"/>
  <c r="L152" i="31"/>
  <c r="I152" i="31"/>
  <c r="F152" i="31"/>
  <c r="O151" i="31"/>
  <c r="L151" i="31"/>
  <c r="L150" i="31" s="1"/>
  <c r="I151" i="31"/>
  <c r="F151" i="31"/>
  <c r="N150" i="31"/>
  <c r="M150" i="31"/>
  <c r="K150" i="31"/>
  <c r="J150" i="31"/>
  <c r="H150" i="31"/>
  <c r="G150" i="31"/>
  <c r="E150" i="31"/>
  <c r="D150" i="31"/>
  <c r="O149" i="31"/>
  <c r="L149" i="31"/>
  <c r="I149" i="31"/>
  <c r="F149" i="31"/>
  <c r="C149" i="31" s="1"/>
  <c r="O148" i="31"/>
  <c r="L148" i="31"/>
  <c r="I148" i="31"/>
  <c r="F148" i="31"/>
  <c r="C148" i="31" s="1"/>
  <c r="O147" i="31"/>
  <c r="L147" i="31"/>
  <c r="L143" i="31" s="1"/>
  <c r="I147" i="31"/>
  <c r="F147" i="31"/>
  <c r="C147" i="31" s="1"/>
  <c r="O146" i="31"/>
  <c r="L146" i="31"/>
  <c r="I146" i="31"/>
  <c r="F146" i="31"/>
  <c r="C146" i="31"/>
  <c r="O145" i="31"/>
  <c r="L145" i="31"/>
  <c r="I145" i="31"/>
  <c r="F145" i="31"/>
  <c r="C145" i="31" s="1"/>
  <c r="O144" i="31"/>
  <c r="L144" i="31"/>
  <c r="I144" i="31"/>
  <c r="I143" i="31" s="1"/>
  <c r="F144" i="31"/>
  <c r="N143" i="31"/>
  <c r="M143" i="31"/>
  <c r="K143" i="31"/>
  <c r="J143" i="31"/>
  <c r="H143" i="31"/>
  <c r="G143" i="31"/>
  <c r="F143" i="31"/>
  <c r="E143" i="31"/>
  <c r="D143" i="31"/>
  <c r="O142" i="31"/>
  <c r="L142" i="31"/>
  <c r="I142" i="31"/>
  <c r="C142" i="31" s="1"/>
  <c r="F142" i="31"/>
  <c r="O141" i="31"/>
  <c r="O140" i="31" s="1"/>
  <c r="L141" i="31"/>
  <c r="I141" i="31"/>
  <c r="F141" i="31"/>
  <c r="F140" i="31" s="1"/>
  <c r="C141" i="31"/>
  <c r="N140" i="31"/>
  <c r="M140" i="31"/>
  <c r="L140" i="31"/>
  <c r="K140" i="31"/>
  <c r="J140" i="31"/>
  <c r="H140" i="31"/>
  <c r="G140" i="31"/>
  <c r="E140" i="31"/>
  <c r="D140" i="31"/>
  <c r="O139" i="31"/>
  <c r="L139" i="31"/>
  <c r="I139" i="31"/>
  <c r="F139" i="31"/>
  <c r="C139" i="31" s="1"/>
  <c r="O138" i="31"/>
  <c r="L138" i="31"/>
  <c r="I138" i="31"/>
  <c r="F138" i="31"/>
  <c r="C138" i="31"/>
  <c r="O137" i="31"/>
  <c r="L137" i="31"/>
  <c r="I137" i="31"/>
  <c r="F137" i="31"/>
  <c r="C137" i="31" s="1"/>
  <c r="O136" i="31"/>
  <c r="L136" i="31"/>
  <c r="I136" i="31"/>
  <c r="F136" i="31"/>
  <c r="C136" i="31" s="1"/>
  <c r="N135" i="31"/>
  <c r="N129" i="31" s="1"/>
  <c r="M135" i="31"/>
  <c r="L135" i="31"/>
  <c r="K135" i="31"/>
  <c r="J135" i="31"/>
  <c r="J129" i="31" s="1"/>
  <c r="I135" i="31"/>
  <c r="H135" i="31"/>
  <c r="H129" i="31" s="1"/>
  <c r="G135" i="31"/>
  <c r="F135" i="31"/>
  <c r="E135" i="31"/>
  <c r="D135" i="31"/>
  <c r="O134" i="31"/>
  <c r="L134" i="31"/>
  <c r="I134" i="31"/>
  <c r="C134" i="31" s="1"/>
  <c r="F134" i="31"/>
  <c r="O133" i="31"/>
  <c r="L133" i="31"/>
  <c r="I133" i="31"/>
  <c r="F133" i="31"/>
  <c r="C133" i="31"/>
  <c r="O132" i="31"/>
  <c r="O130" i="31" s="1"/>
  <c r="L132" i="31"/>
  <c r="I132" i="31"/>
  <c r="F132" i="31"/>
  <c r="C132" i="31" s="1"/>
  <c r="O131" i="31"/>
  <c r="L131" i="31"/>
  <c r="I131" i="31"/>
  <c r="I130" i="31" s="1"/>
  <c r="F131" i="31"/>
  <c r="F130" i="31" s="1"/>
  <c r="N130" i="31"/>
  <c r="M130" i="31"/>
  <c r="M129" i="31" s="1"/>
  <c r="K130" i="31"/>
  <c r="J130" i="31"/>
  <c r="H130" i="31"/>
  <c r="G130" i="31"/>
  <c r="E130" i="31"/>
  <c r="D130" i="31"/>
  <c r="K129" i="31"/>
  <c r="G129" i="31"/>
  <c r="D129" i="31"/>
  <c r="O128" i="31"/>
  <c r="O127" i="31" s="1"/>
  <c r="L128" i="31"/>
  <c r="I128" i="31"/>
  <c r="F128" i="31"/>
  <c r="C128" i="31"/>
  <c r="N127" i="31"/>
  <c r="M127" i="31"/>
  <c r="L127" i="31"/>
  <c r="K127" i="31"/>
  <c r="J127" i="31"/>
  <c r="I127" i="31"/>
  <c r="H127" i="31"/>
  <c r="G127" i="31"/>
  <c r="F127" i="31"/>
  <c r="E127" i="31"/>
  <c r="D127" i="31"/>
  <c r="O126" i="31"/>
  <c r="L126" i="31"/>
  <c r="I126" i="31"/>
  <c r="F126" i="31"/>
  <c r="C126" i="31"/>
  <c r="O125" i="31"/>
  <c r="L125" i="31"/>
  <c r="I125" i="31"/>
  <c r="F125" i="31"/>
  <c r="C125" i="31" s="1"/>
  <c r="O124" i="31"/>
  <c r="L124" i="31"/>
  <c r="I124" i="31"/>
  <c r="F124" i="31"/>
  <c r="C124" i="31" s="1"/>
  <c r="O123" i="31"/>
  <c r="L123" i="31"/>
  <c r="I123" i="31"/>
  <c r="F123" i="31"/>
  <c r="O122" i="31"/>
  <c r="L122" i="31"/>
  <c r="L121" i="31" s="1"/>
  <c r="I122" i="31"/>
  <c r="C122" i="31" s="1"/>
  <c r="F122" i="31"/>
  <c r="O121" i="31"/>
  <c r="N121" i="31"/>
  <c r="M121" i="31"/>
  <c r="K121" i="31"/>
  <c r="J121" i="31"/>
  <c r="H121" i="31"/>
  <c r="G121" i="31"/>
  <c r="F121" i="31"/>
  <c r="E121" i="31"/>
  <c r="D121" i="31"/>
  <c r="O120" i="31"/>
  <c r="L120" i="31"/>
  <c r="I120" i="31"/>
  <c r="F120" i="31"/>
  <c r="C120" i="31"/>
  <c r="O119" i="31"/>
  <c r="L119" i="31"/>
  <c r="I119" i="31"/>
  <c r="F119" i="31"/>
  <c r="C119" i="31" s="1"/>
  <c r="O118" i="31"/>
  <c r="L118" i="31"/>
  <c r="I118" i="31"/>
  <c r="F118" i="31"/>
  <c r="C118" i="31"/>
  <c r="O117" i="31"/>
  <c r="L117" i="31"/>
  <c r="I117" i="31"/>
  <c r="F117" i="31"/>
  <c r="C117" i="31" s="1"/>
  <c r="O116" i="31"/>
  <c r="L116" i="31"/>
  <c r="I116" i="31"/>
  <c r="F116" i="31"/>
  <c r="C116" i="31" s="1"/>
  <c r="N115" i="31"/>
  <c r="M115" i="31"/>
  <c r="L115" i="31"/>
  <c r="K115" i="31"/>
  <c r="J115" i="31"/>
  <c r="I115" i="31"/>
  <c r="H115" i="31"/>
  <c r="G115" i="31"/>
  <c r="F115" i="31"/>
  <c r="E115" i="31"/>
  <c r="D115" i="31"/>
  <c r="O114" i="31"/>
  <c r="L114" i="31"/>
  <c r="I114" i="31"/>
  <c r="C114" i="31" s="1"/>
  <c r="F114" i="31"/>
  <c r="O113" i="31"/>
  <c r="L113" i="31"/>
  <c r="I113" i="31"/>
  <c r="F113" i="31"/>
  <c r="C113" i="31"/>
  <c r="O112" i="31"/>
  <c r="L112" i="31"/>
  <c r="I112" i="31"/>
  <c r="F112" i="31"/>
  <c r="C112" i="31" s="1"/>
  <c r="N111" i="31"/>
  <c r="M111" i="31"/>
  <c r="L111" i="31"/>
  <c r="K111" i="31"/>
  <c r="J111" i="31"/>
  <c r="H111" i="31"/>
  <c r="G111" i="31"/>
  <c r="E111" i="31"/>
  <c r="D111" i="31"/>
  <c r="O110" i="31"/>
  <c r="L110" i="31"/>
  <c r="I110" i="31"/>
  <c r="F110" i="31"/>
  <c r="C110" i="31"/>
  <c r="O109" i="31"/>
  <c r="L109" i="31"/>
  <c r="I109" i="31"/>
  <c r="F109" i="31"/>
  <c r="C109" i="31" s="1"/>
  <c r="O108" i="31"/>
  <c r="L108" i="31"/>
  <c r="I108" i="31"/>
  <c r="F108" i="31"/>
  <c r="C108" i="31" s="1"/>
  <c r="O107" i="31"/>
  <c r="L107" i="31"/>
  <c r="I107" i="31"/>
  <c r="F107" i="31"/>
  <c r="O106" i="31"/>
  <c r="L106" i="31"/>
  <c r="I106" i="31"/>
  <c r="F106" i="31"/>
  <c r="C106" i="31"/>
  <c r="O105" i="31"/>
  <c r="L105" i="31"/>
  <c r="I105" i="31"/>
  <c r="F105" i="31"/>
  <c r="C105" i="31" s="1"/>
  <c r="O104" i="31"/>
  <c r="O102" i="31" s="1"/>
  <c r="L104" i="31"/>
  <c r="I104" i="31"/>
  <c r="F104" i="31"/>
  <c r="C104" i="31" s="1"/>
  <c r="O103" i="31"/>
  <c r="L103" i="31"/>
  <c r="L102" i="31" s="1"/>
  <c r="I103" i="31"/>
  <c r="F103" i="31"/>
  <c r="F102" i="31" s="1"/>
  <c r="C102" i="31" s="1"/>
  <c r="N102" i="31"/>
  <c r="M102" i="31"/>
  <c r="K102" i="31"/>
  <c r="J102" i="31"/>
  <c r="I102" i="31"/>
  <c r="H102" i="31"/>
  <c r="G102" i="31"/>
  <c r="E102" i="31"/>
  <c r="D102" i="31"/>
  <c r="O101" i="31"/>
  <c r="L101" i="31"/>
  <c r="I101" i="31"/>
  <c r="F101" i="31"/>
  <c r="C101" i="31" s="1"/>
  <c r="O100" i="31"/>
  <c r="L100" i="31"/>
  <c r="I100" i="31"/>
  <c r="F100" i="31"/>
  <c r="C100" i="31"/>
  <c r="O99" i="31"/>
  <c r="L99" i="31"/>
  <c r="I99" i="31"/>
  <c r="F99" i="31"/>
  <c r="C99" i="31" s="1"/>
  <c r="O98" i="31"/>
  <c r="L98" i="31"/>
  <c r="I98" i="31"/>
  <c r="F98" i="31"/>
  <c r="C98" i="31"/>
  <c r="O97" i="31"/>
  <c r="L97" i="31"/>
  <c r="I97" i="31"/>
  <c r="F97" i="31"/>
  <c r="C97" i="31" s="1"/>
  <c r="O96" i="31"/>
  <c r="L96" i="31"/>
  <c r="I96" i="31"/>
  <c r="I94" i="31" s="1"/>
  <c r="F96" i="31"/>
  <c r="C96" i="31" s="1"/>
  <c r="O95" i="31"/>
  <c r="L95" i="31"/>
  <c r="L94" i="31" s="1"/>
  <c r="I95" i="31"/>
  <c r="F95" i="31"/>
  <c r="O94" i="31"/>
  <c r="N94" i="31"/>
  <c r="M94" i="31"/>
  <c r="K94" i="31"/>
  <c r="J94" i="31"/>
  <c r="H94" i="31"/>
  <c r="G94" i="31"/>
  <c r="E94" i="31"/>
  <c r="D94" i="31"/>
  <c r="O93" i="31"/>
  <c r="L93" i="31"/>
  <c r="I93" i="31"/>
  <c r="F93" i="31"/>
  <c r="C93" i="31" s="1"/>
  <c r="O92" i="31"/>
  <c r="L92" i="31"/>
  <c r="I92" i="31"/>
  <c r="F92" i="31"/>
  <c r="C92" i="31" s="1"/>
  <c r="O91" i="31"/>
  <c r="L91" i="31"/>
  <c r="L88" i="31" s="1"/>
  <c r="I91" i="31"/>
  <c r="F91" i="31"/>
  <c r="C91" i="31" s="1"/>
  <c r="O90" i="31"/>
  <c r="L90" i="31"/>
  <c r="I90" i="31"/>
  <c r="F90" i="31"/>
  <c r="C90" i="31"/>
  <c r="O89" i="31"/>
  <c r="O88" i="31" s="1"/>
  <c r="L89" i="31"/>
  <c r="I89" i="31"/>
  <c r="F89" i="31"/>
  <c r="C89" i="31" s="1"/>
  <c r="N88" i="31"/>
  <c r="M88" i="31"/>
  <c r="K88" i="31"/>
  <c r="J88" i="31"/>
  <c r="I88" i="31"/>
  <c r="H88" i="31"/>
  <c r="G88" i="31"/>
  <c r="E88" i="31"/>
  <c r="D88" i="31"/>
  <c r="O87" i="31"/>
  <c r="L87" i="31"/>
  <c r="I87" i="31"/>
  <c r="F87" i="31"/>
  <c r="C87" i="31" s="1"/>
  <c r="O86" i="31"/>
  <c r="L86" i="31"/>
  <c r="L83" i="31" s="1"/>
  <c r="L82" i="31" s="1"/>
  <c r="I86" i="31"/>
  <c r="F86" i="31"/>
  <c r="C86" i="31"/>
  <c r="O85" i="31"/>
  <c r="L85" i="31"/>
  <c r="I85" i="31"/>
  <c r="F85" i="31"/>
  <c r="C85" i="31" s="1"/>
  <c r="O84" i="31"/>
  <c r="O83" i="31" s="1"/>
  <c r="L84" i="31"/>
  <c r="I84" i="31"/>
  <c r="I83" i="31" s="1"/>
  <c r="F84" i="31"/>
  <c r="C84" i="31" s="1"/>
  <c r="N83" i="31"/>
  <c r="N82" i="31" s="1"/>
  <c r="M83" i="31"/>
  <c r="M82" i="31" s="1"/>
  <c r="K83" i="31"/>
  <c r="J83" i="31"/>
  <c r="J82" i="31" s="1"/>
  <c r="H83" i="31"/>
  <c r="H82" i="31" s="1"/>
  <c r="G83" i="31"/>
  <c r="F83" i="31"/>
  <c r="E83" i="31"/>
  <c r="E82" i="31" s="1"/>
  <c r="D83" i="31"/>
  <c r="D82" i="31" s="1"/>
  <c r="K82" i="31"/>
  <c r="G82" i="31"/>
  <c r="O81" i="31"/>
  <c r="L81" i="31"/>
  <c r="I81" i="31"/>
  <c r="F81" i="31"/>
  <c r="C81" i="31" s="1"/>
  <c r="O80" i="31"/>
  <c r="O79" i="31" s="1"/>
  <c r="L80" i="31"/>
  <c r="I80" i="31"/>
  <c r="I79" i="31" s="1"/>
  <c r="F80" i="31"/>
  <c r="C80" i="31" s="1"/>
  <c r="N79" i="31"/>
  <c r="M79" i="31"/>
  <c r="L79" i="31"/>
  <c r="K79" i="31"/>
  <c r="J79" i="31"/>
  <c r="H79" i="31"/>
  <c r="G79" i="31"/>
  <c r="F79" i="31"/>
  <c r="C79" i="31" s="1"/>
  <c r="E79" i="31"/>
  <c r="D79" i="31"/>
  <c r="O78" i="31"/>
  <c r="L78" i="31"/>
  <c r="I78" i="31"/>
  <c r="F78" i="31"/>
  <c r="C78" i="31"/>
  <c r="O77" i="31"/>
  <c r="O76" i="31" s="1"/>
  <c r="O75" i="31" s="1"/>
  <c r="L77" i="31"/>
  <c r="I77" i="31"/>
  <c r="F77" i="31"/>
  <c r="C77" i="31" s="1"/>
  <c r="N76" i="31"/>
  <c r="M76" i="31"/>
  <c r="M75" i="31" s="1"/>
  <c r="L76" i="31"/>
  <c r="L75" i="31" s="1"/>
  <c r="K76" i="31"/>
  <c r="K75" i="31" s="1"/>
  <c r="K74" i="31" s="1"/>
  <c r="J76" i="31"/>
  <c r="I76" i="31"/>
  <c r="H76" i="31"/>
  <c r="H75" i="31" s="1"/>
  <c r="H74" i="31" s="1"/>
  <c r="G76" i="31"/>
  <c r="G75" i="31" s="1"/>
  <c r="G74" i="31" s="1"/>
  <c r="E76" i="31"/>
  <c r="E75" i="31" s="1"/>
  <c r="D76" i="31"/>
  <c r="D75" i="31" s="1"/>
  <c r="N75" i="31"/>
  <c r="N74" i="31" s="1"/>
  <c r="J75" i="31"/>
  <c r="O73" i="31"/>
  <c r="L73" i="31"/>
  <c r="I73" i="31"/>
  <c r="F73" i="31"/>
  <c r="C73" i="31" s="1"/>
  <c r="O72" i="31"/>
  <c r="L72" i="31"/>
  <c r="I72" i="31"/>
  <c r="F72" i="31"/>
  <c r="C72" i="31" s="1"/>
  <c r="O71" i="31"/>
  <c r="L71" i="31"/>
  <c r="L68" i="31" s="1"/>
  <c r="I71" i="31"/>
  <c r="F71" i="31"/>
  <c r="C71" i="31" s="1"/>
  <c r="O70" i="31"/>
  <c r="L70" i="31"/>
  <c r="I70" i="31"/>
  <c r="F70" i="31"/>
  <c r="C70" i="31"/>
  <c r="O69" i="31"/>
  <c r="O68" i="31" s="1"/>
  <c r="O66" i="31" s="1"/>
  <c r="L69" i="31"/>
  <c r="I69" i="31"/>
  <c r="F69" i="31"/>
  <c r="C69" i="31" s="1"/>
  <c r="N68" i="31"/>
  <c r="M68" i="31"/>
  <c r="M66" i="31" s="1"/>
  <c r="K68" i="31"/>
  <c r="J68" i="31"/>
  <c r="I68" i="31"/>
  <c r="H68" i="31"/>
  <c r="H66" i="31" s="1"/>
  <c r="G68" i="31"/>
  <c r="E68" i="31"/>
  <c r="E66" i="31" s="1"/>
  <c r="E52" i="31" s="1"/>
  <c r="D68" i="31"/>
  <c r="D66" i="31" s="1"/>
  <c r="O67" i="31"/>
  <c r="L67" i="31"/>
  <c r="L66" i="31" s="1"/>
  <c r="I67" i="31"/>
  <c r="I66" i="31" s="1"/>
  <c r="F67" i="31"/>
  <c r="C67" i="31" s="1"/>
  <c r="N66" i="31"/>
  <c r="K66" i="31"/>
  <c r="J66" i="31"/>
  <c r="G66" i="31"/>
  <c r="O65" i="31"/>
  <c r="L65" i="31"/>
  <c r="I65" i="31"/>
  <c r="F65" i="31"/>
  <c r="C65" i="31" s="1"/>
  <c r="O64" i="31"/>
  <c r="L64" i="31"/>
  <c r="I64" i="31"/>
  <c r="F64" i="31"/>
  <c r="C64" i="31" s="1"/>
  <c r="O63" i="31"/>
  <c r="L63" i="31"/>
  <c r="I63" i="31"/>
  <c r="F63" i="31"/>
  <c r="C63" i="31" s="1"/>
  <c r="O62" i="31"/>
  <c r="L62" i="31"/>
  <c r="I62" i="31"/>
  <c r="F62" i="31"/>
  <c r="C62" i="31"/>
  <c r="O61" i="31"/>
  <c r="L61" i="31"/>
  <c r="I61" i="31"/>
  <c r="F61" i="31"/>
  <c r="C61" i="31" s="1"/>
  <c r="O60" i="31"/>
  <c r="L60" i="31"/>
  <c r="I60" i="31"/>
  <c r="F60" i="31"/>
  <c r="C60" i="31" s="1"/>
  <c r="O59" i="31"/>
  <c r="L59" i="31"/>
  <c r="I59" i="31"/>
  <c r="F59" i="31"/>
  <c r="C59" i="31" s="1"/>
  <c r="O58" i="31"/>
  <c r="O57" i="31" s="1"/>
  <c r="L58" i="31"/>
  <c r="I58" i="31"/>
  <c r="I57" i="31" s="1"/>
  <c r="F58" i="31"/>
  <c r="C58" i="31"/>
  <c r="N57" i="31"/>
  <c r="M57" i="31"/>
  <c r="L57" i="31"/>
  <c r="K57" i="31"/>
  <c r="J57" i="31"/>
  <c r="H57" i="31"/>
  <c r="G57" i="31"/>
  <c r="E57" i="31"/>
  <c r="D57" i="31"/>
  <c r="O56" i="31"/>
  <c r="L56" i="31"/>
  <c r="I56" i="31"/>
  <c r="F56" i="31"/>
  <c r="C56" i="31" s="1"/>
  <c r="O55" i="31"/>
  <c r="L55" i="31"/>
  <c r="L54" i="31" s="1"/>
  <c r="L53" i="31" s="1"/>
  <c r="L52" i="31" s="1"/>
  <c r="I55" i="31"/>
  <c r="I54" i="31" s="1"/>
  <c r="F55" i="31"/>
  <c r="C55" i="31" s="1"/>
  <c r="O54" i="31"/>
  <c r="N54" i="31"/>
  <c r="N53" i="31" s="1"/>
  <c r="N52" i="31" s="1"/>
  <c r="N51" i="31" s="1"/>
  <c r="M54" i="31"/>
  <c r="M53" i="31" s="1"/>
  <c r="M52" i="31" s="1"/>
  <c r="K54" i="31"/>
  <c r="K53" i="31" s="1"/>
  <c r="K52" i="31" s="1"/>
  <c r="J54" i="31"/>
  <c r="J53" i="31" s="1"/>
  <c r="J52" i="31" s="1"/>
  <c r="H54" i="31"/>
  <c r="G54" i="31"/>
  <c r="G53" i="31" s="1"/>
  <c r="G52" i="31" s="1"/>
  <c r="F54" i="31"/>
  <c r="E54" i="31"/>
  <c r="E53" i="31" s="1"/>
  <c r="D54" i="31"/>
  <c r="H53" i="31"/>
  <c r="D53" i="31"/>
  <c r="D52" i="31" s="1"/>
  <c r="O46" i="31"/>
  <c r="C46" i="31" s="1"/>
  <c r="O45" i="31"/>
  <c r="N44" i="31"/>
  <c r="M44" i="31"/>
  <c r="L43" i="31"/>
  <c r="I43" i="31"/>
  <c r="F43" i="31"/>
  <c r="C43" i="31" s="1"/>
  <c r="L42" i="31"/>
  <c r="K42" i="31"/>
  <c r="J42" i="31"/>
  <c r="I42" i="31"/>
  <c r="H42" i="31"/>
  <c r="G42" i="31"/>
  <c r="E42" i="31"/>
  <c r="D42" i="31"/>
  <c r="F41" i="31"/>
  <c r="C41" i="31" s="1"/>
  <c r="L40" i="31"/>
  <c r="C40" i="31" s="1"/>
  <c r="L39" i="31"/>
  <c r="C39" i="31" s="1"/>
  <c r="L38" i="31"/>
  <c r="C38" i="31" s="1"/>
  <c r="L37" i="31"/>
  <c r="K36" i="31"/>
  <c r="J36" i="31"/>
  <c r="L35" i="31"/>
  <c r="C35" i="31" s="1"/>
  <c r="L34" i="31"/>
  <c r="K33" i="31"/>
  <c r="J33" i="31"/>
  <c r="L32" i="31"/>
  <c r="C32" i="31" s="1"/>
  <c r="L31" i="31"/>
  <c r="C31" i="31" s="1"/>
  <c r="K31" i="31"/>
  <c r="K26" i="31" s="1"/>
  <c r="J31" i="31"/>
  <c r="L30" i="31"/>
  <c r="C30" i="31" s="1"/>
  <c r="L29" i="31"/>
  <c r="C29" i="31" s="1"/>
  <c r="L28" i="31"/>
  <c r="K27" i="31"/>
  <c r="J27" i="31"/>
  <c r="J26" i="31"/>
  <c r="F25" i="31"/>
  <c r="C25" i="31" s="1"/>
  <c r="I24" i="31"/>
  <c r="F24" i="31"/>
  <c r="O23" i="31"/>
  <c r="L23" i="31"/>
  <c r="L21" i="31" s="1"/>
  <c r="I23" i="31"/>
  <c r="F23" i="31"/>
  <c r="O22" i="31"/>
  <c r="O21" i="31" s="1"/>
  <c r="L22" i="31"/>
  <c r="I22" i="31"/>
  <c r="I21" i="31" s="1"/>
  <c r="F22" i="31"/>
  <c r="C22" i="31"/>
  <c r="N21" i="31"/>
  <c r="N287" i="31" s="1"/>
  <c r="N286" i="31" s="1"/>
  <c r="M21" i="31"/>
  <c r="M287" i="31" s="1"/>
  <c r="K21" i="31"/>
  <c r="K287" i="31" s="1"/>
  <c r="K286" i="31" s="1"/>
  <c r="J21" i="31"/>
  <c r="J287" i="31" s="1"/>
  <c r="J286" i="31" s="1"/>
  <c r="H21" i="31"/>
  <c r="G21" i="31"/>
  <c r="G287" i="31" s="1"/>
  <c r="G286" i="31" s="1"/>
  <c r="F21" i="31"/>
  <c r="F287" i="31" s="1"/>
  <c r="E21" i="31"/>
  <c r="E287" i="31" s="1"/>
  <c r="E286" i="31" s="1"/>
  <c r="D21" i="31"/>
  <c r="M20" i="31"/>
  <c r="I20" i="31"/>
  <c r="E20" i="31"/>
  <c r="H177" i="14"/>
  <c r="I177" i="14"/>
  <c r="H178" i="14"/>
  <c r="I178" i="14"/>
  <c r="L287" i="31" l="1"/>
  <c r="O287" i="31"/>
  <c r="I129" i="31"/>
  <c r="C23" i="31"/>
  <c r="C24" i="31"/>
  <c r="O53" i="31"/>
  <c r="O52" i="31" s="1"/>
  <c r="D74" i="31"/>
  <c r="D51" i="31" s="1"/>
  <c r="I75" i="31"/>
  <c r="M74" i="31"/>
  <c r="M51" i="31" s="1"/>
  <c r="M50" i="31" s="1"/>
  <c r="C37" i="31"/>
  <c r="L36" i="31"/>
  <c r="C36" i="31" s="1"/>
  <c r="H287" i="31"/>
  <c r="H286" i="31" s="1"/>
  <c r="H20" i="31"/>
  <c r="F53" i="31"/>
  <c r="I82" i="31"/>
  <c r="C34" i="31"/>
  <c r="L33" i="31"/>
  <c r="C33" i="31" s="1"/>
  <c r="D287" i="31"/>
  <c r="D286" i="31" s="1"/>
  <c r="D20" i="31"/>
  <c r="I287" i="31"/>
  <c r="C21" i="31"/>
  <c r="K51" i="31"/>
  <c r="C28" i="31"/>
  <c r="L27" i="31"/>
  <c r="F42" i="31"/>
  <c r="C42" i="31" s="1"/>
  <c r="C45" i="31"/>
  <c r="O44" i="31"/>
  <c r="C44" i="31" s="1"/>
  <c r="H52" i="31"/>
  <c r="H51" i="31" s="1"/>
  <c r="H50" i="31" s="1"/>
  <c r="C54" i="31"/>
  <c r="I53" i="31"/>
  <c r="I52" i="31" s="1"/>
  <c r="J74" i="31"/>
  <c r="J51" i="31" s="1"/>
  <c r="C130" i="31"/>
  <c r="C143" i="31"/>
  <c r="O173" i="31"/>
  <c r="O172" i="31" s="1"/>
  <c r="C180" i="31"/>
  <c r="I178" i="31"/>
  <c r="C178" i="31" s="1"/>
  <c r="L194" i="31"/>
  <c r="L193" i="31" s="1"/>
  <c r="F250" i="31"/>
  <c r="C251" i="31"/>
  <c r="I251" i="31"/>
  <c r="I250" i="31" s="1"/>
  <c r="C252" i="31"/>
  <c r="F20" i="31"/>
  <c r="J20" i="31"/>
  <c r="N20" i="31"/>
  <c r="F68" i="31"/>
  <c r="F76" i="31"/>
  <c r="C83" i="31"/>
  <c r="F88" i="31"/>
  <c r="C88" i="31" s="1"/>
  <c r="C95" i="31"/>
  <c r="C107" i="31"/>
  <c r="I111" i="31"/>
  <c r="O115" i="31"/>
  <c r="E129" i="31"/>
  <c r="E74" i="31" s="1"/>
  <c r="L130" i="31"/>
  <c r="L129" i="31" s="1"/>
  <c r="L74" i="31" s="1"/>
  <c r="L51" i="31" s="1"/>
  <c r="L50" i="31" s="1"/>
  <c r="O135" i="31"/>
  <c r="O129" i="31" s="1"/>
  <c r="I140" i="31"/>
  <c r="C140" i="31" s="1"/>
  <c r="O164" i="31"/>
  <c r="K173" i="31"/>
  <c r="K172" i="31" s="1"/>
  <c r="F173" i="31"/>
  <c r="G203" i="31"/>
  <c r="G194" i="31" s="1"/>
  <c r="G193" i="31" s="1"/>
  <c r="K203" i="31"/>
  <c r="K194" i="31" s="1"/>
  <c r="K193" i="31" s="1"/>
  <c r="I215" i="31"/>
  <c r="C215" i="31" s="1"/>
  <c r="C216" i="31"/>
  <c r="C249" i="31"/>
  <c r="F245" i="31"/>
  <c r="C245" i="31" s="1"/>
  <c r="C135" i="31"/>
  <c r="G20" i="31"/>
  <c r="K20" i="31"/>
  <c r="F57" i="31"/>
  <c r="C57" i="31" s="1"/>
  <c r="C103" i="31"/>
  <c r="F111" i="31"/>
  <c r="C123" i="31"/>
  <c r="O143" i="31"/>
  <c r="C151" i="31"/>
  <c r="C153" i="31"/>
  <c r="F150" i="31"/>
  <c r="F129" i="31" s="1"/>
  <c r="C129" i="31" s="1"/>
  <c r="C167" i="31"/>
  <c r="C169" i="31"/>
  <c r="F165" i="31"/>
  <c r="G173" i="31"/>
  <c r="G172" i="31" s="1"/>
  <c r="G51" i="31" s="1"/>
  <c r="G50" i="31" s="1"/>
  <c r="C176" i="31"/>
  <c r="I174" i="31"/>
  <c r="C236" i="31"/>
  <c r="I234" i="31"/>
  <c r="C234" i="31" s="1"/>
  <c r="C115" i="31"/>
  <c r="F94" i="31"/>
  <c r="C94" i="31" s="1"/>
  <c r="O111" i="31"/>
  <c r="O82" i="31" s="1"/>
  <c r="O74" i="31" s="1"/>
  <c r="I121" i="31"/>
  <c r="C121" i="31" s="1"/>
  <c r="C127" i="31"/>
  <c r="C131" i="31"/>
  <c r="C144" i="31"/>
  <c r="C152" i="31"/>
  <c r="I150" i="31"/>
  <c r="I159" i="31"/>
  <c r="C159" i="31" s="1"/>
  <c r="C160" i="31"/>
  <c r="I183" i="31"/>
  <c r="C183" i="31" s="1"/>
  <c r="C184" i="31"/>
  <c r="I187" i="31"/>
  <c r="I186" i="31" s="1"/>
  <c r="C188" i="31"/>
  <c r="I197" i="31"/>
  <c r="C198" i="31"/>
  <c r="I281" i="31"/>
  <c r="C282" i="31"/>
  <c r="C175" i="31"/>
  <c r="C179" i="31"/>
  <c r="I195" i="31"/>
  <c r="L204" i="31"/>
  <c r="L203" i="31" s="1"/>
  <c r="C211" i="31"/>
  <c r="C223" i="31"/>
  <c r="L230" i="31"/>
  <c r="L229" i="31" s="1"/>
  <c r="L284" i="31" s="1"/>
  <c r="C233" i="31"/>
  <c r="F232" i="31"/>
  <c r="C232" i="31" s="1"/>
  <c r="C239" i="31"/>
  <c r="C241" i="31"/>
  <c r="F237" i="31"/>
  <c r="C237" i="31" s="1"/>
  <c r="I259" i="31"/>
  <c r="C259" i="31" s="1"/>
  <c r="C260" i="31"/>
  <c r="O263" i="31"/>
  <c r="I269" i="31"/>
  <c r="I268" i="31" s="1"/>
  <c r="C270" i="31"/>
  <c r="C275" i="31"/>
  <c r="L286" i="31"/>
  <c r="J194" i="31"/>
  <c r="N194" i="31"/>
  <c r="C197" i="31"/>
  <c r="I203" i="31"/>
  <c r="O215" i="31"/>
  <c r="C243" i="31"/>
  <c r="C271" i="31"/>
  <c r="C277" i="31"/>
  <c r="F190" i="31"/>
  <c r="C190" i="31" s="1"/>
  <c r="C191" i="31"/>
  <c r="E193" i="31"/>
  <c r="F195" i="31"/>
  <c r="O195" i="31"/>
  <c r="O194" i="31" s="1"/>
  <c r="C205" i="31"/>
  <c r="F204" i="31"/>
  <c r="O204" i="31"/>
  <c r="O203" i="31" s="1"/>
  <c r="F230" i="31"/>
  <c r="I230" i="31"/>
  <c r="D230" i="31"/>
  <c r="D229" i="31" s="1"/>
  <c r="D193" i="31" s="1"/>
  <c r="J229" i="31"/>
  <c r="N229" i="31"/>
  <c r="N284" i="31" s="1"/>
  <c r="J258" i="31"/>
  <c r="O259" i="31"/>
  <c r="O258" i="31" s="1"/>
  <c r="O229" i="31" s="1"/>
  <c r="F263" i="31"/>
  <c r="I263" i="31"/>
  <c r="C264" i="31"/>
  <c r="O269" i="31"/>
  <c r="O268" i="31" s="1"/>
  <c r="O284" i="31" s="1"/>
  <c r="C281" i="31"/>
  <c r="C290" i="31"/>
  <c r="I288" i="31"/>
  <c r="C288" i="31" s="1"/>
  <c r="C295" i="31"/>
  <c r="F286" i="31"/>
  <c r="O286" i="31"/>
  <c r="C227" i="31"/>
  <c r="C231" i="31"/>
  <c r="C235" i="31"/>
  <c r="F268" i="31"/>
  <c r="C289" i="31"/>
  <c r="I215" i="17"/>
  <c r="H215" i="17"/>
  <c r="I214" i="17"/>
  <c r="H214" i="17"/>
  <c r="I213" i="17"/>
  <c r="H213" i="17"/>
  <c r="I212" i="17"/>
  <c r="H212" i="17"/>
  <c r="I211" i="17"/>
  <c r="I210" i="17" s="1"/>
  <c r="H211" i="17"/>
  <c r="H210" i="17"/>
  <c r="G210" i="17"/>
  <c r="F210" i="17"/>
  <c r="E210" i="17"/>
  <c r="D210" i="17"/>
  <c r="I209" i="17"/>
  <c r="H209" i="17"/>
  <c r="I208" i="17"/>
  <c r="H208" i="17"/>
  <c r="I207" i="17"/>
  <c r="H207" i="17"/>
  <c r="I206" i="17"/>
  <c r="H206" i="17"/>
  <c r="H205" i="17" s="1"/>
  <c r="I205" i="17"/>
  <c r="G205" i="17"/>
  <c r="F205" i="17"/>
  <c r="E205" i="17"/>
  <c r="D205" i="17"/>
  <c r="I204" i="17"/>
  <c r="H204" i="17"/>
  <c r="I203" i="17"/>
  <c r="H203" i="17"/>
  <c r="I202" i="17"/>
  <c r="H202" i="17"/>
  <c r="I201" i="17"/>
  <c r="I200" i="17" s="1"/>
  <c r="I199" i="17" s="1"/>
  <c r="H201" i="17"/>
  <c r="H200" i="17" s="1"/>
  <c r="H199" i="17" s="1"/>
  <c r="G200" i="17"/>
  <c r="G199" i="17" s="1"/>
  <c r="F200" i="17"/>
  <c r="E200" i="17"/>
  <c r="D200" i="17"/>
  <c r="F199" i="17"/>
  <c r="E199" i="17"/>
  <c r="D199" i="17"/>
  <c r="I198" i="17"/>
  <c r="H198" i="17"/>
  <c r="I197" i="17"/>
  <c r="H197" i="17"/>
  <c r="I196" i="17"/>
  <c r="H196" i="17"/>
  <c r="I195" i="17"/>
  <c r="H195" i="17"/>
  <c r="I194" i="17"/>
  <c r="H194" i="17"/>
  <c r="I193" i="17"/>
  <c r="H193" i="17"/>
  <c r="G193" i="17"/>
  <c r="F193" i="17"/>
  <c r="E193" i="17"/>
  <c r="D193" i="17"/>
  <c r="I192" i="17"/>
  <c r="H192" i="17"/>
  <c r="I191" i="17"/>
  <c r="I190" i="17" s="1"/>
  <c r="H191" i="17"/>
  <c r="H190" i="17" s="1"/>
  <c r="G191" i="17"/>
  <c r="F191" i="17"/>
  <c r="E191" i="17"/>
  <c r="E190" i="17" s="1"/>
  <c r="E180" i="17" s="1"/>
  <c r="D191" i="17"/>
  <c r="G190" i="17"/>
  <c r="G180" i="17" s="1"/>
  <c r="F190" i="17"/>
  <c r="D190" i="17"/>
  <c r="I189" i="17"/>
  <c r="I186" i="17" s="1"/>
  <c r="D189" i="17"/>
  <c r="H189" i="17" s="1"/>
  <c r="H186" i="17" s="1"/>
  <c r="I188" i="17"/>
  <c r="H188" i="17"/>
  <c r="I187" i="17"/>
  <c r="H187" i="17"/>
  <c r="G186" i="17"/>
  <c r="F186" i="17"/>
  <c r="E186" i="17"/>
  <c r="D186" i="17"/>
  <c r="I185" i="17"/>
  <c r="H185" i="17"/>
  <c r="I184" i="17"/>
  <c r="H184" i="17"/>
  <c r="I183" i="17"/>
  <c r="H183" i="17"/>
  <c r="I182" i="17"/>
  <c r="H182" i="17"/>
  <c r="H181" i="17" s="1"/>
  <c r="H180" i="17" s="1"/>
  <c r="I181" i="17"/>
  <c r="G181" i="17"/>
  <c r="F181" i="17"/>
  <c r="F180" i="17" s="1"/>
  <c r="E181" i="17"/>
  <c r="D181" i="17"/>
  <c r="D180" i="17"/>
  <c r="I179" i="17"/>
  <c r="H179" i="17"/>
  <c r="I178" i="17"/>
  <c r="H178" i="17"/>
  <c r="I177" i="17"/>
  <c r="H177" i="17"/>
  <c r="I176" i="17"/>
  <c r="I175" i="17" s="1"/>
  <c r="I174" i="17" s="1"/>
  <c r="I165" i="17" s="1"/>
  <c r="H176" i="17"/>
  <c r="H175" i="17" s="1"/>
  <c r="H174" i="17" s="1"/>
  <c r="G175" i="17"/>
  <c r="F175" i="17"/>
  <c r="F174" i="17" s="1"/>
  <c r="F165" i="17" s="1"/>
  <c r="E175" i="17"/>
  <c r="D175" i="17"/>
  <c r="G174" i="17"/>
  <c r="E174" i="17"/>
  <c r="D174" i="17"/>
  <c r="I173" i="17"/>
  <c r="H173" i="17"/>
  <c r="I172" i="17"/>
  <c r="H172" i="17"/>
  <c r="I171" i="17"/>
  <c r="H171" i="17"/>
  <c r="I170" i="17"/>
  <c r="H170" i="17"/>
  <c r="G170" i="17"/>
  <c r="F170" i="17"/>
  <c r="E170" i="17"/>
  <c r="D170" i="17"/>
  <c r="I169" i="17"/>
  <c r="H169" i="17"/>
  <c r="I168" i="17"/>
  <c r="H168" i="17"/>
  <c r="I167" i="17"/>
  <c r="H167" i="17"/>
  <c r="I166" i="17"/>
  <c r="H166" i="17"/>
  <c r="G166" i="17"/>
  <c r="F166" i="17"/>
  <c r="E166" i="17"/>
  <c r="D166" i="17"/>
  <c r="D165" i="17" s="1"/>
  <c r="G165" i="17"/>
  <c r="E165" i="17"/>
  <c r="I164" i="17"/>
  <c r="H164" i="17"/>
  <c r="H163" i="17" s="1"/>
  <c r="I163" i="17"/>
  <c r="G163" i="17"/>
  <c r="F163" i="17"/>
  <c r="E163" i="17"/>
  <c r="D163" i="17"/>
  <c r="I162" i="17"/>
  <c r="H162" i="17"/>
  <c r="I161" i="17"/>
  <c r="H161" i="17"/>
  <c r="I160" i="17"/>
  <c r="H160" i="17"/>
  <c r="H159" i="17" s="1"/>
  <c r="I159" i="17"/>
  <c r="G159" i="17"/>
  <c r="F159" i="17"/>
  <c r="E159" i="17"/>
  <c r="D159" i="17"/>
  <c r="I158" i="17"/>
  <c r="H158" i="17"/>
  <c r="I157" i="17"/>
  <c r="H157" i="17"/>
  <c r="I156" i="17"/>
  <c r="H156" i="17"/>
  <c r="H155" i="17" s="1"/>
  <c r="I155" i="17"/>
  <c r="G155" i="17"/>
  <c r="F155" i="17"/>
  <c r="E155" i="17"/>
  <c r="D155" i="17"/>
  <c r="I154" i="17"/>
  <c r="H154" i="17"/>
  <c r="I153" i="17"/>
  <c r="H153" i="17"/>
  <c r="I152" i="17"/>
  <c r="H152" i="17"/>
  <c r="I151" i="17"/>
  <c r="H151" i="17"/>
  <c r="I150" i="17"/>
  <c r="H150" i="17"/>
  <c r="I149" i="17"/>
  <c r="I148" i="17" s="1"/>
  <c r="I147" i="17" s="1"/>
  <c r="H149" i="17"/>
  <c r="H148" i="17"/>
  <c r="H147" i="17" s="1"/>
  <c r="G148" i="17"/>
  <c r="F148" i="17"/>
  <c r="E148" i="17"/>
  <c r="D148" i="17"/>
  <c r="D147" i="17" s="1"/>
  <c r="D138" i="17" s="1"/>
  <c r="G147" i="17"/>
  <c r="F147" i="17"/>
  <c r="F138" i="17" s="1"/>
  <c r="E147" i="17"/>
  <c r="I146" i="17"/>
  <c r="H146" i="17"/>
  <c r="H144" i="17" s="1"/>
  <c r="D146" i="17"/>
  <c r="I145" i="17"/>
  <c r="H145" i="17"/>
  <c r="I144" i="17"/>
  <c r="G144" i="17"/>
  <c r="F144" i="17"/>
  <c r="E144" i="17"/>
  <c r="D144" i="17"/>
  <c r="I143" i="17"/>
  <c r="H143" i="17"/>
  <c r="I142" i="17"/>
  <c r="H142" i="17"/>
  <c r="I141" i="17"/>
  <c r="H141" i="17"/>
  <c r="I140" i="17"/>
  <c r="I139" i="17" s="1"/>
  <c r="I138" i="17" s="1"/>
  <c r="H140" i="17"/>
  <c r="H139" i="17" s="1"/>
  <c r="H138" i="17" s="1"/>
  <c r="G139" i="17"/>
  <c r="G138" i="17" s="1"/>
  <c r="F139" i="17"/>
  <c r="E139" i="17"/>
  <c r="D139" i="17"/>
  <c r="E138" i="17"/>
  <c r="I137" i="17"/>
  <c r="H137" i="17"/>
  <c r="I136" i="17"/>
  <c r="H136" i="17"/>
  <c r="I135" i="17"/>
  <c r="H135" i="17"/>
  <c r="I134" i="17"/>
  <c r="H134" i="17"/>
  <c r="I133" i="17"/>
  <c r="H133" i="17"/>
  <c r="I132" i="17"/>
  <c r="H132" i="17"/>
  <c r="G132" i="17"/>
  <c r="F132" i="17"/>
  <c r="E132" i="17"/>
  <c r="D132" i="17"/>
  <c r="I131" i="17"/>
  <c r="H131" i="17"/>
  <c r="I130" i="17"/>
  <c r="I129" i="17" s="1"/>
  <c r="I128" i="17" s="1"/>
  <c r="H130" i="17"/>
  <c r="H129" i="17" s="1"/>
  <c r="H128" i="17" s="1"/>
  <c r="G129" i="17"/>
  <c r="G128" i="17" s="1"/>
  <c r="F129" i="17"/>
  <c r="F128" i="17" s="1"/>
  <c r="F114" i="17" s="1"/>
  <c r="E129" i="17"/>
  <c r="D129" i="17"/>
  <c r="E128" i="17"/>
  <c r="E114" i="17" s="1"/>
  <c r="D128" i="17"/>
  <c r="I127" i="17"/>
  <c r="H127" i="17"/>
  <c r="I126" i="17"/>
  <c r="I124" i="17" s="1"/>
  <c r="H126" i="17"/>
  <c r="D126" i="17"/>
  <c r="I125" i="17"/>
  <c r="H125" i="17"/>
  <c r="H124" i="17" s="1"/>
  <c r="G124" i="17"/>
  <c r="F124" i="17"/>
  <c r="E124" i="17"/>
  <c r="D124" i="17"/>
  <c r="I123" i="17"/>
  <c r="H123" i="17"/>
  <c r="I122" i="17"/>
  <c r="H122" i="17"/>
  <c r="I121" i="17"/>
  <c r="H121" i="17"/>
  <c r="H120" i="17" s="1"/>
  <c r="I120" i="17"/>
  <c r="G120" i="17"/>
  <c r="F120" i="17"/>
  <c r="E120" i="17"/>
  <c r="D120" i="17"/>
  <c r="I119" i="17"/>
  <c r="H119" i="17"/>
  <c r="I118" i="17"/>
  <c r="H118" i="17"/>
  <c r="I117" i="17"/>
  <c r="H117" i="17"/>
  <c r="I116" i="17"/>
  <c r="I115" i="17" s="1"/>
  <c r="I114" i="17" s="1"/>
  <c r="H116" i="17"/>
  <c r="H115" i="17"/>
  <c r="G115" i="17"/>
  <c r="G114" i="17" s="1"/>
  <c r="F115" i="17"/>
  <c r="E115" i="17"/>
  <c r="D115" i="17"/>
  <c r="D114" i="17" s="1"/>
  <c r="I113" i="17"/>
  <c r="H113" i="17"/>
  <c r="I112" i="17"/>
  <c r="H112" i="17"/>
  <c r="I111" i="17"/>
  <c r="H111" i="17"/>
  <c r="I110" i="17"/>
  <c r="H110" i="17"/>
  <c r="I109" i="17"/>
  <c r="H109" i="17"/>
  <c r="H108" i="17" s="1"/>
  <c r="I108" i="17"/>
  <c r="G108" i="17"/>
  <c r="F108" i="17"/>
  <c r="E108" i="17"/>
  <c r="D108" i="17"/>
  <c r="I107" i="17"/>
  <c r="H107" i="17"/>
  <c r="H106" i="17" s="1"/>
  <c r="I106" i="17"/>
  <c r="G106" i="17"/>
  <c r="F106" i="17"/>
  <c r="F98" i="17" s="1"/>
  <c r="E106" i="17"/>
  <c r="D106" i="17"/>
  <c r="I105" i="17"/>
  <c r="H105" i="17"/>
  <c r="H103" i="17" s="1"/>
  <c r="D105" i="17"/>
  <c r="I104" i="17"/>
  <c r="H104" i="17"/>
  <c r="I103" i="17"/>
  <c r="G103" i="17"/>
  <c r="F103" i="17"/>
  <c r="E103" i="17"/>
  <c r="D103" i="17"/>
  <c r="I102" i="17"/>
  <c r="H102" i="17"/>
  <c r="I101" i="17"/>
  <c r="H101" i="17"/>
  <c r="I100" i="17"/>
  <c r="H100" i="17"/>
  <c r="I99" i="17"/>
  <c r="I98" i="17" s="1"/>
  <c r="H99" i="17"/>
  <c r="G99" i="17"/>
  <c r="F99" i="17"/>
  <c r="E99" i="17"/>
  <c r="E98" i="17" s="1"/>
  <c r="D99" i="17"/>
  <c r="D98" i="17" s="1"/>
  <c r="G98" i="17"/>
  <c r="I97" i="17"/>
  <c r="I96" i="17" s="1"/>
  <c r="H97" i="17"/>
  <c r="H96" i="17" s="1"/>
  <c r="G96" i="17"/>
  <c r="F96" i="17"/>
  <c r="E96" i="17"/>
  <c r="D96" i="17"/>
  <c r="I95" i="17"/>
  <c r="H95" i="17"/>
  <c r="I94" i="17"/>
  <c r="H94" i="17"/>
  <c r="I93" i="17"/>
  <c r="H93" i="17"/>
  <c r="G93" i="17"/>
  <c r="F93" i="17"/>
  <c r="E93" i="17"/>
  <c r="D93" i="17"/>
  <c r="I92" i="17"/>
  <c r="H92" i="17"/>
  <c r="I91" i="17"/>
  <c r="H91" i="17"/>
  <c r="I90" i="17"/>
  <c r="H90" i="17"/>
  <c r="I89" i="17"/>
  <c r="I88" i="17" s="1"/>
  <c r="H89" i="17"/>
  <c r="H88" i="17" s="1"/>
  <c r="H87" i="17" s="1"/>
  <c r="G88" i="17"/>
  <c r="G87" i="17" s="1"/>
  <c r="F88" i="17"/>
  <c r="E88" i="17"/>
  <c r="D88" i="17"/>
  <c r="F87" i="17"/>
  <c r="E87" i="17"/>
  <c r="D87" i="17"/>
  <c r="I86" i="17"/>
  <c r="H86" i="17"/>
  <c r="I85" i="17"/>
  <c r="H85" i="17"/>
  <c r="I84" i="17"/>
  <c r="H84" i="17"/>
  <c r="I83" i="17"/>
  <c r="I82" i="17" s="1"/>
  <c r="H83" i="17"/>
  <c r="H82" i="17"/>
  <c r="G82" i="17"/>
  <c r="F82" i="17"/>
  <c r="E82" i="17"/>
  <c r="D82" i="17"/>
  <c r="I81" i="17"/>
  <c r="H81" i="17"/>
  <c r="I80" i="17"/>
  <c r="H80" i="17"/>
  <c r="I79" i="17"/>
  <c r="H79" i="17"/>
  <c r="I78" i="17"/>
  <c r="H78" i="17"/>
  <c r="I77" i="17"/>
  <c r="I76" i="17" s="1"/>
  <c r="I75" i="17" s="1"/>
  <c r="H77" i="17"/>
  <c r="H76" i="17" s="1"/>
  <c r="H75" i="17" s="1"/>
  <c r="G76" i="17"/>
  <c r="G75" i="17" s="1"/>
  <c r="F76" i="17"/>
  <c r="E76" i="17"/>
  <c r="D76" i="17"/>
  <c r="F75" i="17"/>
  <c r="E75" i="17"/>
  <c r="D75" i="17"/>
  <c r="I74" i="17"/>
  <c r="H74" i="17"/>
  <c r="I73" i="17"/>
  <c r="I72" i="17" s="1"/>
  <c r="H73" i="17"/>
  <c r="H72" i="17" s="1"/>
  <c r="G72" i="17"/>
  <c r="F72" i="17"/>
  <c r="E72" i="17"/>
  <c r="D72" i="17"/>
  <c r="I71" i="17"/>
  <c r="H71" i="17"/>
  <c r="I70" i="17"/>
  <c r="H70" i="17"/>
  <c r="I69" i="17"/>
  <c r="I68" i="17" s="1"/>
  <c r="H69" i="17"/>
  <c r="H68" i="17" s="1"/>
  <c r="G68" i="17"/>
  <c r="G67" i="17" s="1"/>
  <c r="F68" i="17"/>
  <c r="E68" i="17"/>
  <c r="D68" i="17"/>
  <c r="F67" i="17"/>
  <c r="E67" i="17"/>
  <c r="D67" i="17"/>
  <c r="I66" i="17"/>
  <c r="H66" i="17"/>
  <c r="I65" i="17"/>
  <c r="H65" i="17"/>
  <c r="G65" i="17"/>
  <c r="F65" i="17"/>
  <c r="E65" i="17"/>
  <c r="D65" i="17"/>
  <c r="I64" i="17"/>
  <c r="H64" i="17"/>
  <c r="I63" i="17"/>
  <c r="I62" i="17" s="1"/>
  <c r="I61" i="17" s="1"/>
  <c r="H63" i="17"/>
  <c r="H62" i="17" s="1"/>
  <c r="H61" i="17" s="1"/>
  <c r="G62" i="17"/>
  <c r="G61" i="17" s="1"/>
  <c r="F62" i="17"/>
  <c r="E62" i="17"/>
  <c r="D62" i="17"/>
  <c r="F61" i="17"/>
  <c r="E61" i="17"/>
  <c r="D61" i="17"/>
  <c r="I60" i="17"/>
  <c r="H60" i="17"/>
  <c r="I59" i="17"/>
  <c r="I58" i="17" s="1"/>
  <c r="H59" i="17"/>
  <c r="H58" i="17" s="1"/>
  <c r="G58" i="17"/>
  <c r="F58" i="17"/>
  <c r="E58" i="17"/>
  <c r="D58" i="17"/>
  <c r="I57" i="17"/>
  <c r="H57" i="17"/>
  <c r="I56" i="17"/>
  <c r="H56" i="17"/>
  <c r="H55" i="17" s="1"/>
  <c r="H51" i="17" s="1"/>
  <c r="I55" i="17"/>
  <c r="G55" i="17"/>
  <c r="F55" i="17"/>
  <c r="E55" i="17"/>
  <c r="D55" i="17"/>
  <c r="I54" i="17"/>
  <c r="H54" i="17"/>
  <c r="I53" i="17"/>
  <c r="I52" i="17" s="1"/>
  <c r="I51" i="17" s="1"/>
  <c r="H53" i="17"/>
  <c r="H52" i="17"/>
  <c r="G52" i="17"/>
  <c r="G51" i="17" s="1"/>
  <c r="F52" i="17"/>
  <c r="E52" i="17"/>
  <c r="D52" i="17"/>
  <c r="F51" i="17"/>
  <c r="E51" i="17"/>
  <c r="D51" i="17"/>
  <c r="I50" i="17"/>
  <c r="H50" i="17"/>
  <c r="I49" i="17"/>
  <c r="H49" i="17"/>
  <c r="I48" i="17"/>
  <c r="H48" i="17"/>
  <c r="H47" i="17" s="1"/>
  <c r="I47" i="17"/>
  <c r="G47" i="17"/>
  <c r="F47" i="17"/>
  <c r="E47" i="17"/>
  <c r="D47" i="17"/>
  <c r="I46" i="17"/>
  <c r="H46" i="17"/>
  <c r="I45" i="17"/>
  <c r="I44" i="17" s="1"/>
  <c r="H45" i="17"/>
  <c r="H44" i="17"/>
  <c r="G44" i="17"/>
  <c r="F44" i="17"/>
  <c r="E44" i="17"/>
  <c r="D44" i="17"/>
  <c r="I43" i="17"/>
  <c r="H43" i="17"/>
  <c r="I42" i="17"/>
  <c r="H42" i="17"/>
  <c r="I41" i="17"/>
  <c r="I40" i="17" s="1"/>
  <c r="H41" i="17"/>
  <c r="H40" i="17" s="1"/>
  <c r="H39" i="17" s="1"/>
  <c r="G40" i="17"/>
  <c r="G39" i="17" s="1"/>
  <c r="F40" i="17"/>
  <c r="E40" i="17"/>
  <c r="D40" i="17"/>
  <c r="F39" i="17"/>
  <c r="E39" i="17"/>
  <c r="D39" i="17"/>
  <c r="I38" i="17"/>
  <c r="H38" i="17"/>
  <c r="I37" i="17"/>
  <c r="H37" i="17"/>
  <c r="I36" i="17"/>
  <c r="H36" i="17"/>
  <c r="I35" i="17"/>
  <c r="H35" i="17"/>
  <c r="I34" i="17"/>
  <c r="H34" i="17"/>
  <c r="I33" i="17"/>
  <c r="I32" i="17" s="1"/>
  <c r="H33" i="17"/>
  <c r="H32" i="17" s="1"/>
  <c r="G32" i="17"/>
  <c r="F32" i="17"/>
  <c r="E32" i="17"/>
  <c r="D32" i="17"/>
  <c r="I31" i="17"/>
  <c r="I30" i="17" s="1"/>
  <c r="H31" i="17"/>
  <c r="H30" i="17" s="1"/>
  <c r="G30" i="17"/>
  <c r="G14" i="17" s="1"/>
  <c r="F30" i="17"/>
  <c r="E30" i="17"/>
  <c r="D30" i="17"/>
  <c r="I29" i="17"/>
  <c r="D29" i="17"/>
  <c r="H29" i="17" s="1"/>
  <c r="H26" i="17" s="1"/>
  <c r="I28" i="17"/>
  <c r="H28" i="17"/>
  <c r="I27" i="17"/>
  <c r="I26" i="17" s="1"/>
  <c r="H27" i="17"/>
  <c r="G26" i="17"/>
  <c r="F26" i="17"/>
  <c r="E26" i="17"/>
  <c r="D26" i="17"/>
  <c r="I25" i="17"/>
  <c r="H25" i="17"/>
  <c r="I24" i="17"/>
  <c r="H24" i="17"/>
  <c r="I23" i="17"/>
  <c r="H23" i="17"/>
  <c r="I22" i="17"/>
  <c r="H22" i="17"/>
  <c r="H21" i="17" s="1"/>
  <c r="I21" i="17"/>
  <c r="G21" i="17"/>
  <c r="F21" i="17"/>
  <c r="E21" i="17"/>
  <c r="D21" i="17"/>
  <c r="I20" i="17"/>
  <c r="H20" i="17"/>
  <c r="I19" i="17"/>
  <c r="H19" i="17"/>
  <c r="I18" i="17"/>
  <c r="H18" i="17"/>
  <c r="I17" i="17"/>
  <c r="I16" i="17" s="1"/>
  <c r="I15" i="17" s="1"/>
  <c r="H17" i="17"/>
  <c r="H16" i="17"/>
  <c r="H15" i="17" s="1"/>
  <c r="H14" i="17" s="1"/>
  <c r="G16" i="17"/>
  <c r="F16" i="17"/>
  <c r="E16" i="17"/>
  <c r="D16" i="17"/>
  <c r="D15" i="17" s="1"/>
  <c r="D14" i="17" s="1"/>
  <c r="D13" i="17" s="1"/>
  <c r="G15" i="17"/>
  <c r="F15" i="17"/>
  <c r="F14" i="17" s="1"/>
  <c r="E15" i="17"/>
  <c r="E14" i="17"/>
  <c r="O296" i="16"/>
  <c r="L296" i="16"/>
  <c r="C296" i="16" s="1"/>
  <c r="I296" i="16"/>
  <c r="F296" i="16"/>
  <c r="O295" i="16"/>
  <c r="L295" i="16"/>
  <c r="I295" i="16"/>
  <c r="F295" i="16"/>
  <c r="C295" i="16"/>
  <c r="O294" i="16"/>
  <c r="L294" i="16"/>
  <c r="I294" i="16"/>
  <c r="F294" i="16"/>
  <c r="C294" i="16" s="1"/>
  <c r="O293" i="16"/>
  <c r="L293" i="16"/>
  <c r="I293" i="16"/>
  <c r="F293" i="16"/>
  <c r="C293" i="16" s="1"/>
  <c r="O292" i="16"/>
  <c r="L292" i="16"/>
  <c r="L288" i="16" s="1"/>
  <c r="I292" i="16"/>
  <c r="F292" i="16"/>
  <c r="O291" i="16"/>
  <c r="O288" i="16" s="1"/>
  <c r="L291" i="16"/>
  <c r="I291" i="16"/>
  <c r="F291" i="16"/>
  <c r="C291" i="16"/>
  <c r="O290" i="16"/>
  <c r="L290" i="16"/>
  <c r="I290" i="16"/>
  <c r="F290" i="16"/>
  <c r="C290" i="16" s="1"/>
  <c r="O289" i="16"/>
  <c r="L289" i="16"/>
  <c r="I289" i="16"/>
  <c r="I288" i="16" s="1"/>
  <c r="F289" i="16"/>
  <c r="C289" i="16" s="1"/>
  <c r="N288" i="16"/>
  <c r="M288" i="16"/>
  <c r="K288" i="16"/>
  <c r="J288" i="16"/>
  <c r="H288" i="16"/>
  <c r="G288" i="16"/>
  <c r="F288" i="16"/>
  <c r="E288" i="16"/>
  <c r="D288" i="16"/>
  <c r="O283" i="16"/>
  <c r="O281" i="16" s="1"/>
  <c r="L283" i="16"/>
  <c r="I283" i="16"/>
  <c r="F283" i="16"/>
  <c r="C283" i="16"/>
  <c r="O282" i="16"/>
  <c r="L282" i="16"/>
  <c r="I282" i="16"/>
  <c r="F282" i="16"/>
  <c r="C282" i="16" s="1"/>
  <c r="N281" i="16"/>
  <c r="M281" i="16"/>
  <c r="L281" i="16"/>
  <c r="K281" i="16"/>
  <c r="J281" i="16"/>
  <c r="I281" i="16"/>
  <c r="H281" i="16"/>
  <c r="G281" i="16"/>
  <c r="E281" i="16"/>
  <c r="D281" i="16"/>
  <c r="O280" i="16"/>
  <c r="L280" i="16"/>
  <c r="L279" i="16" s="1"/>
  <c r="C279" i="16" s="1"/>
  <c r="I280" i="16"/>
  <c r="F280" i="16"/>
  <c r="C280" i="16" s="1"/>
  <c r="O279" i="16"/>
  <c r="N279" i="16"/>
  <c r="M279" i="16"/>
  <c r="K279" i="16"/>
  <c r="J279" i="16"/>
  <c r="I279" i="16"/>
  <c r="H279" i="16"/>
  <c r="G279" i="16"/>
  <c r="F279" i="16"/>
  <c r="E279" i="16"/>
  <c r="D279" i="16"/>
  <c r="O278" i="16"/>
  <c r="L278" i="16"/>
  <c r="I278" i="16"/>
  <c r="F278" i="16"/>
  <c r="C278" i="16" s="1"/>
  <c r="O277" i="16"/>
  <c r="L277" i="16"/>
  <c r="I277" i="16"/>
  <c r="I275" i="16" s="1"/>
  <c r="C275" i="16" s="1"/>
  <c r="F277" i="16"/>
  <c r="C277" i="16" s="1"/>
  <c r="O276" i="16"/>
  <c r="L276" i="16"/>
  <c r="L275" i="16" s="1"/>
  <c r="I276" i="16"/>
  <c r="F276" i="16"/>
  <c r="C276" i="16" s="1"/>
  <c r="O275" i="16"/>
  <c r="N275" i="16"/>
  <c r="M275" i="16"/>
  <c r="K275" i="16"/>
  <c r="J275" i="16"/>
  <c r="H275" i="16"/>
  <c r="G275" i="16"/>
  <c r="F275" i="16"/>
  <c r="E275" i="16"/>
  <c r="D275" i="16"/>
  <c r="O274" i="16"/>
  <c r="L274" i="16"/>
  <c r="I274" i="16"/>
  <c r="F274" i="16"/>
  <c r="C274" i="16" s="1"/>
  <c r="O273" i="16"/>
  <c r="L273" i="16"/>
  <c r="I273" i="16"/>
  <c r="I271" i="16" s="1"/>
  <c r="F273" i="16"/>
  <c r="C273" i="16" s="1"/>
  <c r="O272" i="16"/>
  <c r="L272" i="16"/>
  <c r="L271" i="16" s="1"/>
  <c r="I272" i="16"/>
  <c r="F272" i="16"/>
  <c r="C272" i="16" s="1"/>
  <c r="O271" i="16"/>
  <c r="N271" i="16"/>
  <c r="M271" i="16"/>
  <c r="K271" i="16"/>
  <c r="J271" i="16"/>
  <c r="H271" i="16"/>
  <c r="G271" i="16"/>
  <c r="F271" i="16"/>
  <c r="E271" i="16"/>
  <c r="D271" i="16"/>
  <c r="O270" i="16"/>
  <c r="L270" i="16"/>
  <c r="I270" i="16"/>
  <c r="F270" i="16"/>
  <c r="C270" i="16" s="1"/>
  <c r="O269" i="16"/>
  <c r="E269" i="16"/>
  <c r="D269" i="16"/>
  <c r="O268" i="16"/>
  <c r="N268" i="16"/>
  <c r="M268" i="16"/>
  <c r="K268" i="16"/>
  <c r="J268" i="16"/>
  <c r="H268" i="16"/>
  <c r="G268" i="16"/>
  <c r="E268" i="16"/>
  <c r="D268" i="16"/>
  <c r="O267" i="16"/>
  <c r="L267" i="16"/>
  <c r="I267" i="16"/>
  <c r="F267" i="16"/>
  <c r="C267" i="16" s="1"/>
  <c r="O266" i="16"/>
  <c r="L266" i="16"/>
  <c r="I266" i="16"/>
  <c r="F266" i="16"/>
  <c r="C266" i="16" s="1"/>
  <c r="O265" i="16"/>
  <c r="L265" i="16"/>
  <c r="I265" i="16"/>
  <c r="F265" i="16"/>
  <c r="C265" i="16"/>
  <c r="O264" i="16"/>
  <c r="L264" i="16"/>
  <c r="I264" i="16"/>
  <c r="F264" i="16"/>
  <c r="C264" i="16" s="1"/>
  <c r="O263" i="16"/>
  <c r="N263" i="16"/>
  <c r="M263" i="16"/>
  <c r="L263" i="16"/>
  <c r="K263" i="16"/>
  <c r="J263" i="16"/>
  <c r="I263" i="16"/>
  <c r="H263" i="16"/>
  <c r="G263" i="16"/>
  <c r="F263" i="16"/>
  <c r="E263" i="16"/>
  <c r="D263" i="16"/>
  <c r="C263" i="16"/>
  <c r="O262" i="16"/>
  <c r="L262" i="16"/>
  <c r="I262" i="16"/>
  <c r="F262" i="16"/>
  <c r="C262" i="16" s="1"/>
  <c r="O261" i="16"/>
  <c r="L261" i="16"/>
  <c r="I261" i="16"/>
  <c r="F261" i="16"/>
  <c r="C261" i="16"/>
  <c r="O260" i="16"/>
  <c r="L260" i="16"/>
  <c r="I260" i="16"/>
  <c r="F260" i="16"/>
  <c r="C260" i="16" s="1"/>
  <c r="O259" i="16"/>
  <c r="N259" i="16"/>
  <c r="M259" i="16"/>
  <c r="L259" i="16"/>
  <c r="K259" i="16"/>
  <c r="J259" i="16"/>
  <c r="I259" i="16"/>
  <c r="H259" i="16"/>
  <c r="G259" i="16"/>
  <c r="F259" i="16"/>
  <c r="E259" i="16"/>
  <c r="D259" i="16"/>
  <c r="C259" i="16"/>
  <c r="O258" i="16"/>
  <c r="N258" i="16"/>
  <c r="M258" i="16"/>
  <c r="L258" i="16"/>
  <c r="K258" i="16"/>
  <c r="J258" i="16"/>
  <c r="I258" i="16"/>
  <c r="H258" i="16"/>
  <c r="G258" i="16"/>
  <c r="F258" i="16"/>
  <c r="C258" i="16" s="1"/>
  <c r="E258" i="16"/>
  <c r="D258" i="16"/>
  <c r="O257" i="16"/>
  <c r="L257" i="16"/>
  <c r="I257" i="16"/>
  <c r="F257" i="16"/>
  <c r="C257" i="16"/>
  <c r="O256" i="16"/>
  <c r="L256" i="16"/>
  <c r="I256" i="16"/>
  <c r="F256" i="16"/>
  <c r="C256" i="16"/>
  <c r="O255" i="16"/>
  <c r="L255" i="16"/>
  <c r="I255" i="16"/>
  <c r="F255" i="16"/>
  <c r="C255" i="16" s="1"/>
  <c r="O254" i="16"/>
  <c r="L254" i="16"/>
  <c r="I254" i="16"/>
  <c r="F254" i="16"/>
  <c r="C254" i="16" s="1"/>
  <c r="O253" i="16"/>
  <c r="L253" i="16"/>
  <c r="I253" i="16"/>
  <c r="F253" i="16"/>
  <c r="C253" i="16"/>
  <c r="O252" i="16"/>
  <c r="O251" i="16" s="1"/>
  <c r="O250" i="16" s="1"/>
  <c r="L252" i="16"/>
  <c r="I252" i="16"/>
  <c r="F252" i="16"/>
  <c r="C252" i="16" s="1"/>
  <c r="N251" i="16"/>
  <c r="M251" i="16"/>
  <c r="L251" i="16"/>
  <c r="K251" i="16"/>
  <c r="J251" i="16"/>
  <c r="I251" i="16"/>
  <c r="H251" i="16"/>
  <c r="G251" i="16"/>
  <c r="E251" i="16"/>
  <c r="D251" i="16"/>
  <c r="N250" i="16"/>
  <c r="M250" i="16"/>
  <c r="L250" i="16"/>
  <c r="K250" i="16"/>
  <c r="J250" i="16"/>
  <c r="I250" i="16"/>
  <c r="H250" i="16"/>
  <c r="G250" i="16"/>
  <c r="E250" i="16"/>
  <c r="D250" i="16"/>
  <c r="O249" i="16"/>
  <c r="L249" i="16"/>
  <c r="I249" i="16"/>
  <c r="F249" i="16"/>
  <c r="C249" i="16"/>
  <c r="O248" i="16"/>
  <c r="L248" i="16"/>
  <c r="I248" i="16"/>
  <c r="F248" i="16"/>
  <c r="C248" i="16" s="1"/>
  <c r="O247" i="16"/>
  <c r="L247" i="16"/>
  <c r="I247" i="16"/>
  <c r="F247" i="16"/>
  <c r="C247" i="16" s="1"/>
  <c r="O246" i="16"/>
  <c r="L246" i="16"/>
  <c r="L245" i="16" s="1"/>
  <c r="I246" i="16"/>
  <c r="I245" i="16" s="1"/>
  <c r="C245" i="16" s="1"/>
  <c r="F246" i="16"/>
  <c r="C246" i="16" s="1"/>
  <c r="O245" i="16"/>
  <c r="N245" i="16"/>
  <c r="M245" i="16"/>
  <c r="K245" i="16"/>
  <c r="J245" i="16"/>
  <c r="H245" i="16"/>
  <c r="G245" i="16"/>
  <c r="F245" i="16"/>
  <c r="E245" i="16"/>
  <c r="D245" i="16"/>
  <c r="O244" i="16"/>
  <c r="L244" i="16"/>
  <c r="I244" i="16"/>
  <c r="F244" i="16"/>
  <c r="C244" i="16" s="1"/>
  <c r="O243" i="16"/>
  <c r="L243" i="16"/>
  <c r="I243" i="16"/>
  <c r="F243" i="16"/>
  <c r="C243" i="16" s="1"/>
  <c r="O242" i="16"/>
  <c r="L242" i="16"/>
  <c r="I242" i="16"/>
  <c r="F242" i="16"/>
  <c r="C242" i="16" s="1"/>
  <c r="O241" i="16"/>
  <c r="L241" i="16"/>
  <c r="I241" i="16"/>
  <c r="F241" i="16"/>
  <c r="C241" i="16"/>
  <c r="O240" i="16"/>
  <c r="L240" i="16"/>
  <c r="I240" i="16"/>
  <c r="F240" i="16"/>
  <c r="C240" i="16" s="1"/>
  <c r="O239" i="16"/>
  <c r="L239" i="16"/>
  <c r="I239" i="16"/>
  <c r="F239" i="16"/>
  <c r="O238" i="16"/>
  <c r="L238" i="16"/>
  <c r="L237" i="16" s="1"/>
  <c r="I238" i="16"/>
  <c r="I237" i="16" s="1"/>
  <c r="F238" i="16"/>
  <c r="O237" i="16"/>
  <c r="N237" i="16"/>
  <c r="M237" i="16"/>
  <c r="K237" i="16"/>
  <c r="J237" i="16"/>
  <c r="H237" i="16"/>
  <c r="G237" i="16"/>
  <c r="E237" i="16"/>
  <c r="D237" i="16"/>
  <c r="O236" i="16"/>
  <c r="L236" i="16"/>
  <c r="I236" i="16"/>
  <c r="F236" i="16"/>
  <c r="F234" i="16" s="1"/>
  <c r="O235" i="16"/>
  <c r="L235" i="16"/>
  <c r="I235" i="16"/>
  <c r="F235" i="16"/>
  <c r="C235" i="16" s="1"/>
  <c r="N234" i="16"/>
  <c r="M234" i="16"/>
  <c r="L234" i="16"/>
  <c r="K234" i="16"/>
  <c r="J234" i="16"/>
  <c r="I234" i="16"/>
  <c r="H234" i="16"/>
  <c r="G234" i="16"/>
  <c r="E234" i="16"/>
  <c r="D234" i="16"/>
  <c r="O233" i="16"/>
  <c r="L233" i="16"/>
  <c r="C233" i="16" s="1"/>
  <c r="I233" i="16"/>
  <c r="I232" i="16" s="1"/>
  <c r="F233" i="16"/>
  <c r="O232" i="16"/>
  <c r="N232" i="16"/>
  <c r="M232" i="16"/>
  <c r="K232" i="16"/>
  <c r="K230" i="16" s="1"/>
  <c r="K229" i="16" s="1"/>
  <c r="J232" i="16"/>
  <c r="H232" i="16"/>
  <c r="H230" i="16" s="1"/>
  <c r="H229" i="16" s="1"/>
  <c r="G232" i="16"/>
  <c r="G230" i="16" s="1"/>
  <c r="G229" i="16" s="1"/>
  <c r="F232" i="16"/>
  <c r="E232" i="16"/>
  <c r="D232" i="16"/>
  <c r="D230" i="16" s="1"/>
  <c r="D229" i="16" s="1"/>
  <c r="O231" i="16"/>
  <c r="L231" i="16"/>
  <c r="I231" i="16"/>
  <c r="F231" i="16"/>
  <c r="N230" i="16"/>
  <c r="M230" i="16"/>
  <c r="M229" i="16" s="1"/>
  <c r="J230" i="16"/>
  <c r="E230" i="16"/>
  <c r="E229" i="16" s="1"/>
  <c r="N229" i="16"/>
  <c r="J229" i="16"/>
  <c r="O228" i="16"/>
  <c r="L228" i="16"/>
  <c r="I228" i="16"/>
  <c r="F228" i="16"/>
  <c r="C228" i="16"/>
  <c r="O227" i="16"/>
  <c r="O226" i="16" s="1"/>
  <c r="L227" i="16"/>
  <c r="I227" i="16"/>
  <c r="F227" i="16"/>
  <c r="F226" i="16" s="1"/>
  <c r="C226" i="16" s="1"/>
  <c r="N226" i="16"/>
  <c r="M226" i="16"/>
  <c r="M203" i="16" s="1"/>
  <c r="M194" i="16" s="1"/>
  <c r="L226" i="16"/>
  <c r="K226" i="16"/>
  <c r="J226" i="16"/>
  <c r="I226" i="16"/>
  <c r="H226" i="16"/>
  <c r="G226" i="16"/>
  <c r="E226" i="16"/>
  <c r="E203" i="16" s="1"/>
  <c r="E194" i="16" s="1"/>
  <c r="E193" i="16" s="1"/>
  <c r="D226" i="16"/>
  <c r="O225" i="16"/>
  <c r="L225" i="16"/>
  <c r="C225" i="16" s="1"/>
  <c r="I225" i="16"/>
  <c r="F225" i="16"/>
  <c r="O224" i="16"/>
  <c r="L224" i="16"/>
  <c r="I224" i="16"/>
  <c r="F224" i="16"/>
  <c r="C224" i="16"/>
  <c r="O223" i="16"/>
  <c r="L223" i="16"/>
  <c r="I223" i="16"/>
  <c r="F223" i="16"/>
  <c r="C223" i="16" s="1"/>
  <c r="O222" i="16"/>
  <c r="L222" i="16"/>
  <c r="I222" i="16"/>
  <c r="F222" i="16"/>
  <c r="C222" i="16" s="1"/>
  <c r="O221" i="16"/>
  <c r="L221" i="16"/>
  <c r="C221" i="16" s="1"/>
  <c r="I221" i="16"/>
  <c r="F221" i="16"/>
  <c r="O220" i="16"/>
  <c r="L220" i="16"/>
  <c r="I220" i="16"/>
  <c r="F220" i="16"/>
  <c r="C220" i="16"/>
  <c r="O219" i="16"/>
  <c r="L219" i="16"/>
  <c r="I219" i="16"/>
  <c r="F219" i="16"/>
  <c r="C219" i="16" s="1"/>
  <c r="O218" i="16"/>
  <c r="L218" i="16"/>
  <c r="I218" i="16"/>
  <c r="I215" i="16" s="1"/>
  <c r="F218" i="16"/>
  <c r="C218" i="16" s="1"/>
  <c r="O217" i="16"/>
  <c r="L217" i="16"/>
  <c r="C217" i="16" s="1"/>
  <c r="I217" i="16"/>
  <c r="F217" i="16"/>
  <c r="O216" i="16"/>
  <c r="O215" i="16" s="1"/>
  <c r="L216" i="16"/>
  <c r="I216" i="16"/>
  <c r="F216" i="16"/>
  <c r="F215" i="16" s="1"/>
  <c r="C215" i="16" s="1"/>
  <c r="C216" i="16"/>
  <c r="N215" i="16"/>
  <c r="M215" i="16"/>
  <c r="L215" i="16"/>
  <c r="K215" i="16"/>
  <c r="J215" i="16"/>
  <c r="H215" i="16"/>
  <c r="G215" i="16"/>
  <c r="E215" i="16"/>
  <c r="D215" i="16"/>
  <c r="O214" i="16"/>
  <c r="L214" i="16"/>
  <c r="I214" i="16"/>
  <c r="F214" i="16"/>
  <c r="C214" i="16" s="1"/>
  <c r="O213" i="16"/>
  <c r="L213" i="16"/>
  <c r="C213" i="16" s="1"/>
  <c r="I213" i="16"/>
  <c r="F213" i="16"/>
  <c r="O212" i="16"/>
  <c r="L212" i="16"/>
  <c r="I212" i="16"/>
  <c r="F212" i="16"/>
  <c r="C212" i="16"/>
  <c r="O211" i="16"/>
  <c r="L211" i="16"/>
  <c r="I211" i="16"/>
  <c r="F211" i="16"/>
  <c r="C211" i="16" s="1"/>
  <c r="O210" i="16"/>
  <c r="L210" i="16"/>
  <c r="I210" i="16"/>
  <c r="F210" i="16"/>
  <c r="C210" i="16" s="1"/>
  <c r="O209" i="16"/>
  <c r="L209" i="16"/>
  <c r="C209" i="16" s="1"/>
  <c r="I209" i="16"/>
  <c r="F209" i="16"/>
  <c r="O208" i="16"/>
  <c r="L208" i="16"/>
  <c r="I208" i="16"/>
  <c r="F208" i="16"/>
  <c r="C208" i="16"/>
  <c r="O207" i="16"/>
  <c r="L207" i="16"/>
  <c r="I207" i="16"/>
  <c r="F207" i="16"/>
  <c r="C207" i="16" s="1"/>
  <c r="O206" i="16"/>
  <c r="L206" i="16"/>
  <c r="I206" i="16"/>
  <c r="F206" i="16"/>
  <c r="C206" i="16" s="1"/>
  <c r="O205" i="16"/>
  <c r="L205" i="16"/>
  <c r="C205" i="16" s="1"/>
  <c r="I205" i="16"/>
  <c r="I204" i="16" s="1"/>
  <c r="I203" i="16" s="1"/>
  <c r="F205" i="16"/>
  <c r="O204" i="16"/>
  <c r="O203" i="16" s="1"/>
  <c r="N204" i="16"/>
  <c r="N203" i="16" s="1"/>
  <c r="M204" i="16"/>
  <c r="K204" i="16"/>
  <c r="K203" i="16" s="1"/>
  <c r="J204" i="16"/>
  <c r="J203" i="16" s="1"/>
  <c r="H204" i="16"/>
  <c r="G204" i="16"/>
  <c r="G203" i="16" s="1"/>
  <c r="E204" i="16"/>
  <c r="D204" i="16"/>
  <c r="H203" i="16"/>
  <c r="D203" i="16"/>
  <c r="O202" i="16"/>
  <c r="L202" i="16"/>
  <c r="I202" i="16"/>
  <c r="F202" i="16"/>
  <c r="C202" i="16" s="1"/>
  <c r="O201" i="16"/>
  <c r="L201" i="16"/>
  <c r="C201" i="16" s="1"/>
  <c r="I201" i="16"/>
  <c r="F201" i="16"/>
  <c r="O200" i="16"/>
  <c r="L200" i="16"/>
  <c r="I200" i="16"/>
  <c r="F200" i="16"/>
  <c r="C200" i="16"/>
  <c r="O199" i="16"/>
  <c r="L199" i="16"/>
  <c r="I199" i="16"/>
  <c r="F199" i="16"/>
  <c r="C199" i="16" s="1"/>
  <c r="O198" i="16"/>
  <c r="L198" i="16"/>
  <c r="L197" i="16" s="1"/>
  <c r="L195" i="16" s="1"/>
  <c r="I198" i="16"/>
  <c r="I197" i="16" s="1"/>
  <c r="I195" i="16" s="1"/>
  <c r="I194" i="16" s="1"/>
  <c r="F198" i="16"/>
  <c r="C198" i="16" s="1"/>
  <c r="O197" i="16"/>
  <c r="N197" i="16"/>
  <c r="N195" i="16" s="1"/>
  <c r="N194" i="16" s="1"/>
  <c r="N193" i="16" s="1"/>
  <c r="M197" i="16"/>
  <c r="K197" i="16"/>
  <c r="K195" i="16" s="1"/>
  <c r="K194" i="16" s="1"/>
  <c r="K193" i="16" s="1"/>
  <c r="J197" i="16"/>
  <c r="J195" i="16" s="1"/>
  <c r="J194" i="16" s="1"/>
  <c r="J193" i="16" s="1"/>
  <c r="H197" i="16"/>
  <c r="G197" i="16"/>
  <c r="G195" i="16" s="1"/>
  <c r="G194" i="16" s="1"/>
  <c r="G193" i="16" s="1"/>
  <c r="F197" i="16"/>
  <c r="C197" i="16" s="1"/>
  <c r="E197" i="16"/>
  <c r="D197" i="16"/>
  <c r="O196" i="16"/>
  <c r="O195" i="16" s="1"/>
  <c r="O194" i="16" s="1"/>
  <c r="L196" i="16"/>
  <c r="I196" i="16"/>
  <c r="F196" i="16"/>
  <c r="F195" i="16" s="1"/>
  <c r="C196" i="16"/>
  <c r="M195" i="16"/>
  <c r="H195" i="16"/>
  <c r="H194" i="16" s="1"/>
  <c r="H193" i="16" s="1"/>
  <c r="E195" i="16"/>
  <c r="D195" i="16"/>
  <c r="D194" i="16" s="1"/>
  <c r="D193" i="16" s="1"/>
  <c r="O192" i="16"/>
  <c r="O191" i="16" s="1"/>
  <c r="O190" i="16" s="1"/>
  <c r="L192" i="16"/>
  <c r="I192" i="16"/>
  <c r="F192" i="16"/>
  <c r="F191" i="16" s="1"/>
  <c r="C192" i="16"/>
  <c r="N191" i="16"/>
  <c r="M191" i="16"/>
  <c r="L191" i="16"/>
  <c r="L190" i="16" s="1"/>
  <c r="K191" i="16"/>
  <c r="K190" i="16" s="1"/>
  <c r="J191" i="16"/>
  <c r="I191" i="16"/>
  <c r="H191" i="16"/>
  <c r="H190" i="16" s="1"/>
  <c r="G191" i="16"/>
  <c r="G190" i="16" s="1"/>
  <c r="E191" i="16"/>
  <c r="D191" i="16"/>
  <c r="D190" i="16" s="1"/>
  <c r="N190" i="16"/>
  <c r="M190" i="16"/>
  <c r="J190" i="16"/>
  <c r="I190" i="16"/>
  <c r="E190" i="16"/>
  <c r="O189" i="16"/>
  <c r="L189" i="16"/>
  <c r="C189" i="16" s="1"/>
  <c r="I189" i="16"/>
  <c r="F189" i="16"/>
  <c r="O188" i="16"/>
  <c r="O187" i="16" s="1"/>
  <c r="O186" i="16" s="1"/>
  <c r="L188" i="16"/>
  <c r="I188" i="16"/>
  <c r="F188" i="16"/>
  <c r="F187" i="16" s="1"/>
  <c r="C188" i="16"/>
  <c r="N187" i="16"/>
  <c r="M187" i="16"/>
  <c r="L187" i="16"/>
  <c r="L186" i="16" s="1"/>
  <c r="K187" i="16"/>
  <c r="K186" i="16" s="1"/>
  <c r="J187" i="16"/>
  <c r="I187" i="16"/>
  <c r="H187" i="16"/>
  <c r="H186" i="16" s="1"/>
  <c r="G187" i="16"/>
  <c r="G186" i="16" s="1"/>
  <c r="E187" i="16"/>
  <c r="D187" i="16"/>
  <c r="D186" i="16" s="1"/>
  <c r="N186" i="16"/>
  <c r="M186" i="16"/>
  <c r="J186" i="16"/>
  <c r="I186" i="16"/>
  <c r="E186" i="16"/>
  <c r="O185" i="16"/>
  <c r="L185" i="16"/>
  <c r="C185" i="16" s="1"/>
  <c r="I185" i="16"/>
  <c r="F185" i="16"/>
  <c r="O184" i="16"/>
  <c r="O183" i="16" s="1"/>
  <c r="L184" i="16"/>
  <c r="I184" i="16"/>
  <c r="F184" i="16"/>
  <c r="F183" i="16" s="1"/>
  <c r="C184" i="16"/>
  <c r="N183" i="16"/>
  <c r="M183" i="16"/>
  <c r="L183" i="16"/>
  <c r="K183" i="16"/>
  <c r="J183" i="16"/>
  <c r="I183" i="16"/>
  <c r="H183" i="16"/>
  <c r="G183" i="16"/>
  <c r="E183" i="16"/>
  <c r="D183" i="16"/>
  <c r="O182" i="16"/>
  <c r="L182" i="16"/>
  <c r="I182" i="16"/>
  <c r="F182" i="16"/>
  <c r="O181" i="16"/>
  <c r="L181" i="16"/>
  <c r="I181" i="16"/>
  <c r="F181" i="16"/>
  <c r="O180" i="16"/>
  <c r="L180" i="16"/>
  <c r="I180" i="16"/>
  <c r="F180" i="16"/>
  <c r="C180" i="16"/>
  <c r="O179" i="16"/>
  <c r="O178" i="16" s="1"/>
  <c r="L179" i="16"/>
  <c r="I179" i="16"/>
  <c r="F179" i="16"/>
  <c r="N178" i="16"/>
  <c r="M178" i="16"/>
  <c r="K178" i="16"/>
  <c r="J178" i="16"/>
  <c r="I178" i="16"/>
  <c r="H178" i="16"/>
  <c r="G178" i="16"/>
  <c r="E178" i="16"/>
  <c r="D178" i="16"/>
  <c r="O177" i="16"/>
  <c r="L177" i="16"/>
  <c r="I177" i="16"/>
  <c r="F177" i="16"/>
  <c r="O176" i="16"/>
  <c r="L176" i="16"/>
  <c r="I176" i="16"/>
  <c r="F176" i="16"/>
  <c r="C176" i="16"/>
  <c r="O175" i="16"/>
  <c r="L175" i="16"/>
  <c r="I175" i="16"/>
  <c r="F175" i="16"/>
  <c r="N174" i="16"/>
  <c r="M174" i="16"/>
  <c r="M173" i="16" s="1"/>
  <c r="M172" i="16" s="1"/>
  <c r="K174" i="16"/>
  <c r="J174" i="16"/>
  <c r="I174" i="16"/>
  <c r="H174" i="16"/>
  <c r="H173" i="16" s="1"/>
  <c r="H172" i="16" s="1"/>
  <c r="G174" i="16"/>
  <c r="E174" i="16"/>
  <c r="D174" i="16"/>
  <c r="D173" i="16" s="1"/>
  <c r="D172" i="16" s="1"/>
  <c r="N173" i="16"/>
  <c r="N172" i="16" s="1"/>
  <c r="K173" i="16"/>
  <c r="J173" i="16"/>
  <c r="J172" i="16" s="1"/>
  <c r="G173" i="16"/>
  <c r="K172" i="16"/>
  <c r="G172" i="16"/>
  <c r="O171" i="16"/>
  <c r="L171" i="16"/>
  <c r="I171" i="16"/>
  <c r="F171" i="16"/>
  <c r="C171" i="16" s="1"/>
  <c r="O170" i="16"/>
  <c r="L170" i="16"/>
  <c r="I170" i="16"/>
  <c r="F170" i="16"/>
  <c r="C170" i="16" s="1"/>
  <c r="O169" i="16"/>
  <c r="L169" i="16"/>
  <c r="C169" i="16" s="1"/>
  <c r="I169" i="16"/>
  <c r="F169" i="16"/>
  <c r="O168" i="16"/>
  <c r="O165" i="16" s="1"/>
  <c r="O164" i="16" s="1"/>
  <c r="L168" i="16"/>
  <c r="I168" i="16"/>
  <c r="F168" i="16"/>
  <c r="C168" i="16"/>
  <c r="O167" i="16"/>
  <c r="L167" i="16"/>
  <c r="I167" i="16"/>
  <c r="F167" i="16"/>
  <c r="C167" i="16" s="1"/>
  <c r="O166" i="16"/>
  <c r="L166" i="16"/>
  <c r="I166" i="16"/>
  <c r="I165" i="16" s="1"/>
  <c r="I164" i="16" s="1"/>
  <c r="F166" i="16"/>
  <c r="C166" i="16" s="1"/>
  <c r="N165" i="16"/>
  <c r="N164" i="16" s="1"/>
  <c r="M165" i="16"/>
  <c r="M164" i="16" s="1"/>
  <c r="K165" i="16"/>
  <c r="J165" i="16"/>
  <c r="J164" i="16" s="1"/>
  <c r="H165" i="16"/>
  <c r="G165" i="16"/>
  <c r="E165" i="16"/>
  <c r="E164" i="16" s="1"/>
  <c r="D165" i="16"/>
  <c r="K164" i="16"/>
  <c r="H164" i="16"/>
  <c r="G164" i="16"/>
  <c r="D164" i="16"/>
  <c r="O163" i="16"/>
  <c r="L163" i="16"/>
  <c r="I163" i="16"/>
  <c r="F163" i="16"/>
  <c r="C163" i="16" s="1"/>
  <c r="O162" i="16"/>
  <c r="L162" i="16"/>
  <c r="I162" i="16"/>
  <c r="F162" i="16"/>
  <c r="C162" i="16" s="1"/>
  <c r="O161" i="16"/>
  <c r="L161" i="16"/>
  <c r="C161" i="16" s="1"/>
  <c r="I161" i="16"/>
  <c r="F161" i="16"/>
  <c r="O160" i="16"/>
  <c r="O159" i="16" s="1"/>
  <c r="L160" i="16"/>
  <c r="I160" i="16"/>
  <c r="F160" i="16"/>
  <c r="F159" i="16" s="1"/>
  <c r="C160" i="16"/>
  <c r="N159" i="16"/>
  <c r="M159" i="16"/>
  <c r="L159" i="16"/>
  <c r="K159" i="16"/>
  <c r="J159" i="16"/>
  <c r="I159" i="16"/>
  <c r="H159" i="16"/>
  <c r="G159" i="16"/>
  <c r="E159" i="16"/>
  <c r="D159" i="16"/>
  <c r="O158" i="16"/>
  <c r="L158" i="16"/>
  <c r="I158" i="16"/>
  <c r="F158" i="16"/>
  <c r="O157" i="16"/>
  <c r="L157" i="16"/>
  <c r="C157" i="16" s="1"/>
  <c r="I157" i="16"/>
  <c r="F157" i="16"/>
  <c r="O156" i="16"/>
  <c r="L156" i="16"/>
  <c r="I156" i="16"/>
  <c r="F156" i="16"/>
  <c r="C156" i="16"/>
  <c r="O155" i="16"/>
  <c r="L155" i="16"/>
  <c r="I155" i="16"/>
  <c r="F155" i="16"/>
  <c r="C155" i="16" s="1"/>
  <c r="O154" i="16"/>
  <c r="L154" i="16"/>
  <c r="I154" i="16"/>
  <c r="F154" i="16"/>
  <c r="O153" i="16"/>
  <c r="L153" i="16"/>
  <c r="I153" i="16"/>
  <c r="F153" i="16"/>
  <c r="C153" i="16"/>
  <c r="O152" i="16"/>
  <c r="L152" i="16"/>
  <c r="I152" i="16"/>
  <c r="F152" i="16"/>
  <c r="C152" i="16" s="1"/>
  <c r="O151" i="16"/>
  <c r="L151" i="16"/>
  <c r="I151" i="16"/>
  <c r="I150" i="16" s="1"/>
  <c r="F151" i="16"/>
  <c r="N150" i="16"/>
  <c r="M150" i="16"/>
  <c r="K150" i="16"/>
  <c r="J150" i="16"/>
  <c r="H150" i="16"/>
  <c r="G150" i="16"/>
  <c r="E150" i="16"/>
  <c r="D150" i="16"/>
  <c r="O149" i="16"/>
  <c r="L149" i="16"/>
  <c r="I149" i="16"/>
  <c r="F149" i="16"/>
  <c r="C149" i="16"/>
  <c r="O148" i="16"/>
  <c r="L148" i="16"/>
  <c r="I148" i="16"/>
  <c r="F148" i="16"/>
  <c r="C148" i="16" s="1"/>
  <c r="O147" i="16"/>
  <c r="L147" i="16"/>
  <c r="I147" i="16"/>
  <c r="F147" i="16"/>
  <c r="O146" i="16"/>
  <c r="L146" i="16"/>
  <c r="I146" i="16"/>
  <c r="C146" i="16" s="1"/>
  <c r="F146" i="16"/>
  <c r="O145" i="16"/>
  <c r="L145" i="16"/>
  <c r="C145" i="16" s="1"/>
  <c r="I145" i="16"/>
  <c r="F145" i="16"/>
  <c r="O144" i="16"/>
  <c r="L144" i="16"/>
  <c r="I144" i="16"/>
  <c r="F144" i="16"/>
  <c r="C144" i="16"/>
  <c r="N143" i="16"/>
  <c r="M143" i="16"/>
  <c r="K143" i="16"/>
  <c r="J143" i="16"/>
  <c r="H143" i="16"/>
  <c r="G143" i="16"/>
  <c r="E143" i="16"/>
  <c r="D143" i="16"/>
  <c r="O142" i="16"/>
  <c r="L142" i="16"/>
  <c r="I142" i="16"/>
  <c r="F142" i="16"/>
  <c r="O141" i="16"/>
  <c r="L141" i="16"/>
  <c r="C141" i="16" s="1"/>
  <c r="I141" i="16"/>
  <c r="F141" i="16"/>
  <c r="O140" i="16"/>
  <c r="N140" i="16"/>
  <c r="M140" i="16"/>
  <c r="K140" i="16"/>
  <c r="J140" i="16"/>
  <c r="H140" i="16"/>
  <c r="G140" i="16"/>
  <c r="F140" i="16"/>
  <c r="E140" i="16"/>
  <c r="D140" i="16"/>
  <c r="O139" i="16"/>
  <c r="L139" i="16"/>
  <c r="I139" i="16"/>
  <c r="F139" i="16"/>
  <c r="O138" i="16"/>
  <c r="L138" i="16"/>
  <c r="C138" i="16" s="1"/>
  <c r="I138" i="16"/>
  <c r="F138" i="16"/>
  <c r="O137" i="16"/>
  <c r="L137" i="16"/>
  <c r="I137" i="16"/>
  <c r="F137" i="16"/>
  <c r="C137" i="16"/>
  <c r="O136" i="16"/>
  <c r="O135" i="16" s="1"/>
  <c r="L136" i="16"/>
  <c r="I136" i="16"/>
  <c r="F136" i="16"/>
  <c r="F135" i="16" s="1"/>
  <c r="N135" i="16"/>
  <c r="M135" i="16"/>
  <c r="K135" i="16"/>
  <c r="J135" i="16"/>
  <c r="I135" i="16"/>
  <c r="H135" i="16"/>
  <c r="G135" i="16"/>
  <c r="E135" i="16"/>
  <c r="D135" i="16"/>
  <c r="O134" i="16"/>
  <c r="L134" i="16"/>
  <c r="C134" i="16" s="1"/>
  <c r="I134" i="16"/>
  <c r="F134" i="16"/>
  <c r="O133" i="16"/>
  <c r="O130" i="16" s="1"/>
  <c r="L133" i="16"/>
  <c r="I133" i="16"/>
  <c r="F133" i="16"/>
  <c r="C133" i="16"/>
  <c r="O132" i="16"/>
  <c r="L132" i="16"/>
  <c r="I132" i="16"/>
  <c r="F132" i="16"/>
  <c r="C132" i="16" s="1"/>
  <c r="O131" i="16"/>
  <c r="L131" i="16"/>
  <c r="L130" i="16" s="1"/>
  <c r="I131" i="16"/>
  <c r="I130" i="16" s="1"/>
  <c r="F131" i="16"/>
  <c r="C131" i="16" s="1"/>
  <c r="N130" i="16"/>
  <c r="N129" i="16" s="1"/>
  <c r="N74" i="16" s="1"/>
  <c r="M130" i="16"/>
  <c r="M129" i="16" s="1"/>
  <c r="K130" i="16"/>
  <c r="J130" i="16"/>
  <c r="J129" i="16" s="1"/>
  <c r="J74" i="16" s="1"/>
  <c r="H130" i="16"/>
  <c r="G130" i="16"/>
  <c r="F130" i="16"/>
  <c r="C130" i="16" s="1"/>
  <c r="E130" i="16"/>
  <c r="E129" i="16" s="1"/>
  <c r="D130" i="16"/>
  <c r="K129" i="16"/>
  <c r="H129" i="16"/>
  <c r="G129" i="16"/>
  <c r="D129" i="16"/>
  <c r="O128" i="16"/>
  <c r="O127" i="16" s="1"/>
  <c r="L128" i="16"/>
  <c r="I128" i="16"/>
  <c r="F128" i="16"/>
  <c r="F127" i="16" s="1"/>
  <c r="N127" i="16"/>
  <c r="M127" i="16"/>
  <c r="L127" i="16"/>
  <c r="K127" i="16"/>
  <c r="J127" i="16"/>
  <c r="I127" i="16"/>
  <c r="H127" i="16"/>
  <c r="G127" i="16"/>
  <c r="E127" i="16"/>
  <c r="D127" i="16"/>
  <c r="O126" i="16"/>
  <c r="L126" i="16"/>
  <c r="C126" i="16" s="1"/>
  <c r="I126" i="16"/>
  <c r="F126" i="16"/>
  <c r="O125" i="16"/>
  <c r="L125" i="16"/>
  <c r="I125" i="16"/>
  <c r="F125" i="16"/>
  <c r="C125" i="16"/>
  <c r="O124" i="16"/>
  <c r="L124" i="16"/>
  <c r="I124" i="16"/>
  <c r="F124" i="16"/>
  <c r="C124" i="16" s="1"/>
  <c r="O123" i="16"/>
  <c r="L123" i="16"/>
  <c r="I123" i="16"/>
  <c r="F123" i="16"/>
  <c r="C123" i="16" s="1"/>
  <c r="O122" i="16"/>
  <c r="L122" i="16"/>
  <c r="C122" i="16" s="1"/>
  <c r="I122" i="16"/>
  <c r="I121" i="16" s="1"/>
  <c r="F122" i="16"/>
  <c r="O121" i="16"/>
  <c r="N121" i="16"/>
  <c r="M121" i="16"/>
  <c r="K121" i="16"/>
  <c r="J121" i="16"/>
  <c r="H121" i="16"/>
  <c r="G121" i="16"/>
  <c r="E121" i="16"/>
  <c r="D121" i="16"/>
  <c r="O120" i="16"/>
  <c r="L120" i="16"/>
  <c r="I120" i="16"/>
  <c r="F120" i="16"/>
  <c r="C120" i="16" s="1"/>
  <c r="O119" i="16"/>
  <c r="L119" i="16"/>
  <c r="I119" i="16"/>
  <c r="F119" i="16"/>
  <c r="C119" i="16" s="1"/>
  <c r="O118" i="16"/>
  <c r="L118" i="16"/>
  <c r="C118" i="16" s="1"/>
  <c r="I118" i="16"/>
  <c r="F118" i="16"/>
  <c r="O117" i="16"/>
  <c r="L117" i="16"/>
  <c r="I117" i="16"/>
  <c r="F117" i="16"/>
  <c r="C117" i="16"/>
  <c r="O116" i="16"/>
  <c r="O115" i="16" s="1"/>
  <c r="L116" i="16"/>
  <c r="I116" i="16"/>
  <c r="F116" i="16"/>
  <c r="F115" i="16" s="1"/>
  <c r="N115" i="16"/>
  <c r="M115" i="16"/>
  <c r="K115" i="16"/>
  <c r="J115" i="16"/>
  <c r="I115" i="16"/>
  <c r="H115" i="16"/>
  <c r="G115" i="16"/>
  <c r="E115" i="16"/>
  <c r="D115" i="16"/>
  <c r="O114" i="16"/>
  <c r="L114" i="16"/>
  <c r="C114" i="16" s="1"/>
  <c r="I114" i="16"/>
  <c r="F114" i="16"/>
  <c r="O113" i="16"/>
  <c r="L113" i="16"/>
  <c r="I113" i="16"/>
  <c r="F113" i="16"/>
  <c r="C113" i="16"/>
  <c r="O112" i="16"/>
  <c r="O111" i="16" s="1"/>
  <c r="L112" i="16"/>
  <c r="I112" i="16"/>
  <c r="F112" i="16"/>
  <c r="F111" i="16" s="1"/>
  <c r="N111" i="16"/>
  <c r="M111" i="16"/>
  <c r="K111" i="16"/>
  <c r="J111" i="16"/>
  <c r="I111" i="16"/>
  <c r="H111" i="16"/>
  <c r="G111" i="16"/>
  <c r="E111" i="16"/>
  <c r="D111" i="16"/>
  <c r="O110" i="16"/>
  <c r="L110" i="16"/>
  <c r="C110" i="16" s="1"/>
  <c r="I110" i="16"/>
  <c r="F110" i="16"/>
  <c r="O109" i="16"/>
  <c r="L109" i="16"/>
  <c r="I109" i="16"/>
  <c r="F109" i="16"/>
  <c r="C109" i="16"/>
  <c r="O108" i="16"/>
  <c r="L108" i="16"/>
  <c r="I108" i="16"/>
  <c r="F108" i="16"/>
  <c r="C108" i="16" s="1"/>
  <c r="O107" i="16"/>
  <c r="L107" i="16"/>
  <c r="I107" i="16"/>
  <c r="F107" i="16"/>
  <c r="C107" i="16" s="1"/>
  <c r="O106" i="16"/>
  <c r="L106" i="16"/>
  <c r="C106" i="16" s="1"/>
  <c r="I106" i="16"/>
  <c r="F106" i="16"/>
  <c r="O105" i="16"/>
  <c r="O102" i="16" s="1"/>
  <c r="L105" i="16"/>
  <c r="I105" i="16"/>
  <c r="F105" i="16"/>
  <c r="C105" i="16"/>
  <c r="O104" i="16"/>
  <c r="L104" i="16"/>
  <c r="I104" i="16"/>
  <c r="F104" i="16"/>
  <c r="C104" i="16" s="1"/>
  <c r="O103" i="16"/>
  <c r="L103" i="16"/>
  <c r="L102" i="16" s="1"/>
  <c r="I103" i="16"/>
  <c r="I102" i="16" s="1"/>
  <c r="F103" i="16"/>
  <c r="C103" i="16" s="1"/>
  <c r="N102" i="16"/>
  <c r="M102" i="16"/>
  <c r="K102" i="16"/>
  <c r="J102" i="16"/>
  <c r="H102" i="16"/>
  <c r="G102" i="16"/>
  <c r="F102" i="16"/>
  <c r="C102" i="16" s="1"/>
  <c r="E102" i="16"/>
  <c r="D102" i="16"/>
  <c r="O101" i="16"/>
  <c r="L101" i="16"/>
  <c r="I101" i="16"/>
  <c r="F101" i="16"/>
  <c r="C101" i="16"/>
  <c r="O100" i="16"/>
  <c r="L100" i="16"/>
  <c r="I100" i="16"/>
  <c r="F100" i="16"/>
  <c r="C100" i="16" s="1"/>
  <c r="O99" i="16"/>
  <c r="L99" i="16"/>
  <c r="I99" i="16"/>
  <c r="F99" i="16"/>
  <c r="C99" i="16" s="1"/>
  <c r="O98" i="16"/>
  <c r="L98" i="16"/>
  <c r="C98" i="16" s="1"/>
  <c r="I98" i="16"/>
  <c r="F98" i="16"/>
  <c r="O97" i="16"/>
  <c r="O94" i="16" s="1"/>
  <c r="L97" i="16"/>
  <c r="I97" i="16"/>
  <c r="F97" i="16"/>
  <c r="C97" i="16"/>
  <c r="O96" i="16"/>
  <c r="L96" i="16"/>
  <c r="I96" i="16"/>
  <c r="F96" i="16"/>
  <c r="C96" i="16" s="1"/>
  <c r="O95" i="16"/>
  <c r="L95" i="16"/>
  <c r="L94" i="16" s="1"/>
  <c r="I95" i="16"/>
  <c r="I94" i="16" s="1"/>
  <c r="F95" i="16"/>
  <c r="C95" i="16" s="1"/>
  <c r="N94" i="16"/>
  <c r="M94" i="16"/>
  <c r="K94" i="16"/>
  <c r="J94" i="16"/>
  <c r="H94" i="16"/>
  <c r="G94" i="16"/>
  <c r="F94" i="16"/>
  <c r="E94" i="16"/>
  <c r="D94" i="16"/>
  <c r="O93" i="16"/>
  <c r="L93" i="16"/>
  <c r="I93" i="16"/>
  <c r="F93" i="16"/>
  <c r="C93" i="16"/>
  <c r="O92" i="16"/>
  <c r="L92" i="16"/>
  <c r="I92" i="16"/>
  <c r="F92" i="16"/>
  <c r="C92" i="16" s="1"/>
  <c r="O91" i="16"/>
  <c r="L91" i="16"/>
  <c r="I91" i="16"/>
  <c r="I88" i="16" s="1"/>
  <c r="F91" i="16"/>
  <c r="C91" i="16" s="1"/>
  <c r="O90" i="16"/>
  <c r="L90" i="16"/>
  <c r="C90" i="16" s="1"/>
  <c r="I90" i="16"/>
  <c r="F90" i="16"/>
  <c r="O89" i="16"/>
  <c r="O88" i="16" s="1"/>
  <c r="L89" i="16"/>
  <c r="I89" i="16"/>
  <c r="F89" i="16"/>
  <c r="F88" i="16" s="1"/>
  <c r="C89" i="16"/>
  <c r="N88" i="16"/>
  <c r="M88" i="16"/>
  <c r="L88" i="16"/>
  <c r="K88" i="16"/>
  <c r="J88" i="16"/>
  <c r="H88" i="16"/>
  <c r="H82" i="16" s="1"/>
  <c r="G88" i="16"/>
  <c r="E88" i="16"/>
  <c r="D88" i="16"/>
  <c r="D82" i="16" s="1"/>
  <c r="O87" i="16"/>
  <c r="L87" i="16"/>
  <c r="I87" i="16"/>
  <c r="F87" i="16"/>
  <c r="C87" i="16" s="1"/>
  <c r="O86" i="16"/>
  <c r="L86" i="16"/>
  <c r="C86" i="16" s="1"/>
  <c r="I86" i="16"/>
  <c r="F86" i="16"/>
  <c r="O85" i="16"/>
  <c r="L85" i="16"/>
  <c r="I85" i="16"/>
  <c r="F85" i="16"/>
  <c r="C85" i="16"/>
  <c r="O84" i="16"/>
  <c r="O83" i="16" s="1"/>
  <c r="L84" i="16"/>
  <c r="I84" i="16"/>
  <c r="F84" i="16"/>
  <c r="F83" i="16" s="1"/>
  <c r="N83" i="16"/>
  <c r="M83" i="16"/>
  <c r="M82" i="16" s="1"/>
  <c r="K83" i="16"/>
  <c r="J83" i="16"/>
  <c r="I83" i="16"/>
  <c r="H83" i="16"/>
  <c r="G83" i="16"/>
  <c r="E83" i="16"/>
  <c r="E82" i="16" s="1"/>
  <c r="D83" i="16"/>
  <c r="N82" i="16"/>
  <c r="K82" i="16"/>
  <c r="J82" i="16"/>
  <c r="G82" i="16"/>
  <c r="O81" i="16"/>
  <c r="O79" i="16" s="1"/>
  <c r="L81" i="16"/>
  <c r="I81" i="16"/>
  <c r="F81" i="16"/>
  <c r="C81" i="16"/>
  <c r="O80" i="16"/>
  <c r="L80" i="16"/>
  <c r="I80" i="16"/>
  <c r="F80" i="16"/>
  <c r="F79" i="16" s="1"/>
  <c r="C79" i="16" s="1"/>
  <c r="N79" i="16"/>
  <c r="M79" i="16"/>
  <c r="L79" i="16"/>
  <c r="K79" i="16"/>
  <c r="J79" i="16"/>
  <c r="I79" i="16"/>
  <c r="H79" i="16"/>
  <c r="G79" i="16"/>
  <c r="E79" i="16"/>
  <c r="D79" i="16"/>
  <c r="O78" i="16"/>
  <c r="L78" i="16"/>
  <c r="C78" i="16" s="1"/>
  <c r="I78" i="16"/>
  <c r="F78" i="16"/>
  <c r="O77" i="16"/>
  <c r="O76" i="16" s="1"/>
  <c r="O75" i="16" s="1"/>
  <c r="L77" i="16"/>
  <c r="I77" i="16"/>
  <c r="F77" i="16"/>
  <c r="F76" i="16" s="1"/>
  <c r="C77" i="16"/>
  <c r="N76" i="16"/>
  <c r="M76" i="16"/>
  <c r="L76" i="16"/>
  <c r="L75" i="16" s="1"/>
  <c r="K76" i="16"/>
  <c r="J76" i="16"/>
  <c r="I76" i="16"/>
  <c r="H76" i="16"/>
  <c r="H75" i="16" s="1"/>
  <c r="H74" i="16" s="1"/>
  <c r="G76" i="16"/>
  <c r="E76" i="16"/>
  <c r="D76" i="16"/>
  <c r="D75" i="16" s="1"/>
  <c r="D74" i="16" s="1"/>
  <c r="N75" i="16"/>
  <c r="M75" i="16"/>
  <c r="K75" i="16"/>
  <c r="J75" i="16"/>
  <c r="I75" i="16"/>
  <c r="G75" i="16"/>
  <c r="E75" i="16"/>
  <c r="K74" i="16"/>
  <c r="G74" i="16"/>
  <c r="O73" i="16"/>
  <c r="L73" i="16"/>
  <c r="I73" i="16"/>
  <c r="F73" i="16"/>
  <c r="C73" i="16"/>
  <c r="O72" i="16"/>
  <c r="L72" i="16"/>
  <c r="I72" i="16"/>
  <c r="F72" i="16"/>
  <c r="C72" i="16" s="1"/>
  <c r="O71" i="16"/>
  <c r="L71" i="16"/>
  <c r="I71" i="16"/>
  <c r="I68" i="16" s="1"/>
  <c r="F71" i="16"/>
  <c r="O70" i="16"/>
  <c r="L70" i="16"/>
  <c r="C70" i="16" s="1"/>
  <c r="I70" i="16"/>
  <c r="F70" i="16"/>
  <c r="O69" i="16"/>
  <c r="O68" i="16" s="1"/>
  <c r="O66" i="16" s="1"/>
  <c r="L69" i="16"/>
  <c r="I69" i="16"/>
  <c r="F69" i="16"/>
  <c r="F68" i="16" s="1"/>
  <c r="C69" i="16"/>
  <c r="N68" i="16"/>
  <c r="M68" i="16"/>
  <c r="M66" i="16" s="1"/>
  <c r="M52" i="16" s="1"/>
  <c r="L68" i="16"/>
  <c r="K68" i="16"/>
  <c r="J68" i="16"/>
  <c r="H68" i="16"/>
  <c r="H66" i="16" s="1"/>
  <c r="H52" i="16" s="1"/>
  <c r="H51" i="16" s="1"/>
  <c r="H50" i="16" s="1"/>
  <c r="G68" i="16"/>
  <c r="E68" i="16"/>
  <c r="E66" i="16" s="1"/>
  <c r="E52" i="16" s="1"/>
  <c r="D68" i="16"/>
  <c r="D66" i="16" s="1"/>
  <c r="D52" i="16" s="1"/>
  <c r="D51" i="16" s="1"/>
  <c r="D50" i="16" s="1"/>
  <c r="O67" i="16"/>
  <c r="L67" i="16"/>
  <c r="L66" i="16" s="1"/>
  <c r="I67" i="16"/>
  <c r="F67" i="16"/>
  <c r="N66" i="16"/>
  <c r="K66" i="16"/>
  <c r="J66" i="16"/>
  <c r="G66" i="16"/>
  <c r="O65" i="16"/>
  <c r="L65" i="16"/>
  <c r="I65" i="16"/>
  <c r="F65" i="16"/>
  <c r="C65" i="16"/>
  <c r="O64" i="16"/>
  <c r="L64" i="16"/>
  <c r="I64" i="16"/>
  <c r="F64" i="16"/>
  <c r="C64" i="16" s="1"/>
  <c r="O63" i="16"/>
  <c r="L63" i="16"/>
  <c r="I63" i="16"/>
  <c r="C63" i="16" s="1"/>
  <c r="F63" i="16"/>
  <c r="O62" i="16"/>
  <c r="L62" i="16"/>
  <c r="C62" i="16" s="1"/>
  <c r="I62" i="16"/>
  <c r="F62" i="16"/>
  <c r="O61" i="16"/>
  <c r="L61" i="16"/>
  <c r="I61" i="16"/>
  <c r="F61" i="16"/>
  <c r="C61" i="16"/>
  <c r="O60" i="16"/>
  <c r="L60" i="16"/>
  <c r="I60" i="16"/>
  <c r="F60" i="16"/>
  <c r="C60" i="16" s="1"/>
  <c r="O59" i="16"/>
  <c r="L59" i="16"/>
  <c r="I59" i="16"/>
  <c r="C59" i="16" s="1"/>
  <c r="F59" i="16"/>
  <c r="O58" i="16"/>
  <c r="L58" i="16"/>
  <c r="C58" i="16" s="1"/>
  <c r="I58" i="16"/>
  <c r="F58" i="16"/>
  <c r="O57" i="16"/>
  <c r="N57" i="16"/>
  <c r="M57" i="16"/>
  <c r="K57" i="16"/>
  <c r="J57" i="16"/>
  <c r="H57" i="16"/>
  <c r="G57" i="16"/>
  <c r="E57" i="16"/>
  <c r="D57" i="16"/>
  <c r="O56" i="16"/>
  <c r="L56" i="16"/>
  <c r="I56" i="16"/>
  <c r="F56" i="16"/>
  <c r="C56" i="16" s="1"/>
  <c r="O55" i="16"/>
  <c r="L55" i="16"/>
  <c r="L54" i="16" s="1"/>
  <c r="I55" i="16"/>
  <c r="I54" i="16" s="1"/>
  <c r="F55" i="16"/>
  <c r="O54" i="16"/>
  <c r="N54" i="16"/>
  <c r="N53" i="16" s="1"/>
  <c r="N52" i="16" s="1"/>
  <c r="N51" i="16" s="1"/>
  <c r="N50" i="16" s="1"/>
  <c r="M54" i="16"/>
  <c r="K54" i="16"/>
  <c r="J54" i="16"/>
  <c r="J53" i="16" s="1"/>
  <c r="J52" i="16" s="1"/>
  <c r="J51" i="16" s="1"/>
  <c r="J50" i="16" s="1"/>
  <c r="H54" i="16"/>
  <c r="G54" i="16"/>
  <c r="F54" i="16"/>
  <c r="E54" i="16"/>
  <c r="D54" i="16"/>
  <c r="O53" i="16"/>
  <c r="O52" i="16" s="1"/>
  <c r="M53" i="16"/>
  <c r="K53" i="16"/>
  <c r="K52" i="16" s="1"/>
  <c r="K51" i="16" s="1"/>
  <c r="K50" i="16" s="1"/>
  <c r="H53" i="16"/>
  <c r="G53" i="16"/>
  <c r="G52" i="16" s="1"/>
  <c r="G51" i="16" s="1"/>
  <c r="G50" i="16" s="1"/>
  <c r="E53" i="16"/>
  <c r="D53" i="16"/>
  <c r="O46" i="16"/>
  <c r="C46" i="16" s="1"/>
  <c r="O45" i="16"/>
  <c r="O44" i="16" s="1"/>
  <c r="C44" i="16" s="1"/>
  <c r="C45" i="16"/>
  <c r="N44" i="16"/>
  <c r="M44" i="16"/>
  <c r="L43" i="16"/>
  <c r="I43" i="16"/>
  <c r="F43" i="16"/>
  <c r="C43" i="16"/>
  <c r="L42" i="16"/>
  <c r="K42" i="16"/>
  <c r="J42" i="16"/>
  <c r="I42" i="16"/>
  <c r="H42" i="16"/>
  <c r="G42" i="16"/>
  <c r="F42" i="16"/>
  <c r="C42" i="16" s="1"/>
  <c r="E42" i="16"/>
  <c r="D42" i="16"/>
  <c r="F41" i="16"/>
  <c r="C41" i="16"/>
  <c r="L40" i="16"/>
  <c r="C40" i="16" s="1"/>
  <c r="L39" i="16"/>
  <c r="C39" i="16"/>
  <c r="L38" i="16"/>
  <c r="C38" i="16" s="1"/>
  <c r="L37" i="16"/>
  <c r="L36" i="16" s="1"/>
  <c r="C36" i="16" s="1"/>
  <c r="C37" i="16"/>
  <c r="K36" i="16"/>
  <c r="J36" i="16"/>
  <c r="L35" i="16"/>
  <c r="C35" i="16" s="1"/>
  <c r="L34" i="16"/>
  <c r="L33" i="16" s="1"/>
  <c r="C33" i="16" s="1"/>
  <c r="C34" i="16"/>
  <c r="K33" i="16"/>
  <c r="J33" i="16"/>
  <c r="L32" i="16"/>
  <c r="C32" i="16" s="1"/>
  <c r="L31" i="16"/>
  <c r="C31" i="16" s="1"/>
  <c r="K31" i="16"/>
  <c r="K26" i="16" s="1"/>
  <c r="K20" i="16" s="1"/>
  <c r="J31" i="16"/>
  <c r="L30" i="16"/>
  <c r="C30" i="16"/>
  <c r="L29" i="16"/>
  <c r="C29" i="16" s="1"/>
  <c r="L28" i="16"/>
  <c r="L27" i="16" s="1"/>
  <c r="C28" i="16"/>
  <c r="K27" i="16"/>
  <c r="J27" i="16"/>
  <c r="J26" i="16"/>
  <c r="F25" i="16"/>
  <c r="C25" i="16" s="1"/>
  <c r="I24" i="16"/>
  <c r="O23" i="16"/>
  <c r="L23" i="16"/>
  <c r="I23" i="16"/>
  <c r="F23" i="16"/>
  <c r="C23" i="16"/>
  <c r="O22" i="16"/>
  <c r="O21" i="16" s="1"/>
  <c r="L22" i="16"/>
  <c r="I22" i="16"/>
  <c r="F22" i="16"/>
  <c r="F21" i="16" s="1"/>
  <c r="N21" i="16"/>
  <c r="N287" i="16" s="1"/>
  <c r="N286" i="16" s="1"/>
  <c r="M21" i="16"/>
  <c r="M287" i="16" s="1"/>
  <c r="M286" i="16" s="1"/>
  <c r="L21" i="16"/>
  <c r="L287" i="16" s="1"/>
  <c r="L286" i="16" s="1"/>
  <c r="K21" i="16"/>
  <c r="K287" i="16" s="1"/>
  <c r="K286" i="16" s="1"/>
  <c r="J21" i="16"/>
  <c r="J287" i="16" s="1"/>
  <c r="J286" i="16" s="1"/>
  <c r="I21" i="16"/>
  <c r="I287" i="16" s="1"/>
  <c r="I286" i="16" s="1"/>
  <c r="H21" i="16"/>
  <c r="H287" i="16" s="1"/>
  <c r="H286" i="16" s="1"/>
  <c r="G21" i="16"/>
  <c r="G287" i="16" s="1"/>
  <c r="G286" i="16" s="1"/>
  <c r="E21" i="16"/>
  <c r="E287" i="16" s="1"/>
  <c r="E286" i="16" s="1"/>
  <c r="D21" i="16"/>
  <c r="D287" i="16" s="1"/>
  <c r="D286" i="16" s="1"/>
  <c r="N20" i="16"/>
  <c r="J20" i="16"/>
  <c r="H20" i="16"/>
  <c r="G20" i="16"/>
  <c r="O296" i="15"/>
  <c r="L296" i="15"/>
  <c r="I296" i="15"/>
  <c r="F296" i="15"/>
  <c r="C296" i="15"/>
  <c r="O295" i="15"/>
  <c r="L295" i="15"/>
  <c r="I295" i="15"/>
  <c r="F295" i="15"/>
  <c r="O294" i="15"/>
  <c r="L294" i="15"/>
  <c r="I294" i="15"/>
  <c r="F294" i="15"/>
  <c r="O293" i="15"/>
  <c r="L293" i="15"/>
  <c r="C293" i="15" s="1"/>
  <c r="I293" i="15"/>
  <c r="F293" i="15"/>
  <c r="O292" i="15"/>
  <c r="L292" i="15"/>
  <c r="I292" i="15"/>
  <c r="F292" i="15"/>
  <c r="C292" i="15"/>
  <c r="O291" i="15"/>
  <c r="L291" i="15"/>
  <c r="I291" i="15"/>
  <c r="F291" i="15"/>
  <c r="O290" i="15"/>
  <c r="L290" i="15"/>
  <c r="I290" i="15"/>
  <c r="F290" i="15"/>
  <c r="C290" i="15" s="1"/>
  <c r="O289" i="15"/>
  <c r="L289" i="15"/>
  <c r="I289" i="15"/>
  <c r="F289" i="15"/>
  <c r="O288" i="15"/>
  <c r="N288" i="15"/>
  <c r="M288" i="15"/>
  <c r="K288" i="15"/>
  <c r="J288" i="15"/>
  <c r="H288" i="15"/>
  <c r="G288" i="15"/>
  <c r="E288" i="15"/>
  <c r="D288" i="15"/>
  <c r="O283" i="15"/>
  <c r="L283" i="15"/>
  <c r="I283" i="15"/>
  <c r="F283" i="15"/>
  <c r="O282" i="15"/>
  <c r="L282" i="15"/>
  <c r="L281" i="15" s="1"/>
  <c r="C281" i="15" s="1"/>
  <c r="I282" i="15"/>
  <c r="I281" i="15" s="1"/>
  <c r="F282" i="15"/>
  <c r="O281" i="15"/>
  <c r="N281" i="15"/>
  <c r="M281" i="15"/>
  <c r="K281" i="15"/>
  <c r="J281" i="15"/>
  <c r="H281" i="15"/>
  <c r="G281" i="15"/>
  <c r="F281" i="15"/>
  <c r="E281" i="15"/>
  <c r="D281" i="15"/>
  <c r="O280" i="15"/>
  <c r="O279" i="15" s="1"/>
  <c r="L280" i="15"/>
  <c r="I280" i="15"/>
  <c r="F280" i="15"/>
  <c r="F279" i="15" s="1"/>
  <c r="N279" i="15"/>
  <c r="M279" i="15"/>
  <c r="M268" i="15" s="1"/>
  <c r="L279" i="15"/>
  <c r="K279" i="15"/>
  <c r="J279" i="15"/>
  <c r="I279" i="15"/>
  <c r="H279" i="15"/>
  <c r="H268" i="15" s="1"/>
  <c r="G279" i="15"/>
  <c r="E279" i="15"/>
  <c r="D279" i="15"/>
  <c r="O278" i="15"/>
  <c r="L278" i="15"/>
  <c r="I278" i="15"/>
  <c r="F278" i="15"/>
  <c r="C278" i="15" s="1"/>
  <c r="O277" i="15"/>
  <c r="L277" i="15"/>
  <c r="I277" i="15"/>
  <c r="F277" i="15"/>
  <c r="C277" i="15"/>
  <c r="O276" i="15"/>
  <c r="L276" i="15"/>
  <c r="I276" i="15"/>
  <c r="F276" i="15"/>
  <c r="F275" i="15" s="1"/>
  <c r="N275" i="15"/>
  <c r="M275" i="15"/>
  <c r="L275" i="15"/>
  <c r="K275" i="15"/>
  <c r="J275" i="15"/>
  <c r="I275" i="15"/>
  <c r="H275" i="15"/>
  <c r="G275" i="15"/>
  <c r="E275" i="15"/>
  <c r="D275" i="15"/>
  <c r="O274" i="15"/>
  <c r="L274" i="15"/>
  <c r="I274" i="15"/>
  <c r="F274" i="15"/>
  <c r="C274" i="15" s="1"/>
  <c r="O273" i="15"/>
  <c r="L273" i="15"/>
  <c r="I273" i="15"/>
  <c r="F273" i="15"/>
  <c r="C273" i="15"/>
  <c r="O272" i="15"/>
  <c r="L272" i="15"/>
  <c r="I272" i="15"/>
  <c r="F272" i="15"/>
  <c r="F271" i="15" s="1"/>
  <c r="N271" i="15"/>
  <c r="M271" i="15"/>
  <c r="L271" i="15"/>
  <c r="L269" i="15" s="1"/>
  <c r="L268" i="15" s="1"/>
  <c r="K271" i="15"/>
  <c r="J271" i="15"/>
  <c r="I271" i="15"/>
  <c r="H271" i="15"/>
  <c r="G271" i="15"/>
  <c r="E271" i="15"/>
  <c r="D271" i="15"/>
  <c r="O270" i="15"/>
  <c r="L270" i="15"/>
  <c r="I270" i="15"/>
  <c r="F270" i="15"/>
  <c r="C270" i="15" s="1"/>
  <c r="E269" i="15"/>
  <c r="D269" i="15"/>
  <c r="D268" i="15" s="1"/>
  <c r="N268" i="15"/>
  <c r="K268" i="15"/>
  <c r="J268" i="15"/>
  <c r="G268" i="15"/>
  <c r="E268" i="15"/>
  <c r="O267" i="15"/>
  <c r="L267" i="15"/>
  <c r="I267" i="15"/>
  <c r="F267" i="15"/>
  <c r="C267" i="15" s="1"/>
  <c r="O266" i="15"/>
  <c r="L266" i="15"/>
  <c r="C266" i="15" s="1"/>
  <c r="I266" i="15"/>
  <c r="F266" i="15"/>
  <c r="O265" i="15"/>
  <c r="L265" i="15"/>
  <c r="I265" i="15"/>
  <c r="F265" i="15"/>
  <c r="C265" i="15"/>
  <c r="O264" i="15"/>
  <c r="O263" i="15" s="1"/>
  <c r="L264" i="15"/>
  <c r="I264" i="15"/>
  <c r="F264" i="15"/>
  <c r="F263" i="15" s="1"/>
  <c r="N263" i="15"/>
  <c r="M263" i="15"/>
  <c r="K263" i="15"/>
  <c r="J263" i="15"/>
  <c r="I263" i="15"/>
  <c r="H263" i="15"/>
  <c r="G263" i="15"/>
  <c r="E263" i="15"/>
  <c r="D263" i="15"/>
  <c r="O262" i="15"/>
  <c r="L262" i="15"/>
  <c r="C262" i="15" s="1"/>
  <c r="I262" i="15"/>
  <c r="F262" i="15"/>
  <c r="O261" i="15"/>
  <c r="L261" i="15"/>
  <c r="I261" i="15"/>
  <c r="F261" i="15"/>
  <c r="C261" i="15"/>
  <c r="O260" i="15"/>
  <c r="O259" i="15" s="1"/>
  <c r="L260" i="15"/>
  <c r="I260" i="15"/>
  <c r="F260" i="15"/>
  <c r="F259" i="15" s="1"/>
  <c r="N259" i="15"/>
  <c r="M259" i="15"/>
  <c r="M258" i="15" s="1"/>
  <c r="K259" i="15"/>
  <c r="J259" i="15"/>
  <c r="I259" i="15"/>
  <c r="I258" i="15" s="1"/>
  <c r="H259" i="15"/>
  <c r="H258" i="15" s="1"/>
  <c r="G259" i="15"/>
  <c r="E259" i="15"/>
  <c r="E258" i="15" s="1"/>
  <c r="D259" i="15"/>
  <c r="D258" i="15" s="1"/>
  <c r="N258" i="15"/>
  <c r="K258" i="15"/>
  <c r="J258" i="15"/>
  <c r="G258" i="15"/>
  <c r="O257" i="15"/>
  <c r="L257" i="15"/>
  <c r="I257" i="15"/>
  <c r="F257" i="15"/>
  <c r="C257" i="15"/>
  <c r="O256" i="15"/>
  <c r="L256" i="15"/>
  <c r="I256" i="15"/>
  <c r="F256" i="15"/>
  <c r="C256" i="15" s="1"/>
  <c r="O255" i="15"/>
  <c r="L255" i="15"/>
  <c r="I255" i="15"/>
  <c r="F255" i="15"/>
  <c r="C255" i="15" s="1"/>
  <c r="O254" i="15"/>
  <c r="L254" i="15"/>
  <c r="C254" i="15" s="1"/>
  <c r="I254" i="15"/>
  <c r="F254" i="15"/>
  <c r="O253" i="15"/>
  <c r="L253" i="15"/>
  <c r="I253" i="15"/>
  <c r="F253" i="15"/>
  <c r="C253" i="15"/>
  <c r="O252" i="15"/>
  <c r="O251" i="15" s="1"/>
  <c r="O250" i="15" s="1"/>
  <c r="L252" i="15"/>
  <c r="I252" i="15"/>
  <c r="F252" i="15"/>
  <c r="F251" i="15" s="1"/>
  <c r="N251" i="15"/>
  <c r="M251" i="15"/>
  <c r="M250" i="15" s="1"/>
  <c r="K251" i="15"/>
  <c r="J251" i="15"/>
  <c r="I251" i="15"/>
  <c r="I250" i="15" s="1"/>
  <c r="H251" i="15"/>
  <c r="H250" i="15" s="1"/>
  <c r="G251" i="15"/>
  <c r="E251" i="15"/>
  <c r="E250" i="15" s="1"/>
  <c r="D251" i="15"/>
  <c r="D250" i="15" s="1"/>
  <c r="N250" i="15"/>
  <c r="K250" i="15"/>
  <c r="J250" i="15"/>
  <c r="G250" i="15"/>
  <c r="O249" i="15"/>
  <c r="L249" i="15"/>
  <c r="I249" i="15"/>
  <c r="F249" i="15"/>
  <c r="C249" i="15"/>
  <c r="O248" i="15"/>
  <c r="L248" i="15"/>
  <c r="I248" i="15"/>
  <c r="F248" i="15"/>
  <c r="C248" i="15" s="1"/>
  <c r="O247" i="15"/>
  <c r="L247" i="15"/>
  <c r="I247" i="15"/>
  <c r="F247" i="15"/>
  <c r="C247" i="15" s="1"/>
  <c r="O246" i="15"/>
  <c r="L246" i="15"/>
  <c r="C246" i="15" s="1"/>
  <c r="I246" i="15"/>
  <c r="I245" i="15" s="1"/>
  <c r="F246" i="15"/>
  <c r="O245" i="15"/>
  <c r="N245" i="15"/>
  <c r="M245" i="15"/>
  <c r="K245" i="15"/>
  <c r="J245" i="15"/>
  <c r="H245" i="15"/>
  <c r="G245" i="15"/>
  <c r="E245" i="15"/>
  <c r="D245" i="15"/>
  <c r="O244" i="15"/>
  <c r="L244" i="15"/>
  <c r="I244" i="15"/>
  <c r="F244" i="15"/>
  <c r="C244" i="15" s="1"/>
  <c r="O243" i="15"/>
  <c r="L243" i="15"/>
  <c r="I243" i="15"/>
  <c r="F243" i="15"/>
  <c r="C243" i="15" s="1"/>
  <c r="O242" i="15"/>
  <c r="L242" i="15"/>
  <c r="C242" i="15" s="1"/>
  <c r="I242" i="15"/>
  <c r="F242" i="15"/>
  <c r="O241" i="15"/>
  <c r="L241" i="15"/>
  <c r="I241" i="15"/>
  <c r="F241" i="15"/>
  <c r="C241" i="15"/>
  <c r="O240" i="15"/>
  <c r="L240" i="15"/>
  <c r="I240" i="15"/>
  <c r="F240" i="15"/>
  <c r="C240" i="15" s="1"/>
  <c r="O239" i="15"/>
  <c r="L239" i="15"/>
  <c r="I239" i="15"/>
  <c r="F239" i="15"/>
  <c r="C239" i="15" s="1"/>
  <c r="O238" i="15"/>
  <c r="L238" i="15"/>
  <c r="C238" i="15" s="1"/>
  <c r="I238" i="15"/>
  <c r="I237" i="15" s="1"/>
  <c r="F238" i="15"/>
  <c r="O237" i="15"/>
  <c r="N237" i="15"/>
  <c r="M237" i="15"/>
  <c r="K237" i="15"/>
  <c r="K230" i="15" s="1"/>
  <c r="K229" i="15" s="1"/>
  <c r="J237" i="15"/>
  <c r="H237" i="15"/>
  <c r="G237" i="15"/>
  <c r="G230" i="15" s="1"/>
  <c r="G229" i="15" s="1"/>
  <c r="E237" i="15"/>
  <c r="D237" i="15"/>
  <c r="O236" i="15"/>
  <c r="L236" i="15"/>
  <c r="I236" i="15"/>
  <c r="F236" i="15"/>
  <c r="C236" i="15" s="1"/>
  <c r="O235" i="15"/>
  <c r="L235" i="15"/>
  <c r="L234" i="15" s="1"/>
  <c r="I235" i="15"/>
  <c r="I234" i="15" s="1"/>
  <c r="F235" i="15"/>
  <c r="C235" i="15" s="1"/>
  <c r="O234" i="15"/>
  <c r="N234" i="15"/>
  <c r="M234" i="15"/>
  <c r="K234" i="15"/>
  <c r="J234" i="15"/>
  <c r="H234" i="15"/>
  <c r="G234" i="15"/>
  <c r="F234" i="15"/>
  <c r="E234" i="15"/>
  <c r="D234" i="15"/>
  <c r="O233" i="15"/>
  <c r="O232" i="15" s="1"/>
  <c r="O230" i="15" s="1"/>
  <c r="L233" i="15"/>
  <c r="I233" i="15"/>
  <c r="F233" i="15"/>
  <c r="F232" i="15" s="1"/>
  <c r="C233" i="15"/>
  <c r="N232" i="15"/>
  <c r="M232" i="15"/>
  <c r="M230" i="15" s="1"/>
  <c r="M229" i="15" s="1"/>
  <c r="L232" i="15"/>
  <c r="K232" i="15"/>
  <c r="J232" i="15"/>
  <c r="I232" i="15"/>
  <c r="H232" i="15"/>
  <c r="H230" i="15" s="1"/>
  <c r="H229" i="15" s="1"/>
  <c r="G232" i="15"/>
  <c r="E232" i="15"/>
  <c r="E230" i="15" s="1"/>
  <c r="D232" i="15"/>
  <c r="D230" i="15" s="1"/>
  <c r="O231" i="15"/>
  <c r="L231" i="15"/>
  <c r="I231" i="15"/>
  <c r="F231" i="15"/>
  <c r="C231" i="15" s="1"/>
  <c r="N230" i="15"/>
  <c r="N229" i="15" s="1"/>
  <c r="J230" i="15"/>
  <c r="J229" i="15" s="1"/>
  <c r="O228" i="15"/>
  <c r="L228" i="15"/>
  <c r="I228" i="15"/>
  <c r="F228" i="15"/>
  <c r="C228" i="15" s="1"/>
  <c r="O227" i="15"/>
  <c r="L227" i="15"/>
  <c r="L226" i="15" s="1"/>
  <c r="I227" i="15"/>
  <c r="I226" i="15" s="1"/>
  <c r="F227" i="15"/>
  <c r="C227" i="15" s="1"/>
  <c r="O226" i="15"/>
  <c r="N226" i="15"/>
  <c r="M226" i="15"/>
  <c r="K226" i="15"/>
  <c r="J226" i="15"/>
  <c r="H226" i="15"/>
  <c r="G226" i="15"/>
  <c r="F226" i="15"/>
  <c r="C226" i="15" s="1"/>
  <c r="E226" i="15"/>
  <c r="D226" i="15"/>
  <c r="O225" i="15"/>
  <c r="L225" i="15"/>
  <c r="I225" i="15"/>
  <c r="F225" i="15"/>
  <c r="C225" i="15"/>
  <c r="O224" i="15"/>
  <c r="L224" i="15"/>
  <c r="I224" i="15"/>
  <c r="F224" i="15"/>
  <c r="C224" i="15" s="1"/>
  <c r="O223" i="15"/>
  <c r="L223" i="15"/>
  <c r="I223" i="15"/>
  <c r="F223" i="15"/>
  <c r="C223" i="15" s="1"/>
  <c r="O222" i="15"/>
  <c r="L222" i="15"/>
  <c r="C222" i="15" s="1"/>
  <c r="I222" i="15"/>
  <c r="F222" i="15"/>
  <c r="O221" i="15"/>
  <c r="L221" i="15"/>
  <c r="I221" i="15"/>
  <c r="F221" i="15"/>
  <c r="C221" i="15"/>
  <c r="O220" i="15"/>
  <c r="L220" i="15"/>
  <c r="I220" i="15"/>
  <c r="F220" i="15"/>
  <c r="C220" i="15" s="1"/>
  <c r="O219" i="15"/>
  <c r="L219" i="15"/>
  <c r="I219" i="15"/>
  <c r="F219" i="15"/>
  <c r="C219" i="15" s="1"/>
  <c r="O218" i="15"/>
  <c r="L218" i="15"/>
  <c r="C218" i="15" s="1"/>
  <c r="I218" i="15"/>
  <c r="F218" i="15"/>
  <c r="O217" i="15"/>
  <c r="L217" i="15"/>
  <c r="I217" i="15"/>
  <c r="F217" i="15"/>
  <c r="C217" i="15"/>
  <c r="O216" i="15"/>
  <c r="O215" i="15" s="1"/>
  <c r="L216" i="15"/>
  <c r="I216" i="15"/>
  <c r="F216" i="15"/>
  <c r="F215" i="15" s="1"/>
  <c r="N215" i="15"/>
  <c r="M215" i="15"/>
  <c r="K215" i="15"/>
  <c r="J215" i="15"/>
  <c r="I215" i="15"/>
  <c r="H215" i="15"/>
  <c r="G215" i="15"/>
  <c r="E215" i="15"/>
  <c r="D215" i="15"/>
  <c r="O214" i="15"/>
  <c r="L214" i="15"/>
  <c r="C214" i="15" s="1"/>
  <c r="I214" i="15"/>
  <c r="F214" i="15"/>
  <c r="O213" i="15"/>
  <c r="L213" i="15"/>
  <c r="I213" i="15"/>
  <c r="F213" i="15"/>
  <c r="C213" i="15"/>
  <c r="O212" i="15"/>
  <c r="L212" i="15"/>
  <c r="I212" i="15"/>
  <c r="F212" i="15"/>
  <c r="C212" i="15" s="1"/>
  <c r="O211" i="15"/>
  <c r="L211" i="15"/>
  <c r="I211" i="15"/>
  <c r="F211" i="15"/>
  <c r="C211" i="15" s="1"/>
  <c r="O210" i="15"/>
  <c r="L210" i="15"/>
  <c r="C210" i="15" s="1"/>
  <c r="I210" i="15"/>
  <c r="F210" i="15"/>
  <c r="O209" i="15"/>
  <c r="L209" i="15"/>
  <c r="I209" i="15"/>
  <c r="F209" i="15"/>
  <c r="C209" i="15"/>
  <c r="O208" i="15"/>
  <c r="L208" i="15"/>
  <c r="I208" i="15"/>
  <c r="F208" i="15"/>
  <c r="C208" i="15" s="1"/>
  <c r="O207" i="15"/>
  <c r="L207" i="15"/>
  <c r="I207" i="15"/>
  <c r="I204" i="15" s="1"/>
  <c r="I203" i="15" s="1"/>
  <c r="F207" i="15"/>
  <c r="C207" i="15" s="1"/>
  <c r="O206" i="15"/>
  <c r="L206" i="15"/>
  <c r="C206" i="15" s="1"/>
  <c r="I206" i="15"/>
  <c r="F206" i="15"/>
  <c r="O205" i="15"/>
  <c r="O204" i="15" s="1"/>
  <c r="O203" i="15" s="1"/>
  <c r="L205" i="15"/>
  <c r="I205" i="15"/>
  <c r="F205" i="15"/>
  <c r="F204" i="15" s="1"/>
  <c r="C205" i="15"/>
  <c r="N204" i="15"/>
  <c r="M204" i="15"/>
  <c r="L204" i="15"/>
  <c r="K204" i="15"/>
  <c r="K203" i="15" s="1"/>
  <c r="J204" i="15"/>
  <c r="H204" i="15"/>
  <c r="H203" i="15" s="1"/>
  <c r="G204" i="15"/>
  <c r="G203" i="15" s="1"/>
  <c r="E204" i="15"/>
  <c r="D204" i="15"/>
  <c r="D203" i="15" s="1"/>
  <c r="N203" i="15"/>
  <c r="M203" i="15"/>
  <c r="J203" i="15"/>
  <c r="E203" i="15"/>
  <c r="O202" i="15"/>
  <c r="L202" i="15"/>
  <c r="C202" i="15" s="1"/>
  <c r="I202" i="15"/>
  <c r="F202" i="15"/>
  <c r="O201" i="15"/>
  <c r="L201" i="15"/>
  <c r="I201" i="15"/>
  <c r="F201" i="15"/>
  <c r="C201" i="15"/>
  <c r="O200" i="15"/>
  <c r="L200" i="15"/>
  <c r="I200" i="15"/>
  <c r="F200" i="15"/>
  <c r="C200" i="15" s="1"/>
  <c r="O199" i="15"/>
  <c r="L199" i="15"/>
  <c r="I199" i="15"/>
  <c r="F199" i="15"/>
  <c r="C199" i="15" s="1"/>
  <c r="O198" i="15"/>
  <c r="L198" i="15"/>
  <c r="C198" i="15" s="1"/>
  <c r="I198" i="15"/>
  <c r="I197" i="15" s="1"/>
  <c r="F198" i="15"/>
  <c r="O197" i="15"/>
  <c r="N197" i="15"/>
  <c r="M197" i="15"/>
  <c r="K197" i="15"/>
  <c r="K195" i="15" s="1"/>
  <c r="J197" i="15"/>
  <c r="H197" i="15"/>
  <c r="H195" i="15" s="1"/>
  <c r="H194" i="15" s="1"/>
  <c r="H193" i="15" s="1"/>
  <c r="G197" i="15"/>
  <c r="G195" i="15" s="1"/>
  <c r="F197" i="15"/>
  <c r="E197" i="15"/>
  <c r="D197" i="15"/>
  <c r="D195" i="15" s="1"/>
  <c r="D194" i="15" s="1"/>
  <c r="O196" i="15"/>
  <c r="O195" i="15" s="1"/>
  <c r="L196" i="15"/>
  <c r="I196" i="15"/>
  <c r="F196" i="15"/>
  <c r="F195" i="15" s="1"/>
  <c r="N195" i="15"/>
  <c r="M195" i="15"/>
  <c r="M194" i="15" s="1"/>
  <c r="J195" i="15"/>
  <c r="E195" i="15"/>
  <c r="E194" i="15" s="1"/>
  <c r="N194" i="15"/>
  <c r="N193" i="15" s="1"/>
  <c r="J194" i="15"/>
  <c r="O192" i="15"/>
  <c r="O191" i="15" s="1"/>
  <c r="O190" i="15" s="1"/>
  <c r="L192" i="15"/>
  <c r="I192" i="15"/>
  <c r="F192" i="15"/>
  <c r="F191" i="15" s="1"/>
  <c r="N191" i="15"/>
  <c r="M191" i="15"/>
  <c r="M190" i="15" s="1"/>
  <c r="L191" i="15"/>
  <c r="L190" i="15" s="1"/>
  <c r="K191" i="15"/>
  <c r="J191" i="15"/>
  <c r="I191" i="15"/>
  <c r="I190" i="15" s="1"/>
  <c r="H191" i="15"/>
  <c r="H190" i="15" s="1"/>
  <c r="G191" i="15"/>
  <c r="E191" i="15"/>
  <c r="E190" i="15" s="1"/>
  <c r="D191" i="15"/>
  <c r="D190" i="15" s="1"/>
  <c r="N190" i="15"/>
  <c r="K190" i="15"/>
  <c r="J190" i="15"/>
  <c r="G190" i="15"/>
  <c r="O189" i="15"/>
  <c r="L189" i="15"/>
  <c r="I189" i="15"/>
  <c r="F189" i="15"/>
  <c r="C189" i="15"/>
  <c r="O188" i="15"/>
  <c r="O187" i="15" s="1"/>
  <c r="L188" i="15"/>
  <c r="I188" i="15"/>
  <c r="F188" i="15"/>
  <c r="F187" i="15" s="1"/>
  <c r="N187" i="15"/>
  <c r="M187" i="15"/>
  <c r="M186" i="15" s="1"/>
  <c r="L187" i="15"/>
  <c r="L186" i="15" s="1"/>
  <c r="K187" i="15"/>
  <c r="J187" i="15"/>
  <c r="I187" i="15"/>
  <c r="I186" i="15" s="1"/>
  <c r="H187" i="15"/>
  <c r="H186" i="15" s="1"/>
  <c r="G187" i="15"/>
  <c r="E187" i="15"/>
  <c r="D187" i="15"/>
  <c r="D186" i="15" s="1"/>
  <c r="N186" i="15"/>
  <c r="K186" i="15"/>
  <c r="J186" i="15"/>
  <c r="G186" i="15"/>
  <c r="O185" i="15"/>
  <c r="L185" i="15"/>
  <c r="I185" i="15"/>
  <c r="F185" i="15"/>
  <c r="C185" i="15"/>
  <c r="O184" i="15"/>
  <c r="O183" i="15" s="1"/>
  <c r="L184" i="15"/>
  <c r="I184" i="15"/>
  <c r="F184" i="15"/>
  <c r="F183" i="15" s="1"/>
  <c r="C183" i="15" s="1"/>
  <c r="N183" i="15"/>
  <c r="M183" i="15"/>
  <c r="L183" i="15"/>
  <c r="K183" i="15"/>
  <c r="J183" i="15"/>
  <c r="I183" i="15"/>
  <c r="H183" i="15"/>
  <c r="G183" i="15"/>
  <c r="E183" i="15"/>
  <c r="D183" i="15"/>
  <c r="O182" i="15"/>
  <c r="L182" i="15"/>
  <c r="C182" i="15" s="1"/>
  <c r="I182" i="15"/>
  <c r="F182" i="15"/>
  <c r="O181" i="15"/>
  <c r="O178" i="15" s="1"/>
  <c r="L181" i="15"/>
  <c r="I181" i="15"/>
  <c r="F181" i="15"/>
  <c r="C181" i="15"/>
  <c r="O180" i="15"/>
  <c r="L180" i="15"/>
  <c r="I180" i="15"/>
  <c r="F180" i="15"/>
  <c r="C180" i="15" s="1"/>
  <c r="O179" i="15"/>
  <c r="L179" i="15"/>
  <c r="L178" i="15" s="1"/>
  <c r="I179" i="15"/>
  <c r="I178" i="15" s="1"/>
  <c r="F179" i="15"/>
  <c r="C179" i="15" s="1"/>
  <c r="N178" i="15"/>
  <c r="M178" i="15"/>
  <c r="K178" i="15"/>
  <c r="J178" i="15"/>
  <c r="H178" i="15"/>
  <c r="G178" i="15"/>
  <c r="F178" i="15"/>
  <c r="E178" i="15"/>
  <c r="D178" i="15"/>
  <c r="O177" i="15"/>
  <c r="O174" i="15" s="1"/>
  <c r="L177" i="15"/>
  <c r="I177" i="15"/>
  <c r="F177" i="15"/>
  <c r="C177" i="15"/>
  <c r="O176" i="15"/>
  <c r="L176" i="15"/>
  <c r="I176" i="15"/>
  <c r="F176" i="15"/>
  <c r="C176" i="15" s="1"/>
  <c r="O175" i="15"/>
  <c r="L175" i="15"/>
  <c r="L174" i="15" s="1"/>
  <c r="L173" i="15" s="1"/>
  <c r="L172" i="15" s="1"/>
  <c r="I175" i="15"/>
  <c r="I174" i="15" s="1"/>
  <c r="I173" i="15" s="1"/>
  <c r="I172" i="15" s="1"/>
  <c r="F175" i="15"/>
  <c r="C175" i="15" s="1"/>
  <c r="N174" i="15"/>
  <c r="N173" i="15" s="1"/>
  <c r="N172" i="15" s="1"/>
  <c r="M174" i="15"/>
  <c r="M173" i="15" s="1"/>
  <c r="M172" i="15" s="1"/>
  <c r="K174" i="15"/>
  <c r="J174" i="15"/>
  <c r="J173" i="15" s="1"/>
  <c r="J172" i="15" s="1"/>
  <c r="H174" i="15"/>
  <c r="G174" i="15"/>
  <c r="F174" i="15"/>
  <c r="E174" i="15"/>
  <c r="E173" i="15" s="1"/>
  <c r="E172" i="15" s="1"/>
  <c r="D174" i="15"/>
  <c r="K173" i="15"/>
  <c r="K172" i="15" s="1"/>
  <c r="H173" i="15"/>
  <c r="G173" i="15"/>
  <c r="G172" i="15" s="1"/>
  <c r="D173" i="15"/>
  <c r="H172" i="15"/>
  <c r="D172" i="15"/>
  <c r="O171" i="15"/>
  <c r="L171" i="15"/>
  <c r="I171" i="15"/>
  <c r="F171" i="15"/>
  <c r="C171" i="15" s="1"/>
  <c r="O170" i="15"/>
  <c r="L170" i="15"/>
  <c r="C170" i="15" s="1"/>
  <c r="I170" i="15"/>
  <c r="F170" i="15"/>
  <c r="O169" i="15"/>
  <c r="L169" i="15"/>
  <c r="I169" i="15"/>
  <c r="F169" i="15"/>
  <c r="C169" i="15"/>
  <c r="O168" i="15"/>
  <c r="L168" i="15"/>
  <c r="I168" i="15"/>
  <c r="F168" i="15"/>
  <c r="C168" i="15" s="1"/>
  <c r="O167" i="15"/>
  <c r="L167" i="15"/>
  <c r="I167" i="15"/>
  <c r="F167" i="15"/>
  <c r="C167" i="15" s="1"/>
  <c r="O166" i="15"/>
  <c r="L166" i="15"/>
  <c r="C166" i="15" s="1"/>
  <c r="I166" i="15"/>
  <c r="I165" i="15" s="1"/>
  <c r="I164" i="15" s="1"/>
  <c r="F166" i="15"/>
  <c r="O165" i="15"/>
  <c r="O164" i="15" s="1"/>
  <c r="N165" i="15"/>
  <c r="N164" i="15" s="1"/>
  <c r="M165" i="15"/>
  <c r="K165" i="15"/>
  <c r="K164" i="15" s="1"/>
  <c r="J165" i="15"/>
  <c r="J164" i="15" s="1"/>
  <c r="H165" i="15"/>
  <c r="G165" i="15"/>
  <c r="G164" i="15" s="1"/>
  <c r="E165" i="15"/>
  <c r="D165" i="15"/>
  <c r="M164" i="15"/>
  <c r="H164" i="15"/>
  <c r="E164" i="15"/>
  <c r="D164" i="15"/>
  <c r="O163" i="15"/>
  <c r="L163" i="15"/>
  <c r="I163" i="15"/>
  <c r="F163" i="15"/>
  <c r="C163" i="15" s="1"/>
  <c r="O162" i="15"/>
  <c r="L162" i="15"/>
  <c r="C162" i="15" s="1"/>
  <c r="I162" i="15"/>
  <c r="F162" i="15"/>
  <c r="O161" i="15"/>
  <c r="L161" i="15"/>
  <c r="I161" i="15"/>
  <c r="F161" i="15"/>
  <c r="C161" i="15"/>
  <c r="O160" i="15"/>
  <c r="O159" i="15" s="1"/>
  <c r="L160" i="15"/>
  <c r="I160" i="15"/>
  <c r="F160" i="15"/>
  <c r="F159" i="15" s="1"/>
  <c r="C159" i="15" s="1"/>
  <c r="N159" i="15"/>
  <c r="M159" i="15"/>
  <c r="L159" i="15"/>
  <c r="K159" i="15"/>
  <c r="J159" i="15"/>
  <c r="I159" i="15"/>
  <c r="H159" i="15"/>
  <c r="G159" i="15"/>
  <c r="E159" i="15"/>
  <c r="D159" i="15"/>
  <c r="O158" i="15"/>
  <c r="L158" i="15"/>
  <c r="C158" i="15" s="1"/>
  <c r="I158" i="15"/>
  <c r="F158" i="15"/>
  <c r="O157" i="15"/>
  <c r="L157" i="15"/>
  <c r="I157" i="15"/>
  <c r="F157" i="15"/>
  <c r="C157" i="15"/>
  <c r="O156" i="15"/>
  <c r="L156" i="15"/>
  <c r="I156" i="15"/>
  <c r="F156" i="15"/>
  <c r="C156" i="15" s="1"/>
  <c r="O155" i="15"/>
  <c r="L155" i="15"/>
  <c r="I155" i="15"/>
  <c r="F155" i="15"/>
  <c r="C155" i="15" s="1"/>
  <c r="O154" i="15"/>
  <c r="L154" i="15"/>
  <c r="C154" i="15" s="1"/>
  <c r="I154" i="15"/>
  <c r="F154" i="15"/>
  <c r="O153" i="15"/>
  <c r="O150" i="15" s="1"/>
  <c r="L153" i="15"/>
  <c r="I153" i="15"/>
  <c r="F153" i="15"/>
  <c r="C153" i="15"/>
  <c r="O152" i="15"/>
  <c r="L152" i="15"/>
  <c r="I152" i="15"/>
  <c r="F152" i="15"/>
  <c r="C152" i="15" s="1"/>
  <c r="O151" i="15"/>
  <c r="L151" i="15"/>
  <c r="L150" i="15" s="1"/>
  <c r="I151" i="15"/>
  <c r="I150" i="15" s="1"/>
  <c r="F151" i="15"/>
  <c r="C151" i="15" s="1"/>
  <c r="N150" i="15"/>
  <c r="M150" i="15"/>
  <c r="K150" i="15"/>
  <c r="J150" i="15"/>
  <c r="H150" i="15"/>
  <c r="G150" i="15"/>
  <c r="F150" i="15"/>
  <c r="E150" i="15"/>
  <c r="D150" i="15"/>
  <c r="O149" i="15"/>
  <c r="L149" i="15"/>
  <c r="I149" i="15"/>
  <c r="F149" i="15"/>
  <c r="C149" i="15"/>
  <c r="O148" i="15"/>
  <c r="L148" i="15"/>
  <c r="I148" i="15"/>
  <c r="F148" i="15"/>
  <c r="C148" i="15" s="1"/>
  <c r="O147" i="15"/>
  <c r="L147" i="15"/>
  <c r="I147" i="15"/>
  <c r="F147" i="15"/>
  <c r="C147" i="15" s="1"/>
  <c r="O146" i="15"/>
  <c r="L146" i="15"/>
  <c r="C146" i="15" s="1"/>
  <c r="I146" i="15"/>
  <c r="F146" i="15"/>
  <c r="O145" i="15"/>
  <c r="L145" i="15"/>
  <c r="I145" i="15"/>
  <c r="F145" i="15"/>
  <c r="C145" i="15"/>
  <c r="O144" i="15"/>
  <c r="O143" i="15" s="1"/>
  <c r="L144" i="15"/>
  <c r="I144" i="15"/>
  <c r="F144" i="15"/>
  <c r="F143" i="15" s="1"/>
  <c r="N143" i="15"/>
  <c r="M143" i="15"/>
  <c r="K143" i="15"/>
  <c r="J143" i="15"/>
  <c r="I143" i="15"/>
  <c r="H143" i="15"/>
  <c r="G143" i="15"/>
  <c r="E143" i="15"/>
  <c r="D143" i="15"/>
  <c r="O142" i="15"/>
  <c r="L142" i="15"/>
  <c r="C142" i="15" s="1"/>
  <c r="I142" i="15"/>
  <c r="F142" i="15"/>
  <c r="O141" i="15"/>
  <c r="O140" i="15" s="1"/>
  <c r="L141" i="15"/>
  <c r="I141" i="15"/>
  <c r="F141" i="15"/>
  <c r="F140" i="15" s="1"/>
  <c r="C140" i="15" s="1"/>
  <c r="C141" i="15"/>
  <c r="N140" i="15"/>
  <c r="M140" i="15"/>
  <c r="L140" i="15"/>
  <c r="K140" i="15"/>
  <c r="J140" i="15"/>
  <c r="I140" i="15"/>
  <c r="H140" i="15"/>
  <c r="H129" i="15" s="1"/>
  <c r="G140" i="15"/>
  <c r="E140" i="15"/>
  <c r="D140" i="15"/>
  <c r="D129" i="15" s="1"/>
  <c r="O139" i="15"/>
  <c r="L139" i="15"/>
  <c r="I139" i="15"/>
  <c r="F139" i="15"/>
  <c r="C139" i="15" s="1"/>
  <c r="O138" i="15"/>
  <c r="L138" i="15"/>
  <c r="C138" i="15" s="1"/>
  <c r="I138" i="15"/>
  <c r="F138" i="15"/>
  <c r="O137" i="15"/>
  <c r="L137" i="15"/>
  <c r="I137" i="15"/>
  <c r="F137" i="15"/>
  <c r="C137" i="15"/>
  <c r="O136" i="15"/>
  <c r="O135" i="15" s="1"/>
  <c r="L136" i="15"/>
  <c r="I136" i="15"/>
  <c r="F136" i="15"/>
  <c r="F135" i="15" s="1"/>
  <c r="N135" i="15"/>
  <c r="M135" i="15"/>
  <c r="M129" i="15" s="1"/>
  <c r="K135" i="15"/>
  <c r="J135" i="15"/>
  <c r="I135" i="15"/>
  <c r="H135" i="15"/>
  <c r="G135" i="15"/>
  <c r="E135" i="15"/>
  <c r="E129" i="15" s="1"/>
  <c r="D135" i="15"/>
  <c r="O134" i="15"/>
  <c r="L134" i="15"/>
  <c r="C134" i="15" s="1"/>
  <c r="I134" i="15"/>
  <c r="F134" i="15"/>
  <c r="O133" i="15"/>
  <c r="O130" i="15" s="1"/>
  <c r="L133" i="15"/>
  <c r="I133" i="15"/>
  <c r="F133" i="15"/>
  <c r="C133" i="15"/>
  <c r="O132" i="15"/>
  <c r="L132" i="15"/>
  <c r="I132" i="15"/>
  <c r="F132" i="15"/>
  <c r="C132" i="15" s="1"/>
  <c r="O131" i="15"/>
  <c r="L131" i="15"/>
  <c r="L130" i="15" s="1"/>
  <c r="I131" i="15"/>
  <c r="I130" i="15" s="1"/>
  <c r="I129" i="15" s="1"/>
  <c r="F131" i="15"/>
  <c r="N130" i="15"/>
  <c r="N129" i="15" s="1"/>
  <c r="M130" i="15"/>
  <c r="K130" i="15"/>
  <c r="J130" i="15"/>
  <c r="J129" i="15" s="1"/>
  <c r="H130" i="15"/>
  <c r="G130" i="15"/>
  <c r="F130" i="15"/>
  <c r="E130" i="15"/>
  <c r="D130" i="15"/>
  <c r="K129" i="15"/>
  <c r="G129" i="15"/>
  <c r="O128" i="15"/>
  <c r="L128" i="15"/>
  <c r="L127" i="15" s="1"/>
  <c r="I128" i="15"/>
  <c r="F128" i="15"/>
  <c r="O127" i="15"/>
  <c r="N127" i="15"/>
  <c r="M127" i="15"/>
  <c r="K127" i="15"/>
  <c r="J127" i="15"/>
  <c r="I127" i="15"/>
  <c r="H127" i="15"/>
  <c r="G127" i="15"/>
  <c r="E127" i="15"/>
  <c r="D127" i="15"/>
  <c r="O126" i="15"/>
  <c r="L126" i="15"/>
  <c r="C126" i="15" s="1"/>
  <c r="I126" i="15"/>
  <c r="F126" i="15"/>
  <c r="O125" i="15"/>
  <c r="L125" i="15"/>
  <c r="I125" i="15"/>
  <c r="F125" i="15"/>
  <c r="C125" i="15"/>
  <c r="O124" i="15"/>
  <c r="L124" i="15"/>
  <c r="I124" i="15"/>
  <c r="F124" i="15"/>
  <c r="C124" i="15" s="1"/>
  <c r="D124" i="15"/>
  <c r="O123" i="15"/>
  <c r="L123" i="15"/>
  <c r="C123" i="15" s="1"/>
  <c r="I123" i="15"/>
  <c r="F123" i="15"/>
  <c r="O122" i="15"/>
  <c r="L122" i="15"/>
  <c r="I122" i="15"/>
  <c r="F122" i="15"/>
  <c r="C122" i="15"/>
  <c r="N121" i="15"/>
  <c r="M121" i="15"/>
  <c r="K121" i="15"/>
  <c r="J121" i="15"/>
  <c r="I121" i="15"/>
  <c r="H121" i="15"/>
  <c r="G121" i="15"/>
  <c r="E121" i="15"/>
  <c r="D121" i="15"/>
  <c r="O120" i="15"/>
  <c r="L120" i="15"/>
  <c r="I120" i="15"/>
  <c r="C120" i="15" s="1"/>
  <c r="F120" i="15"/>
  <c r="O119" i="15"/>
  <c r="L119" i="15"/>
  <c r="I119" i="15"/>
  <c r="F119" i="15"/>
  <c r="C119" i="15"/>
  <c r="O118" i="15"/>
  <c r="L118" i="15"/>
  <c r="I118" i="15"/>
  <c r="F118" i="15"/>
  <c r="C118" i="15" s="1"/>
  <c r="O117" i="15"/>
  <c r="L117" i="15"/>
  <c r="I117" i="15"/>
  <c r="F117" i="15"/>
  <c r="O116" i="15"/>
  <c r="L116" i="15"/>
  <c r="L115" i="15" s="1"/>
  <c r="I116" i="15"/>
  <c r="F116" i="15"/>
  <c r="O115" i="15"/>
  <c r="N115" i="15"/>
  <c r="M115" i="15"/>
  <c r="K115" i="15"/>
  <c r="J115" i="15"/>
  <c r="H115" i="15"/>
  <c r="G115" i="15"/>
  <c r="E115" i="15"/>
  <c r="D115" i="15"/>
  <c r="O114" i="15"/>
  <c r="L114" i="15"/>
  <c r="I114" i="15"/>
  <c r="F114" i="15"/>
  <c r="C114" i="15" s="1"/>
  <c r="O113" i="15"/>
  <c r="L113" i="15"/>
  <c r="I113" i="15"/>
  <c r="F113" i="15"/>
  <c r="O112" i="15"/>
  <c r="L112" i="15"/>
  <c r="L111" i="15" s="1"/>
  <c r="I112" i="15"/>
  <c r="F112" i="15"/>
  <c r="O111" i="15"/>
  <c r="N111" i="15"/>
  <c r="M111" i="15"/>
  <c r="K111" i="15"/>
  <c r="J111" i="15"/>
  <c r="H111" i="15"/>
  <c r="G111" i="15"/>
  <c r="E111" i="15"/>
  <c r="D111" i="15"/>
  <c r="O110" i="15"/>
  <c r="L110" i="15"/>
  <c r="I110" i="15"/>
  <c r="F110" i="15"/>
  <c r="C110" i="15" s="1"/>
  <c r="O109" i="15"/>
  <c r="L109" i="15"/>
  <c r="I109" i="15"/>
  <c r="F109" i="15"/>
  <c r="O108" i="15"/>
  <c r="L108" i="15"/>
  <c r="I108" i="15"/>
  <c r="F108" i="15"/>
  <c r="O107" i="15"/>
  <c r="L107" i="15"/>
  <c r="L102" i="15" s="1"/>
  <c r="I107" i="15"/>
  <c r="F107" i="15"/>
  <c r="C107" i="15"/>
  <c r="O106" i="15"/>
  <c r="L106" i="15"/>
  <c r="I106" i="15"/>
  <c r="F106" i="15"/>
  <c r="C106" i="15" s="1"/>
  <c r="O105" i="15"/>
  <c r="L105" i="15"/>
  <c r="I105" i="15"/>
  <c r="F105" i="15"/>
  <c r="O104" i="15"/>
  <c r="L104" i="15"/>
  <c r="I104" i="15"/>
  <c r="F104" i="15"/>
  <c r="O103" i="15"/>
  <c r="O102" i="15" s="1"/>
  <c r="L103" i="15"/>
  <c r="I103" i="15"/>
  <c r="F103" i="15"/>
  <c r="C103" i="15"/>
  <c r="N102" i="15"/>
  <c r="M102" i="15"/>
  <c r="K102" i="15"/>
  <c r="J102" i="15"/>
  <c r="H102" i="15"/>
  <c r="G102" i="15"/>
  <c r="E102" i="15"/>
  <c r="D102" i="15"/>
  <c r="D82" i="15" s="1"/>
  <c r="D74" i="15" s="1"/>
  <c r="D51" i="15" s="1"/>
  <c r="O101" i="15"/>
  <c r="L101" i="15"/>
  <c r="I101" i="15"/>
  <c r="F101" i="15"/>
  <c r="O100" i="15"/>
  <c r="L100" i="15"/>
  <c r="I100" i="15"/>
  <c r="C100" i="15" s="1"/>
  <c r="F100" i="15"/>
  <c r="O99" i="15"/>
  <c r="L99" i="15"/>
  <c r="I99" i="15"/>
  <c r="F99" i="15"/>
  <c r="C99" i="15"/>
  <c r="O98" i="15"/>
  <c r="L98" i="15"/>
  <c r="I98" i="15"/>
  <c r="F98" i="15"/>
  <c r="C98" i="15" s="1"/>
  <c r="O97" i="15"/>
  <c r="L97" i="15"/>
  <c r="I97" i="15"/>
  <c r="F97" i="15"/>
  <c r="O96" i="15"/>
  <c r="L96" i="15"/>
  <c r="I96" i="15"/>
  <c r="F96" i="15"/>
  <c r="O95" i="15"/>
  <c r="O94" i="15" s="1"/>
  <c r="L95" i="15"/>
  <c r="I95" i="15"/>
  <c r="F95" i="15"/>
  <c r="C95" i="15"/>
  <c r="N94" i="15"/>
  <c r="M94" i="15"/>
  <c r="L94" i="15"/>
  <c r="K94" i="15"/>
  <c r="J94" i="15"/>
  <c r="H94" i="15"/>
  <c r="G94" i="15"/>
  <c r="E94" i="15"/>
  <c r="D94" i="15"/>
  <c r="O93" i="15"/>
  <c r="L93" i="15"/>
  <c r="I93" i="15"/>
  <c r="F93" i="15"/>
  <c r="O92" i="15"/>
  <c r="L92" i="15"/>
  <c r="I92" i="15"/>
  <c r="F92" i="15"/>
  <c r="O91" i="15"/>
  <c r="L91" i="15"/>
  <c r="I91" i="15"/>
  <c r="F91" i="15"/>
  <c r="C91" i="15"/>
  <c r="O90" i="15"/>
  <c r="L90" i="15"/>
  <c r="I90" i="15"/>
  <c r="F90" i="15"/>
  <c r="C90" i="15" s="1"/>
  <c r="O89" i="15"/>
  <c r="L89" i="15"/>
  <c r="I89" i="15"/>
  <c r="I88" i="15" s="1"/>
  <c r="F89" i="15"/>
  <c r="N88" i="15"/>
  <c r="M88" i="15"/>
  <c r="K88" i="15"/>
  <c r="J88" i="15"/>
  <c r="H88" i="15"/>
  <c r="G88" i="15"/>
  <c r="E88" i="15"/>
  <c r="E82" i="15" s="1"/>
  <c r="D88" i="15"/>
  <c r="O87" i="15"/>
  <c r="L87" i="15"/>
  <c r="I87" i="15"/>
  <c r="F87" i="15"/>
  <c r="C87" i="15"/>
  <c r="O86" i="15"/>
  <c r="O83" i="15" s="1"/>
  <c r="L86" i="15"/>
  <c r="I86" i="15"/>
  <c r="F86" i="15"/>
  <c r="C86" i="15" s="1"/>
  <c r="O85" i="15"/>
  <c r="L85" i="15"/>
  <c r="I85" i="15"/>
  <c r="F85" i="15"/>
  <c r="O84" i="15"/>
  <c r="L84" i="15"/>
  <c r="I84" i="15"/>
  <c r="F84" i="15"/>
  <c r="N83" i="15"/>
  <c r="M83" i="15"/>
  <c r="K83" i="15"/>
  <c r="K82" i="15" s="1"/>
  <c r="J83" i="15"/>
  <c r="H83" i="15"/>
  <c r="G83" i="15"/>
  <c r="G82" i="15" s="1"/>
  <c r="E83" i="15"/>
  <c r="D83" i="15"/>
  <c r="H82" i="15"/>
  <c r="H74" i="15" s="1"/>
  <c r="O81" i="15"/>
  <c r="L81" i="15"/>
  <c r="I81" i="15"/>
  <c r="F81" i="15"/>
  <c r="O80" i="15"/>
  <c r="L80" i="15"/>
  <c r="L79" i="15" s="1"/>
  <c r="I80" i="15"/>
  <c r="F80" i="15"/>
  <c r="O79" i="15"/>
  <c r="O75" i="15" s="1"/>
  <c r="N79" i="15"/>
  <c r="M79" i="15"/>
  <c r="K79" i="15"/>
  <c r="J79" i="15"/>
  <c r="J75" i="15" s="1"/>
  <c r="H79" i="15"/>
  <c r="G79" i="15"/>
  <c r="G75" i="15" s="1"/>
  <c r="G74" i="15" s="1"/>
  <c r="G51" i="15" s="1"/>
  <c r="F79" i="15"/>
  <c r="E79" i="15"/>
  <c r="D79" i="15"/>
  <c r="O78" i="15"/>
  <c r="O76" i="15" s="1"/>
  <c r="L78" i="15"/>
  <c r="I78" i="15"/>
  <c r="F78" i="15"/>
  <c r="C78" i="15" s="1"/>
  <c r="O77" i="15"/>
  <c r="L77" i="15"/>
  <c r="L76" i="15" s="1"/>
  <c r="L75" i="15" s="1"/>
  <c r="I77" i="15"/>
  <c r="F77" i="15"/>
  <c r="N76" i="15"/>
  <c r="N75" i="15" s="1"/>
  <c r="M76" i="15"/>
  <c r="M75" i="15" s="1"/>
  <c r="K76" i="15"/>
  <c r="J76" i="15"/>
  <c r="I76" i="15"/>
  <c r="H76" i="15"/>
  <c r="G76" i="15"/>
  <c r="E76" i="15"/>
  <c r="E75" i="15" s="1"/>
  <c r="E74" i="15" s="1"/>
  <c r="D76" i="15"/>
  <c r="K75" i="15"/>
  <c r="H75" i="15"/>
  <c r="D75" i="15"/>
  <c r="O73" i="15"/>
  <c r="L73" i="15"/>
  <c r="I73" i="15"/>
  <c r="F73" i="15"/>
  <c r="O72" i="15"/>
  <c r="L72" i="15"/>
  <c r="I72" i="15"/>
  <c r="C72" i="15" s="1"/>
  <c r="F72" i="15"/>
  <c r="O71" i="15"/>
  <c r="L71" i="15"/>
  <c r="I71" i="15"/>
  <c r="F71" i="15"/>
  <c r="C71" i="15"/>
  <c r="O70" i="15"/>
  <c r="L70" i="15"/>
  <c r="I70" i="15"/>
  <c r="F70" i="15"/>
  <c r="C70" i="15" s="1"/>
  <c r="O69" i="15"/>
  <c r="L69" i="15"/>
  <c r="L68" i="15" s="1"/>
  <c r="I69" i="15"/>
  <c r="F69" i="15"/>
  <c r="N68" i="15"/>
  <c r="N66" i="15" s="1"/>
  <c r="N52" i="15" s="1"/>
  <c r="M68" i="15"/>
  <c r="M66" i="15" s="1"/>
  <c r="K68" i="15"/>
  <c r="J68" i="15"/>
  <c r="J66" i="15" s="1"/>
  <c r="I68" i="15"/>
  <c r="I66" i="15" s="1"/>
  <c r="H68" i="15"/>
  <c r="G68" i="15"/>
  <c r="E68" i="15"/>
  <c r="E66" i="15" s="1"/>
  <c r="D68" i="15"/>
  <c r="O67" i="15"/>
  <c r="L67" i="15"/>
  <c r="I67" i="15"/>
  <c r="F67" i="15"/>
  <c r="C67" i="15"/>
  <c r="L66" i="15"/>
  <c r="K66" i="15"/>
  <c r="K52" i="15" s="1"/>
  <c r="H66" i="15"/>
  <c r="G66" i="15"/>
  <c r="G52" i="15" s="1"/>
  <c r="D66" i="15"/>
  <c r="O65" i="15"/>
  <c r="L65" i="15"/>
  <c r="I65" i="15"/>
  <c r="F65" i="15"/>
  <c r="O64" i="15"/>
  <c r="L64" i="15"/>
  <c r="I64" i="15"/>
  <c r="C64" i="15" s="1"/>
  <c r="F64" i="15"/>
  <c r="O63" i="15"/>
  <c r="L63" i="15"/>
  <c r="I63" i="15"/>
  <c r="F63" i="15"/>
  <c r="C63" i="15"/>
  <c r="O62" i="15"/>
  <c r="L62" i="15"/>
  <c r="I62" i="15"/>
  <c r="F62" i="15"/>
  <c r="C62" i="15" s="1"/>
  <c r="O61" i="15"/>
  <c r="L61" i="15"/>
  <c r="I61" i="15"/>
  <c r="F61" i="15"/>
  <c r="O60" i="15"/>
  <c r="L60" i="15"/>
  <c r="I60" i="15"/>
  <c r="I57" i="15" s="1"/>
  <c r="F60" i="15"/>
  <c r="O59" i="15"/>
  <c r="L59" i="15"/>
  <c r="I59" i="15"/>
  <c r="F59" i="15"/>
  <c r="C59" i="15"/>
  <c r="O58" i="15"/>
  <c r="L58" i="15"/>
  <c r="I58" i="15"/>
  <c r="F58" i="15"/>
  <c r="F57" i="15" s="1"/>
  <c r="N57" i="15"/>
  <c r="M57" i="15"/>
  <c r="L57" i="15"/>
  <c r="K57" i="15"/>
  <c r="J57" i="15"/>
  <c r="H57" i="15"/>
  <c r="H53" i="15" s="1"/>
  <c r="H52" i="15" s="1"/>
  <c r="H51" i="15" s="1"/>
  <c r="H50" i="15" s="1"/>
  <c r="G57" i="15"/>
  <c r="E57" i="15"/>
  <c r="D57" i="15"/>
  <c r="O56" i="15"/>
  <c r="L56" i="15"/>
  <c r="I56" i="15"/>
  <c r="F56" i="15"/>
  <c r="O55" i="15"/>
  <c r="O54" i="15" s="1"/>
  <c r="L55" i="15"/>
  <c r="L54" i="15" s="1"/>
  <c r="L53" i="15" s="1"/>
  <c r="L52" i="15" s="1"/>
  <c r="I55" i="15"/>
  <c r="F55" i="15"/>
  <c r="C55" i="15"/>
  <c r="F54" i="15"/>
  <c r="N53" i="15"/>
  <c r="M53" i="15"/>
  <c r="M52" i="15" s="1"/>
  <c r="K53" i="15"/>
  <c r="J53" i="15"/>
  <c r="G53" i="15"/>
  <c r="E53" i="15"/>
  <c r="E52" i="15" s="1"/>
  <c r="D53" i="15"/>
  <c r="D52" i="15" s="1"/>
  <c r="J52" i="15"/>
  <c r="O46" i="15"/>
  <c r="C46" i="15" s="1"/>
  <c r="O45" i="15"/>
  <c r="C45" i="15" s="1"/>
  <c r="O44" i="15"/>
  <c r="C44" i="15" s="1"/>
  <c r="N44" i="15"/>
  <c r="M44" i="15"/>
  <c r="L43" i="15"/>
  <c r="L42" i="15" s="1"/>
  <c r="I43" i="15"/>
  <c r="I42" i="15" s="1"/>
  <c r="C42" i="15" s="1"/>
  <c r="F43" i="15"/>
  <c r="C43" i="15" s="1"/>
  <c r="K42" i="15"/>
  <c r="J42" i="15"/>
  <c r="H42" i="15"/>
  <c r="G42" i="15"/>
  <c r="F42" i="15"/>
  <c r="E42" i="15"/>
  <c r="D42" i="15"/>
  <c r="F41" i="15"/>
  <c r="C41" i="15" s="1"/>
  <c r="L40" i="15"/>
  <c r="L36" i="15" s="1"/>
  <c r="C36" i="15" s="1"/>
  <c r="C40" i="15"/>
  <c r="L39" i="15"/>
  <c r="C39" i="15" s="1"/>
  <c r="L38" i="15"/>
  <c r="C38" i="15"/>
  <c r="L37" i="15"/>
  <c r="C37" i="15" s="1"/>
  <c r="K36" i="15"/>
  <c r="J36" i="15"/>
  <c r="L35" i="15"/>
  <c r="C35" i="15"/>
  <c r="L34" i="15"/>
  <c r="C34" i="15" s="1"/>
  <c r="L33" i="15"/>
  <c r="C33" i="15" s="1"/>
  <c r="K33" i="15"/>
  <c r="J33" i="15"/>
  <c r="L32" i="15"/>
  <c r="L31" i="15" s="1"/>
  <c r="C32" i="15"/>
  <c r="K31" i="15"/>
  <c r="J31" i="15"/>
  <c r="J26" i="15" s="1"/>
  <c r="L30" i="15"/>
  <c r="C30" i="15" s="1"/>
  <c r="L29" i="15"/>
  <c r="C29" i="15"/>
  <c r="L28" i="15"/>
  <c r="C28" i="15" s="1"/>
  <c r="L27" i="15"/>
  <c r="C27" i="15" s="1"/>
  <c r="K27" i="15"/>
  <c r="J27" i="15"/>
  <c r="K26" i="15"/>
  <c r="F25" i="15"/>
  <c r="C25" i="15"/>
  <c r="I24" i="15"/>
  <c r="O23" i="15"/>
  <c r="L23" i="15"/>
  <c r="I23" i="15"/>
  <c r="F23" i="15"/>
  <c r="C23" i="15" s="1"/>
  <c r="O22" i="15"/>
  <c r="L22" i="15"/>
  <c r="L21" i="15" s="1"/>
  <c r="I22" i="15"/>
  <c r="I21" i="15" s="1"/>
  <c r="F22" i="15"/>
  <c r="C22" i="15" s="1"/>
  <c r="O21" i="15"/>
  <c r="O287" i="15" s="1"/>
  <c r="N21" i="15"/>
  <c r="N287" i="15" s="1"/>
  <c r="N286" i="15" s="1"/>
  <c r="M21" i="15"/>
  <c r="M287" i="15" s="1"/>
  <c r="M286" i="15" s="1"/>
  <c r="K21" i="15"/>
  <c r="K287" i="15" s="1"/>
  <c r="K286" i="15" s="1"/>
  <c r="J21" i="15"/>
  <c r="J287" i="15" s="1"/>
  <c r="J286" i="15" s="1"/>
  <c r="H21" i="15"/>
  <c r="H287" i="15" s="1"/>
  <c r="H286" i="15" s="1"/>
  <c r="G21" i="15"/>
  <c r="G287" i="15" s="1"/>
  <c r="G286" i="15" s="1"/>
  <c r="F21" i="15"/>
  <c r="F287" i="15" s="1"/>
  <c r="E21" i="15"/>
  <c r="E287" i="15" s="1"/>
  <c r="E286" i="15" s="1"/>
  <c r="D21" i="15"/>
  <c r="D287" i="15" s="1"/>
  <c r="D286" i="15" s="1"/>
  <c r="O20" i="15"/>
  <c r="K20" i="15"/>
  <c r="H20" i="15"/>
  <c r="G20" i="15"/>
  <c r="D50" i="31" l="1"/>
  <c r="G285" i="31"/>
  <c r="G49" i="31"/>
  <c r="L285" i="31"/>
  <c r="L49" i="31"/>
  <c r="E51" i="31"/>
  <c r="E50" i="31" s="1"/>
  <c r="E284" i="31"/>
  <c r="M285" i="31"/>
  <c r="M49" i="31"/>
  <c r="F229" i="31"/>
  <c r="C230" i="31"/>
  <c r="H285" i="31"/>
  <c r="H49" i="31"/>
  <c r="C53" i="31"/>
  <c r="C268" i="31"/>
  <c r="M284" i="31"/>
  <c r="C263" i="31"/>
  <c r="C195" i="31"/>
  <c r="C269" i="31"/>
  <c r="H284" i="31"/>
  <c r="F258" i="31"/>
  <c r="C187" i="31"/>
  <c r="F82" i="31"/>
  <c r="C82" i="31" s="1"/>
  <c r="I74" i="31"/>
  <c r="I51" i="31" s="1"/>
  <c r="O20" i="31"/>
  <c r="I173" i="31"/>
  <c r="I172" i="31" s="1"/>
  <c r="C174" i="31"/>
  <c r="C111" i="31"/>
  <c r="K284" i="31"/>
  <c r="F66" i="31"/>
  <c r="C66" i="31" s="1"/>
  <c r="C68" i="31"/>
  <c r="C27" i="31"/>
  <c r="L26" i="31"/>
  <c r="C286" i="31"/>
  <c r="C204" i="31"/>
  <c r="F203" i="31"/>
  <c r="C203" i="31" s="1"/>
  <c r="J284" i="31"/>
  <c r="N193" i="31"/>
  <c r="N50" i="31" s="1"/>
  <c r="D284" i="31"/>
  <c r="I194" i="31"/>
  <c r="F186" i="31"/>
  <c r="C186" i="31" s="1"/>
  <c r="C173" i="31"/>
  <c r="F172" i="31"/>
  <c r="C172" i="31" s="1"/>
  <c r="K50" i="31"/>
  <c r="G284" i="31"/>
  <c r="O193" i="31"/>
  <c r="I258" i="31"/>
  <c r="I229" i="31" s="1"/>
  <c r="I284" i="31" s="1"/>
  <c r="I286" i="31"/>
  <c r="J193" i="31"/>
  <c r="J50" i="31" s="1"/>
  <c r="C165" i="31"/>
  <c r="F164" i="31"/>
  <c r="C164" i="31" s="1"/>
  <c r="C150" i="31"/>
  <c r="C287" i="31"/>
  <c r="C76" i="31"/>
  <c r="F75" i="31"/>
  <c r="C250" i="31"/>
  <c r="O51" i="31"/>
  <c r="O50" i="31" s="1"/>
  <c r="O66" i="15"/>
  <c r="J74" i="15"/>
  <c r="J51" i="15" s="1"/>
  <c r="J50" i="15" s="1"/>
  <c r="I287" i="15"/>
  <c r="I20" i="15"/>
  <c r="L287" i="15"/>
  <c r="L20" i="15"/>
  <c r="C31" i="15"/>
  <c r="L26" i="15"/>
  <c r="C26" i="15" s="1"/>
  <c r="N51" i="15"/>
  <c r="N50" i="15" s="1"/>
  <c r="K74" i="15"/>
  <c r="K51" i="15" s="1"/>
  <c r="K50" i="15" s="1"/>
  <c r="C54" i="15"/>
  <c r="N74" i="15"/>
  <c r="G50" i="15"/>
  <c r="H285" i="15"/>
  <c r="H49" i="15"/>
  <c r="I83" i="15"/>
  <c r="C84" i="15"/>
  <c r="E20" i="15"/>
  <c r="M20" i="15"/>
  <c r="C61" i="15"/>
  <c r="F68" i="15"/>
  <c r="C68" i="15" s="1"/>
  <c r="C69" i="15"/>
  <c r="O68" i="15"/>
  <c r="F76" i="15"/>
  <c r="C77" i="15"/>
  <c r="C81" i="15"/>
  <c r="N82" i="15"/>
  <c r="L83" i="15"/>
  <c r="M82" i="15"/>
  <c r="M74" i="15" s="1"/>
  <c r="L88" i="15"/>
  <c r="C93" i="15"/>
  <c r="F94" i="15"/>
  <c r="C94" i="15" s="1"/>
  <c r="C97" i="15"/>
  <c r="C109" i="15"/>
  <c r="F111" i="15"/>
  <c r="C113" i="15"/>
  <c r="F115" i="15"/>
  <c r="C115" i="15" s="1"/>
  <c r="C117" i="15"/>
  <c r="O121" i="15"/>
  <c r="C150" i="15"/>
  <c r="C178" i="15"/>
  <c r="E186" i="15"/>
  <c r="E51" i="15" s="1"/>
  <c r="E50" i="15" s="1"/>
  <c r="O186" i="15"/>
  <c r="F190" i="15"/>
  <c r="C190" i="15" s="1"/>
  <c r="C191" i="15"/>
  <c r="J193" i="15"/>
  <c r="M193" i="15"/>
  <c r="K194" i="15"/>
  <c r="K193" i="15" s="1"/>
  <c r="C232" i="15"/>
  <c r="C57" i="15"/>
  <c r="J20" i="15"/>
  <c r="N20" i="15"/>
  <c r="F53" i="15"/>
  <c r="C56" i="15"/>
  <c r="I54" i="15"/>
  <c r="I53" i="15" s="1"/>
  <c r="I52" i="15" s="1"/>
  <c r="C60" i="15"/>
  <c r="I79" i="15"/>
  <c r="C79" i="15" s="1"/>
  <c r="C80" i="15"/>
  <c r="J82" i="15"/>
  <c r="C92" i="15"/>
  <c r="C96" i="15"/>
  <c r="I94" i="15"/>
  <c r="C108" i="15"/>
  <c r="I111" i="15"/>
  <c r="C112" i="15"/>
  <c r="I115" i="15"/>
  <c r="C116" i="15"/>
  <c r="L121" i="15"/>
  <c r="F121" i="15"/>
  <c r="F127" i="15"/>
  <c r="C127" i="15" s="1"/>
  <c r="C128" i="15"/>
  <c r="O129" i="15"/>
  <c r="O173" i="15"/>
  <c r="O172" i="15" s="1"/>
  <c r="C187" i="15"/>
  <c r="O194" i="15"/>
  <c r="G194" i="15"/>
  <c r="G193" i="15" s="1"/>
  <c r="I195" i="15"/>
  <c r="I194" i="15" s="1"/>
  <c r="D229" i="15"/>
  <c r="D193" i="15" s="1"/>
  <c r="D50" i="15" s="1"/>
  <c r="O258" i="15"/>
  <c r="C287" i="15"/>
  <c r="C58" i="15"/>
  <c r="O57" i="15"/>
  <c r="O53" i="15" s="1"/>
  <c r="O52" i="15" s="1"/>
  <c r="C65" i="15"/>
  <c r="C73" i="15"/>
  <c r="F83" i="15"/>
  <c r="C85" i="15"/>
  <c r="F88" i="15"/>
  <c r="C88" i="15" s="1"/>
  <c r="C89" i="15"/>
  <c r="O88" i="15"/>
  <c r="O82" i="15" s="1"/>
  <c r="O74" i="15" s="1"/>
  <c r="C101" i="15"/>
  <c r="F102" i="15"/>
  <c r="C102" i="15" s="1"/>
  <c r="C105" i="15"/>
  <c r="C130" i="15"/>
  <c r="C174" i="15"/>
  <c r="E193" i="15"/>
  <c r="C215" i="15"/>
  <c r="I230" i="15"/>
  <c r="I229" i="15" s="1"/>
  <c r="E229" i="15"/>
  <c r="C234" i="15"/>
  <c r="F258" i="15"/>
  <c r="C258" i="15" s="1"/>
  <c r="C21" i="15"/>
  <c r="C104" i="15"/>
  <c r="I102" i="15"/>
  <c r="C135" i="15"/>
  <c r="L203" i="15"/>
  <c r="F203" i="15"/>
  <c r="C204" i="15"/>
  <c r="O229" i="15"/>
  <c r="F250" i="15"/>
  <c r="C251" i="15"/>
  <c r="G284" i="15"/>
  <c r="C131" i="15"/>
  <c r="C272" i="15"/>
  <c r="O271" i="15"/>
  <c r="O269" i="15" s="1"/>
  <c r="O268" i="15" s="1"/>
  <c r="C276" i="15"/>
  <c r="O275" i="15"/>
  <c r="C280" i="15"/>
  <c r="C282" i="15"/>
  <c r="C283" i="15"/>
  <c r="I288" i="15"/>
  <c r="C294" i="15"/>
  <c r="F286" i="15"/>
  <c r="C295" i="15"/>
  <c r="O286" i="15"/>
  <c r="C54" i="16"/>
  <c r="I66" i="16"/>
  <c r="E74" i="16"/>
  <c r="C94" i="16"/>
  <c r="C127" i="16"/>
  <c r="F129" i="15"/>
  <c r="L135" i="15"/>
  <c r="L129" i="15" s="1"/>
  <c r="C136" i="15"/>
  <c r="L143" i="15"/>
  <c r="C143" i="15" s="1"/>
  <c r="C144" i="15"/>
  <c r="C160" i="15"/>
  <c r="F165" i="15"/>
  <c r="F173" i="15"/>
  <c r="C184" i="15"/>
  <c r="C188" i="15"/>
  <c r="C192" i="15"/>
  <c r="C196" i="15"/>
  <c r="L215" i="15"/>
  <c r="C216" i="15"/>
  <c r="F237" i="15"/>
  <c r="F230" i="15" s="1"/>
  <c r="F245" i="15"/>
  <c r="L251" i="15"/>
  <c r="L250" i="15" s="1"/>
  <c r="C252" i="15"/>
  <c r="L259" i="15"/>
  <c r="L258" i="15" s="1"/>
  <c r="C260" i="15"/>
  <c r="L263" i="15"/>
  <c r="C263" i="15" s="1"/>
  <c r="C264" i="15"/>
  <c r="C271" i="15"/>
  <c r="F269" i="15"/>
  <c r="C275" i="15"/>
  <c r="H284" i="15"/>
  <c r="C279" i="15"/>
  <c r="C289" i="15"/>
  <c r="L288" i="15"/>
  <c r="G285" i="16"/>
  <c r="G49" i="16"/>
  <c r="F66" i="16"/>
  <c r="C66" i="16" s="1"/>
  <c r="C68" i="16"/>
  <c r="M74" i="16"/>
  <c r="I82" i="16"/>
  <c r="O82" i="16"/>
  <c r="C88" i="16"/>
  <c r="N284" i="15"/>
  <c r="O287" i="16"/>
  <c r="O286" i="16" s="1"/>
  <c r="O20" i="16"/>
  <c r="C27" i="16"/>
  <c r="L26" i="16"/>
  <c r="N285" i="16"/>
  <c r="N49" i="16"/>
  <c r="H285" i="16"/>
  <c r="H49" i="16"/>
  <c r="M51" i="16"/>
  <c r="F75" i="16"/>
  <c r="C76" i="16"/>
  <c r="L165" i="15"/>
  <c r="L164" i="15" s="1"/>
  <c r="L197" i="15"/>
  <c r="L195" i="15" s="1"/>
  <c r="L237" i="15"/>
  <c r="L230" i="15" s="1"/>
  <c r="L229" i="15" s="1"/>
  <c r="L245" i="15"/>
  <c r="I269" i="15"/>
  <c r="I268" i="15" s="1"/>
  <c r="E284" i="15"/>
  <c r="J284" i="15"/>
  <c r="C291" i="15"/>
  <c r="F288" i="15"/>
  <c r="C21" i="16"/>
  <c r="K285" i="16"/>
  <c r="K49" i="16"/>
  <c r="J285" i="16"/>
  <c r="J49" i="16"/>
  <c r="D49" i="16"/>
  <c r="D24" i="16"/>
  <c r="D285" i="16" s="1"/>
  <c r="C115" i="16"/>
  <c r="C55" i="16"/>
  <c r="I57" i="16"/>
  <c r="I53" i="16" s="1"/>
  <c r="I52" i="16" s="1"/>
  <c r="C67" i="16"/>
  <c r="C71" i="16"/>
  <c r="C139" i="16"/>
  <c r="L140" i="16"/>
  <c r="L129" i="16" s="1"/>
  <c r="L143" i="16"/>
  <c r="F143" i="16"/>
  <c r="C154" i="16"/>
  <c r="C158" i="16"/>
  <c r="L165" i="16"/>
  <c r="L164" i="16" s="1"/>
  <c r="I173" i="16"/>
  <c r="I172" i="16" s="1"/>
  <c r="O174" i="16"/>
  <c r="O173" i="16" s="1"/>
  <c r="O172" i="16" s="1"/>
  <c r="C177" i="16"/>
  <c r="L174" i="16"/>
  <c r="L173" i="16" s="1"/>
  <c r="L172" i="16" s="1"/>
  <c r="C182" i="16"/>
  <c r="C195" i="16"/>
  <c r="M193" i="16"/>
  <c r="O230" i="16"/>
  <c r="O229" i="16" s="1"/>
  <c r="C232" i="16"/>
  <c r="I230" i="16"/>
  <c r="I229" i="16" s="1"/>
  <c r="I20" i="16"/>
  <c r="M20" i="16"/>
  <c r="C22" i="16"/>
  <c r="F57" i="16"/>
  <c r="F53" i="16" s="1"/>
  <c r="C80" i="16"/>
  <c r="L83" i="16"/>
  <c r="C84" i="16"/>
  <c r="L111" i="16"/>
  <c r="C111" i="16" s="1"/>
  <c r="C112" i="16"/>
  <c r="L115" i="16"/>
  <c r="C116" i="16"/>
  <c r="F121" i="16"/>
  <c r="F82" i="16" s="1"/>
  <c r="C128" i="16"/>
  <c r="F129" i="16"/>
  <c r="L135" i="16"/>
  <c r="C135" i="16" s="1"/>
  <c r="C136" i="16"/>
  <c r="I143" i="16"/>
  <c r="C147" i="16"/>
  <c r="F150" i="16"/>
  <c r="C151" i="16"/>
  <c r="O150" i="16"/>
  <c r="O129" i="16" s="1"/>
  <c r="O74" i="16" s="1"/>
  <c r="L150" i="16"/>
  <c r="E173" i="16"/>
  <c r="E172" i="16" s="1"/>
  <c r="E51" i="16" s="1"/>
  <c r="E50" i="16" s="1"/>
  <c r="F174" i="16"/>
  <c r="C175" i="16"/>
  <c r="C142" i="16"/>
  <c r="I140" i="16"/>
  <c r="C140" i="16" s="1"/>
  <c r="C181" i="16"/>
  <c r="L178" i="16"/>
  <c r="L57" i="16"/>
  <c r="L53" i="16" s="1"/>
  <c r="L52" i="16" s="1"/>
  <c r="L121" i="16"/>
  <c r="O143" i="16"/>
  <c r="C159" i="16"/>
  <c r="F165" i="16"/>
  <c r="F178" i="16"/>
  <c r="C178" i="16" s="1"/>
  <c r="C179" i="16"/>
  <c r="C183" i="16"/>
  <c r="F186" i="16"/>
  <c r="C186" i="16" s="1"/>
  <c r="C187" i="16"/>
  <c r="F190" i="16"/>
  <c r="C190" i="16" s="1"/>
  <c r="C191" i="16"/>
  <c r="O193" i="16"/>
  <c r="O234" i="16"/>
  <c r="C234" i="16" s="1"/>
  <c r="N284" i="16"/>
  <c r="C271" i="16"/>
  <c r="I269" i="16"/>
  <c r="I268" i="16" s="1"/>
  <c r="I193" i="16" s="1"/>
  <c r="D284" i="16"/>
  <c r="M284" i="16"/>
  <c r="F13" i="17"/>
  <c r="I14" i="17"/>
  <c r="I39" i="17"/>
  <c r="H67" i="17"/>
  <c r="H13" i="17" s="1"/>
  <c r="I87" i="17"/>
  <c r="H98" i="17"/>
  <c r="H114" i="17"/>
  <c r="F204" i="16"/>
  <c r="C227" i="16"/>
  <c r="C231" i="16"/>
  <c r="C236" i="16"/>
  <c r="F237" i="16"/>
  <c r="C237" i="16" s="1"/>
  <c r="C238" i="16"/>
  <c r="C239" i="16"/>
  <c r="J284" i="16"/>
  <c r="L269" i="16"/>
  <c r="L268" i="16" s="1"/>
  <c r="E284" i="16"/>
  <c r="C288" i="16"/>
  <c r="G13" i="17"/>
  <c r="I67" i="17"/>
  <c r="E13" i="17"/>
  <c r="I180" i="17"/>
  <c r="G284" i="16"/>
  <c r="K284" i="16"/>
  <c r="L204" i="16"/>
  <c r="L203" i="16" s="1"/>
  <c r="L194" i="16" s="1"/>
  <c r="L193" i="16" s="1"/>
  <c r="L232" i="16"/>
  <c r="L230" i="16" s="1"/>
  <c r="L229" i="16" s="1"/>
  <c r="H284" i="16"/>
  <c r="H165" i="17"/>
  <c r="F251" i="16"/>
  <c r="F281" i="16"/>
  <c r="F287" i="16" s="1"/>
  <c r="C292" i="16"/>
  <c r="F269" i="16"/>
  <c r="I191" i="14"/>
  <c r="H191" i="14"/>
  <c r="I190" i="14"/>
  <c r="H190" i="14"/>
  <c r="I189" i="14"/>
  <c r="H189" i="14"/>
  <c r="I188" i="14"/>
  <c r="H188" i="14"/>
  <c r="H187" i="14" s="1"/>
  <c r="G187" i="14"/>
  <c r="F187" i="14"/>
  <c r="E187" i="14"/>
  <c r="E180" i="14" s="1"/>
  <c r="D187" i="14"/>
  <c r="I186" i="14"/>
  <c r="H186" i="14"/>
  <c r="I185" i="14"/>
  <c r="I184" i="14" s="1"/>
  <c r="H185" i="14"/>
  <c r="G184" i="14"/>
  <c r="F184" i="14"/>
  <c r="F180" i="14" s="1"/>
  <c r="E184" i="14"/>
  <c r="D184" i="14"/>
  <c r="I183" i="14"/>
  <c r="H183" i="14"/>
  <c r="I182" i="14"/>
  <c r="H182" i="14"/>
  <c r="I181" i="14"/>
  <c r="H181" i="14"/>
  <c r="G180" i="14"/>
  <c r="D180" i="14"/>
  <c r="I179" i="14"/>
  <c r="I175" i="14" s="1"/>
  <c r="H179" i="14"/>
  <c r="I176" i="14"/>
  <c r="H176" i="14"/>
  <c r="G175" i="14"/>
  <c r="F175" i="14"/>
  <c r="E175" i="14"/>
  <c r="D175" i="14"/>
  <c r="I174" i="14"/>
  <c r="I173" i="14" s="1"/>
  <c r="H174" i="14"/>
  <c r="H173" i="14" s="1"/>
  <c r="G173" i="14"/>
  <c r="F173" i="14"/>
  <c r="E173" i="14"/>
  <c r="D173" i="14"/>
  <c r="I172" i="14"/>
  <c r="H172" i="14"/>
  <c r="I171" i="14"/>
  <c r="H171" i="14"/>
  <c r="I170" i="14"/>
  <c r="I169" i="14" s="1"/>
  <c r="H170" i="14"/>
  <c r="H169" i="14" s="1"/>
  <c r="G169" i="14"/>
  <c r="F169" i="14"/>
  <c r="E169" i="14"/>
  <c r="D169" i="14"/>
  <c r="I168" i="14"/>
  <c r="H168" i="14"/>
  <c r="I167" i="14"/>
  <c r="H167" i="14"/>
  <c r="I166" i="14"/>
  <c r="H166" i="14"/>
  <c r="I165" i="14"/>
  <c r="I164" i="14" s="1"/>
  <c r="H165" i="14"/>
  <c r="H164" i="14" s="1"/>
  <c r="G164" i="14"/>
  <c r="F164" i="14"/>
  <c r="F163" i="14" s="1"/>
  <c r="E164" i="14"/>
  <c r="D164" i="14"/>
  <c r="E163" i="14"/>
  <c r="I162" i="14"/>
  <c r="H162" i="14"/>
  <c r="I161" i="14"/>
  <c r="H161" i="14"/>
  <c r="I160" i="14"/>
  <c r="H160" i="14"/>
  <c r="I159" i="14"/>
  <c r="G159" i="14"/>
  <c r="F159" i="14"/>
  <c r="E159" i="14"/>
  <c r="D159" i="14"/>
  <c r="I158" i="14"/>
  <c r="I157" i="14" s="1"/>
  <c r="H158" i="14"/>
  <c r="H157" i="14" s="1"/>
  <c r="G157" i="14"/>
  <c r="F157" i="14"/>
  <c r="E157" i="14"/>
  <c r="D157" i="14"/>
  <c r="I156" i="14"/>
  <c r="I155" i="14" s="1"/>
  <c r="H156" i="14"/>
  <c r="H155" i="14" s="1"/>
  <c r="G155" i="14"/>
  <c r="F155" i="14"/>
  <c r="E155" i="14"/>
  <c r="D155" i="14"/>
  <c r="I154" i="14"/>
  <c r="H154" i="14"/>
  <c r="H153" i="14" s="1"/>
  <c r="I153" i="14"/>
  <c r="G153" i="14"/>
  <c r="F153" i="14"/>
  <c r="E153" i="14"/>
  <c r="D153" i="14"/>
  <c r="I152" i="14"/>
  <c r="H152" i="14"/>
  <c r="I151" i="14"/>
  <c r="I150" i="14" s="1"/>
  <c r="H151" i="14"/>
  <c r="H150" i="14" s="1"/>
  <c r="G150" i="14"/>
  <c r="F150" i="14"/>
  <c r="E150" i="14"/>
  <c r="D150" i="14"/>
  <c r="I149" i="14"/>
  <c r="H149" i="14"/>
  <c r="I148" i="14"/>
  <c r="H148" i="14"/>
  <c r="I147" i="14"/>
  <c r="H147" i="14"/>
  <c r="I146" i="14"/>
  <c r="I145" i="14" s="1"/>
  <c r="H146" i="14"/>
  <c r="G145" i="14"/>
  <c r="G136" i="14" s="1"/>
  <c r="F145" i="14"/>
  <c r="E145" i="14"/>
  <c r="D145" i="14"/>
  <c r="I144" i="14"/>
  <c r="H144" i="14"/>
  <c r="I143" i="14"/>
  <c r="H143" i="14"/>
  <c r="I142" i="14"/>
  <c r="H142" i="14"/>
  <c r="I141" i="14"/>
  <c r="H141" i="14"/>
  <c r="I140" i="14"/>
  <c r="I139" i="14" s="1"/>
  <c r="H140" i="14"/>
  <c r="H139" i="14" s="1"/>
  <c r="G139" i="14"/>
  <c r="F139" i="14"/>
  <c r="E139" i="14"/>
  <c r="D139" i="14"/>
  <c r="I138" i="14"/>
  <c r="H138" i="14"/>
  <c r="H137" i="14" s="1"/>
  <c r="I137" i="14"/>
  <c r="G137" i="14"/>
  <c r="F137" i="14"/>
  <c r="E137" i="14"/>
  <c r="E136" i="14" s="1"/>
  <c r="D137" i="14"/>
  <c r="D136" i="14" s="1"/>
  <c r="I135" i="14"/>
  <c r="I134" i="14" s="1"/>
  <c r="H135" i="14"/>
  <c r="H134" i="14"/>
  <c r="G134" i="14"/>
  <c r="F134" i="14"/>
  <c r="E134" i="14"/>
  <c r="D134" i="14"/>
  <c r="I133" i="14"/>
  <c r="I132" i="14" s="1"/>
  <c r="H133" i="14"/>
  <c r="H132" i="14"/>
  <c r="G132" i="14"/>
  <c r="F132" i="14"/>
  <c r="E132" i="14"/>
  <c r="D132" i="14"/>
  <c r="I131" i="14"/>
  <c r="I130" i="14" s="1"/>
  <c r="H131" i="14"/>
  <c r="H130" i="14"/>
  <c r="G130" i="14"/>
  <c r="F130" i="14"/>
  <c r="E130" i="14"/>
  <c r="D130" i="14"/>
  <c r="I129" i="14"/>
  <c r="I128" i="14" s="1"/>
  <c r="H129" i="14"/>
  <c r="H128" i="14" s="1"/>
  <c r="G128" i="14"/>
  <c r="F128" i="14"/>
  <c r="E128" i="14"/>
  <c r="D128" i="14"/>
  <c r="I127" i="14"/>
  <c r="H127" i="14"/>
  <c r="I126" i="14"/>
  <c r="H126" i="14"/>
  <c r="I125" i="14"/>
  <c r="I123" i="14" s="1"/>
  <c r="H125" i="14"/>
  <c r="I124" i="14"/>
  <c r="H124" i="14"/>
  <c r="G123" i="14"/>
  <c r="F123" i="14"/>
  <c r="E123" i="14"/>
  <c r="D123" i="14"/>
  <c r="D122" i="14" s="1"/>
  <c r="G122" i="14"/>
  <c r="E122" i="14"/>
  <c r="I121" i="14"/>
  <c r="I120" i="14" s="1"/>
  <c r="H121" i="14"/>
  <c r="H120" i="14" s="1"/>
  <c r="G120" i="14"/>
  <c r="F120" i="14"/>
  <c r="E120" i="14"/>
  <c r="D120" i="14"/>
  <c r="I119" i="14"/>
  <c r="H119" i="14"/>
  <c r="I118" i="14"/>
  <c r="H118" i="14"/>
  <c r="I117" i="14"/>
  <c r="I116" i="14" s="1"/>
  <c r="H117" i="14"/>
  <c r="G116" i="14"/>
  <c r="F116" i="14"/>
  <c r="E116" i="14"/>
  <c r="D116" i="14"/>
  <c r="I115" i="14"/>
  <c r="H115" i="14"/>
  <c r="I114" i="14"/>
  <c r="I113" i="14" s="1"/>
  <c r="H114" i="14"/>
  <c r="G113" i="14"/>
  <c r="F113" i="14"/>
  <c r="F109" i="14" s="1"/>
  <c r="E113" i="14"/>
  <c r="E109" i="14" s="1"/>
  <c r="D113" i="14"/>
  <c r="I112" i="14"/>
  <c r="H112" i="14"/>
  <c r="I111" i="14"/>
  <c r="I110" i="14" s="1"/>
  <c r="H111" i="14"/>
  <c r="H110" i="14"/>
  <c r="G110" i="14"/>
  <c r="F110" i="14"/>
  <c r="E110" i="14"/>
  <c r="D110" i="14"/>
  <c r="D109" i="14" s="1"/>
  <c r="G109" i="14"/>
  <c r="I108" i="14"/>
  <c r="H108" i="14"/>
  <c r="I107" i="14"/>
  <c r="H107" i="14"/>
  <c r="I106" i="14"/>
  <c r="I105" i="14" s="1"/>
  <c r="H106" i="14"/>
  <c r="H105" i="14" s="1"/>
  <c r="G105" i="14"/>
  <c r="F105" i="14"/>
  <c r="E105" i="14"/>
  <c r="D105" i="14"/>
  <c r="I104" i="14"/>
  <c r="H104" i="14"/>
  <c r="H102" i="14" s="1"/>
  <c r="I103" i="14"/>
  <c r="I102" i="14" s="1"/>
  <c r="H103" i="14"/>
  <c r="G102" i="14"/>
  <c r="F102" i="14"/>
  <c r="E102" i="14"/>
  <c r="D102" i="14"/>
  <c r="I101" i="14"/>
  <c r="H101" i="14"/>
  <c r="I100" i="14"/>
  <c r="H100" i="14"/>
  <c r="G99" i="14"/>
  <c r="F99" i="14"/>
  <c r="E99" i="14"/>
  <c r="D99" i="14"/>
  <c r="I98" i="14"/>
  <c r="H98" i="14"/>
  <c r="I97" i="14"/>
  <c r="H97" i="14"/>
  <c r="I96" i="14"/>
  <c r="I95" i="14" s="1"/>
  <c r="H96" i="14"/>
  <c r="H95" i="14" s="1"/>
  <c r="G95" i="14"/>
  <c r="F95" i="14"/>
  <c r="E95" i="14"/>
  <c r="D95" i="14"/>
  <c r="I94" i="14"/>
  <c r="H94" i="14"/>
  <c r="I93" i="14"/>
  <c r="H93" i="14"/>
  <c r="I92" i="14"/>
  <c r="H92" i="14"/>
  <c r="G91" i="14"/>
  <c r="F91" i="14"/>
  <c r="E91" i="14"/>
  <c r="D91" i="14"/>
  <c r="I90" i="14"/>
  <c r="H90" i="14"/>
  <c r="I89" i="14"/>
  <c r="H89" i="14"/>
  <c r="I88" i="14"/>
  <c r="I87" i="14" s="1"/>
  <c r="H88" i="14"/>
  <c r="H87" i="14" s="1"/>
  <c r="G87" i="14"/>
  <c r="F87" i="14"/>
  <c r="E87" i="14"/>
  <c r="E76" i="14" s="1"/>
  <c r="D87" i="14"/>
  <c r="I86" i="14"/>
  <c r="H86" i="14"/>
  <c r="I85" i="14"/>
  <c r="H85" i="14"/>
  <c r="I84" i="14"/>
  <c r="H84" i="14"/>
  <c r="I83" i="14"/>
  <c r="I82" i="14" s="1"/>
  <c r="H83" i="14"/>
  <c r="H82" i="14" s="1"/>
  <c r="G82" i="14"/>
  <c r="F82" i="14"/>
  <c r="F76" i="14" s="1"/>
  <c r="E82" i="14"/>
  <c r="D82" i="14"/>
  <c r="I81" i="14"/>
  <c r="H81" i="14"/>
  <c r="I80" i="14"/>
  <c r="H80" i="14"/>
  <c r="I79" i="14"/>
  <c r="G79" i="14"/>
  <c r="F79" i="14"/>
  <c r="E79" i="14"/>
  <c r="D79" i="14"/>
  <c r="I78" i="14"/>
  <c r="H78" i="14"/>
  <c r="E77" i="14"/>
  <c r="I77" i="14" s="1"/>
  <c r="D77" i="14"/>
  <c r="H77" i="14" s="1"/>
  <c r="G76" i="14"/>
  <c r="C76" i="14"/>
  <c r="I75" i="14"/>
  <c r="H75" i="14"/>
  <c r="I74" i="14"/>
  <c r="H74" i="14"/>
  <c r="H72" i="14" s="1"/>
  <c r="I73" i="14"/>
  <c r="I72" i="14" s="1"/>
  <c r="H73" i="14"/>
  <c r="G72" i="14"/>
  <c r="F72" i="14"/>
  <c r="E72" i="14"/>
  <c r="D72" i="14"/>
  <c r="I71" i="14"/>
  <c r="I70" i="14" s="1"/>
  <c r="H71" i="14"/>
  <c r="H70" i="14" s="1"/>
  <c r="G70" i="14"/>
  <c r="F70" i="14"/>
  <c r="E70" i="14"/>
  <c r="D70" i="14"/>
  <c r="I69" i="14"/>
  <c r="H69" i="14"/>
  <c r="I68" i="14"/>
  <c r="H68" i="14"/>
  <c r="I67" i="14"/>
  <c r="H67" i="14"/>
  <c r="H66" i="14"/>
  <c r="G66" i="14"/>
  <c r="F66" i="14"/>
  <c r="E66" i="14"/>
  <c r="D66" i="14"/>
  <c r="D53" i="14" s="1"/>
  <c r="I65" i="14"/>
  <c r="H65" i="14"/>
  <c r="I64" i="14"/>
  <c r="H64" i="14"/>
  <c r="H62" i="14" s="1"/>
  <c r="I63" i="14"/>
  <c r="H63" i="14"/>
  <c r="G62" i="14"/>
  <c r="F62" i="14"/>
  <c r="E62" i="14"/>
  <c r="D62" i="14"/>
  <c r="I61" i="14"/>
  <c r="H61" i="14"/>
  <c r="I60" i="14"/>
  <c r="H60" i="14"/>
  <c r="H58" i="14" s="1"/>
  <c r="I59" i="14"/>
  <c r="I58" i="14" s="1"/>
  <c r="H59" i="14"/>
  <c r="G58" i="14"/>
  <c r="G53" i="14" s="1"/>
  <c r="F58" i="14"/>
  <c r="F53" i="14" s="1"/>
  <c r="E58" i="14"/>
  <c r="D58" i="14"/>
  <c r="I57" i="14"/>
  <c r="H57" i="14"/>
  <c r="I56" i="14"/>
  <c r="H56" i="14"/>
  <c r="I55" i="14"/>
  <c r="H55" i="14"/>
  <c r="E54" i="14"/>
  <c r="I54" i="14" s="1"/>
  <c r="D54" i="14"/>
  <c r="H54" i="14" s="1"/>
  <c r="H53" i="14" s="1"/>
  <c r="I52" i="14"/>
  <c r="H52" i="14"/>
  <c r="I51" i="14"/>
  <c r="H51" i="14"/>
  <c r="I50" i="14"/>
  <c r="H50" i="14"/>
  <c r="I49" i="14"/>
  <c r="H49" i="14"/>
  <c r="H47" i="14" s="1"/>
  <c r="I48" i="14"/>
  <c r="I47" i="14" s="1"/>
  <c r="H48" i="14"/>
  <c r="G47" i="14"/>
  <c r="F47" i="14"/>
  <c r="E47" i="14"/>
  <c r="D47" i="14"/>
  <c r="I46" i="14"/>
  <c r="H46" i="14"/>
  <c r="I45" i="14"/>
  <c r="H45" i="14"/>
  <c r="I44" i="14"/>
  <c r="H44" i="14"/>
  <c r="I43" i="14"/>
  <c r="H43" i="14"/>
  <c r="I42" i="14"/>
  <c r="I41" i="14" s="1"/>
  <c r="H42" i="14"/>
  <c r="H41" i="14" s="1"/>
  <c r="G41" i="14"/>
  <c r="F41" i="14"/>
  <c r="E41" i="14"/>
  <c r="D41" i="14"/>
  <c r="I40" i="14"/>
  <c r="H40" i="14"/>
  <c r="I39" i="14"/>
  <c r="H39" i="14"/>
  <c r="I38" i="14"/>
  <c r="H38" i="14"/>
  <c r="I37" i="14"/>
  <c r="H37" i="14"/>
  <c r="I36" i="14"/>
  <c r="H36" i="14"/>
  <c r="I35" i="14"/>
  <c r="I34" i="14" s="1"/>
  <c r="H35" i="14"/>
  <c r="G34" i="14"/>
  <c r="F34" i="14"/>
  <c r="E34" i="14"/>
  <c r="D34" i="14"/>
  <c r="I33" i="14"/>
  <c r="H33" i="14"/>
  <c r="I32" i="14"/>
  <c r="H32" i="14"/>
  <c r="I31" i="14"/>
  <c r="H31" i="14"/>
  <c r="H29" i="14" s="1"/>
  <c r="I30" i="14"/>
  <c r="H30" i="14"/>
  <c r="G29" i="14"/>
  <c r="G28" i="14" s="1"/>
  <c r="F29" i="14"/>
  <c r="E29" i="14"/>
  <c r="E28" i="14" s="1"/>
  <c r="D29" i="14"/>
  <c r="D28" i="14" s="1"/>
  <c r="F28" i="14"/>
  <c r="I27" i="14"/>
  <c r="H27" i="14"/>
  <c r="I26" i="14"/>
  <c r="H26" i="14"/>
  <c r="I25" i="14"/>
  <c r="H25" i="14"/>
  <c r="I24" i="14"/>
  <c r="H24" i="14"/>
  <c r="I23" i="14"/>
  <c r="H23" i="14"/>
  <c r="I22" i="14"/>
  <c r="H22" i="14"/>
  <c r="I21" i="14"/>
  <c r="I20" i="14" s="1"/>
  <c r="H21" i="14"/>
  <c r="H20" i="14" s="1"/>
  <c r="G20" i="14"/>
  <c r="F20" i="14"/>
  <c r="E20" i="14"/>
  <c r="D20" i="14"/>
  <c r="I19" i="14"/>
  <c r="H19" i="14"/>
  <c r="I18" i="14"/>
  <c r="H18" i="14"/>
  <c r="I17" i="14"/>
  <c r="H17" i="14"/>
  <c r="I16" i="14"/>
  <c r="H16" i="14"/>
  <c r="I15" i="14"/>
  <c r="I14" i="14" s="1"/>
  <c r="H15" i="14"/>
  <c r="H14" i="14" s="1"/>
  <c r="G14" i="14"/>
  <c r="F14" i="14"/>
  <c r="E14" i="14"/>
  <c r="D14" i="14"/>
  <c r="J285" i="31" l="1"/>
  <c r="J49" i="31"/>
  <c r="I193" i="31"/>
  <c r="I50" i="31" s="1"/>
  <c r="C258" i="31"/>
  <c r="F194" i="31"/>
  <c r="F52" i="31"/>
  <c r="F74" i="31"/>
  <c r="C74" i="31" s="1"/>
  <c r="C75" i="31"/>
  <c r="N285" i="31"/>
  <c r="N49" i="31"/>
  <c r="C229" i="31"/>
  <c r="E285" i="31"/>
  <c r="E49" i="31"/>
  <c r="O285" i="31"/>
  <c r="O49" i="31"/>
  <c r="K285" i="31"/>
  <c r="K49" i="31"/>
  <c r="C26" i="31"/>
  <c r="L20" i="31"/>
  <c r="C20" i="31" s="1"/>
  <c r="D285" i="31"/>
  <c r="D49" i="31"/>
  <c r="O284" i="16"/>
  <c r="O51" i="16"/>
  <c r="O50" i="16" s="1"/>
  <c r="M284" i="15"/>
  <c r="M51" i="15"/>
  <c r="M50" i="15" s="1"/>
  <c r="C53" i="16"/>
  <c r="F52" i="16"/>
  <c r="I74" i="16"/>
  <c r="I51" i="16" s="1"/>
  <c r="I50" i="16" s="1"/>
  <c r="C230" i="15"/>
  <c r="F229" i="15"/>
  <c r="C229" i="15" s="1"/>
  <c r="E285" i="16"/>
  <c r="E24" i="16"/>
  <c r="E20" i="16" s="1"/>
  <c r="E49" i="16"/>
  <c r="C287" i="16"/>
  <c r="F286" i="16"/>
  <c r="C286" i="16" s="1"/>
  <c r="O284" i="15"/>
  <c r="O51" i="15"/>
  <c r="D49" i="15"/>
  <c r="D24" i="15"/>
  <c r="E285" i="15"/>
  <c r="E49" i="15"/>
  <c r="K285" i="15"/>
  <c r="K49" i="15"/>
  <c r="J285" i="15"/>
  <c r="J49" i="15"/>
  <c r="F250" i="16"/>
  <c r="C250" i="16" s="1"/>
  <c r="C251" i="16"/>
  <c r="C204" i="16"/>
  <c r="F203" i="16"/>
  <c r="C269" i="16"/>
  <c r="F268" i="16"/>
  <c r="C268" i="16" s="1"/>
  <c r="I284" i="16"/>
  <c r="C150" i="16"/>
  <c r="C143" i="16"/>
  <c r="L194" i="15"/>
  <c r="L193" i="15" s="1"/>
  <c r="C250" i="15"/>
  <c r="C195" i="15"/>
  <c r="F82" i="15"/>
  <c r="C83" i="15"/>
  <c r="C197" i="15"/>
  <c r="F186" i="15"/>
  <c r="C186" i="15" s="1"/>
  <c r="C111" i="15"/>
  <c r="I286" i="15"/>
  <c r="C286" i="15" s="1"/>
  <c r="I13" i="17"/>
  <c r="F230" i="16"/>
  <c r="L82" i="16"/>
  <c r="L74" i="16" s="1"/>
  <c r="L284" i="16" s="1"/>
  <c r="C288" i="15"/>
  <c r="M50" i="16"/>
  <c r="D284" i="15"/>
  <c r="C129" i="15"/>
  <c r="K284" i="15"/>
  <c r="C203" i="15"/>
  <c r="C259" i="15"/>
  <c r="F194" i="15"/>
  <c r="C121" i="15"/>
  <c r="C53" i="15"/>
  <c r="I75" i="15"/>
  <c r="I74" i="15" s="1"/>
  <c r="I51" i="15" s="1"/>
  <c r="I50" i="15" s="1"/>
  <c r="C281" i="16"/>
  <c r="I129" i="16"/>
  <c r="C129" i="16" s="1"/>
  <c r="F74" i="16"/>
  <c r="C74" i="16" s="1"/>
  <c r="C75" i="16"/>
  <c r="C269" i="15"/>
  <c r="F268" i="15"/>
  <c r="C245" i="15"/>
  <c r="C173" i="15"/>
  <c r="F172" i="15"/>
  <c r="C172" i="15" s="1"/>
  <c r="O193" i="15"/>
  <c r="G285" i="15"/>
  <c r="G49" i="15"/>
  <c r="N285" i="15"/>
  <c r="N49" i="15"/>
  <c r="L286" i="15"/>
  <c r="C165" i="16"/>
  <c r="F164" i="16"/>
  <c r="C164" i="16" s="1"/>
  <c r="C174" i="16"/>
  <c r="F173" i="16"/>
  <c r="C121" i="16"/>
  <c r="C57" i="16"/>
  <c r="F24" i="16"/>
  <c r="D20" i="16"/>
  <c r="C83" i="16"/>
  <c r="C26" i="16"/>
  <c r="L20" i="16"/>
  <c r="C237" i="15"/>
  <c r="C165" i="15"/>
  <c r="F164" i="15"/>
  <c r="C164" i="15" s="1"/>
  <c r="F66" i="15"/>
  <c r="C66" i="15" s="1"/>
  <c r="I193" i="15"/>
  <c r="L82" i="15"/>
  <c r="L74" i="15" s="1"/>
  <c r="L51" i="15" s="1"/>
  <c r="C76" i="15"/>
  <c r="F75" i="15"/>
  <c r="I82" i="15"/>
  <c r="I122" i="14"/>
  <c r="I163" i="14"/>
  <c r="G163" i="14"/>
  <c r="G13" i="14" s="1"/>
  <c r="H175" i="14"/>
  <c r="H163" i="14" s="1"/>
  <c r="I66" i="14"/>
  <c r="H79" i="14"/>
  <c r="H91" i="14"/>
  <c r="H99" i="14"/>
  <c r="H76" i="14" s="1"/>
  <c r="H116" i="14"/>
  <c r="H123" i="14"/>
  <c r="H122" i="14" s="1"/>
  <c r="F136" i="14"/>
  <c r="H159" i="14"/>
  <c r="D163" i="14"/>
  <c r="I109" i="14"/>
  <c r="I136" i="14"/>
  <c r="I29" i="14"/>
  <c r="I28" i="14" s="1"/>
  <c r="H34" i="14"/>
  <c r="I62" i="14"/>
  <c r="I91" i="14"/>
  <c r="I99" i="14"/>
  <c r="H113" i="14"/>
  <c r="F122" i="14"/>
  <c r="F13" i="14" s="1"/>
  <c r="H145" i="14"/>
  <c r="H184" i="14"/>
  <c r="H180" i="14" s="1"/>
  <c r="I187" i="14"/>
  <c r="H109" i="14"/>
  <c r="H136" i="14"/>
  <c r="H28" i="14"/>
  <c r="I53" i="14"/>
  <c r="I76" i="14"/>
  <c r="I180" i="14"/>
  <c r="I13" i="14" s="1"/>
  <c r="E53" i="14"/>
  <c r="E13" i="14" s="1"/>
  <c r="D76" i="14"/>
  <c r="D13" i="14" s="1"/>
  <c r="I285" i="31" l="1"/>
  <c r="I49" i="31"/>
  <c r="C52" i="31"/>
  <c r="F51" i="31"/>
  <c r="C194" i="31"/>
  <c r="F193" i="31"/>
  <c r="C193" i="31" s="1"/>
  <c r="F284" i="31"/>
  <c r="C284" i="31" s="1"/>
  <c r="I285" i="15"/>
  <c r="I49" i="15"/>
  <c r="I285" i="16"/>
  <c r="I49" i="16"/>
  <c r="C24" i="16"/>
  <c r="F20" i="16"/>
  <c r="C20" i="16" s="1"/>
  <c r="F24" i="15"/>
  <c r="D20" i="15"/>
  <c r="I284" i="15"/>
  <c r="C52" i="16"/>
  <c r="M285" i="15"/>
  <c r="M49" i="15"/>
  <c r="L50" i="15"/>
  <c r="C268" i="15"/>
  <c r="F52" i="15"/>
  <c r="C82" i="15"/>
  <c r="L51" i="16"/>
  <c r="L50" i="16" s="1"/>
  <c r="M285" i="16"/>
  <c r="M49" i="16"/>
  <c r="F229" i="16"/>
  <c r="C230" i="16"/>
  <c r="C203" i="16"/>
  <c r="F194" i="16"/>
  <c r="D285" i="15"/>
  <c r="C82" i="16"/>
  <c r="L284" i="15"/>
  <c r="F74" i="15"/>
  <c r="C74" i="15" s="1"/>
  <c r="C75" i="15"/>
  <c r="C173" i="16"/>
  <c r="F172" i="16"/>
  <c r="C172" i="16" s="1"/>
  <c r="O50" i="15"/>
  <c r="O285" i="16"/>
  <c r="O49" i="16"/>
  <c r="C194" i="15"/>
  <c r="F193" i="15"/>
  <c r="C193" i="15" s="1"/>
  <c r="H13" i="14"/>
  <c r="F50" i="31" l="1"/>
  <c r="C51" i="31"/>
  <c r="O49" i="15"/>
  <c r="O285" i="15"/>
  <c r="F284" i="15"/>
  <c r="C284" i="15" s="1"/>
  <c r="L285" i="16"/>
  <c r="L49" i="16"/>
  <c r="C24" i="15"/>
  <c r="F20" i="15"/>
  <c r="C20" i="15" s="1"/>
  <c r="F193" i="16"/>
  <c r="C193" i="16" s="1"/>
  <c r="C194" i="16"/>
  <c r="C52" i="15"/>
  <c r="F51" i="15"/>
  <c r="C229" i="16"/>
  <c r="F284" i="16"/>
  <c r="C284" i="16" s="1"/>
  <c r="L285" i="15"/>
  <c r="L49" i="15"/>
  <c r="F51" i="16"/>
  <c r="O296" i="13"/>
  <c r="L296" i="13"/>
  <c r="I296" i="13"/>
  <c r="F296" i="13"/>
  <c r="C296" i="13" s="1"/>
  <c r="O295" i="13"/>
  <c r="L295" i="13"/>
  <c r="I295" i="13"/>
  <c r="F295" i="13"/>
  <c r="C295" i="13" s="1"/>
  <c r="O294" i="13"/>
  <c r="L294" i="13"/>
  <c r="I294" i="13"/>
  <c r="F294" i="13"/>
  <c r="C294" i="13" s="1"/>
  <c r="O293" i="13"/>
  <c r="L293" i="13"/>
  <c r="I293" i="13"/>
  <c r="F293" i="13"/>
  <c r="O292" i="13"/>
  <c r="L292" i="13"/>
  <c r="I292" i="13"/>
  <c r="F292" i="13"/>
  <c r="O291" i="13"/>
  <c r="L291" i="13"/>
  <c r="I291" i="13"/>
  <c r="F291" i="13"/>
  <c r="C291" i="13" s="1"/>
  <c r="O290" i="13"/>
  <c r="L290" i="13"/>
  <c r="I290" i="13"/>
  <c r="F290" i="13"/>
  <c r="O289" i="13"/>
  <c r="L289" i="13"/>
  <c r="I289" i="13"/>
  <c r="F289" i="13"/>
  <c r="F288" i="13" s="1"/>
  <c r="N288" i="13"/>
  <c r="M288" i="13"/>
  <c r="K288" i="13"/>
  <c r="J288" i="13"/>
  <c r="H288" i="13"/>
  <c r="G288" i="13"/>
  <c r="E288" i="13"/>
  <c r="D288" i="13"/>
  <c r="O283" i="13"/>
  <c r="O281" i="13" s="1"/>
  <c r="L283" i="13"/>
  <c r="I283" i="13"/>
  <c r="I281" i="13" s="1"/>
  <c r="F283" i="13"/>
  <c r="O282" i="13"/>
  <c r="L282" i="13"/>
  <c r="L281" i="13" s="1"/>
  <c r="I282" i="13"/>
  <c r="F282" i="13"/>
  <c r="N281" i="13"/>
  <c r="M281" i="13"/>
  <c r="K281" i="13"/>
  <c r="J281" i="13"/>
  <c r="H281" i="13"/>
  <c r="G281" i="13"/>
  <c r="E281" i="13"/>
  <c r="D281" i="13"/>
  <c r="O280" i="13"/>
  <c r="L280" i="13"/>
  <c r="I280" i="13"/>
  <c r="I279" i="13" s="1"/>
  <c r="F280" i="13"/>
  <c r="F279" i="13" s="1"/>
  <c r="O279" i="13"/>
  <c r="N279" i="13"/>
  <c r="N268" i="13" s="1"/>
  <c r="M279" i="13"/>
  <c r="M268" i="13" s="1"/>
  <c r="K279" i="13"/>
  <c r="K268" i="13" s="1"/>
  <c r="J279" i="13"/>
  <c r="H279" i="13"/>
  <c r="H268" i="13" s="1"/>
  <c r="G279" i="13"/>
  <c r="G268" i="13" s="1"/>
  <c r="E279" i="13"/>
  <c r="D279" i="13"/>
  <c r="O278" i="13"/>
  <c r="L278" i="13"/>
  <c r="I278" i="13"/>
  <c r="F278" i="13"/>
  <c r="O277" i="13"/>
  <c r="L277" i="13"/>
  <c r="I277" i="13"/>
  <c r="F277" i="13"/>
  <c r="O276" i="13"/>
  <c r="L276" i="13"/>
  <c r="I276" i="13"/>
  <c r="F276" i="13"/>
  <c r="F275" i="13" s="1"/>
  <c r="O275" i="13"/>
  <c r="N275" i="13"/>
  <c r="M275" i="13"/>
  <c r="K275" i="13"/>
  <c r="J275" i="13"/>
  <c r="H275" i="13"/>
  <c r="G275" i="13"/>
  <c r="E275" i="13"/>
  <c r="D275" i="13"/>
  <c r="O274" i="13"/>
  <c r="L274" i="13"/>
  <c r="I274" i="13"/>
  <c r="F274" i="13"/>
  <c r="C274" i="13" s="1"/>
  <c r="O273" i="13"/>
  <c r="L273" i="13"/>
  <c r="I273" i="13"/>
  <c r="F273" i="13"/>
  <c r="O272" i="13"/>
  <c r="L272" i="13"/>
  <c r="I272" i="13"/>
  <c r="F272" i="13"/>
  <c r="F271" i="13" s="1"/>
  <c r="O271" i="13"/>
  <c r="N271" i="13"/>
  <c r="M271" i="13"/>
  <c r="K271" i="13"/>
  <c r="J271" i="13"/>
  <c r="H271" i="13"/>
  <c r="G271" i="13"/>
  <c r="E271" i="13"/>
  <c r="E269" i="13" s="1"/>
  <c r="E268" i="13" s="1"/>
  <c r="D271" i="13"/>
  <c r="O270" i="13"/>
  <c r="L270" i="13"/>
  <c r="I270" i="13"/>
  <c r="F270" i="13"/>
  <c r="J268" i="13"/>
  <c r="O267" i="13"/>
  <c r="L267" i="13"/>
  <c r="I267" i="13"/>
  <c r="F267" i="13"/>
  <c r="O266" i="13"/>
  <c r="L266" i="13"/>
  <c r="I266" i="13"/>
  <c r="F266" i="13"/>
  <c r="O265" i="13"/>
  <c r="L265" i="13"/>
  <c r="I265" i="13"/>
  <c r="F265" i="13"/>
  <c r="O264" i="13"/>
  <c r="L264" i="13"/>
  <c r="I264" i="13"/>
  <c r="I263" i="13" s="1"/>
  <c r="F264" i="13"/>
  <c r="N263" i="13"/>
  <c r="N258" i="13" s="1"/>
  <c r="M263" i="13"/>
  <c r="K263" i="13"/>
  <c r="J263" i="13"/>
  <c r="H263" i="13"/>
  <c r="G263" i="13"/>
  <c r="E263" i="13"/>
  <c r="D263" i="13"/>
  <c r="O262" i="13"/>
  <c r="L262" i="13"/>
  <c r="I262" i="13"/>
  <c r="F262" i="13"/>
  <c r="O261" i="13"/>
  <c r="O259" i="13" s="1"/>
  <c r="L261" i="13"/>
  <c r="I261" i="13"/>
  <c r="I259" i="13" s="1"/>
  <c r="F261" i="13"/>
  <c r="C261" i="13"/>
  <c r="O260" i="13"/>
  <c r="L260" i="13"/>
  <c r="L259" i="13" s="1"/>
  <c r="I260" i="13"/>
  <c r="F260" i="13"/>
  <c r="N259" i="13"/>
  <c r="M259" i="13"/>
  <c r="K259" i="13"/>
  <c r="J259" i="13"/>
  <c r="J258" i="13" s="1"/>
  <c r="H259" i="13"/>
  <c r="G259" i="13"/>
  <c r="E259" i="13"/>
  <c r="D259" i="13"/>
  <c r="D258" i="13" s="1"/>
  <c r="K258" i="13"/>
  <c r="G258" i="13"/>
  <c r="O257" i="13"/>
  <c r="L257" i="13"/>
  <c r="I257" i="13"/>
  <c r="C257" i="13" s="1"/>
  <c r="F257" i="13"/>
  <c r="O256" i="13"/>
  <c r="L256" i="13"/>
  <c r="I256" i="13"/>
  <c r="F256" i="13"/>
  <c r="O255" i="13"/>
  <c r="L255" i="13"/>
  <c r="I255" i="13"/>
  <c r="F255" i="13"/>
  <c r="O254" i="13"/>
  <c r="L254" i="13"/>
  <c r="I254" i="13"/>
  <c r="F254" i="13"/>
  <c r="O253" i="13"/>
  <c r="L253" i="13"/>
  <c r="I253" i="13"/>
  <c r="F253" i="13"/>
  <c r="O252" i="13"/>
  <c r="L252" i="13"/>
  <c r="I252" i="13"/>
  <c r="F252" i="13"/>
  <c r="N251" i="13"/>
  <c r="M251" i="13"/>
  <c r="M250" i="13" s="1"/>
  <c r="K251" i="13"/>
  <c r="K250" i="13" s="1"/>
  <c r="J251" i="13"/>
  <c r="H251" i="13"/>
  <c r="H250" i="13" s="1"/>
  <c r="G251" i="13"/>
  <c r="G250" i="13" s="1"/>
  <c r="E251" i="13"/>
  <c r="E250" i="13" s="1"/>
  <c r="D251" i="13"/>
  <c r="N250" i="13"/>
  <c r="J250" i="13"/>
  <c r="D250" i="13"/>
  <c r="O249" i="13"/>
  <c r="L249" i="13"/>
  <c r="I249" i="13"/>
  <c r="F249" i="13"/>
  <c r="C249" i="13" s="1"/>
  <c r="O248" i="13"/>
  <c r="L248" i="13"/>
  <c r="I248" i="13"/>
  <c r="F248" i="13"/>
  <c r="O247" i="13"/>
  <c r="L247" i="13"/>
  <c r="I247" i="13"/>
  <c r="F247" i="13"/>
  <c r="O246" i="13"/>
  <c r="L246" i="13"/>
  <c r="I246" i="13"/>
  <c r="F246" i="13"/>
  <c r="N245" i="13"/>
  <c r="M245" i="13"/>
  <c r="K245" i="13"/>
  <c r="J245" i="13"/>
  <c r="H245" i="13"/>
  <c r="G245" i="13"/>
  <c r="E245" i="13"/>
  <c r="D245" i="13"/>
  <c r="O244" i="13"/>
  <c r="L244" i="13"/>
  <c r="I244" i="13"/>
  <c r="F244" i="13"/>
  <c r="O243" i="13"/>
  <c r="L243" i="13"/>
  <c r="I243" i="13"/>
  <c r="F243" i="13"/>
  <c r="O242" i="13"/>
  <c r="L242" i="13"/>
  <c r="I242" i="13"/>
  <c r="F242" i="13"/>
  <c r="O241" i="13"/>
  <c r="L241" i="13"/>
  <c r="I241" i="13"/>
  <c r="F241" i="13"/>
  <c r="O240" i="13"/>
  <c r="L240" i="13"/>
  <c r="I240" i="13"/>
  <c r="F240" i="13"/>
  <c r="O239" i="13"/>
  <c r="L239" i="13"/>
  <c r="I239" i="13"/>
  <c r="F239" i="13"/>
  <c r="O238" i="13"/>
  <c r="L238" i="13"/>
  <c r="I238" i="13"/>
  <c r="F238" i="13"/>
  <c r="N237" i="13"/>
  <c r="M237" i="13"/>
  <c r="K237" i="13"/>
  <c r="J237" i="13"/>
  <c r="H237" i="13"/>
  <c r="G237" i="13"/>
  <c r="E237" i="13"/>
  <c r="D237" i="13"/>
  <c r="O236" i="13"/>
  <c r="L236" i="13"/>
  <c r="I236" i="13"/>
  <c r="F236" i="13"/>
  <c r="O235" i="13"/>
  <c r="L235" i="13"/>
  <c r="L234" i="13" s="1"/>
  <c r="I235" i="13"/>
  <c r="F235" i="13"/>
  <c r="O234" i="13"/>
  <c r="N234" i="13"/>
  <c r="M234" i="13"/>
  <c r="K234" i="13"/>
  <c r="J234" i="13"/>
  <c r="H234" i="13"/>
  <c r="G234" i="13"/>
  <c r="F234" i="13"/>
  <c r="E234" i="13"/>
  <c r="D234" i="13"/>
  <c r="O233" i="13"/>
  <c r="O232" i="13" s="1"/>
  <c r="L233" i="13"/>
  <c r="I233" i="13"/>
  <c r="I232" i="13" s="1"/>
  <c r="F233" i="13"/>
  <c r="F232" i="13" s="1"/>
  <c r="N232" i="13"/>
  <c r="M232" i="13"/>
  <c r="L232" i="13"/>
  <c r="K232" i="13"/>
  <c r="J232" i="13"/>
  <c r="J230" i="13" s="1"/>
  <c r="H232" i="13"/>
  <c r="H230" i="13" s="1"/>
  <c r="G232" i="13"/>
  <c r="E232" i="13"/>
  <c r="D232" i="13"/>
  <c r="O231" i="13"/>
  <c r="L231" i="13"/>
  <c r="I231" i="13"/>
  <c r="F231" i="13"/>
  <c r="N230" i="13"/>
  <c r="O228" i="13"/>
  <c r="L228" i="13"/>
  <c r="I228" i="13"/>
  <c r="F228" i="13"/>
  <c r="O227" i="13"/>
  <c r="L227" i="13"/>
  <c r="I227" i="13"/>
  <c r="I226" i="13" s="1"/>
  <c r="F227" i="13"/>
  <c r="O226" i="13"/>
  <c r="N226" i="13"/>
  <c r="M226" i="13"/>
  <c r="L226" i="13"/>
  <c r="K226" i="13"/>
  <c r="J226" i="13"/>
  <c r="H226" i="13"/>
  <c r="G226" i="13"/>
  <c r="F226" i="13"/>
  <c r="E226" i="13"/>
  <c r="D226" i="13"/>
  <c r="O225" i="13"/>
  <c r="L225" i="13"/>
  <c r="I225" i="13"/>
  <c r="F225" i="13"/>
  <c r="C225" i="13" s="1"/>
  <c r="O224" i="13"/>
  <c r="L224" i="13"/>
  <c r="I224" i="13"/>
  <c r="F224" i="13"/>
  <c r="O223" i="13"/>
  <c r="L223" i="13"/>
  <c r="I223" i="13"/>
  <c r="F223" i="13"/>
  <c r="O222" i="13"/>
  <c r="L222" i="13"/>
  <c r="I222" i="13"/>
  <c r="F222" i="13"/>
  <c r="O221" i="13"/>
  <c r="L221" i="13"/>
  <c r="I221" i="13"/>
  <c r="F221" i="13"/>
  <c r="C221" i="13" s="1"/>
  <c r="O220" i="13"/>
  <c r="L220" i="13"/>
  <c r="I220" i="13"/>
  <c r="F220" i="13"/>
  <c r="O219" i="13"/>
  <c r="L219" i="13"/>
  <c r="I219" i="13"/>
  <c r="F219" i="13"/>
  <c r="O218" i="13"/>
  <c r="L218" i="13"/>
  <c r="I218" i="13"/>
  <c r="F218" i="13"/>
  <c r="O217" i="13"/>
  <c r="L217" i="13"/>
  <c r="I217" i="13"/>
  <c r="F217" i="13"/>
  <c r="O216" i="13"/>
  <c r="L216" i="13"/>
  <c r="I216" i="13"/>
  <c r="F216" i="13"/>
  <c r="N215" i="13"/>
  <c r="M215" i="13"/>
  <c r="K215" i="13"/>
  <c r="K203" i="13" s="1"/>
  <c r="J215" i="13"/>
  <c r="H215" i="13"/>
  <c r="G215" i="13"/>
  <c r="E215" i="13"/>
  <c r="E203" i="13" s="1"/>
  <c r="D215" i="13"/>
  <c r="O214" i="13"/>
  <c r="L214" i="13"/>
  <c r="I214" i="13"/>
  <c r="F214" i="13"/>
  <c r="O213" i="13"/>
  <c r="L213" i="13"/>
  <c r="I213" i="13"/>
  <c r="F213" i="13"/>
  <c r="O212" i="13"/>
  <c r="L212" i="13"/>
  <c r="I212" i="13"/>
  <c r="F212" i="13"/>
  <c r="O211" i="13"/>
  <c r="L211" i="13"/>
  <c r="I211" i="13"/>
  <c r="F211" i="13"/>
  <c r="O210" i="13"/>
  <c r="L210" i="13"/>
  <c r="I210" i="13"/>
  <c r="F210" i="13"/>
  <c r="O209" i="13"/>
  <c r="L209" i="13"/>
  <c r="I209" i="13"/>
  <c r="F209" i="13"/>
  <c r="O208" i="13"/>
  <c r="L208" i="13"/>
  <c r="I208" i="13"/>
  <c r="F208" i="13"/>
  <c r="O207" i="13"/>
  <c r="L207" i="13"/>
  <c r="I207" i="13"/>
  <c r="F207" i="13"/>
  <c r="O206" i="13"/>
  <c r="L206" i="13"/>
  <c r="I206" i="13"/>
  <c r="F206" i="13"/>
  <c r="O205" i="13"/>
  <c r="L205" i="13"/>
  <c r="I205" i="13"/>
  <c r="F205" i="13"/>
  <c r="C205" i="13" s="1"/>
  <c r="N204" i="13"/>
  <c r="M204" i="13"/>
  <c r="K204" i="13"/>
  <c r="J204" i="13"/>
  <c r="H204" i="13"/>
  <c r="G204" i="13"/>
  <c r="G203" i="13" s="1"/>
  <c r="E204" i="13"/>
  <c r="D204" i="13"/>
  <c r="O202" i="13"/>
  <c r="L202" i="13"/>
  <c r="I202" i="13"/>
  <c r="F202" i="13"/>
  <c r="O201" i="13"/>
  <c r="L201" i="13"/>
  <c r="I201" i="13"/>
  <c r="F201" i="13"/>
  <c r="C201" i="13"/>
  <c r="O200" i="13"/>
  <c r="L200" i="13"/>
  <c r="I200" i="13"/>
  <c r="F200" i="13"/>
  <c r="C200" i="13" s="1"/>
  <c r="O199" i="13"/>
  <c r="L199" i="13"/>
  <c r="I199" i="13"/>
  <c r="F199" i="13"/>
  <c r="O198" i="13"/>
  <c r="L198" i="13"/>
  <c r="L197" i="13" s="1"/>
  <c r="I198" i="13"/>
  <c r="F198" i="13"/>
  <c r="C198" i="13" s="1"/>
  <c r="O197" i="13"/>
  <c r="N197" i="13"/>
  <c r="M197" i="13"/>
  <c r="K197" i="13"/>
  <c r="K195" i="13" s="1"/>
  <c r="J197" i="13"/>
  <c r="H197" i="13"/>
  <c r="H195" i="13" s="1"/>
  <c r="G197" i="13"/>
  <c r="G195" i="13" s="1"/>
  <c r="E197" i="13"/>
  <c r="E195" i="13" s="1"/>
  <c r="D197" i="13"/>
  <c r="O196" i="13"/>
  <c r="L196" i="13"/>
  <c r="I196" i="13"/>
  <c r="F196" i="13"/>
  <c r="N195" i="13"/>
  <c r="M195" i="13"/>
  <c r="J195" i="13"/>
  <c r="D195" i="13"/>
  <c r="O192" i="13"/>
  <c r="L192" i="13"/>
  <c r="L191" i="13" s="1"/>
  <c r="L190" i="13" s="1"/>
  <c r="I192" i="13"/>
  <c r="F192" i="13"/>
  <c r="O191" i="13"/>
  <c r="N191" i="13"/>
  <c r="N190" i="13" s="1"/>
  <c r="M191" i="13"/>
  <c r="M190" i="13" s="1"/>
  <c r="K191" i="13"/>
  <c r="J191" i="13"/>
  <c r="J190" i="13" s="1"/>
  <c r="J186" i="13" s="1"/>
  <c r="I191" i="13"/>
  <c r="I190" i="13" s="1"/>
  <c r="H191" i="13"/>
  <c r="H190" i="13" s="1"/>
  <c r="H186" i="13" s="1"/>
  <c r="G191" i="13"/>
  <c r="E191" i="13"/>
  <c r="E190" i="13" s="1"/>
  <c r="D191" i="13"/>
  <c r="O190" i="13"/>
  <c r="K190" i="13"/>
  <c r="G190" i="13"/>
  <c r="D190" i="13"/>
  <c r="O189" i="13"/>
  <c r="L189" i="13"/>
  <c r="I189" i="13"/>
  <c r="F189" i="13"/>
  <c r="O188" i="13"/>
  <c r="L188" i="13"/>
  <c r="I188" i="13"/>
  <c r="I187" i="13" s="1"/>
  <c r="I186" i="13" s="1"/>
  <c r="F188" i="13"/>
  <c r="N187" i="13"/>
  <c r="N186" i="13" s="1"/>
  <c r="M187" i="13"/>
  <c r="L187" i="13"/>
  <c r="K187" i="13"/>
  <c r="J187" i="13"/>
  <c r="H187" i="13"/>
  <c r="G187" i="13"/>
  <c r="G186" i="13" s="1"/>
  <c r="E187" i="13"/>
  <c r="E186" i="13" s="1"/>
  <c r="D187" i="13"/>
  <c r="O185" i="13"/>
  <c r="L185" i="13"/>
  <c r="I185" i="13"/>
  <c r="F185" i="13"/>
  <c r="O184" i="13"/>
  <c r="O183" i="13" s="1"/>
  <c r="L184" i="13"/>
  <c r="L183" i="13" s="1"/>
  <c r="I184" i="13"/>
  <c r="I183" i="13" s="1"/>
  <c r="F184" i="13"/>
  <c r="C184" i="13"/>
  <c r="N183" i="13"/>
  <c r="M183" i="13"/>
  <c r="K183" i="13"/>
  <c r="K172" i="13" s="1"/>
  <c r="J183" i="13"/>
  <c r="H183" i="13"/>
  <c r="G183" i="13"/>
  <c r="F183" i="13"/>
  <c r="E183" i="13"/>
  <c r="D183" i="13"/>
  <c r="O182" i="13"/>
  <c r="L182" i="13"/>
  <c r="I182" i="13"/>
  <c r="F182" i="13"/>
  <c r="O181" i="13"/>
  <c r="L181" i="13"/>
  <c r="I181" i="13"/>
  <c r="F181" i="13"/>
  <c r="O180" i="13"/>
  <c r="L180" i="13"/>
  <c r="I180" i="13"/>
  <c r="F180" i="13"/>
  <c r="O179" i="13"/>
  <c r="L179" i="13"/>
  <c r="I179" i="13"/>
  <c r="F179" i="13"/>
  <c r="N178" i="13"/>
  <c r="M178" i="13"/>
  <c r="K178" i="13"/>
  <c r="J178" i="13"/>
  <c r="H178" i="13"/>
  <c r="G178" i="13"/>
  <c r="E178" i="13"/>
  <c r="D178" i="13"/>
  <c r="O177" i="13"/>
  <c r="L177" i="13"/>
  <c r="I177" i="13"/>
  <c r="F177" i="13"/>
  <c r="O176" i="13"/>
  <c r="L176" i="13"/>
  <c r="I176" i="13"/>
  <c r="F176" i="13"/>
  <c r="C176" i="13" s="1"/>
  <c r="O175" i="13"/>
  <c r="L175" i="13"/>
  <c r="I175" i="13"/>
  <c r="F175" i="13"/>
  <c r="N174" i="13"/>
  <c r="M174" i="13"/>
  <c r="K174" i="13"/>
  <c r="K173" i="13" s="1"/>
  <c r="J174" i="13"/>
  <c r="J173" i="13" s="1"/>
  <c r="J172" i="13" s="1"/>
  <c r="I174" i="13"/>
  <c r="H174" i="13"/>
  <c r="G174" i="13"/>
  <c r="E174" i="13"/>
  <c r="D174" i="13"/>
  <c r="D173" i="13" s="1"/>
  <c r="D172" i="13" s="1"/>
  <c r="H173" i="13"/>
  <c r="H172" i="13" s="1"/>
  <c r="O171" i="13"/>
  <c r="L171" i="13"/>
  <c r="I171" i="13"/>
  <c r="F171" i="13"/>
  <c r="O170" i="13"/>
  <c r="L170" i="13"/>
  <c r="I170" i="13"/>
  <c r="F170" i="13"/>
  <c r="O169" i="13"/>
  <c r="L169" i="13"/>
  <c r="I169" i="13"/>
  <c r="F169" i="13"/>
  <c r="O168" i="13"/>
  <c r="L168" i="13"/>
  <c r="I168" i="13"/>
  <c r="F168" i="13"/>
  <c r="O167" i="13"/>
  <c r="L167" i="13"/>
  <c r="I167" i="13"/>
  <c r="F167" i="13"/>
  <c r="O166" i="13"/>
  <c r="O165" i="13" s="1"/>
  <c r="O164" i="13" s="1"/>
  <c r="L166" i="13"/>
  <c r="I166" i="13"/>
  <c r="I165" i="13" s="1"/>
  <c r="I164" i="13" s="1"/>
  <c r="F166" i="13"/>
  <c r="N165" i="13"/>
  <c r="N164" i="13" s="1"/>
  <c r="M165" i="13"/>
  <c r="K165" i="13"/>
  <c r="J165" i="13"/>
  <c r="J164" i="13" s="1"/>
  <c r="H165" i="13"/>
  <c r="H164" i="13" s="1"/>
  <c r="G165" i="13"/>
  <c r="G164" i="13" s="1"/>
  <c r="F165" i="13"/>
  <c r="E165" i="13"/>
  <c r="D165" i="13"/>
  <c r="D164" i="13" s="1"/>
  <c r="M164" i="13"/>
  <c r="K164" i="13"/>
  <c r="E164" i="13"/>
  <c r="O163" i="13"/>
  <c r="L163" i="13"/>
  <c r="I163" i="13"/>
  <c r="F163" i="13"/>
  <c r="O162" i="13"/>
  <c r="L162" i="13"/>
  <c r="I162" i="13"/>
  <c r="F162" i="13"/>
  <c r="O161" i="13"/>
  <c r="L161" i="13"/>
  <c r="I161" i="13"/>
  <c r="F161" i="13"/>
  <c r="O160" i="13"/>
  <c r="O159" i="13" s="1"/>
  <c r="L160" i="13"/>
  <c r="I160" i="13"/>
  <c r="I159" i="13" s="1"/>
  <c r="F160" i="13"/>
  <c r="N159" i="13"/>
  <c r="M159" i="13"/>
  <c r="L159" i="13"/>
  <c r="K159" i="13"/>
  <c r="J159" i="13"/>
  <c r="H159" i="13"/>
  <c r="G159" i="13"/>
  <c r="E159" i="13"/>
  <c r="D159" i="13"/>
  <c r="O158" i="13"/>
  <c r="L158" i="13"/>
  <c r="I158" i="13"/>
  <c r="F158" i="13"/>
  <c r="O157" i="13"/>
  <c r="L157" i="13"/>
  <c r="I157" i="13"/>
  <c r="F157" i="13"/>
  <c r="O156" i="13"/>
  <c r="L156" i="13"/>
  <c r="I156" i="13"/>
  <c r="F156" i="13"/>
  <c r="C156" i="13" s="1"/>
  <c r="O155" i="13"/>
  <c r="L155" i="13"/>
  <c r="I155" i="13"/>
  <c r="F155" i="13"/>
  <c r="O154" i="13"/>
  <c r="L154" i="13"/>
  <c r="I154" i="13"/>
  <c r="F154" i="13"/>
  <c r="O153" i="13"/>
  <c r="L153" i="13"/>
  <c r="I153" i="13"/>
  <c r="F153" i="13"/>
  <c r="O152" i="13"/>
  <c r="L152" i="13"/>
  <c r="I152" i="13"/>
  <c r="F152" i="13"/>
  <c r="O151" i="13"/>
  <c r="L151" i="13"/>
  <c r="I151" i="13"/>
  <c r="I150" i="13" s="1"/>
  <c r="F151" i="13"/>
  <c r="N150" i="13"/>
  <c r="M150" i="13"/>
  <c r="K150" i="13"/>
  <c r="J150" i="13"/>
  <c r="H150" i="13"/>
  <c r="G150" i="13"/>
  <c r="E150" i="13"/>
  <c r="D150" i="13"/>
  <c r="O149" i="13"/>
  <c r="L149" i="13"/>
  <c r="I149" i="13"/>
  <c r="F149" i="13"/>
  <c r="O148" i="13"/>
  <c r="L148" i="13"/>
  <c r="I148" i="13"/>
  <c r="F148" i="13"/>
  <c r="O147" i="13"/>
  <c r="L147" i="13"/>
  <c r="I147" i="13"/>
  <c r="F147" i="13"/>
  <c r="O146" i="13"/>
  <c r="L146" i="13"/>
  <c r="I146" i="13"/>
  <c r="F146" i="13"/>
  <c r="O145" i="13"/>
  <c r="L145" i="13"/>
  <c r="I145" i="13"/>
  <c r="F145" i="13"/>
  <c r="O144" i="13"/>
  <c r="O143" i="13" s="1"/>
  <c r="L144" i="13"/>
  <c r="I144" i="13"/>
  <c r="I143" i="13" s="1"/>
  <c r="F144" i="13"/>
  <c r="C144" i="13" s="1"/>
  <c r="N143" i="13"/>
  <c r="M143" i="13"/>
  <c r="K143" i="13"/>
  <c r="J143" i="13"/>
  <c r="H143" i="13"/>
  <c r="G143" i="13"/>
  <c r="E143" i="13"/>
  <c r="D143" i="13"/>
  <c r="O142" i="13"/>
  <c r="L142" i="13"/>
  <c r="I142" i="13"/>
  <c r="F142" i="13"/>
  <c r="O141" i="13"/>
  <c r="L141" i="13"/>
  <c r="I141" i="13"/>
  <c r="I140" i="13" s="1"/>
  <c r="F141" i="13"/>
  <c r="O140" i="13"/>
  <c r="N140" i="13"/>
  <c r="M140" i="13"/>
  <c r="K140" i="13"/>
  <c r="J140" i="13"/>
  <c r="H140" i="13"/>
  <c r="G140" i="13"/>
  <c r="F140" i="13"/>
  <c r="E140" i="13"/>
  <c r="D140" i="13"/>
  <c r="O139" i="13"/>
  <c r="L139" i="13"/>
  <c r="I139" i="13"/>
  <c r="F139" i="13"/>
  <c r="O138" i="13"/>
  <c r="L138" i="13"/>
  <c r="I138" i="13"/>
  <c r="F138" i="13"/>
  <c r="O137" i="13"/>
  <c r="L137" i="13"/>
  <c r="I137" i="13"/>
  <c r="F137" i="13"/>
  <c r="O136" i="13"/>
  <c r="O135" i="13" s="1"/>
  <c r="L136" i="13"/>
  <c r="I136" i="13"/>
  <c r="I135" i="13" s="1"/>
  <c r="F136" i="13"/>
  <c r="C136" i="13" s="1"/>
  <c r="N135" i="13"/>
  <c r="M135" i="13"/>
  <c r="L135" i="13"/>
  <c r="K135" i="13"/>
  <c r="J135" i="13"/>
  <c r="H135" i="13"/>
  <c r="G135" i="13"/>
  <c r="E135" i="13"/>
  <c r="D135" i="13"/>
  <c r="O134" i="13"/>
  <c r="L134" i="13"/>
  <c r="I134" i="13"/>
  <c r="F134" i="13"/>
  <c r="O133" i="13"/>
  <c r="L133" i="13"/>
  <c r="I133" i="13"/>
  <c r="F133" i="13"/>
  <c r="O132" i="13"/>
  <c r="L132" i="13"/>
  <c r="I132" i="13"/>
  <c r="F132" i="13"/>
  <c r="O131" i="13"/>
  <c r="L131" i="13"/>
  <c r="I131" i="13"/>
  <c r="F131" i="13"/>
  <c r="N130" i="13"/>
  <c r="M130" i="13"/>
  <c r="K130" i="13"/>
  <c r="J130" i="13"/>
  <c r="H130" i="13"/>
  <c r="G130" i="13"/>
  <c r="E130" i="13"/>
  <c r="D130" i="13"/>
  <c r="N129" i="13"/>
  <c r="O128" i="13"/>
  <c r="O127" i="13" s="1"/>
  <c r="L128" i="13"/>
  <c r="L127" i="13" s="1"/>
  <c r="I128" i="13"/>
  <c r="F128" i="13"/>
  <c r="N127" i="13"/>
  <c r="M127" i="13"/>
  <c r="K127" i="13"/>
  <c r="J127" i="13"/>
  <c r="I127" i="13"/>
  <c r="H127" i="13"/>
  <c r="G127" i="13"/>
  <c r="F127" i="13"/>
  <c r="E127" i="13"/>
  <c r="D127" i="13"/>
  <c r="O126" i="13"/>
  <c r="L126" i="13"/>
  <c r="I126" i="13"/>
  <c r="F126" i="13"/>
  <c r="O125" i="13"/>
  <c r="L125" i="13"/>
  <c r="I125" i="13"/>
  <c r="F125" i="13"/>
  <c r="O124" i="13"/>
  <c r="L124" i="13"/>
  <c r="I124" i="13"/>
  <c r="F124" i="13"/>
  <c r="O123" i="13"/>
  <c r="L123" i="13"/>
  <c r="I123" i="13"/>
  <c r="F123" i="13"/>
  <c r="O122" i="13"/>
  <c r="O121" i="13" s="1"/>
  <c r="L122" i="13"/>
  <c r="I122" i="13"/>
  <c r="F122" i="13"/>
  <c r="N121" i="13"/>
  <c r="M121" i="13"/>
  <c r="K121" i="13"/>
  <c r="J121" i="13"/>
  <c r="H121" i="13"/>
  <c r="G121" i="13"/>
  <c r="F121" i="13"/>
  <c r="E121" i="13"/>
  <c r="D121" i="13"/>
  <c r="O120" i="13"/>
  <c r="L120" i="13"/>
  <c r="I120" i="13"/>
  <c r="F120" i="13"/>
  <c r="C120" i="13"/>
  <c r="O119" i="13"/>
  <c r="L119" i="13"/>
  <c r="I119" i="13"/>
  <c r="F119" i="13"/>
  <c r="O118" i="13"/>
  <c r="L118" i="13"/>
  <c r="I118" i="13"/>
  <c r="F118" i="13"/>
  <c r="O117" i="13"/>
  <c r="L117" i="13"/>
  <c r="I117" i="13"/>
  <c r="F117" i="13"/>
  <c r="O116" i="13"/>
  <c r="L116" i="13"/>
  <c r="I116" i="13"/>
  <c r="F116" i="13"/>
  <c r="C116" i="13" s="1"/>
  <c r="N115" i="13"/>
  <c r="M115" i="13"/>
  <c r="K115" i="13"/>
  <c r="J115" i="13"/>
  <c r="H115" i="13"/>
  <c r="G115" i="13"/>
  <c r="E115" i="13"/>
  <c r="D115" i="13"/>
  <c r="O114" i="13"/>
  <c r="L114" i="13"/>
  <c r="I114" i="13"/>
  <c r="F114" i="13"/>
  <c r="O113" i="13"/>
  <c r="L113" i="13"/>
  <c r="I113" i="13"/>
  <c r="F113" i="13"/>
  <c r="O112" i="13"/>
  <c r="O111" i="13" s="1"/>
  <c r="L112" i="13"/>
  <c r="I112" i="13"/>
  <c r="I111" i="13" s="1"/>
  <c r="F112" i="13"/>
  <c r="N111" i="13"/>
  <c r="M111" i="13"/>
  <c r="L111" i="13"/>
  <c r="K111" i="13"/>
  <c r="J111" i="13"/>
  <c r="H111" i="13"/>
  <c r="G111" i="13"/>
  <c r="F111" i="13"/>
  <c r="E111" i="13"/>
  <c r="D111" i="13"/>
  <c r="O110" i="13"/>
  <c r="L110" i="13"/>
  <c r="I110" i="13"/>
  <c r="F110" i="13"/>
  <c r="O109" i="13"/>
  <c r="L109" i="13"/>
  <c r="I109" i="13"/>
  <c r="F109" i="13"/>
  <c r="O108" i="13"/>
  <c r="L108" i="13"/>
  <c r="I108" i="13"/>
  <c r="F108" i="13"/>
  <c r="O107" i="13"/>
  <c r="L107" i="13"/>
  <c r="I107" i="13"/>
  <c r="F107" i="13"/>
  <c r="O106" i="13"/>
  <c r="L106" i="13"/>
  <c r="I106" i="13"/>
  <c r="F106" i="13"/>
  <c r="O105" i="13"/>
  <c r="L105" i="13"/>
  <c r="I105" i="13"/>
  <c r="F105" i="13"/>
  <c r="O104" i="13"/>
  <c r="L104" i="13"/>
  <c r="I104" i="13"/>
  <c r="F104" i="13"/>
  <c r="O103" i="13"/>
  <c r="L103" i="13"/>
  <c r="L102" i="13" s="1"/>
  <c r="I103" i="13"/>
  <c r="F103" i="13"/>
  <c r="N102" i="13"/>
  <c r="M102" i="13"/>
  <c r="M82" i="13" s="1"/>
  <c r="K102" i="13"/>
  <c r="J102" i="13"/>
  <c r="H102" i="13"/>
  <c r="G102" i="13"/>
  <c r="E102" i="13"/>
  <c r="D102" i="13"/>
  <c r="O101" i="13"/>
  <c r="L101" i="13"/>
  <c r="I101" i="13"/>
  <c r="F101" i="13"/>
  <c r="O100" i="13"/>
  <c r="L100" i="13"/>
  <c r="I100" i="13"/>
  <c r="F100" i="13"/>
  <c r="O99" i="13"/>
  <c r="L99" i="13"/>
  <c r="I99" i="13"/>
  <c r="F99" i="13"/>
  <c r="O98" i="13"/>
  <c r="L98" i="13"/>
  <c r="I98" i="13"/>
  <c r="F98" i="13"/>
  <c r="O97" i="13"/>
  <c r="L97" i="13"/>
  <c r="I97" i="13"/>
  <c r="F97" i="13"/>
  <c r="O96" i="13"/>
  <c r="L96" i="13"/>
  <c r="I96" i="13"/>
  <c r="F96" i="13"/>
  <c r="C96" i="13" s="1"/>
  <c r="O95" i="13"/>
  <c r="L95" i="13"/>
  <c r="I95" i="13"/>
  <c r="F95" i="13"/>
  <c r="N94" i="13"/>
  <c r="M94" i="13"/>
  <c r="K94" i="13"/>
  <c r="J94" i="13"/>
  <c r="I94" i="13"/>
  <c r="H94" i="13"/>
  <c r="G94" i="13"/>
  <c r="E94" i="13"/>
  <c r="D94" i="13"/>
  <c r="O93" i="13"/>
  <c r="L93" i="13"/>
  <c r="I93" i="13"/>
  <c r="F93" i="13"/>
  <c r="O92" i="13"/>
  <c r="L92" i="13"/>
  <c r="I92" i="13"/>
  <c r="F92" i="13"/>
  <c r="C92" i="13" s="1"/>
  <c r="O91" i="13"/>
  <c r="L91" i="13"/>
  <c r="I91" i="13"/>
  <c r="F91" i="13"/>
  <c r="O90" i="13"/>
  <c r="L90" i="13"/>
  <c r="I90" i="13"/>
  <c r="F90" i="13"/>
  <c r="O89" i="13"/>
  <c r="L89" i="13"/>
  <c r="I89" i="13"/>
  <c r="F89" i="13"/>
  <c r="N88" i="13"/>
  <c r="M88" i="13"/>
  <c r="K88" i="13"/>
  <c r="J88" i="13"/>
  <c r="H88" i="13"/>
  <c r="G88" i="13"/>
  <c r="E88" i="13"/>
  <c r="D88" i="13"/>
  <c r="O87" i="13"/>
  <c r="L87" i="13"/>
  <c r="I87" i="13"/>
  <c r="F87" i="13"/>
  <c r="O86" i="13"/>
  <c r="L86" i="13"/>
  <c r="I86" i="13"/>
  <c r="F86" i="13"/>
  <c r="O85" i="13"/>
  <c r="L85" i="13"/>
  <c r="I85" i="13"/>
  <c r="F85" i="13"/>
  <c r="O84" i="13"/>
  <c r="O83" i="13" s="1"/>
  <c r="L84" i="13"/>
  <c r="L83" i="13" s="1"/>
  <c r="I84" i="13"/>
  <c r="F84" i="13"/>
  <c r="C84" i="13" s="1"/>
  <c r="N83" i="13"/>
  <c r="M83" i="13"/>
  <c r="K83" i="13"/>
  <c r="J83" i="13"/>
  <c r="H83" i="13"/>
  <c r="G83" i="13"/>
  <c r="E83" i="13"/>
  <c r="E82" i="13" s="1"/>
  <c r="D83" i="13"/>
  <c r="O81" i="13"/>
  <c r="L81" i="13"/>
  <c r="I81" i="13"/>
  <c r="F81" i="13"/>
  <c r="O80" i="13"/>
  <c r="O79" i="13" s="1"/>
  <c r="L80" i="13"/>
  <c r="I80" i="13"/>
  <c r="I79" i="13" s="1"/>
  <c r="F80" i="13"/>
  <c r="C80" i="13" s="1"/>
  <c r="N79" i="13"/>
  <c r="M79" i="13"/>
  <c r="K79" i="13"/>
  <c r="J79" i="13"/>
  <c r="H79" i="13"/>
  <c r="G79" i="13"/>
  <c r="F79" i="13"/>
  <c r="E79" i="13"/>
  <c r="D79" i="13"/>
  <c r="O78" i="13"/>
  <c r="L78" i="13"/>
  <c r="I78" i="13"/>
  <c r="F78" i="13"/>
  <c r="O77" i="13"/>
  <c r="O76" i="13" s="1"/>
  <c r="L77" i="13"/>
  <c r="L76" i="13" s="1"/>
  <c r="I77" i="13"/>
  <c r="F77" i="13"/>
  <c r="N76" i="13"/>
  <c r="M76" i="13"/>
  <c r="K76" i="13"/>
  <c r="K75" i="13" s="1"/>
  <c r="J76" i="13"/>
  <c r="H76" i="13"/>
  <c r="G76" i="13"/>
  <c r="F76" i="13"/>
  <c r="E76" i="13"/>
  <c r="D76" i="13"/>
  <c r="N75" i="13"/>
  <c r="F75" i="13"/>
  <c r="O73" i="13"/>
  <c r="L73" i="13"/>
  <c r="I73" i="13"/>
  <c r="F73" i="13"/>
  <c r="O72" i="13"/>
  <c r="L72" i="13"/>
  <c r="I72" i="13"/>
  <c r="F72" i="13"/>
  <c r="O71" i="13"/>
  <c r="L71" i="13"/>
  <c r="I71" i="13"/>
  <c r="F71" i="13"/>
  <c r="C71" i="13" s="1"/>
  <c r="O70" i="13"/>
  <c r="L70" i="13"/>
  <c r="I70" i="13"/>
  <c r="F70" i="13"/>
  <c r="O69" i="13"/>
  <c r="L69" i="13"/>
  <c r="I69" i="13"/>
  <c r="I68" i="13" s="1"/>
  <c r="F69" i="13"/>
  <c r="N68" i="13"/>
  <c r="M68" i="13"/>
  <c r="M66" i="13" s="1"/>
  <c r="K68" i="13"/>
  <c r="K66" i="13" s="1"/>
  <c r="J68" i="13"/>
  <c r="J66" i="13" s="1"/>
  <c r="H68" i="13"/>
  <c r="H66" i="13" s="1"/>
  <c r="G68" i="13"/>
  <c r="G66" i="13" s="1"/>
  <c r="E68" i="13"/>
  <c r="E66" i="13" s="1"/>
  <c r="D68" i="13"/>
  <c r="D66" i="13" s="1"/>
  <c r="O67" i="13"/>
  <c r="L67" i="13"/>
  <c r="I67" i="13"/>
  <c r="I66" i="13" s="1"/>
  <c r="F67" i="13"/>
  <c r="N66" i="13"/>
  <c r="O65" i="13"/>
  <c r="L65" i="13"/>
  <c r="I65" i="13"/>
  <c r="F65" i="13"/>
  <c r="C65" i="13" s="1"/>
  <c r="O64" i="13"/>
  <c r="L64" i="13"/>
  <c r="I64" i="13"/>
  <c r="F64" i="13"/>
  <c r="O63" i="13"/>
  <c r="L63" i="13"/>
  <c r="I63" i="13"/>
  <c r="F63" i="13"/>
  <c r="O62" i="13"/>
  <c r="L62" i="13"/>
  <c r="I62" i="13"/>
  <c r="F62" i="13"/>
  <c r="O61" i="13"/>
  <c r="L61" i="13"/>
  <c r="I61" i="13"/>
  <c r="F61" i="13"/>
  <c r="O60" i="13"/>
  <c r="L60" i="13"/>
  <c r="I60" i="13"/>
  <c r="F60" i="13"/>
  <c r="O59" i="13"/>
  <c r="L59" i="13"/>
  <c r="I59" i="13"/>
  <c r="F59" i="13"/>
  <c r="O58" i="13"/>
  <c r="O57" i="13" s="1"/>
  <c r="L58" i="13"/>
  <c r="I58" i="13"/>
  <c r="F58" i="13"/>
  <c r="N57" i="13"/>
  <c r="M57" i="13"/>
  <c r="K57" i="13"/>
  <c r="J57" i="13"/>
  <c r="H57" i="13"/>
  <c r="G57" i="13"/>
  <c r="E57" i="13"/>
  <c r="D57" i="13"/>
  <c r="O56" i="13"/>
  <c r="L56" i="13"/>
  <c r="I56" i="13"/>
  <c r="F56" i="13"/>
  <c r="O55" i="13"/>
  <c r="O54" i="13" s="1"/>
  <c r="L55" i="13"/>
  <c r="L54" i="13" s="1"/>
  <c r="I55" i="13"/>
  <c r="I54" i="13" s="1"/>
  <c r="F55" i="13"/>
  <c r="F54" i="13" s="1"/>
  <c r="N54" i="13"/>
  <c r="N53" i="13" s="1"/>
  <c r="M54" i="13"/>
  <c r="M53" i="13" s="1"/>
  <c r="M52" i="13" s="1"/>
  <c r="K54" i="13"/>
  <c r="J54" i="13"/>
  <c r="H54" i="13"/>
  <c r="H53" i="13" s="1"/>
  <c r="G54" i="13"/>
  <c r="G53" i="13" s="1"/>
  <c r="G52" i="13" s="1"/>
  <c r="E54" i="13"/>
  <c r="E53" i="13" s="1"/>
  <c r="D54" i="13"/>
  <c r="K53" i="13"/>
  <c r="K52" i="13" s="1"/>
  <c r="O46" i="13"/>
  <c r="C46" i="13" s="1"/>
  <c r="O45" i="13"/>
  <c r="C45" i="13" s="1"/>
  <c r="N44" i="13"/>
  <c r="M44" i="13"/>
  <c r="L43" i="13"/>
  <c r="I43" i="13"/>
  <c r="F43" i="13"/>
  <c r="C43" i="13" s="1"/>
  <c r="L42" i="13"/>
  <c r="K42" i="13"/>
  <c r="J42" i="13"/>
  <c r="I42" i="13"/>
  <c r="H42" i="13"/>
  <c r="H20" i="13" s="1"/>
  <c r="G42" i="13"/>
  <c r="F42" i="13"/>
  <c r="E42" i="13"/>
  <c r="D42" i="13"/>
  <c r="F41" i="13"/>
  <c r="C41" i="13" s="1"/>
  <c r="L40" i="13"/>
  <c r="C40" i="13" s="1"/>
  <c r="L39" i="13"/>
  <c r="C39" i="13" s="1"/>
  <c r="L38" i="13"/>
  <c r="C38" i="13" s="1"/>
  <c r="L37" i="13"/>
  <c r="C37" i="13" s="1"/>
  <c r="K36" i="13"/>
  <c r="J36" i="13"/>
  <c r="L35" i="13"/>
  <c r="C35" i="13" s="1"/>
  <c r="L34" i="13"/>
  <c r="C34" i="13" s="1"/>
  <c r="K33" i="13"/>
  <c r="J33" i="13"/>
  <c r="L32" i="13"/>
  <c r="L31" i="13" s="1"/>
  <c r="K31" i="13"/>
  <c r="J31" i="13"/>
  <c r="L30" i="13"/>
  <c r="C30" i="13" s="1"/>
  <c r="L29" i="13"/>
  <c r="C29" i="13" s="1"/>
  <c r="L28" i="13"/>
  <c r="C28" i="13" s="1"/>
  <c r="K27" i="13"/>
  <c r="J27" i="13"/>
  <c r="F25" i="13"/>
  <c r="C25" i="13" s="1"/>
  <c r="I24" i="13"/>
  <c r="F24" i="13"/>
  <c r="O23" i="13"/>
  <c r="L23" i="13"/>
  <c r="I23" i="13"/>
  <c r="F23" i="13"/>
  <c r="O22" i="13"/>
  <c r="L22" i="13"/>
  <c r="L21" i="13" s="1"/>
  <c r="I22" i="13"/>
  <c r="F22" i="13"/>
  <c r="F21" i="13" s="1"/>
  <c r="O21" i="13"/>
  <c r="N21" i="13"/>
  <c r="N287" i="13" s="1"/>
  <c r="N286" i="13" s="1"/>
  <c r="M21" i="13"/>
  <c r="K21" i="13"/>
  <c r="J21" i="13"/>
  <c r="H21" i="13"/>
  <c r="H287" i="13" s="1"/>
  <c r="H286" i="13" s="1"/>
  <c r="G21" i="13"/>
  <c r="E21" i="13"/>
  <c r="D21" i="13"/>
  <c r="D287" i="13" s="1"/>
  <c r="D286" i="13" s="1"/>
  <c r="N20" i="13"/>
  <c r="F285" i="31" l="1"/>
  <c r="C285" i="31" s="1"/>
  <c r="F49" i="31"/>
  <c r="C49" i="31" s="1"/>
  <c r="C50" i="31"/>
  <c r="F50" i="16"/>
  <c r="C51" i="16"/>
  <c r="C51" i="15"/>
  <c r="F50" i="15"/>
  <c r="L140" i="13"/>
  <c r="C42" i="13"/>
  <c r="C61" i="13"/>
  <c r="C62" i="13"/>
  <c r="C64" i="13"/>
  <c r="D75" i="13"/>
  <c r="H75" i="13"/>
  <c r="O102" i="13"/>
  <c r="C111" i="13"/>
  <c r="C114" i="13"/>
  <c r="I115" i="13"/>
  <c r="C128" i="13"/>
  <c r="J129" i="13"/>
  <c r="C160" i="13"/>
  <c r="C161" i="13"/>
  <c r="C163" i="13"/>
  <c r="N173" i="13"/>
  <c r="N172" i="13" s="1"/>
  <c r="L195" i="13"/>
  <c r="G194" i="13"/>
  <c r="H203" i="13"/>
  <c r="F245" i="13"/>
  <c r="C248" i="13"/>
  <c r="O245" i="13"/>
  <c r="L186" i="13"/>
  <c r="O237" i="13"/>
  <c r="G287" i="13"/>
  <c r="G286" i="13" s="1"/>
  <c r="M287" i="13"/>
  <c r="M286" i="13" s="1"/>
  <c r="C23" i="13"/>
  <c r="K26" i="13"/>
  <c r="K20" i="13" s="1"/>
  <c r="L33" i="13"/>
  <c r="C33" i="13" s="1"/>
  <c r="C59" i="13"/>
  <c r="G75" i="13"/>
  <c r="M75" i="13"/>
  <c r="I76" i="13"/>
  <c r="J75" i="13"/>
  <c r="C100" i="13"/>
  <c r="C104" i="13"/>
  <c r="C108" i="13"/>
  <c r="C109" i="13"/>
  <c r="C124" i="13"/>
  <c r="C127" i="13"/>
  <c r="E129" i="13"/>
  <c r="C140" i="13"/>
  <c r="C141" i="13"/>
  <c r="C168" i="13"/>
  <c r="G173" i="13"/>
  <c r="G172" i="13" s="1"/>
  <c r="C180" i="13"/>
  <c r="D203" i="13"/>
  <c r="D194" i="13" s="1"/>
  <c r="E230" i="13"/>
  <c r="C241" i="13"/>
  <c r="C243" i="13"/>
  <c r="C253" i="13"/>
  <c r="C256" i="13"/>
  <c r="C265" i="13"/>
  <c r="C267" i="13"/>
  <c r="C283" i="13"/>
  <c r="O44" i="13"/>
  <c r="C44" i="13" s="1"/>
  <c r="N229" i="13"/>
  <c r="O263" i="13"/>
  <c r="D20" i="13"/>
  <c r="D53" i="13"/>
  <c r="D52" i="13" s="1"/>
  <c r="O88" i="13"/>
  <c r="C106" i="13"/>
  <c r="M129" i="13"/>
  <c r="C132" i="13"/>
  <c r="L130" i="13"/>
  <c r="F135" i="13"/>
  <c r="C135" i="13" s="1"/>
  <c r="C148" i="13"/>
  <c r="C152" i="13"/>
  <c r="C153" i="13"/>
  <c r="C154" i="13"/>
  <c r="C155" i="13"/>
  <c r="M173" i="13"/>
  <c r="M172" i="13" s="1"/>
  <c r="C189" i="13"/>
  <c r="D186" i="13"/>
  <c r="K186" i="13"/>
  <c r="C209" i="13"/>
  <c r="C213" i="13"/>
  <c r="C217" i="13"/>
  <c r="C218" i="13"/>
  <c r="C220" i="13"/>
  <c r="M230" i="13"/>
  <c r="H258" i="13"/>
  <c r="H229" i="13" s="1"/>
  <c r="D269" i="13"/>
  <c r="D268" i="13" s="1"/>
  <c r="E52" i="13"/>
  <c r="M74" i="13"/>
  <c r="M51" i="13" s="1"/>
  <c r="L178" i="13"/>
  <c r="L204" i="13"/>
  <c r="J26" i="13"/>
  <c r="J20" i="13" s="1"/>
  <c r="J53" i="13"/>
  <c r="J52" i="13" s="1"/>
  <c r="N52" i="13"/>
  <c r="O53" i="13"/>
  <c r="L57" i="13"/>
  <c r="L53" i="13" s="1"/>
  <c r="C63" i="13"/>
  <c r="C70" i="13"/>
  <c r="O68" i="13"/>
  <c r="C85" i="13"/>
  <c r="C97" i="13"/>
  <c r="C99" i="13"/>
  <c r="C110" i="13"/>
  <c r="L121" i="13"/>
  <c r="O130" i="13"/>
  <c r="O129" i="13" s="1"/>
  <c r="C137" i="13"/>
  <c r="C138" i="13"/>
  <c r="C139" i="13"/>
  <c r="G129" i="13"/>
  <c r="C162" i="13"/>
  <c r="C167" i="13"/>
  <c r="C177" i="13"/>
  <c r="C185" i="13"/>
  <c r="M186" i="13"/>
  <c r="C202" i="13"/>
  <c r="C206" i="13"/>
  <c r="M203" i="13"/>
  <c r="M194" i="13" s="1"/>
  <c r="I215" i="13"/>
  <c r="C222" i="13"/>
  <c r="C223" i="13"/>
  <c r="C224" i="13"/>
  <c r="C227" i="13"/>
  <c r="C228" i="13"/>
  <c r="D230" i="13"/>
  <c r="D229" i="13" s="1"/>
  <c r="C242" i="13"/>
  <c r="C255" i="13"/>
  <c r="C266" i="13"/>
  <c r="C278" i="13"/>
  <c r="L288" i="13"/>
  <c r="C293" i="13"/>
  <c r="O66" i="13"/>
  <c r="K129" i="13"/>
  <c r="L165" i="13"/>
  <c r="L164" i="13" s="1"/>
  <c r="K194" i="13"/>
  <c r="J287" i="13"/>
  <c r="J286" i="13" s="1"/>
  <c r="O287" i="13"/>
  <c r="L27" i="13"/>
  <c r="C27" i="13" s="1"/>
  <c r="C56" i="13"/>
  <c r="E75" i="13"/>
  <c r="E74" i="13" s="1"/>
  <c r="O75" i="13"/>
  <c r="H82" i="13"/>
  <c r="K82" i="13"/>
  <c r="K74" i="13" s="1"/>
  <c r="K51" i="13" s="1"/>
  <c r="C98" i="13"/>
  <c r="C112" i="13"/>
  <c r="L115" i="13"/>
  <c r="C123" i="13"/>
  <c r="L150" i="13"/>
  <c r="C169" i="13"/>
  <c r="C170" i="13"/>
  <c r="C171" i="13"/>
  <c r="C210" i="13"/>
  <c r="C212" i="13"/>
  <c r="C236" i="13"/>
  <c r="M258" i="13"/>
  <c r="M229" i="13" s="1"/>
  <c r="C292" i="13"/>
  <c r="L36" i="13"/>
  <c r="C36" i="13" s="1"/>
  <c r="H52" i="13"/>
  <c r="E287" i="13"/>
  <c r="E286" i="13" s="1"/>
  <c r="C24" i="13"/>
  <c r="C32" i="13"/>
  <c r="F57" i="13"/>
  <c r="C60" i="13"/>
  <c r="C72" i="13"/>
  <c r="C77" i="13"/>
  <c r="L79" i="13"/>
  <c r="L75" i="13" s="1"/>
  <c r="J82" i="13"/>
  <c r="G82" i="13"/>
  <c r="G74" i="13" s="1"/>
  <c r="G284" i="13" s="1"/>
  <c r="L94" i="13"/>
  <c r="C105" i="13"/>
  <c r="C107" i="13"/>
  <c r="C113" i="13"/>
  <c r="O115" i="13"/>
  <c r="I121" i="13"/>
  <c r="C121" i="13" s="1"/>
  <c r="C125" i="13"/>
  <c r="C126" i="13"/>
  <c r="I130" i="13"/>
  <c r="I129" i="13" s="1"/>
  <c r="L143" i="13"/>
  <c r="L129" i="13" s="1"/>
  <c r="F159" i="13"/>
  <c r="L174" i="13"/>
  <c r="L173" i="13" s="1"/>
  <c r="L172" i="13" s="1"/>
  <c r="I178" i="13"/>
  <c r="O187" i="13"/>
  <c r="O186" i="13" s="1"/>
  <c r="O195" i="13"/>
  <c r="H194" i="13"/>
  <c r="C211" i="13"/>
  <c r="O215" i="13"/>
  <c r="J203" i="13"/>
  <c r="J194" i="13" s="1"/>
  <c r="N203" i="13"/>
  <c r="N194" i="13" s="1"/>
  <c r="N193" i="13" s="1"/>
  <c r="C233" i="13"/>
  <c r="K230" i="13"/>
  <c r="K229" i="13" s="1"/>
  <c r="C244" i="13"/>
  <c r="O251" i="13"/>
  <c r="O250" i="13" s="1"/>
  <c r="C262" i="13"/>
  <c r="O269" i="13"/>
  <c r="O268" i="13" s="1"/>
  <c r="C290" i="13"/>
  <c r="O288" i="13"/>
  <c r="L287" i="13"/>
  <c r="F53" i="13"/>
  <c r="C31" i="13"/>
  <c r="F20" i="13"/>
  <c r="I83" i="13"/>
  <c r="C131" i="13"/>
  <c r="F130" i="13"/>
  <c r="C179" i="13"/>
  <c r="F178" i="13"/>
  <c r="I204" i="13"/>
  <c r="I203" i="13" s="1"/>
  <c r="C207" i="13"/>
  <c r="C247" i="13"/>
  <c r="I245" i="13"/>
  <c r="I288" i="13"/>
  <c r="C289" i="13"/>
  <c r="E20" i="13"/>
  <c r="M20" i="13"/>
  <c r="C22" i="13"/>
  <c r="C54" i="13"/>
  <c r="C58" i="13"/>
  <c r="L68" i="13"/>
  <c r="L66" i="13" s="1"/>
  <c r="D82" i="13"/>
  <c r="N82" i="13"/>
  <c r="C89" i="13"/>
  <c r="C91" i="13"/>
  <c r="F88" i="13"/>
  <c r="C101" i="13"/>
  <c r="I102" i="13"/>
  <c r="C117" i="13"/>
  <c r="C118" i="13"/>
  <c r="C119" i="13"/>
  <c r="F115" i="13"/>
  <c r="C133" i="13"/>
  <c r="C134" i="13"/>
  <c r="D129" i="13"/>
  <c r="H129" i="13"/>
  <c r="H74" i="13" s="1"/>
  <c r="C145" i="13"/>
  <c r="C146" i="13"/>
  <c r="C147" i="13"/>
  <c r="F143" i="13"/>
  <c r="C143" i="13" s="1"/>
  <c r="C157" i="13"/>
  <c r="C158" i="13"/>
  <c r="C159" i="13"/>
  <c r="I173" i="13"/>
  <c r="I172" i="13" s="1"/>
  <c r="O174" i="13"/>
  <c r="C181" i="13"/>
  <c r="C182" i="13"/>
  <c r="C183" i="13"/>
  <c r="K193" i="13"/>
  <c r="C240" i="13"/>
  <c r="F237" i="13"/>
  <c r="F230" i="13" s="1"/>
  <c r="F263" i="13"/>
  <c r="C264" i="13"/>
  <c r="K287" i="13"/>
  <c r="K286" i="13" s="1"/>
  <c r="I21" i="13"/>
  <c r="C21" i="13" s="1"/>
  <c r="C55" i="13"/>
  <c r="I57" i="13"/>
  <c r="I53" i="13" s="1"/>
  <c r="I52" i="13" s="1"/>
  <c r="C67" i="13"/>
  <c r="F68" i="13"/>
  <c r="C73" i="13"/>
  <c r="C81" i="13"/>
  <c r="C90" i="13"/>
  <c r="I88" i="13"/>
  <c r="C93" i="13"/>
  <c r="C103" i="13"/>
  <c r="F102" i="13"/>
  <c r="C149" i="13"/>
  <c r="E173" i="13"/>
  <c r="E172" i="13" s="1"/>
  <c r="C175" i="13"/>
  <c r="F174" i="13"/>
  <c r="C199" i="13"/>
  <c r="I197" i="13"/>
  <c r="I195" i="13" s="1"/>
  <c r="F251" i="13"/>
  <c r="C252" i="13"/>
  <c r="F281" i="13"/>
  <c r="C282" i="13"/>
  <c r="F164" i="13"/>
  <c r="C165" i="13"/>
  <c r="G20" i="13"/>
  <c r="O20" i="13"/>
  <c r="C69" i="13"/>
  <c r="N74" i="13"/>
  <c r="N51" i="13" s="1"/>
  <c r="C78" i="13"/>
  <c r="C79" i="13"/>
  <c r="C86" i="13"/>
  <c r="C87" i="13"/>
  <c r="F83" i="13"/>
  <c r="L88" i="13"/>
  <c r="C95" i="13"/>
  <c r="F94" i="13"/>
  <c r="O94" i="13"/>
  <c r="C122" i="13"/>
  <c r="C142" i="13"/>
  <c r="C151" i="13"/>
  <c r="F150" i="13"/>
  <c r="O150" i="13"/>
  <c r="C166" i="13"/>
  <c r="O178" i="13"/>
  <c r="C232" i="13"/>
  <c r="C270" i="13"/>
  <c r="F269" i="13"/>
  <c r="C272" i="13"/>
  <c r="L271" i="13"/>
  <c r="C196" i="13"/>
  <c r="C214" i="13"/>
  <c r="L215" i="13"/>
  <c r="L203" i="13" s="1"/>
  <c r="L194" i="13" s="1"/>
  <c r="G230" i="13"/>
  <c r="G229" i="13" s="1"/>
  <c r="C239" i="13"/>
  <c r="I237" i="13"/>
  <c r="C246" i="13"/>
  <c r="L245" i="13"/>
  <c r="I258" i="13"/>
  <c r="C277" i="13"/>
  <c r="I275" i="13"/>
  <c r="C275" i="13" s="1"/>
  <c r="C280" i="13"/>
  <c r="L279" i="13"/>
  <c r="C279" i="13" s="1"/>
  <c r="F187" i="13"/>
  <c r="C188" i="13"/>
  <c r="O204" i="13"/>
  <c r="O203" i="13" s="1"/>
  <c r="O194" i="13" s="1"/>
  <c r="F215" i="13"/>
  <c r="C216" i="13"/>
  <c r="J229" i="13"/>
  <c r="C231" i="13"/>
  <c r="C238" i="13"/>
  <c r="L237" i="13"/>
  <c r="L230" i="13" s="1"/>
  <c r="E258" i="13"/>
  <c r="E229" i="13" s="1"/>
  <c r="E284" i="13" s="1"/>
  <c r="F259" i="13"/>
  <c r="C260" i="13"/>
  <c r="O258" i="13"/>
  <c r="L263" i="13"/>
  <c r="L258" i="13" s="1"/>
  <c r="C276" i="13"/>
  <c r="L275" i="13"/>
  <c r="F191" i="13"/>
  <c r="C192" i="13"/>
  <c r="E194" i="13"/>
  <c r="C208" i="13"/>
  <c r="F204" i="13"/>
  <c r="C219" i="13"/>
  <c r="C226" i="13"/>
  <c r="O230" i="13"/>
  <c r="I234" i="13"/>
  <c r="C235" i="13"/>
  <c r="I251" i="13"/>
  <c r="I250" i="13" s="1"/>
  <c r="C254" i="13"/>
  <c r="L251" i="13"/>
  <c r="L250" i="13" s="1"/>
  <c r="C273" i="13"/>
  <c r="I271" i="13"/>
  <c r="K284" i="13"/>
  <c r="F197" i="13"/>
  <c r="F195" i="13" s="1"/>
  <c r="O296" i="12"/>
  <c r="L296" i="12"/>
  <c r="I296" i="12"/>
  <c r="F296" i="12"/>
  <c r="C296" i="12" s="1"/>
  <c r="O295" i="12"/>
  <c r="L295" i="12"/>
  <c r="I295" i="12"/>
  <c r="F295" i="12"/>
  <c r="O294" i="12"/>
  <c r="L294" i="12"/>
  <c r="I294" i="12"/>
  <c r="F294" i="12"/>
  <c r="O293" i="12"/>
  <c r="L293" i="12"/>
  <c r="I293" i="12"/>
  <c r="F293" i="12"/>
  <c r="O292" i="12"/>
  <c r="L292" i="12"/>
  <c r="I292" i="12"/>
  <c r="F292" i="12"/>
  <c r="O291" i="12"/>
  <c r="L291" i="12"/>
  <c r="I291" i="12"/>
  <c r="F291" i="12"/>
  <c r="O290" i="12"/>
  <c r="L290" i="12"/>
  <c r="I290" i="12"/>
  <c r="F290" i="12"/>
  <c r="O289" i="12"/>
  <c r="L289" i="12"/>
  <c r="I289" i="12"/>
  <c r="F289" i="12"/>
  <c r="F288" i="12" s="1"/>
  <c r="N288" i="12"/>
  <c r="M288" i="12"/>
  <c r="K288" i="12"/>
  <c r="J288" i="12"/>
  <c r="H288" i="12"/>
  <c r="G288" i="12"/>
  <c r="E288" i="12"/>
  <c r="D288" i="12"/>
  <c r="O283" i="12"/>
  <c r="L283" i="12"/>
  <c r="I283" i="12"/>
  <c r="F283" i="12"/>
  <c r="O282" i="12"/>
  <c r="L282" i="12"/>
  <c r="L281" i="12" s="1"/>
  <c r="I282" i="12"/>
  <c r="F282" i="12"/>
  <c r="F281" i="12" s="1"/>
  <c r="O281" i="12"/>
  <c r="N281" i="12"/>
  <c r="M281" i="12"/>
  <c r="K281" i="12"/>
  <c r="J281" i="12"/>
  <c r="H281" i="12"/>
  <c r="G281" i="12"/>
  <c r="E281" i="12"/>
  <c r="D281" i="12"/>
  <c r="O280" i="12"/>
  <c r="O279" i="12" s="1"/>
  <c r="L280" i="12"/>
  <c r="I280" i="12"/>
  <c r="C280" i="12" s="1"/>
  <c r="F280" i="12"/>
  <c r="F279" i="12" s="1"/>
  <c r="N279" i="12"/>
  <c r="N268" i="12" s="1"/>
  <c r="M279" i="12"/>
  <c r="M268" i="12" s="1"/>
  <c r="L279" i="12"/>
  <c r="K279" i="12"/>
  <c r="K268" i="12" s="1"/>
  <c r="J279" i="12"/>
  <c r="H279" i="12"/>
  <c r="H268" i="12" s="1"/>
  <c r="G279" i="12"/>
  <c r="G268" i="12" s="1"/>
  <c r="E279" i="12"/>
  <c r="D279" i="12"/>
  <c r="O278" i="12"/>
  <c r="L278" i="12"/>
  <c r="I278" i="12"/>
  <c r="F278" i="12"/>
  <c r="O277" i="12"/>
  <c r="L277" i="12"/>
  <c r="I277" i="12"/>
  <c r="F277" i="12"/>
  <c r="O276" i="12"/>
  <c r="O275" i="12" s="1"/>
  <c r="L276" i="12"/>
  <c r="I276" i="12"/>
  <c r="F276" i="12"/>
  <c r="F275" i="12" s="1"/>
  <c r="N275" i="12"/>
  <c r="M275" i="12"/>
  <c r="L275" i="12"/>
  <c r="K275" i="12"/>
  <c r="J275" i="12"/>
  <c r="H275" i="12"/>
  <c r="G275" i="12"/>
  <c r="E275" i="12"/>
  <c r="D275" i="12"/>
  <c r="O274" i="12"/>
  <c r="L274" i="12"/>
  <c r="I274" i="12"/>
  <c r="C274" i="12" s="1"/>
  <c r="F274" i="12"/>
  <c r="O273" i="12"/>
  <c r="L273" i="12"/>
  <c r="I273" i="12"/>
  <c r="F273" i="12"/>
  <c r="O272" i="12"/>
  <c r="O271" i="12" s="1"/>
  <c r="L272" i="12"/>
  <c r="I272" i="12"/>
  <c r="C272" i="12" s="1"/>
  <c r="F272" i="12"/>
  <c r="F271" i="12" s="1"/>
  <c r="F269" i="12" s="1"/>
  <c r="F268" i="12" s="1"/>
  <c r="N271" i="12"/>
  <c r="M271" i="12"/>
  <c r="L271" i="12"/>
  <c r="L269" i="12" s="1"/>
  <c r="L268" i="12" s="1"/>
  <c r="K271" i="12"/>
  <c r="J271" i="12"/>
  <c r="H271" i="12"/>
  <c r="G271" i="12"/>
  <c r="E271" i="12"/>
  <c r="D271" i="12"/>
  <c r="O270" i="12"/>
  <c r="L270" i="12"/>
  <c r="I270" i="12"/>
  <c r="F270" i="12"/>
  <c r="D269" i="12"/>
  <c r="D268" i="12" s="1"/>
  <c r="J268" i="12"/>
  <c r="O267" i="12"/>
  <c r="L267" i="12"/>
  <c r="I267" i="12"/>
  <c r="F267" i="12"/>
  <c r="O266" i="12"/>
  <c r="L266" i="12"/>
  <c r="I266" i="12"/>
  <c r="F266" i="12"/>
  <c r="C266" i="12" s="1"/>
  <c r="O265" i="12"/>
  <c r="L265" i="12"/>
  <c r="I265" i="12"/>
  <c r="F265" i="12"/>
  <c r="O264" i="12"/>
  <c r="L264" i="12"/>
  <c r="I264" i="12"/>
  <c r="F264" i="12"/>
  <c r="N263" i="12"/>
  <c r="M263" i="12"/>
  <c r="K263" i="12"/>
  <c r="J263" i="12"/>
  <c r="H263" i="12"/>
  <c r="G263" i="12"/>
  <c r="E263" i="12"/>
  <c r="E258" i="12" s="1"/>
  <c r="D263" i="12"/>
  <c r="O262" i="12"/>
  <c r="L262" i="12"/>
  <c r="I262" i="12"/>
  <c r="F262" i="12"/>
  <c r="O261" i="12"/>
  <c r="L261" i="12"/>
  <c r="I261" i="12"/>
  <c r="F261" i="12"/>
  <c r="O260" i="12"/>
  <c r="L260" i="12"/>
  <c r="L259" i="12" s="1"/>
  <c r="I260" i="12"/>
  <c r="F260" i="12"/>
  <c r="N259" i="12"/>
  <c r="M259" i="12"/>
  <c r="M258" i="12" s="1"/>
  <c r="K259" i="12"/>
  <c r="K258" i="12" s="1"/>
  <c r="J259" i="12"/>
  <c r="H259" i="12"/>
  <c r="H258" i="12" s="1"/>
  <c r="G259" i="12"/>
  <c r="F259" i="12"/>
  <c r="E259" i="12"/>
  <c r="D259" i="12"/>
  <c r="D258" i="12" s="1"/>
  <c r="G258" i="12"/>
  <c r="O257" i="12"/>
  <c r="L257" i="12"/>
  <c r="I257" i="12"/>
  <c r="F257" i="12"/>
  <c r="O256" i="12"/>
  <c r="L256" i="12"/>
  <c r="I256" i="12"/>
  <c r="F256" i="12"/>
  <c r="O255" i="12"/>
  <c r="L255" i="12"/>
  <c r="I255" i="12"/>
  <c r="F255" i="12"/>
  <c r="O254" i="12"/>
  <c r="L254" i="12"/>
  <c r="I254" i="12"/>
  <c r="F254" i="12"/>
  <c r="O253" i="12"/>
  <c r="L253" i="12"/>
  <c r="I253" i="12"/>
  <c r="F253" i="12"/>
  <c r="O252" i="12"/>
  <c r="L252" i="12"/>
  <c r="I252" i="12"/>
  <c r="F252" i="12"/>
  <c r="N251" i="12"/>
  <c r="N250" i="12" s="1"/>
  <c r="M251" i="12"/>
  <c r="M250" i="12" s="1"/>
  <c r="K251" i="12"/>
  <c r="K250" i="12" s="1"/>
  <c r="J251" i="12"/>
  <c r="J250" i="12" s="1"/>
  <c r="H251" i="12"/>
  <c r="H250" i="12" s="1"/>
  <c r="G251" i="12"/>
  <c r="G250" i="12" s="1"/>
  <c r="E251" i="12"/>
  <c r="D251" i="12"/>
  <c r="D250" i="12" s="1"/>
  <c r="E250" i="12"/>
  <c r="O249" i="12"/>
  <c r="L249" i="12"/>
  <c r="I249" i="12"/>
  <c r="F249" i="12"/>
  <c r="O248" i="12"/>
  <c r="L248" i="12"/>
  <c r="I248" i="12"/>
  <c r="F248" i="12"/>
  <c r="O247" i="12"/>
  <c r="L247" i="12"/>
  <c r="I247" i="12"/>
  <c r="F247" i="12"/>
  <c r="O246" i="12"/>
  <c r="O245" i="12" s="1"/>
  <c r="L246" i="12"/>
  <c r="I246" i="12"/>
  <c r="C246" i="12" s="1"/>
  <c r="F246" i="12"/>
  <c r="N245" i="12"/>
  <c r="M245" i="12"/>
  <c r="K245" i="12"/>
  <c r="J245" i="12"/>
  <c r="H245" i="12"/>
  <c r="G245" i="12"/>
  <c r="E245" i="12"/>
  <c r="D245" i="12"/>
  <c r="O244" i="12"/>
  <c r="L244" i="12"/>
  <c r="I244" i="12"/>
  <c r="F244" i="12"/>
  <c r="O243" i="12"/>
  <c r="L243" i="12"/>
  <c r="I243" i="12"/>
  <c r="F243" i="12"/>
  <c r="O242" i="12"/>
  <c r="L242" i="12"/>
  <c r="I242" i="12"/>
  <c r="F242" i="12"/>
  <c r="O241" i="12"/>
  <c r="L241" i="12"/>
  <c r="I241" i="12"/>
  <c r="F241" i="12"/>
  <c r="O240" i="12"/>
  <c r="L240" i="12"/>
  <c r="I240" i="12"/>
  <c r="F240" i="12"/>
  <c r="O239" i="12"/>
  <c r="L239" i="12"/>
  <c r="I239" i="12"/>
  <c r="F239" i="12"/>
  <c r="O238" i="12"/>
  <c r="L238" i="12"/>
  <c r="I238" i="12"/>
  <c r="C238" i="12" s="1"/>
  <c r="F238" i="12"/>
  <c r="N237" i="12"/>
  <c r="M237" i="12"/>
  <c r="K237" i="12"/>
  <c r="J237" i="12"/>
  <c r="H237" i="12"/>
  <c r="G237" i="12"/>
  <c r="E237" i="12"/>
  <c r="D237" i="12"/>
  <c r="O236" i="12"/>
  <c r="L236" i="12"/>
  <c r="I236" i="12"/>
  <c r="F236" i="12"/>
  <c r="O235" i="12"/>
  <c r="L235" i="12"/>
  <c r="L234" i="12" s="1"/>
  <c r="I235" i="12"/>
  <c r="F235" i="12"/>
  <c r="F234" i="12" s="1"/>
  <c r="O234" i="12"/>
  <c r="N234" i="12"/>
  <c r="M234" i="12"/>
  <c r="K234" i="12"/>
  <c r="J234" i="12"/>
  <c r="H234" i="12"/>
  <c r="G234" i="12"/>
  <c r="E234" i="12"/>
  <c r="D234" i="12"/>
  <c r="O233" i="12"/>
  <c r="L233" i="12"/>
  <c r="L232" i="12" s="1"/>
  <c r="I233" i="12"/>
  <c r="I232" i="12" s="1"/>
  <c r="F233" i="12"/>
  <c r="O232" i="12"/>
  <c r="N232" i="12"/>
  <c r="M232" i="12"/>
  <c r="K232" i="12"/>
  <c r="J232" i="12"/>
  <c r="H232" i="12"/>
  <c r="G232" i="12"/>
  <c r="G230" i="12" s="1"/>
  <c r="E232" i="12"/>
  <c r="D232" i="12"/>
  <c r="O231" i="12"/>
  <c r="L231" i="12"/>
  <c r="I231" i="12"/>
  <c r="F231" i="12"/>
  <c r="O228" i="12"/>
  <c r="L228" i="12"/>
  <c r="I228" i="12"/>
  <c r="F228" i="12"/>
  <c r="O227" i="12"/>
  <c r="L227" i="12"/>
  <c r="I227" i="12"/>
  <c r="I226" i="12" s="1"/>
  <c r="F227" i="12"/>
  <c r="F226" i="12" s="1"/>
  <c r="O226" i="12"/>
  <c r="N226" i="12"/>
  <c r="M226" i="12"/>
  <c r="K226" i="12"/>
  <c r="J226" i="12"/>
  <c r="H226" i="12"/>
  <c r="G226" i="12"/>
  <c r="E226" i="12"/>
  <c r="D226" i="12"/>
  <c r="O225" i="12"/>
  <c r="L225" i="12"/>
  <c r="I225" i="12"/>
  <c r="F225" i="12"/>
  <c r="O224" i="12"/>
  <c r="L224" i="12"/>
  <c r="I224" i="12"/>
  <c r="F224" i="12"/>
  <c r="O223" i="12"/>
  <c r="L223" i="12"/>
  <c r="I223" i="12"/>
  <c r="F223" i="12"/>
  <c r="O222" i="12"/>
  <c r="L222" i="12"/>
  <c r="I222" i="12"/>
  <c r="F222" i="12"/>
  <c r="O221" i="12"/>
  <c r="L221" i="12"/>
  <c r="I221" i="12"/>
  <c r="F221" i="12"/>
  <c r="O220" i="12"/>
  <c r="L220" i="12"/>
  <c r="I220" i="12"/>
  <c r="F220" i="12"/>
  <c r="O219" i="12"/>
  <c r="L219" i="12"/>
  <c r="I219" i="12"/>
  <c r="F219" i="12"/>
  <c r="O218" i="12"/>
  <c r="L218" i="12"/>
  <c r="I218" i="12"/>
  <c r="F218" i="12"/>
  <c r="C218" i="12"/>
  <c r="O217" i="12"/>
  <c r="L217" i="12"/>
  <c r="I217" i="12"/>
  <c r="F217" i="12"/>
  <c r="O216" i="12"/>
  <c r="L216" i="12"/>
  <c r="I216" i="12"/>
  <c r="F216" i="12"/>
  <c r="N215" i="12"/>
  <c r="M215" i="12"/>
  <c r="K215" i="12"/>
  <c r="J215" i="12"/>
  <c r="H215" i="12"/>
  <c r="G215" i="12"/>
  <c r="E215" i="12"/>
  <c r="D215" i="12"/>
  <c r="O214" i="12"/>
  <c r="L214" i="12"/>
  <c r="I214" i="12"/>
  <c r="F214" i="12"/>
  <c r="C214" i="12" s="1"/>
  <c r="O213" i="12"/>
  <c r="L213" i="12"/>
  <c r="I213" i="12"/>
  <c r="F213" i="12"/>
  <c r="O212" i="12"/>
  <c r="L212" i="12"/>
  <c r="I212" i="12"/>
  <c r="F212" i="12"/>
  <c r="O211" i="12"/>
  <c r="L211" i="12"/>
  <c r="I211" i="12"/>
  <c r="F211" i="12"/>
  <c r="O210" i="12"/>
  <c r="L210" i="12"/>
  <c r="I210" i="12"/>
  <c r="F210" i="12"/>
  <c r="O209" i="12"/>
  <c r="L209" i="12"/>
  <c r="I209" i="12"/>
  <c r="F209" i="12"/>
  <c r="O208" i="12"/>
  <c r="L208" i="12"/>
  <c r="I208" i="12"/>
  <c r="F208" i="12"/>
  <c r="O207" i="12"/>
  <c r="L207" i="12"/>
  <c r="I207" i="12"/>
  <c r="F207" i="12"/>
  <c r="O206" i="12"/>
  <c r="L206" i="12"/>
  <c r="I206" i="12"/>
  <c r="F206" i="12"/>
  <c r="C206" i="12" s="1"/>
  <c r="O205" i="12"/>
  <c r="L205" i="12"/>
  <c r="I205" i="12"/>
  <c r="F205" i="12"/>
  <c r="N204" i="12"/>
  <c r="M204" i="12"/>
  <c r="K204" i="12"/>
  <c r="J204" i="12"/>
  <c r="H204" i="12"/>
  <c r="G204" i="12"/>
  <c r="E204" i="12"/>
  <c r="E203" i="12" s="1"/>
  <c r="D204" i="12"/>
  <c r="N203" i="12"/>
  <c r="O202" i="12"/>
  <c r="L202" i="12"/>
  <c r="I202" i="12"/>
  <c r="F202" i="12"/>
  <c r="O201" i="12"/>
  <c r="L201" i="12"/>
  <c r="I201" i="12"/>
  <c r="F201" i="12"/>
  <c r="O200" i="12"/>
  <c r="L200" i="12"/>
  <c r="I200" i="12"/>
  <c r="F200" i="12"/>
  <c r="O199" i="12"/>
  <c r="L199" i="12"/>
  <c r="I199" i="12"/>
  <c r="F199" i="12"/>
  <c r="O198" i="12"/>
  <c r="O197" i="12" s="1"/>
  <c r="L198" i="12"/>
  <c r="I198" i="12"/>
  <c r="I197" i="12" s="1"/>
  <c r="F198" i="12"/>
  <c r="N197" i="12"/>
  <c r="M197" i="12"/>
  <c r="M195" i="12" s="1"/>
  <c r="K197" i="12"/>
  <c r="J197" i="12"/>
  <c r="J195" i="12" s="1"/>
  <c r="H197" i="12"/>
  <c r="H195" i="12" s="1"/>
  <c r="G197" i="12"/>
  <c r="G195" i="12" s="1"/>
  <c r="F197" i="12"/>
  <c r="E197" i="12"/>
  <c r="E195" i="12" s="1"/>
  <c r="D197" i="12"/>
  <c r="D195" i="12" s="1"/>
  <c r="O196" i="12"/>
  <c r="L196" i="12"/>
  <c r="I196" i="12"/>
  <c r="F196" i="12"/>
  <c r="N195" i="12"/>
  <c r="K195" i="12"/>
  <c r="F195" i="12"/>
  <c r="O192" i="12"/>
  <c r="O191" i="12" s="1"/>
  <c r="O190" i="12" s="1"/>
  <c r="L192" i="12"/>
  <c r="I192" i="12"/>
  <c r="F192" i="12"/>
  <c r="N191" i="12"/>
  <c r="N190" i="12" s="1"/>
  <c r="M191" i="12"/>
  <c r="L191" i="12"/>
  <c r="L190" i="12" s="1"/>
  <c r="K191" i="12"/>
  <c r="K190" i="12" s="1"/>
  <c r="J191" i="12"/>
  <c r="J190" i="12" s="1"/>
  <c r="H191" i="12"/>
  <c r="H190" i="12" s="1"/>
  <c r="G191" i="12"/>
  <c r="G190" i="12" s="1"/>
  <c r="F191" i="12"/>
  <c r="E191" i="12"/>
  <c r="E190" i="12" s="1"/>
  <c r="D191" i="12"/>
  <c r="M190" i="12"/>
  <c r="D190" i="12"/>
  <c r="O189" i="12"/>
  <c r="L189" i="12"/>
  <c r="I189" i="12"/>
  <c r="F189" i="12"/>
  <c r="O188" i="12"/>
  <c r="L188" i="12"/>
  <c r="L187" i="12" s="1"/>
  <c r="I188" i="12"/>
  <c r="F188" i="12"/>
  <c r="F187" i="12" s="1"/>
  <c r="O187" i="12"/>
  <c r="N187" i="12"/>
  <c r="M187" i="12"/>
  <c r="K187" i="12"/>
  <c r="J187" i="12"/>
  <c r="H187" i="12"/>
  <c r="H186" i="12" s="1"/>
  <c r="G187" i="12"/>
  <c r="E187" i="12"/>
  <c r="D187" i="12"/>
  <c r="N186" i="12"/>
  <c r="J186" i="12"/>
  <c r="D186" i="12"/>
  <c r="O185" i="12"/>
  <c r="L185" i="12"/>
  <c r="I185" i="12"/>
  <c r="F185" i="12"/>
  <c r="O184" i="12"/>
  <c r="L184" i="12"/>
  <c r="L183" i="12" s="1"/>
  <c r="I184" i="12"/>
  <c r="F184" i="12"/>
  <c r="F183" i="12" s="1"/>
  <c r="O183" i="12"/>
  <c r="N183" i="12"/>
  <c r="M183" i="12"/>
  <c r="K183" i="12"/>
  <c r="J183" i="12"/>
  <c r="H183" i="12"/>
  <c r="G183" i="12"/>
  <c r="E183" i="12"/>
  <c r="D183" i="12"/>
  <c r="O182" i="12"/>
  <c r="L182" i="12"/>
  <c r="I182" i="12"/>
  <c r="F182" i="12"/>
  <c r="O181" i="12"/>
  <c r="L181" i="12"/>
  <c r="I181" i="12"/>
  <c r="C181" i="12" s="1"/>
  <c r="F181" i="12"/>
  <c r="O180" i="12"/>
  <c r="L180" i="12"/>
  <c r="I180" i="12"/>
  <c r="F180" i="12"/>
  <c r="O179" i="12"/>
  <c r="O178" i="12" s="1"/>
  <c r="L179" i="12"/>
  <c r="I179" i="12"/>
  <c r="I178" i="12" s="1"/>
  <c r="F179" i="12"/>
  <c r="N178" i="12"/>
  <c r="M178" i="12"/>
  <c r="K178" i="12"/>
  <c r="J178" i="12"/>
  <c r="H178" i="12"/>
  <c r="G178" i="12"/>
  <c r="E178" i="12"/>
  <c r="D178" i="12"/>
  <c r="O177" i="12"/>
  <c r="L177" i="12"/>
  <c r="I177" i="12"/>
  <c r="F177" i="12"/>
  <c r="O176" i="12"/>
  <c r="L176" i="12"/>
  <c r="I176" i="12"/>
  <c r="F176" i="12"/>
  <c r="O175" i="12"/>
  <c r="O174" i="12" s="1"/>
  <c r="L175" i="12"/>
  <c r="L174" i="12" s="1"/>
  <c r="I175" i="12"/>
  <c r="I174" i="12" s="1"/>
  <c r="F175" i="12"/>
  <c r="N174" i="12"/>
  <c r="N173" i="12" s="1"/>
  <c r="N172" i="12" s="1"/>
  <c r="M174" i="12"/>
  <c r="K174" i="12"/>
  <c r="K173" i="12" s="1"/>
  <c r="J174" i="12"/>
  <c r="J173" i="12" s="1"/>
  <c r="J172" i="12" s="1"/>
  <c r="H174" i="12"/>
  <c r="G174" i="12"/>
  <c r="E174" i="12"/>
  <c r="E173" i="12" s="1"/>
  <c r="E172" i="12" s="1"/>
  <c r="D174" i="12"/>
  <c r="G173" i="12"/>
  <c r="G172" i="12" s="1"/>
  <c r="O171" i="12"/>
  <c r="L171" i="12"/>
  <c r="I171" i="12"/>
  <c r="F171" i="12"/>
  <c r="C171" i="12"/>
  <c r="O170" i="12"/>
  <c r="L170" i="12"/>
  <c r="I170" i="12"/>
  <c r="F170" i="12"/>
  <c r="C170" i="12" s="1"/>
  <c r="O169" i="12"/>
  <c r="L169" i="12"/>
  <c r="I169" i="12"/>
  <c r="F169" i="12"/>
  <c r="O168" i="12"/>
  <c r="L168" i="12"/>
  <c r="I168" i="12"/>
  <c r="F168" i="12"/>
  <c r="C168" i="12" s="1"/>
  <c r="O167" i="12"/>
  <c r="L167" i="12"/>
  <c r="I167" i="12"/>
  <c r="F167" i="12"/>
  <c r="C167" i="12" s="1"/>
  <c r="O166" i="12"/>
  <c r="L166" i="12"/>
  <c r="I166" i="12"/>
  <c r="I165" i="12" s="1"/>
  <c r="I164" i="12" s="1"/>
  <c r="F166" i="12"/>
  <c r="N165" i="12"/>
  <c r="N164" i="12" s="1"/>
  <c r="M165" i="12"/>
  <c r="M164" i="12" s="1"/>
  <c r="K165" i="12"/>
  <c r="K164" i="12" s="1"/>
  <c r="J165" i="12"/>
  <c r="J164" i="12" s="1"/>
  <c r="H165" i="12"/>
  <c r="G165" i="12"/>
  <c r="G164" i="12" s="1"/>
  <c r="E165" i="12"/>
  <c r="E164" i="12" s="1"/>
  <c r="D165" i="12"/>
  <c r="D164" i="12" s="1"/>
  <c r="H164" i="12"/>
  <c r="O163" i="12"/>
  <c r="L163" i="12"/>
  <c r="I163" i="12"/>
  <c r="F163" i="12"/>
  <c r="O162" i="12"/>
  <c r="L162" i="12"/>
  <c r="I162" i="12"/>
  <c r="F162" i="12"/>
  <c r="O161" i="12"/>
  <c r="L161" i="12"/>
  <c r="I161" i="12"/>
  <c r="F161" i="12"/>
  <c r="O160" i="12"/>
  <c r="O159" i="12" s="1"/>
  <c r="L160" i="12"/>
  <c r="L159" i="12" s="1"/>
  <c r="I160" i="12"/>
  <c r="F160" i="12"/>
  <c r="F159" i="12" s="1"/>
  <c r="N159" i="12"/>
  <c r="M159" i="12"/>
  <c r="K159" i="12"/>
  <c r="J159" i="12"/>
  <c r="H159" i="12"/>
  <c r="G159" i="12"/>
  <c r="E159" i="12"/>
  <c r="D159" i="12"/>
  <c r="O158" i="12"/>
  <c r="L158" i="12"/>
  <c r="I158" i="12"/>
  <c r="F158" i="12"/>
  <c r="C158" i="12" s="1"/>
  <c r="O157" i="12"/>
  <c r="L157" i="12"/>
  <c r="I157" i="12"/>
  <c r="F157" i="12"/>
  <c r="O156" i="12"/>
  <c r="L156" i="12"/>
  <c r="I156" i="12"/>
  <c r="F156" i="12"/>
  <c r="O155" i="12"/>
  <c r="L155" i="12"/>
  <c r="I155" i="12"/>
  <c r="F155" i="12"/>
  <c r="C155" i="12" s="1"/>
  <c r="O154" i="12"/>
  <c r="L154" i="12"/>
  <c r="I154" i="12"/>
  <c r="F154" i="12"/>
  <c r="O153" i="12"/>
  <c r="L153" i="12"/>
  <c r="I153" i="12"/>
  <c r="F153" i="12"/>
  <c r="O152" i="12"/>
  <c r="L152" i="12"/>
  <c r="I152" i="12"/>
  <c r="F152" i="12"/>
  <c r="O151" i="12"/>
  <c r="O150" i="12" s="1"/>
  <c r="L151" i="12"/>
  <c r="I151" i="12"/>
  <c r="F151" i="12"/>
  <c r="N150" i="12"/>
  <c r="M150" i="12"/>
  <c r="K150" i="12"/>
  <c r="J150" i="12"/>
  <c r="H150" i="12"/>
  <c r="G150" i="12"/>
  <c r="E150" i="12"/>
  <c r="D150" i="12"/>
  <c r="O149" i="12"/>
  <c r="L149" i="12"/>
  <c r="I149" i="12"/>
  <c r="F149" i="12"/>
  <c r="O148" i="12"/>
  <c r="L148" i="12"/>
  <c r="I148" i="12"/>
  <c r="F148" i="12"/>
  <c r="O147" i="12"/>
  <c r="L147" i="12"/>
  <c r="I147" i="12"/>
  <c r="F147" i="12"/>
  <c r="C147" i="12" s="1"/>
  <c r="O146" i="12"/>
  <c r="L146" i="12"/>
  <c r="I146" i="12"/>
  <c r="F146" i="12"/>
  <c r="O145" i="12"/>
  <c r="L145" i="12"/>
  <c r="I145" i="12"/>
  <c r="F145" i="12"/>
  <c r="O144" i="12"/>
  <c r="L144" i="12"/>
  <c r="I144" i="12"/>
  <c r="F144" i="12"/>
  <c r="N143" i="12"/>
  <c r="M143" i="12"/>
  <c r="K143" i="12"/>
  <c r="J143" i="12"/>
  <c r="H143" i="12"/>
  <c r="G143" i="12"/>
  <c r="E143" i="12"/>
  <c r="D143" i="12"/>
  <c r="O142" i="12"/>
  <c r="L142" i="12"/>
  <c r="I142" i="12"/>
  <c r="F142" i="12"/>
  <c r="O141" i="12"/>
  <c r="O140" i="12" s="1"/>
  <c r="L141" i="12"/>
  <c r="L140" i="12" s="1"/>
  <c r="I141" i="12"/>
  <c r="F141" i="12"/>
  <c r="N140" i="12"/>
  <c r="M140" i="12"/>
  <c r="K140" i="12"/>
  <c r="J140" i="12"/>
  <c r="H140" i="12"/>
  <c r="G140" i="12"/>
  <c r="F140" i="12"/>
  <c r="E140" i="12"/>
  <c r="D140" i="12"/>
  <c r="O139" i="12"/>
  <c r="L139" i="12"/>
  <c r="I139" i="12"/>
  <c r="F139" i="12"/>
  <c r="O138" i="12"/>
  <c r="L138" i="12"/>
  <c r="I138" i="12"/>
  <c r="F138" i="12"/>
  <c r="O137" i="12"/>
  <c r="L137" i="12"/>
  <c r="I137" i="12"/>
  <c r="F137" i="12"/>
  <c r="O136" i="12"/>
  <c r="L136" i="12"/>
  <c r="L135" i="12" s="1"/>
  <c r="I136" i="12"/>
  <c r="F136" i="12"/>
  <c r="F135" i="12" s="1"/>
  <c r="O135" i="12"/>
  <c r="N135" i="12"/>
  <c r="M135" i="12"/>
  <c r="K135" i="12"/>
  <c r="J135" i="12"/>
  <c r="H135" i="12"/>
  <c r="G135" i="12"/>
  <c r="E135" i="12"/>
  <c r="D135" i="12"/>
  <c r="O134" i="12"/>
  <c r="L134" i="12"/>
  <c r="I134" i="12"/>
  <c r="F134" i="12"/>
  <c r="O133" i="12"/>
  <c r="L133" i="12"/>
  <c r="I133" i="12"/>
  <c r="F133" i="12"/>
  <c r="O132" i="12"/>
  <c r="L132" i="12"/>
  <c r="I132" i="12"/>
  <c r="F132" i="12"/>
  <c r="O131" i="12"/>
  <c r="O130" i="12" s="1"/>
  <c r="L131" i="12"/>
  <c r="L130" i="12" s="1"/>
  <c r="I131" i="12"/>
  <c r="I130" i="12" s="1"/>
  <c r="F131" i="12"/>
  <c r="C131" i="12"/>
  <c r="N130" i="12"/>
  <c r="M130" i="12"/>
  <c r="K130" i="12"/>
  <c r="J130" i="12"/>
  <c r="H130" i="12"/>
  <c r="G130" i="12"/>
  <c r="E130" i="12"/>
  <c r="E129" i="12" s="1"/>
  <c r="D130" i="12"/>
  <c r="O128" i="12"/>
  <c r="L128" i="12"/>
  <c r="L127" i="12" s="1"/>
  <c r="I128" i="12"/>
  <c r="F128" i="12"/>
  <c r="O127" i="12"/>
  <c r="N127" i="12"/>
  <c r="M127" i="12"/>
  <c r="K127" i="12"/>
  <c r="J127" i="12"/>
  <c r="I127" i="12"/>
  <c r="H127" i="12"/>
  <c r="G127" i="12"/>
  <c r="E127" i="12"/>
  <c r="D127" i="12"/>
  <c r="O126" i="12"/>
  <c r="L126" i="12"/>
  <c r="I126" i="12"/>
  <c r="F126" i="12"/>
  <c r="O125" i="12"/>
  <c r="L125" i="12"/>
  <c r="I125" i="12"/>
  <c r="F125" i="12"/>
  <c r="O124" i="12"/>
  <c r="L124" i="12"/>
  <c r="I124" i="12"/>
  <c r="F124" i="12"/>
  <c r="O123" i="12"/>
  <c r="L123" i="12"/>
  <c r="I123" i="12"/>
  <c r="F123" i="12"/>
  <c r="C123" i="12" s="1"/>
  <c r="O122" i="12"/>
  <c r="L122" i="12"/>
  <c r="I122" i="12"/>
  <c r="F122" i="12"/>
  <c r="N121" i="12"/>
  <c r="M121" i="12"/>
  <c r="K121" i="12"/>
  <c r="J121" i="12"/>
  <c r="I121" i="12"/>
  <c r="H121" i="12"/>
  <c r="G121" i="12"/>
  <c r="E121" i="12"/>
  <c r="D121" i="12"/>
  <c r="O120" i="12"/>
  <c r="L120" i="12"/>
  <c r="I120" i="12"/>
  <c r="F120" i="12"/>
  <c r="O119" i="12"/>
  <c r="L119" i="12"/>
  <c r="I119" i="12"/>
  <c r="F119" i="12"/>
  <c r="O118" i="12"/>
  <c r="L118" i="12"/>
  <c r="I118" i="12"/>
  <c r="F118" i="12"/>
  <c r="O117" i="12"/>
  <c r="L117" i="12"/>
  <c r="I117" i="12"/>
  <c r="F117" i="12"/>
  <c r="O116" i="12"/>
  <c r="L116" i="12"/>
  <c r="I116" i="12"/>
  <c r="F116" i="12"/>
  <c r="N115" i="12"/>
  <c r="M115" i="12"/>
  <c r="K115" i="12"/>
  <c r="J115" i="12"/>
  <c r="H115" i="12"/>
  <c r="G115" i="12"/>
  <c r="E115" i="12"/>
  <c r="D115" i="12"/>
  <c r="O114" i="12"/>
  <c r="L114" i="12"/>
  <c r="I114" i="12"/>
  <c r="F114" i="12"/>
  <c r="O113" i="12"/>
  <c r="L113" i="12"/>
  <c r="I113" i="12"/>
  <c r="F113" i="12"/>
  <c r="O112" i="12"/>
  <c r="L112" i="12"/>
  <c r="L111" i="12" s="1"/>
  <c r="I112" i="12"/>
  <c r="I111" i="12" s="1"/>
  <c r="F112" i="12"/>
  <c r="F111" i="12" s="1"/>
  <c r="N111" i="12"/>
  <c r="M111" i="12"/>
  <c r="K111" i="12"/>
  <c r="J111" i="12"/>
  <c r="H111" i="12"/>
  <c r="G111" i="12"/>
  <c r="E111" i="12"/>
  <c r="D111" i="12"/>
  <c r="O110" i="12"/>
  <c r="L110" i="12"/>
  <c r="I110" i="12"/>
  <c r="F110" i="12"/>
  <c r="O109" i="12"/>
  <c r="L109" i="12"/>
  <c r="I109" i="12"/>
  <c r="F109" i="12"/>
  <c r="O108" i="12"/>
  <c r="L108" i="12"/>
  <c r="I108" i="12"/>
  <c r="F108" i="12"/>
  <c r="O107" i="12"/>
  <c r="L107" i="12"/>
  <c r="I107" i="12"/>
  <c r="F107" i="12"/>
  <c r="C107" i="12" s="1"/>
  <c r="O106" i="12"/>
  <c r="L106" i="12"/>
  <c r="I106" i="12"/>
  <c r="F106" i="12"/>
  <c r="O105" i="12"/>
  <c r="L105" i="12"/>
  <c r="I105" i="12"/>
  <c r="F105" i="12"/>
  <c r="O104" i="12"/>
  <c r="L104" i="12"/>
  <c r="I104" i="12"/>
  <c r="F104" i="12"/>
  <c r="O103" i="12"/>
  <c r="L103" i="12"/>
  <c r="L102" i="12" s="1"/>
  <c r="I103" i="12"/>
  <c r="F103" i="12"/>
  <c r="N102" i="12"/>
  <c r="M102" i="12"/>
  <c r="K102" i="12"/>
  <c r="J102" i="12"/>
  <c r="H102" i="12"/>
  <c r="G102" i="12"/>
  <c r="E102" i="12"/>
  <c r="D102" i="12"/>
  <c r="O101" i="12"/>
  <c r="L101" i="12"/>
  <c r="I101" i="12"/>
  <c r="F101" i="12"/>
  <c r="O100" i="12"/>
  <c r="L100" i="12"/>
  <c r="I100" i="12"/>
  <c r="F100" i="12"/>
  <c r="O99" i="12"/>
  <c r="L99" i="12"/>
  <c r="I99" i="12"/>
  <c r="F99" i="12"/>
  <c r="O98" i="12"/>
  <c r="L98" i="12"/>
  <c r="I98" i="12"/>
  <c r="F98" i="12"/>
  <c r="O97" i="12"/>
  <c r="L97" i="12"/>
  <c r="I97" i="12"/>
  <c r="F97" i="12"/>
  <c r="O96" i="12"/>
  <c r="L96" i="12"/>
  <c r="I96" i="12"/>
  <c r="F96" i="12"/>
  <c r="O95" i="12"/>
  <c r="O94" i="12" s="1"/>
  <c r="L95" i="12"/>
  <c r="I95" i="12"/>
  <c r="F95" i="12"/>
  <c r="C95" i="12"/>
  <c r="N94" i="12"/>
  <c r="M94" i="12"/>
  <c r="K94" i="12"/>
  <c r="J94" i="12"/>
  <c r="H94" i="12"/>
  <c r="G94" i="12"/>
  <c r="E94" i="12"/>
  <c r="D94" i="12"/>
  <c r="O93" i="12"/>
  <c r="L93" i="12"/>
  <c r="I93" i="12"/>
  <c r="F93" i="12"/>
  <c r="C93" i="12" s="1"/>
  <c r="O92" i="12"/>
  <c r="L92" i="12"/>
  <c r="I92" i="12"/>
  <c r="F92" i="12"/>
  <c r="O91" i="12"/>
  <c r="L91" i="12"/>
  <c r="I91" i="12"/>
  <c r="F91" i="12"/>
  <c r="O90" i="12"/>
  <c r="L90" i="12"/>
  <c r="I90" i="12"/>
  <c r="F90" i="12"/>
  <c r="C90" i="12" s="1"/>
  <c r="O89" i="12"/>
  <c r="L89" i="12"/>
  <c r="L88" i="12" s="1"/>
  <c r="I89" i="12"/>
  <c r="F89" i="12"/>
  <c r="N88" i="12"/>
  <c r="M88" i="12"/>
  <c r="K88" i="12"/>
  <c r="J88" i="12"/>
  <c r="H88" i="12"/>
  <c r="G88" i="12"/>
  <c r="E88" i="12"/>
  <c r="D88" i="12"/>
  <c r="O87" i="12"/>
  <c r="L87" i="12"/>
  <c r="I87" i="12"/>
  <c r="F87" i="12"/>
  <c r="O86" i="12"/>
  <c r="L86" i="12"/>
  <c r="I86" i="12"/>
  <c r="F86" i="12"/>
  <c r="O85" i="12"/>
  <c r="L85" i="12"/>
  <c r="I85" i="12"/>
  <c r="F85" i="12"/>
  <c r="O84" i="12"/>
  <c r="L84" i="12"/>
  <c r="I84" i="12"/>
  <c r="I83" i="12" s="1"/>
  <c r="F84" i="12"/>
  <c r="O83" i="12"/>
  <c r="N83" i="12"/>
  <c r="M83" i="12"/>
  <c r="K83" i="12"/>
  <c r="J83" i="12"/>
  <c r="H83" i="12"/>
  <c r="G83" i="12"/>
  <c r="F83" i="12"/>
  <c r="E83" i="12"/>
  <c r="D83" i="12"/>
  <c r="O81" i="12"/>
  <c r="L81" i="12"/>
  <c r="I81" i="12"/>
  <c r="F81" i="12"/>
  <c r="C81" i="12"/>
  <c r="O80" i="12"/>
  <c r="L80" i="12"/>
  <c r="L79" i="12" s="1"/>
  <c r="I80" i="12"/>
  <c r="F80" i="12"/>
  <c r="C80" i="12" s="1"/>
  <c r="N79" i="12"/>
  <c r="M79" i="12"/>
  <c r="K79" i="12"/>
  <c r="J79" i="12"/>
  <c r="H79" i="12"/>
  <c r="G79" i="12"/>
  <c r="E79" i="12"/>
  <c r="D79" i="12"/>
  <c r="O78" i="12"/>
  <c r="L78" i="12"/>
  <c r="I78" i="12"/>
  <c r="F78" i="12"/>
  <c r="O77" i="12"/>
  <c r="O76" i="12" s="1"/>
  <c r="L77" i="12"/>
  <c r="I77" i="12"/>
  <c r="I76" i="12" s="1"/>
  <c r="F77" i="12"/>
  <c r="N76" i="12"/>
  <c r="N75" i="12" s="1"/>
  <c r="M76" i="12"/>
  <c r="K76" i="12"/>
  <c r="J76" i="12"/>
  <c r="J75" i="12" s="1"/>
  <c r="H76" i="12"/>
  <c r="H75" i="12" s="1"/>
  <c r="G76" i="12"/>
  <c r="F76" i="12"/>
  <c r="E76" i="12"/>
  <c r="D76" i="12"/>
  <c r="D75" i="12" s="1"/>
  <c r="M75" i="12"/>
  <c r="O73" i="12"/>
  <c r="L73" i="12"/>
  <c r="I73" i="12"/>
  <c r="F73" i="12"/>
  <c r="C73" i="12"/>
  <c r="O72" i="12"/>
  <c r="L72" i="12"/>
  <c r="I72" i="12"/>
  <c r="F72" i="12"/>
  <c r="C72" i="12" s="1"/>
  <c r="O71" i="12"/>
  <c r="L71" i="12"/>
  <c r="I71" i="12"/>
  <c r="F71" i="12"/>
  <c r="C71" i="12" s="1"/>
  <c r="O70" i="12"/>
  <c r="L70" i="12"/>
  <c r="I70" i="12"/>
  <c r="F70" i="12"/>
  <c r="C70" i="12" s="1"/>
  <c r="O69" i="12"/>
  <c r="L69" i="12"/>
  <c r="L68" i="12" s="1"/>
  <c r="I69" i="12"/>
  <c r="I68" i="12" s="1"/>
  <c r="F69" i="12"/>
  <c r="C69" i="12" s="1"/>
  <c r="N68" i="12"/>
  <c r="M68" i="12"/>
  <c r="K68" i="12"/>
  <c r="K66" i="12" s="1"/>
  <c r="J68" i="12"/>
  <c r="H68" i="12"/>
  <c r="H66" i="12" s="1"/>
  <c r="G68" i="12"/>
  <c r="G66" i="12" s="1"/>
  <c r="E68" i="12"/>
  <c r="E66" i="12" s="1"/>
  <c r="D68" i="12"/>
  <c r="D66" i="12" s="1"/>
  <c r="O67" i="12"/>
  <c r="L67" i="12"/>
  <c r="I67" i="12"/>
  <c r="I66" i="12" s="1"/>
  <c r="F67" i="12"/>
  <c r="N66" i="12"/>
  <c r="M66" i="12"/>
  <c r="J66" i="12"/>
  <c r="O65" i="12"/>
  <c r="L65" i="12"/>
  <c r="I65" i="12"/>
  <c r="F65" i="12"/>
  <c r="O64" i="12"/>
  <c r="L64" i="12"/>
  <c r="I64" i="12"/>
  <c r="F64" i="12"/>
  <c r="O63" i="12"/>
  <c r="L63" i="12"/>
  <c r="I63" i="12"/>
  <c r="F63" i="12"/>
  <c r="O62" i="12"/>
  <c r="L62" i="12"/>
  <c r="I62" i="12"/>
  <c r="F62" i="12"/>
  <c r="O61" i="12"/>
  <c r="L61" i="12"/>
  <c r="I61" i="12"/>
  <c r="F61" i="12"/>
  <c r="C61" i="12" s="1"/>
  <c r="O60" i="12"/>
  <c r="L60" i="12"/>
  <c r="I60" i="12"/>
  <c r="F60" i="12"/>
  <c r="O59" i="12"/>
  <c r="L59" i="12"/>
  <c r="I59" i="12"/>
  <c r="F59" i="12"/>
  <c r="O58" i="12"/>
  <c r="L58" i="12"/>
  <c r="L57" i="12" s="1"/>
  <c r="I58" i="12"/>
  <c r="I57" i="12" s="1"/>
  <c r="F58" i="12"/>
  <c r="N57" i="12"/>
  <c r="M57" i="12"/>
  <c r="K57" i="12"/>
  <c r="J57" i="12"/>
  <c r="H57" i="12"/>
  <c r="G57" i="12"/>
  <c r="E57" i="12"/>
  <c r="D57" i="12"/>
  <c r="O56" i="12"/>
  <c r="L56" i="12"/>
  <c r="I56" i="12"/>
  <c r="F56" i="12"/>
  <c r="O55" i="12"/>
  <c r="O54" i="12" s="1"/>
  <c r="L55" i="12"/>
  <c r="I55" i="12"/>
  <c r="I54" i="12" s="1"/>
  <c r="I53" i="12" s="1"/>
  <c r="I52" i="12" s="1"/>
  <c r="F55" i="12"/>
  <c r="N54" i="12"/>
  <c r="N53" i="12" s="1"/>
  <c r="N52" i="12" s="1"/>
  <c r="M54" i="12"/>
  <c r="M53" i="12" s="1"/>
  <c r="L54" i="12"/>
  <c r="L53" i="12" s="1"/>
  <c r="K54" i="12"/>
  <c r="J54" i="12"/>
  <c r="J53" i="12" s="1"/>
  <c r="H54" i="12"/>
  <c r="H53" i="12" s="1"/>
  <c r="H52" i="12" s="1"/>
  <c r="G54" i="12"/>
  <c r="G53" i="12" s="1"/>
  <c r="F54" i="12"/>
  <c r="E54" i="12"/>
  <c r="D54" i="12"/>
  <c r="D53" i="12" s="1"/>
  <c r="K53" i="12"/>
  <c r="K52" i="12" s="1"/>
  <c r="O46" i="12"/>
  <c r="C46" i="12" s="1"/>
  <c r="O45" i="12"/>
  <c r="O44" i="12" s="1"/>
  <c r="C45" i="12"/>
  <c r="N44" i="12"/>
  <c r="M44" i="12"/>
  <c r="C44" i="12"/>
  <c r="L43" i="12"/>
  <c r="I43" i="12"/>
  <c r="C43" i="12" s="1"/>
  <c r="F43" i="12"/>
  <c r="L42" i="12"/>
  <c r="K42" i="12"/>
  <c r="J42" i="12"/>
  <c r="H42" i="12"/>
  <c r="G42" i="12"/>
  <c r="F42" i="12"/>
  <c r="E42" i="12"/>
  <c r="D42" i="12"/>
  <c r="F41" i="12"/>
  <c r="C41" i="12" s="1"/>
  <c r="L40" i="12"/>
  <c r="C40" i="12" s="1"/>
  <c r="L39" i="12"/>
  <c r="C39" i="12" s="1"/>
  <c r="L38" i="12"/>
  <c r="C38" i="12" s="1"/>
  <c r="L37" i="12"/>
  <c r="K36" i="12"/>
  <c r="J36" i="12"/>
  <c r="L35" i="12"/>
  <c r="C35" i="12" s="1"/>
  <c r="L34" i="12"/>
  <c r="C34" i="12"/>
  <c r="K33" i="12"/>
  <c r="J33" i="12"/>
  <c r="L32" i="12"/>
  <c r="C32" i="12" s="1"/>
  <c r="K31" i="12"/>
  <c r="J31" i="12"/>
  <c r="L30" i="12"/>
  <c r="C30" i="12" s="1"/>
  <c r="L29" i="12"/>
  <c r="C29" i="12" s="1"/>
  <c r="L28" i="12"/>
  <c r="C28" i="12"/>
  <c r="K27" i="12"/>
  <c r="J27" i="12"/>
  <c r="F25" i="12"/>
  <c r="C25" i="12" s="1"/>
  <c r="I24" i="12"/>
  <c r="F24" i="12"/>
  <c r="O23" i="12"/>
  <c r="L23" i="12"/>
  <c r="I23" i="12"/>
  <c r="F23" i="12"/>
  <c r="O22" i="12"/>
  <c r="L22" i="12"/>
  <c r="L21" i="12" s="1"/>
  <c r="I22" i="12"/>
  <c r="I21" i="12" s="1"/>
  <c r="F22" i="12"/>
  <c r="O21" i="12"/>
  <c r="O287" i="12" s="1"/>
  <c r="N21" i="12"/>
  <c r="M21" i="12"/>
  <c r="M287" i="12" s="1"/>
  <c r="K21" i="12"/>
  <c r="J21" i="12"/>
  <c r="J287" i="12" s="1"/>
  <c r="H21" i="12"/>
  <c r="H287" i="12" s="1"/>
  <c r="H286" i="12" s="1"/>
  <c r="G21" i="12"/>
  <c r="G287" i="12" s="1"/>
  <c r="F21" i="12"/>
  <c r="E21" i="12"/>
  <c r="D21" i="12"/>
  <c r="D287" i="12" s="1"/>
  <c r="H20" i="12"/>
  <c r="F285" i="15" l="1"/>
  <c r="C285" i="15" s="1"/>
  <c r="C50" i="15"/>
  <c r="F49" i="15"/>
  <c r="C49" i="15" s="1"/>
  <c r="F285" i="16"/>
  <c r="C285" i="16" s="1"/>
  <c r="C50" i="16"/>
  <c r="F49" i="16"/>
  <c r="C49" i="16" s="1"/>
  <c r="H193" i="13"/>
  <c r="L26" i="13"/>
  <c r="C26" i="13" s="1"/>
  <c r="J74" i="13"/>
  <c r="D193" i="13"/>
  <c r="I75" i="13"/>
  <c r="C75" i="13" s="1"/>
  <c r="C76" i="13"/>
  <c r="C245" i="13"/>
  <c r="G193" i="13"/>
  <c r="G50" i="13" s="1"/>
  <c r="I194" i="13"/>
  <c r="C57" i="13"/>
  <c r="O52" i="13"/>
  <c r="I230" i="13"/>
  <c r="L286" i="13"/>
  <c r="K50" i="13"/>
  <c r="L229" i="13"/>
  <c r="C215" i="13"/>
  <c r="C164" i="13"/>
  <c r="C102" i="13"/>
  <c r="C88" i="13"/>
  <c r="D74" i="13"/>
  <c r="C288" i="13"/>
  <c r="G51" i="13"/>
  <c r="M193" i="13"/>
  <c r="M50" i="13" s="1"/>
  <c r="N50" i="13"/>
  <c r="N49" i="13" s="1"/>
  <c r="I229" i="13"/>
  <c r="N284" i="13"/>
  <c r="L82" i="13"/>
  <c r="L74" i="13" s="1"/>
  <c r="L52" i="13"/>
  <c r="L51" i="13" s="1"/>
  <c r="J51" i="13"/>
  <c r="O229" i="13"/>
  <c r="O193" i="13" s="1"/>
  <c r="J284" i="13"/>
  <c r="O82" i="13"/>
  <c r="O74" i="13" s="1"/>
  <c r="E51" i="13"/>
  <c r="C115" i="13"/>
  <c r="I82" i="13"/>
  <c r="O286" i="13"/>
  <c r="N285" i="13"/>
  <c r="C195" i="13"/>
  <c r="D51" i="13"/>
  <c r="D50" i="13" s="1"/>
  <c r="D284" i="13"/>
  <c r="H51" i="13"/>
  <c r="H284" i="13"/>
  <c r="C191" i="13"/>
  <c r="F190" i="13"/>
  <c r="C190" i="13" s="1"/>
  <c r="C259" i="13"/>
  <c r="F258" i="13"/>
  <c r="C258" i="13" s="1"/>
  <c r="C230" i="13"/>
  <c r="C178" i="13"/>
  <c r="C234" i="13"/>
  <c r="F268" i="13"/>
  <c r="C94" i="13"/>
  <c r="C237" i="13"/>
  <c r="C83" i="13"/>
  <c r="F82" i="13"/>
  <c r="C197" i="13"/>
  <c r="F203" i="13"/>
  <c r="C203" i="13" s="1"/>
  <c r="C204" i="13"/>
  <c r="E193" i="13"/>
  <c r="E50" i="13" s="1"/>
  <c r="M284" i="13"/>
  <c r="C187" i="13"/>
  <c r="C281" i="13"/>
  <c r="C251" i="13"/>
  <c r="F250" i="13"/>
  <c r="C250" i="13" s="1"/>
  <c r="C174" i="13"/>
  <c r="F173" i="13"/>
  <c r="C130" i="13"/>
  <c r="F129" i="13"/>
  <c r="C129" i="13" s="1"/>
  <c r="F287" i="13"/>
  <c r="O173" i="13"/>
  <c r="O172" i="13" s="1"/>
  <c r="O51" i="13" s="1"/>
  <c r="K285" i="13"/>
  <c r="K49" i="13"/>
  <c r="I269" i="13"/>
  <c r="I268" i="13" s="1"/>
  <c r="C271" i="13"/>
  <c r="L269" i="13"/>
  <c r="L268" i="13" s="1"/>
  <c r="C150" i="13"/>
  <c r="C68" i="13"/>
  <c r="F66" i="13"/>
  <c r="C66" i="13" s="1"/>
  <c r="I287" i="13"/>
  <c r="I286" i="13" s="1"/>
  <c r="I20" i="13"/>
  <c r="C263" i="13"/>
  <c r="J193" i="13"/>
  <c r="J50" i="13" s="1"/>
  <c r="C53" i="13"/>
  <c r="L20" i="13"/>
  <c r="J203" i="12"/>
  <c r="L251" i="12"/>
  <c r="L250" i="12" s="1"/>
  <c r="D286" i="12"/>
  <c r="I79" i="12"/>
  <c r="C97" i="12"/>
  <c r="C151" i="12"/>
  <c r="C153" i="12"/>
  <c r="C163" i="12"/>
  <c r="M173" i="12"/>
  <c r="M172" i="12" s="1"/>
  <c r="E194" i="12"/>
  <c r="C210" i="12"/>
  <c r="C212" i="12"/>
  <c r="C222" i="12"/>
  <c r="F263" i="12"/>
  <c r="C265" i="12"/>
  <c r="O263" i="12"/>
  <c r="I271" i="12"/>
  <c r="I279" i="12"/>
  <c r="C292" i="12"/>
  <c r="C294" i="12"/>
  <c r="I173" i="12"/>
  <c r="E186" i="12"/>
  <c r="D203" i="12"/>
  <c r="E287" i="12"/>
  <c r="E286" i="12" s="1"/>
  <c r="J286" i="12"/>
  <c r="I42" i="12"/>
  <c r="C42" i="12" s="1"/>
  <c r="J52" i="12"/>
  <c r="J82" i="12"/>
  <c r="C103" i="12"/>
  <c r="C105" i="12"/>
  <c r="C106" i="12"/>
  <c r="G129" i="12"/>
  <c r="M129" i="12"/>
  <c r="L186" i="12"/>
  <c r="C198" i="12"/>
  <c r="M230" i="12"/>
  <c r="M229" i="12" s="1"/>
  <c r="K230" i="12"/>
  <c r="K229" i="12" s="1"/>
  <c r="K193" i="12" s="1"/>
  <c r="D230" i="12"/>
  <c r="C254" i="12"/>
  <c r="C262" i="12"/>
  <c r="E269" i="12"/>
  <c r="E268" i="12" s="1"/>
  <c r="C276" i="12"/>
  <c r="C278" i="12"/>
  <c r="O215" i="12"/>
  <c r="D20" i="12"/>
  <c r="K287" i="12"/>
  <c r="K286" i="12" s="1"/>
  <c r="L33" i="12"/>
  <c r="C33" i="12" s="1"/>
  <c r="C58" i="12"/>
  <c r="C59" i="12"/>
  <c r="C60" i="12"/>
  <c r="O57" i="12"/>
  <c r="E75" i="12"/>
  <c r="E74" i="12" s="1"/>
  <c r="C87" i="12"/>
  <c r="L94" i="12"/>
  <c r="C109" i="12"/>
  <c r="C117" i="12"/>
  <c r="C118" i="12"/>
  <c r="C139" i="12"/>
  <c r="C175" i="12"/>
  <c r="C202" i="12"/>
  <c r="H203" i="12"/>
  <c r="C223" i="12"/>
  <c r="G203" i="12"/>
  <c r="G194" i="12" s="1"/>
  <c r="K203" i="12"/>
  <c r="K194" i="12" s="1"/>
  <c r="C242" i="12"/>
  <c r="I275" i="12"/>
  <c r="O288" i="12"/>
  <c r="L27" i="12"/>
  <c r="C27" i="12" s="1"/>
  <c r="C65" i="12"/>
  <c r="L66" i="12"/>
  <c r="L52" i="12" s="1"/>
  <c r="L76" i="12"/>
  <c r="L75" i="12" s="1"/>
  <c r="C77" i="12"/>
  <c r="C37" i="12"/>
  <c r="L36" i="12"/>
  <c r="C36" i="12" s="1"/>
  <c r="C22" i="12"/>
  <c r="C23" i="12"/>
  <c r="C24" i="12"/>
  <c r="J26" i="12"/>
  <c r="M52" i="12"/>
  <c r="C62" i="12"/>
  <c r="C63" i="12"/>
  <c r="C64" i="12"/>
  <c r="K75" i="12"/>
  <c r="C85" i="12"/>
  <c r="C86" i="12"/>
  <c r="H82" i="12"/>
  <c r="C91" i="12"/>
  <c r="K82" i="12"/>
  <c r="C96" i="12"/>
  <c r="C108" i="12"/>
  <c r="C119" i="12"/>
  <c r="F121" i="12"/>
  <c r="O121" i="12"/>
  <c r="C132" i="12"/>
  <c r="C134" i="12"/>
  <c r="C142" i="12"/>
  <c r="F143" i="12"/>
  <c r="C146" i="12"/>
  <c r="O143" i="12"/>
  <c r="O129" i="12" s="1"/>
  <c r="L150" i="12"/>
  <c r="C157" i="12"/>
  <c r="C162" i="12"/>
  <c r="C169" i="12"/>
  <c r="F174" i="12"/>
  <c r="O173" i="12"/>
  <c r="O172" i="12" s="1"/>
  <c r="L178" i="12"/>
  <c r="O186" i="12"/>
  <c r="N194" i="12"/>
  <c r="O195" i="12"/>
  <c r="C201" i="12"/>
  <c r="O204" i="12"/>
  <c r="O203" i="12" s="1"/>
  <c r="C211" i="12"/>
  <c r="C221" i="12"/>
  <c r="C228" i="12"/>
  <c r="N230" i="12"/>
  <c r="L245" i="12"/>
  <c r="C253" i="12"/>
  <c r="J258" i="12"/>
  <c r="N258" i="12"/>
  <c r="O259" i="12"/>
  <c r="C267" i="12"/>
  <c r="L121" i="12"/>
  <c r="D229" i="12"/>
  <c r="G286" i="12"/>
  <c r="M286" i="12"/>
  <c r="K26" i="12"/>
  <c r="E53" i="12"/>
  <c r="E52" i="12" s="1"/>
  <c r="O53" i="12"/>
  <c r="C67" i="12"/>
  <c r="G75" i="12"/>
  <c r="C78" i="12"/>
  <c r="D82" i="12"/>
  <c r="G82" i="12"/>
  <c r="C98" i="12"/>
  <c r="C101" i="12"/>
  <c r="C110" i="12"/>
  <c r="N82" i="12"/>
  <c r="O111" i="12"/>
  <c r="C111" i="12" s="1"/>
  <c r="H129" i="12"/>
  <c r="H74" i="12" s="1"/>
  <c r="C133" i="12"/>
  <c r="C138" i="12"/>
  <c r="K129" i="12"/>
  <c r="C148" i="12"/>
  <c r="C176" i="12"/>
  <c r="C179" i="12"/>
  <c r="K186" i="12"/>
  <c r="D194" i="12"/>
  <c r="H194" i="12"/>
  <c r="C200" i="12"/>
  <c r="C209" i="12"/>
  <c r="C220" i="12"/>
  <c r="C225" i="12"/>
  <c r="E230" i="12"/>
  <c r="E229" i="12" s="1"/>
  <c r="E193" i="12" s="1"/>
  <c r="J230" i="12"/>
  <c r="J229" i="12" s="1"/>
  <c r="C243" i="12"/>
  <c r="C255" i="12"/>
  <c r="C257" i="12"/>
  <c r="C261" i="12"/>
  <c r="O269" i="12"/>
  <c r="O268" i="12" s="1"/>
  <c r="C283" i="12"/>
  <c r="C291" i="12"/>
  <c r="F287" i="12"/>
  <c r="F286" i="12" s="1"/>
  <c r="N287" i="12"/>
  <c r="N286" i="12" s="1"/>
  <c r="C55" i="12"/>
  <c r="C56" i="12"/>
  <c r="O68" i="12"/>
  <c r="O66" i="12" s="1"/>
  <c r="O52" i="12" s="1"/>
  <c r="O79" i="12"/>
  <c r="O75" i="12" s="1"/>
  <c r="L83" i="12"/>
  <c r="C83" i="12" s="1"/>
  <c r="C89" i="12"/>
  <c r="C99" i="12"/>
  <c r="O102" i="12"/>
  <c r="E82" i="12"/>
  <c r="C113" i="12"/>
  <c r="C114" i="12"/>
  <c r="C116" i="12"/>
  <c r="O115" i="12"/>
  <c r="C125" i="12"/>
  <c r="D129" i="12"/>
  <c r="L143" i="12"/>
  <c r="C149" i="12"/>
  <c r="O165" i="12"/>
  <c r="O164" i="12" s="1"/>
  <c r="C177" i="12"/>
  <c r="G186" i="12"/>
  <c r="M186" i="12"/>
  <c r="L197" i="12"/>
  <c r="L195" i="12" s="1"/>
  <c r="M203" i="12"/>
  <c r="M194" i="12" s="1"/>
  <c r="C208" i="12"/>
  <c r="C213" i="12"/>
  <c r="C219" i="12"/>
  <c r="C224" i="12"/>
  <c r="L237" i="12"/>
  <c r="C244" i="12"/>
  <c r="C256" i="12"/>
  <c r="L263" i="12"/>
  <c r="L258" i="12" s="1"/>
  <c r="C273" i="12"/>
  <c r="C277" i="12"/>
  <c r="C293" i="12"/>
  <c r="D52" i="12"/>
  <c r="K74" i="12"/>
  <c r="K51" i="12" s="1"/>
  <c r="C121" i="12"/>
  <c r="C21" i="12"/>
  <c r="I20" i="12"/>
  <c r="L287" i="12"/>
  <c r="G52" i="12"/>
  <c r="C76" i="12"/>
  <c r="I75" i="12"/>
  <c r="L173" i="12"/>
  <c r="L172" i="12" s="1"/>
  <c r="C189" i="12"/>
  <c r="I187" i="12"/>
  <c r="C289" i="12"/>
  <c r="L288" i="12"/>
  <c r="E20" i="12"/>
  <c r="M20" i="12"/>
  <c r="L31" i="12"/>
  <c r="C54" i="12"/>
  <c r="F79" i="12"/>
  <c r="F75" i="12" s="1"/>
  <c r="C84" i="12"/>
  <c r="I88" i="12"/>
  <c r="I94" i="12"/>
  <c r="C104" i="12"/>
  <c r="C124" i="12"/>
  <c r="F127" i="12"/>
  <c r="C127" i="12" s="1"/>
  <c r="C128" i="12"/>
  <c r="J129" i="12"/>
  <c r="J74" i="12" s="1"/>
  <c r="J51" i="12" s="1"/>
  <c r="N129" i="12"/>
  <c r="N74" i="12" s="1"/>
  <c r="I140" i="12"/>
  <c r="C140" i="12" s="1"/>
  <c r="C141" i="12"/>
  <c r="C152" i="12"/>
  <c r="C154" i="12"/>
  <c r="F150" i="12"/>
  <c r="C161" i="12"/>
  <c r="I159" i="12"/>
  <c r="C159" i="12" s="1"/>
  <c r="L165" i="12"/>
  <c r="L164" i="12" s="1"/>
  <c r="D173" i="12"/>
  <c r="D172" i="12" s="1"/>
  <c r="H173" i="12"/>
  <c r="H172" i="12" s="1"/>
  <c r="C185" i="12"/>
  <c r="I183" i="12"/>
  <c r="I172" i="12" s="1"/>
  <c r="I263" i="12"/>
  <c r="C263" i="12" s="1"/>
  <c r="C264" i="12"/>
  <c r="F20" i="12"/>
  <c r="J20" i="12"/>
  <c r="N20" i="12"/>
  <c r="F68" i="12"/>
  <c r="M82" i="12"/>
  <c r="M74" i="12" s="1"/>
  <c r="F88" i="12"/>
  <c r="C92" i="12"/>
  <c r="F94" i="12"/>
  <c r="C94" i="12" s="1"/>
  <c r="I102" i="12"/>
  <c r="C112" i="12"/>
  <c r="I115" i="12"/>
  <c r="L115" i="12"/>
  <c r="L82" i="12" s="1"/>
  <c r="L74" i="12" s="1"/>
  <c r="C126" i="12"/>
  <c r="F130" i="12"/>
  <c r="C137" i="12"/>
  <c r="I135" i="12"/>
  <c r="I150" i="12"/>
  <c r="C156" i="12"/>
  <c r="C180" i="12"/>
  <c r="C182" i="12"/>
  <c r="F178" i="12"/>
  <c r="C178" i="12" s="1"/>
  <c r="C217" i="12"/>
  <c r="F215" i="12"/>
  <c r="G20" i="12"/>
  <c r="K20" i="12"/>
  <c r="O20" i="12"/>
  <c r="F57" i="12"/>
  <c r="C57" i="12" s="1"/>
  <c r="O88" i="12"/>
  <c r="O82" i="12" s="1"/>
  <c r="C100" i="12"/>
  <c r="F102" i="12"/>
  <c r="F115" i="12"/>
  <c r="C120" i="12"/>
  <c r="C122" i="12"/>
  <c r="L129" i="12"/>
  <c r="C145" i="12"/>
  <c r="I143" i="12"/>
  <c r="C143" i="12" s="1"/>
  <c r="C166" i="12"/>
  <c r="F165" i="12"/>
  <c r="K172" i="12"/>
  <c r="C174" i="12"/>
  <c r="I191" i="12"/>
  <c r="I190" i="12" s="1"/>
  <c r="C192" i="12"/>
  <c r="C205" i="12"/>
  <c r="F204" i="12"/>
  <c r="D193" i="12"/>
  <c r="I281" i="12"/>
  <c r="C282" i="12"/>
  <c r="C136" i="12"/>
  <c r="C144" i="12"/>
  <c r="C160" i="12"/>
  <c r="C184" i="12"/>
  <c r="C188" i="12"/>
  <c r="J194" i="12"/>
  <c r="C199" i="12"/>
  <c r="I215" i="12"/>
  <c r="C216" i="12"/>
  <c r="G229" i="12"/>
  <c r="C236" i="12"/>
  <c r="I234" i="12"/>
  <c r="C234" i="12" s="1"/>
  <c r="O237" i="12"/>
  <c r="O230" i="12" s="1"/>
  <c r="C247" i="12"/>
  <c r="C249" i="12"/>
  <c r="F245" i="12"/>
  <c r="O251" i="12"/>
  <c r="O250" i="12" s="1"/>
  <c r="F258" i="12"/>
  <c r="I269" i="12"/>
  <c r="I268" i="12" s="1"/>
  <c r="C270" i="12"/>
  <c r="F190" i="12"/>
  <c r="F186" i="12" s="1"/>
  <c r="I195" i="12"/>
  <c r="C196" i="12"/>
  <c r="L215" i="12"/>
  <c r="C231" i="12"/>
  <c r="L230" i="12"/>
  <c r="L229" i="12" s="1"/>
  <c r="C233" i="12"/>
  <c r="F232" i="12"/>
  <c r="C232" i="12" s="1"/>
  <c r="C239" i="12"/>
  <c r="C241" i="12"/>
  <c r="F237" i="12"/>
  <c r="C248" i="12"/>
  <c r="I245" i="12"/>
  <c r="I259" i="12"/>
  <c r="I258" i="12" s="1"/>
  <c r="C260" i="12"/>
  <c r="C271" i="12"/>
  <c r="C275" i="12"/>
  <c r="C279" i="12"/>
  <c r="C281" i="12"/>
  <c r="C197" i="12"/>
  <c r="I204" i="12"/>
  <c r="L204" i="12"/>
  <c r="C207" i="12"/>
  <c r="C227" i="12"/>
  <c r="L226" i="12"/>
  <c r="C226" i="12" s="1"/>
  <c r="H230" i="12"/>
  <c r="H229" i="12" s="1"/>
  <c r="H193" i="12" s="1"/>
  <c r="C240" i="12"/>
  <c r="I237" i="12"/>
  <c r="I230" i="12" s="1"/>
  <c r="I229" i="12" s="1"/>
  <c r="F251" i="12"/>
  <c r="I251" i="12"/>
  <c r="I250" i="12" s="1"/>
  <c r="C252" i="12"/>
  <c r="C290" i="12"/>
  <c r="I288" i="12"/>
  <c r="C295" i="12"/>
  <c r="O286" i="12"/>
  <c r="C235" i="12"/>
  <c r="I284" i="13" l="1"/>
  <c r="H50" i="13"/>
  <c r="I74" i="13"/>
  <c r="I51" i="13" s="1"/>
  <c r="C20" i="13"/>
  <c r="F186" i="13"/>
  <c r="C186" i="13" s="1"/>
  <c r="L284" i="13"/>
  <c r="O50" i="13"/>
  <c r="O285" i="13" s="1"/>
  <c r="C269" i="13"/>
  <c r="E285" i="13"/>
  <c r="E49" i="13"/>
  <c r="G285" i="13"/>
  <c r="G49" i="13"/>
  <c r="F172" i="13"/>
  <c r="C172" i="13" s="1"/>
  <c r="C173" i="13"/>
  <c r="C268" i="13"/>
  <c r="I193" i="13"/>
  <c r="I50" i="13" s="1"/>
  <c r="H285" i="13"/>
  <c r="H49" i="13"/>
  <c r="J285" i="13"/>
  <c r="J49" i="13"/>
  <c r="F52" i="13"/>
  <c r="C287" i="13"/>
  <c r="F286" i="13"/>
  <c r="C286" i="13" s="1"/>
  <c r="O284" i="13"/>
  <c r="F229" i="13"/>
  <c r="D285" i="13"/>
  <c r="D49" i="13"/>
  <c r="M285" i="13"/>
  <c r="M49" i="13"/>
  <c r="C82" i="13"/>
  <c r="F74" i="13"/>
  <c r="C74" i="13" s="1"/>
  <c r="F194" i="13"/>
  <c r="L193" i="13"/>
  <c r="L50" i="13" s="1"/>
  <c r="E51" i="12"/>
  <c r="E284" i="12"/>
  <c r="C268" i="12"/>
  <c r="H51" i="12"/>
  <c r="J284" i="12"/>
  <c r="G74" i="12"/>
  <c r="G284" i="12" s="1"/>
  <c r="C102" i="12"/>
  <c r="M193" i="12"/>
  <c r="D74" i="12"/>
  <c r="D284" i="12" s="1"/>
  <c r="O258" i="12"/>
  <c r="F173" i="12"/>
  <c r="F172" i="12" s="1"/>
  <c r="C172" i="12" s="1"/>
  <c r="L51" i="12"/>
  <c r="E50" i="12"/>
  <c r="E49" i="12" s="1"/>
  <c r="G193" i="12"/>
  <c r="K284" i="12"/>
  <c r="C115" i="12"/>
  <c r="C79" i="12"/>
  <c r="O194" i="12"/>
  <c r="C269" i="12"/>
  <c r="H50" i="12"/>
  <c r="H49" i="12" s="1"/>
  <c r="K50" i="12"/>
  <c r="I203" i="12"/>
  <c r="N229" i="12"/>
  <c r="N193" i="12" s="1"/>
  <c r="H285" i="12"/>
  <c r="K285" i="12"/>
  <c r="K49" i="12"/>
  <c r="M51" i="12"/>
  <c r="M50" i="12" s="1"/>
  <c r="M284" i="12"/>
  <c r="N51" i="12"/>
  <c r="E285" i="12"/>
  <c r="F250" i="12"/>
  <c r="C250" i="12" s="1"/>
  <c r="C251" i="12"/>
  <c r="I194" i="12"/>
  <c r="I193" i="12" s="1"/>
  <c r="C258" i="12"/>
  <c r="C195" i="12"/>
  <c r="C191" i="12"/>
  <c r="O229" i="12"/>
  <c r="J193" i="12"/>
  <c r="C215" i="12"/>
  <c r="L286" i="12"/>
  <c r="C288" i="12"/>
  <c r="L203" i="12"/>
  <c r="L194" i="12" s="1"/>
  <c r="C190" i="12"/>
  <c r="C245" i="12"/>
  <c r="H284" i="12"/>
  <c r="C130" i="12"/>
  <c r="F129" i="12"/>
  <c r="C88" i="12"/>
  <c r="F82" i="12"/>
  <c r="F230" i="12"/>
  <c r="F53" i="12"/>
  <c r="O74" i="12"/>
  <c r="O51" i="12" s="1"/>
  <c r="C183" i="12"/>
  <c r="C237" i="12"/>
  <c r="C259" i="12"/>
  <c r="C204" i="12"/>
  <c r="F203" i="12"/>
  <c r="I186" i="12"/>
  <c r="C186" i="12" s="1"/>
  <c r="C187" i="12"/>
  <c r="I287" i="12"/>
  <c r="C173" i="12"/>
  <c r="C165" i="12"/>
  <c r="F164" i="12"/>
  <c r="C164" i="12" s="1"/>
  <c r="C135" i="12"/>
  <c r="I129" i="12"/>
  <c r="C68" i="12"/>
  <c r="F66" i="12"/>
  <c r="C66" i="12" s="1"/>
  <c r="C150" i="12"/>
  <c r="I82" i="12"/>
  <c r="I74" i="12" s="1"/>
  <c r="L26" i="12"/>
  <c r="C31" i="12"/>
  <c r="J50" i="12"/>
  <c r="C75" i="12"/>
  <c r="O49" i="13" l="1"/>
  <c r="L285" i="13"/>
  <c r="L49" i="13"/>
  <c r="C194" i="13"/>
  <c r="F193" i="13"/>
  <c r="C193" i="13" s="1"/>
  <c r="C229" i="13"/>
  <c r="F284" i="13"/>
  <c r="C284" i="13" s="1"/>
  <c r="C52" i="13"/>
  <c r="F51" i="13"/>
  <c r="I285" i="13"/>
  <c r="I49" i="13"/>
  <c r="D51" i="12"/>
  <c r="D50" i="12" s="1"/>
  <c r="N284" i="12"/>
  <c r="I51" i="12"/>
  <c r="N50" i="12"/>
  <c r="G51" i="12"/>
  <c r="G50" i="12" s="1"/>
  <c r="F74" i="12"/>
  <c r="C74" i="12" s="1"/>
  <c r="I50" i="12"/>
  <c r="I49" i="12" s="1"/>
  <c r="I285" i="12"/>
  <c r="D285" i="12"/>
  <c r="D49" i="12"/>
  <c r="I284" i="12"/>
  <c r="I286" i="12"/>
  <c r="C286" i="12" s="1"/>
  <c r="C287" i="12"/>
  <c r="C53" i="12"/>
  <c r="F52" i="12"/>
  <c r="C129" i="12"/>
  <c r="N285" i="12"/>
  <c r="N49" i="12"/>
  <c r="C26" i="12"/>
  <c r="L20" i="12"/>
  <c r="C20" i="12" s="1"/>
  <c r="C203" i="12"/>
  <c r="F194" i="12"/>
  <c r="F229" i="12"/>
  <c r="C230" i="12"/>
  <c r="L193" i="12"/>
  <c r="L50" i="12" s="1"/>
  <c r="L284" i="12"/>
  <c r="O284" i="12"/>
  <c r="O193" i="12"/>
  <c r="O50" i="12" s="1"/>
  <c r="G285" i="12"/>
  <c r="G49" i="12"/>
  <c r="C82" i="12"/>
  <c r="J285" i="12"/>
  <c r="J49" i="12"/>
  <c r="M285" i="12"/>
  <c r="M49" i="12"/>
  <c r="C51" i="13" l="1"/>
  <c r="F50" i="13"/>
  <c r="L285" i="12"/>
  <c r="L49" i="12"/>
  <c r="C229" i="12"/>
  <c r="F284" i="12"/>
  <c r="C284" i="12" s="1"/>
  <c r="C52" i="12"/>
  <c r="F51" i="12"/>
  <c r="F193" i="12"/>
  <c r="C193" i="12" s="1"/>
  <c r="C194" i="12"/>
  <c r="O285" i="12"/>
  <c r="O49" i="12"/>
  <c r="F285" i="13" l="1"/>
  <c r="C285" i="13" s="1"/>
  <c r="F49" i="13"/>
  <c r="C49" i="13" s="1"/>
  <c r="C50" i="13"/>
  <c r="F50" i="12"/>
  <c r="C51" i="12"/>
  <c r="F285" i="12" l="1"/>
  <c r="C285" i="12" s="1"/>
  <c r="F49" i="12"/>
  <c r="C49" i="12" s="1"/>
  <c r="C50" i="12"/>
  <c r="O296" i="11" l="1"/>
  <c r="L296" i="11"/>
  <c r="I296" i="11"/>
  <c r="F296" i="11"/>
  <c r="O295" i="11"/>
  <c r="L295" i="11"/>
  <c r="I295" i="11"/>
  <c r="F295" i="11"/>
  <c r="C295" i="11" s="1"/>
  <c r="O294" i="11"/>
  <c r="L294" i="11"/>
  <c r="I294" i="11"/>
  <c r="F294" i="11"/>
  <c r="O293" i="11"/>
  <c r="L293" i="11"/>
  <c r="I293" i="11"/>
  <c r="F293" i="11"/>
  <c r="C293" i="11" s="1"/>
  <c r="O292" i="11"/>
  <c r="L292" i="11"/>
  <c r="I292" i="11"/>
  <c r="F292" i="11"/>
  <c r="O291" i="11"/>
  <c r="L291" i="11"/>
  <c r="I291" i="11"/>
  <c r="F291" i="11"/>
  <c r="O290" i="11"/>
  <c r="L290" i="11"/>
  <c r="I290" i="11"/>
  <c r="F290" i="11"/>
  <c r="O289" i="11"/>
  <c r="O288" i="11" s="1"/>
  <c r="L289" i="11"/>
  <c r="I289" i="11"/>
  <c r="F289" i="11"/>
  <c r="N288" i="11"/>
  <c r="M288" i="11"/>
  <c r="K288" i="11"/>
  <c r="J288" i="11"/>
  <c r="H288" i="11"/>
  <c r="G288" i="11"/>
  <c r="E288" i="11"/>
  <c r="D288" i="11"/>
  <c r="O283" i="11"/>
  <c r="L283" i="11"/>
  <c r="I283" i="11"/>
  <c r="F283" i="11"/>
  <c r="O282" i="11"/>
  <c r="L282" i="11"/>
  <c r="I282" i="11"/>
  <c r="F282" i="11"/>
  <c r="O281" i="11"/>
  <c r="N281" i="11"/>
  <c r="M281" i="11"/>
  <c r="K281" i="11"/>
  <c r="J281" i="11"/>
  <c r="H281" i="11"/>
  <c r="G281" i="11"/>
  <c r="F281" i="11"/>
  <c r="E281" i="11"/>
  <c r="D281" i="11"/>
  <c r="O280" i="11"/>
  <c r="L280" i="11"/>
  <c r="L279" i="11" s="1"/>
  <c r="I280" i="11"/>
  <c r="F280" i="11"/>
  <c r="O279" i="11"/>
  <c r="N279" i="11"/>
  <c r="N268" i="11" s="1"/>
  <c r="M279" i="11"/>
  <c r="K279" i="11"/>
  <c r="J279" i="11"/>
  <c r="I279" i="11"/>
  <c r="H279" i="11"/>
  <c r="H268" i="11" s="1"/>
  <c r="G279" i="11"/>
  <c r="E279" i="11"/>
  <c r="D279" i="11"/>
  <c r="O278" i="11"/>
  <c r="L278" i="11"/>
  <c r="I278" i="11"/>
  <c r="C278" i="11" s="1"/>
  <c r="F278" i="11"/>
  <c r="O277" i="11"/>
  <c r="L277" i="11"/>
  <c r="I277" i="11"/>
  <c r="F277" i="11"/>
  <c r="O276" i="11"/>
  <c r="L276" i="11"/>
  <c r="L275" i="11" s="1"/>
  <c r="I276" i="11"/>
  <c r="I275" i="11" s="1"/>
  <c r="F276" i="11"/>
  <c r="F275" i="11" s="1"/>
  <c r="N275" i="11"/>
  <c r="M275" i="11"/>
  <c r="K275" i="11"/>
  <c r="J275" i="11"/>
  <c r="H275" i="11"/>
  <c r="G275" i="11"/>
  <c r="E275" i="11"/>
  <c r="D275" i="11"/>
  <c r="O274" i="11"/>
  <c r="L274" i="11"/>
  <c r="I274" i="11"/>
  <c r="F274" i="11"/>
  <c r="O273" i="11"/>
  <c r="L273" i="11"/>
  <c r="I273" i="11"/>
  <c r="F273" i="11"/>
  <c r="O272" i="11"/>
  <c r="L272" i="11"/>
  <c r="L271" i="11" s="1"/>
  <c r="I272" i="11"/>
  <c r="I271" i="11" s="1"/>
  <c r="I269" i="11" s="1"/>
  <c r="I268" i="11" s="1"/>
  <c r="F272" i="11"/>
  <c r="F271" i="11" s="1"/>
  <c r="N271" i="11"/>
  <c r="M271" i="11"/>
  <c r="K271" i="11"/>
  <c r="J271" i="11"/>
  <c r="J269" i="11" s="1"/>
  <c r="H271" i="11"/>
  <c r="G271" i="11"/>
  <c r="E271" i="11"/>
  <c r="E269" i="11" s="1"/>
  <c r="D271" i="11"/>
  <c r="O270" i="11"/>
  <c r="L270" i="11"/>
  <c r="I270" i="11"/>
  <c r="F270" i="11"/>
  <c r="G269" i="11"/>
  <c r="G268" i="11" s="1"/>
  <c r="D269" i="11"/>
  <c r="M268" i="11"/>
  <c r="K268" i="11"/>
  <c r="D268" i="11"/>
  <c r="O267" i="11"/>
  <c r="L267" i="11"/>
  <c r="I267" i="11"/>
  <c r="F267" i="11"/>
  <c r="O266" i="11"/>
  <c r="L266" i="11"/>
  <c r="I266" i="11"/>
  <c r="F266" i="11"/>
  <c r="O265" i="11"/>
  <c r="L265" i="11"/>
  <c r="I265" i="11"/>
  <c r="F265" i="11"/>
  <c r="O264" i="11"/>
  <c r="L264" i="11"/>
  <c r="I264" i="11"/>
  <c r="F264" i="11"/>
  <c r="C264" i="11" s="1"/>
  <c r="N263" i="11"/>
  <c r="M263" i="11"/>
  <c r="K263" i="11"/>
  <c r="J263" i="11"/>
  <c r="H263" i="11"/>
  <c r="G263" i="11"/>
  <c r="E263" i="11"/>
  <c r="D263" i="11"/>
  <c r="O262" i="11"/>
  <c r="L262" i="11"/>
  <c r="I262" i="11"/>
  <c r="F262" i="11"/>
  <c r="O261" i="11"/>
  <c r="L261" i="11"/>
  <c r="I261" i="11"/>
  <c r="F261" i="11"/>
  <c r="O260" i="11"/>
  <c r="L260" i="11"/>
  <c r="I260" i="11"/>
  <c r="F260" i="11"/>
  <c r="N259" i="11"/>
  <c r="M259" i="11"/>
  <c r="M258" i="11" s="1"/>
  <c r="K259" i="11"/>
  <c r="J259" i="11"/>
  <c r="H259" i="11"/>
  <c r="H258" i="11" s="1"/>
  <c r="G259" i="11"/>
  <c r="G258" i="11" s="1"/>
  <c r="E259" i="11"/>
  <c r="D259" i="11"/>
  <c r="N258" i="11"/>
  <c r="K258" i="11"/>
  <c r="D258" i="11"/>
  <c r="O257" i="11"/>
  <c r="L257" i="11"/>
  <c r="I257" i="11"/>
  <c r="F257" i="11"/>
  <c r="C257" i="11" s="1"/>
  <c r="O256" i="11"/>
  <c r="L256" i="11"/>
  <c r="I256" i="11"/>
  <c r="F256" i="11"/>
  <c r="O255" i="11"/>
  <c r="L255" i="11"/>
  <c r="I255" i="11"/>
  <c r="F255" i="11"/>
  <c r="O254" i="11"/>
  <c r="L254" i="11"/>
  <c r="I254" i="11"/>
  <c r="F254" i="11"/>
  <c r="O253" i="11"/>
  <c r="L253" i="11"/>
  <c r="I253" i="11"/>
  <c r="F253" i="11"/>
  <c r="O252" i="11"/>
  <c r="L252" i="11"/>
  <c r="I252" i="11"/>
  <c r="F252" i="11"/>
  <c r="N251" i="11"/>
  <c r="N250" i="11" s="1"/>
  <c r="M251" i="11"/>
  <c r="M250" i="11" s="1"/>
  <c r="K251" i="11"/>
  <c r="J251" i="11"/>
  <c r="J250" i="11" s="1"/>
  <c r="H251" i="11"/>
  <c r="H250" i="11" s="1"/>
  <c r="G251" i="11"/>
  <c r="E251" i="11"/>
  <c r="E250" i="11" s="1"/>
  <c r="D251" i="11"/>
  <c r="D250" i="11" s="1"/>
  <c r="K250" i="11"/>
  <c r="G250" i="11"/>
  <c r="O249" i="11"/>
  <c r="L249" i="11"/>
  <c r="I249" i="11"/>
  <c r="F249" i="11"/>
  <c r="O248" i="11"/>
  <c r="L248" i="11"/>
  <c r="I248" i="11"/>
  <c r="F248" i="11"/>
  <c r="O247" i="11"/>
  <c r="L247" i="11"/>
  <c r="I247" i="11"/>
  <c r="F247" i="11"/>
  <c r="O246" i="11"/>
  <c r="L246" i="11"/>
  <c r="I246" i="11"/>
  <c r="F246" i="11"/>
  <c r="O245" i="11"/>
  <c r="N245" i="11"/>
  <c r="M245" i="11"/>
  <c r="K245" i="11"/>
  <c r="J245" i="11"/>
  <c r="H245" i="11"/>
  <c r="G245" i="11"/>
  <c r="E245" i="11"/>
  <c r="D245" i="11"/>
  <c r="O244" i="11"/>
  <c r="L244" i="11"/>
  <c r="I244" i="11"/>
  <c r="F244" i="11"/>
  <c r="O243" i="11"/>
  <c r="L243" i="11"/>
  <c r="I243" i="11"/>
  <c r="F243" i="11"/>
  <c r="O242" i="11"/>
  <c r="L242" i="11"/>
  <c r="I242" i="11"/>
  <c r="F242" i="11"/>
  <c r="O241" i="11"/>
  <c r="L241" i="11"/>
  <c r="I241" i="11"/>
  <c r="F241" i="11"/>
  <c r="O240" i="11"/>
  <c r="L240" i="11"/>
  <c r="I240" i="11"/>
  <c r="F240" i="11"/>
  <c r="O239" i="11"/>
  <c r="L239" i="11"/>
  <c r="I239" i="11"/>
  <c r="F239" i="11"/>
  <c r="O238" i="11"/>
  <c r="L238" i="11"/>
  <c r="I238" i="11"/>
  <c r="F238" i="11"/>
  <c r="C238" i="11" s="1"/>
  <c r="N237" i="11"/>
  <c r="M237" i="11"/>
  <c r="K237" i="11"/>
  <c r="J237" i="11"/>
  <c r="H237" i="11"/>
  <c r="G237" i="11"/>
  <c r="E237" i="11"/>
  <c r="D237" i="11"/>
  <c r="O236" i="11"/>
  <c r="L236" i="11"/>
  <c r="I236" i="11"/>
  <c r="F236" i="11"/>
  <c r="O235" i="11"/>
  <c r="L235" i="11"/>
  <c r="L234" i="11" s="1"/>
  <c r="I235" i="11"/>
  <c r="F235" i="11"/>
  <c r="O234" i="11"/>
  <c r="N234" i="11"/>
  <c r="M234" i="11"/>
  <c r="K234" i="11"/>
  <c r="J234" i="11"/>
  <c r="H234" i="11"/>
  <c r="G234" i="11"/>
  <c r="F234" i="11"/>
  <c r="E234" i="11"/>
  <c r="D234" i="11"/>
  <c r="O233" i="11"/>
  <c r="O232" i="11" s="1"/>
  <c r="L233" i="11"/>
  <c r="L232" i="11" s="1"/>
  <c r="I233" i="11"/>
  <c r="I232" i="11" s="1"/>
  <c r="F233" i="11"/>
  <c r="F232" i="11" s="1"/>
  <c r="N232" i="11"/>
  <c r="M232" i="11"/>
  <c r="M230" i="11" s="1"/>
  <c r="K232" i="11"/>
  <c r="J232" i="11"/>
  <c r="H232" i="11"/>
  <c r="G232" i="11"/>
  <c r="G230" i="11" s="1"/>
  <c r="E232" i="11"/>
  <c r="D232" i="11"/>
  <c r="O231" i="11"/>
  <c r="L231" i="11"/>
  <c r="I231" i="11"/>
  <c r="F231" i="11"/>
  <c r="O228" i="11"/>
  <c r="L228" i="11"/>
  <c r="I228" i="11"/>
  <c r="F228" i="11"/>
  <c r="O227" i="11"/>
  <c r="L227" i="11"/>
  <c r="L226" i="11" s="1"/>
  <c r="I227" i="11"/>
  <c r="I226" i="11" s="1"/>
  <c r="F227" i="11"/>
  <c r="O226" i="11"/>
  <c r="N226" i="11"/>
  <c r="M226" i="11"/>
  <c r="K226" i="11"/>
  <c r="J226" i="11"/>
  <c r="H226" i="11"/>
  <c r="G226" i="11"/>
  <c r="F226" i="11"/>
  <c r="E226" i="11"/>
  <c r="D226" i="11"/>
  <c r="O225" i="11"/>
  <c r="L225" i="11"/>
  <c r="I225" i="11"/>
  <c r="F225" i="11"/>
  <c r="O224" i="11"/>
  <c r="L224" i="11"/>
  <c r="I224" i="11"/>
  <c r="F224" i="11"/>
  <c r="O223" i="11"/>
  <c r="L223" i="11"/>
  <c r="I223" i="11"/>
  <c r="F223" i="11"/>
  <c r="O222" i="11"/>
  <c r="L222" i="11"/>
  <c r="I222" i="11"/>
  <c r="F222" i="11"/>
  <c r="C222" i="11" s="1"/>
  <c r="O221" i="11"/>
  <c r="L221" i="11"/>
  <c r="I221" i="11"/>
  <c r="F221" i="11"/>
  <c r="O220" i="11"/>
  <c r="L220" i="11"/>
  <c r="I220" i="11"/>
  <c r="F220" i="11"/>
  <c r="O219" i="11"/>
  <c r="L219" i="11"/>
  <c r="I219" i="11"/>
  <c r="F219" i="11"/>
  <c r="O218" i="11"/>
  <c r="L218" i="11"/>
  <c r="I218" i="11"/>
  <c r="F218" i="11"/>
  <c r="O217" i="11"/>
  <c r="L217" i="11"/>
  <c r="I217" i="11"/>
  <c r="F217" i="11"/>
  <c r="O216" i="11"/>
  <c r="L216" i="11"/>
  <c r="I216" i="11"/>
  <c r="F216" i="11"/>
  <c r="N215" i="11"/>
  <c r="M215" i="11"/>
  <c r="M203" i="11" s="1"/>
  <c r="K215" i="11"/>
  <c r="J215" i="11"/>
  <c r="H215" i="11"/>
  <c r="G215" i="11"/>
  <c r="F215" i="11"/>
  <c r="E215" i="11"/>
  <c r="D215" i="11"/>
  <c r="O214" i="11"/>
  <c r="L214" i="11"/>
  <c r="I214" i="11"/>
  <c r="F214" i="11"/>
  <c r="O213" i="11"/>
  <c r="L213" i="11"/>
  <c r="I213" i="11"/>
  <c r="F213" i="11"/>
  <c r="O212" i="11"/>
  <c r="L212" i="11"/>
  <c r="I212" i="11"/>
  <c r="F212" i="11"/>
  <c r="O211" i="11"/>
  <c r="L211" i="11"/>
  <c r="I211" i="11"/>
  <c r="F211" i="11"/>
  <c r="O210" i="11"/>
  <c r="L210" i="11"/>
  <c r="I210" i="11"/>
  <c r="F210" i="11"/>
  <c r="C210" i="11"/>
  <c r="O209" i="11"/>
  <c r="L209" i="11"/>
  <c r="I209" i="11"/>
  <c r="F209" i="11"/>
  <c r="C209" i="11" s="1"/>
  <c r="O208" i="11"/>
  <c r="L208" i="11"/>
  <c r="I208" i="11"/>
  <c r="F208" i="11"/>
  <c r="O207" i="11"/>
  <c r="L207" i="11"/>
  <c r="I207" i="11"/>
  <c r="F207" i="11"/>
  <c r="O206" i="11"/>
  <c r="L206" i="11"/>
  <c r="I206" i="11"/>
  <c r="F206" i="11"/>
  <c r="O205" i="11"/>
  <c r="L205" i="11"/>
  <c r="I205" i="11"/>
  <c r="F205" i="11"/>
  <c r="C205" i="11" s="1"/>
  <c r="N204" i="11"/>
  <c r="M204" i="11"/>
  <c r="K204" i="11"/>
  <c r="J204" i="11"/>
  <c r="H204" i="11"/>
  <c r="H203" i="11" s="1"/>
  <c r="G204" i="11"/>
  <c r="E204" i="11"/>
  <c r="D204" i="11"/>
  <c r="D203" i="11" s="1"/>
  <c r="N203" i="11"/>
  <c r="O202" i="11"/>
  <c r="L202" i="11"/>
  <c r="I202" i="11"/>
  <c r="F202" i="11"/>
  <c r="O201" i="11"/>
  <c r="L201" i="11"/>
  <c r="I201" i="11"/>
  <c r="F201" i="11"/>
  <c r="O200" i="11"/>
  <c r="L200" i="11"/>
  <c r="I200" i="11"/>
  <c r="F200" i="11"/>
  <c r="O199" i="11"/>
  <c r="L199" i="11"/>
  <c r="I199" i="11"/>
  <c r="F199" i="11"/>
  <c r="O198" i="11"/>
  <c r="L198" i="11"/>
  <c r="I198" i="11"/>
  <c r="F198" i="11"/>
  <c r="O197" i="11"/>
  <c r="N197" i="11"/>
  <c r="N195" i="11" s="1"/>
  <c r="N194" i="11" s="1"/>
  <c r="M197" i="11"/>
  <c r="K197" i="11"/>
  <c r="K195" i="11" s="1"/>
  <c r="J197" i="11"/>
  <c r="H197" i="11"/>
  <c r="H195" i="11" s="1"/>
  <c r="H194" i="11" s="1"/>
  <c r="G197" i="11"/>
  <c r="G195" i="11" s="1"/>
  <c r="F197" i="11"/>
  <c r="E197" i="11"/>
  <c r="D197" i="11"/>
  <c r="D195" i="11" s="1"/>
  <c r="D194" i="11" s="1"/>
  <c r="O196" i="11"/>
  <c r="L196" i="11"/>
  <c r="I196" i="11"/>
  <c r="F196" i="11"/>
  <c r="F195" i="11" s="1"/>
  <c r="M195" i="11"/>
  <c r="J195" i="11"/>
  <c r="E195" i="11"/>
  <c r="O192" i="11"/>
  <c r="L192" i="11"/>
  <c r="L191" i="11" s="1"/>
  <c r="L190" i="11" s="1"/>
  <c r="I192" i="11"/>
  <c r="F192" i="11"/>
  <c r="O191" i="11"/>
  <c r="O190" i="11" s="1"/>
  <c r="N191" i="11"/>
  <c r="N190" i="11" s="1"/>
  <c r="N186" i="11" s="1"/>
  <c r="M191" i="11"/>
  <c r="M190" i="11" s="1"/>
  <c r="K191" i="11"/>
  <c r="J191" i="11"/>
  <c r="J190" i="11" s="1"/>
  <c r="J186" i="11" s="1"/>
  <c r="I191" i="11"/>
  <c r="I190" i="11" s="1"/>
  <c r="H191" i="11"/>
  <c r="H190" i="11" s="1"/>
  <c r="G191" i="11"/>
  <c r="G190" i="11" s="1"/>
  <c r="E191" i="11"/>
  <c r="E190" i="11" s="1"/>
  <c r="D191" i="11"/>
  <c r="K190" i="11"/>
  <c r="D190" i="11"/>
  <c r="O189" i="11"/>
  <c r="L189" i="11"/>
  <c r="I189" i="11"/>
  <c r="F189" i="11"/>
  <c r="O188" i="11"/>
  <c r="L188" i="11"/>
  <c r="L187" i="11" s="1"/>
  <c r="I188" i="11"/>
  <c r="I187" i="11" s="1"/>
  <c r="I186" i="11" s="1"/>
  <c r="F188" i="11"/>
  <c r="N187" i="11"/>
  <c r="M187" i="11"/>
  <c r="M186" i="11" s="1"/>
  <c r="K187" i="11"/>
  <c r="J187" i="11"/>
  <c r="H187" i="11"/>
  <c r="H186" i="11" s="1"/>
  <c r="G187" i="11"/>
  <c r="E187" i="11"/>
  <c r="D187" i="11"/>
  <c r="D186" i="11"/>
  <c r="O185" i="11"/>
  <c r="L185" i="11"/>
  <c r="I185" i="11"/>
  <c r="F185" i="11"/>
  <c r="O184" i="11"/>
  <c r="L184" i="11"/>
  <c r="L183" i="11" s="1"/>
  <c r="I184" i="11"/>
  <c r="F184" i="11"/>
  <c r="N183" i="11"/>
  <c r="M183" i="11"/>
  <c r="K183" i="11"/>
  <c r="J183" i="11"/>
  <c r="I183" i="11"/>
  <c r="H183" i="11"/>
  <c r="G183" i="11"/>
  <c r="E183" i="11"/>
  <c r="D183" i="11"/>
  <c r="O182" i="11"/>
  <c r="L182" i="11"/>
  <c r="I182" i="11"/>
  <c r="F182" i="11"/>
  <c r="O181" i="11"/>
  <c r="L181" i="11"/>
  <c r="I181" i="11"/>
  <c r="C181" i="11" s="1"/>
  <c r="F181" i="11"/>
  <c r="O180" i="11"/>
  <c r="L180" i="11"/>
  <c r="I180" i="11"/>
  <c r="F180" i="11"/>
  <c r="O179" i="11"/>
  <c r="L179" i="11"/>
  <c r="I179" i="11"/>
  <c r="F179" i="11"/>
  <c r="N178" i="11"/>
  <c r="M178" i="11"/>
  <c r="K178" i="11"/>
  <c r="J178" i="11"/>
  <c r="H178" i="11"/>
  <c r="G178" i="11"/>
  <c r="E178" i="11"/>
  <c r="D178" i="11"/>
  <c r="O177" i="11"/>
  <c r="L177" i="11"/>
  <c r="I177" i="11"/>
  <c r="F177" i="11"/>
  <c r="O176" i="11"/>
  <c r="L176" i="11"/>
  <c r="I176" i="11"/>
  <c r="F176" i="11"/>
  <c r="O175" i="11"/>
  <c r="L175" i="11"/>
  <c r="I175" i="11"/>
  <c r="F175" i="11"/>
  <c r="N174" i="11"/>
  <c r="N173" i="11" s="1"/>
  <c r="M174" i="11"/>
  <c r="K174" i="11"/>
  <c r="K173" i="11" s="1"/>
  <c r="K172" i="11" s="1"/>
  <c r="J174" i="11"/>
  <c r="J173" i="11" s="1"/>
  <c r="H174" i="11"/>
  <c r="H173" i="11" s="1"/>
  <c r="G174" i="11"/>
  <c r="E174" i="11"/>
  <c r="D174" i="11"/>
  <c r="D173" i="11" s="1"/>
  <c r="D172" i="11" s="1"/>
  <c r="M173" i="11"/>
  <c r="M172" i="11" s="1"/>
  <c r="E173" i="11"/>
  <c r="H172" i="11"/>
  <c r="O171" i="11"/>
  <c r="L171" i="11"/>
  <c r="I171" i="11"/>
  <c r="F171" i="11"/>
  <c r="O170" i="11"/>
  <c r="L170" i="11"/>
  <c r="I170" i="11"/>
  <c r="F170" i="11"/>
  <c r="O169" i="11"/>
  <c r="L169" i="11"/>
  <c r="I169" i="11"/>
  <c r="F169" i="11"/>
  <c r="O168" i="11"/>
  <c r="L168" i="11"/>
  <c r="I168" i="11"/>
  <c r="F168" i="11"/>
  <c r="O167" i="11"/>
  <c r="L167" i="11"/>
  <c r="I167" i="11"/>
  <c r="F167" i="11"/>
  <c r="O166" i="11"/>
  <c r="L166" i="11"/>
  <c r="I166" i="11"/>
  <c r="F166" i="11"/>
  <c r="N165" i="11"/>
  <c r="N164" i="11" s="1"/>
  <c r="M165" i="11"/>
  <c r="M164" i="11" s="1"/>
  <c r="K165" i="11"/>
  <c r="K164" i="11" s="1"/>
  <c r="J165" i="11"/>
  <c r="J164" i="11" s="1"/>
  <c r="H165" i="11"/>
  <c r="H164" i="11" s="1"/>
  <c r="G165" i="11"/>
  <c r="G164" i="11" s="1"/>
  <c r="E165" i="11"/>
  <c r="E164" i="11" s="1"/>
  <c r="D165" i="11"/>
  <c r="D164" i="11" s="1"/>
  <c r="O163" i="11"/>
  <c r="L163" i="11"/>
  <c r="I163" i="11"/>
  <c r="F163" i="11"/>
  <c r="C163" i="11"/>
  <c r="O162" i="11"/>
  <c r="L162" i="11"/>
  <c r="I162" i="11"/>
  <c r="F162" i="11"/>
  <c r="C162" i="11" s="1"/>
  <c r="O161" i="11"/>
  <c r="L161" i="11"/>
  <c r="I161" i="11"/>
  <c r="F161" i="11"/>
  <c r="C161" i="11" s="1"/>
  <c r="O160" i="11"/>
  <c r="L160" i="11"/>
  <c r="L159" i="11" s="1"/>
  <c r="I160" i="11"/>
  <c r="I159" i="11" s="1"/>
  <c r="F160" i="11"/>
  <c r="N159" i="11"/>
  <c r="M159" i="11"/>
  <c r="K159" i="11"/>
  <c r="J159" i="11"/>
  <c r="H159" i="11"/>
  <c r="G159" i="11"/>
  <c r="E159" i="11"/>
  <c r="D159" i="11"/>
  <c r="O158" i="11"/>
  <c r="L158" i="11"/>
  <c r="I158" i="11"/>
  <c r="F158" i="11"/>
  <c r="O157" i="11"/>
  <c r="L157" i="11"/>
  <c r="I157" i="11"/>
  <c r="F157" i="11"/>
  <c r="C157" i="11" s="1"/>
  <c r="O156" i="11"/>
  <c r="L156" i="11"/>
  <c r="I156" i="11"/>
  <c r="F156" i="11"/>
  <c r="O155" i="11"/>
  <c r="L155" i="11"/>
  <c r="I155" i="11"/>
  <c r="F155" i="11"/>
  <c r="O154" i="11"/>
  <c r="L154" i="11"/>
  <c r="I154" i="11"/>
  <c r="F154" i="11"/>
  <c r="O153" i="11"/>
  <c r="L153" i="11"/>
  <c r="I153" i="11"/>
  <c r="F153" i="11"/>
  <c r="O152" i="11"/>
  <c r="L152" i="11"/>
  <c r="I152" i="11"/>
  <c r="F152" i="11"/>
  <c r="O151" i="11"/>
  <c r="L151" i="11"/>
  <c r="I151" i="11"/>
  <c r="F151" i="11"/>
  <c r="C151" i="11" s="1"/>
  <c r="N150" i="11"/>
  <c r="M150" i="11"/>
  <c r="K150" i="11"/>
  <c r="J150" i="11"/>
  <c r="H150" i="11"/>
  <c r="G150" i="11"/>
  <c r="E150" i="11"/>
  <c r="D150" i="11"/>
  <c r="O149" i="11"/>
  <c r="L149" i="11"/>
  <c r="I149" i="11"/>
  <c r="F149" i="11"/>
  <c r="O148" i="11"/>
  <c r="L148" i="11"/>
  <c r="I148" i="11"/>
  <c r="F148" i="11"/>
  <c r="O147" i="11"/>
  <c r="L147" i="11"/>
  <c r="I147" i="11"/>
  <c r="F147" i="11"/>
  <c r="O146" i="11"/>
  <c r="L146" i="11"/>
  <c r="I146" i="11"/>
  <c r="F146" i="11"/>
  <c r="O145" i="11"/>
  <c r="L145" i="11"/>
  <c r="I145" i="11"/>
  <c r="C145" i="11" s="1"/>
  <c r="F145" i="11"/>
  <c r="O144" i="11"/>
  <c r="L144" i="11"/>
  <c r="I144" i="11"/>
  <c r="F144" i="11"/>
  <c r="N143" i="11"/>
  <c r="M143" i="11"/>
  <c r="K143" i="11"/>
  <c r="J143" i="11"/>
  <c r="H143" i="11"/>
  <c r="G143" i="11"/>
  <c r="E143" i="11"/>
  <c r="D143" i="11"/>
  <c r="O142" i="11"/>
  <c r="L142" i="11"/>
  <c r="I142" i="11"/>
  <c r="F142" i="11"/>
  <c r="O141" i="11"/>
  <c r="O140" i="11" s="1"/>
  <c r="L141" i="11"/>
  <c r="L140" i="11" s="1"/>
  <c r="I141" i="11"/>
  <c r="I140" i="11" s="1"/>
  <c r="F141" i="11"/>
  <c r="N140" i="11"/>
  <c r="M140" i="11"/>
  <c r="K140" i="11"/>
  <c r="J140" i="11"/>
  <c r="H140" i="11"/>
  <c r="G140" i="11"/>
  <c r="E140" i="11"/>
  <c r="D140" i="11"/>
  <c r="O139" i="11"/>
  <c r="L139" i="11"/>
  <c r="I139" i="11"/>
  <c r="C139" i="11" s="1"/>
  <c r="F139" i="11"/>
  <c r="O138" i="11"/>
  <c r="L138" i="11"/>
  <c r="I138" i="11"/>
  <c r="F138" i="11"/>
  <c r="O137" i="11"/>
  <c r="J137" i="11"/>
  <c r="L137" i="11" s="1"/>
  <c r="I137" i="11"/>
  <c r="F137" i="11"/>
  <c r="O136" i="11"/>
  <c r="O135" i="11" s="1"/>
  <c r="L136" i="11"/>
  <c r="L135" i="11" s="1"/>
  <c r="I136" i="11"/>
  <c r="I135" i="11" s="1"/>
  <c r="F136" i="11"/>
  <c r="N135" i="11"/>
  <c r="M135" i="11"/>
  <c r="K135" i="11"/>
  <c r="J135" i="11"/>
  <c r="H135" i="11"/>
  <c r="G135" i="11"/>
  <c r="E135" i="11"/>
  <c r="D135" i="11"/>
  <c r="O134" i="11"/>
  <c r="L134" i="11"/>
  <c r="I134" i="11"/>
  <c r="C134" i="11" s="1"/>
  <c r="F134" i="11"/>
  <c r="O133" i="11"/>
  <c r="L133" i="11"/>
  <c r="I133" i="11"/>
  <c r="F133" i="11"/>
  <c r="O132" i="11"/>
  <c r="L132" i="11"/>
  <c r="I132" i="11"/>
  <c r="D132" i="11"/>
  <c r="F132" i="11" s="1"/>
  <c r="O131" i="11"/>
  <c r="L131" i="11"/>
  <c r="L130" i="11" s="1"/>
  <c r="I131" i="11"/>
  <c r="F131" i="11"/>
  <c r="N130" i="11"/>
  <c r="M130" i="11"/>
  <c r="K130" i="11"/>
  <c r="J130" i="11"/>
  <c r="H130" i="11"/>
  <c r="H129" i="11" s="1"/>
  <c r="G130" i="11"/>
  <c r="E130" i="11"/>
  <c r="E129" i="11" s="1"/>
  <c r="D130" i="11"/>
  <c r="O128" i="11"/>
  <c r="L128" i="11"/>
  <c r="L127" i="11" s="1"/>
  <c r="I128" i="11"/>
  <c r="I127" i="11" s="1"/>
  <c r="F128" i="11"/>
  <c r="O127" i="11"/>
  <c r="N127" i="11"/>
  <c r="M127" i="11"/>
  <c r="K127" i="11"/>
  <c r="J127" i="11"/>
  <c r="H127" i="11"/>
  <c r="G127" i="11"/>
  <c r="E127" i="11"/>
  <c r="D127" i="11"/>
  <c r="O126" i="11"/>
  <c r="L126" i="11"/>
  <c r="I126" i="11"/>
  <c r="F126" i="11"/>
  <c r="O125" i="11"/>
  <c r="L125" i="11"/>
  <c r="I125" i="11"/>
  <c r="F125" i="11"/>
  <c r="O124" i="11"/>
  <c r="O121" i="11" s="1"/>
  <c r="L124" i="11"/>
  <c r="I124" i="11"/>
  <c r="F124" i="11"/>
  <c r="O123" i="11"/>
  <c r="L123" i="11"/>
  <c r="I123" i="11"/>
  <c r="F123" i="11"/>
  <c r="O122" i="11"/>
  <c r="L122" i="11"/>
  <c r="I122" i="11"/>
  <c r="F122" i="11"/>
  <c r="N121" i="11"/>
  <c r="M121" i="11"/>
  <c r="K121" i="11"/>
  <c r="J121" i="11"/>
  <c r="H121" i="11"/>
  <c r="G121" i="11"/>
  <c r="F121" i="11"/>
  <c r="E121" i="11"/>
  <c r="D121" i="11"/>
  <c r="O120" i="11"/>
  <c r="L120" i="11"/>
  <c r="I120" i="11"/>
  <c r="F120" i="11"/>
  <c r="O119" i="11"/>
  <c r="L119" i="11"/>
  <c r="I119" i="11"/>
  <c r="F119" i="11"/>
  <c r="C119" i="11" s="1"/>
  <c r="O118" i="11"/>
  <c r="L118" i="11"/>
  <c r="I118" i="11"/>
  <c r="F118" i="11"/>
  <c r="O117" i="11"/>
  <c r="L117" i="11"/>
  <c r="I117" i="11"/>
  <c r="F117" i="11"/>
  <c r="O116" i="11"/>
  <c r="L116" i="11"/>
  <c r="L115" i="11" s="1"/>
  <c r="I116" i="11"/>
  <c r="F116" i="11"/>
  <c r="C116" i="11" s="1"/>
  <c r="O115" i="11"/>
  <c r="N115" i="11"/>
  <c r="M115" i="11"/>
  <c r="K115" i="11"/>
  <c r="J115" i="11"/>
  <c r="H115" i="11"/>
  <c r="G115" i="11"/>
  <c r="E115" i="11"/>
  <c r="D115" i="11"/>
  <c r="O114" i="11"/>
  <c r="L114" i="11"/>
  <c r="I114" i="11"/>
  <c r="F114" i="11"/>
  <c r="O113" i="11"/>
  <c r="L113" i="11"/>
  <c r="I113" i="11"/>
  <c r="F113" i="11"/>
  <c r="O112" i="11"/>
  <c r="L112" i="11"/>
  <c r="L111" i="11" s="1"/>
  <c r="I112" i="11"/>
  <c r="I111" i="11" s="1"/>
  <c r="F112" i="11"/>
  <c r="D112" i="11"/>
  <c r="N111" i="11"/>
  <c r="M111" i="11"/>
  <c r="K111" i="11"/>
  <c r="J111" i="11"/>
  <c r="H111" i="11"/>
  <c r="G111" i="11"/>
  <c r="E111" i="11"/>
  <c r="D111" i="11"/>
  <c r="O110" i="11"/>
  <c r="L110" i="11"/>
  <c r="I110" i="11"/>
  <c r="F110" i="11"/>
  <c r="O109" i="11"/>
  <c r="L109" i="11"/>
  <c r="I109" i="11"/>
  <c r="F109" i="11"/>
  <c r="O108" i="11"/>
  <c r="L108" i="11"/>
  <c r="I108" i="11"/>
  <c r="F108" i="11"/>
  <c r="O107" i="11"/>
  <c r="L107" i="11"/>
  <c r="I107" i="11"/>
  <c r="F107" i="11"/>
  <c r="O106" i="11"/>
  <c r="L106" i="11"/>
  <c r="I106" i="11"/>
  <c r="F106" i="11"/>
  <c r="O105" i="11"/>
  <c r="L105" i="11"/>
  <c r="I105" i="11"/>
  <c r="F105" i="11"/>
  <c r="O104" i="11"/>
  <c r="L104" i="11"/>
  <c r="I104" i="11"/>
  <c r="F104" i="11"/>
  <c r="O103" i="11"/>
  <c r="L103" i="11"/>
  <c r="I103" i="11"/>
  <c r="F103" i="11"/>
  <c r="N102" i="11"/>
  <c r="M102" i="11"/>
  <c r="K102" i="11"/>
  <c r="J102" i="11"/>
  <c r="H102" i="11"/>
  <c r="G102" i="11"/>
  <c r="E102" i="11"/>
  <c r="D102" i="11"/>
  <c r="O101" i="11"/>
  <c r="L101" i="11"/>
  <c r="I101" i="11"/>
  <c r="F101" i="11"/>
  <c r="O100" i="11"/>
  <c r="L100" i="11"/>
  <c r="I100" i="11"/>
  <c r="F100" i="11"/>
  <c r="O99" i="11"/>
  <c r="L99" i="11"/>
  <c r="I99" i="11"/>
  <c r="F99" i="11"/>
  <c r="O98" i="11"/>
  <c r="L98" i="11"/>
  <c r="I98" i="11"/>
  <c r="F98" i="11"/>
  <c r="O97" i="11"/>
  <c r="L97" i="11"/>
  <c r="I97" i="11"/>
  <c r="F97" i="11"/>
  <c r="O96" i="11"/>
  <c r="L96" i="11"/>
  <c r="I96" i="11"/>
  <c r="F96" i="11"/>
  <c r="O95" i="11"/>
  <c r="O94" i="11" s="1"/>
  <c r="L95" i="11"/>
  <c r="I95" i="11"/>
  <c r="I94" i="11" s="1"/>
  <c r="F95" i="11"/>
  <c r="F94" i="11" s="1"/>
  <c r="N94" i="11"/>
  <c r="M94" i="11"/>
  <c r="K94" i="11"/>
  <c r="J94" i="11"/>
  <c r="H94" i="11"/>
  <c r="G94" i="11"/>
  <c r="E94" i="11"/>
  <c r="D94" i="11"/>
  <c r="O93" i="11"/>
  <c r="L93" i="11"/>
  <c r="I93" i="11"/>
  <c r="F93" i="11"/>
  <c r="C93" i="11" s="1"/>
  <c r="O92" i="11"/>
  <c r="L92" i="11"/>
  <c r="I92" i="11"/>
  <c r="F92" i="11"/>
  <c r="O91" i="11"/>
  <c r="J91" i="11"/>
  <c r="L91" i="11" s="1"/>
  <c r="I91" i="11"/>
  <c r="D91" i="11"/>
  <c r="F91" i="11" s="1"/>
  <c r="O90" i="11"/>
  <c r="L90" i="11"/>
  <c r="I90" i="11"/>
  <c r="F90" i="11"/>
  <c r="C90" i="11" s="1"/>
  <c r="O89" i="11"/>
  <c r="J89" i="11"/>
  <c r="J88" i="11" s="1"/>
  <c r="I89" i="11"/>
  <c r="F89" i="11"/>
  <c r="D89" i="11"/>
  <c r="N88" i="11"/>
  <c r="M88" i="11"/>
  <c r="K88" i="11"/>
  <c r="H88" i="11"/>
  <c r="G88" i="11"/>
  <c r="E88" i="11"/>
  <c r="D88" i="11"/>
  <c r="O87" i="11"/>
  <c r="L87" i="11"/>
  <c r="I87" i="11"/>
  <c r="F87" i="11"/>
  <c r="O86" i="11"/>
  <c r="L86" i="11"/>
  <c r="I86" i="11"/>
  <c r="F86" i="11"/>
  <c r="C86" i="11" s="1"/>
  <c r="O85" i="11"/>
  <c r="L85" i="11"/>
  <c r="I85" i="11"/>
  <c r="F85" i="11"/>
  <c r="C85" i="11" s="1"/>
  <c r="O84" i="11"/>
  <c r="L84" i="11"/>
  <c r="I84" i="11"/>
  <c r="I83" i="11" s="1"/>
  <c r="F84" i="11"/>
  <c r="N83" i="11"/>
  <c r="M83" i="11"/>
  <c r="K83" i="11"/>
  <c r="J83" i="11"/>
  <c r="H83" i="11"/>
  <c r="G83" i="11"/>
  <c r="G82" i="11" s="1"/>
  <c r="E83" i="11"/>
  <c r="D83" i="11"/>
  <c r="O81" i="11"/>
  <c r="L81" i="11"/>
  <c r="I81" i="11"/>
  <c r="F81" i="11"/>
  <c r="C81" i="11" s="1"/>
  <c r="O80" i="11"/>
  <c r="L80" i="11"/>
  <c r="I80" i="11"/>
  <c r="I79" i="11" s="1"/>
  <c r="F80" i="11"/>
  <c r="N79" i="11"/>
  <c r="M79" i="11"/>
  <c r="K79" i="11"/>
  <c r="J79" i="11"/>
  <c r="H79" i="11"/>
  <c r="G79" i="11"/>
  <c r="E79" i="11"/>
  <c r="D79" i="11"/>
  <c r="O78" i="11"/>
  <c r="L78" i="11"/>
  <c r="I78" i="11"/>
  <c r="F78" i="11"/>
  <c r="O77" i="11"/>
  <c r="O76" i="11" s="1"/>
  <c r="L77" i="11"/>
  <c r="L76" i="11" s="1"/>
  <c r="I77" i="11"/>
  <c r="I76" i="11" s="1"/>
  <c r="F77" i="11"/>
  <c r="N76" i="11"/>
  <c r="M76" i="11"/>
  <c r="M75" i="11" s="1"/>
  <c r="K76" i="11"/>
  <c r="J76" i="11"/>
  <c r="H76" i="11"/>
  <c r="H75" i="11" s="1"/>
  <c r="G76" i="11"/>
  <c r="E76" i="11"/>
  <c r="D76" i="11"/>
  <c r="D75" i="11" s="1"/>
  <c r="K75" i="11"/>
  <c r="E75" i="11"/>
  <c r="O73" i="11"/>
  <c r="L73" i="11"/>
  <c r="I73" i="11"/>
  <c r="F73" i="11"/>
  <c r="O72" i="11"/>
  <c r="L72" i="11"/>
  <c r="I72" i="11"/>
  <c r="F72" i="11"/>
  <c r="O71" i="11"/>
  <c r="L71" i="11"/>
  <c r="I71" i="11"/>
  <c r="C71" i="11" s="1"/>
  <c r="F71" i="11"/>
  <c r="O70" i="11"/>
  <c r="L70" i="11"/>
  <c r="I70" i="11"/>
  <c r="F70" i="11"/>
  <c r="O69" i="11"/>
  <c r="L69" i="11"/>
  <c r="I69" i="11"/>
  <c r="I68" i="11" s="1"/>
  <c r="G69" i="11"/>
  <c r="F69" i="11"/>
  <c r="N68" i="11"/>
  <c r="M68" i="11"/>
  <c r="M66" i="11" s="1"/>
  <c r="K68" i="11"/>
  <c r="K66" i="11" s="1"/>
  <c r="J68" i="11"/>
  <c r="H68" i="11"/>
  <c r="H66" i="11" s="1"/>
  <c r="G68" i="11"/>
  <c r="E68" i="11"/>
  <c r="E66" i="11" s="1"/>
  <c r="D68" i="11"/>
  <c r="O67" i="11"/>
  <c r="L67" i="11"/>
  <c r="G67" i="11"/>
  <c r="I67" i="11" s="1"/>
  <c r="F67" i="11"/>
  <c r="N66" i="11"/>
  <c r="J66" i="11"/>
  <c r="D66" i="11"/>
  <c r="O65" i="11"/>
  <c r="L65" i="11"/>
  <c r="I65" i="11"/>
  <c r="F65" i="11"/>
  <c r="O64" i="11"/>
  <c r="L64" i="11"/>
  <c r="G64" i="11"/>
  <c r="I64" i="11" s="1"/>
  <c r="F64" i="11"/>
  <c r="O63" i="11"/>
  <c r="L63" i="11"/>
  <c r="I63" i="11"/>
  <c r="F63" i="11"/>
  <c r="O62" i="11"/>
  <c r="L62" i="11"/>
  <c r="I62" i="11"/>
  <c r="F62" i="11"/>
  <c r="O61" i="11"/>
  <c r="L61" i="11"/>
  <c r="I61" i="11"/>
  <c r="F61" i="11"/>
  <c r="O60" i="11"/>
  <c r="L60" i="11"/>
  <c r="I60" i="11"/>
  <c r="F60" i="11"/>
  <c r="C60" i="11" s="1"/>
  <c r="O59" i="11"/>
  <c r="L59" i="11"/>
  <c r="I59" i="11"/>
  <c r="F59" i="11"/>
  <c r="O58" i="11"/>
  <c r="L58" i="11"/>
  <c r="I58" i="11"/>
  <c r="F58" i="11"/>
  <c r="F57" i="11" s="1"/>
  <c r="N57" i="11"/>
  <c r="M57" i="11"/>
  <c r="M53" i="11" s="1"/>
  <c r="K57" i="11"/>
  <c r="J57" i="11"/>
  <c r="J53" i="11" s="1"/>
  <c r="H57" i="11"/>
  <c r="E57" i="11"/>
  <c r="E53" i="11" s="1"/>
  <c r="D57" i="11"/>
  <c r="O56" i="11"/>
  <c r="L56" i="11"/>
  <c r="G56" i="11"/>
  <c r="I56" i="11" s="1"/>
  <c r="F56" i="11"/>
  <c r="O55" i="11"/>
  <c r="O54" i="11" s="1"/>
  <c r="L55" i="11"/>
  <c r="I55" i="11"/>
  <c r="C55" i="11" s="1"/>
  <c r="F55" i="11"/>
  <c r="L54" i="11"/>
  <c r="J54" i="11"/>
  <c r="F54" i="11"/>
  <c r="D54" i="11"/>
  <c r="N53" i="11"/>
  <c r="K53" i="11"/>
  <c r="H53" i="11"/>
  <c r="O46" i="11"/>
  <c r="C46" i="11" s="1"/>
  <c r="O45" i="11"/>
  <c r="N44" i="11"/>
  <c r="M44" i="11"/>
  <c r="L43" i="11"/>
  <c r="L42" i="11" s="1"/>
  <c r="I43" i="11"/>
  <c r="F43" i="11"/>
  <c r="K42" i="11"/>
  <c r="J42" i="11"/>
  <c r="I42" i="11"/>
  <c r="H42" i="11"/>
  <c r="G42" i="11"/>
  <c r="F42" i="11"/>
  <c r="E42" i="11"/>
  <c r="D42" i="11"/>
  <c r="F41" i="11"/>
  <c r="C41" i="11" s="1"/>
  <c r="L40" i="11"/>
  <c r="C40" i="11" s="1"/>
  <c r="J40" i="11"/>
  <c r="L39" i="11"/>
  <c r="C39" i="11" s="1"/>
  <c r="L38" i="11"/>
  <c r="C38" i="11" s="1"/>
  <c r="L37" i="11"/>
  <c r="C37" i="11" s="1"/>
  <c r="K36" i="11"/>
  <c r="J36" i="11"/>
  <c r="L35" i="11"/>
  <c r="C35" i="11" s="1"/>
  <c r="L34" i="11"/>
  <c r="K33" i="11"/>
  <c r="J33" i="11"/>
  <c r="L32" i="11"/>
  <c r="K31" i="11"/>
  <c r="J31" i="11"/>
  <c r="J26" i="11" s="1"/>
  <c r="L30" i="11"/>
  <c r="C30" i="11" s="1"/>
  <c r="L29" i="11"/>
  <c r="C29" i="11" s="1"/>
  <c r="L28" i="11"/>
  <c r="C28" i="11" s="1"/>
  <c r="K27" i="11"/>
  <c r="J27" i="11"/>
  <c r="F25" i="11"/>
  <c r="C25" i="11" s="1"/>
  <c r="I24" i="11"/>
  <c r="O23" i="11"/>
  <c r="L23" i="11"/>
  <c r="I23" i="11"/>
  <c r="F23" i="11"/>
  <c r="O22" i="11"/>
  <c r="O21" i="11" s="1"/>
  <c r="L22" i="11"/>
  <c r="L21" i="11" s="1"/>
  <c r="I22" i="11"/>
  <c r="F22" i="11"/>
  <c r="N21" i="11"/>
  <c r="M21" i="11"/>
  <c r="K21" i="11"/>
  <c r="K287" i="11" s="1"/>
  <c r="K286" i="11" s="1"/>
  <c r="J21" i="11"/>
  <c r="J287" i="11" s="1"/>
  <c r="H21" i="11"/>
  <c r="H287" i="11" s="1"/>
  <c r="H286" i="11" s="1"/>
  <c r="G21" i="11"/>
  <c r="G287" i="11" s="1"/>
  <c r="F21" i="11"/>
  <c r="F287" i="11" s="1"/>
  <c r="E21" i="11"/>
  <c r="E287" i="11" s="1"/>
  <c r="E286" i="11" s="1"/>
  <c r="D21" i="11"/>
  <c r="D287" i="11" s="1"/>
  <c r="G20" i="11"/>
  <c r="E20" i="11"/>
  <c r="D82" i="11" l="1"/>
  <c r="N82" i="11"/>
  <c r="C42" i="11"/>
  <c r="K82" i="11"/>
  <c r="C97" i="11"/>
  <c r="C98" i="11"/>
  <c r="C100" i="11"/>
  <c r="C105" i="11"/>
  <c r="C108" i="11"/>
  <c r="C109" i="11"/>
  <c r="C124" i="11"/>
  <c r="G129" i="11"/>
  <c r="M129" i="11"/>
  <c r="M74" i="11" s="1"/>
  <c r="C169" i="11"/>
  <c r="C175" i="11"/>
  <c r="G173" i="11"/>
  <c r="G172" i="11" s="1"/>
  <c r="E203" i="11"/>
  <c r="C213" i="11"/>
  <c r="C226" i="11"/>
  <c r="C227" i="11"/>
  <c r="C228" i="11"/>
  <c r="N230" i="11"/>
  <c r="C241" i="11"/>
  <c r="C249" i="11"/>
  <c r="C254" i="11"/>
  <c r="C261" i="11"/>
  <c r="C289" i="11"/>
  <c r="D286" i="11"/>
  <c r="J52" i="11"/>
  <c r="F53" i="11"/>
  <c r="C59" i="11"/>
  <c r="C77" i="11"/>
  <c r="M82" i="11"/>
  <c r="C106" i="11"/>
  <c r="C125" i="11"/>
  <c r="O143" i="11"/>
  <c r="N172" i="11"/>
  <c r="C217" i="11"/>
  <c r="C221" i="11"/>
  <c r="E268" i="11"/>
  <c r="C277" i="11"/>
  <c r="C280" i="11"/>
  <c r="O102" i="11"/>
  <c r="J286" i="11"/>
  <c r="D53" i="11"/>
  <c r="D52" i="11" s="1"/>
  <c r="C73" i="11"/>
  <c r="G75" i="11"/>
  <c r="I75" i="11"/>
  <c r="C80" i="11"/>
  <c r="O79" i="11"/>
  <c r="O83" i="11"/>
  <c r="C113" i="11"/>
  <c r="C131" i="11"/>
  <c r="C136" i="11"/>
  <c r="C141" i="11"/>
  <c r="C147" i="11"/>
  <c r="C171" i="11"/>
  <c r="C179" i="11"/>
  <c r="G186" i="11"/>
  <c r="C201" i="11"/>
  <c r="C214" i="11"/>
  <c r="I215" i="11"/>
  <c r="C225" i="11"/>
  <c r="C233" i="11"/>
  <c r="J230" i="11"/>
  <c r="O259" i="11"/>
  <c r="O258" i="11" s="1"/>
  <c r="O263" i="11"/>
  <c r="C274" i="11"/>
  <c r="G54" i="11"/>
  <c r="M287" i="11"/>
  <c r="M286" i="11" s="1"/>
  <c r="M20" i="11"/>
  <c r="C32" i="11"/>
  <c r="L31" i="11"/>
  <c r="C31" i="11" s="1"/>
  <c r="C45" i="11"/>
  <c r="O44" i="11"/>
  <c r="O20" i="11" s="1"/>
  <c r="I21" i="11"/>
  <c r="I20" i="11" s="1"/>
  <c r="C22" i="11"/>
  <c r="L33" i="11"/>
  <c r="C33" i="11" s="1"/>
  <c r="C34" i="11"/>
  <c r="L186" i="11"/>
  <c r="K203" i="11"/>
  <c r="K194" i="11" s="1"/>
  <c r="N287" i="11"/>
  <c r="N286" i="11" s="1"/>
  <c r="K26" i="11"/>
  <c r="H52" i="11"/>
  <c r="H51" i="11" s="1"/>
  <c r="N52" i="11"/>
  <c r="I57" i="11"/>
  <c r="C61" i="11"/>
  <c r="C63" i="11"/>
  <c r="L68" i="11"/>
  <c r="L66" i="11" s="1"/>
  <c r="J75" i="11"/>
  <c r="N75" i="11"/>
  <c r="L83" i="11"/>
  <c r="C87" i="11"/>
  <c r="C92" i="11"/>
  <c r="C99" i="11"/>
  <c r="C110" i="11"/>
  <c r="C117" i="11"/>
  <c r="F130" i="11"/>
  <c r="C130" i="11" s="1"/>
  <c r="O130" i="11"/>
  <c r="F135" i="11"/>
  <c r="C135" i="11" s="1"/>
  <c r="F140" i="11"/>
  <c r="C140" i="11" s="1"/>
  <c r="C149" i="11"/>
  <c r="F150" i="11"/>
  <c r="C156" i="11"/>
  <c r="C168" i="11"/>
  <c r="O165" i="11"/>
  <c r="O164" i="11" s="1"/>
  <c r="E172" i="11"/>
  <c r="J172" i="11"/>
  <c r="L178" i="11"/>
  <c r="C185" i="11"/>
  <c r="C202" i="11"/>
  <c r="C211" i="11"/>
  <c r="C212" i="11"/>
  <c r="C223" i="11"/>
  <c r="C224" i="11"/>
  <c r="G203" i="11"/>
  <c r="G194" i="11" s="1"/>
  <c r="E230" i="11"/>
  <c r="E229" i="11" s="1"/>
  <c r="K230" i="11"/>
  <c r="K229" i="11" s="1"/>
  <c r="C236" i="11"/>
  <c r="O237" i="11"/>
  <c r="O230" i="11" s="1"/>
  <c r="I251" i="11"/>
  <c r="I250" i="11" s="1"/>
  <c r="L251" i="11"/>
  <c r="L250" i="11" s="1"/>
  <c r="F263" i="11"/>
  <c r="I263" i="11"/>
  <c r="L269" i="11"/>
  <c r="L268" i="11" s="1"/>
  <c r="J268" i="11"/>
  <c r="O271" i="11"/>
  <c r="C290" i="11"/>
  <c r="L174" i="11"/>
  <c r="C265" i="11"/>
  <c r="I288" i="11"/>
  <c r="L27" i="11"/>
  <c r="L36" i="11"/>
  <c r="C36" i="11" s="1"/>
  <c r="C43" i="11"/>
  <c r="C62" i="11"/>
  <c r="C64" i="11"/>
  <c r="C65" i="11"/>
  <c r="E52" i="11"/>
  <c r="C69" i="11"/>
  <c r="O68" i="11"/>
  <c r="O66" i="11" s="1"/>
  <c r="F76" i="11"/>
  <c r="C76" i="11" s="1"/>
  <c r="L79" i="11"/>
  <c r="L75" i="11" s="1"/>
  <c r="J82" i="11"/>
  <c r="L94" i="11"/>
  <c r="C94" i="11" s="1"/>
  <c r="F102" i="11"/>
  <c r="C104" i="11"/>
  <c r="C112" i="11"/>
  <c r="C123" i="11"/>
  <c r="C133" i="11"/>
  <c r="C138" i="11"/>
  <c r="C142" i="11"/>
  <c r="C153" i="11"/>
  <c r="C155" i="11"/>
  <c r="C158" i="11"/>
  <c r="C167" i="11"/>
  <c r="C170" i="11"/>
  <c r="F174" i="11"/>
  <c r="O187" i="11"/>
  <c r="O186" i="11" s="1"/>
  <c r="C200" i="11"/>
  <c r="I204" i="11"/>
  <c r="C253" i="11"/>
  <c r="E258" i="11"/>
  <c r="J258" i="11"/>
  <c r="J229" i="11" s="1"/>
  <c r="J193" i="11" s="1"/>
  <c r="C260" i="11"/>
  <c r="C273" i="11"/>
  <c r="C294" i="11"/>
  <c r="M52" i="11"/>
  <c r="G286" i="11"/>
  <c r="C23" i="11"/>
  <c r="C56" i="11"/>
  <c r="O57" i="11"/>
  <c r="O53" i="11" s="1"/>
  <c r="L57" i="11"/>
  <c r="K52" i="11"/>
  <c r="C70" i="11"/>
  <c r="C72" i="11"/>
  <c r="C78" i="11"/>
  <c r="E82" i="11"/>
  <c r="E74" i="11" s="1"/>
  <c r="C84" i="11"/>
  <c r="H82" i="11"/>
  <c r="H74" i="11" s="1"/>
  <c r="O88" i="11"/>
  <c r="C91" i="11"/>
  <c r="I88" i="11"/>
  <c r="C96" i="11"/>
  <c r="C101" i="11"/>
  <c r="I102" i="11"/>
  <c r="C107" i="11"/>
  <c r="C120" i="11"/>
  <c r="I121" i="11"/>
  <c r="C126" i="11"/>
  <c r="D129" i="11"/>
  <c r="D74" i="11" s="1"/>
  <c r="D51" i="11" s="1"/>
  <c r="I130" i="11"/>
  <c r="K129" i="11"/>
  <c r="C146" i="11"/>
  <c r="L150" i="11"/>
  <c r="O159" i="11"/>
  <c r="I165" i="11"/>
  <c r="I164" i="11" s="1"/>
  <c r="C177" i="11"/>
  <c r="F178" i="11"/>
  <c r="O183" i="11"/>
  <c r="K186" i="11"/>
  <c r="O204" i="11"/>
  <c r="J203" i="11"/>
  <c r="J194" i="11" s="1"/>
  <c r="C216" i="11"/>
  <c r="O215" i="11"/>
  <c r="C255" i="11"/>
  <c r="C256" i="11"/>
  <c r="F259" i="11"/>
  <c r="I259" i="11"/>
  <c r="O275" i="11"/>
  <c r="O269" i="11" s="1"/>
  <c r="O268" i="11" s="1"/>
  <c r="F288" i="11"/>
  <c r="F286" i="11" s="1"/>
  <c r="C292" i="11"/>
  <c r="G74" i="11"/>
  <c r="O287" i="11"/>
  <c r="O286" i="11" s="1"/>
  <c r="C27" i="11"/>
  <c r="L53" i="11"/>
  <c r="L52" i="11" s="1"/>
  <c r="C57" i="11"/>
  <c r="C67" i="11"/>
  <c r="I66" i="11"/>
  <c r="O75" i="11"/>
  <c r="F173" i="11"/>
  <c r="C188" i="11"/>
  <c r="F187" i="11"/>
  <c r="C198" i="11"/>
  <c r="L197" i="11"/>
  <c r="L195" i="11" s="1"/>
  <c r="L237" i="11"/>
  <c r="C242" i="11"/>
  <c r="L259" i="11"/>
  <c r="C262" i="11"/>
  <c r="C282" i="11"/>
  <c r="L281" i="11"/>
  <c r="L287" i="11" s="1"/>
  <c r="C296" i="11"/>
  <c r="J20" i="11"/>
  <c r="N20" i="11"/>
  <c r="C44" i="11"/>
  <c r="G57" i="11"/>
  <c r="G53" i="11" s="1"/>
  <c r="F68" i="11"/>
  <c r="F79" i="11"/>
  <c r="F83" i="11"/>
  <c r="L89" i="11"/>
  <c r="C103" i="11"/>
  <c r="F111" i="11"/>
  <c r="C114" i="11"/>
  <c r="C122" i="11"/>
  <c r="C132" i="11"/>
  <c r="C137" i="11"/>
  <c r="O150" i="11"/>
  <c r="O129" i="11" s="1"/>
  <c r="L165" i="11"/>
  <c r="L164" i="11" s="1"/>
  <c r="O174" i="11"/>
  <c r="O178" i="11"/>
  <c r="O195" i="11"/>
  <c r="N229" i="11"/>
  <c r="N193" i="11" s="1"/>
  <c r="C240" i="11"/>
  <c r="F237" i="11"/>
  <c r="C246" i="11"/>
  <c r="L245" i="11"/>
  <c r="C144" i="11"/>
  <c r="F143" i="11"/>
  <c r="F129" i="11" s="1"/>
  <c r="C160" i="11"/>
  <c r="F159" i="11"/>
  <c r="I54" i="11"/>
  <c r="I53" i="11" s="1"/>
  <c r="I52" i="11" s="1"/>
  <c r="F88" i="11"/>
  <c r="C95" i="11"/>
  <c r="I115" i="11"/>
  <c r="F115" i="11"/>
  <c r="C115" i="11" s="1"/>
  <c r="I143" i="11"/>
  <c r="L143" i="11"/>
  <c r="L129" i="11" s="1"/>
  <c r="C148" i="11"/>
  <c r="C152" i="11"/>
  <c r="C176" i="11"/>
  <c r="C180" i="11"/>
  <c r="C184" i="11"/>
  <c r="F183" i="11"/>
  <c r="C183" i="11" s="1"/>
  <c r="C206" i="11"/>
  <c r="L204" i="11"/>
  <c r="L215" i="11"/>
  <c r="C218" i="11"/>
  <c r="F258" i="11"/>
  <c r="L263" i="11"/>
  <c r="C263" i="11" s="1"/>
  <c r="C266" i="11"/>
  <c r="C189" i="11"/>
  <c r="C215" i="11"/>
  <c r="C58" i="11"/>
  <c r="H20" i="11"/>
  <c r="G66" i="11"/>
  <c r="L102" i="11"/>
  <c r="O111" i="11"/>
  <c r="C118" i="11"/>
  <c r="L121" i="11"/>
  <c r="C121" i="11" s="1"/>
  <c r="F127" i="11"/>
  <c r="C127" i="11" s="1"/>
  <c r="C128" i="11"/>
  <c r="J129" i="11"/>
  <c r="N129" i="11"/>
  <c r="N74" i="11" s="1"/>
  <c r="N51" i="11" s="1"/>
  <c r="I150" i="11"/>
  <c r="C150" i="11" s="1"/>
  <c r="C154" i="11"/>
  <c r="F165" i="11"/>
  <c r="C166" i="11"/>
  <c r="I174" i="11"/>
  <c r="I178" i="11"/>
  <c r="C182" i="11"/>
  <c r="E186" i="11"/>
  <c r="G229" i="11"/>
  <c r="C192" i="11"/>
  <c r="C196" i="11"/>
  <c r="F204" i="11"/>
  <c r="H230" i="11"/>
  <c r="H229" i="11" s="1"/>
  <c r="C232" i="11"/>
  <c r="I234" i="11"/>
  <c r="C234" i="11" s="1"/>
  <c r="C235" i="11"/>
  <c r="C239" i="11"/>
  <c r="I237" i="11"/>
  <c r="F269" i="11"/>
  <c r="C271" i="11"/>
  <c r="C207" i="11"/>
  <c r="C208" i="11"/>
  <c r="C219" i="11"/>
  <c r="C220" i="11"/>
  <c r="D230" i="11"/>
  <c r="D229" i="11" s="1"/>
  <c r="D193" i="11" s="1"/>
  <c r="M229" i="11"/>
  <c r="C244" i="11"/>
  <c r="F245" i="11"/>
  <c r="C248" i="11"/>
  <c r="F251" i="11"/>
  <c r="C252" i="11"/>
  <c r="O251" i="11"/>
  <c r="O250" i="11" s="1"/>
  <c r="C267" i="11"/>
  <c r="C270" i="11"/>
  <c r="C272" i="11"/>
  <c r="F191" i="11"/>
  <c r="E194" i="11"/>
  <c r="M194" i="11"/>
  <c r="C199" i="11"/>
  <c r="I197" i="11"/>
  <c r="I230" i="11"/>
  <c r="C231" i="11"/>
  <c r="C243" i="11"/>
  <c r="C247" i="11"/>
  <c r="I245" i="11"/>
  <c r="C276" i="11"/>
  <c r="F279" i="11"/>
  <c r="C279" i="11" s="1"/>
  <c r="C283" i="11"/>
  <c r="I281" i="11"/>
  <c r="L288" i="11"/>
  <c r="C291" i="11"/>
  <c r="E51" i="11" l="1"/>
  <c r="K51" i="11"/>
  <c r="O229" i="11"/>
  <c r="G193" i="11"/>
  <c r="C288" i="11"/>
  <c r="C159" i="11"/>
  <c r="C79" i="11"/>
  <c r="C259" i="11"/>
  <c r="K74" i="11"/>
  <c r="C275" i="11"/>
  <c r="K20" i="11"/>
  <c r="K285" i="11"/>
  <c r="O52" i="11"/>
  <c r="E193" i="11"/>
  <c r="H284" i="11"/>
  <c r="M51" i="11"/>
  <c r="I203" i="11"/>
  <c r="K193" i="11"/>
  <c r="K50" i="11" s="1"/>
  <c r="K284" i="11"/>
  <c r="N50" i="11"/>
  <c r="N49" i="11" s="1"/>
  <c r="L230" i="11"/>
  <c r="C197" i="11"/>
  <c r="J74" i="11"/>
  <c r="J51" i="11" s="1"/>
  <c r="J50" i="11" s="1"/>
  <c r="J285" i="11" s="1"/>
  <c r="C21" i="11"/>
  <c r="I258" i="11"/>
  <c r="I229" i="11" s="1"/>
  <c r="I82" i="11"/>
  <c r="E50" i="11"/>
  <c r="E285" i="11" s="1"/>
  <c r="O82" i="11"/>
  <c r="O74" i="11" s="1"/>
  <c r="C178" i="11"/>
  <c r="L173" i="11"/>
  <c r="L172" i="11" s="1"/>
  <c r="E284" i="11"/>
  <c r="M284" i="11"/>
  <c r="I173" i="11"/>
  <c r="I172" i="11" s="1"/>
  <c r="C102" i="11"/>
  <c r="O173" i="11"/>
  <c r="O172" i="11" s="1"/>
  <c r="C111" i="11"/>
  <c r="L286" i="11"/>
  <c r="L26" i="11"/>
  <c r="O203" i="11"/>
  <c r="O194" i="11" s="1"/>
  <c r="O193" i="11" s="1"/>
  <c r="J284" i="11"/>
  <c r="N285" i="11"/>
  <c r="N284" i="11"/>
  <c r="C251" i="11"/>
  <c r="F250" i="11"/>
  <c r="C250" i="11" s="1"/>
  <c r="C53" i="11"/>
  <c r="C191" i="11"/>
  <c r="F190" i="11"/>
  <c r="C190" i="11" s="1"/>
  <c r="C204" i="11"/>
  <c r="F203" i="11"/>
  <c r="F75" i="11"/>
  <c r="C187" i="11"/>
  <c r="C54" i="11"/>
  <c r="C281" i="11"/>
  <c r="F172" i="11"/>
  <c r="F164" i="11"/>
  <c r="C164" i="11" s="1"/>
  <c r="C165" i="11"/>
  <c r="C237" i="11"/>
  <c r="F230" i="11"/>
  <c r="I195" i="11"/>
  <c r="C245" i="11"/>
  <c r="F268" i="11"/>
  <c r="C269" i="11"/>
  <c r="L203" i="11"/>
  <c r="L194" i="11" s="1"/>
  <c r="C143" i="11"/>
  <c r="C89" i="11"/>
  <c r="L88" i="11"/>
  <c r="L82" i="11" s="1"/>
  <c r="L74" i="11" s="1"/>
  <c r="L51" i="11" s="1"/>
  <c r="F66" i="11"/>
  <c r="C68" i="11"/>
  <c r="D284" i="11"/>
  <c r="L258" i="11"/>
  <c r="I287" i="11"/>
  <c r="D50" i="11"/>
  <c r="M193" i="11"/>
  <c r="I129" i="11"/>
  <c r="C129" i="11" s="1"/>
  <c r="C83" i="11"/>
  <c r="F82" i="11"/>
  <c r="G52" i="11"/>
  <c r="C174" i="11"/>
  <c r="H193" i="11"/>
  <c r="H50" i="11" s="1"/>
  <c r="C82" i="11" l="1"/>
  <c r="M50" i="11"/>
  <c r="C173" i="11"/>
  <c r="F186" i="11"/>
  <c r="C186" i="11" s="1"/>
  <c r="E49" i="11"/>
  <c r="C26" i="11"/>
  <c r="C88" i="11"/>
  <c r="O51" i="11"/>
  <c r="O50" i="11" s="1"/>
  <c r="K49" i="11"/>
  <c r="L229" i="11"/>
  <c r="L284" i="11" s="1"/>
  <c r="L20" i="11"/>
  <c r="C172" i="11"/>
  <c r="H285" i="11"/>
  <c r="H49" i="11"/>
  <c r="O49" i="11"/>
  <c r="O285" i="11"/>
  <c r="L193" i="11"/>
  <c r="L50" i="11" s="1"/>
  <c r="L285" i="11" s="1"/>
  <c r="M285" i="11"/>
  <c r="M49" i="11"/>
  <c r="C66" i="11"/>
  <c r="F52" i="11"/>
  <c r="C268" i="11"/>
  <c r="C75" i="11"/>
  <c r="F74" i="11"/>
  <c r="O284" i="11"/>
  <c r="C258" i="11"/>
  <c r="C203" i="11"/>
  <c r="F194" i="11"/>
  <c r="I74" i="11"/>
  <c r="I51" i="11" s="1"/>
  <c r="D24" i="11"/>
  <c r="D49" i="11"/>
  <c r="I194" i="11"/>
  <c r="C195" i="11"/>
  <c r="J49" i="11"/>
  <c r="G51" i="11"/>
  <c r="G50" i="11" s="1"/>
  <c r="G284" i="11"/>
  <c r="I286" i="11"/>
  <c r="C286" i="11" s="1"/>
  <c r="C287" i="11"/>
  <c r="F229" i="11"/>
  <c r="C229" i="11" s="1"/>
  <c r="C230" i="11"/>
  <c r="L49" i="11" l="1"/>
  <c r="C74" i="11"/>
  <c r="F51" i="11"/>
  <c r="C52" i="11"/>
  <c r="F24" i="11"/>
  <c r="D20" i="11"/>
  <c r="D285" i="11"/>
  <c r="F284" i="11"/>
  <c r="G285" i="11"/>
  <c r="G49" i="11"/>
  <c r="I193" i="11"/>
  <c r="I50" i="11" s="1"/>
  <c r="I284" i="11"/>
  <c r="F193" i="11"/>
  <c r="C194" i="11"/>
  <c r="C193" i="11" l="1"/>
  <c r="I285" i="11"/>
  <c r="I49" i="11"/>
  <c r="C24" i="11"/>
  <c r="F20" i="11"/>
  <c r="C20" i="11" s="1"/>
  <c r="C284" i="11"/>
  <c r="C51" i="11"/>
  <c r="F50" i="11"/>
  <c r="F285" i="11" l="1"/>
  <c r="C285" i="11" s="1"/>
  <c r="C50" i="11"/>
  <c r="F49" i="11"/>
  <c r="C49" i="11" s="1"/>
  <c r="O296" i="10" l="1"/>
  <c r="L296" i="10"/>
  <c r="I296" i="10"/>
  <c r="F296" i="10"/>
  <c r="C296" i="10" s="1"/>
  <c r="O295" i="10"/>
  <c r="L295" i="10"/>
  <c r="I295" i="10"/>
  <c r="F295" i="10"/>
  <c r="C295" i="10" s="1"/>
  <c r="O294" i="10"/>
  <c r="L294" i="10"/>
  <c r="I294" i="10"/>
  <c r="F294" i="10"/>
  <c r="O293" i="10"/>
  <c r="L293" i="10"/>
  <c r="I293" i="10"/>
  <c r="F293" i="10"/>
  <c r="O292" i="10"/>
  <c r="L292" i="10"/>
  <c r="I292" i="10"/>
  <c r="F292" i="10"/>
  <c r="O291" i="10"/>
  <c r="L291" i="10"/>
  <c r="I291" i="10"/>
  <c r="F291" i="10"/>
  <c r="O290" i="10"/>
  <c r="L290" i="10"/>
  <c r="I290" i="10"/>
  <c r="F290" i="10"/>
  <c r="O289" i="10"/>
  <c r="L289" i="10"/>
  <c r="I289" i="10"/>
  <c r="F289" i="10"/>
  <c r="N288" i="10"/>
  <c r="M288" i="10"/>
  <c r="K288" i="10"/>
  <c r="J288" i="10"/>
  <c r="H288" i="10"/>
  <c r="G288" i="10"/>
  <c r="E288" i="10"/>
  <c r="D288" i="10"/>
  <c r="O283" i="10"/>
  <c r="L283" i="10"/>
  <c r="I283" i="10"/>
  <c r="F283" i="10"/>
  <c r="C283" i="10" s="1"/>
  <c r="O282" i="10"/>
  <c r="L282" i="10"/>
  <c r="I282" i="10"/>
  <c r="I281" i="10" s="1"/>
  <c r="F282" i="10"/>
  <c r="N281" i="10"/>
  <c r="M281" i="10"/>
  <c r="K281" i="10"/>
  <c r="J281" i="10"/>
  <c r="H281" i="10"/>
  <c r="G281" i="10"/>
  <c r="E281" i="10"/>
  <c r="D281" i="10"/>
  <c r="O280" i="10"/>
  <c r="L280" i="10"/>
  <c r="L279" i="10" s="1"/>
  <c r="I280" i="10"/>
  <c r="F280" i="10"/>
  <c r="O279" i="10"/>
  <c r="N279" i="10"/>
  <c r="M279" i="10"/>
  <c r="M268" i="10" s="1"/>
  <c r="K279" i="10"/>
  <c r="K268" i="10" s="1"/>
  <c r="J279" i="10"/>
  <c r="H279" i="10"/>
  <c r="G279" i="10"/>
  <c r="G268" i="10" s="1"/>
  <c r="F279" i="10"/>
  <c r="E279" i="10"/>
  <c r="D279" i="10"/>
  <c r="O278" i="10"/>
  <c r="L278" i="10"/>
  <c r="I278" i="10"/>
  <c r="F278" i="10"/>
  <c r="O277" i="10"/>
  <c r="L277" i="10"/>
  <c r="I277" i="10"/>
  <c r="F277" i="10"/>
  <c r="O276" i="10"/>
  <c r="O275" i="10" s="1"/>
  <c r="L276" i="10"/>
  <c r="L275" i="10" s="1"/>
  <c r="I276" i="10"/>
  <c r="F276" i="10"/>
  <c r="F275" i="10" s="1"/>
  <c r="N275" i="10"/>
  <c r="M275" i="10"/>
  <c r="K275" i="10"/>
  <c r="J275" i="10"/>
  <c r="H275" i="10"/>
  <c r="G275" i="10"/>
  <c r="E275" i="10"/>
  <c r="D275" i="10"/>
  <c r="O274" i="10"/>
  <c r="L274" i="10"/>
  <c r="I274" i="10"/>
  <c r="F274" i="10"/>
  <c r="O273" i="10"/>
  <c r="L273" i="10"/>
  <c r="I273" i="10"/>
  <c r="F273" i="10"/>
  <c r="O272" i="10"/>
  <c r="O271" i="10" s="1"/>
  <c r="L272" i="10"/>
  <c r="I272" i="10"/>
  <c r="F272" i="10"/>
  <c r="N271" i="10"/>
  <c r="M271" i="10"/>
  <c r="K271" i="10"/>
  <c r="J271" i="10"/>
  <c r="H271" i="10"/>
  <c r="G271" i="10"/>
  <c r="F271" i="10"/>
  <c r="E271" i="10"/>
  <c r="D271" i="10"/>
  <c r="D269" i="10" s="1"/>
  <c r="D268" i="10" s="1"/>
  <c r="O270" i="10"/>
  <c r="L270" i="10"/>
  <c r="I270" i="10"/>
  <c r="F270" i="10"/>
  <c r="N268" i="10"/>
  <c r="J268" i="10"/>
  <c r="H268" i="10"/>
  <c r="O267" i="10"/>
  <c r="L267" i="10"/>
  <c r="I267" i="10"/>
  <c r="F267" i="10"/>
  <c r="O266" i="10"/>
  <c r="L266" i="10"/>
  <c r="I266" i="10"/>
  <c r="F266" i="10"/>
  <c r="O265" i="10"/>
  <c r="L265" i="10"/>
  <c r="I265" i="10"/>
  <c r="F265" i="10"/>
  <c r="O264" i="10"/>
  <c r="L264" i="10"/>
  <c r="I264" i="10"/>
  <c r="F264" i="10"/>
  <c r="N263" i="10"/>
  <c r="M263" i="10"/>
  <c r="K263" i="10"/>
  <c r="J263" i="10"/>
  <c r="H263" i="10"/>
  <c r="G263" i="10"/>
  <c r="E263" i="10"/>
  <c r="D263" i="10"/>
  <c r="O262" i="10"/>
  <c r="L262" i="10"/>
  <c r="I262" i="10"/>
  <c r="F262" i="10"/>
  <c r="O261" i="10"/>
  <c r="L261" i="10"/>
  <c r="I261" i="10"/>
  <c r="F261" i="10"/>
  <c r="O260" i="10"/>
  <c r="L260" i="10"/>
  <c r="I260" i="10"/>
  <c r="I259" i="10" s="1"/>
  <c r="F260" i="10"/>
  <c r="N259" i="10"/>
  <c r="N258" i="10" s="1"/>
  <c r="M259" i="10"/>
  <c r="K259" i="10"/>
  <c r="J259" i="10"/>
  <c r="H259" i="10"/>
  <c r="H258" i="10" s="1"/>
  <c r="G259" i="10"/>
  <c r="G258" i="10" s="1"/>
  <c r="E259" i="10"/>
  <c r="D259" i="10"/>
  <c r="D258" i="10" s="1"/>
  <c r="K258" i="10"/>
  <c r="O257" i="10"/>
  <c r="L257" i="10"/>
  <c r="I257" i="10"/>
  <c r="F257" i="10"/>
  <c r="O256" i="10"/>
  <c r="L256" i="10"/>
  <c r="I256" i="10"/>
  <c r="F256" i="10"/>
  <c r="O255" i="10"/>
  <c r="L255" i="10"/>
  <c r="I255" i="10"/>
  <c r="F255" i="10"/>
  <c r="O254" i="10"/>
  <c r="L254" i="10"/>
  <c r="I254" i="10"/>
  <c r="F254" i="10"/>
  <c r="O253" i="10"/>
  <c r="L253" i="10"/>
  <c r="I253" i="10"/>
  <c r="F253" i="10"/>
  <c r="O252" i="10"/>
  <c r="L252" i="10"/>
  <c r="L251" i="10" s="1"/>
  <c r="L250" i="10" s="1"/>
  <c r="I252" i="10"/>
  <c r="F252" i="10"/>
  <c r="N251" i="10"/>
  <c r="M251" i="10"/>
  <c r="M250" i="10" s="1"/>
  <c r="K251" i="10"/>
  <c r="K250" i="10" s="1"/>
  <c r="J251" i="10"/>
  <c r="J250" i="10" s="1"/>
  <c r="H251" i="10"/>
  <c r="H250" i="10" s="1"/>
  <c r="G251" i="10"/>
  <c r="G250" i="10" s="1"/>
  <c r="E251" i="10"/>
  <c r="E250" i="10" s="1"/>
  <c r="D251" i="10"/>
  <c r="N250" i="10"/>
  <c r="D250" i="10"/>
  <c r="O249" i="10"/>
  <c r="L249" i="10"/>
  <c r="I249" i="10"/>
  <c r="F249" i="10"/>
  <c r="O248" i="10"/>
  <c r="L248" i="10"/>
  <c r="I248" i="10"/>
  <c r="F248" i="10"/>
  <c r="O247" i="10"/>
  <c r="L247" i="10"/>
  <c r="I247" i="10"/>
  <c r="F247" i="10"/>
  <c r="O246" i="10"/>
  <c r="L246" i="10"/>
  <c r="I246" i="10"/>
  <c r="F246" i="10"/>
  <c r="O245" i="10"/>
  <c r="N245" i="10"/>
  <c r="M245" i="10"/>
  <c r="K245" i="10"/>
  <c r="J245" i="10"/>
  <c r="H245" i="10"/>
  <c r="G245" i="10"/>
  <c r="E245" i="10"/>
  <c r="D245" i="10"/>
  <c r="O244" i="10"/>
  <c r="L244" i="10"/>
  <c r="I244" i="10"/>
  <c r="F244" i="10"/>
  <c r="O243" i="10"/>
  <c r="L243" i="10"/>
  <c r="I243" i="10"/>
  <c r="F243" i="10"/>
  <c r="O242" i="10"/>
  <c r="L242" i="10"/>
  <c r="I242" i="10"/>
  <c r="F242" i="10"/>
  <c r="O241" i="10"/>
  <c r="L241" i="10"/>
  <c r="I241" i="10"/>
  <c r="F241" i="10"/>
  <c r="O240" i="10"/>
  <c r="L240" i="10"/>
  <c r="I240" i="10"/>
  <c r="F240" i="10"/>
  <c r="O239" i="10"/>
  <c r="L239" i="10"/>
  <c r="I239" i="10"/>
  <c r="F239" i="10"/>
  <c r="O238" i="10"/>
  <c r="L238" i="10"/>
  <c r="I238" i="10"/>
  <c r="F238" i="10"/>
  <c r="N237" i="10"/>
  <c r="M237" i="10"/>
  <c r="K237" i="10"/>
  <c r="J237" i="10"/>
  <c r="H237" i="10"/>
  <c r="G237" i="10"/>
  <c r="E237" i="10"/>
  <c r="D237" i="10"/>
  <c r="O236" i="10"/>
  <c r="L236" i="10"/>
  <c r="I236" i="10"/>
  <c r="F236" i="10"/>
  <c r="O235" i="10"/>
  <c r="O234" i="10" s="1"/>
  <c r="L235" i="10"/>
  <c r="L234" i="10" s="1"/>
  <c r="I235" i="10"/>
  <c r="F235" i="10"/>
  <c r="N234" i="10"/>
  <c r="M234" i="10"/>
  <c r="K234" i="10"/>
  <c r="J234" i="10"/>
  <c r="H234" i="10"/>
  <c r="G234" i="10"/>
  <c r="E234" i="10"/>
  <c r="D234" i="10"/>
  <c r="O233" i="10"/>
  <c r="O232" i="10" s="1"/>
  <c r="L233" i="10"/>
  <c r="L232" i="10" s="1"/>
  <c r="I233" i="10"/>
  <c r="F233" i="10"/>
  <c r="F232" i="10" s="1"/>
  <c r="N232" i="10"/>
  <c r="M232" i="10"/>
  <c r="K232" i="10"/>
  <c r="J232" i="10"/>
  <c r="H232" i="10"/>
  <c r="G232" i="10"/>
  <c r="E232" i="10"/>
  <c r="D232" i="10"/>
  <c r="O231" i="10"/>
  <c r="L231" i="10"/>
  <c r="I231" i="10"/>
  <c r="F231" i="10"/>
  <c r="E230" i="10"/>
  <c r="O228" i="10"/>
  <c r="L228" i="10"/>
  <c r="I228" i="10"/>
  <c r="F228" i="10"/>
  <c r="C228" i="10" s="1"/>
  <c r="O227" i="10"/>
  <c r="L227" i="10"/>
  <c r="I227" i="10"/>
  <c r="I226" i="10" s="1"/>
  <c r="F227" i="10"/>
  <c r="C227" i="10" s="1"/>
  <c r="O226" i="10"/>
  <c r="N226" i="10"/>
  <c r="M226" i="10"/>
  <c r="L226" i="10"/>
  <c r="K226" i="10"/>
  <c r="J226" i="10"/>
  <c r="H226" i="10"/>
  <c r="G226" i="10"/>
  <c r="E226" i="10"/>
  <c r="D226" i="10"/>
  <c r="O225" i="10"/>
  <c r="L225" i="10"/>
  <c r="C225" i="10" s="1"/>
  <c r="I225" i="10"/>
  <c r="F225" i="10"/>
  <c r="O224" i="10"/>
  <c r="L224" i="10"/>
  <c r="I224" i="10"/>
  <c r="F224" i="10"/>
  <c r="O223" i="10"/>
  <c r="L223" i="10"/>
  <c r="I223" i="10"/>
  <c r="F223" i="10"/>
  <c r="O222" i="10"/>
  <c r="L222" i="10"/>
  <c r="I222" i="10"/>
  <c r="F222" i="10"/>
  <c r="O221" i="10"/>
  <c r="L221" i="10"/>
  <c r="I221" i="10"/>
  <c r="F221" i="10"/>
  <c r="O220" i="10"/>
  <c r="L220" i="10"/>
  <c r="I220" i="10"/>
  <c r="F220" i="10"/>
  <c r="O219" i="10"/>
  <c r="L219" i="10"/>
  <c r="I219" i="10"/>
  <c r="F219" i="10"/>
  <c r="O218" i="10"/>
  <c r="L218" i="10"/>
  <c r="I218" i="10"/>
  <c r="F218" i="10"/>
  <c r="O217" i="10"/>
  <c r="L217" i="10"/>
  <c r="I217" i="10"/>
  <c r="F217" i="10"/>
  <c r="O216" i="10"/>
  <c r="L216" i="10"/>
  <c r="I216" i="10"/>
  <c r="F216" i="10"/>
  <c r="N215" i="10"/>
  <c r="M215" i="10"/>
  <c r="K215" i="10"/>
  <c r="J215" i="10"/>
  <c r="H215" i="10"/>
  <c r="G215" i="10"/>
  <c r="E215" i="10"/>
  <c r="D215" i="10"/>
  <c r="O214" i="10"/>
  <c r="L214" i="10"/>
  <c r="I214" i="10"/>
  <c r="F214" i="10"/>
  <c r="O213" i="10"/>
  <c r="L213" i="10"/>
  <c r="I213" i="10"/>
  <c r="F213" i="10"/>
  <c r="O212" i="10"/>
  <c r="L212" i="10"/>
  <c r="I212" i="10"/>
  <c r="F212" i="10"/>
  <c r="O211" i="10"/>
  <c r="L211" i="10"/>
  <c r="I211" i="10"/>
  <c r="F211" i="10"/>
  <c r="O210" i="10"/>
  <c r="L210" i="10"/>
  <c r="I210" i="10"/>
  <c r="F210" i="10"/>
  <c r="O209" i="10"/>
  <c r="L209" i="10"/>
  <c r="I209" i="10"/>
  <c r="F209" i="10"/>
  <c r="O208" i="10"/>
  <c r="L208" i="10"/>
  <c r="I208" i="10"/>
  <c r="F208" i="10"/>
  <c r="O207" i="10"/>
  <c r="L207" i="10"/>
  <c r="I207" i="10"/>
  <c r="F207" i="10"/>
  <c r="O206" i="10"/>
  <c r="L206" i="10"/>
  <c r="I206" i="10"/>
  <c r="F206" i="10"/>
  <c r="O205" i="10"/>
  <c r="L205" i="10"/>
  <c r="I205" i="10"/>
  <c r="F205" i="10"/>
  <c r="N204" i="10"/>
  <c r="M204" i="10"/>
  <c r="K204" i="10"/>
  <c r="K203" i="10" s="1"/>
  <c r="J204" i="10"/>
  <c r="H204" i="10"/>
  <c r="G204" i="10"/>
  <c r="E204" i="10"/>
  <c r="D204" i="10"/>
  <c r="O202" i="10"/>
  <c r="L202" i="10"/>
  <c r="I202" i="10"/>
  <c r="F202" i="10"/>
  <c r="O201" i="10"/>
  <c r="L201" i="10"/>
  <c r="I201" i="10"/>
  <c r="F201" i="10"/>
  <c r="O200" i="10"/>
  <c r="L200" i="10"/>
  <c r="I200" i="10"/>
  <c r="F200" i="10"/>
  <c r="O199" i="10"/>
  <c r="L199" i="10"/>
  <c r="I199" i="10"/>
  <c r="F199" i="10"/>
  <c r="O198" i="10"/>
  <c r="O197" i="10" s="1"/>
  <c r="L198" i="10"/>
  <c r="L197" i="10" s="1"/>
  <c r="I198" i="10"/>
  <c r="F198" i="10"/>
  <c r="N197" i="10"/>
  <c r="M197" i="10"/>
  <c r="M195" i="10" s="1"/>
  <c r="K197" i="10"/>
  <c r="K195" i="10" s="1"/>
  <c r="J197" i="10"/>
  <c r="J195" i="10" s="1"/>
  <c r="H197" i="10"/>
  <c r="H195" i="10" s="1"/>
  <c r="G197" i="10"/>
  <c r="G195" i="10" s="1"/>
  <c r="E197" i="10"/>
  <c r="E195" i="10" s="1"/>
  <c r="D197" i="10"/>
  <c r="D195" i="10" s="1"/>
  <c r="O196" i="10"/>
  <c r="L196" i="10"/>
  <c r="I196" i="10"/>
  <c r="F196" i="10"/>
  <c r="N195" i="10"/>
  <c r="O192" i="10"/>
  <c r="O191" i="10" s="1"/>
  <c r="O190" i="10" s="1"/>
  <c r="L192" i="10"/>
  <c r="L191" i="10" s="1"/>
  <c r="L190" i="10" s="1"/>
  <c r="I192" i="10"/>
  <c r="F192" i="10"/>
  <c r="N191" i="10"/>
  <c r="N190" i="10" s="1"/>
  <c r="M191" i="10"/>
  <c r="M190" i="10" s="1"/>
  <c r="K191" i="10"/>
  <c r="K190" i="10" s="1"/>
  <c r="J191" i="10"/>
  <c r="J190" i="10" s="1"/>
  <c r="I191" i="10"/>
  <c r="I190" i="10" s="1"/>
  <c r="H191" i="10"/>
  <c r="H190" i="10" s="1"/>
  <c r="G191" i="10"/>
  <c r="G190" i="10" s="1"/>
  <c r="E191" i="10"/>
  <c r="E190" i="10" s="1"/>
  <c r="D191" i="10"/>
  <c r="D190" i="10" s="1"/>
  <c r="O189" i="10"/>
  <c r="L189" i="10"/>
  <c r="I189" i="10"/>
  <c r="F189" i="10"/>
  <c r="O188" i="10"/>
  <c r="L188" i="10"/>
  <c r="L187" i="10" s="1"/>
  <c r="I188" i="10"/>
  <c r="F188" i="10"/>
  <c r="N187" i="10"/>
  <c r="M187" i="10"/>
  <c r="M186" i="10" s="1"/>
  <c r="K187" i="10"/>
  <c r="J187" i="10"/>
  <c r="H187" i="10"/>
  <c r="G187" i="10"/>
  <c r="E187" i="10"/>
  <c r="D187" i="10"/>
  <c r="D186" i="10" s="1"/>
  <c r="O185" i="10"/>
  <c r="L185" i="10"/>
  <c r="I185" i="10"/>
  <c r="F185" i="10"/>
  <c r="O184" i="10"/>
  <c r="L184" i="10"/>
  <c r="I184" i="10"/>
  <c r="I183" i="10" s="1"/>
  <c r="F184" i="10"/>
  <c r="N183" i="10"/>
  <c r="M183" i="10"/>
  <c r="L183" i="10"/>
  <c r="K183" i="10"/>
  <c r="J183" i="10"/>
  <c r="H183" i="10"/>
  <c r="G183" i="10"/>
  <c r="E183" i="10"/>
  <c r="D183" i="10"/>
  <c r="O182" i="10"/>
  <c r="L182" i="10"/>
  <c r="I182" i="10"/>
  <c r="F182" i="10"/>
  <c r="O181" i="10"/>
  <c r="L181" i="10"/>
  <c r="I181" i="10"/>
  <c r="F181" i="10"/>
  <c r="O180" i="10"/>
  <c r="L180" i="10"/>
  <c r="I180" i="10"/>
  <c r="F180" i="10"/>
  <c r="O179" i="10"/>
  <c r="L179" i="10"/>
  <c r="L178" i="10" s="1"/>
  <c r="I179" i="10"/>
  <c r="F179" i="10"/>
  <c r="F178" i="10" s="1"/>
  <c r="N178" i="10"/>
  <c r="M178" i="10"/>
  <c r="K178" i="10"/>
  <c r="J178" i="10"/>
  <c r="H178" i="10"/>
  <c r="G178" i="10"/>
  <c r="E178" i="10"/>
  <c r="D178" i="10"/>
  <c r="O177" i="10"/>
  <c r="L177" i="10"/>
  <c r="I177" i="10"/>
  <c r="F177" i="10"/>
  <c r="O176" i="10"/>
  <c r="L176" i="10"/>
  <c r="I176" i="10"/>
  <c r="F176" i="10"/>
  <c r="O175" i="10"/>
  <c r="O174" i="10" s="1"/>
  <c r="L175" i="10"/>
  <c r="I175" i="10"/>
  <c r="I174" i="10" s="1"/>
  <c r="F175" i="10"/>
  <c r="N174" i="10"/>
  <c r="N173" i="10" s="1"/>
  <c r="M174" i="10"/>
  <c r="K174" i="10"/>
  <c r="J174" i="10"/>
  <c r="J173" i="10" s="1"/>
  <c r="J172" i="10" s="1"/>
  <c r="H174" i="10"/>
  <c r="H173" i="10" s="1"/>
  <c r="H172" i="10" s="1"/>
  <c r="G174" i="10"/>
  <c r="E174" i="10"/>
  <c r="E173" i="10" s="1"/>
  <c r="E172" i="10" s="1"/>
  <c r="D174" i="10"/>
  <c r="D173" i="10" s="1"/>
  <c r="D172" i="10" s="1"/>
  <c r="O171" i="10"/>
  <c r="L171" i="10"/>
  <c r="I171" i="10"/>
  <c r="F171" i="10"/>
  <c r="O170" i="10"/>
  <c r="L170" i="10"/>
  <c r="I170" i="10"/>
  <c r="F170" i="10"/>
  <c r="O169" i="10"/>
  <c r="L169" i="10"/>
  <c r="I169" i="10"/>
  <c r="F169" i="10"/>
  <c r="O168" i="10"/>
  <c r="L168" i="10"/>
  <c r="I168" i="10"/>
  <c r="F168" i="10"/>
  <c r="O167" i="10"/>
  <c r="L167" i="10"/>
  <c r="I167" i="10"/>
  <c r="F167" i="10"/>
  <c r="O166" i="10"/>
  <c r="L166" i="10"/>
  <c r="L165" i="10" s="1"/>
  <c r="L164" i="10" s="1"/>
  <c r="I166" i="10"/>
  <c r="F166" i="10"/>
  <c r="N165" i="10"/>
  <c r="M165" i="10"/>
  <c r="M164" i="10" s="1"/>
  <c r="K165" i="10"/>
  <c r="K164" i="10" s="1"/>
  <c r="J165" i="10"/>
  <c r="J164" i="10" s="1"/>
  <c r="H165" i="10"/>
  <c r="G165" i="10"/>
  <c r="G164" i="10" s="1"/>
  <c r="E165" i="10"/>
  <c r="E164" i="10" s="1"/>
  <c r="D165" i="10"/>
  <c r="D164" i="10" s="1"/>
  <c r="N164" i="10"/>
  <c r="H164" i="10"/>
  <c r="O163" i="10"/>
  <c r="L163" i="10"/>
  <c r="I163" i="10"/>
  <c r="F163" i="10"/>
  <c r="O162" i="10"/>
  <c r="L162" i="10"/>
  <c r="I162" i="10"/>
  <c r="F162" i="10"/>
  <c r="O161" i="10"/>
  <c r="L161" i="10"/>
  <c r="I161" i="10"/>
  <c r="F161" i="10"/>
  <c r="O160" i="10"/>
  <c r="O159" i="10" s="1"/>
  <c r="L160" i="10"/>
  <c r="L159" i="10" s="1"/>
  <c r="I160" i="10"/>
  <c r="F160" i="10"/>
  <c r="F159" i="10" s="1"/>
  <c r="N159" i="10"/>
  <c r="M159" i="10"/>
  <c r="K159" i="10"/>
  <c r="J159" i="10"/>
  <c r="H159" i="10"/>
  <c r="G159" i="10"/>
  <c r="E159" i="10"/>
  <c r="D159" i="10"/>
  <c r="O158" i="10"/>
  <c r="L158" i="10"/>
  <c r="I158" i="10"/>
  <c r="F158" i="10"/>
  <c r="O157" i="10"/>
  <c r="L157" i="10"/>
  <c r="I157" i="10"/>
  <c r="F157" i="10"/>
  <c r="O156" i="10"/>
  <c r="L156" i="10"/>
  <c r="I156" i="10"/>
  <c r="F156" i="10"/>
  <c r="O155" i="10"/>
  <c r="L155" i="10"/>
  <c r="I155" i="10"/>
  <c r="F155" i="10"/>
  <c r="C155" i="10" s="1"/>
  <c r="O154" i="10"/>
  <c r="L154" i="10"/>
  <c r="I154" i="10"/>
  <c r="F154" i="10"/>
  <c r="O153" i="10"/>
  <c r="L153" i="10"/>
  <c r="I153" i="10"/>
  <c r="F153" i="10"/>
  <c r="O152" i="10"/>
  <c r="L152" i="10"/>
  <c r="I152" i="10"/>
  <c r="F152" i="10"/>
  <c r="O151" i="10"/>
  <c r="L151" i="10"/>
  <c r="I151" i="10"/>
  <c r="F151" i="10"/>
  <c r="C151" i="10" s="1"/>
  <c r="N150" i="10"/>
  <c r="M150" i="10"/>
  <c r="K150" i="10"/>
  <c r="J150" i="10"/>
  <c r="H150" i="10"/>
  <c r="G150" i="10"/>
  <c r="E150" i="10"/>
  <c r="D150" i="10"/>
  <c r="O149" i="10"/>
  <c r="L149" i="10"/>
  <c r="I149" i="10"/>
  <c r="F149" i="10"/>
  <c r="O148" i="10"/>
  <c r="L148" i="10"/>
  <c r="I148" i="10"/>
  <c r="F148" i="10"/>
  <c r="O147" i="10"/>
  <c r="L147" i="10"/>
  <c r="I147" i="10"/>
  <c r="F147" i="10"/>
  <c r="O146" i="10"/>
  <c r="L146" i="10"/>
  <c r="I146" i="10"/>
  <c r="F146" i="10"/>
  <c r="O145" i="10"/>
  <c r="L145" i="10"/>
  <c r="I145" i="10"/>
  <c r="F145" i="10"/>
  <c r="O144" i="10"/>
  <c r="L144" i="10"/>
  <c r="I144" i="10"/>
  <c r="F144" i="10"/>
  <c r="O143" i="10"/>
  <c r="N143" i="10"/>
  <c r="M143" i="10"/>
  <c r="K143" i="10"/>
  <c r="J143" i="10"/>
  <c r="H143" i="10"/>
  <c r="G143" i="10"/>
  <c r="E143" i="10"/>
  <c r="D143" i="10"/>
  <c r="O142" i="10"/>
  <c r="L142" i="10"/>
  <c r="I142" i="10"/>
  <c r="F142" i="10"/>
  <c r="O141" i="10"/>
  <c r="O140" i="10" s="1"/>
  <c r="L141" i="10"/>
  <c r="L140" i="10" s="1"/>
  <c r="I141" i="10"/>
  <c r="F141" i="10"/>
  <c r="F140" i="10" s="1"/>
  <c r="N140" i="10"/>
  <c r="M140" i="10"/>
  <c r="K140" i="10"/>
  <c r="J140" i="10"/>
  <c r="H140" i="10"/>
  <c r="G140" i="10"/>
  <c r="E140" i="10"/>
  <c r="D140" i="10"/>
  <c r="O139" i="10"/>
  <c r="L139" i="10"/>
  <c r="I139" i="10"/>
  <c r="F139" i="10"/>
  <c r="O138" i="10"/>
  <c r="L138" i="10"/>
  <c r="I138" i="10"/>
  <c r="F138" i="10"/>
  <c r="O137" i="10"/>
  <c r="L137" i="10"/>
  <c r="I137" i="10"/>
  <c r="F137" i="10"/>
  <c r="O136" i="10"/>
  <c r="L136" i="10"/>
  <c r="L135" i="10" s="1"/>
  <c r="I136" i="10"/>
  <c r="F136" i="10"/>
  <c r="F135" i="10" s="1"/>
  <c r="O135" i="10"/>
  <c r="N135" i="10"/>
  <c r="M135" i="10"/>
  <c r="K135" i="10"/>
  <c r="J135" i="10"/>
  <c r="H135" i="10"/>
  <c r="G135" i="10"/>
  <c r="E135" i="10"/>
  <c r="D135" i="10"/>
  <c r="O134" i="10"/>
  <c r="L134" i="10"/>
  <c r="I134" i="10"/>
  <c r="F134" i="10"/>
  <c r="O133" i="10"/>
  <c r="L133" i="10"/>
  <c r="I133" i="10"/>
  <c r="F133" i="10"/>
  <c r="O132" i="10"/>
  <c r="L132" i="10"/>
  <c r="I132" i="10"/>
  <c r="F132" i="10"/>
  <c r="O131" i="10"/>
  <c r="O130" i="10" s="1"/>
  <c r="L131" i="10"/>
  <c r="L130" i="10" s="1"/>
  <c r="I131" i="10"/>
  <c r="I130" i="10" s="1"/>
  <c r="F131" i="10"/>
  <c r="N130" i="10"/>
  <c r="M130" i="10"/>
  <c r="K130" i="10"/>
  <c r="J130" i="10"/>
  <c r="H130" i="10"/>
  <c r="G130" i="10"/>
  <c r="E130" i="10"/>
  <c r="D130" i="10"/>
  <c r="O128" i="10"/>
  <c r="L128" i="10"/>
  <c r="L127" i="10" s="1"/>
  <c r="I128" i="10"/>
  <c r="I127" i="10" s="1"/>
  <c r="F128" i="10"/>
  <c r="O127" i="10"/>
  <c r="N127" i="10"/>
  <c r="M127" i="10"/>
  <c r="K127" i="10"/>
  <c r="J127" i="10"/>
  <c r="H127" i="10"/>
  <c r="G127" i="10"/>
  <c r="E127" i="10"/>
  <c r="D127" i="10"/>
  <c r="O126" i="10"/>
  <c r="L126" i="10"/>
  <c r="I126" i="10"/>
  <c r="F126" i="10"/>
  <c r="O125" i="10"/>
  <c r="L125" i="10"/>
  <c r="I125" i="10"/>
  <c r="F125" i="10"/>
  <c r="O124" i="10"/>
  <c r="L124" i="10"/>
  <c r="I124" i="10"/>
  <c r="F124" i="10"/>
  <c r="O123" i="10"/>
  <c r="L123" i="10"/>
  <c r="I123" i="10"/>
  <c r="F123" i="10"/>
  <c r="O122" i="10"/>
  <c r="O121" i="10" s="1"/>
  <c r="L122" i="10"/>
  <c r="I122" i="10"/>
  <c r="F122" i="10"/>
  <c r="N121" i="10"/>
  <c r="M121" i="10"/>
  <c r="K121" i="10"/>
  <c r="J121" i="10"/>
  <c r="H121" i="10"/>
  <c r="G121" i="10"/>
  <c r="E121" i="10"/>
  <c r="D121" i="10"/>
  <c r="O120" i="10"/>
  <c r="L120" i="10"/>
  <c r="I120" i="10"/>
  <c r="F120" i="10"/>
  <c r="O119" i="10"/>
  <c r="L119" i="10"/>
  <c r="I119" i="10"/>
  <c r="F119" i="10"/>
  <c r="O118" i="10"/>
  <c r="L118" i="10"/>
  <c r="I118" i="10"/>
  <c r="F118" i="10"/>
  <c r="O117" i="10"/>
  <c r="L117" i="10"/>
  <c r="I117" i="10"/>
  <c r="F117" i="10"/>
  <c r="O116" i="10"/>
  <c r="L116" i="10"/>
  <c r="I116" i="10"/>
  <c r="I115" i="10" s="1"/>
  <c r="F116" i="10"/>
  <c r="N115" i="10"/>
  <c r="M115" i="10"/>
  <c r="K115" i="10"/>
  <c r="J115" i="10"/>
  <c r="H115" i="10"/>
  <c r="G115" i="10"/>
  <c r="E115" i="10"/>
  <c r="D115" i="10"/>
  <c r="O114" i="10"/>
  <c r="L114" i="10"/>
  <c r="I114" i="10"/>
  <c r="F114" i="10"/>
  <c r="O113" i="10"/>
  <c r="O111" i="10" s="1"/>
  <c r="L113" i="10"/>
  <c r="I113" i="10"/>
  <c r="F113" i="10"/>
  <c r="O112" i="10"/>
  <c r="L112" i="10"/>
  <c r="I112" i="10"/>
  <c r="I111" i="10" s="1"/>
  <c r="F112" i="10"/>
  <c r="N111" i="10"/>
  <c r="M111" i="10"/>
  <c r="K111" i="10"/>
  <c r="J111" i="10"/>
  <c r="H111" i="10"/>
  <c r="G111" i="10"/>
  <c r="E111" i="10"/>
  <c r="D111" i="10"/>
  <c r="O110" i="10"/>
  <c r="L110" i="10"/>
  <c r="I110" i="10"/>
  <c r="F110" i="10"/>
  <c r="O109" i="10"/>
  <c r="L109" i="10"/>
  <c r="I109" i="10"/>
  <c r="F109" i="10"/>
  <c r="O108" i="10"/>
  <c r="L108" i="10"/>
  <c r="I108" i="10"/>
  <c r="F108" i="10"/>
  <c r="O107" i="10"/>
  <c r="L107" i="10"/>
  <c r="I107" i="10"/>
  <c r="F107" i="10"/>
  <c r="O106" i="10"/>
  <c r="L106" i="10"/>
  <c r="I106" i="10"/>
  <c r="F106" i="10"/>
  <c r="O105" i="10"/>
  <c r="L105" i="10"/>
  <c r="I105" i="10"/>
  <c r="F105" i="10"/>
  <c r="O104" i="10"/>
  <c r="L104" i="10"/>
  <c r="I104" i="10"/>
  <c r="F104" i="10"/>
  <c r="O103" i="10"/>
  <c r="L103" i="10"/>
  <c r="I103" i="10"/>
  <c r="F103" i="10"/>
  <c r="N102" i="10"/>
  <c r="M102" i="10"/>
  <c r="K102" i="10"/>
  <c r="J102" i="10"/>
  <c r="H102" i="10"/>
  <c r="G102" i="10"/>
  <c r="E102" i="10"/>
  <c r="D102" i="10"/>
  <c r="O101" i="10"/>
  <c r="L101" i="10"/>
  <c r="I101" i="10"/>
  <c r="F101" i="10"/>
  <c r="O100" i="10"/>
  <c r="L100" i="10"/>
  <c r="I100" i="10"/>
  <c r="F100" i="10"/>
  <c r="O99" i="10"/>
  <c r="L99" i="10"/>
  <c r="I99" i="10"/>
  <c r="F99" i="10"/>
  <c r="O98" i="10"/>
  <c r="L98" i="10"/>
  <c r="I98" i="10"/>
  <c r="F98" i="10"/>
  <c r="O97" i="10"/>
  <c r="L97" i="10"/>
  <c r="I97" i="10"/>
  <c r="F97" i="10"/>
  <c r="O96" i="10"/>
  <c r="L96" i="10"/>
  <c r="I96" i="10"/>
  <c r="F96" i="10"/>
  <c r="O95" i="10"/>
  <c r="L95" i="10"/>
  <c r="L94" i="10" s="1"/>
  <c r="I95" i="10"/>
  <c r="F95" i="10"/>
  <c r="N94" i="10"/>
  <c r="M94" i="10"/>
  <c r="K94" i="10"/>
  <c r="J94" i="10"/>
  <c r="H94" i="10"/>
  <c r="G94" i="10"/>
  <c r="E94" i="10"/>
  <c r="D94" i="10"/>
  <c r="O93" i="10"/>
  <c r="L93" i="10"/>
  <c r="I93" i="10"/>
  <c r="F93" i="10"/>
  <c r="O92" i="10"/>
  <c r="L92" i="10"/>
  <c r="I92" i="10"/>
  <c r="F92" i="10"/>
  <c r="O91" i="10"/>
  <c r="L91" i="10"/>
  <c r="I91" i="10"/>
  <c r="F91" i="10"/>
  <c r="O90" i="10"/>
  <c r="L90" i="10"/>
  <c r="I90" i="10"/>
  <c r="F90" i="10"/>
  <c r="O89" i="10"/>
  <c r="L89" i="10"/>
  <c r="I89" i="10"/>
  <c r="F89" i="10"/>
  <c r="N88" i="10"/>
  <c r="M88" i="10"/>
  <c r="K88" i="10"/>
  <c r="J88" i="10"/>
  <c r="H88" i="10"/>
  <c r="G88" i="10"/>
  <c r="E88" i="10"/>
  <c r="D88" i="10"/>
  <c r="O87" i="10"/>
  <c r="L87" i="10"/>
  <c r="I87" i="10"/>
  <c r="F87" i="10"/>
  <c r="O86" i="10"/>
  <c r="L86" i="10"/>
  <c r="I86" i="10"/>
  <c r="F86" i="10"/>
  <c r="O85" i="10"/>
  <c r="L85" i="10"/>
  <c r="I85" i="10"/>
  <c r="F85" i="10"/>
  <c r="O84" i="10"/>
  <c r="L84" i="10"/>
  <c r="L83" i="10" s="1"/>
  <c r="I84" i="10"/>
  <c r="I83" i="10" s="1"/>
  <c r="F84" i="10"/>
  <c r="N83" i="10"/>
  <c r="M83" i="10"/>
  <c r="K83" i="10"/>
  <c r="J83" i="10"/>
  <c r="H83" i="10"/>
  <c r="G83" i="10"/>
  <c r="E83" i="10"/>
  <c r="D83" i="10"/>
  <c r="O81" i="10"/>
  <c r="L81" i="10"/>
  <c r="I81" i="10"/>
  <c r="F81" i="10"/>
  <c r="O80" i="10"/>
  <c r="L80" i="10"/>
  <c r="L79" i="10" s="1"/>
  <c r="I80" i="10"/>
  <c r="I79" i="10" s="1"/>
  <c r="F80" i="10"/>
  <c r="O79" i="10"/>
  <c r="N79" i="10"/>
  <c r="M79" i="10"/>
  <c r="K79" i="10"/>
  <c r="J79" i="10"/>
  <c r="H79" i="10"/>
  <c r="G79" i="10"/>
  <c r="E79" i="10"/>
  <c r="D79" i="10"/>
  <c r="O78" i="10"/>
  <c r="L78" i="10"/>
  <c r="I78" i="10"/>
  <c r="F78" i="10"/>
  <c r="O77" i="10"/>
  <c r="L77" i="10"/>
  <c r="I77" i="10"/>
  <c r="I76" i="10" s="1"/>
  <c r="F77" i="10"/>
  <c r="N76" i="10"/>
  <c r="N75" i="10" s="1"/>
  <c r="M76" i="10"/>
  <c r="L76" i="10"/>
  <c r="K76" i="10"/>
  <c r="K75" i="10" s="1"/>
  <c r="J76" i="10"/>
  <c r="H76" i="10"/>
  <c r="G76" i="10"/>
  <c r="G75" i="10" s="1"/>
  <c r="E76" i="10"/>
  <c r="D76" i="10"/>
  <c r="O73" i="10"/>
  <c r="L73" i="10"/>
  <c r="I73" i="10"/>
  <c r="F73" i="10"/>
  <c r="O72" i="10"/>
  <c r="L72" i="10"/>
  <c r="I72" i="10"/>
  <c r="F72" i="10"/>
  <c r="O71" i="10"/>
  <c r="L71" i="10"/>
  <c r="I71" i="10"/>
  <c r="F71" i="10"/>
  <c r="O70" i="10"/>
  <c r="L70" i="10"/>
  <c r="I70" i="10"/>
  <c r="F70" i="10"/>
  <c r="O69" i="10"/>
  <c r="L69" i="10"/>
  <c r="L68" i="10" s="1"/>
  <c r="I69" i="10"/>
  <c r="F69" i="10"/>
  <c r="N68" i="10"/>
  <c r="N66" i="10" s="1"/>
  <c r="M68" i="10"/>
  <c r="M66" i="10" s="1"/>
  <c r="K68" i="10"/>
  <c r="K66" i="10" s="1"/>
  <c r="J68" i="10"/>
  <c r="J66" i="10" s="1"/>
  <c r="H68" i="10"/>
  <c r="G68" i="10"/>
  <c r="G66" i="10" s="1"/>
  <c r="E68" i="10"/>
  <c r="D68" i="10"/>
  <c r="D66" i="10" s="1"/>
  <c r="O67" i="10"/>
  <c r="L67" i="10"/>
  <c r="I67" i="10"/>
  <c r="F67" i="10"/>
  <c r="H66" i="10"/>
  <c r="E66" i="10"/>
  <c r="O65" i="10"/>
  <c r="L65" i="10"/>
  <c r="I65" i="10"/>
  <c r="F65" i="10"/>
  <c r="O64" i="10"/>
  <c r="L64" i="10"/>
  <c r="I64" i="10"/>
  <c r="F64" i="10"/>
  <c r="O63" i="10"/>
  <c r="L63" i="10"/>
  <c r="I63" i="10"/>
  <c r="F63" i="10"/>
  <c r="O62" i="10"/>
  <c r="L62" i="10"/>
  <c r="I62" i="10"/>
  <c r="F62" i="10"/>
  <c r="O61" i="10"/>
  <c r="L61" i="10"/>
  <c r="I61" i="10"/>
  <c r="F61" i="10"/>
  <c r="O60" i="10"/>
  <c r="L60" i="10"/>
  <c r="I60" i="10"/>
  <c r="F60" i="10"/>
  <c r="O59" i="10"/>
  <c r="L59" i="10"/>
  <c r="I59" i="10"/>
  <c r="F59" i="10"/>
  <c r="O58" i="10"/>
  <c r="O57" i="10" s="1"/>
  <c r="L58" i="10"/>
  <c r="I58" i="10"/>
  <c r="F58" i="10"/>
  <c r="F57" i="10" s="1"/>
  <c r="N57" i="10"/>
  <c r="M57" i="10"/>
  <c r="K57" i="10"/>
  <c r="J57" i="10"/>
  <c r="J53" i="10" s="1"/>
  <c r="J52" i="10" s="1"/>
  <c r="H57" i="10"/>
  <c r="G57" i="10"/>
  <c r="E57" i="10"/>
  <c r="D57" i="10"/>
  <c r="O56" i="10"/>
  <c r="L56" i="10"/>
  <c r="I56" i="10"/>
  <c r="F56" i="10"/>
  <c r="O55" i="10"/>
  <c r="L55" i="10"/>
  <c r="I55" i="10"/>
  <c r="I54" i="10" s="1"/>
  <c r="F55" i="10"/>
  <c r="N54" i="10"/>
  <c r="M54" i="10"/>
  <c r="M53" i="10" s="1"/>
  <c r="K54" i="10"/>
  <c r="J54" i="10"/>
  <c r="H54" i="10"/>
  <c r="G54" i="10"/>
  <c r="G53" i="10" s="1"/>
  <c r="E54" i="10"/>
  <c r="E53" i="10" s="1"/>
  <c r="D54" i="10"/>
  <c r="O46" i="10"/>
  <c r="C46" i="10" s="1"/>
  <c r="O45" i="10"/>
  <c r="C45" i="10" s="1"/>
  <c r="N44" i="10"/>
  <c r="M44" i="10"/>
  <c r="L43" i="10"/>
  <c r="L42" i="10" s="1"/>
  <c r="I43" i="10"/>
  <c r="I42" i="10" s="1"/>
  <c r="F43" i="10"/>
  <c r="F42" i="10" s="1"/>
  <c r="K42" i="10"/>
  <c r="J42" i="10"/>
  <c r="H42" i="10"/>
  <c r="G42" i="10"/>
  <c r="E42" i="10"/>
  <c r="D42" i="10"/>
  <c r="F41" i="10"/>
  <c r="C41" i="10" s="1"/>
  <c r="L40" i="10"/>
  <c r="C40" i="10" s="1"/>
  <c r="L39" i="10"/>
  <c r="C39" i="10" s="1"/>
  <c r="L38" i="10"/>
  <c r="C38" i="10" s="1"/>
  <c r="L37" i="10"/>
  <c r="C37" i="10" s="1"/>
  <c r="K36" i="10"/>
  <c r="J36" i="10"/>
  <c r="L35" i="10"/>
  <c r="C35" i="10" s="1"/>
  <c r="L34" i="10"/>
  <c r="C34" i="10" s="1"/>
  <c r="K33" i="10"/>
  <c r="J33" i="10"/>
  <c r="L32" i="10"/>
  <c r="C32" i="10" s="1"/>
  <c r="K31" i="10"/>
  <c r="J31" i="10"/>
  <c r="L30" i="10"/>
  <c r="C30" i="10" s="1"/>
  <c r="L29" i="10"/>
  <c r="C29" i="10" s="1"/>
  <c r="L28" i="10"/>
  <c r="C28" i="10" s="1"/>
  <c r="K27" i="10"/>
  <c r="J27" i="10"/>
  <c r="F25" i="10"/>
  <c r="C25" i="10" s="1"/>
  <c r="I24" i="10"/>
  <c r="F24" i="10"/>
  <c r="O23" i="10"/>
  <c r="L23" i="10"/>
  <c r="I23" i="10"/>
  <c r="F23" i="10"/>
  <c r="O22" i="10"/>
  <c r="O21" i="10" s="1"/>
  <c r="L22" i="10"/>
  <c r="L21" i="10" s="1"/>
  <c r="I22" i="10"/>
  <c r="I21" i="10" s="1"/>
  <c r="F22" i="10"/>
  <c r="N21" i="10"/>
  <c r="M21" i="10"/>
  <c r="M287" i="10" s="1"/>
  <c r="K21" i="10"/>
  <c r="K287" i="10" s="1"/>
  <c r="K286" i="10" s="1"/>
  <c r="J21" i="10"/>
  <c r="H21" i="10"/>
  <c r="H287" i="10" s="1"/>
  <c r="H286" i="10" s="1"/>
  <c r="G21" i="10"/>
  <c r="G287" i="10" s="1"/>
  <c r="F21" i="10"/>
  <c r="E21" i="10"/>
  <c r="D21" i="10"/>
  <c r="G52" i="10" l="1"/>
  <c r="C113" i="10"/>
  <c r="C91" i="10"/>
  <c r="C97" i="10"/>
  <c r="C209" i="10"/>
  <c r="D287" i="10"/>
  <c r="D286" i="10" s="1"/>
  <c r="K26" i="10"/>
  <c r="D75" i="10"/>
  <c r="C167" i="10"/>
  <c r="N186" i="10"/>
  <c r="M230" i="10"/>
  <c r="G203" i="10"/>
  <c r="G194" i="10" s="1"/>
  <c r="K20" i="10"/>
  <c r="E20" i="10"/>
  <c r="L57" i="10"/>
  <c r="C181" i="10"/>
  <c r="C185" i="10"/>
  <c r="J186" i="10"/>
  <c r="C205" i="10"/>
  <c r="E269" i="10"/>
  <c r="E268" i="10" s="1"/>
  <c r="C24" i="10"/>
  <c r="L33" i="10"/>
  <c r="C33" i="10" s="1"/>
  <c r="G20" i="10"/>
  <c r="C72" i="10"/>
  <c r="L75" i="10"/>
  <c r="J82" i="10"/>
  <c r="C87" i="10"/>
  <c r="C90" i="10"/>
  <c r="O165" i="10"/>
  <c r="O164" i="10" s="1"/>
  <c r="G173" i="10"/>
  <c r="G172" i="10" s="1"/>
  <c r="M173" i="10"/>
  <c r="M172" i="10" s="1"/>
  <c r="K186" i="10"/>
  <c r="C265" i="10"/>
  <c r="H75" i="10"/>
  <c r="I88" i="10"/>
  <c r="N172" i="10"/>
  <c r="C189" i="10"/>
  <c r="M52" i="10"/>
  <c r="L186" i="10"/>
  <c r="O215" i="10"/>
  <c r="E129" i="10"/>
  <c r="C163" i="10"/>
  <c r="C171" i="10"/>
  <c r="C175" i="10"/>
  <c r="I187" i="10"/>
  <c r="I186" i="10" s="1"/>
  <c r="C213" i="10"/>
  <c r="C221" i="10"/>
  <c r="C224" i="10"/>
  <c r="C233" i="10"/>
  <c r="C241" i="10"/>
  <c r="J230" i="10"/>
  <c r="O251" i="10"/>
  <c r="O250" i="10" s="1"/>
  <c r="C261" i="10"/>
  <c r="C262" i="10"/>
  <c r="J258" i="10"/>
  <c r="O263" i="10"/>
  <c r="C280" i="10"/>
  <c r="C291" i="10"/>
  <c r="D82" i="10"/>
  <c r="C85" i="10"/>
  <c r="C117" i="10"/>
  <c r="C21" i="10"/>
  <c r="C23" i="10"/>
  <c r="C56" i="10"/>
  <c r="D53" i="10"/>
  <c r="D52" i="10" s="1"/>
  <c r="H53" i="10"/>
  <c r="H52" i="10" s="1"/>
  <c r="N53" i="10"/>
  <c r="N52" i="10" s="1"/>
  <c r="C95" i="10"/>
  <c r="C96" i="10"/>
  <c r="N82" i="10"/>
  <c r="C119" i="10"/>
  <c r="C126" i="10"/>
  <c r="M129" i="10"/>
  <c r="F174" i="10"/>
  <c r="C180" i="10"/>
  <c r="O178" i="10"/>
  <c r="O173" i="10" s="1"/>
  <c r="O187" i="10"/>
  <c r="O186" i="10" s="1"/>
  <c r="H186" i="10"/>
  <c r="O195" i="10"/>
  <c r="C217" i="10"/>
  <c r="C219" i="10"/>
  <c r="I232" i="10"/>
  <c r="C249" i="10"/>
  <c r="C257" i="10"/>
  <c r="L281" i="10"/>
  <c r="L287" i="10" s="1"/>
  <c r="C93" i="10"/>
  <c r="C139" i="10"/>
  <c r="M20" i="10"/>
  <c r="K53" i="10"/>
  <c r="K52" i="10" s="1"/>
  <c r="C60" i="10"/>
  <c r="C64" i="10"/>
  <c r="F68" i="10"/>
  <c r="F66" i="10" s="1"/>
  <c r="C71" i="10"/>
  <c r="O68" i="10"/>
  <c r="O66" i="10" s="1"/>
  <c r="E75" i="10"/>
  <c r="C78" i="10"/>
  <c r="C107" i="10"/>
  <c r="C109" i="10"/>
  <c r="C147" i="10"/>
  <c r="C148" i="10"/>
  <c r="L174" i="10"/>
  <c r="K173" i="10"/>
  <c r="K172" i="10" s="1"/>
  <c r="G186" i="10"/>
  <c r="C201" i="10"/>
  <c r="H203" i="10"/>
  <c r="M203" i="10"/>
  <c r="C253" i="10"/>
  <c r="C255" i="10"/>
  <c r="L263" i="10"/>
  <c r="O288" i="10"/>
  <c r="G286" i="10"/>
  <c r="L36" i="10"/>
  <c r="C36" i="10" s="1"/>
  <c r="L54" i="10"/>
  <c r="C59" i="10"/>
  <c r="C70" i="10"/>
  <c r="C73" i="10"/>
  <c r="C81" i="10"/>
  <c r="C92" i="10"/>
  <c r="F102" i="10"/>
  <c r="C106" i="10"/>
  <c r="C123" i="10"/>
  <c r="I121" i="10"/>
  <c r="C131" i="10"/>
  <c r="C149" i="10"/>
  <c r="C170" i="10"/>
  <c r="C182" i="10"/>
  <c r="I204" i="10"/>
  <c r="C212" i="10"/>
  <c r="C223" i="10"/>
  <c r="C236" i="10"/>
  <c r="O237" i="10"/>
  <c r="O230" i="10" s="1"/>
  <c r="L245" i="10"/>
  <c r="M258" i="10"/>
  <c r="L259" i="10"/>
  <c r="L258" i="10" s="1"/>
  <c r="C277" i="10"/>
  <c r="C278" i="10"/>
  <c r="O281" i="10"/>
  <c r="O287" i="10" s="1"/>
  <c r="O286" i="10" s="1"/>
  <c r="L173" i="10"/>
  <c r="L172" i="10" s="1"/>
  <c r="I271" i="10"/>
  <c r="M286" i="10"/>
  <c r="I57" i="10"/>
  <c r="I53" i="10" s="1"/>
  <c r="C61" i="10"/>
  <c r="C63" i="10"/>
  <c r="F76" i="10"/>
  <c r="J75" i="10"/>
  <c r="M75" i="10"/>
  <c r="I75" i="10"/>
  <c r="O83" i="10"/>
  <c r="C99" i="10"/>
  <c r="C101" i="10"/>
  <c r="C103" i="10"/>
  <c r="C105" i="10"/>
  <c r="C108" i="10"/>
  <c r="L111" i="10"/>
  <c r="O115" i="10"/>
  <c r="C132" i="10"/>
  <c r="C142" i="10"/>
  <c r="C153" i="10"/>
  <c r="C156" i="10"/>
  <c r="C158" i="10"/>
  <c r="C169" i="10"/>
  <c r="H194" i="10"/>
  <c r="C211" i="10"/>
  <c r="C214" i="10"/>
  <c r="C222" i="10"/>
  <c r="J203" i="10"/>
  <c r="J194" i="10" s="1"/>
  <c r="N203" i="10"/>
  <c r="N194" i="10" s="1"/>
  <c r="K230" i="10"/>
  <c r="K229" i="10" s="1"/>
  <c r="C244" i="10"/>
  <c r="C267" i="10"/>
  <c r="O269" i="10"/>
  <c r="O268" i="10" s="1"/>
  <c r="I275" i="10"/>
  <c r="C275" i="10" s="1"/>
  <c r="C289" i="10"/>
  <c r="C290" i="10"/>
  <c r="E287" i="10"/>
  <c r="E286" i="10" s="1"/>
  <c r="J287" i="10"/>
  <c r="J286" i="10" s="1"/>
  <c r="N287" i="10"/>
  <c r="N286" i="10" s="1"/>
  <c r="L27" i="10"/>
  <c r="C27" i="10" s="1"/>
  <c r="J26" i="10"/>
  <c r="J20" i="10" s="1"/>
  <c r="C43" i="10"/>
  <c r="E52" i="10"/>
  <c r="C55" i="10"/>
  <c r="O54" i="10"/>
  <c r="O53" i="10" s="1"/>
  <c r="O52" i="10" s="1"/>
  <c r="C62" i="10"/>
  <c r="C65" i="10"/>
  <c r="C67" i="10"/>
  <c r="C77" i="10"/>
  <c r="C86" i="10"/>
  <c r="H82" i="10"/>
  <c r="L88" i="10"/>
  <c r="L102" i="10"/>
  <c r="C133" i="10"/>
  <c r="K129" i="10"/>
  <c r="C138" i="10"/>
  <c r="F143" i="10"/>
  <c r="C146" i="10"/>
  <c r="L150" i="10"/>
  <c r="C157" i="10"/>
  <c r="C162" i="10"/>
  <c r="C177" i="10"/>
  <c r="O183" i="10"/>
  <c r="E186" i="10"/>
  <c r="K194" i="10"/>
  <c r="C200" i="10"/>
  <c r="D203" i="10"/>
  <c r="D194" i="10" s="1"/>
  <c r="O204" i="10"/>
  <c r="E203" i="10"/>
  <c r="E194" i="10" s="1"/>
  <c r="C220" i="10"/>
  <c r="F226" i="10"/>
  <c r="D230" i="10"/>
  <c r="D229" i="10" s="1"/>
  <c r="H230" i="10"/>
  <c r="H229" i="10" s="1"/>
  <c r="N230" i="10"/>
  <c r="N229" i="10" s="1"/>
  <c r="C243" i="10"/>
  <c r="C246" i="10"/>
  <c r="C256" i="10"/>
  <c r="O259" i="10"/>
  <c r="C274" i="10"/>
  <c r="C294" i="10"/>
  <c r="I287" i="10"/>
  <c r="I20" i="10"/>
  <c r="C42" i="10"/>
  <c r="L53" i="10"/>
  <c r="L66" i="10"/>
  <c r="F115" i="10"/>
  <c r="C116" i="10"/>
  <c r="C134" i="10"/>
  <c r="F130" i="10"/>
  <c r="C145" i="10"/>
  <c r="I143" i="10"/>
  <c r="C166" i="10"/>
  <c r="F165" i="10"/>
  <c r="C174" i="10"/>
  <c r="F251" i="10"/>
  <c r="C252" i="10"/>
  <c r="C270" i="10"/>
  <c r="F269" i="10"/>
  <c r="D20" i="10"/>
  <c r="H20" i="10"/>
  <c r="F54" i="10"/>
  <c r="C69" i="10"/>
  <c r="O76" i="10"/>
  <c r="O75" i="10" s="1"/>
  <c r="E82" i="10"/>
  <c r="I94" i="10"/>
  <c r="C98" i="10"/>
  <c r="O102" i="10"/>
  <c r="C110" i="10"/>
  <c r="C114" i="10"/>
  <c r="C118" i="10"/>
  <c r="C122" i="10"/>
  <c r="F121" i="10"/>
  <c r="H129" i="10"/>
  <c r="H74" i="10" s="1"/>
  <c r="H51" i="10" s="1"/>
  <c r="L143" i="10"/>
  <c r="O150" i="10"/>
  <c r="O129" i="10" s="1"/>
  <c r="C168" i="10"/>
  <c r="C176" i="10"/>
  <c r="O44" i="10"/>
  <c r="C44" i="10" s="1"/>
  <c r="L31" i="10"/>
  <c r="C58" i="10"/>
  <c r="I68" i="10"/>
  <c r="I66" i="10" s="1"/>
  <c r="F79" i="10"/>
  <c r="C79" i="10" s="1"/>
  <c r="G82" i="10"/>
  <c r="K82" i="10"/>
  <c r="F83" i="10"/>
  <c r="C84" i="10"/>
  <c r="F88" i="10"/>
  <c r="C89" i="10"/>
  <c r="O88" i="10"/>
  <c r="C100" i="10"/>
  <c r="C104" i="10"/>
  <c r="L115" i="10"/>
  <c r="C120" i="10"/>
  <c r="C124" i="10"/>
  <c r="C125" i="10"/>
  <c r="F127" i="10"/>
  <c r="C127" i="10" s="1"/>
  <c r="C128" i="10"/>
  <c r="D129" i="10"/>
  <c r="J129" i="10"/>
  <c r="J74" i="10" s="1"/>
  <c r="N129" i="10"/>
  <c r="N74" i="10" s="1"/>
  <c r="I140" i="10"/>
  <c r="C140" i="10" s="1"/>
  <c r="C141" i="10"/>
  <c r="C152" i="10"/>
  <c r="C154" i="10"/>
  <c r="F150" i="10"/>
  <c r="C161" i="10"/>
  <c r="I159" i="10"/>
  <c r="C159" i="10" s="1"/>
  <c r="C231" i="10"/>
  <c r="C247" i="10"/>
  <c r="I245" i="10"/>
  <c r="F263" i="10"/>
  <c r="C264" i="10"/>
  <c r="F111" i="10"/>
  <c r="C112" i="10"/>
  <c r="C22" i="10"/>
  <c r="F20" i="10"/>
  <c r="N20" i="10"/>
  <c r="C80" i="10"/>
  <c r="M82" i="10"/>
  <c r="F94" i="10"/>
  <c r="O94" i="10"/>
  <c r="I102" i="10"/>
  <c r="L121" i="10"/>
  <c r="G129" i="10"/>
  <c r="C137" i="10"/>
  <c r="I135" i="10"/>
  <c r="I150" i="10"/>
  <c r="I165" i="10"/>
  <c r="I164" i="10" s="1"/>
  <c r="F187" i="10"/>
  <c r="C188" i="10"/>
  <c r="L204" i="10"/>
  <c r="F215" i="10"/>
  <c r="C216" i="10"/>
  <c r="C240" i="10"/>
  <c r="F237" i="10"/>
  <c r="C136" i="10"/>
  <c r="C144" i="10"/>
  <c r="C160" i="10"/>
  <c r="F173" i="10"/>
  <c r="F183" i="10"/>
  <c r="C183" i="10" s="1"/>
  <c r="C184" i="10"/>
  <c r="F191" i="10"/>
  <c r="C192" i="10"/>
  <c r="M194" i="10"/>
  <c r="L195" i="10"/>
  <c r="C198" i="10"/>
  <c r="C206" i="10"/>
  <c r="C207" i="10"/>
  <c r="C208" i="10"/>
  <c r="F204" i="10"/>
  <c r="C218" i="10"/>
  <c r="C226" i="10"/>
  <c r="C232" i="10"/>
  <c r="F234" i="10"/>
  <c r="G230" i="10"/>
  <c r="G229" i="10" s="1"/>
  <c r="C239" i="10"/>
  <c r="I237" i="10"/>
  <c r="C242" i="10"/>
  <c r="C254" i="10"/>
  <c r="C266" i="10"/>
  <c r="C272" i="10"/>
  <c r="L271" i="10"/>
  <c r="C292" i="10"/>
  <c r="L288" i="10"/>
  <c r="C199" i="10"/>
  <c r="I197" i="10"/>
  <c r="I195" i="10" s="1"/>
  <c r="C202" i="10"/>
  <c r="C210" i="10"/>
  <c r="C238" i="10"/>
  <c r="L237" i="10"/>
  <c r="M229" i="10"/>
  <c r="E258" i="10"/>
  <c r="E229" i="10" s="1"/>
  <c r="F259" i="10"/>
  <c r="C260" i="10"/>
  <c r="I178" i="10"/>
  <c r="I173" i="10" s="1"/>
  <c r="I172" i="10" s="1"/>
  <c r="C179" i="10"/>
  <c r="C196" i="10"/>
  <c r="I215" i="10"/>
  <c r="L215" i="10"/>
  <c r="I234" i="10"/>
  <c r="C235" i="10"/>
  <c r="C248" i="10"/>
  <c r="F245" i="10"/>
  <c r="I251" i="10"/>
  <c r="I250" i="10" s="1"/>
  <c r="I263" i="10"/>
  <c r="I258" i="10" s="1"/>
  <c r="C273" i="10"/>
  <c r="C276" i="10"/>
  <c r="F281" i="10"/>
  <c r="F287" i="10" s="1"/>
  <c r="C282" i="10"/>
  <c r="F288" i="10"/>
  <c r="I288" i="10"/>
  <c r="C293" i="10"/>
  <c r="I279" i="10"/>
  <c r="C279" i="10" s="1"/>
  <c r="F197" i="10"/>
  <c r="I203" i="10" l="1"/>
  <c r="D74" i="10"/>
  <c r="D284" i="10" s="1"/>
  <c r="L129" i="10"/>
  <c r="J229" i="10"/>
  <c r="J193" i="10" s="1"/>
  <c r="C57" i="10"/>
  <c r="O258" i="10"/>
  <c r="K74" i="10"/>
  <c r="K51" i="10" s="1"/>
  <c r="O203" i="10"/>
  <c r="O194" i="10" s="1"/>
  <c r="I82" i="10"/>
  <c r="G193" i="10"/>
  <c r="N193" i="10"/>
  <c r="C76" i="10"/>
  <c r="L286" i="10"/>
  <c r="I52" i="10"/>
  <c r="I230" i="10"/>
  <c r="I229" i="10" s="1"/>
  <c r="L230" i="10"/>
  <c r="L229" i="10" s="1"/>
  <c r="C115" i="10"/>
  <c r="H193" i="10"/>
  <c r="H50" i="10" s="1"/>
  <c r="C245" i="10"/>
  <c r="E74" i="10"/>
  <c r="E51" i="10" s="1"/>
  <c r="C111" i="10"/>
  <c r="C102" i="10"/>
  <c r="D193" i="10"/>
  <c r="O172" i="10"/>
  <c r="O82" i="10"/>
  <c r="O74" i="10" s="1"/>
  <c r="L82" i="10"/>
  <c r="L74" i="10" s="1"/>
  <c r="M74" i="10"/>
  <c r="M51" i="10" s="1"/>
  <c r="C88" i="10"/>
  <c r="G74" i="10"/>
  <c r="G51" i="10" s="1"/>
  <c r="G50" i="10" s="1"/>
  <c r="G285" i="10" s="1"/>
  <c r="N284" i="10"/>
  <c r="C143" i="10"/>
  <c r="K193" i="10"/>
  <c r="K50" i="10" s="1"/>
  <c r="C197" i="10"/>
  <c r="E193" i="10"/>
  <c r="H284" i="10"/>
  <c r="I269" i="10"/>
  <c r="J51" i="10"/>
  <c r="J284" i="10"/>
  <c r="D51" i="10"/>
  <c r="F286" i="10"/>
  <c r="C287" i="10"/>
  <c r="C288" i="10"/>
  <c r="C259" i="10"/>
  <c r="F258" i="10"/>
  <c r="C258" i="10" s="1"/>
  <c r="I194" i="10"/>
  <c r="C234" i="10"/>
  <c r="F230" i="10"/>
  <c r="F203" i="10"/>
  <c r="C204" i="10"/>
  <c r="C173" i="10"/>
  <c r="F172" i="10"/>
  <c r="C237" i="10"/>
  <c r="C187" i="10"/>
  <c r="C135" i="10"/>
  <c r="I129" i="10"/>
  <c r="I74" i="10" s="1"/>
  <c r="C263" i="10"/>
  <c r="C150" i="10"/>
  <c r="C83" i="10"/>
  <c r="F82" i="10"/>
  <c r="C165" i="10"/>
  <c r="F164" i="10"/>
  <c r="C164" i="10" s="1"/>
  <c r="C130" i="10"/>
  <c r="F129" i="10"/>
  <c r="C129" i="10" s="1"/>
  <c r="I286" i="10"/>
  <c r="C68" i="10"/>
  <c r="F195" i="10"/>
  <c r="O229" i="10"/>
  <c r="C191" i="10"/>
  <c r="F190" i="10"/>
  <c r="C190" i="10" s="1"/>
  <c r="C215" i="10"/>
  <c r="C178" i="10"/>
  <c r="C66" i="10"/>
  <c r="O20" i="10"/>
  <c r="N51" i="10"/>
  <c r="C281" i="10"/>
  <c r="M193" i="10"/>
  <c r="M50" i="10" s="1"/>
  <c r="L203" i="10"/>
  <c r="L194" i="10" s="1"/>
  <c r="C31" i="10"/>
  <c r="L26" i="10"/>
  <c r="C121" i="10"/>
  <c r="C54" i="10"/>
  <c r="F53" i="10"/>
  <c r="I268" i="10"/>
  <c r="C251" i="10"/>
  <c r="F250" i="10"/>
  <c r="C250" i="10" s="1"/>
  <c r="F75" i="10"/>
  <c r="L269" i="10"/>
  <c r="L268" i="10" s="1"/>
  <c r="C271" i="10"/>
  <c r="C94" i="10"/>
  <c r="F268" i="10"/>
  <c r="C268" i="10" s="1"/>
  <c r="L52" i="10"/>
  <c r="H49" i="10" l="1"/>
  <c r="H285" i="10"/>
  <c r="I51" i="10"/>
  <c r="J50" i="10"/>
  <c r="J49" i="10" s="1"/>
  <c r="O51" i="10"/>
  <c r="L193" i="10"/>
  <c r="N50" i="10"/>
  <c r="N49" i="10" s="1"/>
  <c r="E284" i="10"/>
  <c r="E50" i="10"/>
  <c r="E49" i="10" s="1"/>
  <c r="K284" i="10"/>
  <c r="L51" i="10"/>
  <c r="D50" i="10"/>
  <c r="D285" i="10" s="1"/>
  <c r="M284" i="10"/>
  <c r="O284" i="10"/>
  <c r="C82" i="10"/>
  <c r="C172" i="10"/>
  <c r="K49" i="10"/>
  <c r="K285" i="10"/>
  <c r="E285" i="10"/>
  <c r="C269" i="10"/>
  <c r="G49" i="10"/>
  <c r="F186" i="10"/>
  <c r="C186" i="10" s="1"/>
  <c r="O193" i="10"/>
  <c r="G284" i="10"/>
  <c r="M285" i="10"/>
  <c r="M49" i="10"/>
  <c r="L284" i="10"/>
  <c r="I284" i="10"/>
  <c r="C26" i="10"/>
  <c r="L20" i="10"/>
  <c r="C20" i="10" s="1"/>
  <c r="O50" i="10"/>
  <c r="I193" i="10"/>
  <c r="I50" i="10" s="1"/>
  <c r="D49" i="10"/>
  <c r="C75" i="10"/>
  <c r="F74" i="10"/>
  <c r="C74" i="10" s="1"/>
  <c r="F52" i="10"/>
  <c r="C53" i="10"/>
  <c r="C195" i="10"/>
  <c r="F194" i="10"/>
  <c r="C203" i="10"/>
  <c r="L50" i="10"/>
  <c r="N285" i="10"/>
  <c r="C230" i="10"/>
  <c r="F229" i="10"/>
  <c r="C229" i="10" s="1"/>
  <c r="J285" i="10"/>
  <c r="C286" i="10"/>
  <c r="I285" i="10" l="1"/>
  <c r="I49" i="10"/>
  <c r="F51" i="10"/>
  <c r="C52" i="10"/>
  <c r="C194" i="10"/>
  <c r="F193" i="10"/>
  <c r="C193" i="10" s="1"/>
  <c r="L285" i="10"/>
  <c r="L49" i="10"/>
  <c r="F284" i="10"/>
  <c r="C284" i="10" s="1"/>
  <c r="O285" i="10"/>
  <c r="O49" i="10"/>
  <c r="C51" i="10" l="1"/>
  <c r="F50" i="10"/>
  <c r="F285" i="10" l="1"/>
  <c r="C285" i="10" s="1"/>
  <c r="C50" i="10"/>
  <c r="F49" i="10"/>
  <c r="C49" i="10" s="1"/>
  <c r="O296" i="9" l="1"/>
  <c r="L296" i="9"/>
  <c r="I296" i="9"/>
  <c r="F296" i="9"/>
  <c r="C296" i="9" s="1"/>
  <c r="O295" i="9"/>
  <c r="L295" i="9"/>
  <c r="I295" i="9"/>
  <c r="F295" i="9"/>
  <c r="O294" i="9"/>
  <c r="L294" i="9"/>
  <c r="I294" i="9"/>
  <c r="F294" i="9"/>
  <c r="O293" i="9"/>
  <c r="L293" i="9"/>
  <c r="I293" i="9"/>
  <c r="F293" i="9"/>
  <c r="O292" i="9"/>
  <c r="L292" i="9"/>
  <c r="I292" i="9"/>
  <c r="F292" i="9"/>
  <c r="C292" i="9" s="1"/>
  <c r="O291" i="9"/>
  <c r="L291" i="9"/>
  <c r="I291" i="9"/>
  <c r="F291" i="9"/>
  <c r="O290" i="9"/>
  <c r="L290" i="9"/>
  <c r="I290" i="9"/>
  <c r="F290" i="9"/>
  <c r="O289" i="9"/>
  <c r="L289" i="9"/>
  <c r="I289" i="9"/>
  <c r="F289" i="9"/>
  <c r="O288" i="9"/>
  <c r="N288" i="9"/>
  <c r="M288" i="9"/>
  <c r="K288" i="9"/>
  <c r="J288" i="9"/>
  <c r="H288" i="9"/>
  <c r="G288" i="9"/>
  <c r="E288" i="9"/>
  <c r="D288" i="9"/>
  <c r="O283" i="9"/>
  <c r="L283" i="9"/>
  <c r="I283" i="9"/>
  <c r="F283" i="9"/>
  <c r="O282" i="9"/>
  <c r="L282" i="9"/>
  <c r="L281" i="9" s="1"/>
  <c r="I282" i="9"/>
  <c r="F282" i="9"/>
  <c r="O281" i="9"/>
  <c r="N281" i="9"/>
  <c r="M281" i="9"/>
  <c r="K281" i="9"/>
  <c r="J281" i="9"/>
  <c r="H281" i="9"/>
  <c r="G281" i="9"/>
  <c r="F281" i="9"/>
  <c r="E281" i="9"/>
  <c r="D281" i="9"/>
  <c r="O280" i="9"/>
  <c r="O279" i="9" s="1"/>
  <c r="L280" i="9"/>
  <c r="I280" i="9"/>
  <c r="F280" i="9"/>
  <c r="N279" i="9"/>
  <c r="M279" i="9"/>
  <c r="M268" i="9" s="1"/>
  <c r="L279" i="9"/>
  <c r="K279" i="9"/>
  <c r="J279" i="9"/>
  <c r="I279" i="9"/>
  <c r="H279" i="9"/>
  <c r="H268" i="9" s="1"/>
  <c r="G279" i="9"/>
  <c r="F279" i="9"/>
  <c r="E279" i="9"/>
  <c r="D279" i="9"/>
  <c r="O278" i="9"/>
  <c r="L278" i="9"/>
  <c r="I278" i="9"/>
  <c r="F278" i="9"/>
  <c r="O277" i="9"/>
  <c r="L277" i="9"/>
  <c r="I277" i="9"/>
  <c r="F277" i="9"/>
  <c r="O276" i="9"/>
  <c r="O275" i="9" s="1"/>
  <c r="L276" i="9"/>
  <c r="I276" i="9"/>
  <c r="F276" i="9"/>
  <c r="C276" i="9" s="1"/>
  <c r="N275" i="9"/>
  <c r="M275" i="9"/>
  <c r="L275" i="9"/>
  <c r="K275" i="9"/>
  <c r="J275" i="9"/>
  <c r="I275" i="9"/>
  <c r="H275" i="9"/>
  <c r="G275" i="9"/>
  <c r="E275" i="9"/>
  <c r="D275" i="9"/>
  <c r="O274" i="9"/>
  <c r="L274" i="9"/>
  <c r="I274" i="9"/>
  <c r="F274" i="9"/>
  <c r="O273" i="9"/>
  <c r="L273" i="9"/>
  <c r="I273" i="9"/>
  <c r="F273" i="9"/>
  <c r="O272" i="9"/>
  <c r="O271" i="9" s="1"/>
  <c r="L272" i="9"/>
  <c r="I272" i="9"/>
  <c r="I271" i="9" s="1"/>
  <c r="F272" i="9"/>
  <c r="N271" i="9"/>
  <c r="M271" i="9"/>
  <c r="L271" i="9"/>
  <c r="K271" i="9"/>
  <c r="J271" i="9"/>
  <c r="H271" i="9"/>
  <c r="G271" i="9"/>
  <c r="E271" i="9"/>
  <c r="D271" i="9"/>
  <c r="O270" i="9"/>
  <c r="L270" i="9"/>
  <c r="I270" i="9"/>
  <c r="F270" i="9"/>
  <c r="L269" i="9"/>
  <c r="L268" i="9" s="1"/>
  <c r="N268" i="9"/>
  <c r="K268" i="9"/>
  <c r="J268" i="9"/>
  <c r="G268" i="9"/>
  <c r="O267" i="9"/>
  <c r="L267" i="9"/>
  <c r="I267" i="9"/>
  <c r="F267" i="9"/>
  <c r="O266" i="9"/>
  <c r="L266" i="9"/>
  <c r="I266" i="9"/>
  <c r="F266" i="9"/>
  <c r="C266" i="9" s="1"/>
  <c r="O265" i="9"/>
  <c r="L265" i="9"/>
  <c r="I265" i="9"/>
  <c r="F265" i="9"/>
  <c r="O264" i="9"/>
  <c r="O263" i="9" s="1"/>
  <c r="L264" i="9"/>
  <c r="I264" i="9"/>
  <c r="F264" i="9"/>
  <c r="N263" i="9"/>
  <c r="M263" i="9"/>
  <c r="K263" i="9"/>
  <c r="J263" i="9"/>
  <c r="H263" i="9"/>
  <c r="G263" i="9"/>
  <c r="E263" i="9"/>
  <c r="D263" i="9"/>
  <c r="O262" i="9"/>
  <c r="L262" i="9"/>
  <c r="I262" i="9"/>
  <c r="F262" i="9"/>
  <c r="C262" i="9" s="1"/>
  <c r="O261" i="9"/>
  <c r="L261" i="9"/>
  <c r="I261" i="9"/>
  <c r="F261" i="9"/>
  <c r="C261" i="9" s="1"/>
  <c r="O260" i="9"/>
  <c r="L260" i="9"/>
  <c r="I260" i="9"/>
  <c r="F260" i="9"/>
  <c r="F259" i="9" s="1"/>
  <c r="N259" i="9"/>
  <c r="M259" i="9"/>
  <c r="K259" i="9"/>
  <c r="J259" i="9"/>
  <c r="H259" i="9"/>
  <c r="G259" i="9"/>
  <c r="E259" i="9"/>
  <c r="E258" i="9" s="1"/>
  <c r="D259" i="9"/>
  <c r="M258" i="9"/>
  <c r="K258" i="9"/>
  <c r="G258" i="9"/>
  <c r="D258" i="9"/>
  <c r="O257" i="9"/>
  <c r="L257" i="9"/>
  <c r="I257" i="9"/>
  <c r="F257" i="9"/>
  <c r="O256" i="9"/>
  <c r="L256" i="9"/>
  <c r="I256" i="9"/>
  <c r="F256" i="9"/>
  <c r="O255" i="9"/>
  <c r="L255" i="9"/>
  <c r="I255" i="9"/>
  <c r="F255" i="9"/>
  <c r="C255" i="9" s="1"/>
  <c r="O254" i="9"/>
  <c r="L254" i="9"/>
  <c r="I254" i="9"/>
  <c r="F254" i="9"/>
  <c r="C254" i="9" s="1"/>
  <c r="O253" i="9"/>
  <c r="L253" i="9"/>
  <c r="I253" i="9"/>
  <c r="F253" i="9"/>
  <c r="O252" i="9"/>
  <c r="L252" i="9"/>
  <c r="I252" i="9"/>
  <c r="F252" i="9"/>
  <c r="N251" i="9"/>
  <c r="N250" i="9" s="1"/>
  <c r="M251" i="9"/>
  <c r="K251" i="9"/>
  <c r="K250" i="9" s="1"/>
  <c r="J251" i="9"/>
  <c r="J250" i="9" s="1"/>
  <c r="H251" i="9"/>
  <c r="H250" i="9" s="1"/>
  <c r="G251" i="9"/>
  <c r="E251" i="9"/>
  <c r="E250" i="9" s="1"/>
  <c r="D251" i="9"/>
  <c r="D250" i="9" s="1"/>
  <c r="M250" i="9"/>
  <c r="G250" i="9"/>
  <c r="O249" i="9"/>
  <c r="L249" i="9"/>
  <c r="I249" i="9"/>
  <c r="F249" i="9"/>
  <c r="O248" i="9"/>
  <c r="L248" i="9"/>
  <c r="I248" i="9"/>
  <c r="F248" i="9"/>
  <c r="O247" i="9"/>
  <c r="L247" i="9"/>
  <c r="I247" i="9"/>
  <c r="F247" i="9"/>
  <c r="O246" i="9"/>
  <c r="O245" i="9" s="1"/>
  <c r="L246" i="9"/>
  <c r="I246" i="9"/>
  <c r="F246" i="9"/>
  <c r="C246" i="9"/>
  <c r="N245" i="9"/>
  <c r="M245" i="9"/>
  <c r="K245" i="9"/>
  <c r="J245" i="9"/>
  <c r="H245" i="9"/>
  <c r="G245" i="9"/>
  <c r="E245" i="9"/>
  <c r="D245" i="9"/>
  <c r="O244" i="9"/>
  <c r="L244" i="9"/>
  <c r="I244" i="9"/>
  <c r="F244" i="9"/>
  <c r="O243" i="9"/>
  <c r="L243" i="9"/>
  <c r="I243" i="9"/>
  <c r="F243" i="9"/>
  <c r="C243" i="9" s="1"/>
  <c r="O242" i="9"/>
  <c r="L242" i="9"/>
  <c r="I242" i="9"/>
  <c r="F242" i="9"/>
  <c r="C242" i="9" s="1"/>
  <c r="O241" i="9"/>
  <c r="L241" i="9"/>
  <c r="I241" i="9"/>
  <c r="F241" i="9"/>
  <c r="O240" i="9"/>
  <c r="L240" i="9"/>
  <c r="I240" i="9"/>
  <c r="F240" i="9"/>
  <c r="O239" i="9"/>
  <c r="L239" i="9"/>
  <c r="I239" i="9"/>
  <c r="F239" i="9"/>
  <c r="O238" i="9"/>
  <c r="L238" i="9"/>
  <c r="L237" i="9" s="1"/>
  <c r="I238" i="9"/>
  <c r="F238" i="9"/>
  <c r="C238" i="9" s="1"/>
  <c r="N237" i="9"/>
  <c r="M237" i="9"/>
  <c r="K237" i="9"/>
  <c r="J237" i="9"/>
  <c r="H237" i="9"/>
  <c r="G237" i="9"/>
  <c r="E237" i="9"/>
  <c r="D237" i="9"/>
  <c r="O236" i="9"/>
  <c r="L236" i="9"/>
  <c r="I236" i="9"/>
  <c r="F236" i="9"/>
  <c r="O235" i="9"/>
  <c r="L235" i="9"/>
  <c r="L234" i="9" s="1"/>
  <c r="I235" i="9"/>
  <c r="F235" i="9"/>
  <c r="O234" i="9"/>
  <c r="N234" i="9"/>
  <c r="M234" i="9"/>
  <c r="K234" i="9"/>
  <c r="J234" i="9"/>
  <c r="H234" i="9"/>
  <c r="G234" i="9"/>
  <c r="F234" i="9"/>
  <c r="E234" i="9"/>
  <c r="D234" i="9"/>
  <c r="O233" i="9"/>
  <c r="L233" i="9"/>
  <c r="I233" i="9"/>
  <c r="F233" i="9"/>
  <c r="O232" i="9"/>
  <c r="N232" i="9"/>
  <c r="M232" i="9"/>
  <c r="M230" i="9" s="1"/>
  <c r="M229" i="9" s="1"/>
  <c r="L232" i="9"/>
  <c r="K232" i="9"/>
  <c r="J232" i="9"/>
  <c r="I232" i="9"/>
  <c r="H232" i="9"/>
  <c r="G232" i="9"/>
  <c r="G230" i="9" s="1"/>
  <c r="E232" i="9"/>
  <c r="D232" i="9"/>
  <c r="O231" i="9"/>
  <c r="L231" i="9"/>
  <c r="I231" i="9"/>
  <c r="F231" i="9"/>
  <c r="C231" i="9" s="1"/>
  <c r="N230" i="9"/>
  <c r="K230" i="9"/>
  <c r="O228" i="9"/>
  <c r="L228" i="9"/>
  <c r="I228" i="9"/>
  <c r="F228" i="9"/>
  <c r="O227" i="9"/>
  <c r="L227" i="9"/>
  <c r="L226" i="9" s="1"/>
  <c r="I227" i="9"/>
  <c r="I226" i="9" s="1"/>
  <c r="F227" i="9"/>
  <c r="F226" i="9" s="1"/>
  <c r="O226" i="9"/>
  <c r="N226" i="9"/>
  <c r="M226" i="9"/>
  <c r="K226" i="9"/>
  <c r="J226" i="9"/>
  <c r="H226" i="9"/>
  <c r="G226" i="9"/>
  <c r="E226" i="9"/>
  <c r="D226" i="9"/>
  <c r="O225" i="9"/>
  <c r="L225" i="9"/>
  <c r="I225" i="9"/>
  <c r="F225" i="9"/>
  <c r="O224" i="9"/>
  <c r="L224" i="9"/>
  <c r="I224" i="9"/>
  <c r="F224" i="9"/>
  <c r="O223" i="9"/>
  <c r="L223" i="9"/>
  <c r="I223" i="9"/>
  <c r="F223" i="9"/>
  <c r="O222" i="9"/>
  <c r="L222" i="9"/>
  <c r="I222" i="9"/>
  <c r="C222" i="9" s="1"/>
  <c r="F222" i="9"/>
  <c r="O221" i="9"/>
  <c r="L221" i="9"/>
  <c r="I221" i="9"/>
  <c r="F221" i="9"/>
  <c r="C221" i="9" s="1"/>
  <c r="O220" i="9"/>
  <c r="L220" i="9"/>
  <c r="I220" i="9"/>
  <c r="F220" i="9"/>
  <c r="C220" i="9" s="1"/>
  <c r="O219" i="9"/>
  <c r="L219" i="9"/>
  <c r="I219" i="9"/>
  <c r="F219" i="9"/>
  <c r="O218" i="9"/>
  <c r="L218" i="9"/>
  <c r="I218" i="9"/>
  <c r="F218" i="9"/>
  <c r="C218" i="9" s="1"/>
  <c r="O217" i="9"/>
  <c r="L217" i="9"/>
  <c r="I217" i="9"/>
  <c r="F217" i="9"/>
  <c r="O216" i="9"/>
  <c r="L216" i="9"/>
  <c r="I216" i="9"/>
  <c r="I215" i="9" s="1"/>
  <c r="F216" i="9"/>
  <c r="N215" i="9"/>
  <c r="M215" i="9"/>
  <c r="K215" i="9"/>
  <c r="J215" i="9"/>
  <c r="H215" i="9"/>
  <c r="G215" i="9"/>
  <c r="E215" i="9"/>
  <c r="D215" i="9"/>
  <c r="O214" i="9"/>
  <c r="L214" i="9"/>
  <c r="I214" i="9"/>
  <c r="F214" i="9"/>
  <c r="O213" i="9"/>
  <c r="L213" i="9"/>
  <c r="I213" i="9"/>
  <c r="F213" i="9"/>
  <c r="O212" i="9"/>
  <c r="L212" i="9"/>
  <c r="I212" i="9"/>
  <c r="F212" i="9"/>
  <c r="O211" i="9"/>
  <c r="L211" i="9"/>
  <c r="I211" i="9"/>
  <c r="F211" i="9"/>
  <c r="O210" i="9"/>
  <c r="L210" i="9"/>
  <c r="I210" i="9"/>
  <c r="F210" i="9"/>
  <c r="C210" i="9" s="1"/>
  <c r="O209" i="9"/>
  <c r="L209" i="9"/>
  <c r="I209" i="9"/>
  <c r="F209" i="9"/>
  <c r="O208" i="9"/>
  <c r="L208" i="9"/>
  <c r="I208" i="9"/>
  <c r="F208" i="9"/>
  <c r="O207" i="9"/>
  <c r="L207" i="9"/>
  <c r="I207" i="9"/>
  <c r="F207" i="9"/>
  <c r="O206" i="9"/>
  <c r="L206" i="9"/>
  <c r="I206" i="9"/>
  <c r="F206" i="9"/>
  <c r="C206" i="9" s="1"/>
  <c r="O205" i="9"/>
  <c r="L205" i="9"/>
  <c r="I205" i="9"/>
  <c r="I204" i="9" s="1"/>
  <c r="F205" i="9"/>
  <c r="N204" i="9"/>
  <c r="M204" i="9"/>
  <c r="M203" i="9" s="1"/>
  <c r="K204" i="9"/>
  <c r="J204" i="9"/>
  <c r="J203" i="9" s="1"/>
  <c r="H204" i="9"/>
  <c r="H203" i="9" s="1"/>
  <c r="G204" i="9"/>
  <c r="E204" i="9"/>
  <c r="E203" i="9" s="1"/>
  <c r="D204" i="9"/>
  <c r="D203" i="9"/>
  <c r="O202" i="9"/>
  <c r="L202" i="9"/>
  <c r="I202" i="9"/>
  <c r="F202" i="9"/>
  <c r="C202" i="9" s="1"/>
  <c r="O201" i="9"/>
  <c r="L201" i="9"/>
  <c r="I201" i="9"/>
  <c r="F201" i="9"/>
  <c r="O200" i="9"/>
  <c r="L200" i="9"/>
  <c r="I200" i="9"/>
  <c r="F200" i="9"/>
  <c r="O199" i="9"/>
  <c r="L199" i="9"/>
  <c r="I199" i="9"/>
  <c r="F199" i="9"/>
  <c r="O198" i="9"/>
  <c r="O197" i="9" s="1"/>
  <c r="L198" i="9"/>
  <c r="I198" i="9"/>
  <c r="I197" i="9" s="1"/>
  <c r="F198" i="9"/>
  <c r="F197" i="9" s="1"/>
  <c r="N197" i="9"/>
  <c r="M197" i="9"/>
  <c r="M195" i="9" s="1"/>
  <c r="K197" i="9"/>
  <c r="J197" i="9"/>
  <c r="H197" i="9"/>
  <c r="H195" i="9" s="1"/>
  <c r="G197" i="9"/>
  <c r="E197" i="9"/>
  <c r="D197" i="9"/>
  <c r="D195" i="9" s="1"/>
  <c r="O196" i="9"/>
  <c r="L196" i="9"/>
  <c r="I196" i="9"/>
  <c r="F196" i="9"/>
  <c r="N195" i="9"/>
  <c r="K195" i="9"/>
  <c r="J195" i="9"/>
  <c r="G195" i="9"/>
  <c r="E195" i="9"/>
  <c r="O192" i="9"/>
  <c r="O191" i="9" s="1"/>
  <c r="O190" i="9" s="1"/>
  <c r="L192" i="9"/>
  <c r="L191" i="9" s="1"/>
  <c r="L190" i="9" s="1"/>
  <c r="I192" i="9"/>
  <c r="F192" i="9"/>
  <c r="N191" i="9"/>
  <c r="N190" i="9" s="1"/>
  <c r="M191" i="9"/>
  <c r="K191" i="9"/>
  <c r="K190" i="9" s="1"/>
  <c r="J191" i="9"/>
  <c r="J190" i="9" s="1"/>
  <c r="H191" i="9"/>
  <c r="H190" i="9" s="1"/>
  <c r="G191" i="9"/>
  <c r="G190" i="9" s="1"/>
  <c r="G186" i="9" s="1"/>
  <c r="F191" i="9"/>
  <c r="E191" i="9"/>
  <c r="D191" i="9"/>
  <c r="D190" i="9" s="1"/>
  <c r="M190" i="9"/>
  <c r="E190" i="9"/>
  <c r="O189" i="9"/>
  <c r="L189" i="9"/>
  <c r="I189" i="9"/>
  <c r="F189" i="9"/>
  <c r="O188" i="9"/>
  <c r="O187" i="9" s="1"/>
  <c r="L188" i="9"/>
  <c r="L187" i="9" s="1"/>
  <c r="I188" i="9"/>
  <c r="F188" i="9"/>
  <c r="N187" i="9"/>
  <c r="M187" i="9"/>
  <c r="M186" i="9" s="1"/>
  <c r="K187" i="9"/>
  <c r="J187" i="9"/>
  <c r="H187" i="9"/>
  <c r="G187" i="9"/>
  <c r="F187" i="9"/>
  <c r="E187" i="9"/>
  <c r="E186" i="9" s="1"/>
  <c r="D187" i="9"/>
  <c r="O185" i="9"/>
  <c r="L185" i="9"/>
  <c r="I185" i="9"/>
  <c r="F185" i="9"/>
  <c r="O184" i="9"/>
  <c r="L184" i="9"/>
  <c r="L183" i="9" s="1"/>
  <c r="I184" i="9"/>
  <c r="F184" i="9"/>
  <c r="O183" i="9"/>
  <c r="N183" i="9"/>
  <c r="M183" i="9"/>
  <c r="K183" i="9"/>
  <c r="J183" i="9"/>
  <c r="I183" i="9"/>
  <c r="H183" i="9"/>
  <c r="G183" i="9"/>
  <c r="F183" i="9"/>
  <c r="E183" i="9"/>
  <c r="D183" i="9"/>
  <c r="O182" i="9"/>
  <c r="L182" i="9"/>
  <c r="I182" i="9"/>
  <c r="F182" i="9"/>
  <c r="O181" i="9"/>
  <c r="L181" i="9"/>
  <c r="I181" i="9"/>
  <c r="F181" i="9"/>
  <c r="O180" i="9"/>
  <c r="L180" i="9"/>
  <c r="I180" i="9"/>
  <c r="F180" i="9"/>
  <c r="O179" i="9"/>
  <c r="O178" i="9" s="1"/>
  <c r="L179" i="9"/>
  <c r="I179" i="9"/>
  <c r="C179" i="9" s="1"/>
  <c r="F179" i="9"/>
  <c r="N178" i="9"/>
  <c r="M178" i="9"/>
  <c r="K178" i="9"/>
  <c r="J178" i="9"/>
  <c r="H178" i="9"/>
  <c r="G178" i="9"/>
  <c r="E178" i="9"/>
  <c r="D178" i="9"/>
  <c r="O177" i="9"/>
  <c r="L177" i="9"/>
  <c r="I177" i="9"/>
  <c r="F177" i="9"/>
  <c r="O176" i="9"/>
  <c r="L176" i="9"/>
  <c r="I176" i="9"/>
  <c r="F176" i="9"/>
  <c r="O175" i="9"/>
  <c r="O174" i="9" s="1"/>
  <c r="L175" i="9"/>
  <c r="L174" i="9" s="1"/>
  <c r="I175" i="9"/>
  <c r="F175" i="9"/>
  <c r="N174" i="9"/>
  <c r="N173" i="9" s="1"/>
  <c r="N172" i="9" s="1"/>
  <c r="M174" i="9"/>
  <c r="K174" i="9"/>
  <c r="J174" i="9"/>
  <c r="J173" i="9" s="1"/>
  <c r="J172" i="9" s="1"/>
  <c r="H174" i="9"/>
  <c r="H173" i="9" s="1"/>
  <c r="H172" i="9" s="1"/>
  <c r="G174" i="9"/>
  <c r="E174" i="9"/>
  <c r="E173" i="9" s="1"/>
  <c r="E172" i="9" s="1"/>
  <c r="D174" i="9"/>
  <c r="D173" i="9" s="1"/>
  <c r="D172" i="9" s="1"/>
  <c r="K173" i="9"/>
  <c r="O171" i="9"/>
  <c r="L171" i="9"/>
  <c r="I171" i="9"/>
  <c r="F171" i="9"/>
  <c r="O170" i="9"/>
  <c r="L170" i="9"/>
  <c r="I170" i="9"/>
  <c r="F170" i="9"/>
  <c r="O169" i="9"/>
  <c r="L169" i="9"/>
  <c r="I169" i="9"/>
  <c r="F169" i="9"/>
  <c r="O168" i="9"/>
  <c r="L168" i="9"/>
  <c r="I168" i="9"/>
  <c r="F168" i="9"/>
  <c r="O167" i="9"/>
  <c r="L167" i="9"/>
  <c r="I167" i="9"/>
  <c r="F167" i="9"/>
  <c r="C167" i="9" s="1"/>
  <c r="O166" i="9"/>
  <c r="L166" i="9"/>
  <c r="I166" i="9"/>
  <c r="F166" i="9"/>
  <c r="N165" i="9"/>
  <c r="M165" i="9"/>
  <c r="M164" i="9" s="1"/>
  <c r="K165" i="9"/>
  <c r="J165" i="9"/>
  <c r="J164" i="9" s="1"/>
  <c r="H165" i="9"/>
  <c r="H164" i="9" s="1"/>
  <c r="G165" i="9"/>
  <c r="E165" i="9"/>
  <c r="E164" i="9" s="1"/>
  <c r="D165" i="9"/>
  <c r="D164" i="9" s="1"/>
  <c r="N164" i="9"/>
  <c r="K164" i="9"/>
  <c r="G164" i="9"/>
  <c r="O163" i="9"/>
  <c r="L163" i="9"/>
  <c r="I163" i="9"/>
  <c r="F163" i="9"/>
  <c r="O162" i="9"/>
  <c r="L162" i="9"/>
  <c r="I162" i="9"/>
  <c r="F162" i="9"/>
  <c r="O161" i="9"/>
  <c r="L161" i="9"/>
  <c r="I161" i="9"/>
  <c r="F161" i="9"/>
  <c r="O160" i="9"/>
  <c r="L160" i="9"/>
  <c r="I160" i="9"/>
  <c r="F160" i="9"/>
  <c r="O159" i="9"/>
  <c r="N159" i="9"/>
  <c r="M159" i="9"/>
  <c r="K159" i="9"/>
  <c r="J159" i="9"/>
  <c r="H159" i="9"/>
  <c r="G159" i="9"/>
  <c r="F159" i="9"/>
  <c r="E159" i="9"/>
  <c r="D159" i="9"/>
  <c r="O158" i="9"/>
  <c r="L158" i="9"/>
  <c r="I158" i="9"/>
  <c r="F158" i="9"/>
  <c r="O157" i="9"/>
  <c r="L157" i="9"/>
  <c r="I157" i="9"/>
  <c r="F157" i="9"/>
  <c r="O156" i="9"/>
  <c r="L156" i="9"/>
  <c r="I156" i="9"/>
  <c r="F156" i="9"/>
  <c r="O155" i="9"/>
  <c r="L155" i="9"/>
  <c r="I155" i="9"/>
  <c r="F155" i="9"/>
  <c r="O154" i="9"/>
  <c r="L154" i="9"/>
  <c r="I154" i="9"/>
  <c r="F154" i="9"/>
  <c r="O153" i="9"/>
  <c r="L153" i="9"/>
  <c r="I153" i="9"/>
  <c r="C153" i="9" s="1"/>
  <c r="F153" i="9"/>
  <c r="O152" i="9"/>
  <c r="L152" i="9"/>
  <c r="I152" i="9"/>
  <c r="F152" i="9"/>
  <c r="O151" i="9"/>
  <c r="O150" i="9" s="1"/>
  <c r="L151" i="9"/>
  <c r="I151" i="9"/>
  <c r="I150" i="9" s="1"/>
  <c r="F151" i="9"/>
  <c r="N150" i="9"/>
  <c r="M150" i="9"/>
  <c r="K150" i="9"/>
  <c r="J150" i="9"/>
  <c r="H150" i="9"/>
  <c r="G150" i="9"/>
  <c r="E150" i="9"/>
  <c r="D150" i="9"/>
  <c r="O149" i="9"/>
  <c r="L149" i="9"/>
  <c r="I149" i="9"/>
  <c r="F149" i="9"/>
  <c r="O148" i="9"/>
  <c r="L148" i="9"/>
  <c r="I148" i="9"/>
  <c r="F148" i="9"/>
  <c r="O147" i="9"/>
  <c r="L147" i="9"/>
  <c r="I147" i="9"/>
  <c r="F147" i="9"/>
  <c r="O146" i="9"/>
  <c r="L146" i="9"/>
  <c r="I146" i="9"/>
  <c r="F146" i="9"/>
  <c r="O145" i="9"/>
  <c r="L145" i="9"/>
  <c r="I145" i="9"/>
  <c r="F145" i="9"/>
  <c r="O144" i="9"/>
  <c r="L144" i="9"/>
  <c r="I144" i="9"/>
  <c r="F144" i="9"/>
  <c r="N143" i="9"/>
  <c r="M143" i="9"/>
  <c r="K143" i="9"/>
  <c r="J143" i="9"/>
  <c r="H143" i="9"/>
  <c r="G143" i="9"/>
  <c r="E143" i="9"/>
  <c r="D143" i="9"/>
  <c r="O142" i="9"/>
  <c r="L142" i="9"/>
  <c r="I142" i="9"/>
  <c r="F142" i="9"/>
  <c r="O141" i="9"/>
  <c r="O140" i="9" s="1"/>
  <c r="L141" i="9"/>
  <c r="I141" i="9"/>
  <c r="F141" i="9"/>
  <c r="N140" i="9"/>
  <c r="M140" i="9"/>
  <c r="L140" i="9"/>
  <c r="K140" i="9"/>
  <c r="J140" i="9"/>
  <c r="H140" i="9"/>
  <c r="G140" i="9"/>
  <c r="E140" i="9"/>
  <c r="D140" i="9"/>
  <c r="O139" i="9"/>
  <c r="L139" i="9"/>
  <c r="I139" i="9"/>
  <c r="F139" i="9"/>
  <c r="O138" i="9"/>
  <c r="L138" i="9"/>
  <c r="I138" i="9"/>
  <c r="F138" i="9"/>
  <c r="O137" i="9"/>
  <c r="L137" i="9"/>
  <c r="I137" i="9"/>
  <c r="F137" i="9"/>
  <c r="O136" i="9"/>
  <c r="L136" i="9"/>
  <c r="L135" i="9" s="1"/>
  <c r="I136" i="9"/>
  <c r="F136" i="9"/>
  <c r="O135" i="9"/>
  <c r="N135" i="9"/>
  <c r="M135" i="9"/>
  <c r="K135" i="9"/>
  <c r="J135" i="9"/>
  <c r="H135" i="9"/>
  <c r="G135" i="9"/>
  <c r="E135" i="9"/>
  <c r="D135" i="9"/>
  <c r="O134" i="9"/>
  <c r="L134" i="9"/>
  <c r="I134" i="9"/>
  <c r="F134" i="9"/>
  <c r="O133" i="9"/>
  <c r="L133" i="9"/>
  <c r="I133" i="9"/>
  <c r="F133" i="9"/>
  <c r="O132" i="9"/>
  <c r="L132" i="9"/>
  <c r="I132" i="9"/>
  <c r="F132" i="9"/>
  <c r="O131" i="9"/>
  <c r="O130" i="9" s="1"/>
  <c r="L131" i="9"/>
  <c r="L130" i="9" s="1"/>
  <c r="I131" i="9"/>
  <c r="F131" i="9"/>
  <c r="C131" i="9"/>
  <c r="N130" i="9"/>
  <c r="M130" i="9"/>
  <c r="K130" i="9"/>
  <c r="J130" i="9"/>
  <c r="H130" i="9"/>
  <c r="G130" i="9"/>
  <c r="E130" i="9"/>
  <c r="E129" i="9" s="1"/>
  <c r="D130" i="9"/>
  <c r="O128" i="9"/>
  <c r="L128" i="9"/>
  <c r="L127" i="9" s="1"/>
  <c r="I128" i="9"/>
  <c r="I127" i="9" s="1"/>
  <c r="F128" i="9"/>
  <c r="F127" i="9" s="1"/>
  <c r="O127" i="9"/>
  <c r="N127" i="9"/>
  <c r="M127" i="9"/>
  <c r="K127" i="9"/>
  <c r="J127" i="9"/>
  <c r="H127" i="9"/>
  <c r="G127" i="9"/>
  <c r="E127" i="9"/>
  <c r="D127" i="9"/>
  <c r="O126" i="9"/>
  <c r="L126" i="9"/>
  <c r="I126" i="9"/>
  <c r="F126" i="9"/>
  <c r="O125" i="9"/>
  <c r="L125" i="9"/>
  <c r="I125" i="9"/>
  <c r="F125" i="9"/>
  <c r="O124" i="9"/>
  <c r="L124" i="9"/>
  <c r="I124" i="9"/>
  <c r="F124" i="9"/>
  <c r="O123" i="9"/>
  <c r="L123" i="9"/>
  <c r="I123" i="9"/>
  <c r="F123" i="9"/>
  <c r="O122" i="9"/>
  <c r="L122" i="9"/>
  <c r="I122" i="9"/>
  <c r="F122" i="9"/>
  <c r="N121" i="9"/>
  <c r="M121" i="9"/>
  <c r="K121" i="9"/>
  <c r="J121" i="9"/>
  <c r="H121" i="9"/>
  <c r="G121" i="9"/>
  <c r="E121" i="9"/>
  <c r="D121" i="9"/>
  <c r="O120" i="9"/>
  <c r="L120" i="9"/>
  <c r="I120" i="9"/>
  <c r="F120" i="9"/>
  <c r="O119" i="9"/>
  <c r="O115" i="9" s="1"/>
  <c r="L119" i="9"/>
  <c r="I119" i="9"/>
  <c r="F119" i="9"/>
  <c r="C119" i="9"/>
  <c r="O118" i="9"/>
  <c r="L118" i="9"/>
  <c r="I118" i="9"/>
  <c r="F118" i="9"/>
  <c r="C118" i="9" s="1"/>
  <c r="O117" i="9"/>
  <c r="L117" i="9"/>
  <c r="I117" i="9"/>
  <c r="F117" i="9"/>
  <c r="O116" i="9"/>
  <c r="L116" i="9"/>
  <c r="I116" i="9"/>
  <c r="F116" i="9"/>
  <c r="F115" i="9" s="1"/>
  <c r="N115" i="9"/>
  <c r="M115" i="9"/>
  <c r="K115" i="9"/>
  <c r="J115" i="9"/>
  <c r="H115" i="9"/>
  <c r="G115" i="9"/>
  <c r="E115" i="9"/>
  <c r="D115" i="9"/>
  <c r="O114" i="9"/>
  <c r="L114" i="9"/>
  <c r="I114" i="9"/>
  <c r="F114" i="9"/>
  <c r="C114" i="9" s="1"/>
  <c r="O113" i="9"/>
  <c r="L113" i="9"/>
  <c r="I113" i="9"/>
  <c r="F113" i="9"/>
  <c r="O112" i="9"/>
  <c r="L112" i="9"/>
  <c r="I112" i="9"/>
  <c r="F112" i="9"/>
  <c r="F111" i="9" s="1"/>
  <c r="O111" i="9"/>
  <c r="N111" i="9"/>
  <c r="M111" i="9"/>
  <c r="K111" i="9"/>
  <c r="J111" i="9"/>
  <c r="H111" i="9"/>
  <c r="G111" i="9"/>
  <c r="E111" i="9"/>
  <c r="D111" i="9"/>
  <c r="O110" i="9"/>
  <c r="L110" i="9"/>
  <c r="I110" i="9"/>
  <c r="F110" i="9"/>
  <c r="O109" i="9"/>
  <c r="L109" i="9"/>
  <c r="I109" i="9"/>
  <c r="C109" i="9" s="1"/>
  <c r="F109" i="9"/>
  <c r="O108" i="9"/>
  <c r="L108" i="9"/>
  <c r="I108" i="9"/>
  <c r="F108" i="9"/>
  <c r="O107" i="9"/>
  <c r="L107" i="9"/>
  <c r="I107" i="9"/>
  <c r="F107" i="9"/>
  <c r="O106" i="9"/>
  <c r="L106" i="9"/>
  <c r="I106" i="9"/>
  <c r="F106" i="9"/>
  <c r="O105" i="9"/>
  <c r="L105" i="9"/>
  <c r="I105" i="9"/>
  <c r="F105" i="9"/>
  <c r="O104" i="9"/>
  <c r="L104" i="9"/>
  <c r="I104" i="9"/>
  <c r="F104" i="9"/>
  <c r="O103" i="9"/>
  <c r="O102" i="9" s="1"/>
  <c r="L103" i="9"/>
  <c r="I103" i="9"/>
  <c r="C103" i="9" s="1"/>
  <c r="F103" i="9"/>
  <c r="N102" i="9"/>
  <c r="M102" i="9"/>
  <c r="K102" i="9"/>
  <c r="J102" i="9"/>
  <c r="H102" i="9"/>
  <c r="G102" i="9"/>
  <c r="E102" i="9"/>
  <c r="D102" i="9"/>
  <c r="O101" i="9"/>
  <c r="L101" i="9"/>
  <c r="I101" i="9"/>
  <c r="F101" i="9"/>
  <c r="O100" i="9"/>
  <c r="L100" i="9"/>
  <c r="I100" i="9"/>
  <c r="F100" i="9"/>
  <c r="O99" i="9"/>
  <c r="L99" i="9"/>
  <c r="I99" i="9"/>
  <c r="C99" i="9" s="1"/>
  <c r="F99" i="9"/>
  <c r="O98" i="9"/>
  <c r="L98" i="9"/>
  <c r="I98" i="9"/>
  <c r="F98" i="9"/>
  <c r="O97" i="9"/>
  <c r="L97" i="9"/>
  <c r="I97" i="9"/>
  <c r="F97" i="9"/>
  <c r="O96" i="9"/>
  <c r="L96" i="9"/>
  <c r="I96" i="9"/>
  <c r="F96" i="9"/>
  <c r="O95" i="9"/>
  <c r="L95" i="9"/>
  <c r="L94" i="9" s="1"/>
  <c r="I95" i="9"/>
  <c r="F95" i="9"/>
  <c r="N94" i="9"/>
  <c r="M94" i="9"/>
  <c r="K94" i="9"/>
  <c r="J94" i="9"/>
  <c r="H94" i="9"/>
  <c r="G94" i="9"/>
  <c r="E94" i="9"/>
  <c r="D94" i="9"/>
  <c r="O93" i="9"/>
  <c r="L93" i="9"/>
  <c r="I93" i="9"/>
  <c r="F93" i="9"/>
  <c r="O92" i="9"/>
  <c r="L92" i="9"/>
  <c r="I92" i="9"/>
  <c r="F92" i="9"/>
  <c r="O91" i="9"/>
  <c r="L91" i="9"/>
  <c r="I91" i="9"/>
  <c r="F91" i="9"/>
  <c r="O90" i="9"/>
  <c r="L90" i="9"/>
  <c r="I90" i="9"/>
  <c r="F90" i="9"/>
  <c r="O89" i="9"/>
  <c r="O88" i="9" s="1"/>
  <c r="L89" i="9"/>
  <c r="I89" i="9"/>
  <c r="F89" i="9"/>
  <c r="F88" i="9" s="1"/>
  <c r="N88" i="9"/>
  <c r="N82" i="9" s="1"/>
  <c r="M88" i="9"/>
  <c r="K88" i="9"/>
  <c r="J88" i="9"/>
  <c r="H88" i="9"/>
  <c r="G88" i="9"/>
  <c r="E88" i="9"/>
  <c r="D88" i="9"/>
  <c r="O87" i="9"/>
  <c r="L87" i="9"/>
  <c r="I87" i="9"/>
  <c r="F87" i="9"/>
  <c r="O86" i="9"/>
  <c r="L86" i="9"/>
  <c r="I86" i="9"/>
  <c r="F86" i="9"/>
  <c r="O85" i="9"/>
  <c r="L85" i="9"/>
  <c r="I85" i="9"/>
  <c r="F85" i="9"/>
  <c r="O84" i="9"/>
  <c r="L84" i="9"/>
  <c r="L83" i="9" s="1"/>
  <c r="I84" i="9"/>
  <c r="F84" i="9"/>
  <c r="O83" i="9"/>
  <c r="N83" i="9"/>
  <c r="M83" i="9"/>
  <c r="K83" i="9"/>
  <c r="J83" i="9"/>
  <c r="H83" i="9"/>
  <c r="G83" i="9"/>
  <c r="G82" i="9" s="1"/>
  <c r="E83" i="9"/>
  <c r="D83" i="9"/>
  <c r="D82" i="9" s="1"/>
  <c r="O81" i="9"/>
  <c r="L81" i="9"/>
  <c r="I81" i="9"/>
  <c r="F81" i="9"/>
  <c r="O80" i="9"/>
  <c r="L80" i="9"/>
  <c r="L79" i="9" s="1"/>
  <c r="I80" i="9"/>
  <c r="I79" i="9" s="1"/>
  <c r="F80" i="9"/>
  <c r="N79" i="9"/>
  <c r="M79" i="9"/>
  <c r="K79" i="9"/>
  <c r="J79" i="9"/>
  <c r="H79" i="9"/>
  <c r="G79" i="9"/>
  <c r="E79" i="9"/>
  <c r="D79" i="9"/>
  <c r="O78" i="9"/>
  <c r="L78" i="9"/>
  <c r="I78" i="9"/>
  <c r="F78" i="9"/>
  <c r="O77" i="9"/>
  <c r="O76" i="9" s="1"/>
  <c r="L77" i="9"/>
  <c r="L76" i="9" s="1"/>
  <c r="L75" i="9" s="1"/>
  <c r="I77" i="9"/>
  <c r="I76" i="9" s="1"/>
  <c r="F77" i="9"/>
  <c r="N76" i="9"/>
  <c r="N75" i="9" s="1"/>
  <c r="M76" i="9"/>
  <c r="M75" i="9" s="1"/>
  <c r="K76" i="9"/>
  <c r="J76" i="9"/>
  <c r="J75" i="9" s="1"/>
  <c r="H76" i="9"/>
  <c r="H75" i="9" s="1"/>
  <c r="G76" i="9"/>
  <c r="F76" i="9"/>
  <c r="E76" i="9"/>
  <c r="D76" i="9"/>
  <c r="D75" i="9" s="1"/>
  <c r="G75" i="9"/>
  <c r="O73" i="9"/>
  <c r="L73" i="9"/>
  <c r="I73" i="9"/>
  <c r="F73" i="9"/>
  <c r="O72" i="9"/>
  <c r="L72" i="9"/>
  <c r="I72" i="9"/>
  <c r="F72" i="9"/>
  <c r="O71" i="9"/>
  <c r="L71" i="9"/>
  <c r="I71" i="9"/>
  <c r="F71" i="9"/>
  <c r="O70" i="9"/>
  <c r="L70" i="9"/>
  <c r="I70" i="9"/>
  <c r="F70" i="9"/>
  <c r="O69" i="9"/>
  <c r="O68" i="9" s="1"/>
  <c r="L69" i="9"/>
  <c r="L68" i="9" s="1"/>
  <c r="I69" i="9"/>
  <c r="C69" i="9" s="1"/>
  <c r="F69" i="9"/>
  <c r="N68" i="9"/>
  <c r="N66" i="9" s="1"/>
  <c r="M68" i="9"/>
  <c r="M66" i="9" s="1"/>
  <c r="K68" i="9"/>
  <c r="K66" i="9" s="1"/>
  <c r="J68" i="9"/>
  <c r="J66" i="9" s="1"/>
  <c r="H68" i="9"/>
  <c r="H66" i="9" s="1"/>
  <c r="G68" i="9"/>
  <c r="G66" i="9" s="1"/>
  <c r="E68" i="9"/>
  <c r="E66" i="9" s="1"/>
  <c r="D68" i="9"/>
  <c r="D66" i="9" s="1"/>
  <c r="O67" i="9"/>
  <c r="O66" i="9" s="1"/>
  <c r="L67" i="9"/>
  <c r="I67" i="9"/>
  <c r="F67" i="9"/>
  <c r="O65" i="9"/>
  <c r="L65" i="9"/>
  <c r="I65" i="9"/>
  <c r="F65" i="9"/>
  <c r="C65" i="9" s="1"/>
  <c r="O64" i="9"/>
  <c r="L64" i="9"/>
  <c r="I64" i="9"/>
  <c r="F64" i="9"/>
  <c r="O63" i="9"/>
  <c r="L63" i="9"/>
  <c r="I63" i="9"/>
  <c r="F63" i="9"/>
  <c r="O62" i="9"/>
  <c r="L62" i="9"/>
  <c r="I62" i="9"/>
  <c r="F62" i="9"/>
  <c r="O61" i="9"/>
  <c r="L61" i="9"/>
  <c r="I61" i="9"/>
  <c r="F61" i="9"/>
  <c r="C61" i="9" s="1"/>
  <c r="O60" i="9"/>
  <c r="L60" i="9"/>
  <c r="I60" i="9"/>
  <c r="F60" i="9"/>
  <c r="O59" i="9"/>
  <c r="L59" i="9"/>
  <c r="I59" i="9"/>
  <c r="F59" i="9"/>
  <c r="O58" i="9"/>
  <c r="L58" i="9"/>
  <c r="L57" i="9" s="1"/>
  <c r="I58" i="9"/>
  <c r="F58" i="9"/>
  <c r="O57" i="9"/>
  <c r="N57" i="9"/>
  <c r="M57" i="9"/>
  <c r="K57" i="9"/>
  <c r="J57" i="9"/>
  <c r="H57" i="9"/>
  <c r="G57" i="9"/>
  <c r="E57" i="9"/>
  <c r="D57" i="9"/>
  <c r="O56" i="9"/>
  <c r="L56" i="9"/>
  <c r="I56" i="9"/>
  <c r="F56" i="9"/>
  <c r="O55" i="9"/>
  <c r="O54" i="9" s="1"/>
  <c r="O53" i="9" s="1"/>
  <c r="O52" i="9" s="1"/>
  <c r="L55" i="9"/>
  <c r="L54" i="9" s="1"/>
  <c r="I55" i="9"/>
  <c r="I54" i="9" s="1"/>
  <c r="F55" i="9"/>
  <c r="N54" i="9"/>
  <c r="N53" i="9" s="1"/>
  <c r="M54" i="9"/>
  <c r="M53" i="9" s="1"/>
  <c r="M52" i="9" s="1"/>
  <c r="K54" i="9"/>
  <c r="J54" i="9"/>
  <c r="J53" i="9" s="1"/>
  <c r="H54" i="9"/>
  <c r="G54" i="9"/>
  <c r="F54" i="9"/>
  <c r="E54" i="9"/>
  <c r="E53" i="9" s="1"/>
  <c r="D54" i="9"/>
  <c r="D53" i="9" s="1"/>
  <c r="K53" i="9"/>
  <c r="K52" i="9" s="1"/>
  <c r="G53" i="9"/>
  <c r="G52" i="9" s="1"/>
  <c r="O46" i="9"/>
  <c r="C46" i="9"/>
  <c r="O45" i="9"/>
  <c r="C45" i="9" s="1"/>
  <c r="N44" i="9"/>
  <c r="M44" i="9"/>
  <c r="L43" i="9"/>
  <c r="L42" i="9" s="1"/>
  <c r="I43" i="9"/>
  <c r="F43" i="9"/>
  <c r="K42" i="9"/>
  <c r="J42" i="9"/>
  <c r="I42" i="9"/>
  <c r="H42" i="9"/>
  <c r="G42" i="9"/>
  <c r="F42" i="9"/>
  <c r="E42" i="9"/>
  <c r="D42" i="9"/>
  <c r="F41" i="9"/>
  <c r="C41" i="9" s="1"/>
  <c r="L40" i="9"/>
  <c r="C40" i="9" s="1"/>
  <c r="L39" i="9"/>
  <c r="C39" i="9"/>
  <c r="L38" i="9"/>
  <c r="C38" i="9" s="1"/>
  <c r="L37" i="9"/>
  <c r="C37" i="9" s="1"/>
  <c r="L36" i="9"/>
  <c r="C36" i="9" s="1"/>
  <c r="K36" i="9"/>
  <c r="J36" i="9"/>
  <c r="L35" i="9"/>
  <c r="C35" i="9" s="1"/>
  <c r="L34" i="9"/>
  <c r="L33" i="9" s="1"/>
  <c r="C33" i="9" s="1"/>
  <c r="C34" i="9"/>
  <c r="K33" i="9"/>
  <c r="J33" i="9"/>
  <c r="L32" i="9"/>
  <c r="L31" i="9" s="1"/>
  <c r="K31" i="9"/>
  <c r="J31" i="9"/>
  <c r="J26" i="9" s="1"/>
  <c r="L30" i="9"/>
  <c r="C30" i="9" s="1"/>
  <c r="L29" i="9"/>
  <c r="C29" i="9"/>
  <c r="L28" i="9"/>
  <c r="C28" i="9" s="1"/>
  <c r="K27" i="9"/>
  <c r="J27" i="9"/>
  <c r="F25" i="9"/>
  <c r="C25" i="9" s="1"/>
  <c r="I24" i="9"/>
  <c r="F24" i="9"/>
  <c r="O23" i="9"/>
  <c r="L23" i="9"/>
  <c r="I23" i="9"/>
  <c r="F23" i="9"/>
  <c r="O22" i="9"/>
  <c r="L22" i="9"/>
  <c r="L21" i="9" s="1"/>
  <c r="I22" i="9"/>
  <c r="F22" i="9"/>
  <c r="F21" i="9" s="1"/>
  <c r="O21" i="9"/>
  <c r="N21" i="9"/>
  <c r="N287" i="9" s="1"/>
  <c r="N286" i="9" s="1"/>
  <c r="M21" i="9"/>
  <c r="M287" i="9" s="1"/>
  <c r="M286" i="9" s="1"/>
  <c r="K21" i="9"/>
  <c r="K287" i="9" s="1"/>
  <c r="K286" i="9" s="1"/>
  <c r="J21" i="9"/>
  <c r="H21" i="9"/>
  <c r="H287" i="9" s="1"/>
  <c r="H286" i="9" s="1"/>
  <c r="G21" i="9"/>
  <c r="G287" i="9" s="1"/>
  <c r="G286" i="9" s="1"/>
  <c r="E21" i="9"/>
  <c r="D21" i="9"/>
  <c r="D287" i="9" s="1"/>
  <c r="D286" i="9" s="1"/>
  <c r="N20" i="9"/>
  <c r="L186" i="9" l="1"/>
  <c r="J20" i="9"/>
  <c r="C63" i="9"/>
  <c r="C73" i="9"/>
  <c r="C87" i="9"/>
  <c r="M129" i="9"/>
  <c r="C163" i="9"/>
  <c r="G173" i="9"/>
  <c r="M173" i="9"/>
  <c r="M172" i="9" s="1"/>
  <c r="F195" i="9"/>
  <c r="C257" i="9"/>
  <c r="L259" i="9"/>
  <c r="L263" i="9"/>
  <c r="C272" i="9"/>
  <c r="O79" i="9"/>
  <c r="C85" i="9"/>
  <c r="C91" i="9"/>
  <c r="C95" i="9"/>
  <c r="C96" i="9"/>
  <c r="C123" i="9"/>
  <c r="C139" i="9"/>
  <c r="C214" i="9"/>
  <c r="H258" i="9"/>
  <c r="E269" i="9"/>
  <c r="E268" i="9" s="1"/>
  <c r="E52" i="9"/>
  <c r="L66" i="9"/>
  <c r="E75" i="9"/>
  <c r="C81" i="9"/>
  <c r="L88" i="9"/>
  <c r="C107" i="9"/>
  <c r="C124" i="9"/>
  <c r="C127" i="9"/>
  <c r="C147" i="9"/>
  <c r="C155" i="9"/>
  <c r="C156" i="9"/>
  <c r="C158" i="9"/>
  <c r="C171" i="9"/>
  <c r="C175" i="9"/>
  <c r="C200" i="9"/>
  <c r="J230" i="9"/>
  <c r="C280" i="9"/>
  <c r="D20" i="9"/>
  <c r="C43" i="9"/>
  <c r="K75" i="9"/>
  <c r="J82" i="9"/>
  <c r="C183" i="9"/>
  <c r="K186" i="9"/>
  <c r="E194" i="9"/>
  <c r="O204" i="9"/>
  <c r="O251" i="9"/>
  <c r="O250" i="9" s="1"/>
  <c r="C270" i="9"/>
  <c r="J287" i="9"/>
  <c r="J286" i="9" s="1"/>
  <c r="O287" i="9"/>
  <c r="O286" i="9" s="1"/>
  <c r="L27" i="9"/>
  <c r="C27" i="9" s="1"/>
  <c r="K26" i="9"/>
  <c r="C56" i="9"/>
  <c r="C77" i="9"/>
  <c r="C90" i="9"/>
  <c r="C108" i="9"/>
  <c r="O121" i="9"/>
  <c r="C128" i="9"/>
  <c r="C132" i="9"/>
  <c r="C142" i="9"/>
  <c r="C144" i="9"/>
  <c r="O143" i="9"/>
  <c r="C157" i="9"/>
  <c r="O165" i="9"/>
  <c r="O164" i="9" s="1"/>
  <c r="F174" i="9"/>
  <c r="L178" i="9"/>
  <c r="C189" i="9"/>
  <c r="J194" i="9"/>
  <c r="D194" i="9"/>
  <c r="H194" i="9"/>
  <c r="L197" i="9"/>
  <c r="L195" i="9" s="1"/>
  <c r="G203" i="9"/>
  <c r="G194" i="9" s="1"/>
  <c r="K203" i="9"/>
  <c r="K194" i="9" s="1"/>
  <c r="C209" i="9"/>
  <c r="C225" i="9"/>
  <c r="E230" i="9"/>
  <c r="E229" i="9" s="1"/>
  <c r="E193" i="9" s="1"/>
  <c r="C244" i="9"/>
  <c r="C256" i="9"/>
  <c r="C265" i="9"/>
  <c r="F275" i="9"/>
  <c r="C283" i="9"/>
  <c r="C293" i="9"/>
  <c r="N52" i="9"/>
  <c r="L258" i="9"/>
  <c r="E287" i="9"/>
  <c r="E286" i="9" s="1"/>
  <c r="C24" i="9"/>
  <c r="C32" i="9"/>
  <c r="O44" i="9"/>
  <c r="C44" i="9" s="1"/>
  <c r="F57" i="9"/>
  <c r="C60" i="9"/>
  <c r="C70" i="9"/>
  <c r="C72" i="9"/>
  <c r="C78" i="9"/>
  <c r="C101" i="9"/>
  <c r="C104" i="9"/>
  <c r="L115" i="9"/>
  <c r="C126" i="9"/>
  <c r="C151" i="9"/>
  <c r="L150" i="9"/>
  <c r="C162" i="9"/>
  <c r="C170" i="9"/>
  <c r="C176" i="9"/>
  <c r="G172" i="9"/>
  <c r="K172" i="9"/>
  <c r="C185" i="9"/>
  <c r="D186" i="9"/>
  <c r="H186" i="9"/>
  <c r="C198" i="9"/>
  <c r="M194" i="9"/>
  <c r="C208" i="9"/>
  <c r="C213" i="9"/>
  <c r="N203" i="9"/>
  <c r="N194" i="9" s="1"/>
  <c r="O215" i="9"/>
  <c r="L215" i="9"/>
  <c r="C226" i="9"/>
  <c r="L251" i="9"/>
  <c r="L250" i="9" s="1"/>
  <c r="F271" i="9"/>
  <c r="C290" i="9"/>
  <c r="J52" i="9"/>
  <c r="H82" i="9"/>
  <c r="H20" i="9"/>
  <c r="C23" i="9"/>
  <c r="C42" i="9"/>
  <c r="H53" i="9"/>
  <c r="H52" i="9" s="1"/>
  <c r="C59" i="9"/>
  <c r="C62" i="9"/>
  <c r="C64" i="9"/>
  <c r="I68" i="9"/>
  <c r="I66" i="9" s="1"/>
  <c r="C71" i="9"/>
  <c r="I75" i="9"/>
  <c r="C80" i="9"/>
  <c r="E82" i="9"/>
  <c r="E74" i="9" s="1"/>
  <c r="E284" i="9" s="1"/>
  <c r="K82" i="9"/>
  <c r="F83" i="9"/>
  <c r="C86" i="9"/>
  <c r="C93" i="9"/>
  <c r="C110" i="9"/>
  <c r="M82" i="9"/>
  <c r="M74" i="9" s="1"/>
  <c r="L121" i="9"/>
  <c r="C125" i="9"/>
  <c r="D129" i="9"/>
  <c r="D74" i="9" s="1"/>
  <c r="J129" i="9"/>
  <c r="J74" i="9" s="1"/>
  <c r="N129" i="9"/>
  <c r="N74" i="9" s="1"/>
  <c r="L143" i="9"/>
  <c r="C149" i="9"/>
  <c r="C152" i="9"/>
  <c r="C169" i="9"/>
  <c r="C184" i="9"/>
  <c r="O186" i="9"/>
  <c r="C201" i="9"/>
  <c r="L204" i="9"/>
  <c r="C212" i="9"/>
  <c r="C216" i="9"/>
  <c r="C217" i="9"/>
  <c r="C239" i="9"/>
  <c r="L245" i="9"/>
  <c r="O259" i="9"/>
  <c r="O258" i="9" s="1"/>
  <c r="C273" i="9"/>
  <c r="C274" i="9"/>
  <c r="D269" i="9"/>
  <c r="D268" i="9" s="1"/>
  <c r="C277" i="9"/>
  <c r="C278" i="9"/>
  <c r="L287" i="9"/>
  <c r="F53" i="9"/>
  <c r="C76" i="9"/>
  <c r="O75" i="9"/>
  <c r="F287" i="9"/>
  <c r="F20" i="9"/>
  <c r="L53" i="9"/>
  <c r="L52" i="9" s="1"/>
  <c r="L26" i="9"/>
  <c r="C26" i="9" s="1"/>
  <c r="C31" i="9"/>
  <c r="D52" i="9"/>
  <c r="C105" i="9"/>
  <c r="I102" i="9"/>
  <c r="C112" i="9"/>
  <c r="L111" i="9"/>
  <c r="C134" i="9"/>
  <c r="F130" i="9"/>
  <c r="C146" i="9"/>
  <c r="F143" i="9"/>
  <c r="C177" i="9"/>
  <c r="I174" i="9"/>
  <c r="C289" i="9"/>
  <c r="L288" i="9"/>
  <c r="E20" i="9"/>
  <c r="M20" i="9"/>
  <c r="C22" i="9"/>
  <c r="C54" i="9"/>
  <c r="C58" i="9"/>
  <c r="F79" i="9"/>
  <c r="C79" i="9" s="1"/>
  <c r="I83" i="9"/>
  <c r="C97" i="9"/>
  <c r="I94" i="9"/>
  <c r="C100" i="9"/>
  <c r="C117" i="9"/>
  <c r="I115" i="9"/>
  <c r="C115" i="9" s="1"/>
  <c r="C120" i="9"/>
  <c r="I121" i="9"/>
  <c r="H129" i="9"/>
  <c r="H74" i="9" s="1"/>
  <c r="H51" i="9" s="1"/>
  <c r="C133" i="9"/>
  <c r="I130" i="9"/>
  <c r="F140" i="9"/>
  <c r="C145" i="9"/>
  <c r="I143" i="9"/>
  <c r="C148" i="9"/>
  <c r="C160" i="9"/>
  <c r="L159" i="9"/>
  <c r="L129" i="9" s="1"/>
  <c r="C180" i="9"/>
  <c r="C182" i="9"/>
  <c r="F178" i="9"/>
  <c r="I203" i="9"/>
  <c r="L203" i="9"/>
  <c r="L194" i="9" s="1"/>
  <c r="C248" i="9"/>
  <c r="I245" i="9"/>
  <c r="I259" i="9"/>
  <c r="C259" i="9" s="1"/>
  <c r="C260" i="9"/>
  <c r="C98" i="9"/>
  <c r="F94" i="9"/>
  <c r="C161" i="9"/>
  <c r="I159" i="9"/>
  <c r="I21" i="9"/>
  <c r="C55" i="9"/>
  <c r="I57" i="9"/>
  <c r="I53" i="9" s="1"/>
  <c r="C67" i="9"/>
  <c r="F68" i="9"/>
  <c r="I88" i="9"/>
  <c r="C88" i="9" s="1"/>
  <c r="C89" i="9"/>
  <c r="C92" i="9"/>
  <c r="C122" i="9"/>
  <c r="F121" i="9"/>
  <c r="K129" i="9"/>
  <c r="C136" i="9"/>
  <c r="C138" i="9"/>
  <c r="F135" i="9"/>
  <c r="O173" i="9"/>
  <c r="O172" i="9" s="1"/>
  <c r="C181" i="9"/>
  <c r="I178" i="9"/>
  <c r="C241" i="9"/>
  <c r="F237" i="9"/>
  <c r="C253" i="9"/>
  <c r="F251" i="9"/>
  <c r="I281" i="9"/>
  <c r="C282" i="9"/>
  <c r="C166" i="9"/>
  <c r="F165" i="9"/>
  <c r="G20" i="9"/>
  <c r="K20" i="9"/>
  <c r="O94" i="9"/>
  <c r="O82" i="9" s="1"/>
  <c r="L102" i="9"/>
  <c r="L82" i="9" s="1"/>
  <c r="C106" i="9"/>
  <c r="F102" i="9"/>
  <c r="C113" i="9"/>
  <c r="I111" i="9"/>
  <c r="C111" i="9" s="1"/>
  <c r="O129" i="9"/>
  <c r="G129" i="9"/>
  <c r="G74" i="9" s="1"/>
  <c r="G51" i="9" s="1"/>
  <c r="C137" i="9"/>
  <c r="I135" i="9"/>
  <c r="I140" i="9"/>
  <c r="C141" i="9"/>
  <c r="C154" i="9"/>
  <c r="F150" i="9"/>
  <c r="C150" i="9" s="1"/>
  <c r="I165" i="9"/>
  <c r="I164" i="9" s="1"/>
  <c r="L165" i="9"/>
  <c r="L164" i="9" s="1"/>
  <c r="C168" i="9"/>
  <c r="L173" i="9"/>
  <c r="L172" i="9" s="1"/>
  <c r="I195" i="9"/>
  <c r="C195" i="9" s="1"/>
  <c r="C196" i="9"/>
  <c r="C84" i="9"/>
  <c r="C116" i="9"/>
  <c r="I187" i="9"/>
  <c r="C187" i="9" s="1"/>
  <c r="C188" i="9"/>
  <c r="F190" i="9"/>
  <c r="C197" i="9"/>
  <c r="C205" i="9"/>
  <c r="F204" i="9"/>
  <c r="O203" i="9"/>
  <c r="K229" i="9"/>
  <c r="H230" i="9"/>
  <c r="H229" i="9" s="1"/>
  <c r="H193" i="9" s="1"/>
  <c r="C240" i="9"/>
  <c r="I237" i="9"/>
  <c r="I251" i="9"/>
  <c r="I250" i="9" s="1"/>
  <c r="C252" i="9"/>
  <c r="O269" i="9"/>
  <c r="O268" i="9" s="1"/>
  <c r="C275" i="9"/>
  <c r="C279" i="9"/>
  <c r="I191" i="9"/>
  <c r="I190" i="9" s="1"/>
  <c r="C192" i="9"/>
  <c r="O195" i="9"/>
  <c r="C199" i="9"/>
  <c r="C207" i="9"/>
  <c r="F215" i="9"/>
  <c r="C215" i="9" s="1"/>
  <c r="C219" i="9"/>
  <c r="L230" i="9"/>
  <c r="L229" i="9" s="1"/>
  <c r="C235" i="9"/>
  <c r="D230" i="9"/>
  <c r="D229" i="9" s="1"/>
  <c r="J258" i="9"/>
  <c r="J229" i="9" s="1"/>
  <c r="N258" i="9"/>
  <c r="N229" i="9" s="1"/>
  <c r="F263" i="9"/>
  <c r="I263" i="9"/>
  <c r="C264" i="9"/>
  <c r="C267" i="9"/>
  <c r="C271" i="9"/>
  <c r="C291" i="9"/>
  <c r="F288" i="9"/>
  <c r="J186" i="9"/>
  <c r="N186" i="9"/>
  <c r="M193" i="9"/>
  <c r="C211" i="9"/>
  <c r="C223" i="9"/>
  <c r="C224" i="9"/>
  <c r="C227" i="9"/>
  <c r="C228" i="9"/>
  <c r="G229" i="9"/>
  <c r="C233" i="9"/>
  <c r="F232" i="9"/>
  <c r="C236" i="9"/>
  <c r="I234" i="9"/>
  <c r="C234" i="9" s="1"/>
  <c r="O237" i="9"/>
  <c r="O230" i="9" s="1"/>
  <c r="C247" i="9"/>
  <c r="C249" i="9"/>
  <c r="F245" i="9"/>
  <c r="F258" i="9"/>
  <c r="I269" i="9"/>
  <c r="I268" i="9" s="1"/>
  <c r="C281" i="9"/>
  <c r="I288" i="9"/>
  <c r="C294" i="9"/>
  <c r="C295" i="9"/>
  <c r="G56" i="8"/>
  <c r="G55" i="8"/>
  <c r="G54" i="8"/>
  <c r="G53" i="8"/>
  <c r="G52" i="8"/>
  <c r="G51" i="8"/>
  <c r="G50" i="8"/>
  <c r="G49" i="8"/>
  <c r="G48" i="8"/>
  <c r="G47" i="8"/>
  <c r="G46" i="8"/>
  <c r="F45" i="8"/>
  <c r="E45" i="8"/>
  <c r="G39" i="8"/>
  <c r="G38" i="8"/>
  <c r="G37" i="8"/>
  <c r="G36" i="8"/>
  <c r="G35" i="8"/>
  <c r="G34" i="8"/>
  <c r="G33" i="8"/>
  <c r="G32" i="8"/>
  <c r="G31" i="8"/>
  <c r="G30" i="8"/>
  <c r="G29" i="8"/>
  <c r="G28" i="8"/>
  <c r="G27" i="8"/>
  <c r="G26" i="8"/>
  <c r="G25" i="8"/>
  <c r="G24" i="8"/>
  <c r="G23" i="8"/>
  <c r="G22" i="8"/>
  <c r="G21" i="8"/>
  <c r="G20" i="8"/>
  <c r="G19" i="8"/>
  <c r="G18" i="8"/>
  <c r="G17" i="8"/>
  <c r="G16" i="8"/>
  <c r="G15" i="8"/>
  <c r="E14" i="8"/>
  <c r="G14" i="8" s="1"/>
  <c r="G13" i="8" s="1"/>
  <c r="F13" i="8"/>
  <c r="I52" i="9" l="1"/>
  <c r="H50" i="9"/>
  <c r="H285" i="9" s="1"/>
  <c r="C288" i="9"/>
  <c r="K74" i="9"/>
  <c r="K51" i="9" s="1"/>
  <c r="F269" i="9"/>
  <c r="K193" i="9"/>
  <c r="M51" i="9"/>
  <c r="M50" i="9" s="1"/>
  <c r="M284" i="9"/>
  <c r="F268" i="9"/>
  <c r="C269" i="9"/>
  <c r="N284" i="9"/>
  <c r="L74" i="9"/>
  <c r="C190" i="9"/>
  <c r="E51" i="9"/>
  <c r="E50" i="9" s="1"/>
  <c r="L284" i="9"/>
  <c r="O229" i="9"/>
  <c r="N51" i="9"/>
  <c r="D193" i="9"/>
  <c r="C102" i="9"/>
  <c r="O20" i="9"/>
  <c r="F286" i="9"/>
  <c r="C268" i="9"/>
  <c r="J51" i="9"/>
  <c r="C263" i="9"/>
  <c r="I194" i="9"/>
  <c r="C159" i="9"/>
  <c r="D51" i="9"/>
  <c r="D50" i="9" s="1"/>
  <c r="D49" i="9" s="1"/>
  <c r="H49" i="9"/>
  <c r="J284" i="9"/>
  <c r="J193" i="9"/>
  <c r="J50" i="9" s="1"/>
  <c r="C140" i="9"/>
  <c r="D285" i="9"/>
  <c r="H284" i="9"/>
  <c r="C204" i="9"/>
  <c r="F203" i="9"/>
  <c r="F250" i="9"/>
  <c r="C250" i="9" s="1"/>
  <c r="C251" i="9"/>
  <c r="C68" i="9"/>
  <c r="F66" i="9"/>
  <c r="C66" i="9" s="1"/>
  <c r="I287" i="9"/>
  <c r="I286" i="9" s="1"/>
  <c r="I20" i="9"/>
  <c r="I129" i="9"/>
  <c r="F75" i="9"/>
  <c r="C143" i="9"/>
  <c r="C57" i="9"/>
  <c r="C94" i="9"/>
  <c r="F82" i="9"/>
  <c r="C245" i="9"/>
  <c r="G284" i="9"/>
  <c r="O194" i="9"/>
  <c r="O193" i="9" s="1"/>
  <c r="D284" i="9"/>
  <c r="G193" i="9"/>
  <c r="G50" i="9" s="1"/>
  <c r="I186" i="9"/>
  <c r="I230" i="9"/>
  <c r="C165" i="9"/>
  <c r="F164" i="9"/>
  <c r="C164" i="9" s="1"/>
  <c r="L193" i="9"/>
  <c r="C135" i="9"/>
  <c r="C121" i="9"/>
  <c r="F186" i="9"/>
  <c r="C21" i="9"/>
  <c r="O74" i="9"/>
  <c r="O51" i="9" s="1"/>
  <c r="O50" i="9" s="1"/>
  <c r="C53" i="9"/>
  <c r="L20" i="9"/>
  <c r="C20" i="9" s="1"/>
  <c r="F230" i="9"/>
  <c r="C232" i="9"/>
  <c r="C237" i="9"/>
  <c r="C178" i="9"/>
  <c r="F173" i="9"/>
  <c r="N193" i="9"/>
  <c r="K284" i="9"/>
  <c r="C191" i="9"/>
  <c r="I258" i="9"/>
  <c r="C258" i="9" s="1"/>
  <c r="I82" i="9"/>
  <c r="I74" i="9" s="1"/>
  <c r="I51" i="9" s="1"/>
  <c r="C83" i="9"/>
  <c r="C174" i="9"/>
  <c r="I173" i="9"/>
  <c r="I172" i="9" s="1"/>
  <c r="C130" i="9"/>
  <c r="F129" i="9"/>
  <c r="C129" i="9" s="1"/>
  <c r="L51" i="9"/>
  <c r="L50" i="9" s="1"/>
  <c r="L286" i="9"/>
  <c r="G45" i="8"/>
  <c r="E13" i="8"/>
  <c r="M285" i="9" l="1"/>
  <c r="M49" i="9"/>
  <c r="K50" i="9"/>
  <c r="C286" i="9"/>
  <c r="N50" i="9"/>
  <c r="N49" i="9" s="1"/>
  <c r="C287" i="9"/>
  <c r="F52" i="9"/>
  <c r="C186" i="9"/>
  <c r="E285" i="9"/>
  <c r="E49" i="9"/>
  <c r="G285" i="9"/>
  <c r="G49" i="9"/>
  <c r="N285" i="9"/>
  <c r="J49" i="9"/>
  <c r="J285" i="9"/>
  <c r="C173" i="9"/>
  <c r="F172" i="9"/>
  <c r="C172" i="9" s="1"/>
  <c r="C75" i="9"/>
  <c r="F74" i="9"/>
  <c r="C74" i="9" s="1"/>
  <c r="L285" i="9"/>
  <c r="L49" i="9"/>
  <c r="F229" i="9"/>
  <c r="C230" i="9"/>
  <c r="O285" i="9"/>
  <c r="O49" i="9"/>
  <c r="C82" i="9"/>
  <c r="O284" i="9"/>
  <c r="C52" i="9"/>
  <c r="C203" i="9"/>
  <c r="F194" i="9"/>
  <c r="I229" i="9"/>
  <c r="O296" i="7"/>
  <c r="L296" i="7"/>
  <c r="I296" i="7"/>
  <c r="F296" i="7"/>
  <c r="O295" i="7"/>
  <c r="L295" i="7"/>
  <c r="I295" i="7"/>
  <c r="F295" i="7"/>
  <c r="O294" i="7"/>
  <c r="L294" i="7"/>
  <c r="I294" i="7"/>
  <c r="F294" i="7"/>
  <c r="O293" i="7"/>
  <c r="L293" i="7"/>
  <c r="I293" i="7"/>
  <c r="F293" i="7"/>
  <c r="O292" i="7"/>
  <c r="L292" i="7"/>
  <c r="I292" i="7"/>
  <c r="F292" i="7"/>
  <c r="O291" i="7"/>
  <c r="L291" i="7"/>
  <c r="I291" i="7"/>
  <c r="F291" i="7"/>
  <c r="O290" i="7"/>
  <c r="L290" i="7"/>
  <c r="I290" i="7"/>
  <c r="F290" i="7"/>
  <c r="O289" i="7"/>
  <c r="L289" i="7"/>
  <c r="L288" i="7" s="1"/>
  <c r="I289" i="7"/>
  <c r="F289" i="7"/>
  <c r="N288" i="7"/>
  <c r="M288" i="7"/>
  <c r="K288" i="7"/>
  <c r="J288" i="7"/>
  <c r="H288" i="7"/>
  <c r="G288" i="7"/>
  <c r="E288" i="7"/>
  <c r="D288" i="7"/>
  <c r="O283" i="7"/>
  <c r="L283" i="7"/>
  <c r="I283" i="7"/>
  <c r="F283" i="7"/>
  <c r="O282" i="7"/>
  <c r="L282" i="7"/>
  <c r="L281" i="7" s="1"/>
  <c r="I282" i="7"/>
  <c r="I281" i="7" s="1"/>
  <c r="F282" i="7"/>
  <c r="F281" i="7" s="1"/>
  <c r="O281" i="7"/>
  <c r="N281" i="7"/>
  <c r="M281" i="7"/>
  <c r="K281" i="7"/>
  <c r="J281" i="7"/>
  <c r="H281" i="7"/>
  <c r="G281" i="7"/>
  <c r="E281" i="7"/>
  <c r="D281" i="7"/>
  <c r="O280" i="7"/>
  <c r="O279" i="7" s="1"/>
  <c r="L280" i="7"/>
  <c r="I280" i="7"/>
  <c r="F280" i="7"/>
  <c r="F279" i="7" s="1"/>
  <c r="N279" i="7"/>
  <c r="N268" i="7" s="1"/>
  <c r="M279" i="7"/>
  <c r="M268" i="7" s="1"/>
  <c r="L279" i="7"/>
  <c r="K279" i="7"/>
  <c r="K268" i="7" s="1"/>
  <c r="J279" i="7"/>
  <c r="H279" i="7"/>
  <c r="H268" i="7" s="1"/>
  <c r="G279" i="7"/>
  <c r="G268" i="7" s="1"/>
  <c r="E279" i="7"/>
  <c r="D279" i="7"/>
  <c r="O278" i="7"/>
  <c r="L278" i="7"/>
  <c r="I278" i="7"/>
  <c r="F278" i="7"/>
  <c r="O277" i="7"/>
  <c r="L277" i="7"/>
  <c r="I277" i="7"/>
  <c r="F277" i="7"/>
  <c r="O276" i="7"/>
  <c r="O275" i="7" s="1"/>
  <c r="L276" i="7"/>
  <c r="I276" i="7"/>
  <c r="C276" i="7" s="1"/>
  <c r="F276" i="7"/>
  <c r="F275" i="7" s="1"/>
  <c r="N275" i="7"/>
  <c r="M275" i="7"/>
  <c r="L275" i="7"/>
  <c r="K275" i="7"/>
  <c r="J275" i="7"/>
  <c r="H275" i="7"/>
  <c r="G275" i="7"/>
  <c r="E275" i="7"/>
  <c r="D275" i="7"/>
  <c r="O274" i="7"/>
  <c r="L274" i="7"/>
  <c r="I274" i="7"/>
  <c r="F274" i="7"/>
  <c r="O273" i="7"/>
  <c r="L273" i="7"/>
  <c r="I273" i="7"/>
  <c r="F273" i="7"/>
  <c r="O272" i="7"/>
  <c r="O271" i="7" s="1"/>
  <c r="L272" i="7"/>
  <c r="I272" i="7"/>
  <c r="F272" i="7"/>
  <c r="F271" i="7" s="1"/>
  <c r="N271" i="7"/>
  <c r="M271" i="7"/>
  <c r="L271" i="7"/>
  <c r="K271" i="7"/>
  <c r="J271" i="7"/>
  <c r="H271" i="7"/>
  <c r="G271" i="7"/>
  <c r="E271" i="7"/>
  <c r="E269" i="7" s="1"/>
  <c r="E268" i="7" s="1"/>
  <c r="D271" i="7"/>
  <c r="O270" i="7"/>
  <c r="L270" i="7"/>
  <c r="I270" i="7"/>
  <c r="F270" i="7"/>
  <c r="D269" i="7"/>
  <c r="D268" i="7" s="1"/>
  <c r="J268" i="7"/>
  <c r="O267" i="7"/>
  <c r="L267" i="7"/>
  <c r="I267" i="7"/>
  <c r="F267" i="7"/>
  <c r="O266" i="7"/>
  <c r="L266" i="7"/>
  <c r="I266" i="7"/>
  <c r="F266" i="7"/>
  <c r="C266" i="7" s="1"/>
  <c r="O265" i="7"/>
  <c r="L265" i="7"/>
  <c r="I265" i="7"/>
  <c r="F265" i="7"/>
  <c r="O264" i="7"/>
  <c r="L264" i="7"/>
  <c r="I264" i="7"/>
  <c r="F264" i="7"/>
  <c r="N263" i="7"/>
  <c r="M263" i="7"/>
  <c r="K263" i="7"/>
  <c r="J263" i="7"/>
  <c r="H263" i="7"/>
  <c r="G263" i="7"/>
  <c r="E263" i="7"/>
  <c r="E258" i="7" s="1"/>
  <c r="D263" i="7"/>
  <c r="O262" i="7"/>
  <c r="L262" i="7"/>
  <c r="I262" i="7"/>
  <c r="C262" i="7" s="1"/>
  <c r="F262" i="7"/>
  <c r="O261" i="7"/>
  <c r="L261" i="7"/>
  <c r="I261" i="7"/>
  <c r="F261" i="7"/>
  <c r="O260" i="7"/>
  <c r="L260" i="7"/>
  <c r="L259" i="7" s="1"/>
  <c r="I260" i="7"/>
  <c r="F260" i="7"/>
  <c r="N259" i="7"/>
  <c r="M259" i="7"/>
  <c r="M258" i="7" s="1"/>
  <c r="K259" i="7"/>
  <c r="K258" i="7" s="1"/>
  <c r="J259" i="7"/>
  <c r="H259" i="7"/>
  <c r="H258" i="7" s="1"/>
  <c r="G259" i="7"/>
  <c r="F259" i="7"/>
  <c r="E259" i="7"/>
  <c r="D259" i="7"/>
  <c r="D258" i="7" s="1"/>
  <c r="G258" i="7"/>
  <c r="O257" i="7"/>
  <c r="L257" i="7"/>
  <c r="I257" i="7"/>
  <c r="F257" i="7"/>
  <c r="O256" i="7"/>
  <c r="L256" i="7"/>
  <c r="I256" i="7"/>
  <c r="F256" i="7"/>
  <c r="O255" i="7"/>
  <c r="L255" i="7"/>
  <c r="I255" i="7"/>
  <c r="F255" i="7"/>
  <c r="O254" i="7"/>
  <c r="L254" i="7"/>
  <c r="I254" i="7"/>
  <c r="F254" i="7"/>
  <c r="C254" i="7" s="1"/>
  <c r="O253" i="7"/>
  <c r="L253" i="7"/>
  <c r="I253" i="7"/>
  <c r="F253" i="7"/>
  <c r="O252" i="7"/>
  <c r="L252" i="7"/>
  <c r="I252" i="7"/>
  <c r="F252" i="7"/>
  <c r="N251" i="7"/>
  <c r="N250" i="7" s="1"/>
  <c r="M251" i="7"/>
  <c r="K251" i="7"/>
  <c r="J251" i="7"/>
  <c r="J250" i="7" s="1"/>
  <c r="H251" i="7"/>
  <c r="H250" i="7" s="1"/>
  <c r="G251" i="7"/>
  <c r="E251" i="7"/>
  <c r="E250" i="7" s="1"/>
  <c r="D251" i="7"/>
  <c r="M250" i="7"/>
  <c r="K250" i="7"/>
  <c r="G250" i="7"/>
  <c r="D250" i="7"/>
  <c r="O249" i="7"/>
  <c r="L249" i="7"/>
  <c r="I249" i="7"/>
  <c r="F249" i="7"/>
  <c r="O248" i="7"/>
  <c r="L248" i="7"/>
  <c r="I248" i="7"/>
  <c r="F248" i="7"/>
  <c r="O247" i="7"/>
  <c r="L247" i="7"/>
  <c r="I247" i="7"/>
  <c r="F247" i="7"/>
  <c r="O246" i="7"/>
  <c r="O245" i="7" s="1"/>
  <c r="L246" i="7"/>
  <c r="I246" i="7"/>
  <c r="F246" i="7"/>
  <c r="C246" i="7" s="1"/>
  <c r="N245" i="7"/>
  <c r="M245" i="7"/>
  <c r="K245" i="7"/>
  <c r="J245" i="7"/>
  <c r="H245" i="7"/>
  <c r="G245" i="7"/>
  <c r="E245" i="7"/>
  <c r="D245" i="7"/>
  <c r="O244" i="7"/>
  <c r="L244" i="7"/>
  <c r="I244" i="7"/>
  <c r="F244" i="7"/>
  <c r="O243" i="7"/>
  <c r="L243" i="7"/>
  <c r="I243" i="7"/>
  <c r="F243" i="7"/>
  <c r="O242" i="7"/>
  <c r="L242" i="7"/>
  <c r="I242" i="7"/>
  <c r="F242" i="7"/>
  <c r="C242" i="7" s="1"/>
  <c r="O241" i="7"/>
  <c r="L241" i="7"/>
  <c r="I241" i="7"/>
  <c r="F241" i="7"/>
  <c r="O240" i="7"/>
  <c r="L240" i="7"/>
  <c r="I240" i="7"/>
  <c r="F240" i="7"/>
  <c r="O239" i="7"/>
  <c r="L239" i="7"/>
  <c r="I239" i="7"/>
  <c r="F239" i="7"/>
  <c r="O238" i="7"/>
  <c r="L238" i="7"/>
  <c r="I238" i="7"/>
  <c r="F238" i="7"/>
  <c r="N237" i="7"/>
  <c r="M237" i="7"/>
  <c r="K237" i="7"/>
  <c r="J237" i="7"/>
  <c r="H237" i="7"/>
  <c r="G237" i="7"/>
  <c r="E237" i="7"/>
  <c r="D237" i="7"/>
  <c r="O236" i="7"/>
  <c r="L236" i="7"/>
  <c r="I236" i="7"/>
  <c r="F236" i="7"/>
  <c r="O235" i="7"/>
  <c r="L235" i="7"/>
  <c r="I235" i="7"/>
  <c r="F235" i="7"/>
  <c r="O234" i="7"/>
  <c r="N234" i="7"/>
  <c r="M234" i="7"/>
  <c r="K234" i="7"/>
  <c r="J234" i="7"/>
  <c r="H234" i="7"/>
  <c r="G234" i="7"/>
  <c r="F234" i="7"/>
  <c r="E234" i="7"/>
  <c r="D234" i="7"/>
  <c r="O233" i="7"/>
  <c r="L233" i="7"/>
  <c r="L232" i="7" s="1"/>
  <c r="I233" i="7"/>
  <c r="I232" i="7" s="1"/>
  <c r="F233" i="7"/>
  <c r="O232" i="7"/>
  <c r="N232" i="7"/>
  <c r="M232" i="7"/>
  <c r="K232" i="7"/>
  <c r="J232" i="7"/>
  <c r="J230" i="7" s="1"/>
  <c r="H232" i="7"/>
  <c r="G232" i="7"/>
  <c r="E232" i="7"/>
  <c r="D232" i="7"/>
  <c r="O231" i="7"/>
  <c r="L231" i="7"/>
  <c r="I231" i="7"/>
  <c r="F231" i="7"/>
  <c r="O228" i="7"/>
  <c r="L228" i="7"/>
  <c r="I228" i="7"/>
  <c r="F228" i="7"/>
  <c r="O227" i="7"/>
  <c r="L227" i="7"/>
  <c r="L226" i="7" s="1"/>
  <c r="I227" i="7"/>
  <c r="I226" i="7" s="1"/>
  <c r="F227" i="7"/>
  <c r="O226" i="7"/>
  <c r="N226" i="7"/>
  <c r="M226" i="7"/>
  <c r="K226" i="7"/>
  <c r="J226" i="7"/>
  <c r="H226" i="7"/>
  <c r="G226" i="7"/>
  <c r="F226" i="7"/>
  <c r="E226" i="7"/>
  <c r="D226" i="7"/>
  <c r="O225" i="7"/>
  <c r="L225" i="7"/>
  <c r="I225" i="7"/>
  <c r="F225" i="7"/>
  <c r="C225" i="7" s="1"/>
  <c r="O224" i="7"/>
  <c r="L224" i="7"/>
  <c r="I224" i="7"/>
  <c r="F224" i="7"/>
  <c r="O223" i="7"/>
  <c r="L223" i="7"/>
  <c r="I223" i="7"/>
  <c r="F223" i="7"/>
  <c r="O222" i="7"/>
  <c r="L222" i="7"/>
  <c r="I222" i="7"/>
  <c r="F222" i="7"/>
  <c r="C222" i="7" s="1"/>
  <c r="O221" i="7"/>
  <c r="L221" i="7"/>
  <c r="I221" i="7"/>
  <c r="F221" i="7"/>
  <c r="O220" i="7"/>
  <c r="L220" i="7"/>
  <c r="I220" i="7"/>
  <c r="F220" i="7"/>
  <c r="O219" i="7"/>
  <c r="L219" i="7"/>
  <c r="I219" i="7"/>
  <c r="F219" i="7"/>
  <c r="O218" i="7"/>
  <c r="L218" i="7"/>
  <c r="I218" i="7"/>
  <c r="F218" i="7"/>
  <c r="O217" i="7"/>
  <c r="L217" i="7"/>
  <c r="I217" i="7"/>
  <c r="F217" i="7"/>
  <c r="O216" i="7"/>
  <c r="L216" i="7"/>
  <c r="I216" i="7"/>
  <c r="F216" i="7"/>
  <c r="F215" i="7" s="1"/>
  <c r="N215" i="7"/>
  <c r="M215" i="7"/>
  <c r="K215" i="7"/>
  <c r="J215" i="7"/>
  <c r="J203" i="7" s="1"/>
  <c r="H215" i="7"/>
  <c r="G215" i="7"/>
  <c r="E215" i="7"/>
  <c r="D215" i="7"/>
  <c r="O214" i="7"/>
  <c r="L214" i="7"/>
  <c r="I214" i="7"/>
  <c r="F214" i="7"/>
  <c r="C214" i="7" s="1"/>
  <c r="O213" i="7"/>
  <c r="L213" i="7"/>
  <c r="I213" i="7"/>
  <c r="F213" i="7"/>
  <c r="O212" i="7"/>
  <c r="L212" i="7"/>
  <c r="I212" i="7"/>
  <c r="F212" i="7"/>
  <c r="O211" i="7"/>
  <c r="L211" i="7"/>
  <c r="I211" i="7"/>
  <c r="F211" i="7"/>
  <c r="O210" i="7"/>
  <c r="L210" i="7"/>
  <c r="I210" i="7"/>
  <c r="F210" i="7"/>
  <c r="O209" i="7"/>
  <c r="L209" i="7"/>
  <c r="I209" i="7"/>
  <c r="F209" i="7"/>
  <c r="O208" i="7"/>
  <c r="L208" i="7"/>
  <c r="I208" i="7"/>
  <c r="C208" i="7" s="1"/>
  <c r="F208" i="7"/>
  <c r="O207" i="7"/>
  <c r="L207" i="7"/>
  <c r="I207" i="7"/>
  <c r="F207" i="7"/>
  <c r="O206" i="7"/>
  <c r="L206" i="7"/>
  <c r="I206" i="7"/>
  <c r="C206" i="7" s="1"/>
  <c r="F206" i="7"/>
  <c r="O205" i="7"/>
  <c r="L205" i="7"/>
  <c r="I205" i="7"/>
  <c r="F205" i="7"/>
  <c r="N204" i="7"/>
  <c r="M204" i="7"/>
  <c r="M203" i="7" s="1"/>
  <c r="K204" i="7"/>
  <c r="J204" i="7"/>
  <c r="H204" i="7"/>
  <c r="G204" i="7"/>
  <c r="E204" i="7"/>
  <c r="E203" i="7" s="1"/>
  <c r="D204" i="7"/>
  <c r="O202" i="7"/>
  <c r="L202" i="7"/>
  <c r="I202" i="7"/>
  <c r="F202" i="7"/>
  <c r="O201" i="7"/>
  <c r="L201" i="7"/>
  <c r="I201" i="7"/>
  <c r="F201" i="7"/>
  <c r="O200" i="7"/>
  <c r="L200" i="7"/>
  <c r="I200" i="7"/>
  <c r="F200" i="7"/>
  <c r="O199" i="7"/>
  <c r="L199" i="7"/>
  <c r="I199" i="7"/>
  <c r="F199" i="7"/>
  <c r="O198" i="7"/>
  <c r="L198" i="7"/>
  <c r="L197" i="7" s="1"/>
  <c r="I198" i="7"/>
  <c r="I197" i="7" s="1"/>
  <c r="F198" i="7"/>
  <c r="C198" i="7" s="1"/>
  <c r="N197" i="7"/>
  <c r="N195" i="7" s="1"/>
  <c r="M197" i="7"/>
  <c r="K197" i="7"/>
  <c r="K195" i="7" s="1"/>
  <c r="J197" i="7"/>
  <c r="H197" i="7"/>
  <c r="H195" i="7" s="1"/>
  <c r="G197" i="7"/>
  <c r="F197" i="7"/>
  <c r="E197" i="7"/>
  <c r="E195" i="7" s="1"/>
  <c r="D197" i="7"/>
  <c r="D195" i="7" s="1"/>
  <c r="O196" i="7"/>
  <c r="L196" i="7"/>
  <c r="I196" i="7"/>
  <c r="F196" i="7"/>
  <c r="M195" i="7"/>
  <c r="J195" i="7"/>
  <c r="G195" i="7"/>
  <c r="O192" i="7"/>
  <c r="O191" i="7" s="1"/>
  <c r="O190" i="7" s="1"/>
  <c r="L192" i="7"/>
  <c r="L191" i="7" s="1"/>
  <c r="L190" i="7" s="1"/>
  <c r="I192" i="7"/>
  <c r="F192" i="7"/>
  <c r="N191" i="7"/>
  <c r="N190" i="7" s="1"/>
  <c r="M191" i="7"/>
  <c r="M190" i="7" s="1"/>
  <c r="M186" i="7" s="1"/>
  <c r="K191" i="7"/>
  <c r="J191" i="7"/>
  <c r="J190" i="7" s="1"/>
  <c r="H191" i="7"/>
  <c r="H190" i="7" s="1"/>
  <c r="G191" i="7"/>
  <c r="G190" i="7" s="1"/>
  <c r="F191" i="7"/>
  <c r="E191" i="7"/>
  <c r="D191" i="7"/>
  <c r="K190" i="7"/>
  <c r="E190" i="7"/>
  <c r="D190" i="7"/>
  <c r="O189" i="7"/>
  <c r="L189" i="7"/>
  <c r="I189" i="7"/>
  <c r="F189" i="7"/>
  <c r="O188" i="7"/>
  <c r="L188" i="7"/>
  <c r="I188" i="7"/>
  <c r="F188" i="7"/>
  <c r="O187" i="7"/>
  <c r="N187" i="7"/>
  <c r="N186" i="7" s="1"/>
  <c r="M187" i="7"/>
  <c r="L187" i="7"/>
  <c r="K187" i="7"/>
  <c r="J187" i="7"/>
  <c r="J186" i="7" s="1"/>
  <c r="H187" i="7"/>
  <c r="G187" i="7"/>
  <c r="G186" i="7" s="1"/>
  <c r="E187" i="7"/>
  <c r="E186" i="7" s="1"/>
  <c r="D187" i="7"/>
  <c r="O185" i="7"/>
  <c r="L185" i="7"/>
  <c r="I185" i="7"/>
  <c r="F185" i="7"/>
  <c r="O184" i="7"/>
  <c r="L184" i="7"/>
  <c r="L183" i="7" s="1"/>
  <c r="I184" i="7"/>
  <c r="F184" i="7"/>
  <c r="F183" i="7" s="1"/>
  <c r="O183" i="7"/>
  <c r="N183" i="7"/>
  <c r="M183" i="7"/>
  <c r="K183" i="7"/>
  <c r="J183" i="7"/>
  <c r="H183" i="7"/>
  <c r="G183" i="7"/>
  <c r="E183" i="7"/>
  <c r="D183" i="7"/>
  <c r="O182" i="7"/>
  <c r="L182" i="7"/>
  <c r="I182" i="7"/>
  <c r="F182" i="7"/>
  <c r="O181" i="7"/>
  <c r="L181" i="7"/>
  <c r="I181" i="7"/>
  <c r="F181" i="7"/>
  <c r="O180" i="7"/>
  <c r="L180" i="7"/>
  <c r="I180" i="7"/>
  <c r="F180" i="7"/>
  <c r="O179" i="7"/>
  <c r="O178" i="7" s="1"/>
  <c r="L179" i="7"/>
  <c r="I179" i="7"/>
  <c r="I178" i="7" s="1"/>
  <c r="F179" i="7"/>
  <c r="C179" i="7" s="1"/>
  <c r="N178" i="7"/>
  <c r="M178" i="7"/>
  <c r="L178" i="7"/>
  <c r="K178" i="7"/>
  <c r="J178" i="7"/>
  <c r="H178" i="7"/>
  <c r="G178" i="7"/>
  <c r="E178" i="7"/>
  <c r="D178" i="7"/>
  <c r="O177" i="7"/>
  <c r="L177" i="7"/>
  <c r="I177" i="7"/>
  <c r="F177" i="7"/>
  <c r="O176" i="7"/>
  <c r="L176" i="7"/>
  <c r="I176" i="7"/>
  <c r="F176" i="7"/>
  <c r="O175" i="7"/>
  <c r="O174" i="7" s="1"/>
  <c r="L175" i="7"/>
  <c r="I175" i="7"/>
  <c r="I174" i="7" s="1"/>
  <c r="I173" i="7" s="1"/>
  <c r="F175" i="7"/>
  <c r="N174" i="7"/>
  <c r="N173" i="7" s="1"/>
  <c r="M174" i="7"/>
  <c r="K174" i="7"/>
  <c r="J174" i="7"/>
  <c r="J173" i="7" s="1"/>
  <c r="H174" i="7"/>
  <c r="G174" i="7"/>
  <c r="G173" i="7" s="1"/>
  <c r="G172" i="7" s="1"/>
  <c r="F174" i="7"/>
  <c r="E174" i="7"/>
  <c r="D174" i="7"/>
  <c r="M173" i="7"/>
  <c r="M172" i="7" s="1"/>
  <c r="E173" i="7"/>
  <c r="E172" i="7" s="1"/>
  <c r="O171" i="7"/>
  <c r="L171" i="7"/>
  <c r="I171" i="7"/>
  <c r="C171" i="7" s="1"/>
  <c r="F171" i="7"/>
  <c r="O170" i="7"/>
  <c r="L170" i="7"/>
  <c r="I170" i="7"/>
  <c r="F170" i="7"/>
  <c r="O169" i="7"/>
  <c r="L169" i="7"/>
  <c r="I169" i="7"/>
  <c r="F169" i="7"/>
  <c r="O168" i="7"/>
  <c r="L168" i="7"/>
  <c r="I168" i="7"/>
  <c r="F168" i="7"/>
  <c r="O167" i="7"/>
  <c r="L167" i="7"/>
  <c r="I167" i="7"/>
  <c r="F167" i="7"/>
  <c r="O166" i="7"/>
  <c r="L166" i="7"/>
  <c r="I166" i="7"/>
  <c r="I165" i="7" s="1"/>
  <c r="I164" i="7" s="1"/>
  <c r="F166" i="7"/>
  <c r="N165" i="7"/>
  <c r="N164" i="7" s="1"/>
  <c r="M165" i="7"/>
  <c r="M164" i="7" s="1"/>
  <c r="K165" i="7"/>
  <c r="K164" i="7" s="1"/>
  <c r="J165" i="7"/>
  <c r="J164" i="7" s="1"/>
  <c r="H165" i="7"/>
  <c r="G165" i="7"/>
  <c r="G164" i="7" s="1"/>
  <c r="E165" i="7"/>
  <c r="E164" i="7" s="1"/>
  <c r="D165" i="7"/>
  <c r="D164" i="7" s="1"/>
  <c r="H164" i="7"/>
  <c r="O163" i="7"/>
  <c r="L163" i="7"/>
  <c r="I163" i="7"/>
  <c r="F163" i="7"/>
  <c r="C163" i="7" s="1"/>
  <c r="O162" i="7"/>
  <c r="L162" i="7"/>
  <c r="I162" i="7"/>
  <c r="F162" i="7"/>
  <c r="O161" i="7"/>
  <c r="L161" i="7"/>
  <c r="I161" i="7"/>
  <c r="F161" i="7"/>
  <c r="O160" i="7"/>
  <c r="L160" i="7"/>
  <c r="L159" i="7" s="1"/>
  <c r="I160" i="7"/>
  <c r="F160" i="7"/>
  <c r="F159" i="7" s="1"/>
  <c r="O159" i="7"/>
  <c r="N159" i="7"/>
  <c r="M159" i="7"/>
  <c r="K159" i="7"/>
  <c r="J159" i="7"/>
  <c r="H159" i="7"/>
  <c r="G159" i="7"/>
  <c r="E159" i="7"/>
  <c r="D159" i="7"/>
  <c r="O158" i="7"/>
  <c r="L158" i="7"/>
  <c r="I158" i="7"/>
  <c r="F158" i="7"/>
  <c r="O157" i="7"/>
  <c r="L157" i="7"/>
  <c r="I157" i="7"/>
  <c r="F157" i="7"/>
  <c r="O156" i="7"/>
  <c r="L156" i="7"/>
  <c r="I156" i="7"/>
  <c r="F156" i="7"/>
  <c r="O155" i="7"/>
  <c r="L155" i="7"/>
  <c r="I155" i="7"/>
  <c r="F155" i="7"/>
  <c r="O154" i="7"/>
  <c r="L154" i="7"/>
  <c r="I154" i="7"/>
  <c r="F154" i="7"/>
  <c r="O153" i="7"/>
  <c r="L153" i="7"/>
  <c r="I153" i="7"/>
  <c r="F153" i="7"/>
  <c r="O152" i="7"/>
  <c r="L152" i="7"/>
  <c r="I152" i="7"/>
  <c r="F152" i="7"/>
  <c r="O151" i="7"/>
  <c r="O150" i="7" s="1"/>
  <c r="L151" i="7"/>
  <c r="I151" i="7"/>
  <c r="I150" i="7" s="1"/>
  <c r="F151" i="7"/>
  <c r="N150" i="7"/>
  <c r="M150" i="7"/>
  <c r="K150" i="7"/>
  <c r="J150" i="7"/>
  <c r="H150" i="7"/>
  <c r="G150" i="7"/>
  <c r="E150" i="7"/>
  <c r="D150" i="7"/>
  <c r="O149" i="7"/>
  <c r="L149" i="7"/>
  <c r="I149" i="7"/>
  <c r="F149" i="7"/>
  <c r="O148" i="7"/>
  <c r="L148" i="7"/>
  <c r="I148" i="7"/>
  <c r="F148" i="7"/>
  <c r="O147" i="7"/>
  <c r="L147" i="7"/>
  <c r="I147" i="7"/>
  <c r="F147" i="7"/>
  <c r="O146" i="7"/>
  <c r="L146" i="7"/>
  <c r="I146" i="7"/>
  <c r="F146" i="7"/>
  <c r="O145" i="7"/>
  <c r="L145" i="7"/>
  <c r="I145" i="7"/>
  <c r="F145" i="7"/>
  <c r="O144" i="7"/>
  <c r="L144" i="7"/>
  <c r="I144" i="7"/>
  <c r="F144" i="7"/>
  <c r="N143" i="7"/>
  <c r="M143" i="7"/>
  <c r="K143" i="7"/>
  <c r="J143" i="7"/>
  <c r="H143" i="7"/>
  <c r="G143" i="7"/>
  <c r="E143" i="7"/>
  <c r="D143" i="7"/>
  <c r="O142" i="7"/>
  <c r="L142" i="7"/>
  <c r="I142" i="7"/>
  <c r="F142" i="7"/>
  <c r="O141" i="7"/>
  <c r="O140" i="7" s="1"/>
  <c r="L141" i="7"/>
  <c r="L140" i="7" s="1"/>
  <c r="I141" i="7"/>
  <c r="F141" i="7"/>
  <c r="N140" i="7"/>
  <c r="M140" i="7"/>
  <c r="K140" i="7"/>
  <c r="J140" i="7"/>
  <c r="H140" i="7"/>
  <c r="G140" i="7"/>
  <c r="F140" i="7"/>
  <c r="E140" i="7"/>
  <c r="D140" i="7"/>
  <c r="O139" i="7"/>
  <c r="L139" i="7"/>
  <c r="I139" i="7"/>
  <c r="F139" i="7"/>
  <c r="C139" i="7" s="1"/>
  <c r="O138" i="7"/>
  <c r="L138" i="7"/>
  <c r="I138" i="7"/>
  <c r="F138" i="7"/>
  <c r="O137" i="7"/>
  <c r="L137" i="7"/>
  <c r="I137" i="7"/>
  <c r="F137" i="7"/>
  <c r="O136" i="7"/>
  <c r="L136" i="7"/>
  <c r="L135" i="7" s="1"/>
  <c r="I136" i="7"/>
  <c r="F136" i="7"/>
  <c r="F135" i="7" s="1"/>
  <c r="O135" i="7"/>
  <c r="N135" i="7"/>
  <c r="M135" i="7"/>
  <c r="K135" i="7"/>
  <c r="J135" i="7"/>
  <c r="H135" i="7"/>
  <c r="G135" i="7"/>
  <c r="E135" i="7"/>
  <c r="D135" i="7"/>
  <c r="O134" i="7"/>
  <c r="L134" i="7"/>
  <c r="I134" i="7"/>
  <c r="F134" i="7"/>
  <c r="O133" i="7"/>
  <c r="L133" i="7"/>
  <c r="I133" i="7"/>
  <c r="F133" i="7"/>
  <c r="O132" i="7"/>
  <c r="L132" i="7"/>
  <c r="I132" i="7"/>
  <c r="F132" i="7"/>
  <c r="O131" i="7"/>
  <c r="O130" i="7" s="1"/>
  <c r="L131" i="7"/>
  <c r="I131" i="7"/>
  <c r="I130" i="7" s="1"/>
  <c r="F131" i="7"/>
  <c r="N130" i="7"/>
  <c r="M130" i="7"/>
  <c r="K130" i="7"/>
  <c r="J130" i="7"/>
  <c r="H130" i="7"/>
  <c r="G130" i="7"/>
  <c r="F130" i="7"/>
  <c r="E130" i="7"/>
  <c r="D130" i="7"/>
  <c r="M129" i="7"/>
  <c r="O128" i="7"/>
  <c r="L128" i="7"/>
  <c r="L127" i="7" s="1"/>
  <c r="I128" i="7"/>
  <c r="I127" i="7" s="1"/>
  <c r="F128" i="7"/>
  <c r="O127" i="7"/>
  <c r="N127" i="7"/>
  <c r="M127" i="7"/>
  <c r="K127" i="7"/>
  <c r="J127" i="7"/>
  <c r="H127" i="7"/>
  <c r="G127" i="7"/>
  <c r="E127" i="7"/>
  <c r="D127" i="7"/>
  <c r="O126" i="7"/>
  <c r="L126" i="7"/>
  <c r="I126" i="7"/>
  <c r="D126" i="7"/>
  <c r="D121" i="7" s="1"/>
  <c r="O125" i="7"/>
  <c r="L125" i="7"/>
  <c r="I125" i="7"/>
  <c r="F125" i="7"/>
  <c r="O124" i="7"/>
  <c r="L124" i="7"/>
  <c r="I124" i="7"/>
  <c r="F124" i="7"/>
  <c r="O123" i="7"/>
  <c r="L123" i="7"/>
  <c r="I123" i="7"/>
  <c r="F123" i="7"/>
  <c r="O122" i="7"/>
  <c r="L122" i="7"/>
  <c r="I122" i="7"/>
  <c r="F122" i="7"/>
  <c r="N121" i="7"/>
  <c r="M121" i="7"/>
  <c r="K121" i="7"/>
  <c r="J121" i="7"/>
  <c r="H121" i="7"/>
  <c r="G121" i="7"/>
  <c r="E121" i="7"/>
  <c r="O120" i="7"/>
  <c r="L120" i="7"/>
  <c r="I120" i="7"/>
  <c r="F120" i="7"/>
  <c r="O119" i="7"/>
  <c r="L119" i="7"/>
  <c r="I119" i="7"/>
  <c r="F119" i="7"/>
  <c r="O118" i="7"/>
  <c r="L118" i="7"/>
  <c r="I118" i="7"/>
  <c r="F118" i="7"/>
  <c r="O117" i="7"/>
  <c r="L117" i="7"/>
  <c r="I117" i="7"/>
  <c r="F117" i="7"/>
  <c r="O116" i="7"/>
  <c r="L116" i="7"/>
  <c r="I116" i="7"/>
  <c r="F116" i="7"/>
  <c r="N115" i="7"/>
  <c r="M115" i="7"/>
  <c r="K115" i="7"/>
  <c r="J115" i="7"/>
  <c r="H115" i="7"/>
  <c r="G115" i="7"/>
  <c r="E115" i="7"/>
  <c r="D115" i="7"/>
  <c r="O114" i="7"/>
  <c r="L114" i="7"/>
  <c r="I114" i="7"/>
  <c r="F114" i="7"/>
  <c r="O113" i="7"/>
  <c r="L113" i="7"/>
  <c r="I113" i="7"/>
  <c r="F113" i="7"/>
  <c r="O112" i="7"/>
  <c r="L112" i="7"/>
  <c r="L111" i="7" s="1"/>
  <c r="I112" i="7"/>
  <c r="F112" i="7"/>
  <c r="O111" i="7"/>
  <c r="N111" i="7"/>
  <c r="M111" i="7"/>
  <c r="K111" i="7"/>
  <c r="J111" i="7"/>
  <c r="H111" i="7"/>
  <c r="G111" i="7"/>
  <c r="F111" i="7"/>
  <c r="E111" i="7"/>
  <c r="D111" i="7"/>
  <c r="O110" i="7"/>
  <c r="L110" i="7"/>
  <c r="I110" i="7"/>
  <c r="F110" i="7"/>
  <c r="O109" i="7"/>
  <c r="L109" i="7"/>
  <c r="I109" i="7"/>
  <c r="F109" i="7"/>
  <c r="O108" i="7"/>
  <c r="L108" i="7"/>
  <c r="I108" i="7"/>
  <c r="F108" i="7"/>
  <c r="O107" i="7"/>
  <c r="L107" i="7"/>
  <c r="I107" i="7"/>
  <c r="F107" i="7"/>
  <c r="O106" i="7"/>
  <c r="L106" i="7"/>
  <c r="I106" i="7"/>
  <c r="F106" i="7"/>
  <c r="O105" i="7"/>
  <c r="L105" i="7"/>
  <c r="I105" i="7"/>
  <c r="F105" i="7"/>
  <c r="O104" i="7"/>
  <c r="L104" i="7"/>
  <c r="I104" i="7"/>
  <c r="F104" i="7"/>
  <c r="O103" i="7"/>
  <c r="L103" i="7"/>
  <c r="I103" i="7"/>
  <c r="F103" i="7"/>
  <c r="N102" i="7"/>
  <c r="M102" i="7"/>
  <c r="K102" i="7"/>
  <c r="J102" i="7"/>
  <c r="I102" i="7"/>
  <c r="H102" i="7"/>
  <c r="G102" i="7"/>
  <c r="E102" i="7"/>
  <c r="D102" i="7"/>
  <c r="O101" i="7"/>
  <c r="L101" i="7"/>
  <c r="I101" i="7"/>
  <c r="F101" i="7"/>
  <c r="O100" i="7"/>
  <c r="L100" i="7"/>
  <c r="I100" i="7"/>
  <c r="F100" i="7"/>
  <c r="O99" i="7"/>
  <c r="L99" i="7"/>
  <c r="I99" i="7"/>
  <c r="F99" i="7"/>
  <c r="O98" i="7"/>
  <c r="L98" i="7"/>
  <c r="I98" i="7"/>
  <c r="F98" i="7"/>
  <c r="O97" i="7"/>
  <c r="L97" i="7"/>
  <c r="I97" i="7"/>
  <c r="F97" i="7"/>
  <c r="O96" i="7"/>
  <c r="L96" i="7"/>
  <c r="I96" i="7"/>
  <c r="F96" i="7"/>
  <c r="O95" i="7"/>
  <c r="O94" i="7" s="1"/>
  <c r="L95" i="7"/>
  <c r="I95" i="7"/>
  <c r="F95" i="7"/>
  <c r="N94" i="7"/>
  <c r="M94" i="7"/>
  <c r="K94" i="7"/>
  <c r="J94" i="7"/>
  <c r="H94" i="7"/>
  <c r="G94" i="7"/>
  <c r="E94" i="7"/>
  <c r="D94" i="7"/>
  <c r="O93" i="7"/>
  <c r="L93" i="7"/>
  <c r="I93" i="7"/>
  <c r="F93" i="7"/>
  <c r="O92" i="7"/>
  <c r="L92" i="7"/>
  <c r="I92" i="7"/>
  <c r="F92" i="7"/>
  <c r="O91" i="7"/>
  <c r="L91" i="7"/>
  <c r="I91" i="7"/>
  <c r="F91" i="7"/>
  <c r="O90" i="7"/>
  <c r="L90" i="7"/>
  <c r="I90" i="7"/>
  <c r="F90" i="7"/>
  <c r="O89" i="7"/>
  <c r="L89" i="7"/>
  <c r="I89" i="7"/>
  <c r="I88" i="7" s="1"/>
  <c r="F89" i="7"/>
  <c r="N88" i="7"/>
  <c r="M88" i="7"/>
  <c r="K88" i="7"/>
  <c r="J88" i="7"/>
  <c r="H88" i="7"/>
  <c r="G88" i="7"/>
  <c r="E88" i="7"/>
  <c r="D88" i="7"/>
  <c r="O87" i="7"/>
  <c r="L87" i="7"/>
  <c r="I87" i="7"/>
  <c r="F87" i="7"/>
  <c r="C87" i="7"/>
  <c r="O86" i="7"/>
  <c r="L86" i="7"/>
  <c r="I86" i="7"/>
  <c r="F86" i="7"/>
  <c r="O85" i="7"/>
  <c r="L85" i="7"/>
  <c r="I85" i="7"/>
  <c r="F85" i="7"/>
  <c r="O84" i="7"/>
  <c r="L84" i="7"/>
  <c r="I84" i="7"/>
  <c r="F84" i="7"/>
  <c r="C84" i="7" s="1"/>
  <c r="N83" i="7"/>
  <c r="M83" i="7"/>
  <c r="L83" i="7"/>
  <c r="K83" i="7"/>
  <c r="J83" i="7"/>
  <c r="H83" i="7"/>
  <c r="G83" i="7"/>
  <c r="G82" i="7" s="1"/>
  <c r="E83" i="7"/>
  <c r="D83" i="7"/>
  <c r="O81" i="7"/>
  <c r="L81" i="7"/>
  <c r="I81" i="7"/>
  <c r="C81" i="7" s="1"/>
  <c r="F81" i="7"/>
  <c r="O80" i="7"/>
  <c r="L80" i="7"/>
  <c r="L79" i="7" s="1"/>
  <c r="I80" i="7"/>
  <c r="F80" i="7"/>
  <c r="N79" i="7"/>
  <c r="M79" i="7"/>
  <c r="K79" i="7"/>
  <c r="J79" i="7"/>
  <c r="H79" i="7"/>
  <c r="G79" i="7"/>
  <c r="E79" i="7"/>
  <c r="D79" i="7"/>
  <c r="O78" i="7"/>
  <c r="L78" i="7"/>
  <c r="I78" i="7"/>
  <c r="F78" i="7"/>
  <c r="O77" i="7"/>
  <c r="O76" i="7" s="1"/>
  <c r="L77" i="7"/>
  <c r="I77" i="7"/>
  <c r="I76" i="7" s="1"/>
  <c r="F77" i="7"/>
  <c r="N76" i="7"/>
  <c r="N75" i="7" s="1"/>
  <c r="M76" i="7"/>
  <c r="K76" i="7"/>
  <c r="J76" i="7"/>
  <c r="H76" i="7"/>
  <c r="G76" i="7"/>
  <c r="G75" i="7" s="1"/>
  <c r="F76" i="7"/>
  <c r="E76" i="7"/>
  <c r="D76" i="7"/>
  <c r="D75" i="7" s="1"/>
  <c r="K75" i="7"/>
  <c r="O73" i="7"/>
  <c r="L73" i="7"/>
  <c r="I73" i="7"/>
  <c r="F73" i="7"/>
  <c r="C73" i="7" s="1"/>
  <c r="O72" i="7"/>
  <c r="L72" i="7"/>
  <c r="I72" i="7"/>
  <c r="F72" i="7"/>
  <c r="O71" i="7"/>
  <c r="L71" i="7"/>
  <c r="I71" i="7"/>
  <c r="F71" i="7"/>
  <c r="O70" i="7"/>
  <c r="L70" i="7"/>
  <c r="I70" i="7"/>
  <c r="F70" i="7"/>
  <c r="O69" i="7"/>
  <c r="O68" i="7" s="1"/>
  <c r="L69" i="7"/>
  <c r="I69" i="7"/>
  <c r="F69" i="7"/>
  <c r="N68" i="7"/>
  <c r="M68" i="7"/>
  <c r="K68" i="7"/>
  <c r="K66" i="7" s="1"/>
  <c r="J68" i="7"/>
  <c r="J66" i="7" s="1"/>
  <c r="H68" i="7"/>
  <c r="G68" i="7"/>
  <c r="G66" i="7" s="1"/>
  <c r="E68" i="7"/>
  <c r="D68" i="7"/>
  <c r="D66" i="7" s="1"/>
  <c r="O67" i="7"/>
  <c r="L67" i="7"/>
  <c r="I67" i="7"/>
  <c r="F67" i="7"/>
  <c r="N66" i="7"/>
  <c r="M66" i="7"/>
  <c r="H66" i="7"/>
  <c r="E66" i="7"/>
  <c r="O65" i="7"/>
  <c r="L65" i="7"/>
  <c r="I65" i="7"/>
  <c r="F65" i="7"/>
  <c r="O64" i="7"/>
  <c r="L64" i="7"/>
  <c r="I64" i="7"/>
  <c r="F64" i="7"/>
  <c r="O63" i="7"/>
  <c r="L63" i="7"/>
  <c r="I63" i="7"/>
  <c r="F63" i="7"/>
  <c r="O62" i="7"/>
  <c r="L62" i="7"/>
  <c r="I62" i="7"/>
  <c r="F62" i="7"/>
  <c r="O61" i="7"/>
  <c r="L61" i="7"/>
  <c r="I61" i="7"/>
  <c r="F61" i="7"/>
  <c r="O60" i="7"/>
  <c r="L60" i="7"/>
  <c r="I60" i="7"/>
  <c r="F60" i="7"/>
  <c r="O59" i="7"/>
  <c r="L59" i="7"/>
  <c r="I59" i="7"/>
  <c r="C59" i="7" s="1"/>
  <c r="F59" i="7"/>
  <c r="O58" i="7"/>
  <c r="L58" i="7"/>
  <c r="I58" i="7"/>
  <c r="F58" i="7"/>
  <c r="N57" i="7"/>
  <c r="M57" i="7"/>
  <c r="M53" i="7" s="1"/>
  <c r="K57" i="7"/>
  <c r="K53" i="7" s="1"/>
  <c r="J57" i="7"/>
  <c r="J53" i="7" s="1"/>
  <c r="H57" i="7"/>
  <c r="G57" i="7"/>
  <c r="G53" i="7" s="1"/>
  <c r="E57" i="7"/>
  <c r="E53" i="7" s="1"/>
  <c r="E52" i="7" s="1"/>
  <c r="D57" i="7"/>
  <c r="O56" i="7"/>
  <c r="L56" i="7"/>
  <c r="I56" i="7"/>
  <c r="F56" i="7"/>
  <c r="O55" i="7"/>
  <c r="O54" i="7" s="1"/>
  <c r="L55" i="7"/>
  <c r="L54" i="7" s="1"/>
  <c r="I55" i="7"/>
  <c r="I54" i="7" s="1"/>
  <c r="F55" i="7"/>
  <c r="D54" i="7"/>
  <c r="N53" i="7"/>
  <c r="N52" i="7" s="1"/>
  <c r="H53" i="7"/>
  <c r="H52" i="7" s="1"/>
  <c r="O46" i="7"/>
  <c r="O45" i="7"/>
  <c r="C45" i="7" s="1"/>
  <c r="N44" i="7"/>
  <c r="M44" i="7"/>
  <c r="L43" i="7"/>
  <c r="L42" i="7" s="1"/>
  <c r="I43" i="7"/>
  <c r="I42" i="7" s="1"/>
  <c r="F43" i="7"/>
  <c r="F42" i="7" s="1"/>
  <c r="K42" i="7"/>
  <c r="J42" i="7"/>
  <c r="J20" i="7" s="1"/>
  <c r="H42" i="7"/>
  <c r="G42" i="7"/>
  <c r="E42" i="7"/>
  <c r="D42" i="7"/>
  <c r="F41" i="7"/>
  <c r="C41" i="7" s="1"/>
  <c r="L40" i="7"/>
  <c r="C40" i="7" s="1"/>
  <c r="L39" i="7"/>
  <c r="C39" i="7" s="1"/>
  <c r="L38" i="7"/>
  <c r="L37" i="7"/>
  <c r="C37" i="7" s="1"/>
  <c r="K36" i="7"/>
  <c r="J36" i="7"/>
  <c r="L35" i="7"/>
  <c r="C35" i="7" s="1"/>
  <c r="L34" i="7"/>
  <c r="C34" i="7" s="1"/>
  <c r="K33" i="7"/>
  <c r="J33" i="7"/>
  <c r="L32" i="7"/>
  <c r="C32" i="7" s="1"/>
  <c r="K31" i="7"/>
  <c r="J31" i="7"/>
  <c r="L30" i="7"/>
  <c r="C30" i="7" s="1"/>
  <c r="L29" i="7"/>
  <c r="C29" i="7" s="1"/>
  <c r="L28" i="7"/>
  <c r="C28" i="7" s="1"/>
  <c r="K27" i="7"/>
  <c r="J27" i="7"/>
  <c r="J26" i="7" s="1"/>
  <c r="F25" i="7"/>
  <c r="C25" i="7" s="1"/>
  <c r="I24" i="7"/>
  <c r="E24" i="7"/>
  <c r="O23" i="7"/>
  <c r="L23" i="7"/>
  <c r="I23" i="7"/>
  <c r="F23" i="7"/>
  <c r="O22" i="7"/>
  <c r="O21" i="7" s="1"/>
  <c r="L22" i="7"/>
  <c r="I22" i="7"/>
  <c r="F22" i="7"/>
  <c r="F21" i="7" s="1"/>
  <c r="N21" i="7"/>
  <c r="M21" i="7"/>
  <c r="M287" i="7" s="1"/>
  <c r="K21" i="7"/>
  <c r="K287" i="7" s="1"/>
  <c r="K286" i="7" s="1"/>
  <c r="J21" i="7"/>
  <c r="I21" i="7"/>
  <c r="I287" i="7" s="1"/>
  <c r="H21" i="7"/>
  <c r="G21" i="7"/>
  <c r="G287" i="7" s="1"/>
  <c r="E21" i="7"/>
  <c r="D21" i="7"/>
  <c r="M20" i="7"/>
  <c r="K20" i="7"/>
  <c r="K285" i="9" l="1"/>
  <c r="K49" i="9"/>
  <c r="K186" i="7"/>
  <c r="C71" i="7"/>
  <c r="C91" i="7"/>
  <c r="C98" i="7"/>
  <c r="C99" i="7"/>
  <c r="C118" i="7"/>
  <c r="C120" i="7"/>
  <c r="L150" i="7"/>
  <c r="L129" i="7" s="1"/>
  <c r="D186" i="7"/>
  <c r="H186" i="7"/>
  <c r="O186" i="7"/>
  <c r="C218" i="7"/>
  <c r="G230" i="7"/>
  <c r="F269" i="7"/>
  <c r="F268" i="7" s="1"/>
  <c r="I275" i="7"/>
  <c r="O288" i="7"/>
  <c r="O286" i="7" s="1"/>
  <c r="D203" i="7"/>
  <c r="K26" i="7"/>
  <c r="O79" i="7"/>
  <c r="K82" i="7"/>
  <c r="C95" i="7"/>
  <c r="C104" i="7"/>
  <c r="C110" i="7"/>
  <c r="C116" i="7"/>
  <c r="E129" i="7"/>
  <c r="C147" i="7"/>
  <c r="C151" i="7"/>
  <c r="J172" i="7"/>
  <c r="C202" i="7"/>
  <c r="H203" i="7"/>
  <c r="N230" i="7"/>
  <c r="C247" i="7"/>
  <c r="L251" i="7"/>
  <c r="L250" i="7" s="1"/>
  <c r="O269" i="7"/>
  <c r="O268" i="7" s="1"/>
  <c r="C272" i="7"/>
  <c r="C280" i="7"/>
  <c r="C296" i="7"/>
  <c r="D53" i="7"/>
  <c r="C61" i="7"/>
  <c r="I75" i="7"/>
  <c r="E75" i="7"/>
  <c r="I79" i="7"/>
  <c r="J82" i="7"/>
  <c r="C107" i="7"/>
  <c r="O115" i="7"/>
  <c r="C122" i="7"/>
  <c r="C133" i="7"/>
  <c r="C138" i="7"/>
  <c r="C155" i="7"/>
  <c r="C167" i="7"/>
  <c r="C177" i="7"/>
  <c r="K173" i="7"/>
  <c r="K172" i="7" s="1"/>
  <c r="C210" i="7"/>
  <c r="C213" i="7"/>
  <c r="C228" i="7"/>
  <c r="C238" i="7"/>
  <c r="F263" i="7"/>
  <c r="C265" i="7"/>
  <c r="I271" i="7"/>
  <c r="I279" i="7"/>
  <c r="C279" i="7" s="1"/>
  <c r="C292" i="7"/>
  <c r="I284" i="9"/>
  <c r="I193" i="9"/>
  <c r="I50" i="9" s="1"/>
  <c r="F193" i="9"/>
  <c r="C194" i="9"/>
  <c r="C229" i="9"/>
  <c r="F284" i="9"/>
  <c r="C284" i="9" s="1"/>
  <c r="F51" i="9"/>
  <c r="N287" i="7"/>
  <c r="N286" i="7" s="1"/>
  <c r="N20" i="7"/>
  <c r="C38" i="7"/>
  <c r="L36" i="7"/>
  <c r="C36" i="7" s="1"/>
  <c r="C55" i="7"/>
  <c r="J52" i="7"/>
  <c r="O287" i="7"/>
  <c r="O20" i="7"/>
  <c r="C46" i="7"/>
  <c r="O44" i="7"/>
  <c r="G52" i="7"/>
  <c r="M52" i="7"/>
  <c r="I68" i="7"/>
  <c r="C69" i="7"/>
  <c r="L186" i="7"/>
  <c r="F83" i="7"/>
  <c r="C83" i="7" s="1"/>
  <c r="E287" i="7"/>
  <c r="E286" i="7" s="1"/>
  <c r="J287" i="7"/>
  <c r="J286" i="7" s="1"/>
  <c r="C23" i="7"/>
  <c r="C43" i="7"/>
  <c r="I57" i="7"/>
  <c r="C63" i="7"/>
  <c r="C65" i="7"/>
  <c r="L68" i="7"/>
  <c r="L66" i="7" s="1"/>
  <c r="H75" i="7"/>
  <c r="L76" i="7"/>
  <c r="L75" i="7" s="1"/>
  <c r="I83" i="7"/>
  <c r="O88" i="7"/>
  <c r="C96" i="7"/>
  <c r="I94" i="7"/>
  <c r="C100" i="7"/>
  <c r="C108" i="7"/>
  <c r="H82" i="7"/>
  <c r="I121" i="7"/>
  <c r="C124" i="7"/>
  <c r="F126" i="7"/>
  <c r="C126" i="7" s="1"/>
  <c r="D129" i="7"/>
  <c r="N129" i="7"/>
  <c r="L130" i="7"/>
  <c r="G129" i="7"/>
  <c r="G74" i="7" s="1"/>
  <c r="G51" i="7" s="1"/>
  <c r="L143" i="7"/>
  <c r="C149" i="7"/>
  <c r="C152" i="7"/>
  <c r="O165" i="7"/>
  <c r="O164" i="7" s="1"/>
  <c r="H173" i="7"/>
  <c r="H172" i="7" s="1"/>
  <c r="N172" i="7"/>
  <c r="L174" i="7"/>
  <c r="L173" i="7" s="1"/>
  <c r="L172" i="7" s="1"/>
  <c r="C180" i="7"/>
  <c r="L195" i="7"/>
  <c r="C199" i="7"/>
  <c r="I204" i="7"/>
  <c r="L204" i="7"/>
  <c r="C212" i="7"/>
  <c r="N203" i="7"/>
  <c r="N194" i="7" s="1"/>
  <c r="L215" i="7"/>
  <c r="C226" i="7"/>
  <c r="C243" i="7"/>
  <c r="C253" i="7"/>
  <c r="O251" i="7"/>
  <c r="O250" i="7" s="1"/>
  <c r="J258" i="7"/>
  <c r="N258" i="7"/>
  <c r="O259" i="7"/>
  <c r="C267" i="7"/>
  <c r="M194" i="7"/>
  <c r="M193" i="7" s="1"/>
  <c r="C42" i="7"/>
  <c r="C56" i="7"/>
  <c r="J75" i="7"/>
  <c r="C77" i="7"/>
  <c r="O75" i="7"/>
  <c r="M75" i="7"/>
  <c r="N82" i="7"/>
  <c r="L94" i="7"/>
  <c r="C106" i="7"/>
  <c r="L121" i="7"/>
  <c r="J129" i="7"/>
  <c r="C131" i="7"/>
  <c r="C153" i="7"/>
  <c r="C156" i="7"/>
  <c r="C158" i="7"/>
  <c r="C170" i="7"/>
  <c r="C175" i="7"/>
  <c r="C181" i="7"/>
  <c r="D194" i="7"/>
  <c r="H194" i="7"/>
  <c r="C200" i="7"/>
  <c r="E194" i="7"/>
  <c r="C217" i="7"/>
  <c r="M230" i="7"/>
  <c r="M229" i="7" s="1"/>
  <c r="L237" i="7"/>
  <c r="C244" i="7"/>
  <c r="C255" i="7"/>
  <c r="C257" i="7"/>
  <c r="C261" i="7"/>
  <c r="C283" i="7"/>
  <c r="C290" i="7"/>
  <c r="D82" i="7"/>
  <c r="K129" i="7"/>
  <c r="O197" i="7"/>
  <c r="O195" i="7" s="1"/>
  <c r="G286" i="7"/>
  <c r="C22" i="7"/>
  <c r="G20" i="7"/>
  <c r="M286" i="7"/>
  <c r="L21" i="7"/>
  <c r="L20" i="7" s="1"/>
  <c r="C60" i="7"/>
  <c r="O57" i="7"/>
  <c r="K52" i="7"/>
  <c r="O83" i="7"/>
  <c r="M82" i="7"/>
  <c r="E82" i="7"/>
  <c r="E74" i="7" s="1"/>
  <c r="C97" i="7"/>
  <c r="L102" i="7"/>
  <c r="C109" i="7"/>
  <c r="C114" i="7"/>
  <c r="O121" i="7"/>
  <c r="C134" i="7"/>
  <c r="C142" i="7"/>
  <c r="F143" i="7"/>
  <c r="C146" i="7"/>
  <c r="O143" i="7"/>
  <c r="O129" i="7" s="1"/>
  <c r="C157" i="7"/>
  <c r="C162" i="7"/>
  <c r="C169" i="7"/>
  <c r="C207" i="7"/>
  <c r="C209" i="7"/>
  <c r="C219" i="7"/>
  <c r="C220" i="7"/>
  <c r="C221" i="7"/>
  <c r="G203" i="7"/>
  <c r="G194" i="7" s="1"/>
  <c r="G193" i="7" s="1"/>
  <c r="K203" i="7"/>
  <c r="K194" i="7" s="1"/>
  <c r="E230" i="7"/>
  <c r="E229" i="7" s="1"/>
  <c r="K230" i="7"/>
  <c r="K229" i="7" s="1"/>
  <c r="D230" i="7"/>
  <c r="D229" i="7" s="1"/>
  <c r="C256" i="7"/>
  <c r="O263" i="7"/>
  <c r="L263" i="7"/>
  <c r="L258" i="7" s="1"/>
  <c r="C273" i="7"/>
  <c r="C274" i="7"/>
  <c r="C275" i="7"/>
  <c r="C277" i="7"/>
  <c r="C278" i="7"/>
  <c r="C293" i="7"/>
  <c r="L287" i="7"/>
  <c r="L286" i="7" s="1"/>
  <c r="F287" i="7"/>
  <c r="F286" i="7" s="1"/>
  <c r="C21" i="7"/>
  <c r="C76" i="7"/>
  <c r="I20" i="7"/>
  <c r="L27" i="7"/>
  <c r="D52" i="7"/>
  <c r="F54" i="7"/>
  <c r="I53" i="7"/>
  <c r="L57" i="7"/>
  <c r="L53" i="7" s="1"/>
  <c r="L52" i="7" s="1"/>
  <c r="C62" i="7"/>
  <c r="C70" i="7"/>
  <c r="C72" i="7"/>
  <c r="F68" i="7"/>
  <c r="C78" i="7"/>
  <c r="C90" i="7"/>
  <c r="F88" i="7"/>
  <c r="F102" i="7"/>
  <c r="C103" i="7"/>
  <c r="O102" i="7"/>
  <c r="C130" i="7"/>
  <c r="C64" i="7"/>
  <c r="O66" i="7"/>
  <c r="C80" i="7"/>
  <c r="F79" i="7"/>
  <c r="C79" i="7" s="1"/>
  <c r="C117" i="7"/>
  <c r="F115" i="7"/>
  <c r="C44" i="7"/>
  <c r="I66" i="7"/>
  <c r="C67" i="7"/>
  <c r="E20" i="7"/>
  <c r="D287" i="7"/>
  <c r="D286" i="7" s="1"/>
  <c r="H287" i="7"/>
  <c r="H286" i="7" s="1"/>
  <c r="H20" i="7"/>
  <c r="L31" i="7"/>
  <c r="C31" i="7" s="1"/>
  <c r="L33" i="7"/>
  <c r="C33" i="7" s="1"/>
  <c r="O53" i="7"/>
  <c r="F57" i="7"/>
  <c r="C58" i="7"/>
  <c r="C92" i="7"/>
  <c r="C112" i="7"/>
  <c r="C137" i="7"/>
  <c r="I135" i="7"/>
  <c r="C135" i="7" s="1"/>
  <c r="C182" i="7"/>
  <c r="F178" i="7"/>
  <c r="C178" i="7" s="1"/>
  <c r="C201" i="7"/>
  <c r="F195" i="7"/>
  <c r="C85" i="7"/>
  <c r="C86" i="7"/>
  <c r="L88" i="7"/>
  <c r="C105" i="7"/>
  <c r="I115" i="7"/>
  <c r="C119" i="7"/>
  <c r="C123" i="7"/>
  <c r="C132" i="7"/>
  <c r="C145" i="7"/>
  <c r="I143" i="7"/>
  <c r="C143" i="7" s="1"/>
  <c r="C148" i="7"/>
  <c r="C166" i="7"/>
  <c r="F165" i="7"/>
  <c r="C174" i="7"/>
  <c r="O173" i="7"/>
  <c r="O172" i="7" s="1"/>
  <c r="C189" i="7"/>
  <c r="F187" i="7"/>
  <c r="I191" i="7"/>
  <c r="I190" i="7" s="1"/>
  <c r="C192" i="7"/>
  <c r="I263" i="7"/>
  <c r="C263" i="7" s="1"/>
  <c r="C264" i="7"/>
  <c r="C93" i="7"/>
  <c r="C113" i="7"/>
  <c r="C125" i="7"/>
  <c r="H129" i="7"/>
  <c r="H74" i="7" s="1"/>
  <c r="H51" i="7" s="1"/>
  <c r="C168" i="7"/>
  <c r="C176" i="7"/>
  <c r="I215" i="7"/>
  <c r="C216" i="7"/>
  <c r="C89" i="7"/>
  <c r="F94" i="7"/>
  <c r="C94" i="7" s="1"/>
  <c r="C101" i="7"/>
  <c r="I111" i="7"/>
  <c r="L115" i="7"/>
  <c r="F127" i="7"/>
  <c r="C127" i="7" s="1"/>
  <c r="C128" i="7"/>
  <c r="I140" i="7"/>
  <c r="C140" i="7" s="1"/>
  <c r="C141" i="7"/>
  <c r="C154" i="7"/>
  <c r="F150" i="7"/>
  <c r="C161" i="7"/>
  <c r="I159" i="7"/>
  <c r="C159" i="7" s="1"/>
  <c r="L165" i="7"/>
  <c r="L164" i="7" s="1"/>
  <c r="D173" i="7"/>
  <c r="D172" i="7" s="1"/>
  <c r="C185" i="7"/>
  <c r="I183" i="7"/>
  <c r="C183" i="7" s="1"/>
  <c r="D193" i="7"/>
  <c r="C271" i="7"/>
  <c r="L269" i="7"/>
  <c r="L268" i="7" s="1"/>
  <c r="C136" i="7"/>
  <c r="C144" i="7"/>
  <c r="C160" i="7"/>
  <c r="F173" i="7"/>
  <c r="C184" i="7"/>
  <c r="I187" i="7"/>
  <c r="C188" i="7"/>
  <c r="J194" i="7"/>
  <c r="C211" i="7"/>
  <c r="C223" i="7"/>
  <c r="C224" i="7"/>
  <c r="C227" i="7"/>
  <c r="G229" i="7"/>
  <c r="C233" i="7"/>
  <c r="F232" i="7"/>
  <c r="C236" i="7"/>
  <c r="I234" i="7"/>
  <c r="O237" i="7"/>
  <c r="O230" i="7" s="1"/>
  <c r="L245" i="7"/>
  <c r="C249" i="7"/>
  <c r="F245" i="7"/>
  <c r="N229" i="7"/>
  <c r="F258" i="7"/>
  <c r="I269" i="7"/>
  <c r="C270" i="7"/>
  <c r="I195" i="7"/>
  <c r="C196" i="7"/>
  <c r="I203" i="7"/>
  <c r="C231" i="7"/>
  <c r="C235" i="7"/>
  <c r="L234" i="7"/>
  <c r="C239" i="7"/>
  <c r="C241" i="7"/>
  <c r="F237" i="7"/>
  <c r="C248" i="7"/>
  <c r="I245" i="7"/>
  <c r="J229" i="7"/>
  <c r="I259" i="7"/>
  <c r="I258" i="7" s="1"/>
  <c r="C260" i="7"/>
  <c r="C281" i="7"/>
  <c r="C289" i="7"/>
  <c r="C291" i="7"/>
  <c r="F288" i="7"/>
  <c r="F190" i="7"/>
  <c r="C190" i="7" s="1"/>
  <c r="C191" i="7"/>
  <c r="E193" i="7"/>
  <c r="C205" i="7"/>
  <c r="F204" i="7"/>
  <c r="O204" i="7"/>
  <c r="O215" i="7"/>
  <c r="C215" i="7" s="1"/>
  <c r="H230" i="7"/>
  <c r="H229" i="7" s="1"/>
  <c r="C240" i="7"/>
  <c r="I237" i="7"/>
  <c r="F251" i="7"/>
  <c r="I251" i="7"/>
  <c r="I250" i="7" s="1"/>
  <c r="C252" i="7"/>
  <c r="C282" i="7"/>
  <c r="I288" i="7"/>
  <c r="I286" i="7" s="1"/>
  <c r="C294" i="7"/>
  <c r="C295" i="7"/>
  <c r="C193" i="9" l="1"/>
  <c r="H193" i="7"/>
  <c r="I268" i="7"/>
  <c r="C268" i="7" s="1"/>
  <c r="L82" i="7"/>
  <c r="F121" i="7"/>
  <c r="C121" i="7" s="1"/>
  <c r="N74" i="7"/>
  <c r="N51" i="7" s="1"/>
  <c r="O82" i="7"/>
  <c r="O74" i="7" s="1"/>
  <c r="C150" i="7"/>
  <c r="F129" i="7"/>
  <c r="K74" i="7"/>
  <c r="D74" i="7"/>
  <c r="D284" i="7" s="1"/>
  <c r="C51" i="9"/>
  <c r="F50" i="9"/>
  <c r="I285" i="9"/>
  <c r="I49" i="9"/>
  <c r="K193" i="7"/>
  <c r="K284" i="7"/>
  <c r="E51" i="7"/>
  <c r="E284" i="7"/>
  <c r="O229" i="7"/>
  <c r="J74" i="7"/>
  <c r="J284" i="7" s="1"/>
  <c r="L194" i="7"/>
  <c r="L284" i="7" s="1"/>
  <c r="I230" i="7"/>
  <c r="I229" i="7" s="1"/>
  <c r="C197" i="7"/>
  <c r="L230" i="7"/>
  <c r="L229" i="7" s="1"/>
  <c r="F75" i="7"/>
  <c r="C75" i="7" s="1"/>
  <c r="C57" i="7"/>
  <c r="M74" i="7"/>
  <c r="L203" i="7"/>
  <c r="N284" i="7"/>
  <c r="C237" i="7"/>
  <c r="I82" i="7"/>
  <c r="L74" i="7"/>
  <c r="G50" i="7"/>
  <c r="G285" i="7" s="1"/>
  <c r="J51" i="7"/>
  <c r="J193" i="7"/>
  <c r="J50" i="7" s="1"/>
  <c r="J49" i="7" s="1"/>
  <c r="H50" i="7"/>
  <c r="K51" i="7"/>
  <c r="K50" i="7" s="1"/>
  <c r="K49" i="7" s="1"/>
  <c r="O258" i="7"/>
  <c r="J285" i="7"/>
  <c r="H285" i="7"/>
  <c r="H49" i="7"/>
  <c r="L51" i="7"/>
  <c r="F250" i="7"/>
  <c r="C250" i="7" s="1"/>
  <c r="C251" i="7"/>
  <c r="C258" i="7"/>
  <c r="O203" i="7"/>
  <c r="O194" i="7" s="1"/>
  <c r="C288" i="7"/>
  <c r="I194" i="7"/>
  <c r="F186" i="7"/>
  <c r="C187" i="7"/>
  <c r="C195" i="7"/>
  <c r="N193" i="7"/>
  <c r="N50" i="7" s="1"/>
  <c r="O52" i="7"/>
  <c r="O51" i="7" s="1"/>
  <c r="C102" i="7"/>
  <c r="C54" i="7"/>
  <c r="F53" i="7"/>
  <c r="C204" i="7"/>
  <c r="F203" i="7"/>
  <c r="C269" i="7"/>
  <c r="C245" i="7"/>
  <c r="C234" i="7"/>
  <c r="G284" i="7"/>
  <c r="I186" i="7"/>
  <c r="H284" i="7"/>
  <c r="C165" i="7"/>
  <c r="F164" i="7"/>
  <c r="C164" i="7" s="1"/>
  <c r="E50" i="7"/>
  <c r="I172" i="7"/>
  <c r="C111" i="7"/>
  <c r="C88" i="7"/>
  <c r="C287" i="7"/>
  <c r="C259" i="7"/>
  <c r="C68" i="7"/>
  <c r="F66" i="7"/>
  <c r="C66" i="7" s="1"/>
  <c r="C27" i="7"/>
  <c r="L26" i="7"/>
  <c r="C26" i="7" s="1"/>
  <c r="F82" i="7"/>
  <c r="C286" i="7"/>
  <c r="F230" i="7"/>
  <c r="C232" i="7"/>
  <c r="C173" i="7"/>
  <c r="F172" i="7"/>
  <c r="I129" i="7"/>
  <c r="C115" i="7"/>
  <c r="I52" i="7"/>
  <c r="O284" i="7" l="1"/>
  <c r="D51" i="7"/>
  <c r="D50" i="7" s="1"/>
  <c r="D24" i="7" s="1"/>
  <c r="D285" i="7" s="1"/>
  <c r="K285" i="7"/>
  <c r="L193" i="7"/>
  <c r="L50" i="7" s="1"/>
  <c r="F285" i="9"/>
  <c r="C285" i="9" s="1"/>
  <c r="F49" i="9"/>
  <c r="C49" i="9" s="1"/>
  <c r="C50" i="9"/>
  <c r="C82" i="7"/>
  <c r="I193" i="7"/>
  <c r="G49" i="7"/>
  <c r="M284" i="7"/>
  <c r="M51" i="7"/>
  <c r="M50" i="7" s="1"/>
  <c r="M285" i="7" s="1"/>
  <c r="I74" i="7"/>
  <c r="O193" i="7"/>
  <c r="O50" i="7" s="1"/>
  <c r="F229" i="7"/>
  <c r="C230" i="7"/>
  <c r="I51" i="7"/>
  <c r="C172" i="7"/>
  <c r="C203" i="7"/>
  <c r="F194" i="7"/>
  <c r="C129" i="7"/>
  <c r="F74" i="7"/>
  <c r="C74" i="7" s="1"/>
  <c r="D49" i="7"/>
  <c r="E285" i="7"/>
  <c r="E49" i="7"/>
  <c r="C53" i="7"/>
  <c r="F52" i="7"/>
  <c r="N285" i="7"/>
  <c r="N49" i="7"/>
  <c r="C186" i="7"/>
  <c r="I284" i="7"/>
  <c r="O49" i="7" l="1"/>
  <c r="O285" i="7"/>
  <c r="M49" i="7"/>
  <c r="I50" i="7"/>
  <c r="I285" i="7" s="1"/>
  <c r="F193" i="7"/>
  <c r="C193" i="7" s="1"/>
  <c r="C194" i="7"/>
  <c r="C229" i="7"/>
  <c r="F284" i="7"/>
  <c r="C284" i="7" s="1"/>
  <c r="C52" i="7"/>
  <c r="F51" i="7"/>
  <c r="F24" i="7"/>
  <c r="D20" i="7"/>
  <c r="L285" i="7"/>
  <c r="L49" i="7"/>
  <c r="I49" i="7" l="1"/>
  <c r="C24" i="7"/>
  <c r="F20" i="7"/>
  <c r="C20" i="7" s="1"/>
  <c r="F50" i="7"/>
  <c r="C51" i="7"/>
  <c r="F285" i="7" l="1"/>
  <c r="C285" i="7" s="1"/>
  <c r="F49" i="7"/>
  <c r="C49" i="7" s="1"/>
  <c r="C50" i="7"/>
  <c r="E124" i="2" l="1"/>
  <c r="E24" i="2"/>
  <c r="I47" i="6" l="1"/>
  <c r="H47" i="6"/>
  <c r="I46" i="6"/>
  <c r="H46" i="6"/>
  <c r="I45" i="6"/>
  <c r="H45" i="6"/>
  <c r="I44" i="6"/>
  <c r="H44" i="6"/>
  <c r="I42" i="6"/>
  <c r="H42" i="6"/>
  <c r="I41" i="6"/>
  <c r="H41" i="6"/>
  <c r="I40" i="6"/>
  <c r="H40" i="6"/>
  <c r="I39" i="6"/>
  <c r="H39" i="6"/>
  <c r="I38" i="6"/>
  <c r="H38" i="6"/>
  <c r="I37" i="6"/>
  <c r="H37" i="6"/>
  <c r="I36" i="6"/>
  <c r="H36" i="6"/>
  <c r="I35" i="6"/>
  <c r="H35" i="6"/>
  <c r="I34" i="6"/>
  <c r="H34" i="6"/>
  <c r="I33" i="6"/>
  <c r="H33" i="6"/>
  <c r="I32" i="6"/>
  <c r="H32" i="6"/>
  <c r="I31" i="6"/>
  <c r="H31" i="6"/>
  <c r="I30" i="6"/>
  <c r="H30" i="6"/>
  <c r="I29" i="6"/>
  <c r="H29" i="6"/>
  <c r="I28" i="6"/>
  <c r="H28" i="6"/>
  <c r="I26" i="6"/>
  <c r="H26" i="6"/>
  <c r="I24" i="6"/>
  <c r="H24" i="6"/>
  <c r="I23" i="6"/>
  <c r="H23" i="6"/>
  <c r="I22" i="6"/>
  <c r="H22" i="6"/>
  <c r="I20" i="6"/>
  <c r="H20" i="6"/>
  <c r="I18" i="6"/>
  <c r="H18" i="6"/>
  <c r="I17" i="6"/>
  <c r="H17" i="6"/>
  <c r="I16" i="6"/>
  <c r="H16" i="6"/>
  <c r="G14" i="6"/>
  <c r="F14" i="6"/>
  <c r="E14" i="6"/>
  <c r="D14" i="6"/>
  <c r="H14" i="6" l="1"/>
  <c r="I14" i="6"/>
  <c r="O296" i="5" l="1"/>
  <c r="L296" i="5"/>
  <c r="I296" i="5"/>
  <c r="F296" i="5"/>
  <c r="O295" i="5"/>
  <c r="L295" i="5"/>
  <c r="I295" i="5"/>
  <c r="F295" i="5"/>
  <c r="O294" i="5"/>
  <c r="L294" i="5"/>
  <c r="I294" i="5"/>
  <c r="F294" i="5"/>
  <c r="O293" i="5"/>
  <c r="L293" i="5"/>
  <c r="I293" i="5"/>
  <c r="F293" i="5"/>
  <c r="O292" i="5"/>
  <c r="L292" i="5"/>
  <c r="I292" i="5"/>
  <c r="F292" i="5"/>
  <c r="C292" i="5" s="1"/>
  <c r="O291" i="5"/>
  <c r="L291" i="5"/>
  <c r="I291" i="5"/>
  <c r="F291" i="5"/>
  <c r="O290" i="5"/>
  <c r="L290" i="5"/>
  <c r="I290" i="5"/>
  <c r="F290" i="5"/>
  <c r="O289" i="5"/>
  <c r="L289" i="5"/>
  <c r="L288" i="5" s="1"/>
  <c r="I289" i="5"/>
  <c r="F289" i="5"/>
  <c r="F288" i="5" s="1"/>
  <c r="N288" i="5"/>
  <c r="M288" i="5"/>
  <c r="K288" i="5"/>
  <c r="J288" i="5"/>
  <c r="H288" i="5"/>
  <c r="G288" i="5"/>
  <c r="E288" i="5"/>
  <c r="D288" i="5"/>
  <c r="O283" i="5"/>
  <c r="L283" i="5"/>
  <c r="I283" i="5"/>
  <c r="F283" i="5"/>
  <c r="O282" i="5"/>
  <c r="L282" i="5"/>
  <c r="L281" i="5" s="1"/>
  <c r="I282" i="5"/>
  <c r="F282" i="5"/>
  <c r="O281" i="5"/>
  <c r="N281" i="5"/>
  <c r="M281" i="5"/>
  <c r="K281" i="5"/>
  <c r="J281" i="5"/>
  <c r="H281" i="5"/>
  <c r="G281" i="5"/>
  <c r="F281" i="5"/>
  <c r="E281" i="5"/>
  <c r="D281" i="5"/>
  <c r="O280" i="5"/>
  <c r="O279" i="5" s="1"/>
  <c r="L280" i="5"/>
  <c r="L279" i="5" s="1"/>
  <c r="I280" i="5"/>
  <c r="F280" i="5"/>
  <c r="N279" i="5"/>
  <c r="N268" i="5" s="1"/>
  <c r="M279" i="5"/>
  <c r="M268" i="5" s="1"/>
  <c r="K279" i="5"/>
  <c r="J279" i="5"/>
  <c r="I279" i="5"/>
  <c r="H279" i="5"/>
  <c r="H268" i="5" s="1"/>
  <c r="G279" i="5"/>
  <c r="F279" i="5"/>
  <c r="E279" i="5"/>
  <c r="D279" i="5"/>
  <c r="O278" i="5"/>
  <c r="L278" i="5"/>
  <c r="I278" i="5"/>
  <c r="F278" i="5"/>
  <c r="O277" i="5"/>
  <c r="L277" i="5"/>
  <c r="I277" i="5"/>
  <c r="F277" i="5"/>
  <c r="O276" i="5"/>
  <c r="O275" i="5" s="1"/>
  <c r="L276" i="5"/>
  <c r="L275" i="5" s="1"/>
  <c r="I276" i="5"/>
  <c r="I275" i="5" s="1"/>
  <c r="F276" i="5"/>
  <c r="C276" i="5" s="1"/>
  <c r="N275" i="5"/>
  <c r="M275" i="5"/>
  <c r="K275" i="5"/>
  <c r="J275" i="5"/>
  <c r="H275" i="5"/>
  <c r="G275" i="5"/>
  <c r="E275" i="5"/>
  <c r="D275" i="5"/>
  <c r="O274" i="5"/>
  <c r="L274" i="5"/>
  <c r="I274" i="5"/>
  <c r="F274" i="5"/>
  <c r="O273" i="5"/>
  <c r="L273" i="5"/>
  <c r="I273" i="5"/>
  <c r="F273" i="5"/>
  <c r="O272" i="5"/>
  <c r="O271" i="5" s="1"/>
  <c r="L272" i="5"/>
  <c r="I272" i="5"/>
  <c r="F272" i="5"/>
  <c r="F271" i="5" s="1"/>
  <c r="N271" i="5"/>
  <c r="M271" i="5"/>
  <c r="K271" i="5"/>
  <c r="J271" i="5"/>
  <c r="H271" i="5"/>
  <c r="G271" i="5"/>
  <c r="E271" i="5"/>
  <c r="E269" i="5" s="1"/>
  <c r="E268" i="5" s="1"/>
  <c r="D271" i="5"/>
  <c r="O270" i="5"/>
  <c r="L270" i="5"/>
  <c r="I270" i="5"/>
  <c r="F270" i="5"/>
  <c r="K268" i="5"/>
  <c r="G268" i="5"/>
  <c r="O267" i="5"/>
  <c r="L267" i="5"/>
  <c r="I267" i="5"/>
  <c r="F267" i="5"/>
  <c r="O266" i="5"/>
  <c r="L266" i="5"/>
  <c r="I266" i="5"/>
  <c r="F266" i="5"/>
  <c r="O265" i="5"/>
  <c r="L265" i="5"/>
  <c r="I265" i="5"/>
  <c r="F265" i="5"/>
  <c r="O264" i="5"/>
  <c r="L264" i="5"/>
  <c r="I264" i="5"/>
  <c r="F264" i="5"/>
  <c r="N263" i="5"/>
  <c r="M263" i="5"/>
  <c r="K263" i="5"/>
  <c r="J263" i="5"/>
  <c r="H263" i="5"/>
  <c r="G263" i="5"/>
  <c r="E263" i="5"/>
  <c r="D263" i="5"/>
  <c r="O262" i="5"/>
  <c r="L262" i="5"/>
  <c r="I262" i="5"/>
  <c r="F262" i="5"/>
  <c r="O261" i="5"/>
  <c r="L261" i="5"/>
  <c r="I261" i="5"/>
  <c r="F261" i="5"/>
  <c r="O260" i="5"/>
  <c r="L260" i="5"/>
  <c r="I260" i="5"/>
  <c r="F260" i="5"/>
  <c r="O259" i="5"/>
  <c r="N259" i="5"/>
  <c r="M259" i="5"/>
  <c r="K259" i="5"/>
  <c r="J259" i="5"/>
  <c r="H259" i="5"/>
  <c r="H258" i="5" s="1"/>
  <c r="G259" i="5"/>
  <c r="E259" i="5"/>
  <c r="D259" i="5"/>
  <c r="D258" i="5" s="1"/>
  <c r="O257" i="5"/>
  <c r="L257" i="5"/>
  <c r="I257" i="5"/>
  <c r="F257" i="5"/>
  <c r="O256" i="5"/>
  <c r="L256" i="5"/>
  <c r="I256" i="5"/>
  <c r="F256" i="5"/>
  <c r="O255" i="5"/>
  <c r="L255" i="5"/>
  <c r="I255" i="5"/>
  <c r="F255" i="5"/>
  <c r="O254" i="5"/>
  <c r="L254" i="5"/>
  <c r="I254" i="5"/>
  <c r="F254" i="5"/>
  <c r="O253" i="5"/>
  <c r="L253" i="5"/>
  <c r="I253" i="5"/>
  <c r="F253" i="5"/>
  <c r="O252" i="5"/>
  <c r="L252" i="5"/>
  <c r="I252" i="5"/>
  <c r="F252" i="5"/>
  <c r="N251" i="5"/>
  <c r="M251" i="5"/>
  <c r="K251" i="5"/>
  <c r="K250" i="5" s="1"/>
  <c r="J251" i="5"/>
  <c r="J250" i="5" s="1"/>
  <c r="H251" i="5"/>
  <c r="H250" i="5" s="1"/>
  <c r="G251" i="5"/>
  <c r="G250" i="5" s="1"/>
  <c r="E251" i="5"/>
  <c r="D251" i="5"/>
  <c r="D250" i="5" s="1"/>
  <c r="N250" i="5"/>
  <c r="M250" i="5"/>
  <c r="E250" i="5"/>
  <c r="O249" i="5"/>
  <c r="L249" i="5"/>
  <c r="I249" i="5"/>
  <c r="F249" i="5"/>
  <c r="O248" i="5"/>
  <c r="L248" i="5"/>
  <c r="I248" i="5"/>
  <c r="F248" i="5"/>
  <c r="O247" i="5"/>
  <c r="L247" i="5"/>
  <c r="I247" i="5"/>
  <c r="F247" i="5"/>
  <c r="O246" i="5"/>
  <c r="L246" i="5"/>
  <c r="I246" i="5"/>
  <c r="F246" i="5"/>
  <c r="N245" i="5"/>
  <c r="M245" i="5"/>
  <c r="K245" i="5"/>
  <c r="J245" i="5"/>
  <c r="H245" i="5"/>
  <c r="G245" i="5"/>
  <c r="E245" i="5"/>
  <c r="D245" i="5"/>
  <c r="O244" i="5"/>
  <c r="L244" i="5"/>
  <c r="I244" i="5"/>
  <c r="F244" i="5"/>
  <c r="O243" i="5"/>
  <c r="L243" i="5"/>
  <c r="I243" i="5"/>
  <c r="F243" i="5"/>
  <c r="O242" i="5"/>
  <c r="L242" i="5"/>
  <c r="I242" i="5"/>
  <c r="F242" i="5"/>
  <c r="O241" i="5"/>
  <c r="L241" i="5"/>
  <c r="I241" i="5"/>
  <c r="F241" i="5"/>
  <c r="O240" i="5"/>
  <c r="L240" i="5"/>
  <c r="I240" i="5"/>
  <c r="F240" i="5"/>
  <c r="O239" i="5"/>
  <c r="L239" i="5"/>
  <c r="I239" i="5"/>
  <c r="F239" i="5"/>
  <c r="O238" i="5"/>
  <c r="L238" i="5"/>
  <c r="I238" i="5"/>
  <c r="F238" i="5"/>
  <c r="N237" i="5"/>
  <c r="M237" i="5"/>
  <c r="K237" i="5"/>
  <c r="J237" i="5"/>
  <c r="H237" i="5"/>
  <c r="G237" i="5"/>
  <c r="E237" i="5"/>
  <c r="D237" i="5"/>
  <c r="O236" i="5"/>
  <c r="L236" i="5"/>
  <c r="I236" i="5"/>
  <c r="F236" i="5"/>
  <c r="O235" i="5"/>
  <c r="O234" i="5" s="1"/>
  <c r="L235" i="5"/>
  <c r="L234" i="5" s="1"/>
  <c r="I235" i="5"/>
  <c r="F235" i="5"/>
  <c r="F234" i="5" s="1"/>
  <c r="N234" i="5"/>
  <c r="M234" i="5"/>
  <c r="K234" i="5"/>
  <c r="J234" i="5"/>
  <c r="I234" i="5"/>
  <c r="H234" i="5"/>
  <c r="G234" i="5"/>
  <c r="E234" i="5"/>
  <c r="D234" i="5"/>
  <c r="O233" i="5"/>
  <c r="O232" i="5" s="1"/>
  <c r="L233" i="5"/>
  <c r="I233" i="5"/>
  <c r="I232" i="5" s="1"/>
  <c r="F233" i="5"/>
  <c r="N232" i="5"/>
  <c r="M232" i="5"/>
  <c r="L232" i="5"/>
  <c r="K232" i="5"/>
  <c r="K230" i="5" s="1"/>
  <c r="J232" i="5"/>
  <c r="H232" i="5"/>
  <c r="G232" i="5"/>
  <c r="F232" i="5"/>
  <c r="E232" i="5"/>
  <c r="D232" i="5"/>
  <c r="O231" i="5"/>
  <c r="L231" i="5"/>
  <c r="C231" i="5" s="1"/>
  <c r="I231" i="5"/>
  <c r="F231" i="5"/>
  <c r="O228" i="5"/>
  <c r="L228" i="5"/>
  <c r="I228" i="5"/>
  <c r="F228" i="5"/>
  <c r="O227" i="5"/>
  <c r="O226" i="5" s="1"/>
  <c r="L227" i="5"/>
  <c r="L226" i="5" s="1"/>
  <c r="I227" i="5"/>
  <c r="I226" i="5" s="1"/>
  <c r="F227" i="5"/>
  <c r="N226" i="5"/>
  <c r="M226" i="5"/>
  <c r="K226" i="5"/>
  <c r="J226" i="5"/>
  <c r="H226" i="5"/>
  <c r="G226" i="5"/>
  <c r="F226" i="5"/>
  <c r="E226" i="5"/>
  <c r="D226" i="5"/>
  <c r="O225" i="5"/>
  <c r="L225" i="5"/>
  <c r="I225" i="5"/>
  <c r="F225" i="5"/>
  <c r="O224" i="5"/>
  <c r="L224" i="5"/>
  <c r="I224" i="5"/>
  <c r="F224" i="5"/>
  <c r="O223" i="5"/>
  <c r="L223" i="5"/>
  <c r="I223" i="5"/>
  <c r="F223" i="5"/>
  <c r="O222" i="5"/>
  <c r="L222" i="5"/>
  <c r="I222" i="5"/>
  <c r="F222" i="5"/>
  <c r="O221" i="5"/>
  <c r="L221" i="5"/>
  <c r="I221" i="5"/>
  <c r="F221" i="5"/>
  <c r="O220" i="5"/>
  <c r="L220" i="5"/>
  <c r="I220" i="5"/>
  <c r="F220" i="5"/>
  <c r="O219" i="5"/>
  <c r="L219" i="5"/>
  <c r="I219" i="5"/>
  <c r="F219" i="5"/>
  <c r="O218" i="5"/>
  <c r="L218" i="5"/>
  <c r="I218" i="5"/>
  <c r="F218" i="5"/>
  <c r="O217" i="5"/>
  <c r="L217" i="5"/>
  <c r="I217" i="5"/>
  <c r="F217" i="5"/>
  <c r="O216" i="5"/>
  <c r="L216" i="5"/>
  <c r="I216" i="5"/>
  <c r="F216" i="5"/>
  <c r="N215" i="5"/>
  <c r="M215" i="5"/>
  <c r="K215" i="5"/>
  <c r="J215" i="5"/>
  <c r="H215" i="5"/>
  <c r="G215" i="5"/>
  <c r="E215" i="5"/>
  <c r="D215" i="5"/>
  <c r="O214" i="5"/>
  <c r="L214" i="5"/>
  <c r="I214" i="5"/>
  <c r="F214" i="5"/>
  <c r="O213" i="5"/>
  <c r="L213" i="5"/>
  <c r="I213" i="5"/>
  <c r="F213" i="5"/>
  <c r="O212" i="5"/>
  <c r="L212" i="5"/>
  <c r="I212" i="5"/>
  <c r="F212" i="5"/>
  <c r="O211" i="5"/>
  <c r="L211" i="5"/>
  <c r="I211" i="5"/>
  <c r="F211" i="5"/>
  <c r="O210" i="5"/>
  <c r="L210" i="5"/>
  <c r="I210" i="5"/>
  <c r="F210" i="5"/>
  <c r="O209" i="5"/>
  <c r="L209" i="5"/>
  <c r="I209" i="5"/>
  <c r="F209" i="5"/>
  <c r="O208" i="5"/>
  <c r="L208" i="5"/>
  <c r="I208" i="5"/>
  <c r="F208" i="5"/>
  <c r="O207" i="5"/>
  <c r="L207" i="5"/>
  <c r="I207" i="5"/>
  <c r="F207" i="5"/>
  <c r="O206" i="5"/>
  <c r="L206" i="5"/>
  <c r="I206" i="5"/>
  <c r="F206" i="5"/>
  <c r="O205" i="5"/>
  <c r="L205" i="5"/>
  <c r="I205" i="5"/>
  <c r="F205" i="5"/>
  <c r="N204" i="5"/>
  <c r="M204" i="5"/>
  <c r="K204" i="5"/>
  <c r="J204" i="5"/>
  <c r="H204" i="5"/>
  <c r="G204" i="5"/>
  <c r="E204" i="5"/>
  <c r="E203" i="5" s="1"/>
  <c r="D204" i="5"/>
  <c r="K203" i="5"/>
  <c r="O202" i="5"/>
  <c r="L202" i="5"/>
  <c r="I202" i="5"/>
  <c r="F202" i="5"/>
  <c r="O201" i="5"/>
  <c r="L201" i="5"/>
  <c r="I201" i="5"/>
  <c r="F201" i="5"/>
  <c r="O200" i="5"/>
  <c r="L200" i="5"/>
  <c r="I200" i="5"/>
  <c r="F200" i="5"/>
  <c r="O199" i="5"/>
  <c r="L199" i="5"/>
  <c r="I199" i="5"/>
  <c r="F199" i="5"/>
  <c r="O198" i="5"/>
  <c r="L198" i="5"/>
  <c r="I198" i="5"/>
  <c r="I197" i="5" s="1"/>
  <c r="F198" i="5"/>
  <c r="N197" i="5"/>
  <c r="N195" i="5" s="1"/>
  <c r="M197" i="5"/>
  <c r="M195" i="5" s="1"/>
  <c r="K197" i="5"/>
  <c r="K195" i="5" s="1"/>
  <c r="J197" i="5"/>
  <c r="H197" i="5"/>
  <c r="H195" i="5" s="1"/>
  <c r="G197" i="5"/>
  <c r="G195" i="5" s="1"/>
  <c r="E197" i="5"/>
  <c r="E195" i="5" s="1"/>
  <c r="D197" i="5"/>
  <c r="D195" i="5" s="1"/>
  <c r="O196" i="5"/>
  <c r="L196" i="5"/>
  <c r="I196" i="5"/>
  <c r="F196" i="5"/>
  <c r="J195" i="5"/>
  <c r="O192" i="5"/>
  <c r="L192" i="5"/>
  <c r="L191" i="5" s="1"/>
  <c r="L190" i="5" s="1"/>
  <c r="I192" i="5"/>
  <c r="I191" i="5" s="1"/>
  <c r="I190" i="5" s="1"/>
  <c r="F192" i="5"/>
  <c r="F191" i="5" s="1"/>
  <c r="F190" i="5" s="1"/>
  <c r="O191" i="5"/>
  <c r="N191" i="5"/>
  <c r="N190" i="5" s="1"/>
  <c r="M191" i="5"/>
  <c r="M190" i="5" s="1"/>
  <c r="K191" i="5"/>
  <c r="K190" i="5" s="1"/>
  <c r="J191" i="5"/>
  <c r="H191" i="5"/>
  <c r="H190" i="5" s="1"/>
  <c r="G191" i="5"/>
  <c r="G190" i="5" s="1"/>
  <c r="E191" i="5"/>
  <c r="E190" i="5" s="1"/>
  <c r="D191" i="5"/>
  <c r="D190" i="5" s="1"/>
  <c r="J190" i="5"/>
  <c r="O189" i="5"/>
  <c r="L189" i="5"/>
  <c r="I189" i="5"/>
  <c r="F189" i="5"/>
  <c r="O188" i="5"/>
  <c r="L188" i="5"/>
  <c r="L187" i="5" s="1"/>
  <c r="I188" i="5"/>
  <c r="F188" i="5"/>
  <c r="O187" i="5"/>
  <c r="N187" i="5"/>
  <c r="M187" i="5"/>
  <c r="M186" i="5" s="1"/>
  <c r="K187" i="5"/>
  <c r="J187" i="5"/>
  <c r="H187" i="5"/>
  <c r="G187" i="5"/>
  <c r="G186" i="5" s="1"/>
  <c r="F187" i="5"/>
  <c r="F186" i="5" s="1"/>
  <c r="E187" i="5"/>
  <c r="D187" i="5"/>
  <c r="O185" i="5"/>
  <c r="L185" i="5"/>
  <c r="I185" i="5"/>
  <c r="F185" i="5"/>
  <c r="O184" i="5"/>
  <c r="L184" i="5"/>
  <c r="L183" i="5" s="1"/>
  <c r="I184" i="5"/>
  <c r="I183" i="5" s="1"/>
  <c r="F184" i="5"/>
  <c r="F183" i="5" s="1"/>
  <c r="N183" i="5"/>
  <c r="M183" i="5"/>
  <c r="K183" i="5"/>
  <c r="J183" i="5"/>
  <c r="H183" i="5"/>
  <c r="G183" i="5"/>
  <c r="E183" i="5"/>
  <c r="D183" i="5"/>
  <c r="O182" i="5"/>
  <c r="L182" i="5"/>
  <c r="I182" i="5"/>
  <c r="F182" i="5"/>
  <c r="O181" i="5"/>
  <c r="L181" i="5"/>
  <c r="I181" i="5"/>
  <c r="F181" i="5"/>
  <c r="O180" i="5"/>
  <c r="L180" i="5"/>
  <c r="I180" i="5"/>
  <c r="F180" i="5"/>
  <c r="O179" i="5"/>
  <c r="L179" i="5"/>
  <c r="I179" i="5"/>
  <c r="F179" i="5"/>
  <c r="N178" i="5"/>
  <c r="M178" i="5"/>
  <c r="K178" i="5"/>
  <c r="J178" i="5"/>
  <c r="H178" i="5"/>
  <c r="G178" i="5"/>
  <c r="E178" i="5"/>
  <c r="D178" i="5"/>
  <c r="O177" i="5"/>
  <c r="L177" i="5"/>
  <c r="I177" i="5"/>
  <c r="F177" i="5"/>
  <c r="O176" i="5"/>
  <c r="L176" i="5"/>
  <c r="I176" i="5"/>
  <c r="F176" i="5"/>
  <c r="O175" i="5"/>
  <c r="L175" i="5"/>
  <c r="L174" i="5" s="1"/>
  <c r="I175" i="5"/>
  <c r="F175" i="5"/>
  <c r="F174" i="5" s="1"/>
  <c r="N174" i="5"/>
  <c r="M174" i="5"/>
  <c r="M173" i="5" s="1"/>
  <c r="M172" i="5" s="1"/>
  <c r="K174" i="5"/>
  <c r="K173" i="5" s="1"/>
  <c r="K172" i="5" s="1"/>
  <c r="J174" i="5"/>
  <c r="H174" i="5"/>
  <c r="G174" i="5"/>
  <c r="G173" i="5" s="1"/>
  <c r="E174" i="5"/>
  <c r="D174" i="5"/>
  <c r="D173" i="5" s="1"/>
  <c r="D172" i="5" s="1"/>
  <c r="O171" i="5"/>
  <c r="L171" i="5"/>
  <c r="I171" i="5"/>
  <c r="F171" i="5"/>
  <c r="O170" i="5"/>
  <c r="L170" i="5"/>
  <c r="I170" i="5"/>
  <c r="F170" i="5"/>
  <c r="O169" i="5"/>
  <c r="L169" i="5"/>
  <c r="I169" i="5"/>
  <c r="F169" i="5"/>
  <c r="O168" i="5"/>
  <c r="L168" i="5"/>
  <c r="I168" i="5"/>
  <c r="F168" i="5"/>
  <c r="O167" i="5"/>
  <c r="L167" i="5"/>
  <c r="I167" i="5"/>
  <c r="F167" i="5"/>
  <c r="O166" i="5"/>
  <c r="L166" i="5"/>
  <c r="I166" i="5"/>
  <c r="F166" i="5"/>
  <c r="F165" i="5" s="1"/>
  <c r="N165" i="5"/>
  <c r="M165" i="5"/>
  <c r="M164" i="5" s="1"/>
  <c r="K165" i="5"/>
  <c r="K164" i="5" s="1"/>
  <c r="J165" i="5"/>
  <c r="J164" i="5" s="1"/>
  <c r="H165" i="5"/>
  <c r="H164" i="5" s="1"/>
  <c r="G165" i="5"/>
  <c r="G164" i="5" s="1"/>
  <c r="E165" i="5"/>
  <c r="E164" i="5" s="1"/>
  <c r="D165" i="5"/>
  <c r="D164" i="5" s="1"/>
  <c r="N164" i="5"/>
  <c r="O163" i="5"/>
  <c r="L163" i="5"/>
  <c r="I163" i="5"/>
  <c r="F163" i="5"/>
  <c r="O162" i="5"/>
  <c r="L162" i="5"/>
  <c r="I162" i="5"/>
  <c r="F162" i="5"/>
  <c r="O161" i="5"/>
  <c r="L161" i="5"/>
  <c r="I161" i="5"/>
  <c r="F161" i="5"/>
  <c r="O160" i="5"/>
  <c r="L160" i="5"/>
  <c r="L159" i="5" s="1"/>
  <c r="I160" i="5"/>
  <c r="F160" i="5"/>
  <c r="N159" i="5"/>
  <c r="M159" i="5"/>
  <c r="K159" i="5"/>
  <c r="J159" i="5"/>
  <c r="H159" i="5"/>
  <c r="G159" i="5"/>
  <c r="E159" i="5"/>
  <c r="D159" i="5"/>
  <c r="O158" i="5"/>
  <c r="L158" i="5"/>
  <c r="I158" i="5"/>
  <c r="F158" i="5"/>
  <c r="O157" i="5"/>
  <c r="L157" i="5"/>
  <c r="C157" i="5" s="1"/>
  <c r="I157" i="5"/>
  <c r="F157" i="5"/>
  <c r="O156" i="5"/>
  <c r="L156" i="5"/>
  <c r="I156" i="5"/>
  <c r="F156" i="5"/>
  <c r="O155" i="5"/>
  <c r="L155" i="5"/>
  <c r="I155" i="5"/>
  <c r="F155" i="5"/>
  <c r="O154" i="5"/>
  <c r="L154" i="5"/>
  <c r="I154" i="5"/>
  <c r="F154" i="5"/>
  <c r="O153" i="5"/>
  <c r="L153" i="5"/>
  <c r="I153" i="5"/>
  <c r="F153" i="5"/>
  <c r="O152" i="5"/>
  <c r="L152" i="5"/>
  <c r="I152" i="5"/>
  <c r="F152" i="5"/>
  <c r="O151" i="5"/>
  <c r="L151" i="5"/>
  <c r="I151" i="5"/>
  <c r="I150" i="5" s="1"/>
  <c r="F151" i="5"/>
  <c r="N150" i="5"/>
  <c r="M150" i="5"/>
  <c r="K150" i="5"/>
  <c r="J150" i="5"/>
  <c r="H150" i="5"/>
  <c r="G150" i="5"/>
  <c r="E150" i="5"/>
  <c r="D150" i="5"/>
  <c r="O149" i="5"/>
  <c r="L149" i="5"/>
  <c r="I149" i="5"/>
  <c r="F149" i="5"/>
  <c r="O148" i="5"/>
  <c r="L148" i="5"/>
  <c r="I148" i="5"/>
  <c r="F148" i="5"/>
  <c r="O147" i="5"/>
  <c r="L147" i="5"/>
  <c r="C147" i="5" s="1"/>
  <c r="I147" i="5"/>
  <c r="F147" i="5"/>
  <c r="O146" i="5"/>
  <c r="L146" i="5"/>
  <c r="I146" i="5"/>
  <c r="F146" i="5"/>
  <c r="O145" i="5"/>
  <c r="L145" i="5"/>
  <c r="I145" i="5"/>
  <c r="F145" i="5"/>
  <c r="O144" i="5"/>
  <c r="L144" i="5"/>
  <c r="I144" i="5"/>
  <c r="F144" i="5"/>
  <c r="N143" i="5"/>
  <c r="M143" i="5"/>
  <c r="K143" i="5"/>
  <c r="J143" i="5"/>
  <c r="H143" i="5"/>
  <c r="G143" i="5"/>
  <c r="E143" i="5"/>
  <c r="D143" i="5"/>
  <c r="O142" i="5"/>
  <c r="L142" i="5"/>
  <c r="I142" i="5"/>
  <c r="F142" i="5"/>
  <c r="O141" i="5"/>
  <c r="O140" i="5" s="1"/>
  <c r="L141" i="5"/>
  <c r="L140" i="5" s="1"/>
  <c r="I141" i="5"/>
  <c r="I140" i="5" s="1"/>
  <c r="F141" i="5"/>
  <c r="N140" i="5"/>
  <c r="M140" i="5"/>
  <c r="K140" i="5"/>
  <c r="J140" i="5"/>
  <c r="H140" i="5"/>
  <c r="G140" i="5"/>
  <c r="E140" i="5"/>
  <c r="D140" i="5"/>
  <c r="O139" i="5"/>
  <c r="L139" i="5"/>
  <c r="I139" i="5"/>
  <c r="F139" i="5"/>
  <c r="O138" i="5"/>
  <c r="L138" i="5"/>
  <c r="I138" i="5"/>
  <c r="F138" i="5"/>
  <c r="O137" i="5"/>
  <c r="L137" i="5"/>
  <c r="I137" i="5"/>
  <c r="F137" i="5"/>
  <c r="O136" i="5"/>
  <c r="L136" i="5"/>
  <c r="I136" i="5"/>
  <c r="I135" i="5" s="1"/>
  <c r="F136" i="5"/>
  <c r="O135" i="5"/>
  <c r="N135" i="5"/>
  <c r="M135" i="5"/>
  <c r="K135" i="5"/>
  <c r="J135" i="5"/>
  <c r="H135" i="5"/>
  <c r="G135" i="5"/>
  <c r="E135" i="5"/>
  <c r="D135" i="5"/>
  <c r="O134" i="5"/>
  <c r="L134" i="5"/>
  <c r="I134" i="5"/>
  <c r="F134" i="5"/>
  <c r="O133" i="5"/>
  <c r="L133" i="5"/>
  <c r="I133" i="5"/>
  <c r="F133" i="5"/>
  <c r="O132" i="5"/>
  <c r="L132" i="5"/>
  <c r="I132" i="5"/>
  <c r="F132" i="5"/>
  <c r="O131" i="5"/>
  <c r="L131" i="5"/>
  <c r="I131" i="5"/>
  <c r="F131" i="5"/>
  <c r="N130" i="5"/>
  <c r="M130" i="5"/>
  <c r="K130" i="5"/>
  <c r="J130" i="5"/>
  <c r="H130" i="5"/>
  <c r="G130" i="5"/>
  <c r="E130" i="5"/>
  <c r="D130" i="5"/>
  <c r="O128" i="5"/>
  <c r="O127" i="5" s="1"/>
  <c r="L128" i="5"/>
  <c r="L127" i="5" s="1"/>
  <c r="I128" i="5"/>
  <c r="I127" i="5" s="1"/>
  <c r="F128" i="5"/>
  <c r="F127" i="5" s="1"/>
  <c r="N127" i="5"/>
  <c r="M127" i="5"/>
  <c r="K127" i="5"/>
  <c r="J127" i="5"/>
  <c r="H127" i="5"/>
  <c r="G127" i="5"/>
  <c r="E127" i="5"/>
  <c r="D127" i="5"/>
  <c r="O126" i="5"/>
  <c r="L126" i="5"/>
  <c r="I126" i="5"/>
  <c r="F126" i="5"/>
  <c r="O125" i="5"/>
  <c r="L125" i="5"/>
  <c r="I125" i="5"/>
  <c r="F125" i="5"/>
  <c r="O124" i="5"/>
  <c r="L124" i="5"/>
  <c r="I124" i="5"/>
  <c r="F124" i="5"/>
  <c r="O123" i="5"/>
  <c r="L123" i="5"/>
  <c r="I123" i="5"/>
  <c r="F123" i="5"/>
  <c r="O122" i="5"/>
  <c r="L122" i="5"/>
  <c r="I122" i="5"/>
  <c r="I121" i="5" s="1"/>
  <c r="F122" i="5"/>
  <c r="N121" i="5"/>
  <c r="M121" i="5"/>
  <c r="K121" i="5"/>
  <c r="J121" i="5"/>
  <c r="H121" i="5"/>
  <c r="G121" i="5"/>
  <c r="E121" i="5"/>
  <c r="D121" i="5"/>
  <c r="O120" i="5"/>
  <c r="L120" i="5"/>
  <c r="I120" i="5"/>
  <c r="F120" i="5"/>
  <c r="O119" i="5"/>
  <c r="L119" i="5"/>
  <c r="I119" i="5"/>
  <c r="F119" i="5"/>
  <c r="O118" i="5"/>
  <c r="L118" i="5"/>
  <c r="I118" i="5"/>
  <c r="F118" i="5"/>
  <c r="O117" i="5"/>
  <c r="L117" i="5"/>
  <c r="I117" i="5"/>
  <c r="F117" i="5"/>
  <c r="O116" i="5"/>
  <c r="L116" i="5"/>
  <c r="I116" i="5"/>
  <c r="I115" i="5" s="1"/>
  <c r="F116" i="5"/>
  <c r="N115" i="5"/>
  <c r="M115" i="5"/>
  <c r="K115" i="5"/>
  <c r="J115" i="5"/>
  <c r="H115" i="5"/>
  <c r="G115" i="5"/>
  <c r="E115" i="5"/>
  <c r="D115" i="5"/>
  <c r="O114" i="5"/>
  <c r="L114" i="5"/>
  <c r="I114" i="5"/>
  <c r="F114" i="5"/>
  <c r="O113" i="5"/>
  <c r="L113" i="5"/>
  <c r="I113" i="5"/>
  <c r="F113" i="5"/>
  <c r="O112" i="5"/>
  <c r="L112" i="5"/>
  <c r="L111" i="5" s="1"/>
  <c r="I112" i="5"/>
  <c r="F112" i="5"/>
  <c r="F111" i="5" s="1"/>
  <c r="O111" i="5"/>
  <c r="N111" i="5"/>
  <c r="M111" i="5"/>
  <c r="K111" i="5"/>
  <c r="J111" i="5"/>
  <c r="H111" i="5"/>
  <c r="G111" i="5"/>
  <c r="E111" i="5"/>
  <c r="D111" i="5"/>
  <c r="O110" i="5"/>
  <c r="L110" i="5"/>
  <c r="I110" i="5"/>
  <c r="F110" i="5"/>
  <c r="O109" i="5"/>
  <c r="L109" i="5"/>
  <c r="I109" i="5"/>
  <c r="F109" i="5"/>
  <c r="O108" i="5"/>
  <c r="L108" i="5"/>
  <c r="I108" i="5"/>
  <c r="F108" i="5"/>
  <c r="O107" i="5"/>
  <c r="L107" i="5"/>
  <c r="I107" i="5"/>
  <c r="F107" i="5"/>
  <c r="O106" i="5"/>
  <c r="L106" i="5"/>
  <c r="I106" i="5"/>
  <c r="F106" i="5"/>
  <c r="O105" i="5"/>
  <c r="L105" i="5"/>
  <c r="I105" i="5"/>
  <c r="F105" i="5"/>
  <c r="O104" i="5"/>
  <c r="L104" i="5"/>
  <c r="I104" i="5"/>
  <c r="F104" i="5"/>
  <c r="O103" i="5"/>
  <c r="L103" i="5"/>
  <c r="I103" i="5"/>
  <c r="F103" i="5"/>
  <c r="N102" i="5"/>
  <c r="M102" i="5"/>
  <c r="K102" i="5"/>
  <c r="J102" i="5"/>
  <c r="H102" i="5"/>
  <c r="G102" i="5"/>
  <c r="E102" i="5"/>
  <c r="D102" i="5"/>
  <c r="O101" i="5"/>
  <c r="L101" i="5"/>
  <c r="I101" i="5"/>
  <c r="F101" i="5"/>
  <c r="O100" i="5"/>
  <c r="L100" i="5"/>
  <c r="I100" i="5"/>
  <c r="F100" i="5"/>
  <c r="O99" i="5"/>
  <c r="L99" i="5"/>
  <c r="I99" i="5"/>
  <c r="F99" i="5"/>
  <c r="O98" i="5"/>
  <c r="L98" i="5"/>
  <c r="I98" i="5"/>
  <c r="F98" i="5"/>
  <c r="O97" i="5"/>
  <c r="L97" i="5"/>
  <c r="I97" i="5"/>
  <c r="F97" i="5"/>
  <c r="O96" i="5"/>
  <c r="L96" i="5"/>
  <c r="I96" i="5"/>
  <c r="F96" i="5"/>
  <c r="O95" i="5"/>
  <c r="L95" i="5"/>
  <c r="L94" i="5" s="1"/>
  <c r="I95" i="5"/>
  <c r="F95" i="5"/>
  <c r="F94" i="5" s="1"/>
  <c r="N94" i="5"/>
  <c r="M94" i="5"/>
  <c r="K94" i="5"/>
  <c r="J94" i="5"/>
  <c r="H94" i="5"/>
  <c r="G94" i="5"/>
  <c r="E94" i="5"/>
  <c r="D94" i="5"/>
  <c r="O93" i="5"/>
  <c r="L93" i="5"/>
  <c r="I93" i="5"/>
  <c r="F93" i="5"/>
  <c r="O92" i="5"/>
  <c r="L92" i="5"/>
  <c r="I92" i="5"/>
  <c r="F92" i="5"/>
  <c r="O91" i="5"/>
  <c r="L91" i="5"/>
  <c r="I91" i="5"/>
  <c r="F91" i="5"/>
  <c r="O90" i="5"/>
  <c r="L90" i="5"/>
  <c r="I90" i="5"/>
  <c r="F90" i="5"/>
  <c r="O89" i="5"/>
  <c r="L89" i="5"/>
  <c r="I89" i="5"/>
  <c r="I88" i="5" s="1"/>
  <c r="F89" i="5"/>
  <c r="N88" i="5"/>
  <c r="M88" i="5"/>
  <c r="K88" i="5"/>
  <c r="J88" i="5"/>
  <c r="H88" i="5"/>
  <c r="G88" i="5"/>
  <c r="E88" i="5"/>
  <c r="D88" i="5"/>
  <c r="O87" i="5"/>
  <c r="L87" i="5"/>
  <c r="I87" i="5"/>
  <c r="F87" i="5"/>
  <c r="O86" i="5"/>
  <c r="L86" i="5"/>
  <c r="I86" i="5"/>
  <c r="F86" i="5"/>
  <c r="O85" i="5"/>
  <c r="L85" i="5"/>
  <c r="I85" i="5"/>
  <c r="F85" i="5"/>
  <c r="O84" i="5"/>
  <c r="L84" i="5"/>
  <c r="I84" i="5"/>
  <c r="F84" i="5"/>
  <c r="N83" i="5"/>
  <c r="M83" i="5"/>
  <c r="K83" i="5"/>
  <c r="J83" i="5"/>
  <c r="H83" i="5"/>
  <c r="G83" i="5"/>
  <c r="F83" i="5"/>
  <c r="E83" i="5"/>
  <c r="D83" i="5"/>
  <c r="O81" i="5"/>
  <c r="L81" i="5"/>
  <c r="I81" i="5"/>
  <c r="F81" i="5"/>
  <c r="O80" i="5"/>
  <c r="O79" i="5" s="1"/>
  <c r="L80" i="5"/>
  <c r="L79" i="5" s="1"/>
  <c r="I80" i="5"/>
  <c r="F80" i="5"/>
  <c r="N79" i="5"/>
  <c r="M79" i="5"/>
  <c r="K79" i="5"/>
  <c r="J79" i="5"/>
  <c r="H79" i="5"/>
  <c r="G79" i="5"/>
  <c r="F79" i="5"/>
  <c r="E79" i="5"/>
  <c r="D79" i="5"/>
  <c r="O78" i="5"/>
  <c r="L78" i="5"/>
  <c r="I78" i="5"/>
  <c r="F78" i="5"/>
  <c r="O77" i="5"/>
  <c r="L77" i="5"/>
  <c r="L76" i="5" s="1"/>
  <c r="I77" i="5"/>
  <c r="F77" i="5"/>
  <c r="N76" i="5"/>
  <c r="M76" i="5"/>
  <c r="M75" i="5" s="1"/>
  <c r="K76" i="5"/>
  <c r="J76" i="5"/>
  <c r="H76" i="5"/>
  <c r="G76" i="5"/>
  <c r="G75" i="5" s="1"/>
  <c r="E76" i="5"/>
  <c r="D76" i="5"/>
  <c r="D75" i="5" s="1"/>
  <c r="O73" i="5"/>
  <c r="L73" i="5"/>
  <c r="I73" i="5"/>
  <c r="F73" i="5"/>
  <c r="O72" i="5"/>
  <c r="L72" i="5"/>
  <c r="I72" i="5"/>
  <c r="F72" i="5"/>
  <c r="O71" i="5"/>
  <c r="L71" i="5"/>
  <c r="I71" i="5"/>
  <c r="F71" i="5"/>
  <c r="O70" i="5"/>
  <c r="L70" i="5"/>
  <c r="I70" i="5"/>
  <c r="F70" i="5"/>
  <c r="O69" i="5"/>
  <c r="L69" i="5"/>
  <c r="I69" i="5"/>
  <c r="F69" i="5"/>
  <c r="O68" i="5"/>
  <c r="O66" i="5" s="1"/>
  <c r="N68" i="5"/>
  <c r="M68" i="5"/>
  <c r="M66" i="5" s="1"/>
  <c r="K68" i="5"/>
  <c r="K66" i="5" s="1"/>
  <c r="J68" i="5"/>
  <c r="J66" i="5" s="1"/>
  <c r="H68" i="5"/>
  <c r="H66" i="5" s="1"/>
  <c r="G68" i="5"/>
  <c r="G66" i="5" s="1"/>
  <c r="E68" i="5"/>
  <c r="E66" i="5" s="1"/>
  <c r="D68" i="5"/>
  <c r="D66" i="5" s="1"/>
  <c r="O67" i="5"/>
  <c r="L67" i="5"/>
  <c r="I67" i="5"/>
  <c r="F67" i="5"/>
  <c r="N66" i="5"/>
  <c r="O65" i="5"/>
  <c r="L65" i="5"/>
  <c r="I65" i="5"/>
  <c r="F65" i="5"/>
  <c r="O64" i="5"/>
  <c r="L64" i="5"/>
  <c r="I64" i="5"/>
  <c r="F64" i="5"/>
  <c r="O63" i="5"/>
  <c r="L63" i="5"/>
  <c r="I63" i="5"/>
  <c r="F63" i="5"/>
  <c r="O62" i="5"/>
  <c r="L62" i="5"/>
  <c r="I62" i="5"/>
  <c r="F62" i="5"/>
  <c r="O61" i="5"/>
  <c r="L61" i="5"/>
  <c r="I61" i="5"/>
  <c r="F61" i="5"/>
  <c r="O60" i="5"/>
  <c r="L60" i="5"/>
  <c r="I60" i="5"/>
  <c r="F60" i="5"/>
  <c r="O59" i="5"/>
  <c r="L59" i="5"/>
  <c r="I59" i="5"/>
  <c r="F59" i="5"/>
  <c r="O58" i="5"/>
  <c r="L58" i="5"/>
  <c r="I58" i="5"/>
  <c r="F58" i="5"/>
  <c r="N57" i="5"/>
  <c r="N53" i="5" s="1"/>
  <c r="N52" i="5" s="1"/>
  <c r="M57" i="5"/>
  <c r="K57" i="5"/>
  <c r="K53" i="5" s="1"/>
  <c r="J57" i="5"/>
  <c r="H57" i="5"/>
  <c r="H53" i="5" s="1"/>
  <c r="H52" i="5" s="1"/>
  <c r="G57" i="5"/>
  <c r="G53" i="5" s="1"/>
  <c r="E57" i="5"/>
  <c r="E53" i="5" s="1"/>
  <c r="D57" i="5"/>
  <c r="O56" i="5"/>
  <c r="L56" i="5"/>
  <c r="I56" i="5"/>
  <c r="F56" i="5"/>
  <c r="O55" i="5"/>
  <c r="L55" i="5"/>
  <c r="L54" i="5" s="1"/>
  <c r="I55" i="5"/>
  <c r="F55" i="5"/>
  <c r="J54" i="5"/>
  <c r="D54" i="5"/>
  <c r="M53" i="5"/>
  <c r="O46" i="5"/>
  <c r="C46" i="5" s="1"/>
  <c r="O45" i="5"/>
  <c r="C45" i="5" s="1"/>
  <c r="N44" i="5"/>
  <c r="M44" i="5"/>
  <c r="L43" i="5"/>
  <c r="L42" i="5" s="1"/>
  <c r="I43" i="5"/>
  <c r="I42" i="5" s="1"/>
  <c r="F43" i="5"/>
  <c r="K42" i="5"/>
  <c r="J42" i="5"/>
  <c r="H42" i="5"/>
  <c r="G42" i="5"/>
  <c r="E42" i="5"/>
  <c r="D42" i="5"/>
  <c r="F41" i="5"/>
  <c r="C41" i="5" s="1"/>
  <c r="L39" i="5"/>
  <c r="C39" i="5" s="1"/>
  <c r="L38" i="5"/>
  <c r="C38" i="5" s="1"/>
  <c r="L37" i="5"/>
  <c r="C37" i="5" s="1"/>
  <c r="K36" i="5"/>
  <c r="L35" i="5"/>
  <c r="C35" i="5" s="1"/>
  <c r="L34" i="5"/>
  <c r="C34" i="5" s="1"/>
  <c r="K33" i="5"/>
  <c r="J33" i="5"/>
  <c r="L32" i="5"/>
  <c r="L31" i="5" s="1"/>
  <c r="C31" i="5" s="1"/>
  <c r="K31" i="5"/>
  <c r="J31" i="5"/>
  <c r="L30" i="5"/>
  <c r="C30" i="5" s="1"/>
  <c r="L29" i="5"/>
  <c r="C29" i="5" s="1"/>
  <c r="L28" i="5"/>
  <c r="C28" i="5" s="1"/>
  <c r="K27" i="5"/>
  <c r="J27" i="5"/>
  <c r="F25" i="5"/>
  <c r="C25" i="5" s="1"/>
  <c r="I24" i="5"/>
  <c r="O23" i="5"/>
  <c r="L23" i="5"/>
  <c r="I23" i="5"/>
  <c r="F23" i="5"/>
  <c r="O22" i="5"/>
  <c r="O21" i="5" s="1"/>
  <c r="O287" i="5" s="1"/>
  <c r="L22" i="5"/>
  <c r="I22" i="5"/>
  <c r="I21" i="5" s="1"/>
  <c r="F22" i="5"/>
  <c r="N21" i="5"/>
  <c r="M21" i="5"/>
  <c r="M287" i="5" s="1"/>
  <c r="M286" i="5" s="1"/>
  <c r="K21" i="5"/>
  <c r="J21" i="5"/>
  <c r="H21" i="5"/>
  <c r="H287" i="5" s="1"/>
  <c r="H286" i="5" s="1"/>
  <c r="G21" i="5"/>
  <c r="G287" i="5" s="1"/>
  <c r="G286" i="5" s="1"/>
  <c r="E21" i="5"/>
  <c r="E287" i="5" s="1"/>
  <c r="E286" i="5" s="1"/>
  <c r="D21" i="5"/>
  <c r="D287" i="5" s="1"/>
  <c r="O20" i="5"/>
  <c r="M20" i="5"/>
  <c r="H75" i="5" l="1"/>
  <c r="J269" i="5"/>
  <c r="J268" i="5" s="1"/>
  <c r="C279" i="5"/>
  <c r="C296" i="5"/>
  <c r="C133" i="5"/>
  <c r="J258" i="5"/>
  <c r="C120" i="5"/>
  <c r="J186" i="5"/>
  <c r="H186" i="5"/>
  <c r="I20" i="5"/>
  <c r="C62" i="5"/>
  <c r="K52" i="5"/>
  <c r="C109" i="5"/>
  <c r="C139" i="5"/>
  <c r="C145" i="5"/>
  <c r="C146" i="5"/>
  <c r="O143" i="5"/>
  <c r="C169" i="5"/>
  <c r="C177" i="5"/>
  <c r="E173" i="5"/>
  <c r="C185" i="5"/>
  <c r="C227" i="5"/>
  <c r="L75" i="5"/>
  <c r="L259" i="5"/>
  <c r="L27" i="5"/>
  <c r="C27" i="5" s="1"/>
  <c r="C98" i="5"/>
  <c r="C100" i="5"/>
  <c r="D129" i="5"/>
  <c r="J129" i="5"/>
  <c r="C132" i="5"/>
  <c r="C219" i="5"/>
  <c r="I237" i="5"/>
  <c r="C247" i="5"/>
  <c r="C249" i="5"/>
  <c r="D53" i="5"/>
  <c r="D52" i="5" s="1"/>
  <c r="K75" i="5"/>
  <c r="C78" i="5"/>
  <c r="J75" i="5"/>
  <c r="N75" i="5"/>
  <c r="N203" i="5"/>
  <c r="M258" i="5"/>
  <c r="H82" i="5"/>
  <c r="C119" i="5"/>
  <c r="C153" i="5"/>
  <c r="C156" i="5"/>
  <c r="O159" i="5"/>
  <c r="C168" i="5"/>
  <c r="O165" i="5"/>
  <c r="O164" i="5" s="1"/>
  <c r="D186" i="5"/>
  <c r="N186" i="5"/>
  <c r="L186" i="5"/>
  <c r="C211" i="5"/>
  <c r="C214" i="5"/>
  <c r="C216" i="5"/>
  <c r="O215" i="5"/>
  <c r="G230" i="5"/>
  <c r="C272" i="5"/>
  <c r="C274" i="5"/>
  <c r="C294" i="5"/>
  <c r="C61" i="5"/>
  <c r="G82" i="5"/>
  <c r="C117" i="5"/>
  <c r="D286" i="5"/>
  <c r="C43" i="5"/>
  <c r="C64" i="5"/>
  <c r="G52" i="5"/>
  <c r="O76" i="5"/>
  <c r="J82" i="5"/>
  <c r="C86" i="5"/>
  <c r="C124" i="5"/>
  <c r="E129" i="5"/>
  <c r="C137" i="5"/>
  <c r="C138" i="5"/>
  <c r="C176" i="5"/>
  <c r="C207" i="5"/>
  <c r="C223" i="5"/>
  <c r="C239" i="5"/>
  <c r="O237" i="5"/>
  <c r="O245" i="5"/>
  <c r="O230" i="5" s="1"/>
  <c r="C255" i="5"/>
  <c r="C256" i="5"/>
  <c r="N258" i="5"/>
  <c r="C280" i="5"/>
  <c r="K26" i="5"/>
  <c r="K20" i="5" s="1"/>
  <c r="L33" i="5"/>
  <c r="C33" i="5" s="1"/>
  <c r="O83" i="5"/>
  <c r="H20" i="5"/>
  <c r="K287" i="5"/>
  <c r="K286" i="5" s="1"/>
  <c r="O44" i="5"/>
  <c r="C44" i="5" s="1"/>
  <c r="K82" i="5"/>
  <c r="C90" i="5"/>
  <c r="C104" i="5"/>
  <c r="C108" i="5"/>
  <c r="C128" i="5"/>
  <c r="G129" i="5"/>
  <c r="G74" i="5" s="1"/>
  <c r="C161" i="5"/>
  <c r="C163" i="5"/>
  <c r="L165" i="5"/>
  <c r="L164" i="5" s="1"/>
  <c r="C181" i="5"/>
  <c r="C199" i="5"/>
  <c r="G203" i="5"/>
  <c r="M203" i="5"/>
  <c r="N230" i="5"/>
  <c r="N229" i="5" s="1"/>
  <c r="C235" i="5"/>
  <c r="C243" i="5"/>
  <c r="E258" i="5"/>
  <c r="K258" i="5"/>
  <c r="K229" i="5" s="1"/>
  <c r="C267" i="5"/>
  <c r="D269" i="5"/>
  <c r="O269" i="5"/>
  <c r="O268" i="5" s="1"/>
  <c r="O288" i="5"/>
  <c r="O286" i="5" s="1"/>
  <c r="E20" i="5"/>
  <c r="F21" i="5"/>
  <c r="F287" i="5" s="1"/>
  <c r="F286" i="5" s="1"/>
  <c r="L57" i="5"/>
  <c r="L53" i="5" s="1"/>
  <c r="C127" i="5"/>
  <c r="L178" i="5"/>
  <c r="L173" i="5" s="1"/>
  <c r="L172" i="5" s="1"/>
  <c r="C226" i="5"/>
  <c r="C32" i="5"/>
  <c r="J53" i="5"/>
  <c r="J52" i="5" s="1"/>
  <c r="O54" i="5"/>
  <c r="E52" i="5"/>
  <c r="C73" i="5"/>
  <c r="I76" i="5"/>
  <c r="C81" i="5"/>
  <c r="O88" i="5"/>
  <c r="C105" i="5"/>
  <c r="C107" i="5"/>
  <c r="L115" i="5"/>
  <c r="O121" i="5"/>
  <c r="C155" i="5"/>
  <c r="C158" i="5"/>
  <c r="I159" i="5"/>
  <c r="C180" i="5"/>
  <c r="E194" i="5"/>
  <c r="O197" i="5"/>
  <c r="O195" i="5" s="1"/>
  <c r="N194" i="5"/>
  <c r="C213" i="5"/>
  <c r="C222" i="5"/>
  <c r="C241" i="5"/>
  <c r="C242" i="5"/>
  <c r="L245" i="5"/>
  <c r="O251" i="5"/>
  <c r="O250" i="5" s="1"/>
  <c r="C260" i="5"/>
  <c r="O263" i="5"/>
  <c r="O258" i="5" s="1"/>
  <c r="I271" i="5"/>
  <c r="I269" i="5" s="1"/>
  <c r="I268" i="5" s="1"/>
  <c r="L271" i="5"/>
  <c r="L269" i="5" s="1"/>
  <c r="L268" i="5" s="1"/>
  <c r="F275" i="5"/>
  <c r="F269" i="5" s="1"/>
  <c r="C283" i="5"/>
  <c r="L21" i="5"/>
  <c r="L287" i="5" s="1"/>
  <c r="L286" i="5" s="1"/>
  <c r="F57" i="5"/>
  <c r="M52" i="5"/>
  <c r="C70" i="5"/>
  <c r="I68" i="5"/>
  <c r="I66" i="5" s="1"/>
  <c r="E75" i="5"/>
  <c r="D82" i="5"/>
  <c r="D74" i="5" s="1"/>
  <c r="N82" i="5"/>
  <c r="L83" i="5"/>
  <c r="C91" i="5"/>
  <c r="C93" i="5"/>
  <c r="C97" i="5"/>
  <c r="O94" i="5"/>
  <c r="L102" i="5"/>
  <c r="C141" i="5"/>
  <c r="I143" i="5"/>
  <c r="C149" i="5"/>
  <c r="C151" i="5"/>
  <c r="O150" i="5"/>
  <c r="L150" i="5"/>
  <c r="C171" i="5"/>
  <c r="H173" i="5"/>
  <c r="H172" i="5" s="1"/>
  <c r="C182" i="5"/>
  <c r="O183" i="5"/>
  <c r="K194" i="5"/>
  <c r="C202" i="5"/>
  <c r="J203" i="5"/>
  <c r="J194" i="5" s="1"/>
  <c r="C205" i="5"/>
  <c r="L215" i="5"/>
  <c r="C221" i="5"/>
  <c r="J230" i="5"/>
  <c r="J229" i="5" s="1"/>
  <c r="C244" i="5"/>
  <c r="C277" i="5"/>
  <c r="C291" i="5"/>
  <c r="C56" i="5"/>
  <c r="C58" i="5"/>
  <c r="C60" i="5"/>
  <c r="C63" i="5"/>
  <c r="C85" i="5"/>
  <c r="C92" i="5"/>
  <c r="C99" i="5"/>
  <c r="C101" i="5"/>
  <c r="O115" i="5"/>
  <c r="C125" i="5"/>
  <c r="H129" i="5"/>
  <c r="H74" i="5" s="1"/>
  <c r="O130" i="5"/>
  <c r="L130" i="5"/>
  <c r="K129" i="5"/>
  <c r="K74" i="5" s="1"/>
  <c r="K51" i="5" s="1"/>
  <c r="F150" i="5"/>
  <c r="C152" i="5"/>
  <c r="G172" i="5"/>
  <c r="N173" i="5"/>
  <c r="N172" i="5" s="1"/>
  <c r="C183" i="5"/>
  <c r="K186" i="5"/>
  <c r="M194" i="5"/>
  <c r="L197" i="5"/>
  <c r="C201" i="5"/>
  <c r="C210" i="5"/>
  <c r="C225" i="5"/>
  <c r="C233" i="5"/>
  <c r="D230" i="5"/>
  <c r="D229" i="5" s="1"/>
  <c r="H230" i="5"/>
  <c r="H229" i="5" s="1"/>
  <c r="C234" i="5"/>
  <c r="C236" i="5"/>
  <c r="L237" i="5"/>
  <c r="L230" i="5" s="1"/>
  <c r="L251" i="5"/>
  <c r="L250" i="5" s="1"/>
  <c r="C257" i="5"/>
  <c r="L263" i="5"/>
  <c r="L258" i="5" s="1"/>
  <c r="C278" i="5"/>
  <c r="C293" i="5"/>
  <c r="N287" i="5"/>
  <c r="N286" i="5" s="1"/>
  <c r="N20" i="5"/>
  <c r="C103" i="5"/>
  <c r="F102" i="5"/>
  <c r="C113" i="5"/>
  <c r="I111" i="5"/>
  <c r="C111" i="5" s="1"/>
  <c r="F115" i="5"/>
  <c r="C116" i="5"/>
  <c r="C22" i="5"/>
  <c r="F42" i="5"/>
  <c r="C42" i="5" s="1"/>
  <c r="O57" i="5"/>
  <c r="C65" i="5"/>
  <c r="C69" i="5"/>
  <c r="F68" i="5"/>
  <c r="C77" i="5"/>
  <c r="F76" i="5"/>
  <c r="O75" i="5"/>
  <c r="I79" i="5"/>
  <c r="C79" i="5" s="1"/>
  <c r="C80" i="5"/>
  <c r="M82" i="5"/>
  <c r="L88" i="5"/>
  <c r="C142" i="5"/>
  <c r="F140" i="5"/>
  <c r="C140" i="5" s="1"/>
  <c r="C160" i="5"/>
  <c r="F159" i="5"/>
  <c r="C159" i="5" s="1"/>
  <c r="C23" i="5"/>
  <c r="C55" i="5"/>
  <c r="C59" i="5"/>
  <c r="C67" i="5"/>
  <c r="C71" i="5"/>
  <c r="C72" i="5"/>
  <c r="I83" i="5"/>
  <c r="C83" i="5" s="1"/>
  <c r="C84" i="5"/>
  <c r="C87" i="5"/>
  <c r="C123" i="5"/>
  <c r="F121" i="5"/>
  <c r="I130" i="5"/>
  <c r="C131" i="5"/>
  <c r="C134" i="5"/>
  <c r="F130" i="5"/>
  <c r="M129" i="5"/>
  <c r="J287" i="5"/>
  <c r="J286" i="5" s="1"/>
  <c r="G20" i="5"/>
  <c r="F54" i="5"/>
  <c r="I54" i="5"/>
  <c r="I57" i="5"/>
  <c r="L68" i="5"/>
  <c r="L66" i="5" s="1"/>
  <c r="E82" i="5"/>
  <c r="C89" i="5"/>
  <c r="F88" i="5"/>
  <c r="C96" i="5"/>
  <c r="I94" i="5"/>
  <c r="F164" i="5"/>
  <c r="C206" i="5"/>
  <c r="F204" i="5"/>
  <c r="C95" i="5"/>
  <c r="I102" i="5"/>
  <c r="C110" i="5"/>
  <c r="C112" i="5"/>
  <c r="C118" i="5"/>
  <c r="L121" i="5"/>
  <c r="N129" i="5"/>
  <c r="L135" i="5"/>
  <c r="L143" i="5"/>
  <c r="C148" i="5"/>
  <c r="C162" i="5"/>
  <c r="C167" i="5"/>
  <c r="I165" i="5"/>
  <c r="I164" i="5" s="1"/>
  <c r="C170" i="5"/>
  <c r="E172" i="5"/>
  <c r="I174" i="5"/>
  <c r="C175" i="5"/>
  <c r="O178" i="5"/>
  <c r="C246" i="5"/>
  <c r="F245" i="5"/>
  <c r="C262" i="5"/>
  <c r="F259" i="5"/>
  <c r="C106" i="5"/>
  <c r="C126" i="5"/>
  <c r="C154" i="5"/>
  <c r="O190" i="5"/>
  <c r="O186" i="5" s="1"/>
  <c r="C191" i="5"/>
  <c r="C218" i="5"/>
  <c r="F215" i="5"/>
  <c r="C232" i="5"/>
  <c r="O102" i="5"/>
  <c r="C114" i="5"/>
  <c r="C122" i="5"/>
  <c r="C136" i="5"/>
  <c r="F135" i="5"/>
  <c r="C144" i="5"/>
  <c r="F143" i="5"/>
  <c r="J173" i="5"/>
  <c r="J172" i="5" s="1"/>
  <c r="O174" i="5"/>
  <c r="F178" i="5"/>
  <c r="F173" i="5" s="1"/>
  <c r="I178" i="5"/>
  <c r="C179" i="5"/>
  <c r="E186" i="5"/>
  <c r="C198" i="5"/>
  <c r="F197" i="5"/>
  <c r="F195" i="5" s="1"/>
  <c r="I281" i="5"/>
  <c r="C282" i="5"/>
  <c r="C166" i="5"/>
  <c r="C188" i="5"/>
  <c r="G194" i="5"/>
  <c r="L195" i="5"/>
  <c r="C200" i="5"/>
  <c r="I204" i="5"/>
  <c r="C208" i="5"/>
  <c r="C209" i="5"/>
  <c r="C217" i="5"/>
  <c r="I215" i="5"/>
  <c r="C220" i="5"/>
  <c r="C228" i="5"/>
  <c r="E230" i="5"/>
  <c r="E229" i="5" s="1"/>
  <c r="C238" i="5"/>
  <c r="F237" i="5"/>
  <c r="C248" i="5"/>
  <c r="G258" i="5"/>
  <c r="G229" i="5" s="1"/>
  <c r="C261" i="5"/>
  <c r="I259" i="5"/>
  <c r="C270" i="5"/>
  <c r="D268" i="5"/>
  <c r="C273" i="5"/>
  <c r="C184" i="5"/>
  <c r="C189" i="5"/>
  <c r="I187" i="5"/>
  <c r="C212" i="5"/>
  <c r="C224" i="5"/>
  <c r="C240" i="5"/>
  <c r="C252" i="5"/>
  <c r="C254" i="5"/>
  <c r="F251" i="5"/>
  <c r="C264" i="5"/>
  <c r="C266" i="5"/>
  <c r="F263" i="5"/>
  <c r="I195" i="5"/>
  <c r="D203" i="5"/>
  <c r="D194" i="5" s="1"/>
  <c r="H203" i="5"/>
  <c r="H194" i="5" s="1"/>
  <c r="O204" i="5"/>
  <c r="O203" i="5" s="1"/>
  <c r="L204" i="5"/>
  <c r="M230" i="5"/>
  <c r="I245" i="5"/>
  <c r="I230" i="5" s="1"/>
  <c r="C253" i="5"/>
  <c r="I251" i="5"/>
  <c r="I250" i="5" s="1"/>
  <c r="C265" i="5"/>
  <c r="I263" i="5"/>
  <c r="C290" i="5"/>
  <c r="I288" i="5"/>
  <c r="C295" i="5"/>
  <c r="C192" i="5"/>
  <c r="C196" i="5"/>
  <c r="C289" i="5"/>
  <c r="C135" i="5" l="1"/>
  <c r="J74" i="5"/>
  <c r="C57" i="5"/>
  <c r="O194" i="5"/>
  <c r="C275" i="5"/>
  <c r="C237" i="5"/>
  <c r="M229" i="5"/>
  <c r="M193" i="5" s="1"/>
  <c r="E74" i="5"/>
  <c r="E51" i="5" s="1"/>
  <c r="E50" i="5" s="1"/>
  <c r="E285" i="5" s="1"/>
  <c r="G51" i="5"/>
  <c r="N193" i="5"/>
  <c r="E193" i="5"/>
  <c r="H51" i="5"/>
  <c r="D51" i="5"/>
  <c r="I75" i="5"/>
  <c r="C288" i="5"/>
  <c r="D284" i="5"/>
  <c r="C190" i="5"/>
  <c r="O173" i="5"/>
  <c r="O172" i="5" s="1"/>
  <c r="O53" i="5"/>
  <c r="O52" i="5" s="1"/>
  <c r="L229" i="5"/>
  <c r="G284" i="5"/>
  <c r="I129" i="5"/>
  <c r="N74" i="5"/>
  <c r="N284" i="5" s="1"/>
  <c r="C88" i="5"/>
  <c r="C115" i="5"/>
  <c r="H284" i="5"/>
  <c r="O129" i="5"/>
  <c r="L82" i="5"/>
  <c r="F268" i="5"/>
  <c r="C269" i="5"/>
  <c r="C268" i="5"/>
  <c r="E284" i="5"/>
  <c r="C178" i="5"/>
  <c r="I53" i="5"/>
  <c r="I52" i="5" s="1"/>
  <c r="C21" i="5"/>
  <c r="C150" i="5"/>
  <c r="H193" i="5"/>
  <c r="J193" i="5"/>
  <c r="K284" i="5"/>
  <c r="O82" i="5"/>
  <c r="C94" i="5"/>
  <c r="L203" i="5"/>
  <c r="L194" i="5" s="1"/>
  <c r="D193" i="5"/>
  <c r="D50" i="5" s="1"/>
  <c r="C197" i="5"/>
  <c r="J51" i="5"/>
  <c r="L129" i="5"/>
  <c r="L52" i="5"/>
  <c r="C271" i="5"/>
  <c r="N51" i="5"/>
  <c r="F250" i="5"/>
  <c r="C250" i="5" s="1"/>
  <c r="C251" i="5"/>
  <c r="I203" i="5"/>
  <c r="I194" i="5" s="1"/>
  <c r="C245" i="5"/>
  <c r="C164" i="5"/>
  <c r="C68" i="5"/>
  <c r="F172" i="5"/>
  <c r="C281" i="5"/>
  <c r="C263" i="5"/>
  <c r="I258" i="5"/>
  <c r="I229" i="5" s="1"/>
  <c r="O229" i="5"/>
  <c r="C143" i="5"/>
  <c r="F230" i="5"/>
  <c r="I173" i="5"/>
  <c r="I172" i="5" s="1"/>
  <c r="F203" i="5"/>
  <c r="C204" i="5"/>
  <c r="I287" i="5"/>
  <c r="I286" i="5" s="1"/>
  <c r="C286" i="5" s="1"/>
  <c r="C130" i="5"/>
  <c r="F129" i="5"/>
  <c r="C121" i="5"/>
  <c r="I82" i="5"/>
  <c r="I74" i="5" s="1"/>
  <c r="F66" i="5"/>
  <c r="C66" i="5" s="1"/>
  <c r="O74" i="5"/>
  <c r="O51" i="5" s="1"/>
  <c r="F258" i="5"/>
  <c r="C259" i="5"/>
  <c r="M74" i="5"/>
  <c r="M51" i="5" s="1"/>
  <c r="M50" i="5" s="1"/>
  <c r="C76" i="5"/>
  <c r="F75" i="5"/>
  <c r="C102" i="5"/>
  <c r="C195" i="5"/>
  <c r="I186" i="5"/>
  <c r="C186" i="5" s="1"/>
  <c r="C187" i="5"/>
  <c r="J284" i="5"/>
  <c r="G193" i="5"/>
  <c r="G50" i="5" s="1"/>
  <c r="C215" i="5"/>
  <c r="C165" i="5"/>
  <c r="F53" i="5"/>
  <c r="C54" i="5"/>
  <c r="K193" i="5"/>
  <c r="K50" i="5" s="1"/>
  <c r="F82" i="5"/>
  <c r="C174" i="5"/>
  <c r="C203" i="5" l="1"/>
  <c r="J50" i="5"/>
  <c r="J49" i="5" s="1"/>
  <c r="H50" i="5"/>
  <c r="I51" i="5"/>
  <c r="N50" i="5"/>
  <c r="N285" i="5" s="1"/>
  <c r="L74" i="5"/>
  <c r="L51" i="5" s="1"/>
  <c r="C129" i="5"/>
  <c r="E49" i="5"/>
  <c r="H285" i="5"/>
  <c r="H49" i="5"/>
  <c r="I284" i="5"/>
  <c r="C172" i="5"/>
  <c r="C82" i="5"/>
  <c r="C287" i="5"/>
  <c r="M284" i="5"/>
  <c r="G285" i="5"/>
  <c r="G49" i="5"/>
  <c r="F52" i="5"/>
  <c r="C53" i="5"/>
  <c r="F74" i="5"/>
  <c r="C74" i="5" s="1"/>
  <c r="C75" i="5"/>
  <c r="F194" i="5"/>
  <c r="C258" i="5"/>
  <c r="C230" i="5"/>
  <c r="F229" i="5"/>
  <c r="K49" i="5"/>
  <c r="K285" i="5"/>
  <c r="D24" i="5"/>
  <c r="D49" i="5"/>
  <c r="M285" i="5"/>
  <c r="M49" i="5"/>
  <c r="L193" i="5"/>
  <c r="L284" i="5"/>
  <c r="C173" i="5"/>
  <c r="I193" i="5"/>
  <c r="I50" i="5" s="1"/>
  <c r="O284" i="5"/>
  <c r="O193" i="5"/>
  <c r="O50" i="5" s="1"/>
  <c r="L50" i="5" l="1"/>
  <c r="L49" i="5" s="1"/>
  <c r="N49" i="5"/>
  <c r="J40" i="5"/>
  <c r="O285" i="5"/>
  <c r="O49" i="5"/>
  <c r="I285" i="5"/>
  <c r="I49" i="5"/>
  <c r="F24" i="5"/>
  <c r="D20" i="5"/>
  <c r="C229" i="5"/>
  <c r="F284" i="5"/>
  <c r="C284" i="5" s="1"/>
  <c r="D285" i="5"/>
  <c r="C52" i="5"/>
  <c r="F51" i="5"/>
  <c r="C194" i="5"/>
  <c r="F193" i="5"/>
  <c r="C193" i="5" s="1"/>
  <c r="L40" i="5" l="1"/>
  <c r="J36" i="5"/>
  <c r="J26" i="5" s="1"/>
  <c r="C24" i="5"/>
  <c r="F20" i="5"/>
  <c r="C51" i="5"/>
  <c r="F50" i="5"/>
  <c r="J285" i="5" l="1"/>
  <c r="J20" i="5"/>
  <c r="C40" i="5"/>
  <c r="L36" i="5"/>
  <c r="F285" i="5"/>
  <c r="F49" i="5"/>
  <c r="C49" i="5" s="1"/>
  <c r="C50" i="5"/>
  <c r="C36" i="5" l="1"/>
  <c r="L26" i="5"/>
  <c r="C26" i="5" l="1"/>
  <c r="L285" i="5"/>
  <c r="C285" i="5" s="1"/>
  <c r="L20" i="5"/>
  <c r="C20" i="5" s="1"/>
  <c r="O296" i="4"/>
  <c r="L296" i="4"/>
  <c r="I296" i="4"/>
  <c r="F296" i="4"/>
  <c r="C296" i="4" s="1"/>
  <c r="O295" i="4"/>
  <c r="L295" i="4"/>
  <c r="I295" i="4"/>
  <c r="F295" i="4"/>
  <c r="O294" i="4"/>
  <c r="L294" i="4"/>
  <c r="I294" i="4"/>
  <c r="F294" i="4"/>
  <c r="O293" i="4"/>
  <c r="L293" i="4"/>
  <c r="I293" i="4"/>
  <c r="F293" i="4"/>
  <c r="O292" i="4"/>
  <c r="L292" i="4"/>
  <c r="I292" i="4"/>
  <c r="F292" i="4"/>
  <c r="C292" i="4" s="1"/>
  <c r="O291" i="4"/>
  <c r="L291" i="4"/>
  <c r="I291" i="4"/>
  <c r="F291" i="4"/>
  <c r="O290" i="4"/>
  <c r="L290" i="4"/>
  <c r="I290" i="4"/>
  <c r="F290" i="4"/>
  <c r="O289" i="4"/>
  <c r="L289" i="4"/>
  <c r="L288" i="4" s="1"/>
  <c r="I289" i="4"/>
  <c r="F289" i="4"/>
  <c r="F288" i="4" s="1"/>
  <c r="N288" i="4"/>
  <c r="M288" i="4"/>
  <c r="K288" i="4"/>
  <c r="J288" i="4"/>
  <c r="H288" i="4"/>
  <c r="G288" i="4"/>
  <c r="E288" i="4"/>
  <c r="D288" i="4"/>
  <c r="O283" i="4"/>
  <c r="L283" i="4"/>
  <c r="I283" i="4"/>
  <c r="F283" i="4"/>
  <c r="O282" i="4"/>
  <c r="O281" i="4" s="1"/>
  <c r="L282" i="4"/>
  <c r="L281" i="4" s="1"/>
  <c r="I282" i="4"/>
  <c r="F282" i="4"/>
  <c r="F281" i="4" s="1"/>
  <c r="N281" i="4"/>
  <c r="M281" i="4"/>
  <c r="K281" i="4"/>
  <c r="J281" i="4"/>
  <c r="H281" i="4"/>
  <c r="G281" i="4"/>
  <c r="E281" i="4"/>
  <c r="D281" i="4"/>
  <c r="O280" i="4"/>
  <c r="O279" i="4" s="1"/>
  <c r="L280" i="4"/>
  <c r="I280" i="4"/>
  <c r="I279" i="4" s="1"/>
  <c r="F280" i="4"/>
  <c r="N279" i="4"/>
  <c r="M279" i="4"/>
  <c r="L279" i="4"/>
  <c r="K279" i="4"/>
  <c r="J279" i="4"/>
  <c r="H279" i="4"/>
  <c r="H268" i="4" s="1"/>
  <c r="G279" i="4"/>
  <c r="G268" i="4" s="1"/>
  <c r="E279" i="4"/>
  <c r="D279" i="4"/>
  <c r="O278" i="4"/>
  <c r="L278" i="4"/>
  <c r="I278" i="4"/>
  <c r="F278" i="4"/>
  <c r="O277" i="4"/>
  <c r="L277" i="4"/>
  <c r="I277" i="4"/>
  <c r="F277" i="4"/>
  <c r="O276" i="4"/>
  <c r="O275" i="4" s="1"/>
  <c r="L276" i="4"/>
  <c r="C276" i="4" s="1"/>
  <c r="I276" i="4"/>
  <c r="I275" i="4" s="1"/>
  <c r="F276" i="4"/>
  <c r="N275" i="4"/>
  <c r="M275" i="4"/>
  <c r="K275" i="4"/>
  <c r="J275" i="4"/>
  <c r="H275" i="4"/>
  <c r="G275" i="4"/>
  <c r="F275" i="4"/>
  <c r="E275" i="4"/>
  <c r="D275" i="4"/>
  <c r="O274" i="4"/>
  <c r="L274" i="4"/>
  <c r="I274" i="4"/>
  <c r="F274" i="4"/>
  <c r="O273" i="4"/>
  <c r="L273" i="4"/>
  <c r="I273" i="4"/>
  <c r="F273" i="4"/>
  <c r="O272" i="4"/>
  <c r="O271" i="4" s="1"/>
  <c r="L272" i="4"/>
  <c r="L271" i="4" s="1"/>
  <c r="I272" i="4"/>
  <c r="F272" i="4"/>
  <c r="F271" i="4" s="1"/>
  <c r="N271" i="4"/>
  <c r="M271" i="4"/>
  <c r="K271" i="4"/>
  <c r="J271" i="4"/>
  <c r="H271" i="4"/>
  <c r="G271" i="4"/>
  <c r="E271" i="4"/>
  <c r="E269" i="4" s="1"/>
  <c r="E268" i="4" s="1"/>
  <c r="D271" i="4"/>
  <c r="D269" i="4" s="1"/>
  <c r="D268" i="4" s="1"/>
  <c r="O270" i="4"/>
  <c r="L270" i="4"/>
  <c r="I270" i="4"/>
  <c r="F270" i="4"/>
  <c r="N268" i="4"/>
  <c r="M268" i="4"/>
  <c r="K268" i="4"/>
  <c r="J268" i="4"/>
  <c r="O267" i="4"/>
  <c r="L267" i="4"/>
  <c r="I267" i="4"/>
  <c r="F267" i="4"/>
  <c r="O266" i="4"/>
  <c r="L266" i="4"/>
  <c r="I266" i="4"/>
  <c r="F266" i="4"/>
  <c r="C266" i="4" s="1"/>
  <c r="O265" i="4"/>
  <c r="L265" i="4"/>
  <c r="I265" i="4"/>
  <c r="F265" i="4"/>
  <c r="O264" i="4"/>
  <c r="L264" i="4"/>
  <c r="I264" i="4"/>
  <c r="F264" i="4"/>
  <c r="N263" i="4"/>
  <c r="M263" i="4"/>
  <c r="K263" i="4"/>
  <c r="J263" i="4"/>
  <c r="H263" i="4"/>
  <c r="G263" i="4"/>
  <c r="E263" i="4"/>
  <c r="D263" i="4"/>
  <c r="O262" i="4"/>
  <c r="L262" i="4"/>
  <c r="I262" i="4"/>
  <c r="C262" i="4" s="1"/>
  <c r="F262" i="4"/>
  <c r="O261" i="4"/>
  <c r="L261" i="4"/>
  <c r="I261" i="4"/>
  <c r="F261" i="4"/>
  <c r="O260" i="4"/>
  <c r="L260" i="4"/>
  <c r="L259" i="4" s="1"/>
  <c r="I260" i="4"/>
  <c r="F260" i="4"/>
  <c r="F259" i="4" s="1"/>
  <c r="N259" i="4"/>
  <c r="M259" i="4"/>
  <c r="K259" i="4"/>
  <c r="J259" i="4"/>
  <c r="H259" i="4"/>
  <c r="H258" i="4" s="1"/>
  <c r="G259" i="4"/>
  <c r="E259" i="4"/>
  <c r="D259" i="4"/>
  <c r="D258" i="4" s="1"/>
  <c r="M258" i="4"/>
  <c r="G258" i="4"/>
  <c r="E258" i="4"/>
  <c r="O257" i="4"/>
  <c r="L257" i="4"/>
  <c r="I257" i="4"/>
  <c r="F257" i="4"/>
  <c r="O256" i="4"/>
  <c r="L256" i="4"/>
  <c r="I256" i="4"/>
  <c r="F256" i="4"/>
  <c r="O255" i="4"/>
  <c r="L255" i="4"/>
  <c r="I255" i="4"/>
  <c r="F255" i="4"/>
  <c r="O254" i="4"/>
  <c r="L254" i="4"/>
  <c r="I254" i="4"/>
  <c r="F254" i="4"/>
  <c r="O253" i="4"/>
  <c r="L253" i="4"/>
  <c r="I253" i="4"/>
  <c r="F253" i="4"/>
  <c r="O252" i="4"/>
  <c r="L252" i="4"/>
  <c r="I252" i="4"/>
  <c r="F252" i="4"/>
  <c r="F251" i="4" s="1"/>
  <c r="N251" i="4"/>
  <c r="N250" i="4" s="1"/>
  <c r="M251" i="4"/>
  <c r="M250" i="4" s="1"/>
  <c r="K251" i="4"/>
  <c r="J251" i="4"/>
  <c r="J250" i="4" s="1"/>
  <c r="H251" i="4"/>
  <c r="H250" i="4" s="1"/>
  <c r="G251" i="4"/>
  <c r="E251" i="4"/>
  <c r="E250" i="4" s="1"/>
  <c r="D251" i="4"/>
  <c r="D250" i="4" s="1"/>
  <c r="K250" i="4"/>
  <c r="G250" i="4"/>
  <c r="O249" i="4"/>
  <c r="L249" i="4"/>
  <c r="I249" i="4"/>
  <c r="F249" i="4"/>
  <c r="O248" i="4"/>
  <c r="L248" i="4"/>
  <c r="I248" i="4"/>
  <c r="F248" i="4"/>
  <c r="O247" i="4"/>
  <c r="L247" i="4"/>
  <c r="I247" i="4"/>
  <c r="F247" i="4"/>
  <c r="O246" i="4"/>
  <c r="O245" i="4" s="1"/>
  <c r="L246" i="4"/>
  <c r="L245" i="4" s="1"/>
  <c r="I246" i="4"/>
  <c r="F246" i="4"/>
  <c r="F245" i="4" s="1"/>
  <c r="N245" i="4"/>
  <c r="M245" i="4"/>
  <c r="K245" i="4"/>
  <c r="J245" i="4"/>
  <c r="H245" i="4"/>
  <c r="G245" i="4"/>
  <c r="E245" i="4"/>
  <c r="D245" i="4"/>
  <c r="O244" i="4"/>
  <c r="L244" i="4"/>
  <c r="I244" i="4"/>
  <c r="F244" i="4"/>
  <c r="O243" i="4"/>
  <c r="L243" i="4"/>
  <c r="I243" i="4"/>
  <c r="F243" i="4"/>
  <c r="O242" i="4"/>
  <c r="L242" i="4"/>
  <c r="I242" i="4"/>
  <c r="F242" i="4"/>
  <c r="O241" i="4"/>
  <c r="L241" i="4"/>
  <c r="I241" i="4"/>
  <c r="F241" i="4"/>
  <c r="O240" i="4"/>
  <c r="L240" i="4"/>
  <c r="I240" i="4"/>
  <c r="F240" i="4"/>
  <c r="O239" i="4"/>
  <c r="L239" i="4"/>
  <c r="I239" i="4"/>
  <c r="F239" i="4"/>
  <c r="O238" i="4"/>
  <c r="O237" i="4" s="1"/>
  <c r="L238" i="4"/>
  <c r="I238" i="4"/>
  <c r="F238" i="4"/>
  <c r="N237" i="4"/>
  <c r="N230" i="4" s="1"/>
  <c r="M237" i="4"/>
  <c r="K237" i="4"/>
  <c r="J237" i="4"/>
  <c r="H237" i="4"/>
  <c r="H230" i="4" s="1"/>
  <c r="G237" i="4"/>
  <c r="E237" i="4"/>
  <c r="D237" i="4"/>
  <c r="O236" i="4"/>
  <c r="L236" i="4"/>
  <c r="I236" i="4"/>
  <c r="F236" i="4"/>
  <c r="O235" i="4"/>
  <c r="O234" i="4" s="1"/>
  <c r="L235" i="4"/>
  <c r="I235" i="4"/>
  <c r="F235" i="4"/>
  <c r="N234" i="4"/>
  <c r="M234" i="4"/>
  <c r="K234" i="4"/>
  <c r="J234" i="4"/>
  <c r="H234" i="4"/>
  <c r="G234" i="4"/>
  <c r="F234" i="4"/>
  <c r="E234" i="4"/>
  <c r="D234" i="4"/>
  <c r="O233" i="4"/>
  <c r="L233" i="4"/>
  <c r="L232" i="4" s="1"/>
  <c r="I233" i="4"/>
  <c r="F233" i="4"/>
  <c r="O232" i="4"/>
  <c r="N232" i="4"/>
  <c r="M232" i="4"/>
  <c r="M230" i="4" s="1"/>
  <c r="M229" i="4" s="1"/>
  <c r="K232" i="4"/>
  <c r="J232" i="4"/>
  <c r="I232" i="4"/>
  <c r="H232" i="4"/>
  <c r="G232" i="4"/>
  <c r="E232" i="4"/>
  <c r="D232" i="4"/>
  <c r="O231" i="4"/>
  <c r="L231" i="4"/>
  <c r="I231" i="4"/>
  <c r="F231" i="4"/>
  <c r="G230" i="4"/>
  <c r="G229" i="4" s="1"/>
  <c r="O228" i="4"/>
  <c r="L228" i="4"/>
  <c r="I228" i="4"/>
  <c r="F228" i="4"/>
  <c r="O227" i="4"/>
  <c r="L227" i="4"/>
  <c r="L226" i="4" s="1"/>
  <c r="I227" i="4"/>
  <c r="F227" i="4"/>
  <c r="F226" i="4" s="1"/>
  <c r="C226" i="4" s="1"/>
  <c r="O226" i="4"/>
  <c r="N226" i="4"/>
  <c r="M226" i="4"/>
  <c r="K226" i="4"/>
  <c r="J226" i="4"/>
  <c r="I226" i="4"/>
  <c r="H226" i="4"/>
  <c r="G226" i="4"/>
  <c r="E226" i="4"/>
  <c r="D226" i="4"/>
  <c r="O225" i="4"/>
  <c r="L225" i="4"/>
  <c r="I225" i="4"/>
  <c r="F225" i="4"/>
  <c r="O224" i="4"/>
  <c r="L224" i="4"/>
  <c r="I224" i="4"/>
  <c r="F224" i="4"/>
  <c r="O223" i="4"/>
  <c r="L223" i="4"/>
  <c r="I223" i="4"/>
  <c r="F223" i="4"/>
  <c r="O222" i="4"/>
  <c r="L222" i="4"/>
  <c r="I222" i="4"/>
  <c r="C222" i="4" s="1"/>
  <c r="F222" i="4"/>
  <c r="O221" i="4"/>
  <c r="L221" i="4"/>
  <c r="I221" i="4"/>
  <c r="F221" i="4"/>
  <c r="O220" i="4"/>
  <c r="L220" i="4"/>
  <c r="I220" i="4"/>
  <c r="F220" i="4"/>
  <c r="O219" i="4"/>
  <c r="L219" i="4"/>
  <c r="I219" i="4"/>
  <c r="F219" i="4"/>
  <c r="O218" i="4"/>
  <c r="L218" i="4"/>
  <c r="I218" i="4"/>
  <c r="F218" i="4"/>
  <c r="O217" i="4"/>
  <c r="L217" i="4"/>
  <c r="I217" i="4"/>
  <c r="F217" i="4"/>
  <c r="O216" i="4"/>
  <c r="L216" i="4"/>
  <c r="I216" i="4"/>
  <c r="F216" i="4"/>
  <c r="N215" i="4"/>
  <c r="M215" i="4"/>
  <c r="K215" i="4"/>
  <c r="J215" i="4"/>
  <c r="H215" i="4"/>
  <c r="G215" i="4"/>
  <c r="E215" i="4"/>
  <c r="D215" i="4"/>
  <c r="O214" i="4"/>
  <c r="L214" i="4"/>
  <c r="I214" i="4"/>
  <c r="F214" i="4"/>
  <c r="O213" i="4"/>
  <c r="L213" i="4"/>
  <c r="I213" i="4"/>
  <c r="F213" i="4"/>
  <c r="O212" i="4"/>
  <c r="L212" i="4"/>
  <c r="I212" i="4"/>
  <c r="F212" i="4"/>
  <c r="O211" i="4"/>
  <c r="L211" i="4"/>
  <c r="I211" i="4"/>
  <c r="F211" i="4"/>
  <c r="O210" i="4"/>
  <c r="L210" i="4"/>
  <c r="I210" i="4"/>
  <c r="F210" i="4"/>
  <c r="C210" i="4" s="1"/>
  <c r="O209" i="4"/>
  <c r="L209" i="4"/>
  <c r="I209" i="4"/>
  <c r="F209" i="4"/>
  <c r="O208" i="4"/>
  <c r="L208" i="4"/>
  <c r="I208" i="4"/>
  <c r="F208" i="4"/>
  <c r="O207" i="4"/>
  <c r="L207" i="4"/>
  <c r="I207" i="4"/>
  <c r="F207" i="4"/>
  <c r="O206" i="4"/>
  <c r="L206" i="4"/>
  <c r="I206" i="4"/>
  <c r="F206" i="4"/>
  <c r="O205" i="4"/>
  <c r="L205" i="4"/>
  <c r="I205" i="4"/>
  <c r="F205" i="4"/>
  <c r="N204" i="4"/>
  <c r="M204" i="4"/>
  <c r="K204" i="4"/>
  <c r="J204" i="4"/>
  <c r="H204" i="4"/>
  <c r="H203" i="4" s="1"/>
  <c r="G204" i="4"/>
  <c r="E204" i="4"/>
  <c r="D204" i="4"/>
  <c r="D203" i="4" s="1"/>
  <c r="N203" i="4"/>
  <c r="O202" i="4"/>
  <c r="L202" i="4"/>
  <c r="I202" i="4"/>
  <c r="F202" i="4"/>
  <c r="O201" i="4"/>
  <c r="L201" i="4"/>
  <c r="I201" i="4"/>
  <c r="F201" i="4"/>
  <c r="O200" i="4"/>
  <c r="L200" i="4"/>
  <c r="I200" i="4"/>
  <c r="F200" i="4"/>
  <c r="O199" i="4"/>
  <c r="L199" i="4"/>
  <c r="I199" i="4"/>
  <c r="F199" i="4"/>
  <c r="O198" i="4"/>
  <c r="O197" i="4" s="1"/>
  <c r="L198" i="4"/>
  <c r="L197" i="4" s="1"/>
  <c r="L195" i="4" s="1"/>
  <c r="I198" i="4"/>
  <c r="I197" i="4" s="1"/>
  <c r="F198" i="4"/>
  <c r="N197" i="4"/>
  <c r="M197" i="4"/>
  <c r="M195" i="4" s="1"/>
  <c r="K197" i="4"/>
  <c r="K195" i="4" s="1"/>
  <c r="J197" i="4"/>
  <c r="H197" i="4"/>
  <c r="H195" i="4" s="1"/>
  <c r="G197" i="4"/>
  <c r="G195" i="4" s="1"/>
  <c r="E197" i="4"/>
  <c r="D197" i="4"/>
  <c r="D195" i="4" s="1"/>
  <c r="O196" i="4"/>
  <c r="L196" i="4"/>
  <c r="I196" i="4"/>
  <c r="F196" i="4"/>
  <c r="N195" i="4"/>
  <c r="J195" i="4"/>
  <c r="E195" i="4"/>
  <c r="O192" i="4"/>
  <c r="O191" i="4" s="1"/>
  <c r="O190" i="4" s="1"/>
  <c r="L192" i="4"/>
  <c r="L191" i="4" s="1"/>
  <c r="I192" i="4"/>
  <c r="F192" i="4"/>
  <c r="N191" i="4"/>
  <c r="N190" i="4" s="1"/>
  <c r="M191" i="4"/>
  <c r="M190" i="4" s="1"/>
  <c r="K191" i="4"/>
  <c r="J191" i="4"/>
  <c r="J190" i="4" s="1"/>
  <c r="H191" i="4"/>
  <c r="H190" i="4" s="1"/>
  <c r="G191" i="4"/>
  <c r="G190" i="4" s="1"/>
  <c r="F191" i="4"/>
  <c r="E191" i="4"/>
  <c r="D191" i="4"/>
  <c r="D190" i="4" s="1"/>
  <c r="L190" i="4"/>
  <c r="K190" i="4"/>
  <c r="E190" i="4"/>
  <c r="O189" i="4"/>
  <c r="L189" i="4"/>
  <c r="I189" i="4"/>
  <c r="F189" i="4"/>
  <c r="O188" i="4"/>
  <c r="L188" i="4"/>
  <c r="I188" i="4"/>
  <c r="F188" i="4"/>
  <c r="F187" i="4" s="1"/>
  <c r="O187" i="4"/>
  <c r="O186" i="4" s="1"/>
  <c r="N187" i="4"/>
  <c r="M187" i="4"/>
  <c r="L187" i="4"/>
  <c r="K187" i="4"/>
  <c r="K186" i="4" s="1"/>
  <c r="J187" i="4"/>
  <c r="H187" i="4"/>
  <c r="H186" i="4" s="1"/>
  <c r="G187" i="4"/>
  <c r="E187" i="4"/>
  <c r="D187" i="4"/>
  <c r="O185" i="4"/>
  <c r="L185" i="4"/>
  <c r="I185" i="4"/>
  <c r="F185" i="4"/>
  <c r="O184" i="4"/>
  <c r="O183" i="4" s="1"/>
  <c r="L184" i="4"/>
  <c r="L183" i="4" s="1"/>
  <c r="I184" i="4"/>
  <c r="F184" i="4"/>
  <c r="F183" i="4" s="1"/>
  <c r="N183" i="4"/>
  <c r="M183" i="4"/>
  <c r="K183" i="4"/>
  <c r="J183" i="4"/>
  <c r="H183" i="4"/>
  <c r="G183" i="4"/>
  <c r="E183" i="4"/>
  <c r="D183" i="4"/>
  <c r="O182" i="4"/>
  <c r="L182" i="4"/>
  <c r="I182" i="4"/>
  <c r="F182" i="4"/>
  <c r="O181" i="4"/>
  <c r="L181" i="4"/>
  <c r="I181" i="4"/>
  <c r="F181" i="4"/>
  <c r="O180" i="4"/>
  <c r="L180" i="4"/>
  <c r="I180" i="4"/>
  <c r="F180" i="4"/>
  <c r="C180" i="4" s="1"/>
  <c r="O179" i="4"/>
  <c r="O178" i="4" s="1"/>
  <c r="L179" i="4"/>
  <c r="I179" i="4"/>
  <c r="I178" i="4" s="1"/>
  <c r="F179" i="4"/>
  <c r="C179" i="4" s="1"/>
  <c r="N178" i="4"/>
  <c r="M178" i="4"/>
  <c r="L178" i="4"/>
  <c r="K178" i="4"/>
  <c r="J178" i="4"/>
  <c r="H178" i="4"/>
  <c r="G178" i="4"/>
  <c r="E178" i="4"/>
  <c r="D178" i="4"/>
  <c r="O177" i="4"/>
  <c r="L177" i="4"/>
  <c r="I177" i="4"/>
  <c r="F177" i="4"/>
  <c r="O176" i="4"/>
  <c r="L176" i="4"/>
  <c r="I176" i="4"/>
  <c r="F176" i="4"/>
  <c r="O175" i="4"/>
  <c r="O174" i="4" s="1"/>
  <c r="L175" i="4"/>
  <c r="I175" i="4"/>
  <c r="I174" i="4" s="1"/>
  <c r="F175" i="4"/>
  <c r="N174" i="4"/>
  <c r="N173" i="4" s="1"/>
  <c r="N172" i="4" s="1"/>
  <c r="M174" i="4"/>
  <c r="K174" i="4"/>
  <c r="K173" i="4" s="1"/>
  <c r="J174" i="4"/>
  <c r="J173" i="4" s="1"/>
  <c r="H174" i="4"/>
  <c r="H173" i="4" s="1"/>
  <c r="H172" i="4" s="1"/>
  <c r="G174" i="4"/>
  <c r="F174" i="4"/>
  <c r="E174" i="4"/>
  <c r="D174" i="4"/>
  <c r="O171" i="4"/>
  <c r="L171" i="4"/>
  <c r="I171" i="4"/>
  <c r="F171" i="4"/>
  <c r="O170" i="4"/>
  <c r="L170" i="4"/>
  <c r="I170" i="4"/>
  <c r="F170" i="4"/>
  <c r="O169" i="4"/>
  <c r="L169" i="4"/>
  <c r="I169" i="4"/>
  <c r="F169" i="4"/>
  <c r="O168" i="4"/>
  <c r="L168" i="4"/>
  <c r="I168" i="4"/>
  <c r="F168" i="4"/>
  <c r="O167" i="4"/>
  <c r="O165" i="4" s="1"/>
  <c r="O164" i="4" s="1"/>
  <c r="L167" i="4"/>
  <c r="I167" i="4"/>
  <c r="F167" i="4"/>
  <c r="C167" i="4"/>
  <c r="O166" i="4"/>
  <c r="L166" i="4"/>
  <c r="I166" i="4"/>
  <c r="I165" i="4" s="1"/>
  <c r="I164" i="4" s="1"/>
  <c r="F166" i="4"/>
  <c r="N165" i="4"/>
  <c r="M165" i="4"/>
  <c r="M164" i="4" s="1"/>
  <c r="K165" i="4"/>
  <c r="K164" i="4" s="1"/>
  <c r="J165" i="4"/>
  <c r="J164" i="4" s="1"/>
  <c r="H165" i="4"/>
  <c r="G165" i="4"/>
  <c r="G164" i="4" s="1"/>
  <c r="E165" i="4"/>
  <c r="E164" i="4" s="1"/>
  <c r="D165" i="4"/>
  <c r="D164" i="4" s="1"/>
  <c r="N164" i="4"/>
  <c r="H164" i="4"/>
  <c r="O163" i="4"/>
  <c r="L163" i="4"/>
  <c r="I163" i="4"/>
  <c r="F163" i="4"/>
  <c r="O162" i="4"/>
  <c r="L162" i="4"/>
  <c r="I162" i="4"/>
  <c r="F162" i="4"/>
  <c r="O161" i="4"/>
  <c r="L161" i="4"/>
  <c r="I161" i="4"/>
  <c r="F161" i="4"/>
  <c r="O160" i="4"/>
  <c r="O159" i="4" s="1"/>
  <c r="L160" i="4"/>
  <c r="L159" i="4" s="1"/>
  <c r="I160" i="4"/>
  <c r="F160" i="4"/>
  <c r="F159" i="4" s="1"/>
  <c r="N159" i="4"/>
  <c r="M159" i="4"/>
  <c r="K159" i="4"/>
  <c r="J159" i="4"/>
  <c r="H159" i="4"/>
  <c r="G159" i="4"/>
  <c r="E159" i="4"/>
  <c r="D159" i="4"/>
  <c r="O158" i="4"/>
  <c r="L158" i="4"/>
  <c r="I158" i="4"/>
  <c r="F158" i="4"/>
  <c r="C158" i="4" s="1"/>
  <c r="O157" i="4"/>
  <c r="L157" i="4"/>
  <c r="I157" i="4"/>
  <c r="F157" i="4"/>
  <c r="O156" i="4"/>
  <c r="L156" i="4"/>
  <c r="I156" i="4"/>
  <c r="F156" i="4"/>
  <c r="C156" i="4" s="1"/>
  <c r="O155" i="4"/>
  <c r="L155" i="4"/>
  <c r="I155" i="4"/>
  <c r="F155" i="4"/>
  <c r="C155" i="4" s="1"/>
  <c r="O154" i="4"/>
  <c r="L154" i="4"/>
  <c r="I154" i="4"/>
  <c r="F154" i="4"/>
  <c r="O153" i="4"/>
  <c r="L153" i="4"/>
  <c r="I153" i="4"/>
  <c r="F153" i="4"/>
  <c r="O152" i="4"/>
  <c r="L152" i="4"/>
  <c r="I152" i="4"/>
  <c r="F152" i="4"/>
  <c r="O151" i="4"/>
  <c r="L151" i="4"/>
  <c r="I151" i="4"/>
  <c r="I150" i="4" s="1"/>
  <c r="F151" i="4"/>
  <c r="N150" i="4"/>
  <c r="M150" i="4"/>
  <c r="K150" i="4"/>
  <c r="J150" i="4"/>
  <c r="H150" i="4"/>
  <c r="G150" i="4"/>
  <c r="E150" i="4"/>
  <c r="D150" i="4"/>
  <c r="O149" i="4"/>
  <c r="L149" i="4"/>
  <c r="I149" i="4"/>
  <c r="F149" i="4"/>
  <c r="O148" i="4"/>
  <c r="L148" i="4"/>
  <c r="I148" i="4"/>
  <c r="F148" i="4"/>
  <c r="O147" i="4"/>
  <c r="L147" i="4"/>
  <c r="I147" i="4"/>
  <c r="F147" i="4"/>
  <c r="O146" i="4"/>
  <c r="L146" i="4"/>
  <c r="I146" i="4"/>
  <c r="F146" i="4"/>
  <c r="O145" i="4"/>
  <c r="L145" i="4"/>
  <c r="I145" i="4"/>
  <c r="F145" i="4"/>
  <c r="O144" i="4"/>
  <c r="L144" i="4"/>
  <c r="L143" i="4" s="1"/>
  <c r="I144" i="4"/>
  <c r="F144" i="4"/>
  <c r="F143" i="4" s="1"/>
  <c r="N143" i="4"/>
  <c r="M143" i="4"/>
  <c r="K143" i="4"/>
  <c r="J143" i="4"/>
  <c r="H143" i="4"/>
  <c r="G143" i="4"/>
  <c r="E143" i="4"/>
  <c r="D143" i="4"/>
  <c r="O142" i="4"/>
  <c r="L142" i="4"/>
  <c r="I142" i="4"/>
  <c r="F142" i="4"/>
  <c r="O141" i="4"/>
  <c r="O140" i="4" s="1"/>
  <c r="L141" i="4"/>
  <c r="L140" i="4" s="1"/>
  <c r="I141" i="4"/>
  <c r="F141" i="4"/>
  <c r="F140" i="4" s="1"/>
  <c r="N140" i="4"/>
  <c r="M140" i="4"/>
  <c r="K140" i="4"/>
  <c r="J140" i="4"/>
  <c r="H140" i="4"/>
  <c r="G140" i="4"/>
  <c r="E140" i="4"/>
  <c r="D140" i="4"/>
  <c r="O139" i="4"/>
  <c r="L139" i="4"/>
  <c r="I139" i="4"/>
  <c r="F139" i="4"/>
  <c r="O138" i="4"/>
  <c r="L138" i="4"/>
  <c r="I138" i="4"/>
  <c r="F138" i="4"/>
  <c r="O137" i="4"/>
  <c r="L137" i="4"/>
  <c r="I137" i="4"/>
  <c r="F137" i="4"/>
  <c r="O136" i="4"/>
  <c r="L136" i="4"/>
  <c r="L135" i="4" s="1"/>
  <c r="I136" i="4"/>
  <c r="F136" i="4"/>
  <c r="F135" i="4" s="1"/>
  <c r="O135" i="4"/>
  <c r="N135" i="4"/>
  <c r="M135" i="4"/>
  <c r="K135" i="4"/>
  <c r="J135" i="4"/>
  <c r="H135" i="4"/>
  <c r="G135" i="4"/>
  <c r="G129" i="4" s="1"/>
  <c r="E135" i="4"/>
  <c r="D135" i="4"/>
  <c r="O134" i="4"/>
  <c r="L134" i="4"/>
  <c r="I134" i="4"/>
  <c r="F134" i="4"/>
  <c r="O133" i="4"/>
  <c r="L133" i="4"/>
  <c r="I133" i="4"/>
  <c r="C133" i="4" s="1"/>
  <c r="F133" i="4"/>
  <c r="O132" i="4"/>
  <c r="L132" i="4"/>
  <c r="I132" i="4"/>
  <c r="F132" i="4"/>
  <c r="O131" i="4"/>
  <c r="L131" i="4"/>
  <c r="L130" i="4" s="1"/>
  <c r="I131" i="4"/>
  <c r="F131" i="4"/>
  <c r="N130" i="4"/>
  <c r="M130" i="4"/>
  <c r="K130" i="4"/>
  <c r="J130" i="4"/>
  <c r="H130" i="4"/>
  <c r="G130" i="4"/>
  <c r="E130" i="4"/>
  <c r="E129" i="4" s="1"/>
  <c r="D130" i="4"/>
  <c r="O128" i="4"/>
  <c r="L128" i="4"/>
  <c r="L127" i="4" s="1"/>
  <c r="I128" i="4"/>
  <c r="I127" i="4" s="1"/>
  <c r="F128" i="4"/>
  <c r="O127" i="4"/>
  <c r="N127" i="4"/>
  <c r="M127" i="4"/>
  <c r="K127" i="4"/>
  <c r="J127" i="4"/>
  <c r="H127" i="4"/>
  <c r="G127" i="4"/>
  <c r="E127" i="4"/>
  <c r="D127" i="4"/>
  <c r="O126" i="4"/>
  <c r="L126" i="4"/>
  <c r="I126" i="4"/>
  <c r="F126" i="4"/>
  <c r="O125" i="4"/>
  <c r="L125" i="4"/>
  <c r="I125" i="4"/>
  <c r="F125" i="4"/>
  <c r="O124" i="4"/>
  <c r="L124" i="4"/>
  <c r="I124" i="4"/>
  <c r="F124" i="4"/>
  <c r="O123" i="4"/>
  <c r="L123" i="4"/>
  <c r="I123" i="4"/>
  <c r="F123" i="4"/>
  <c r="O122" i="4"/>
  <c r="L122" i="4"/>
  <c r="I122" i="4"/>
  <c r="F122" i="4"/>
  <c r="O121" i="4"/>
  <c r="N121" i="4"/>
  <c r="M121" i="4"/>
  <c r="K121" i="4"/>
  <c r="J121" i="4"/>
  <c r="H121" i="4"/>
  <c r="G121" i="4"/>
  <c r="E121" i="4"/>
  <c r="D121" i="4"/>
  <c r="O120" i="4"/>
  <c r="L120" i="4"/>
  <c r="I120" i="4"/>
  <c r="F120" i="4"/>
  <c r="O119" i="4"/>
  <c r="L119" i="4"/>
  <c r="I119" i="4"/>
  <c r="F119" i="4"/>
  <c r="O118" i="4"/>
  <c r="L118" i="4"/>
  <c r="I118" i="4"/>
  <c r="F118" i="4"/>
  <c r="O117" i="4"/>
  <c r="O115" i="4" s="1"/>
  <c r="L117" i="4"/>
  <c r="I117" i="4"/>
  <c r="F117" i="4"/>
  <c r="C117" i="4" s="1"/>
  <c r="O116" i="4"/>
  <c r="L116" i="4"/>
  <c r="I116" i="4"/>
  <c r="I115" i="4" s="1"/>
  <c r="F116" i="4"/>
  <c r="N115" i="4"/>
  <c r="M115" i="4"/>
  <c r="K115" i="4"/>
  <c r="J115" i="4"/>
  <c r="H115" i="4"/>
  <c r="G115" i="4"/>
  <c r="E115" i="4"/>
  <c r="D115" i="4"/>
  <c r="O114" i="4"/>
  <c r="L114" i="4"/>
  <c r="I114" i="4"/>
  <c r="F114" i="4"/>
  <c r="O113" i="4"/>
  <c r="L113" i="4"/>
  <c r="I113" i="4"/>
  <c r="I111" i="4" s="1"/>
  <c r="F113" i="4"/>
  <c r="O112" i="4"/>
  <c r="L112" i="4"/>
  <c r="L111" i="4" s="1"/>
  <c r="I112" i="4"/>
  <c r="F112" i="4"/>
  <c r="N111" i="4"/>
  <c r="M111" i="4"/>
  <c r="K111" i="4"/>
  <c r="J111" i="4"/>
  <c r="H111" i="4"/>
  <c r="G111" i="4"/>
  <c r="E111" i="4"/>
  <c r="D111" i="4"/>
  <c r="O110" i="4"/>
  <c r="L110" i="4"/>
  <c r="I110" i="4"/>
  <c r="F110" i="4"/>
  <c r="O109" i="4"/>
  <c r="L109" i="4"/>
  <c r="I109" i="4"/>
  <c r="F109" i="4"/>
  <c r="O108" i="4"/>
  <c r="L108" i="4"/>
  <c r="I108" i="4"/>
  <c r="F108" i="4"/>
  <c r="O107" i="4"/>
  <c r="L107" i="4"/>
  <c r="I107" i="4"/>
  <c r="F107" i="4"/>
  <c r="O106" i="4"/>
  <c r="L106" i="4"/>
  <c r="I106" i="4"/>
  <c r="F106" i="4"/>
  <c r="O105" i="4"/>
  <c r="L105" i="4"/>
  <c r="I105" i="4"/>
  <c r="F105" i="4"/>
  <c r="O104" i="4"/>
  <c r="L104" i="4"/>
  <c r="I104" i="4"/>
  <c r="F104" i="4"/>
  <c r="O103" i="4"/>
  <c r="L103" i="4"/>
  <c r="I103" i="4"/>
  <c r="F103" i="4"/>
  <c r="N102" i="4"/>
  <c r="M102" i="4"/>
  <c r="K102" i="4"/>
  <c r="J102" i="4"/>
  <c r="H102" i="4"/>
  <c r="G102" i="4"/>
  <c r="E102" i="4"/>
  <c r="D102" i="4"/>
  <c r="O101" i="4"/>
  <c r="L101" i="4"/>
  <c r="I101" i="4"/>
  <c r="F101" i="4"/>
  <c r="O100" i="4"/>
  <c r="L100" i="4"/>
  <c r="I100" i="4"/>
  <c r="F100" i="4"/>
  <c r="O99" i="4"/>
  <c r="L99" i="4"/>
  <c r="I99" i="4"/>
  <c r="F99" i="4"/>
  <c r="O98" i="4"/>
  <c r="L98" i="4"/>
  <c r="I98" i="4"/>
  <c r="F98" i="4"/>
  <c r="O97" i="4"/>
  <c r="L97" i="4"/>
  <c r="I97" i="4"/>
  <c r="F97" i="4"/>
  <c r="O96" i="4"/>
  <c r="L96" i="4"/>
  <c r="I96" i="4"/>
  <c r="F96" i="4"/>
  <c r="O95" i="4"/>
  <c r="L95" i="4"/>
  <c r="L94" i="4" s="1"/>
  <c r="I95" i="4"/>
  <c r="F95" i="4"/>
  <c r="O94" i="4"/>
  <c r="N94" i="4"/>
  <c r="M94" i="4"/>
  <c r="K94" i="4"/>
  <c r="J94" i="4"/>
  <c r="H94" i="4"/>
  <c r="G94" i="4"/>
  <c r="F94" i="4"/>
  <c r="E94" i="4"/>
  <c r="D94" i="4"/>
  <c r="O93" i="4"/>
  <c r="L93" i="4"/>
  <c r="I93" i="4"/>
  <c r="F93" i="4"/>
  <c r="O92" i="4"/>
  <c r="L92" i="4"/>
  <c r="I92" i="4"/>
  <c r="F92" i="4"/>
  <c r="O91" i="4"/>
  <c r="L91" i="4"/>
  <c r="I91" i="4"/>
  <c r="F91" i="4"/>
  <c r="O90" i="4"/>
  <c r="L90" i="4"/>
  <c r="I90" i="4"/>
  <c r="F90" i="4"/>
  <c r="O89" i="4"/>
  <c r="L89" i="4"/>
  <c r="L88" i="4" s="1"/>
  <c r="I89" i="4"/>
  <c r="F89" i="4"/>
  <c r="N88" i="4"/>
  <c r="M88" i="4"/>
  <c r="K88" i="4"/>
  <c r="J88" i="4"/>
  <c r="H88" i="4"/>
  <c r="G88" i="4"/>
  <c r="E88" i="4"/>
  <c r="D88" i="4"/>
  <c r="O87" i="4"/>
  <c r="L87" i="4"/>
  <c r="I87" i="4"/>
  <c r="F87" i="4"/>
  <c r="O86" i="4"/>
  <c r="L86" i="4"/>
  <c r="I86" i="4"/>
  <c r="F86" i="4"/>
  <c r="O85" i="4"/>
  <c r="L85" i="4"/>
  <c r="I85" i="4"/>
  <c r="F85" i="4"/>
  <c r="O84" i="4"/>
  <c r="L84" i="4"/>
  <c r="I84" i="4"/>
  <c r="I83" i="4" s="1"/>
  <c r="F84" i="4"/>
  <c r="N83" i="4"/>
  <c r="M83" i="4"/>
  <c r="K83" i="4"/>
  <c r="J83" i="4"/>
  <c r="H83" i="4"/>
  <c r="G83" i="4"/>
  <c r="E83" i="4"/>
  <c r="D83" i="4"/>
  <c r="O81" i="4"/>
  <c r="O79" i="4" s="1"/>
  <c r="L81" i="4"/>
  <c r="I81" i="4"/>
  <c r="F81" i="4"/>
  <c r="O80" i="4"/>
  <c r="L80" i="4"/>
  <c r="L79" i="4" s="1"/>
  <c r="I80" i="4"/>
  <c r="I79" i="4" s="1"/>
  <c r="F80" i="4"/>
  <c r="N79" i="4"/>
  <c r="M79" i="4"/>
  <c r="K79" i="4"/>
  <c r="J79" i="4"/>
  <c r="H79" i="4"/>
  <c r="G79" i="4"/>
  <c r="E79" i="4"/>
  <c r="D79" i="4"/>
  <c r="O78" i="4"/>
  <c r="L78" i="4"/>
  <c r="I78" i="4"/>
  <c r="F78" i="4"/>
  <c r="O77" i="4"/>
  <c r="O76" i="4" s="1"/>
  <c r="L77" i="4"/>
  <c r="I77" i="4"/>
  <c r="F77" i="4"/>
  <c r="F76" i="4" s="1"/>
  <c r="N76" i="4"/>
  <c r="M76" i="4"/>
  <c r="M75" i="4" s="1"/>
  <c r="K76" i="4"/>
  <c r="J76" i="4"/>
  <c r="H76" i="4"/>
  <c r="H75" i="4" s="1"/>
  <c r="G76" i="4"/>
  <c r="E76" i="4"/>
  <c r="D76" i="4"/>
  <c r="D75" i="4"/>
  <c r="O73" i="4"/>
  <c r="L73" i="4"/>
  <c r="I73" i="4"/>
  <c r="F73" i="4"/>
  <c r="O72" i="4"/>
  <c r="L72" i="4"/>
  <c r="I72" i="4"/>
  <c r="F72" i="4"/>
  <c r="O71" i="4"/>
  <c r="L71" i="4"/>
  <c r="I71" i="4"/>
  <c r="F71" i="4"/>
  <c r="O70" i="4"/>
  <c r="L70" i="4"/>
  <c r="I70" i="4"/>
  <c r="F70" i="4"/>
  <c r="O69" i="4"/>
  <c r="O68" i="4" s="1"/>
  <c r="L69" i="4"/>
  <c r="L68" i="4" s="1"/>
  <c r="I69" i="4"/>
  <c r="I68" i="4" s="1"/>
  <c r="F69" i="4"/>
  <c r="N68" i="4"/>
  <c r="M68" i="4"/>
  <c r="M66" i="4" s="1"/>
  <c r="K68" i="4"/>
  <c r="K66" i="4" s="1"/>
  <c r="J68" i="4"/>
  <c r="J66" i="4" s="1"/>
  <c r="H68" i="4"/>
  <c r="H66" i="4" s="1"/>
  <c r="G68" i="4"/>
  <c r="G66" i="4" s="1"/>
  <c r="E68" i="4"/>
  <c r="E66" i="4" s="1"/>
  <c r="D68" i="4"/>
  <c r="D66" i="4" s="1"/>
  <c r="O67" i="4"/>
  <c r="O66" i="4" s="1"/>
  <c r="L67" i="4"/>
  <c r="I67" i="4"/>
  <c r="F67" i="4"/>
  <c r="N66" i="4"/>
  <c r="O65" i="4"/>
  <c r="L65" i="4"/>
  <c r="I65" i="4"/>
  <c r="F65" i="4"/>
  <c r="O64" i="4"/>
  <c r="L64" i="4"/>
  <c r="I64" i="4"/>
  <c r="F64" i="4"/>
  <c r="O63" i="4"/>
  <c r="L63" i="4"/>
  <c r="I63" i="4"/>
  <c r="F63" i="4"/>
  <c r="O62" i="4"/>
  <c r="L62" i="4"/>
  <c r="I62" i="4"/>
  <c r="F62" i="4"/>
  <c r="O61" i="4"/>
  <c r="L61" i="4"/>
  <c r="I61" i="4"/>
  <c r="F61" i="4"/>
  <c r="O60" i="4"/>
  <c r="L60" i="4"/>
  <c r="I60" i="4"/>
  <c r="F60" i="4"/>
  <c r="O59" i="4"/>
  <c r="L59" i="4"/>
  <c r="I59" i="4"/>
  <c r="F59" i="4"/>
  <c r="O58" i="4"/>
  <c r="L58" i="4"/>
  <c r="L57" i="4" s="1"/>
  <c r="I58" i="4"/>
  <c r="F58" i="4"/>
  <c r="N57" i="4"/>
  <c r="M57" i="4"/>
  <c r="K57" i="4"/>
  <c r="J57" i="4"/>
  <c r="H57" i="4"/>
  <c r="G57" i="4"/>
  <c r="E57" i="4"/>
  <c r="D57" i="4"/>
  <c r="O56" i="4"/>
  <c r="L56" i="4"/>
  <c r="I56" i="4"/>
  <c r="F56" i="4"/>
  <c r="O55" i="4"/>
  <c r="O54" i="4" s="1"/>
  <c r="L55" i="4"/>
  <c r="L54" i="4" s="1"/>
  <c r="L53" i="4" s="1"/>
  <c r="I55" i="4"/>
  <c r="I54" i="4" s="1"/>
  <c r="F55" i="4"/>
  <c r="N54" i="4"/>
  <c r="N53" i="4" s="1"/>
  <c r="M54" i="4"/>
  <c r="M53" i="4" s="1"/>
  <c r="K54" i="4"/>
  <c r="J54" i="4"/>
  <c r="J53" i="4" s="1"/>
  <c r="H54" i="4"/>
  <c r="H53" i="4" s="1"/>
  <c r="G54" i="4"/>
  <c r="G53" i="4" s="1"/>
  <c r="G52" i="4" s="1"/>
  <c r="F54" i="4"/>
  <c r="E54" i="4"/>
  <c r="E53" i="4" s="1"/>
  <c r="D54" i="4"/>
  <c r="D53" i="4" s="1"/>
  <c r="K53" i="4"/>
  <c r="O46" i="4"/>
  <c r="C46" i="4" s="1"/>
  <c r="O45" i="4"/>
  <c r="O44" i="4" s="1"/>
  <c r="C44" i="4" s="1"/>
  <c r="C45" i="4"/>
  <c r="N44" i="4"/>
  <c r="M44" i="4"/>
  <c r="L43" i="4"/>
  <c r="I43" i="4"/>
  <c r="F43" i="4"/>
  <c r="C43" i="4"/>
  <c r="L42" i="4"/>
  <c r="K42" i="4"/>
  <c r="J42" i="4"/>
  <c r="I42" i="4"/>
  <c r="C42" i="4" s="1"/>
  <c r="H42" i="4"/>
  <c r="G42" i="4"/>
  <c r="F42" i="4"/>
  <c r="E42" i="4"/>
  <c r="D42" i="4"/>
  <c r="F41" i="4"/>
  <c r="C41" i="4"/>
  <c r="L40" i="4"/>
  <c r="C40" i="4" s="1"/>
  <c r="L39" i="4"/>
  <c r="C39" i="4"/>
  <c r="L38" i="4"/>
  <c r="C38" i="4" s="1"/>
  <c r="L37" i="4"/>
  <c r="C37" i="4" s="1"/>
  <c r="K36" i="4"/>
  <c r="J36" i="4"/>
  <c r="L35" i="4"/>
  <c r="C35" i="4"/>
  <c r="L34" i="4"/>
  <c r="C34" i="4"/>
  <c r="K33" i="4"/>
  <c r="J33" i="4"/>
  <c r="L32" i="4"/>
  <c r="L31" i="4" s="1"/>
  <c r="C32" i="4"/>
  <c r="K31" i="4"/>
  <c r="J31" i="4"/>
  <c r="L30" i="4"/>
  <c r="C30" i="4"/>
  <c r="L29" i="4"/>
  <c r="C29" i="4" s="1"/>
  <c r="L28" i="4"/>
  <c r="K27" i="4"/>
  <c r="J27" i="4"/>
  <c r="F25" i="4"/>
  <c r="C25" i="4" s="1"/>
  <c r="I24" i="4"/>
  <c r="F24" i="4"/>
  <c r="C24" i="4" s="1"/>
  <c r="O23" i="4"/>
  <c r="L23" i="4"/>
  <c r="I23" i="4"/>
  <c r="F23" i="4"/>
  <c r="O22" i="4"/>
  <c r="L22" i="4"/>
  <c r="L21" i="4" s="1"/>
  <c r="L287" i="4" s="1"/>
  <c r="L286" i="4" s="1"/>
  <c r="I22" i="4"/>
  <c r="F22" i="4"/>
  <c r="F21" i="4" s="1"/>
  <c r="O21" i="4"/>
  <c r="N21" i="4"/>
  <c r="N287" i="4" s="1"/>
  <c r="N286" i="4" s="1"/>
  <c r="M21" i="4"/>
  <c r="M287" i="4" s="1"/>
  <c r="M286" i="4" s="1"/>
  <c r="K21" i="4"/>
  <c r="J21" i="4"/>
  <c r="H21" i="4"/>
  <c r="H287" i="4" s="1"/>
  <c r="H286" i="4" s="1"/>
  <c r="G21" i="4"/>
  <c r="E21" i="4"/>
  <c r="E287" i="4" s="1"/>
  <c r="E286" i="4" s="1"/>
  <c r="D21" i="4"/>
  <c r="D287" i="4" s="1"/>
  <c r="N20" i="4"/>
  <c r="D20" i="4"/>
  <c r="G83" i="3"/>
  <c r="G82" i="3"/>
  <c r="G81" i="3"/>
  <c r="G80" i="3"/>
  <c r="G79" i="3"/>
  <c r="G78" i="3"/>
  <c r="G77" i="3"/>
  <c r="G76" i="3"/>
  <c r="G73" i="3" s="1"/>
  <c r="G75" i="3"/>
  <c r="G74" i="3"/>
  <c r="F73" i="3"/>
  <c r="E73" i="3"/>
  <c r="G68" i="3"/>
  <c r="G67" i="3"/>
  <c r="G66" i="3"/>
  <c r="G65" i="3"/>
  <c r="F64" i="3"/>
  <c r="E64" i="3"/>
  <c r="G59" i="3"/>
  <c r="G58" i="3"/>
  <c r="G57" i="3"/>
  <c r="G56" i="3"/>
  <c r="G55" i="3"/>
  <c r="G54" i="3"/>
  <c r="G53" i="3"/>
  <c r="G52" i="3"/>
  <c r="G51" i="3"/>
  <c r="G50" i="3"/>
  <c r="G49" i="3"/>
  <c r="G48" i="3"/>
  <c r="G47" i="3"/>
  <c r="F46" i="3"/>
  <c r="E46" i="3"/>
  <c r="G41" i="3"/>
  <c r="G40" i="3"/>
  <c r="G39" i="3"/>
  <c r="G38" i="3"/>
  <c r="G37" i="3"/>
  <c r="G36" i="3"/>
  <c r="F35" i="3"/>
  <c r="E35" i="3"/>
  <c r="G30" i="3"/>
  <c r="G29" i="3" s="1"/>
  <c r="F29" i="3"/>
  <c r="E29" i="3"/>
  <c r="G24" i="3"/>
  <c r="G23" i="3"/>
  <c r="G22" i="3"/>
  <c r="G21" i="3"/>
  <c r="G20" i="3"/>
  <c r="G19" i="3"/>
  <c r="G18" i="3"/>
  <c r="F18" i="3"/>
  <c r="E18" i="3"/>
  <c r="G13" i="3"/>
  <c r="G12" i="3"/>
  <c r="F12" i="3"/>
  <c r="E12" i="3"/>
  <c r="O75" i="4" l="1"/>
  <c r="H194" i="4"/>
  <c r="K258" i="4"/>
  <c r="H20" i="4"/>
  <c r="D52" i="4"/>
  <c r="O57" i="4"/>
  <c r="J75" i="4"/>
  <c r="C81" i="4"/>
  <c r="C86" i="4"/>
  <c r="D82" i="4"/>
  <c r="J82" i="4"/>
  <c r="C131" i="4"/>
  <c r="C132" i="4"/>
  <c r="C153" i="4"/>
  <c r="C175" i="4"/>
  <c r="L174" i="4"/>
  <c r="L173" i="4" s="1"/>
  <c r="L172" i="4" s="1"/>
  <c r="G173" i="4"/>
  <c r="G172" i="4" s="1"/>
  <c r="I173" i="4"/>
  <c r="G186" i="4"/>
  <c r="L186" i="4"/>
  <c r="E186" i="4"/>
  <c r="D194" i="4"/>
  <c r="C206" i="4"/>
  <c r="C207" i="4"/>
  <c r="C209" i="4"/>
  <c r="C242" i="4"/>
  <c r="C244" i="4"/>
  <c r="C246" i="4"/>
  <c r="C272" i="4"/>
  <c r="C274" i="4"/>
  <c r="C294" i="4"/>
  <c r="L27" i="4"/>
  <c r="C27" i="4" s="1"/>
  <c r="L36" i="4"/>
  <c r="C36" i="4" s="1"/>
  <c r="J52" i="4"/>
  <c r="C65" i="4"/>
  <c r="L66" i="4"/>
  <c r="L52" i="4" s="1"/>
  <c r="E75" i="4"/>
  <c r="C90" i="4"/>
  <c r="C163" i="4"/>
  <c r="M173" i="4"/>
  <c r="M172" i="4" s="1"/>
  <c r="M186" i="4"/>
  <c r="C202" i="4"/>
  <c r="C214" i="4"/>
  <c r="C218" i="4"/>
  <c r="C219" i="4"/>
  <c r="C221" i="4"/>
  <c r="C238" i="4"/>
  <c r="K230" i="4"/>
  <c r="K229" i="4" s="1"/>
  <c r="C255" i="4"/>
  <c r="D286" i="4"/>
  <c r="L33" i="4"/>
  <c r="C33" i="4" s="1"/>
  <c r="C59" i="4"/>
  <c r="C63" i="4"/>
  <c r="C109" i="4"/>
  <c r="C113" i="4"/>
  <c r="C139" i="4"/>
  <c r="C171" i="4"/>
  <c r="E173" i="4"/>
  <c r="C200" i="4"/>
  <c r="F263" i="4"/>
  <c r="F258" i="4" s="1"/>
  <c r="C265" i="4"/>
  <c r="O263" i="4"/>
  <c r="G64" i="3"/>
  <c r="G46" i="3"/>
  <c r="G35" i="3"/>
  <c r="D186" i="4"/>
  <c r="L76" i="4"/>
  <c r="L75" i="4" s="1"/>
  <c r="C93" i="4"/>
  <c r="F88" i="4"/>
  <c r="L102" i="4"/>
  <c r="I88" i="4"/>
  <c r="C170" i="4"/>
  <c r="C181" i="4"/>
  <c r="C223" i="4"/>
  <c r="C225" i="4"/>
  <c r="C227" i="4"/>
  <c r="C28" i="4"/>
  <c r="H52" i="4"/>
  <c r="N52" i="4"/>
  <c r="O53" i="4"/>
  <c r="O52" i="4" s="1"/>
  <c r="C69" i="4"/>
  <c r="C73" i="4"/>
  <c r="J74" i="4"/>
  <c r="J51" i="4" s="1"/>
  <c r="C80" i="4"/>
  <c r="G82" i="4"/>
  <c r="M82" i="4"/>
  <c r="C91" i="4"/>
  <c r="C99" i="4"/>
  <c r="C107" i="4"/>
  <c r="C108" i="4"/>
  <c r="M129" i="4"/>
  <c r="C151" i="4"/>
  <c r="C152" i="4"/>
  <c r="E172" i="4"/>
  <c r="J172" i="4"/>
  <c r="C198" i="4"/>
  <c r="F197" i="4"/>
  <c r="F195" i="4" s="1"/>
  <c r="C199" i="4"/>
  <c r="C201" i="4"/>
  <c r="O204" i="4"/>
  <c r="C239" i="4"/>
  <c r="C254" i="4"/>
  <c r="C256" i="4"/>
  <c r="G75" i="4"/>
  <c r="G74" i="4" s="1"/>
  <c r="G51" i="4" s="1"/>
  <c r="M52" i="4"/>
  <c r="C87" i="4"/>
  <c r="C224" i="4"/>
  <c r="J287" i="4"/>
  <c r="J286" i="4" s="1"/>
  <c r="E52" i="4"/>
  <c r="C61" i="4"/>
  <c r="C62" i="4"/>
  <c r="C64" i="4"/>
  <c r="C71" i="4"/>
  <c r="C77" i="4"/>
  <c r="I76" i="4"/>
  <c r="I75" i="4" s="1"/>
  <c r="K75" i="4"/>
  <c r="H82" i="4"/>
  <c r="N82" i="4"/>
  <c r="C103" i="4"/>
  <c r="C105" i="4"/>
  <c r="C147" i="4"/>
  <c r="C149" i="4"/>
  <c r="C189" i="4"/>
  <c r="E203" i="4"/>
  <c r="E194" i="4" s="1"/>
  <c r="J230" i="4"/>
  <c r="H229" i="4"/>
  <c r="H193" i="4" s="1"/>
  <c r="C247" i="4"/>
  <c r="I271" i="4"/>
  <c r="C280" i="4"/>
  <c r="F279" i="4"/>
  <c r="C279" i="4" s="1"/>
  <c r="J26" i="4"/>
  <c r="J20" i="4" s="1"/>
  <c r="C56" i="4"/>
  <c r="C89" i="4"/>
  <c r="K82" i="4"/>
  <c r="K74" i="4" s="1"/>
  <c r="C98" i="4"/>
  <c r="O111" i="4"/>
  <c r="C119" i="4"/>
  <c r="C126" i="4"/>
  <c r="C142" i="4"/>
  <c r="C146" i="4"/>
  <c r="O143" i="4"/>
  <c r="C157" i="4"/>
  <c r="C162" i="4"/>
  <c r="C169" i="4"/>
  <c r="J186" i="4"/>
  <c r="N186" i="4"/>
  <c r="M203" i="4"/>
  <c r="M194" i="4" s="1"/>
  <c r="M193" i="4" s="1"/>
  <c r="C211" i="4"/>
  <c r="C213" i="4"/>
  <c r="C228" i="4"/>
  <c r="E230" i="4"/>
  <c r="E229" i="4" s="1"/>
  <c r="O230" i="4"/>
  <c r="C243" i="4"/>
  <c r="C249" i="4"/>
  <c r="C253" i="4"/>
  <c r="O251" i="4"/>
  <c r="O250" i="4" s="1"/>
  <c r="J258" i="4"/>
  <c r="C261" i="4"/>
  <c r="O259" i="4"/>
  <c r="O258" i="4" s="1"/>
  <c r="O269" i="4"/>
  <c r="C278" i="4"/>
  <c r="C283" i="4"/>
  <c r="C291" i="4"/>
  <c r="O288" i="4"/>
  <c r="K26" i="4"/>
  <c r="K20" i="4" s="1"/>
  <c r="F57" i="4"/>
  <c r="F53" i="4" s="1"/>
  <c r="C60" i="4"/>
  <c r="C70" i="4"/>
  <c r="C72" i="4"/>
  <c r="C78" i="4"/>
  <c r="N75" i="4"/>
  <c r="C85" i="4"/>
  <c r="O83" i="4"/>
  <c r="C92" i="4"/>
  <c r="C95" i="4"/>
  <c r="C97" i="4"/>
  <c r="C101" i="4"/>
  <c r="F102" i="4"/>
  <c r="C106" i="4"/>
  <c r="C123" i="4"/>
  <c r="I121" i="4"/>
  <c r="D129" i="4"/>
  <c r="D74" i="4" s="1"/>
  <c r="J129" i="4"/>
  <c r="N129" i="4"/>
  <c r="C138" i="4"/>
  <c r="K129" i="4"/>
  <c r="O150" i="4"/>
  <c r="L150" i="4"/>
  <c r="C177" i="4"/>
  <c r="C212" i="4"/>
  <c r="J203" i="4"/>
  <c r="J194" i="4" s="1"/>
  <c r="C216" i="4"/>
  <c r="C217" i="4"/>
  <c r="I234" i="4"/>
  <c r="F237" i="4"/>
  <c r="C241" i="4"/>
  <c r="C257" i="4"/>
  <c r="C267" i="4"/>
  <c r="C273" i="4"/>
  <c r="L275" i="4"/>
  <c r="L269" i="4" s="1"/>
  <c r="L268" i="4" s="1"/>
  <c r="C293" i="4"/>
  <c r="C23" i="4"/>
  <c r="I21" i="4"/>
  <c r="C31" i="4"/>
  <c r="K52" i="4"/>
  <c r="O287" i="4"/>
  <c r="O20" i="4"/>
  <c r="C54" i="4"/>
  <c r="I66" i="4"/>
  <c r="G287" i="4"/>
  <c r="G286" i="4" s="1"/>
  <c r="G20" i="4"/>
  <c r="K287" i="4"/>
  <c r="K286" i="4" s="1"/>
  <c r="F287" i="4"/>
  <c r="F286" i="4" s="1"/>
  <c r="F20" i="4"/>
  <c r="F111" i="4"/>
  <c r="C111" i="4" s="1"/>
  <c r="C112" i="4"/>
  <c r="L129" i="4"/>
  <c r="C182" i="4"/>
  <c r="F178" i="4"/>
  <c r="C178" i="4" s="1"/>
  <c r="N229" i="4"/>
  <c r="E20" i="4"/>
  <c r="M20" i="4"/>
  <c r="C22" i="4"/>
  <c r="C58" i="4"/>
  <c r="E82" i="4"/>
  <c r="E74" i="4" s="1"/>
  <c r="E51" i="4" s="1"/>
  <c r="L83" i="4"/>
  <c r="O88" i="4"/>
  <c r="C100" i="4"/>
  <c r="O102" i="4"/>
  <c r="O82" i="4" s="1"/>
  <c r="C110" i="4"/>
  <c r="C114" i="4"/>
  <c r="C118" i="4"/>
  <c r="C122" i="4"/>
  <c r="F121" i="4"/>
  <c r="H129" i="4"/>
  <c r="H74" i="4" s="1"/>
  <c r="I130" i="4"/>
  <c r="I129" i="4" s="1"/>
  <c r="C134" i="4"/>
  <c r="C145" i="4"/>
  <c r="I143" i="4"/>
  <c r="C143" i="4" s="1"/>
  <c r="C148" i="4"/>
  <c r="C166" i="4"/>
  <c r="F165" i="4"/>
  <c r="K172" i="4"/>
  <c r="C174" i="4"/>
  <c r="O173" i="4"/>
  <c r="O172" i="4" s="1"/>
  <c r="C208" i="4"/>
  <c r="I204" i="4"/>
  <c r="C233" i="4"/>
  <c r="F232" i="4"/>
  <c r="C55" i="4"/>
  <c r="I57" i="4"/>
  <c r="I53" i="4" s="1"/>
  <c r="I52" i="4" s="1"/>
  <c r="C67" i="4"/>
  <c r="F68" i="4"/>
  <c r="F83" i="4"/>
  <c r="C96" i="4"/>
  <c r="C104" i="4"/>
  <c r="L115" i="4"/>
  <c r="C120" i="4"/>
  <c r="C124" i="4"/>
  <c r="C125" i="4"/>
  <c r="F127" i="4"/>
  <c r="C127" i="4" s="1"/>
  <c r="C128" i="4"/>
  <c r="C168" i="4"/>
  <c r="C176" i="4"/>
  <c r="I187" i="4"/>
  <c r="C188" i="4"/>
  <c r="I259" i="4"/>
  <c r="C260" i="4"/>
  <c r="F115" i="4"/>
  <c r="C115" i="4" s="1"/>
  <c r="C116" i="4"/>
  <c r="C137" i="4"/>
  <c r="I135" i="4"/>
  <c r="C135" i="4" s="1"/>
  <c r="F79" i="4"/>
  <c r="C79" i="4" s="1"/>
  <c r="C84" i="4"/>
  <c r="I94" i="4"/>
  <c r="I82" i="4" s="1"/>
  <c r="I74" i="4" s="1"/>
  <c r="I102" i="4"/>
  <c r="L121" i="4"/>
  <c r="F130" i="4"/>
  <c r="O130" i="4"/>
  <c r="O129" i="4" s="1"/>
  <c r="I140" i="4"/>
  <c r="C140" i="4" s="1"/>
  <c r="C141" i="4"/>
  <c r="C154" i="4"/>
  <c r="F150" i="4"/>
  <c r="C150" i="4" s="1"/>
  <c r="C161" i="4"/>
  <c r="I159" i="4"/>
  <c r="C159" i="4" s="1"/>
  <c r="L165" i="4"/>
  <c r="L164" i="4" s="1"/>
  <c r="D173" i="4"/>
  <c r="D172" i="4" s="1"/>
  <c r="C185" i="4"/>
  <c r="I183" i="4"/>
  <c r="C183" i="4" s="1"/>
  <c r="I281" i="4"/>
  <c r="C281" i="4" s="1"/>
  <c r="C282" i="4"/>
  <c r="C136" i="4"/>
  <c r="C144" i="4"/>
  <c r="C160" i="4"/>
  <c r="C184" i="4"/>
  <c r="I195" i="4"/>
  <c r="C196" i="4"/>
  <c r="L204" i="4"/>
  <c r="O215" i="4"/>
  <c r="L215" i="4"/>
  <c r="C235" i="4"/>
  <c r="L234" i="4"/>
  <c r="L237" i="4"/>
  <c r="L230" i="4" s="1"/>
  <c r="C248" i="4"/>
  <c r="I245" i="4"/>
  <c r="C245" i="4" s="1"/>
  <c r="J229" i="4"/>
  <c r="I269" i="4"/>
  <c r="I268" i="4" s="1"/>
  <c r="C270" i="4"/>
  <c r="C275" i="4"/>
  <c r="C187" i="4"/>
  <c r="F190" i="4"/>
  <c r="F186" i="4" s="1"/>
  <c r="C197" i="4"/>
  <c r="C205" i="4"/>
  <c r="F204" i="4"/>
  <c r="C240" i="4"/>
  <c r="I237" i="4"/>
  <c r="F250" i="4"/>
  <c r="I251" i="4"/>
  <c r="I250" i="4" s="1"/>
  <c r="C252" i="4"/>
  <c r="N258" i="4"/>
  <c r="I263" i="4"/>
  <c r="C264" i="4"/>
  <c r="O268" i="4"/>
  <c r="C277" i="4"/>
  <c r="I191" i="4"/>
  <c r="I190" i="4" s="1"/>
  <c r="C192" i="4"/>
  <c r="N194" i="4"/>
  <c r="O195" i="4"/>
  <c r="G203" i="4"/>
  <c r="G194" i="4" s="1"/>
  <c r="K203" i="4"/>
  <c r="K194" i="4" s="1"/>
  <c r="K193" i="4" s="1"/>
  <c r="F215" i="4"/>
  <c r="I215" i="4"/>
  <c r="C220" i="4"/>
  <c r="C231" i="4"/>
  <c r="C236" i="4"/>
  <c r="D230" i="4"/>
  <c r="D229" i="4" s="1"/>
  <c r="L251" i="4"/>
  <c r="L250" i="4" s="1"/>
  <c r="L263" i="4"/>
  <c r="L258" i="4" s="1"/>
  <c r="C271" i="4"/>
  <c r="F269" i="4"/>
  <c r="C290" i="4"/>
  <c r="I288" i="4"/>
  <c r="C288" i="4" s="1"/>
  <c r="C295" i="4"/>
  <c r="O286" i="4"/>
  <c r="C289" i="4"/>
  <c r="D288" i="2"/>
  <c r="D281" i="2"/>
  <c r="D279" i="2"/>
  <c r="D275" i="2"/>
  <c r="D271" i="2"/>
  <c r="D269" i="2" s="1"/>
  <c r="D263" i="2"/>
  <c r="D259" i="2"/>
  <c r="D258" i="2" s="1"/>
  <c r="D251" i="2"/>
  <c r="D250" i="2"/>
  <c r="D245" i="2"/>
  <c r="D237" i="2"/>
  <c r="D234" i="2"/>
  <c r="D232" i="2"/>
  <c r="D226" i="2"/>
  <c r="D215" i="2"/>
  <c r="D204" i="2"/>
  <c r="D197" i="2"/>
  <c r="D195" i="2"/>
  <c r="D191" i="2"/>
  <c r="D190" i="2" s="1"/>
  <c r="D187" i="2"/>
  <c r="D183" i="2"/>
  <c r="D178" i="2"/>
  <c r="D174" i="2"/>
  <c r="D165" i="2"/>
  <c r="D164" i="2" s="1"/>
  <c r="D159" i="2"/>
  <c r="D150" i="2"/>
  <c r="D143" i="2"/>
  <c r="D140" i="2"/>
  <c r="D135" i="2"/>
  <c r="D130" i="2"/>
  <c r="D129" i="2" s="1"/>
  <c r="D127" i="2"/>
  <c r="D121" i="2"/>
  <c r="D115" i="2"/>
  <c r="D111" i="2"/>
  <c r="D102" i="2"/>
  <c r="D94" i="2"/>
  <c r="D88" i="2"/>
  <c r="D83" i="2"/>
  <c r="D79" i="2"/>
  <c r="D76" i="2"/>
  <c r="D75" i="2"/>
  <c r="D68" i="2"/>
  <c r="D66" i="2"/>
  <c r="D57" i="2"/>
  <c r="D54" i="2"/>
  <c r="D53" i="2" s="1"/>
  <c r="D52" i="2" s="1"/>
  <c r="D42" i="2"/>
  <c r="D21" i="2"/>
  <c r="C263" i="4" l="1"/>
  <c r="C88" i="4"/>
  <c r="M74" i="4"/>
  <c r="M284" i="4" s="1"/>
  <c r="L26" i="4"/>
  <c r="C26" i="4" s="1"/>
  <c r="C195" i="4"/>
  <c r="O74" i="4"/>
  <c r="O203" i="4"/>
  <c r="D287" i="2"/>
  <c r="D286" i="2" s="1"/>
  <c r="D186" i="2"/>
  <c r="D230" i="2"/>
  <c r="D229" i="2" s="1"/>
  <c r="D268" i="2"/>
  <c r="D284" i="2" s="1"/>
  <c r="D82" i="2"/>
  <c r="D173" i="2"/>
  <c r="D172" i="2" s="1"/>
  <c r="D203" i="2"/>
  <c r="D194" i="2" s="1"/>
  <c r="D193" i="2" s="1"/>
  <c r="H51" i="4"/>
  <c r="H50" i="4" s="1"/>
  <c r="H284" i="4"/>
  <c r="L229" i="4"/>
  <c r="J193" i="4"/>
  <c r="D51" i="4"/>
  <c r="I258" i="4"/>
  <c r="C258" i="4" s="1"/>
  <c r="D284" i="4"/>
  <c r="C251" i="4"/>
  <c r="N193" i="4"/>
  <c r="O229" i="4"/>
  <c r="E193" i="4"/>
  <c r="E50" i="4" s="1"/>
  <c r="M51" i="4"/>
  <c r="M50" i="4" s="1"/>
  <c r="C234" i="4"/>
  <c r="C57" i="4"/>
  <c r="C76" i="4"/>
  <c r="I230" i="4"/>
  <c r="C102" i="4"/>
  <c r="N74" i="4"/>
  <c r="N51" i="4" s="1"/>
  <c r="N50" i="4" s="1"/>
  <c r="I186" i="4"/>
  <c r="C186" i="4" s="1"/>
  <c r="C83" i="4"/>
  <c r="F82" i="4"/>
  <c r="C215" i="4"/>
  <c r="O194" i="4"/>
  <c r="E284" i="4"/>
  <c r="C250" i="4"/>
  <c r="C204" i="4"/>
  <c r="F203" i="4"/>
  <c r="K284" i="4"/>
  <c r="C130" i="4"/>
  <c r="F129" i="4"/>
  <c r="C129" i="4" s="1"/>
  <c r="C259" i="4"/>
  <c r="C68" i="4"/>
  <c r="F66" i="4"/>
  <c r="C66" i="4" s="1"/>
  <c r="I203" i="4"/>
  <c r="F75" i="4"/>
  <c r="O51" i="4"/>
  <c r="C94" i="4"/>
  <c r="F52" i="4"/>
  <c r="C53" i="4"/>
  <c r="L203" i="4"/>
  <c r="L194" i="4" s="1"/>
  <c r="F173" i="4"/>
  <c r="C165" i="4"/>
  <c r="F164" i="4"/>
  <c r="C164" i="4" s="1"/>
  <c r="C121" i="4"/>
  <c r="L82" i="4"/>
  <c r="L74" i="4" s="1"/>
  <c r="L51" i="4" s="1"/>
  <c r="D193" i="4"/>
  <c r="D50" i="4" s="1"/>
  <c r="I172" i="4"/>
  <c r="H285" i="4"/>
  <c r="H49" i="4"/>
  <c r="J50" i="4"/>
  <c r="I194" i="4"/>
  <c r="C269" i="4"/>
  <c r="F268" i="4"/>
  <c r="J284" i="4"/>
  <c r="C191" i="4"/>
  <c r="G193" i="4"/>
  <c r="G50" i="4" s="1"/>
  <c r="G284" i="4"/>
  <c r="C190" i="4"/>
  <c r="C237" i="4"/>
  <c r="F230" i="4"/>
  <c r="C232" i="4"/>
  <c r="K51" i="4"/>
  <c r="K50" i="4" s="1"/>
  <c r="I287" i="4"/>
  <c r="I286" i="4" s="1"/>
  <c r="C286" i="4" s="1"/>
  <c r="I20" i="4"/>
  <c r="C21" i="4"/>
  <c r="D74" i="2"/>
  <c r="D51" i="2" s="1"/>
  <c r="L20" i="4" l="1"/>
  <c r="I229" i="4"/>
  <c r="I193" i="4" s="1"/>
  <c r="O193" i="4"/>
  <c r="O50" i="4" s="1"/>
  <c r="D50" i="2"/>
  <c r="E285" i="4"/>
  <c r="E49" i="4"/>
  <c r="C287" i="4"/>
  <c r="N284" i="4"/>
  <c r="C20" i="4"/>
  <c r="L193" i="4"/>
  <c r="L50" i="4" s="1"/>
  <c r="M49" i="4"/>
  <c r="M285" i="4"/>
  <c r="D285" i="4"/>
  <c r="D49" i="4"/>
  <c r="C203" i="4"/>
  <c r="F194" i="4"/>
  <c r="J285" i="4"/>
  <c r="J49" i="4"/>
  <c r="C52" i="4"/>
  <c r="L284" i="4"/>
  <c r="F229" i="4"/>
  <c r="C229" i="4" s="1"/>
  <c r="C230" i="4"/>
  <c r="C268" i="4"/>
  <c r="C173" i="4"/>
  <c r="F172" i="4"/>
  <c r="C172" i="4" s="1"/>
  <c r="I51" i="4"/>
  <c r="K285" i="4"/>
  <c r="K49" i="4"/>
  <c r="I284" i="4"/>
  <c r="G285" i="4"/>
  <c r="G49" i="4"/>
  <c r="N285" i="4"/>
  <c r="N49" i="4"/>
  <c r="C82" i="4"/>
  <c r="O284" i="4"/>
  <c r="F74" i="4"/>
  <c r="C74" i="4" s="1"/>
  <c r="C75" i="4"/>
  <c r="D24" i="2"/>
  <c r="D20" i="2" s="1"/>
  <c r="D49" i="2"/>
  <c r="D285" i="2"/>
  <c r="L49" i="4" l="1"/>
  <c r="L285" i="4"/>
  <c r="I50" i="4"/>
  <c r="F51" i="4"/>
  <c r="C51" i="4" s="1"/>
  <c r="O285" i="4"/>
  <c r="O49" i="4"/>
  <c r="I285" i="4"/>
  <c r="I49" i="4"/>
  <c r="F193" i="4"/>
  <c r="C193" i="4" s="1"/>
  <c r="C194" i="4"/>
  <c r="F284" i="4"/>
  <c r="C284" i="4" s="1"/>
  <c r="O296" i="2"/>
  <c r="L296" i="2"/>
  <c r="I296" i="2"/>
  <c r="F296" i="2"/>
  <c r="O295" i="2"/>
  <c r="L295" i="2"/>
  <c r="I295" i="2"/>
  <c r="F295" i="2"/>
  <c r="O294" i="2"/>
  <c r="L294" i="2"/>
  <c r="I294" i="2"/>
  <c r="F294" i="2"/>
  <c r="O293" i="2"/>
  <c r="L293" i="2"/>
  <c r="I293" i="2"/>
  <c r="F293" i="2"/>
  <c r="O292" i="2"/>
  <c r="L292" i="2"/>
  <c r="I292" i="2"/>
  <c r="F292" i="2"/>
  <c r="O291" i="2"/>
  <c r="L291" i="2"/>
  <c r="I291" i="2"/>
  <c r="F291" i="2"/>
  <c r="O290" i="2"/>
  <c r="L290" i="2"/>
  <c r="I290" i="2"/>
  <c r="F290" i="2"/>
  <c r="O289" i="2"/>
  <c r="O288" i="2" s="1"/>
  <c r="L289" i="2"/>
  <c r="I289" i="2"/>
  <c r="F289" i="2"/>
  <c r="N288" i="2"/>
  <c r="M288" i="2"/>
  <c r="K288" i="2"/>
  <c r="J288" i="2"/>
  <c r="H288" i="2"/>
  <c r="G288" i="2"/>
  <c r="E288" i="2"/>
  <c r="O283" i="2"/>
  <c r="L283" i="2"/>
  <c r="I283" i="2"/>
  <c r="F283" i="2"/>
  <c r="O282" i="2"/>
  <c r="L282" i="2"/>
  <c r="L281" i="2" s="1"/>
  <c r="I282" i="2"/>
  <c r="F282" i="2"/>
  <c r="O281" i="2"/>
  <c r="N281" i="2"/>
  <c r="M281" i="2"/>
  <c r="K281" i="2"/>
  <c r="J281" i="2"/>
  <c r="H281" i="2"/>
  <c r="G281" i="2"/>
  <c r="F281" i="2"/>
  <c r="E281" i="2"/>
  <c r="O280" i="2"/>
  <c r="L280" i="2"/>
  <c r="L279" i="2" s="1"/>
  <c r="I280" i="2"/>
  <c r="I279" i="2" s="1"/>
  <c r="F280" i="2"/>
  <c r="O279" i="2"/>
  <c r="N279" i="2"/>
  <c r="N268" i="2" s="1"/>
  <c r="M279" i="2"/>
  <c r="M268" i="2" s="1"/>
  <c r="K279" i="2"/>
  <c r="J279" i="2"/>
  <c r="J268" i="2" s="1"/>
  <c r="H279" i="2"/>
  <c r="H268" i="2" s="1"/>
  <c r="G279" i="2"/>
  <c r="G268" i="2" s="1"/>
  <c r="E279" i="2"/>
  <c r="O278" i="2"/>
  <c r="L278" i="2"/>
  <c r="I278" i="2"/>
  <c r="F278" i="2"/>
  <c r="O277" i="2"/>
  <c r="L277" i="2"/>
  <c r="I277" i="2"/>
  <c r="F277" i="2"/>
  <c r="O276" i="2"/>
  <c r="L276" i="2"/>
  <c r="L275" i="2" s="1"/>
  <c r="I276" i="2"/>
  <c r="I275" i="2" s="1"/>
  <c r="F276" i="2"/>
  <c r="N275" i="2"/>
  <c r="M275" i="2"/>
  <c r="K275" i="2"/>
  <c r="J275" i="2"/>
  <c r="H275" i="2"/>
  <c r="G275" i="2"/>
  <c r="E275" i="2"/>
  <c r="O274" i="2"/>
  <c r="L274" i="2"/>
  <c r="I274" i="2"/>
  <c r="F274" i="2"/>
  <c r="O273" i="2"/>
  <c r="L273" i="2"/>
  <c r="I273" i="2"/>
  <c r="F273" i="2"/>
  <c r="O272" i="2"/>
  <c r="L272" i="2"/>
  <c r="I272" i="2"/>
  <c r="I271" i="2" s="1"/>
  <c r="F272" i="2"/>
  <c r="N271" i="2"/>
  <c r="M271" i="2"/>
  <c r="K271" i="2"/>
  <c r="J271" i="2"/>
  <c r="H271" i="2"/>
  <c r="G271" i="2"/>
  <c r="E271" i="2"/>
  <c r="O270" i="2"/>
  <c r="L270" i="2"/>
  <c r="I270" i="2"/>
  <c r="F270" i="2"/>
  <c r="K268" i="2"/>
  <c r="O267" i="2"/>
  <c r="L267" i="2"/>
  <c r="I267" i="2"/>
  <c r="F267" i="2"/>
  <c r="O266" i="2"/>
  <c r="L266" i="2"/>
  <c r="I266" i="2"/>
  <c r="F266" i="2"/>
  <c r="O265" i="2"/>
  <c r="L265" i="2"/>
  <c r="I265" i="2"/>
  <c r="F265" i="2"/>
  <c r="O264" i="2"/>
  <c r="L264" i="2"/>
  <c r="I264" i="2"/>
  <c r="F264" i="2"/>
  <c r="O263" i="2"/>
  <c r="N263" i="2"/>
  <c r="M263" i="2"/>
  <c r="K263" i="2"/>
  <c r="J263" i="2"/>
  <c r="H263" i="2"/>
  <c r="G263" i="2"/>
  <c r="E263" i="2"/>
  <c r="O262" i="2"/>
  <c r="L262" i="2"/>
  <c r="I262" i="2"/>
  <c r="F262" i="2"/>
  <c r="O261" i="2"/>
  <c r="L261" i="2"/>
  <c r="I261" i="2"/>
  <c r="F261" i="2"/>
  <c r="O260" i="2"/>
  <c r="L260" i="2"/>
  <c r="L259" i="2" s="1"/>
  <c r="I260" i="2"/>
  <c r="F260" i="2"/>
  <c r="O259" i="2"/>
  <c r="N259" i="2"/>
  <c r="M259" i="2"/>
  <c r="K259" i="2"/>
  <c r="J259" i="2"/>
  <c r="H259" i="2"/>
  <c r="G259" i="2"/>
  <c r="E259" i="2"/>
  <c r="E258" i="2" s="1"/>
  <c r="O257" i="2"/>
  <c r="L257" i="2"/>
  <c r="I257" i="2"/>
  <c r="F257" i="2"/>
  <c r="O256" i="2"/>
  <c r="L256" i="2"/>
  <c r="I256" i="2"/>
  <c r="F256" i="2"/>
  <c r="O255" i="2"/>
  <c r="L255" i="2"/>
  <c r="I255" i="2"/>
  <c r="F255" i="2"/>
  <c r="O254" i="2"/>
  <c r="L254" i="2"/>
  <c r="I254" i="2"/>
  <c r="F254" i="2"/>
  <c r="O253" i="2"/>
  <c r="L253" i="2"/>
  <c r="I253" i="2"/>
  <c r="F253" i="2"/>
  <c r="O252" i="2"/>
  <c r="L252" i="2"/>
  <c r="I252" i="2"/>
  <c r="F252" i="2"/>
  <c r="O251" i="2"/>
  <c r="O250" i="2" s="1"/>
  <c r="N251" i="2"/>
  <c r="N250" i="2" s="1"/>
  <c r="M251" i="2"/>
  <c r="M250" i="2" s="1"/>
  <c r="K251" i="2"/>
  <c r="K250" i="2" s="1"/>
  <c r="J251" i="2"/>
  <c r="J250" i="2" s="1"/>
  <c r="H251" i="2"/>
  <c r="H250" i="2" s="1"/>
  <c r="G251" i="2"/>
  <c r="G250" i="2" s="1"/>
  <c r="E251" i="2"/>
  <c r="E250" i="2" s="1"/>
  <c r="O249" i="2"/>
  <c r="L249" i="2"/>
  <c r="I249" i="2"/>
  <c r="F249" i="2"/>
  <c r="O248" i="2"/>
  <c r="L248" i="2"/>
  <c r="I248" i="2"/>
  <c r="F248" i="2"/>
  <c r="O247" i="2"/>
  <c r="L247" i="2"/>
  <c r="I247" i="2"/>
  <c r="F247" i="2"/>
  <c r="O246" i="2"/>
  <c r="L246" i="2"/>
  <c r="I246" i="2"/>
  <c r="I245" i="2" s="1"/>
  <c r="F246" i="2"/>
  <c r="N245" i="2"/>
  <c r="M245" i="2"/>
  <c r="K245" i="2"/>
  <c r="J245" i="2"/>
  <c r="H245" i="2"/>
  <c r="G245" i="2"/>
  <c r="E245" i="2"/>
  <c r="O244" i="2"/>
  <c r="L244" i="2"/>
  <c r="I244" i="2"/>
  <c r="F244" i="2"/>
  <c r="O243" i="2"/>
  <c r="L243" i="2"/>
  <c r="I243" i="2"/>
  <c r="F243" i="2"/>
  <c r="O242" i="2"/>
  <c r="L242" i="2"/>
  <c r="I242" i="2"/>
  <c r="F242" i="2"/>
  <c r="O241" i="2"/>
  <c r="L241" i="2"/>
  <c r="I241" i="2"/>
  <c r="F241" i="2"/>
  <c r="O240" i="2"/>
  <c r="L240" i="2"/>
  <c r="I240" i="2"/>
  <c r="F240" i="2"/>
  <c r="O239" i="2"/>
  <c r="L239" i="2"/>
  <c r="I239" i="2"/>
  <c r="F239" i="2"/>
  <c r="O238" i="2"/>
  <c r="L238" i="2"/>
  <c r="I238" i="2"/>
  <c r="F238" i="2"/>
  <c r="N237" i="2"/>
  <c r="M237" i="2"/>
  <c r="K237" i="2"/>
  <c r="J237" i="2"/>
  <c r="H237" i="2"/>
  <c r="G237" i="2"/>
  <c r="E237" i="2"/>
  <c r="O236" i="2"/>
  <c r="L236" i="2"/>
  <c r="I236" i="2"/>
  <c r="F236" i="2"/>
  <c r="O235" i="2"/>
  <c r="O234" i="2" s="1"/>
  <c r="L235" i="2"/>
  <c r="I235" i="2"/>
  <c r="I234" i="2" s="1"/>
  <c r="F235" i="2"/>
  <c r="F234" i="2" s="1"/>
  <c r="N234" i="2"/>
  <c r="M234" i="2"/>
  <c r="K234" i="2"/>
  <c r="J234" i="2"/>
  <c r="H234" i="2"/>
  <c r="G234" i="2"/>
  <c r="E234" i="2"/>
  <c r="O233" i="2"/>
  <c r="O232" i="2" s="1"/>
  <c r="L233" i="2"/>
  <c r="L232" i="2" s="1"/>
  <c r="I233" i="2"/>
  <c r="I232" i="2" s="1"/>
  <c r="F233" i="2"/>
  <c r="F232" i="2" s="1"/>
  <c r="N232" i="2"/>
  <c r="M232" i="2"/>
  <c r="K232" i="2"/>
  <c r="J232" i="2"/>
  <c r="J230" i="2" s="1"/>
  <c r="H232" i="2"/>
  <c r="G232" i="2"/>
  <c r="E232" i="2"/>
  <c r="O231" i="2"/>
  <c r="L231" i="2"/>
  <c r="I231" i="2"/>
  <c r="F231" i="2"/>
  <c r="O228" i="2"/>
  <c r="L228" i="2"/>
  <c r="I228" i="2"/>
  <c r="F228" i="2"/>
  <c r="O227" i="2"/>
  <c r="O226" i="2" s="1"/>
  <c r="L227" i="2"/>
  <c r="L226" i="2" s="1"/>
  <c r="I227" i="2"/>
  <c r="I226" i="2" s="1"/>
  <c r="F227" i="2"/>
  <c r="N226" i="2"/>
  <c r="M226" i="2"/>
  <c r="K226" i="2"/>
  <c r="J226" i="2"/>
  <c r="H226" i="2"/>
  <c r="G226" i="2"/>
  <c r="E226" i="2"/>
  <c r="O225" i="2"/>
  <c r="L225" i="2"/>
  <c r="I225" i="2"/>
  <c r="F225" i="2"/>
  <c r="O224" i="2"/>
  <c r="L224" i="2"/>
  <c r="I224" i="2"/>
  <c r="F224" i="2"/>
  <c r="O223" i="2"/>
  <c r="L223" i="2"/>
  <c r="I223" i="2"/>
  <c r="F223" i="2"/>
  <c r="O222" i="2"/>
  <c r="L222" i="2"/>
  <c r="I222" i="2"/>
  <c r="F222" i="2"/>
  <c r="O221" i="2"/>
  <c r="L221" i="2"/>
  <c r="I221" i="2"/>
  <c r="F221" i="2"/>
  <c r="O220" i="2"/>
  <c r="L220" i="2"/>
  <c r="I220" i="2"/>
  <c r="F220" i="2"/>
  <c r="O219" i="2"/>
  <c r="L219" i="2"/>
  <c r="I219" i="2"/>
  <c r="F219" i="2"/>
  <c r="O218" i="2"/>
  <c r="L218" i="2"/>
  <c r="I218" i="2"/>
  <c r="F218" i="2"/>
  <c r="O217" i="2"/>
  <c r="L217" i="2"/>
  <c r="I217" i="2"/>
  <c r="F217" i="2"/>
  <c r="O216" i="2"/>
  <c r="L216" i="2"/>
  <c r="I216" i="2"/>
  <c r="F216" i="2"/>
  <c r="N215" i="2"/>
  <c r="M215" i="2"/>
  <c r="K215" i="2"/>
  <c r="J215" i="2"/>
  <c r="H215" i="2"/>
  <c r="G215" i="2"/>
  <c r="E215" i="2"/>
  <c r="O214" i="2"/>
  <c r="L214" i="2"/>
  <c r="I214" i="2"/>
  <c r="F214" i="2"/>
  <c r="O213" i="2"/>
  <c r="L213" i="2"/>
  <c r="I213" i="2"/>
  <c r="F213" i="2"/>
  <c r="O212" i="2"/>
  <c r="L212" i="2"/>
  <c r="I212" i="2"/>
  <c r="F212" i="2"/>
  <c r="O211" i="2"/>
  <c r="L211" i="2"/>
  <c r="I211" i="2"/>
  <c r="F211" i="2"/>
  <c r="O210" i="2"/>
  <c r="L210" i="2"/>
  <c r="I210" i="2"/>
  <c r="F210" i="2"/>
  <c r="O209" i="2"/>
  <c r="L209" i="2"/>
  <c r="I209" i="2"/>
  <c r="F209" i="2"/>
  <c r="O208" i="2"/>
  <c r="L208" i="2"/>
  <c r="I208" i="2"/>
  <c r="F208" i="2"/>
  <c r="O207" i="2"/>
  <c r="L207" i="2"/>
  <c r="I207" i="2"/>
  <c r="F207" i="2"/>
  <c r="O206" i="2"/>
  <c r="L206" i="2"/>
  <c r="I206" i="2"/>
  <c r="F206" i="2"/>
  <c r="O205" i="2"/>
  <c r="L205" i="2"/>
  <c r="I205" i="2"/>
  <c r="F205" i="2"/>
  <c r="N204" i="2"/>
  <c r="M204" i="2"/>
  <c r="K204" i="2"/>
  <c r="J204" i="2"/>
  <c r="H204" i="2"/>
  <c r="G204" i="2"/>
  <c r="E204" i="2"/>
  <c r="E203" i="2" s="1"/>
  <c r="O202" i="2"/>
  <c r="L202" i="2"/>
  <c r="I202" i="2"/>
  <c r="F202" i="2"/>
  <c r="O201" i="2"/>
  <c r="L201" i="2"/>
  <c r="I201" i="2"/>
  <c r="F201" i="2"/>
  <c r="O200" i="2"/>
  <c r="L200" i="2"/>
  <c r="I200" i="2"/>
  <c r="F200" i="2"/>
  <c r="O199" i="2"/>
  <c r="L199" i="2"/>
  <c r="I199" i="2"/>
  <c r="F199" i="2"/>
  <c r="O198" i="2"/>
  <c r="L198" i="2"/>
  <c r="L197" i="2" s="1"/>
  <c r="I198" i="2"/>
  <c r="I197" i="2" s="1"/>
  <c r="F198" i="2"/>
  <c r="N197" i="2"/>
  <c r="M197" i="2"/>
  <c r="M195" i="2" s="1"/>
  <c r="K197" i="2"/>
  <c r="K195" i="2" s="1"/>
  <c r="J197" i="2"/>
  <c r="J195" i="2" s="1"/>
  <c r="H197" i="2"/>
  <c r="H195" i="2" s="1"/>
  <c r="G197" i="2"/>
  <c r="G195" i="2" s="1"/>
  <c r="E197" i="2"/>
  <c r="E195" i="2" s="1"/>
  <c r="O196" i="2"/>
  <c r="L196" i="2"/>
  <c r="I196" i="2"/>
  <c r="F196" i="2"/>
  <c r="N195" i="2"/>
  <c r="O192" i="2"/>
  <c r="O191" i="2" s="1"/>
  <c r="O190" i="2" s="1"/>
  <c r="L192" i="2"/>
  <c r="L191" i="2" s="1"/>
  <c r="L190" i="2" s="1"/>
  <c r="I192" i="2"/>
  <c r="I191" i="2" s="1"/>
  <c r="F192" i="2"/>
  <c r="F191" i="2" s="1"/>
  <c r="N191" i="2"/>
  <c r="N190" i="2" s="1"/>
  <c r="N186" i="2" s="1"/>
  <c r="M191" i="2"/>
  <c r="M190" i="2" s="1"/>
  <c r="K191" i="2"/>
  <c r="K190" i="2" s="1"/>
  <c r="J191" i="2"/>
  <c r="J190" i="2" s="1"/>
  <c r="H191" i="2"/>
  <c r="H190" i="2" s="1"/>
  <c r="G191" i="2"/>
  <c r="G190" i="2" s="1"/>
  <c r="E191" i="2"/>
  <c r="E190" i="2" s="1"/>
  <c r="F190" i="2"/>
  <c r="O189" i="2"/>
  <c r="L189" i="2"/>
  <c r="I189" i="2"/>
  <c r="F189" i="2"/>
  <c r="O188" i="2"/>
  <c r="L188" i="2"/>
  <c r="L187" i="2" s="1"/>
  <c r="I188" i="2"/>
  <c r="I187" i="2" s="1"/>
  <c r="F188" i="2"/>
  <c r="O187" i="2"/>
  <c r="N187" i="2"/>
  <c r="M187" i="2"/>
  <c r="K187" i="2"/>
  <c r="K186" i="2" s="1"/>
  <c r="J187" i="2"/>
  <c r="H187" i="2"/>
  <c r="G187" i="2"/>
  <c r="E187" i="2"/>
  <c r="O185" i="2"/>
  <c r="L185" i="2"/>
  <c r="I185" i="2"/>
  <c r="F185" i="2"/>
  <c r="O184" i="2"/>
  <c r="O183" i="2" s="1"/>
  <c r="L184" i="2"/>
  <c r="I184" i="2"/>
  <c r="I183" i="2" s="1"/>
  <c r="F184" i="2"/>
  <c r="N183" i="2"/>
  <c r="M183" i="2"/>
  <c r="K183" i="2"/>
  <c r="J183" i="2"/>
  <c r="H183" i="2"/>
  <c r="G183" i="2"/>
  <c r="F183" i="2"/>
  <c r="E183" i="2"/>
  <c r="O182" i="2"/>
  <c r="L182" i="2"/>
  <c r="I182" i="2"/>
  <c r="F182" i="2"/>
  <c r="O181" i="2"/>
  <c r="L181" i="2"/>
  <c r="I181" i="2"/>
  <c r="F181" i="2"/>
  <c r="O180" i="2"/>
  <c r="L180" i="2"/>
  <c r="I180" i="2"/>
  <c r="F180" i="2"/>
  <c r="O179" i="2"/>
  <c r="L179" i="2"/>
  <c r="I179" i="2"/>
  <c r="F179" i="2"/>
  <c r="N178" i="2"/>
  <c r="N173" i="2" s="1"/>
  <c r="N172" i="2" s="1"/>
  <c r="M178" i="2"/>
  <c r="K178" i="2"/>
  <c r="J178" i="2"/>
  <c r="H178" i="2"/>
  <c r="G178" i="2"/>
  <c r="E178" i="2"/>
  <c r="O177" i="2"/>
  <c r="L177" i="2"/>
  <c r="I177" i="2"/>
  <c r="F177" i="2"/>
  <c r="O176" i="2"/>
  <c r="L176" i="2"/>
  <c r="I176" i="2"/>
  <c r="F176" i="2"/>
  <c r="O175" i="2"/>
  <c r="L175" i="2"/>
  <c r="I175" i="2"/>
  <c r="F175" i="2"/>
  <c r="N174" i="2"/>
  <c r="M174" i="2"/>
  <c r="K174" i="2"/>
  <c r="J174" i="2"/>
  <c r="H174" i="2"/>
  <c r="G174" i="2"/>
  <c r="E174" i="2"/>
  <c r="J173" i="2"/>
  <c r="J172" i="2" s="1"/>
  <c r="O171" i="2"/>
  <c r="L171" i="2"/>
  <c r="I171" i="2"/>
  <c r="F171" i="2"/>
  <c r="O170" i="2"/>
  <c r="L170" i="2"/>
  <c r="I170" i="2"/>
  <c r="F170" i="2"/>
  <c r="O169" i="2"/>
  <c r="L169" i="2"/>
  <c r="I169" i="2"/>
  <c r="F169" i="2"/>
  <c r="O168" i="2"/>
  <c r="L168" i="2"/>
  <c r="I168" i="2"/>
  <c r="F168" i="2"/>
  <c r="O167" i="2"/>
  <c r="L167" i="2"/>
  <c r="I167" i="2"/>
  <c r="F167" i="2"/>
  <c r="O166" i="2"/>
  <c r="L166" i="2"/>
  <c r="I166" i="2"/>
  <c r="F166" i="2"/>
  <c r="N165" i="2"/>
  <c r="N164" i="2" s="1"/>
  <c r="M165" i="2"/>
  <c r="M164" i="2" s="1"/>
  <c r="K165" i="2"/>
  <c r="K164" i="2" s="1"/>
  <c r="J165" i="2"/>
  <c r="J164" i="2" s="1"/>
  <c r="H165" i="2"/>
  <c r="H164" i="2" s="1"/>
  <c r="G165" i="2"/>
  <c r="G164" i="2" s="1"/>
  <c r="E165" i="2"/>
  <c r="E164" i="2"/>
  <c r="O163" i="2"/>
  <c r="L163" i="2"/>
  <c r="I163" i="2"/>
  <c r="F163" i="2"/>
  <c r="O162" i="2"/>
  <c r="L162" i="2"/>
  <c r="I162" i="2"/>
  <c r="F162" i="2"/>
  <c r="O161" i="2"/>
  <c r="L161" i="2"/>
  <c r="I161" i="2"/>
  <c r="F161" i="2"/>
  <c r="O160" i="2"/>
  <c r="O159" i="2" s="1"/>
  <c r="L160" i="2"/>
  <c r="I160" i="2"/>
  <c r="I159" i="2" s="1"/>
  <c r="F160" i="2"/>
  <c r="N159" i="2"/>
  <c r="M159" i="2"/>
  <c r="K159" i="2"/>
  <c r="J159" i="2"/>
  <c r="H159" i="2"/>
  <c r="G159" i="2"/>
  <c r="E159" i="2"/>
  <c r="O158" i="2"/>
  <c r="L158" i="2"/>
  <c r="I158" i="2"/>
  <c r="F158" i="2"/>
  <c r="O157" i="2"/>
  <c r="L157" i="2"/>
  <c r="I157" i="2"/>
  <c r="F157" i="2"/>
  <c r="O156" i="2"/>
  <c r="L156" i="2"/>
  <c r="I156" i="2"/>
  <c r="F156" i="2"/>
  <c r="O155" i="2"/>
  <c r="L155" i="2"/>
  <c r="I155" i="2"/>
  <c r="F155" i="2"/>
  <c r="O154" i="2"/>
  <c r="L154" i="2"/>
  <c r="I154" i="2"/>
  <c r="F154" i="2"/>
  <c r="O153" i="2"/>
  <c r="L153" i="2"/>
  <c r="I153" i="2"/>
  <c r="F153" i="2"/>
  <c r="O152" i="2"/>
  <c r="L152" i="2"/>
  <c r="I152" i="2"/>
  <c r="C152" i="2" s="1"/>
  <c r="F152" i="2"/>
  <c r="O151" i="2"/>
  <c r="L151" i="2"/>
  <c r="I151" i="2"/>
  <c r="I150" i="2" s="1"/>
  <c r="F151" i="2"/>
  <c r="N150" i="2"/>
  <c r="M150" i="2"/>
  <c r="K150" i="2"/>
  <c r="J150" i="2"/>
  <c r="H150" i="2"/>
  <c r="G150" i="2"/>
  <c r="E150" i="2"/>
  <c r="O149" i="2"/>
  <c r="L149" i="2"/>
  <c r="I149" i="2"/>
  <c r="F149" i="2"/>
  <c r="O148" i="2"/>
  <c r="L148" i="2"/>
  <c r="I148" i="2"/>
  <c r="F148" i="2"/>
  <c r="C148" i="2" s="1"/>
  <c r="O147" i="2"/>
  <c r="L147" i="2"/>
  <c r="I147" i="2"/>
  <c r="F147" i="2"/>
  <c r="O146" i="2"/>
  <c r="L146" i="2"/>
  <c r="I146" i="2"/>
  <c r="F146" i="2"/>
  <c r="O145" i="2"/>
  <c r="L145" i="2"/>
  <c r="I145" i="2"/>
  <c r="F145" i="2"/>
  <c r="O144" i="2"/>
  <c r="L144" i="2"/>
  <c r="L143" i="2" s="1"/>
  <c r="I144" i="2"/>
  <c r="F144" i="2"/>
  <c r="N143" i="2"/>
  <c r="M143" i="2"/>
  <c r="K143" i="2"/>
  <c r="J143" i="2"/>
  <c r="H143" i="2"/>
  <c r="G143" i="2"/>
  <c r="E143" i="2"/>
  <c r="O142" i="2"/>
  <c r="O140" i="2" s="1"/>
  <c r="L142" i="2"/>
  <c r="I142" i="2"/>
  <c r="F142" i="2"/>
  <c r="O141" i="2"/>
  <c r="L141" i="2"/>
  <c r="L140" i="2" s="1"/>
  <c r="I141" i="2"/>
  <c r="F141" i="2"/>
  <c r="F140" i="2" s="1"/>
  <c r="N140" i="2"/>
  <c r="M140" i="2"/>
  <c r="K140" i="2"/>
  <c r="J140" i="2"/>
  <c r="H140" i="2"/>
  <c r="G140" i="2"/>
  <c r="E140" i="2"/>
  <c r="O139" i="2"/>
  <c r="L139" i="2"/>
  <c r="I139" i="2"/>
  <c r="F139" i="2"/>
  <c r="O138" i="2"/>
  <c r="L138" i="2"/>
  <c r="I138" i="2"/>
  <c r="F138" i="2"/>
  <c r="O137" i="2"/>
  <c r="L137" i="2"/>
  <c r="I137" i="2"/>
  <c r="F137" i="2"/>
  <c r="O136" i="2"/>
  <c r="O135" i="2" s="1"/>
  <c r="L136" i="2"/>
  <c r="L135" i="2" s="1"/>
  <c r="I136" i="2"/>
  <c r="I135" i="2" s="1"/>
  <c r="F136" i="2"/>
  <c r="N135" i="2"/>
  <c r="M135" i="2"/>
  <c r="K135" i="2"/>
  <c r="J135" i="2"/>
  <c r="H135" i="2"/>
  <c r="G135" i="2"/>
  <c r="F135" i="2"/>
  <c r="E135" i="2"/>
  <c r="O134" i="2"/>
  <c r="L134" i="2"/>
  <c r="I134" i="2"/>
  <c r="F134" i="2"/>
  <c r="O133" i="2"/>
  <c r="L133" i="2"/>
  <c r="I133" i="2"/>
  <c r="F133" i="2"/>
  <c r="O132" i="2"/>
  <c r="L132" i="2"/>
  <c r="I132" i="2"/>
  <c r="F132" i="2"/>
  <c r="O131" i="2"/>
  <c r="L131" i="2"/>
  <c r="I131" i="2"/>
  <c r="I130" i="2" s="1"/>
  <c r="F131" i="2"/>
  <c r="N130" i="2"/>
  <c r="N129" i="2" s="1"/>
  <c r="M130" i="2"/>
  <c r="K130" i="2"/>
  <c r="J130" i="2"/>
  <c r="J129" i="2" s="1"/>
  <c r="H130" i="2"/>
  <c r="G130" i="2"/>
  <c r="E130" i="2"/>
  <c r="O128" i="2"/>
  <c r="O127" i="2" s="1"/>
  <c r="L128" i="2"/>
  <c r="L127" i="2" s="1"/>
  <c r="I128" i="2"/>
  <c r="I127" i="2" s="1"/>
  <c r="F128" i="2"/>
  <c r="N127" i="2"/>
  <c r="M127" i="2"/>
  <c r="K127" i="2"/>
  <c r="J127" i="2"/>
  <c r="H127" i="2"/>
  <c r="G127" i="2"/>
  <c r="E127" i="2"/>
  <c r="O126" i="2"/>
  <c r="L126" i="2"/>
  <c r="I126" i="2"/>
  <c r="F126" i="2"/>
  <c r="O125" i="2"/>
  <c r="L125" i="2"/>
  <c r="I125" i="2"/>
  <c r="F125" i="2"/>
  <c r="O124" i="2"/>
  <c r="L124" i="2"/>
  <c r="I124" i="2"/>
  <c r="F124" i="2"/>
  <c r="O123" i="2"/>
  <c r="L123" i="2"/>
  <c r="I123" i="2"/>
  <c r="F123" i="2"/>
  <c r="O122" i="2"/>
  <c r="L122" i="2"/>
  <c r="L121" i="2" s="1"/>
  <c r="I122" i="2"/>
  <c r="F122" i="2"/>
  <c r="N121" i="2"/>
  <c r="M121" i="2"/>
  <c r="K121" i="2"/>
  <c r="J121" i="2"/>
  <c r="H121" i="2"/>
  <c r="G121" i="2"/>
  <c r="E121" i="2"/>
  <c r="O120" i="2"/>
  <c r="L120" i="2"/>
  <c r="I120" i="2"/>
  <c r="F120" i="2"/>
  <c r="O119" i="2"/>
  <c r="L119" i="2"/>
  <c r="I119" i="2"/>
  <c r="F119" i="2"/>
  <c r="O118" i="2"/>
  <c r="L118" i="2"/>
  <c r="I118" i="2"/>
  <c r="F118" i="2"/>
  <c r="C118" i="2" s="1"/>
  <c r="O117" i="2"/>
  <c r="L117" i="2"/>
  <c r="I117" i="2"/>
  <c r="F117" i="2"/>
  <c r="O116" i="2"/>
  <c r="L116" i="2"/>
  <c r="I116" i="2"/>
  <c r="F116" i="2"/>
  <c r="N115" i="2"/>
  <c r="M115" i="2"/>
  <c r="K115" i="2"/>
  <c r="J115" i="2"/>
  <c r="H115" i="2"/>
  <c r="G115" i="2"/>
  <c r="E115" i="2"/>
  <c r="O114" i="2"/>
  <c r="L114" i="2"/>
  <c r="I114" i="2"/>
  <c r="F114" i="2"/>
  <c r="O113" i="2"/>
  <c r="L113" i="2"/>
  <c r="I113" i="2"/>
  <c r="F113" i="2"/>
  <c r="O112" i="2"/>
  <c r="L112" i="2"/>
  <c r="L111" i="2" s="1"/>
  <c r="I112" i="2"/>
  <c r="F112" i="2"/>
  <c r="N111" i="2"/>
  <c r="M111" i="2"/>
  <c r="K111" i="2"/>
  <c r="J111" i="2"/>
  <c r="H111" i="2"/>
  <c r="G111" i="2"/>
  <c r="E111" i="2"/>
  <c r="O110" i="2"/>
  <c r="L110" i="2"/>
  <c r="I110" i="2"/>
  <c r="F110" i="2"/>
  <c r="C110" i="2" s="1"/>
  <c r="O109" i="2"/>
  <c r="L109" i="2"/>
  <c r="I109" i="2"/>
  <c r="F109" i="2"/>
  <c r="C109" i="2" s="1"/>
  <c r="O108" i="2"/>
  <c r="L108" i="2"/>
  <c r="I108" i="2"/>
  <c r="F108" i="2"/>
  <c r="O107" i="2"/>
  <c r="L107" i="2"/>
  <c r="I107" i="2"/>
  <c r="F107" i="2"/>
  <c r="O106" i="2"/>
  <c r="L106" i="2"/>
  <c r="I106" i="2"/>
  <c r="F106" i="2"/>
  <c r="O105" i="2"/>
  <c r="L105" i="2"/>
  <c r="I105" i="2"/>
  <c r="F105" i="2"/>
  <c r="O104" i="2"/>
  <c r="L104" i="2"/>
  <c r="I104" i="2"/>
  <c r="F104" i="2"/>
  <c r="C104" i="2" s="1"/>
  <c r="O103" i="2"/>
  <c r="L103" i="2"/>
  <c r="I103" i="2"/>
  <c r="F103" i="2"/>
  <c r="N102" i="2"/>
  <c r="M102" i="2"/>
  <c r="K102" i="2"/>
  <c r="J102" i="2"/>
  <c r="H102" i="2"/>
  <c r="G102" i="2"/>
  <c r="E102" i="2"/>
  <c r="O101" i="2"/>
  <c r="L101" i="2"/>
  <c r="I101" i="2"/>
  <c r="F101" i="2"/>
  <c r="O100" i="2"/>
  <c r="L100" i="2"/>
  <c r="I100" i="2"/>
  <c r="F100" i="2"/>
  <c r="O99" i="2"/>
  <c r="L99" i="2"/>
  <c r="I99" i="2"/>
  <c r="F99" i="2"/>
  <c r="O98" i="2"/>
  <c r="L98" i="2"/>
  <c r="I98" i="2"/>
  <c r="F98" i="2"/>
  <c r="O97" i="2"/>
  <c r="L97" i="2"/>
  <c r="I97" i="2"/>
  <c r="F97" i="2"/>
  <c r="O96" i="2"/>
  <c r="L96" i="2"/>
  <c r="I96" i="2"/>
  <c r="F96" i="2"/>
  <c r="O95" i="2"/>
  <c r="L95" i="2"/>
  <c r="I95" i="2"/>
  <c r="F95" i="2"/>
  <c r="N94" i="2"/>
  <c r="M94" i="2"/>
  <c r="K94" i="2"/>
  <c r="J94" i="2"/>
  <c r="H94" i="2"/>
  <c r="G94" i="2"/>
  <c r="E94" i="2"/>
  <c r="O93" i="2"/>
  <c r="L93" i="2"/>
  <c r="I93" i="2"/>
  <c r="F93" i="2"/>
  <c r="O92" i="2"/>
  <c r="L92" i="2"/>
  <c r="I92" i="2"/>
  <c r="F92" i="2"/>
  <c r="O91" i="2"/>
  <c r="L91" i="2"/>
  <c r="I91" i="2"/>
  <c r="F91" i="2"/>
  <c r="O90" i="2"/>
  <c r="L90" i="2"/>
  <c r="I90" i="2"/>
  <c r="F90" i="2"/>
  <c r="O89" i="2"/>
  <c r="L89" i="2"/>
  <c r="I89" i="2"/>
  <c r="F89" i="2"/>
  <c r="N88" i="2"/>
  <c r="M88" i="2"/>
  <c r="K88" i="2"/>
  <c r="J88" i="2"/>
  <c r="H88" i="2"/>
  <c r="G88" i="2"/>
  <c r="E88" i="2"/>
  <c r="O87" i="2"/>
  <c r="L87" i="2"/>
  <c r="I87" i="2"/>
  <c r="F87" i="2"/>
  <c r="O86" i="2"/>
  <c r="L86" i="2"/>
  <c r="I86" i="2"/>
  <c r="F86" i="2"/>
  <c r="O85" i="2"/>
  <c r="L85" i="2"/>
  <c r="I85" i="2"/>
  <c r="F85" i="2"/>
  <c r="O84" i="2"/>
  <c r="L84" i="2"/>
  <c r="I84" i="2"/>
  <c r="I83" i="2" s="1"/>
  <c r="F84" i="2"/>
  <c r="O83" i="2"/>
  <c r="N83" i="2"/>
  <c r="M83" i="2"/>
  <c r="K83" i="2"/>
  <c r="J83" i="2"/>
  <c r="H83" i="2"/>
  <c r="G83" i="2"/>
  <c r="G82" i="2" s="1"/>
  <c r="E83" i="2"/>
  <c r="O81" i="2"/>
  <c r="L81" i="2"/>
  <c r="I81" i="2"/>
  <c r="F81" i="2"/>
  <c r="O80" i="2"/>
  <c r="O79" i="2" s="1"/>
  <c r="L80" i="2"/>
  <c r="L79" i="2" s="1"/>
  <c r="I80" i="2"/>
  <c r="I79" i="2" s="1"/>
  <c r="F80" i="2"/>
  <c r="N79" i="2"/>
  <c r="M79" i="2"/>
  <c r="K79" i="2"/>
  <c r="J79" i="2"/>
  <c r="H79" i="2"/>
  <c r="G79" i="2"/>
  <c r="E79" i="2"/>
  <c r="O78" i="2"/>
  <c r="L78" i="2"/>
  <c r="I78" i="2"/>
  <c r="F78" i="2"/>
  <c r="O77" i="2"/>
  <c r="L77" i="2"/>
  <c r="L76" i="2" s="1"/>
  <c r="I77" i="2"/>
  <c r="I76" i="2" s="1"/>
  <c r="F77" i="2"/>
  <c r="F76" i="2" s="1"/>
  <c r="O76" i="2"/>
  <c r="N76" i="2"/>
  <c r="M76" i="2"/>
  <c r="M75" i="2" s="1"/>
  <c r="K76" i="2"/>
  <c r="K75" i="2" s="1"/>
  <c r="J76" i="2"/>
  <c r="H76" i="2"/>
  <c r="G76" i="2"/>
  <c r="G75" i="2" s="1"/>
  <c r="E76" i="2"/>
  <c r="H75" i="2"/>
  <c r="O73" i="2"/>
  <c r="L73" i="2"/>
  <c r="I73" i="2"/>
  <c r="F73" i="2"/>
  <c r="O72" i="2"/>
  <c r="L72" i="2"/>
  <c r="I72" i="2"/>
  <c r="F72" i="2"/>
  <c r="O71" i="2"/>
  <c r="L71" i="2"/>
  <c r="I71" i="2"/>
  <c r="F71" i="2"/>
  <c r="O70" i="2"/>
  <c r="L70" i="2"/>
  <c r="I70" i="2"/>
  <c r="F70" i="2"/>
  <c r="O69" i="2"/>
  <c r="L69" i="2"/>
  <c r="I69" i="2"/>
  <c r="F69" i="2"/>
  <c r="O68" i="2"/>
  <c r="N68" i="2"/>
  <c r="N66" i="2" s="1"/>
  <c r="M68" i="2"/>
  <c r="M66" i="2" s="1"/>
  <c r="K68" i="2"/>
  <c r="K66" i="2" s="1"/>
  <c r="J68" i="2"/>
  <c r="J66" i="2" s="1"/>
  <c r="H68" i="2"/>
  <c r="H66" i="2" s="1"/>
  <c r="H52" i="2" s="1"/>
  <c r="G68" i="2"/>
  <c r="G66" i="2" s="1"/>
  <c r="E68" i="2"/>
  <c r="O67" i="2"/>
  <c r="L67" i="2"/>
  <c r="I67" i="2"/>
  <c r="F67" i="2"/>
  <c r="E66" i="2"/>
  <c r="O65" i="2"/>
  <c r="L65" i="2"/>
  <c r="I65" i="2"/>
  <c r="F65" i="2"/>
  <c r="O64" i="2"/>
  <c r="L64" i="2"/>
  <c r="I64" i="2"/>
  <c r="F64" i="2"/>
  <c r="O63" i="2"/>
  <c r="L63" i="2"/>
  <c r="I63" i="2"/>
  <c r="F63" i="2"/>
  <c r="O62" i="2"/>
  <c r="L62" i="2"/>
  <c r="I62" i="2"/>
  <c r="F62" i="2"/>
  <c r="O61" i="2"/>
  <c r="L61" i="2"/>
  <c r="I61" i="2"/>
  <c r="F61" i="2"/>
  <c r="O60" i="2"/>
  <c r="L60" i="2"/>
  <c r="I60" i="2"/>
  <c r="F60" i="2"/>
  <c r="O59" i="2"/>
  <c r="L59" i="2"/>
  <c r="I59" i="2"/>
  <c r="F59" i="2"/>
  <c r="O58" i="2"/>
  <c r="L58" i="2"/>
  <c r="I58" i="2"/>
  <c r="F58" i="2"/>
  <c r="N57" i="2"/>
  <c r="M57" i="2"/>
  <c r="M53" i="2" s="1"/>
  <c r="K57" i="2"/>
  <c r="K53" i="2" s="1"/>
  <c r="K52" i="2" s="1"/>
  <c r="J57" i="2"/>
  <c r="J53" i="2" s="1"/>
  <c r="J52" i="2" s="1"/>
  <c r="H57" i="2"/>
  <c r="G57" i="2"/>
  <c r="G53" i="2" s="1"/>
  <c r="G52" i="2" s="1"/>
  <c r="E57" i="2"/>
  <c r="E53" i="2" s="1"/>
  <c r="O56" i="2"/>
  <c r="L56" i="2"/>
  <c r="I56" i="2"/>
  <c r="F56" i="2"/>
  <c r="O55" i="2"/>
  <c r="L55" i="2"/>
  <c r="I55" i="2"/>
  <c r="I54" i="2" s="1"/>
  <c r="F55" i="2"/>
  <c r="N53" i="2"/>
  <c r="H53" i="2"/>
  <c r="O46" i="2"/>
  <c r="C46" i="2" s="1"/>
  <c r="O45" i="2"/>
  <c r="C45" i="2" s="1"/>
  <c r="N44" i="2"/>
  <c r="M44" i="2"/>
  <c r="L43" i="2"/>
  <c r="L42" i="2" s="1"/>
  <c r="I43" i="2"/>
  <c r="I42" i="2" s="1"/>
  <c r="F43" i="2"/>
  <c r="K42" i="2"/>
  <c r="J42" i="2"/>
  <c r="H42" i="2"/>
  <c r="G42" i="2"/>
  <c r="E42" i="2"/>
  <c r="F41" i="2"/>
  <c r="C41" i="2" s="1"/>
  <c r="L40" i="2"/>
  <c r="C40" i="2" s="1"/>
  <c r="L39" i="2"/>
  <c r="C39" i="2" s="1"/>
  <c r="L38" i="2"/>
  <c r="C38" i="2" s="1"/>
  <c r="L37" i="2"/>
  <c r="C37" i="2" s="1"/>
  <c r="K36" i="2"/>
  <c r="J36" i="2"/>
  <c r="L35" i="2"/>
  <c r="C35" i="2" s="1"/>
  <c r="L34" i="2"/>
  <c r="C34" i="2" s="1"/>
  <c r="K33" i="2"/>
  <c r="J33" i="2"/>
  <c r="L32" i="2"/>
  <c r="L31" i="2" s="1"/>
  <c r="C31" i="2" s="1"/>
  <c r="K31" i="2"/>
  <c r="J31" i="2"/>
  <c r="L30" i="2"/>
  <c r="C30" i="2" s="1"/>
  <c r="L29" i="2"/>
  <c r="C29" i="2" s="1"/>
  <c r="L28" i="2"/>
  <c r="C28" i="2" s="1"/>
  <c r="K27" i="2"/>
  <c r="J27" i="2"/>
  <c r="J26" i="2" s="1"/>
  <c r="F25" i="2"/>
  <c r="C25" i="2" s="1"/>
  <c r="I24" i="2"/>
  <c r="O23" i="2"/>
  <c r="L23" i="2"/>
  <c r="I23" i="2"/>
  <c r="F23" i="2"/>
  <c r="C23" i="2" s="1"/>
  <c r="O22" i="2"/>
  <c r="L22" i="2"/>
  <c r="I22" i="2"/>
  <c r="I21" i="2" s="1"/>
  <c r="F22" i="2"/>
  <c r="N21" i="2"/>
  <c r="N20" i="2" s="1"/>
  <c r="M21" i="2"/>
  <c r="M287" i="2" s="1"/>
  <c r="K21" i="2"/>
  <c r="K287" i="2" s="1"/>
  <c r="K286" i="2" s="1"/>
  <c r="J21" i="2"/>
  <c r="J287" i="2" s="1"/>
  <c r="J286" i="2" s="1"/>
  <c r="H21" i="2"/>
  <c r="G21" i="2"/>
  <c r="G287" i="2" s="1"/>
  <c r="G286" i="2" s="1"/>
  <c r="E21" i="2"/>
  <c r="E287" i="2" s="1"/>
  <c r="E286" i="2" s="1"/>
  <c r="I75" i="2" l="1"/>
  <c r="C96" i="2"/>
  <c r="G173" i="2"/>
  <c r="G172" i="2" s="1"/>
  <c r="G203" i="2"/>
  <c r="M203" i="2"/>
  <c r="C227" i="2"/>
  <c r="C231" i="2"/>
  <c r="K230" i="2"/>
  <c r="N258" i="2"/>
  <c r="C136" i="2"/>
  <c r="L178" i="2"/>
  <c r="C92" i="2"/>
  <c r="C117" i="2"/>
  <c r="C160" i="2"/>
  <c r="H173" i="2"/>
  <c r="H172" i="2" s="1"/>
  <c r="N203" i="2"/>
  <c r="C219" i="2"/>
  <c r="F50" i="4"/>
  <c r="C50" i="4" s="1"/>
  <c r="F49" i="4"/>
  <c r="C49" i="4" s="1"/>
  <c r="J20" i="2"/>
  <c r="C63" i="2"/>
  <c r="C71" i="2"/>
  <c r="C84" i="2"/>
  <c r="C87" i="2"/>
  <c r="C89" i="2"/>
  <c r="C90" i="2"/>
  <c r="L115" i="2"/>
  <c r="C144" i="2"/>
  <c r="C145" i="2"/>
  <c r="C180" i="2"/>
  <c r="C181" i="2"/>
  <c r="J186" i="2"/>
  <c r="E194" i="2"/>
  <c r="C199" i="2"/>
  <c r="C201" i="2"/>
  <c r="C207" i="2"/>
  <c r="C211" i="2"/>
  <c r="C213" i="2"/>
  <c r="C214" i="2"/>
  <c r="C216" i="2"/>
  <c r="C217" i="2"/>
  <c r="C255" i="2"/>
  <c r="C277" i="2"/>
  <c r="C22" i="2"/>
  <c r="E129" i="2"/>
  <c r="C132" i="2"/>
  <c r="C156" i="2"/>
  <c r="C157" i="2"/>
  <c r="C168" i="2"/>
  <c r="C170" i="2"/>
  <c r="C176" i="2"/>
  <c r="G186" i="2"/>
  <c r="E186" i="2"/>
  <c r="H258" i="2"/>
  <c r="O275" i="2"/>
  <c r="L21" i="2"/>
  <c r="L287" i="2" s="1"/>
  <c r="C43" i="2"/>
  <c r="C67" i="2"/>
  <c r="C80" i="2"/>
  <c r="F159" i="2"/>
  <c r="F226" i="2"/>
  <c r="J258" i="2"/>
  <c r="C293" i="2"/>
  <c r="C294" i="2"/>
  <c r="C295" i="2"/>
  <c r="L27" i="2"/>
  <c r="C27" i="2" s="1"/>
  <c r="C126" i="2"/>
  <c r="C154" i="2"/>
  <c r="O215" i="2"/>
  <c r="C233" i="2"/>
  <c r="H230" i="2"/>
  <c r="O237" i="2"/>
  <c r="C267" i="2"/>
  <c r="C273" i="2"/>
  <c r="C289" i="2"/>
  <c r="C100" i="2"/>
  <c r="O174" i="2"/>
  <c r="C184" i="2"/>
  <c r="L186" i="2"/>
  <c r="C223" i="2"/>
  <c r="C235" i="2"/>
  <c r="C243" i="2"/>
  <c r="M258" i="2"/>
  <c r="I269" i="2"/>
  <c r="I268" i="2" s="1"/>
  <c r="F42" i="2"/>
  <c r="C42" i="2" s="1"/>
  <c r="C56" i="2"/>
  <c r="C114" i="2"/>
  <c r="C120" i="2"/>
  <c r="O150" i="2"/>
  <c r="C189" i="2"/>
  <c r="O186" i="2"/>
  <c r="O197" i="2"/>
  <c r="O195" i="2" s="1"/>
  <c r="C239" i="2"/>
  <c r="I237" i="2"/>
  <c r="C247" i="2"/>
  <c r="L271" i="2"/>
  <c r="O88" i="2"/>
  <c r="C128" i="2"/>
  <c r="L234" i="2"/>
  <c r="G230" i="2"/>
  <c r="I190" i="2"/>
  <c r="C191" i="2"/>
  <c r="L94" i="2"/>
  <c r="I186" i="2"/>
  <c r="M194" i="2"/>
  <c r="I263" i="2"/>
  <c r="H287" i="2"/>
  <c r="H286" i="2" s="1"/>
  <c r="K26" i="2"/>
  <c r="K20" i="2" s="1"/>
  <c r="C55" i="2"/>
  <c r="C60" i="2"/>
  <c r="C64" i="2"/>
  <c r="L68" i="2"/>
  <c r="L66" i="2" s="1"/>
  <c r="N75" i="2"/>
  <c r="L75" i="2"/>
  <c r="F79" i="2"/>
  <c r="N82" i="2"/>
  <c r="I88" i="2"/>
  <c r="I102" i="2"/>
  <c r="C108" i="2"/>
  <c r="C119" i="2"/>
  <c r="F127" i="2"/>
  <c r="C127" i="2" s="1"/>
  <c r="O130" i="2"/>
  <c r="C137" i="2"/>
  <c r="C139" i="2"/>
  <c r="C146" i="2"/>
  <c r="C149" i="2"/>
  <c r="C158" i="2"/>
  <c r="O165" i="2"/>
  <c r="O164" i="2" s="1"/>
  <c r="L165" i="2"/>
  <c r="L164" i="2" s="1"/>
  <c r="I174" i="2"/>
  <c r="G194" i="2"/>
  <c r="N194" i="2"/>
  <c r="K203" i="2"/>
  <c r="C220" i="2"/>
  <c r="C222" i="2"/>
  <c r="C228" i="2"/>
  <c r="L237" i="2"/>
  <c r="O245" i="2"/>
  <c r="C252" i="2"/>
  <c r="L263" i="2"/>
  <c r="L258" i="2" s="1"/>
  <c r="L288" i="2"/>
  <c r="L286" i="2" s="1"/>
  <c r="H82" i="2"/>
  <c r="M286" i="2"/>
  <c r="C32" i="2"/>
  <c r="L33" i="2"/>
  <c r="C33" i="2" s="1"/>
  <c r="C59" i="2"/>
  <c r="C62" i="2"/>
  <c r="C72" i="2"/>
  <c r="E75" i="2"/>
  <c r="J75" i="2"/>
  <c r="C81" i="2"/>
  <c r="J82" i="2"/>
  <c r="L83" i="2"/>
  <c r="C97" i="2"/>
  <c r="C99" i="2"/>
  <c r="C113" i="2"/>
  <c r="G129" i="2"/>
  <c r="G74" i="2" s="1"/>
  <c r="G51" i="2" s="1"/>
  <c r="K129" i="2"/>
  <c r="C133" i="2"/>
  <c r="C138" i="2"/>
  <c r="C163" i="2"/>
  <c r="C167" i="2"/>
  <c r="E173" i="2"/>
  <c r="E172" i="2" s="1"/>
  <c r="H186" i="2"/>
  <c r="J203" i="2"/>
  <c r="J194" i="2" s="1"/>
  <c r="C205" i="2"/>
  <c r="L215" i="2"/>
  <c r="C225" i="2"/>
  <c r="M230" i="2"/>
  <c r="M229" i="2" s="1"/>
  <c r="C248" i="2"/>
  <c r="I251" i="2"/>
  <c r="I250" i="2" s="1"/>
  <c r="C257" i="2"/>
  <c r="C282" i="2"/>
  <c r="L57" i="2"/>
  <c r="L159" i="2"/>
  <c r="C159" i="2" s="1"/>
  <c r="L183" i="2"/>
  <c r="L245" i="2"/>
  <c r="G20" i="2"/>
  <c r="N287" i="2"/>
  <c r="N286" i="2" s="1"/>
  <c r="O21" i="2"/>
  <c r="O287" i="2" s="1"/>
  <c r="O286" i="2" s="1"/>
  <c r="I57" i="2"/>
  <c r="F68" i="2"/>
  <c r="C70" i="2"/>
  <c r="F75" i="2"/>
  <c r="K82" i="2"/>
  <c r="M82" i="2"/>
  <c r="I94" i="2"/>
  <c r="O102" i="2"/>
  <c r="E82" i="2"/>
  <c r="C123" i="2"/>
  <c r="C124" i="2"/>
  <c r="C125" i="2"/>
  <c r="L130" i="2"/>
  <c r="C134" i="2"/>
  <c r="C155" i="2"/>
  <c r="C162" i="2"/>
  <c r="C171" i="2"/>
  <c r="K173" i="2"/>
  <c r="K172" i="2" s="1"/>
  <c r="O178" i="2"/>
  <c r="O173" i="2" s="1"/>
  <c r="O172" i="2" s="1"/>
  <c r="F187" i="2"/>
  <c r="F186" i="2" s="1"/>
  <c r="C186" i="2" s="1"/>
  <c r="C200" i="2"/>
  <c r="C202" i="2"/>
  <c r="C208" i="2"/>
  <c r="C210" i="2"/>
  <c r="J229" i="2"/>
  <c r="N230" i="2"/>
  <c r="N229" i="2" s="1"/>
  <c r="C240" i="2"/>
  <c r="C242" i="2"/>
  <c r="C249" i="2"/>
  <c r="L251" i="2"/>
  <c r="L250" i="2" s="1"/>
  <c r="G258" i="2"/>
  <c r="G229" i="2" s="1"/>
  <c r="I259" i="2"/>
  <c r="I258" i="2" s="1"/>
  <c r="C264" i="2"/>
  <c r="C270" i="2"/>
  <c r="E269" i="2"/>
  <c r="E268" i="2" s="1"/>
  <c r="F121" i="2"/>
  <c r="C79" i="2"/>
  <c r="O75" i="2"/>
  <c r="C76" i="2"/>
  <c r="C91" i="2"/>
  <c r="F88" i="2"/>
  <c r="I111" i="2"/>
  <c r="C112" i="2"/>
  <c r="I143" i="2"/>
  <c r="C182" i="2"/>
  <c r="I178" i="2"/>
  <c r="C291" i="2"/>
  <c r="I288" i="2"/>
  <c r="F21" i="2"/>
  <c r="L36" i="2"/>
  <c r="C36" i="2" s="1"/>
  <c r="F54" i="2"/>
  <c r="M52" i="2"/>
  <c r="C61" i="2"/>
  <c r="O66" i="2"/>
  <c r="C69" i="2"/>
  <c r="N74" i="2"/>
  <c r="C93" i="2"/>
  <c r="O94" i="2"/>
  <c r="H129" i="2"/>
  <c r="H74" i="2" s="1"/>
  <c r="H51" i="2" s="1"/>
  <c r="C175" i="2"/>
  <c r="F174" i="2"/>
  <c r="C198" i="2"/>
  <c r="F197" i="2"/>
  <c r="C197" i="2" s="1"/>
  <c r="C103" i="2"/>
  <c r="F102" i="2"/>
  <c r="C296" i="2"/>
  <c r="H20" i="2"/>
  <c r="O44" i="2"/>
  <c r="N52" i="2"/>
  <c r="I53" i="2"/>
  <c r="L54" i="2"/>
  <c r="L53" i="2" s="1"/>
  <c r="E52" i="2"/>
  <c r="O57" i="2"/>
  <c r="F66" i="2"/>
  <c r="I68" i="2"/>
  <c r="I66" i="2" s="1"/>
  <c r="J74" i="2"/>
  <c r="J51" i="2" s="1"/>
  <c r="C85" i="2"/>
  <c r="C86" i="2"/>
  <c r="L88" i="2"/>
  <c r="C95" i="2"/>
  <c r="F94" i="2"/>
  <c r="I115" i="2"/>
  <c r="C116" i="2"/>
  <c r="I121" i="2"/>
  <c r="C122" i="2"/>
  <c r="E20" i="2"/>
  <c r="I20" i="2"/>
  <c r="M20" i="2"/>
  <c r="O54" i="2"/>
  <c r="O53" i="2" s="1"/>
  <c r="F57" i="2"/>
  <c r="C57" i="2" s="1"/>
  <c r="C58" i="2"/>
  <c r="C65" i="2"/>
  <c r="C73" i="2"/>
  <c r="C77" i="2"/>
  <c r="C78" i="2"/>
  <c r="C98" i="2"/>
  <c r="C101" i="2"/>
  <c r="C105" i="2"/>
  <c r="C106" i="2"/>
  <c r="M129" i="2"/>
  <c r="M74" i="2" s="1"/>
  <c r="C151" i="2"/>
  <c r="F150" i="2"/>
  <c r="C177" i="2"/>
  <c r="C183" i="2"/>
  <c r="K194" i="2"/>
  <c r="C206" i="2"/>
  <c r="F204" i="2"/>
  <c r="C238" i="2"/>
  <c r="F237" i="2"/>
  <c r="C237" i="2" s="1"/>
  <c r="F83" i="2"/>
  <c r="L102" i="2"/>
  <c r="C107" i="2"/>
  <c r="F111" i="2"/>
  <c r="O111" i="2"/>
  <c r="F115" i="2"/>
  <c r="O115" i="2"/>
  <c r="O121" i="2"/>
  <c r="C135" i="2"/>
  <c r="C142" i="2"/>
  <c r="I140" i="2"/>
  <c r="C140" i="2" s="1"/>
  <c r="O143" i="2"/>
  <c r="O129" i="2" s="1"/>
  <c r="C153" i="2"/>
  <c r="C161" i="2"/>
  <c r="F165" i="2"/>
  <c r="I165" i="2"/>
  <c r="I164" i="2" s="1"/>
  <c r="C166" i="2"/>
  <c r="C169" i="2"/>
  <c r="M173" i="2"/>
  <c r="M172" i="2" s="1"/>
  <c r="L174" i="2"/>
  <c r="L173" i="2" s="1"/>
  <c r="L172" i="2" s="1"/>
  <c r="C179" i="2"/>
  <c r="F178" i="2"/>
  <c r="C185" i="2"/>
  <c r="M193" i="2"/>
  <c r="C234" i="2"/>
  <c r="C131" i="2"/>
  <c r="F130" i="2"/>
  <c r="C147" i="2"/>
  <c r="F143" i="2"/>
  <c r="L150" i="2"/>
  <c r="L129" i="2" s="1"/>
  <c r="I173" i="2"/>
  <c r="I172" i="2" s="1"/>
  <c r="C218" i="2"/>
  <c r="F215" i="2"/>
  <c r="C232" i="2"/>
  <c r="H229" i="2"/>
  <c r="C141" i="2"/>
  <c r="C188" i="2"/>
  <c r="L195" i="2"/>
  <c r="I204" i="2"/>
  <c r="C209" i="2"/>
  <c r="I215" i="2"/>
  <c r="C221" i="2"/>
  <c r="O230" i="2"/>
  <c r="C241" i="2"/>
  <c r="C253" i="2"/>
  <c r="C254" i="2"/>
  <c r="F251" i="2"/>
  <c r="C265" i="2"/>
  <c r="C266" i="2"/>
  <c r="F263" i="2"/>
  <c r="C263" i="2" s="1"/>
  <c r="O271" i="2"/>
  <c r="O269" i="2" s="1"/>
  <c r="O268" i="2" s="1"/>
  <c r="C276" i="2"/>
  <c r="F275" i="2"/>
  <c r="C275" i="2" s="1"/>
  <c r="C280" i="2"/>
  <c r="F279" i="2"/>
  <c r="C279" i="2" s="1"/>
  <c r="C283" i="2"/>
  <c r="I281" i="2"/>
  <c r="I287" i="2" s="1"/>
  <c r="I286" i="2" s="1"/>
  <c r="M186" i="2"/>
  <c r="M284" i="2" s="1"/>
  <c r="C212" i="2"/>
  <c r="C224" i="2"/>
  <c r="C226" i="2"/>
  <c r="C244" i="2"/>
  <c r="C256" i="2"/>
  <c r="O258" i="2"/>
  <c r="L269" i="2"/>
  <c r="L268" i="2" s="1"/>
  <c r="C272" i="2"/>
  <c r="F271" i="2"/>
  <c r="C271" i="2" s="1"/>
  <c r="C278" i="2"/>
  <c r="N284" i="2"/>
  <c r="C190" i="2"/>
  <c r="I195" i="2"/>
  <c r="H203" i="2"/>
  <c r="H194" i="2" s="1"/>
  <c r="O204" i="2"/>
  <c r="O203" i="2" s="1"/>
  <c r="L204" i="2"/>
  <c r="L203" i="2" s="1"/>
  <c r="I230" i="2"/>
  <c r="I229" i="2" s="1"/>
  <c r="E230" i="2"/>
  <c r="E229" i="2" s="1"/>
  <c r="C236" i="2"/>
  <c r="C246" i="2"/>
  <c r="F245" i="2"/>
  <c r="C245" i="2" s="1"/>
  <c r="K258" i="2"/>
  <c r="K229" i="2" s="1"/>
  <c r="C260" i="2"/>
  <c r="C261" i="2"/>
  <c r="C262" i="2"/>
  <c r="F259" i="2"/>
  <c r="C274" i="2"/>
  <c r="C290" i="2"/>
  <c r="C292" i="2"/>
  <c r="F288" i="2"/>
  <c r="C288" i="2" s="1"/>
  <c r="C192" i="2"/>
  <c r="C196" i="2"/>
  <c r="F285" i="4" l="1"/>
  <c r="C285" i="4" s="1"/>
  <c r="O194" i="2"/>
  <c r="I82" i="2"/>
  <c r="C178" i="2"/>
  <c r="J193" i="2"/>
  <c r="J50" i="2" s="1"/>
  <c r="I203" i="2"/>
  <c r="C187" i="2"/>
  <c r="J284" i="2"/>
  <c r="K74" i="2"/>
  <c r="K51" i="2" s="1"/>
  <c r="L230" i="2"/>
  <c r="L229" i="2" s="1"/>
  <c r="C215" i="2"/>
  <c r="I52" i="2"/>
  <c r="N193" i="2"/>
  <c r="G284" i="2"/>
  <c r="G193" i="2"/>
  <c r="G50" i="2" s="1"/>
  <c r="C66" i="2"/>
  <c r="O82" i="2"/>
  <c r="O74" i="2" s="1"/>
  <c r="F269" i="2"/>
  <c r="F268" i="2" s="1"/>
  <c r="E193" i="2"/>
  <c r="F230" i="2"/>
  <c r="C230" i="2" s="1"/>
  <c r="C143" i="2"/>
  <c r="C121" i="2"/>
  <c r="C88" i="2"/>
  <c r="E74" i="2"/>
  <c r="E284" i="2" s="1"/>
  <c r="O229" i="2"/>
  <c r="O193" i="2" s="1"/>
  <c r="L82" i="2"/>
  <c r="L74" i="2" s="1"/>
  <c r="L52" i="2"/>
  <c r="C269" i="2"/>
  <c r="H284" i="2"/>
  <c r="H193" i="2"/>
  <c r="H50" i="2" s="1"/>
  <c r="M51" i="2"/>
  <c r="M50" i="2" s="1"/>
  <c r="F287" i="2"/>
  <c r="C21" i="2"/>
  <c r="I194" i="2"/>
  <c r="I193" i="2" s="1"/>
  <c r="L194" i="2"/>
  <c r="L193" i="2" s="1"/>
  <c r="C130" i="2"/>
  <c r="F129" i="2"/>
  <c r="I129" i="2"/>
  <c r="I74" i="2" s="1"/>
  <c r="C115" i="2"/>
  <c r="F203" i="2"/>
  <c r="C204" i="2"/>
  <c r="C94" i="2"/>
  <c r="N51" i="2"/>
  <c r="C102" i="2"/>
  <c r="C54" i="2"/>
  <c r="F53" i="2"/>
  <c r="C75" i="2"/>
  <c r="L26" i="2"/>
  <c r="F164" i="2"/>
  <c r="C164" i="2" s="1"/>
  <c r="C165" i="2"/>
  <c r="F82" i="2"/>
  <c r="C83" i="2"/>
  <c r="C44" i="2"/>
  <c r="O20" i="2"/>
  <c r="F258" i="2"/>
  <c r="C258" i="2" s="1"/>
  <c r="C259" i="2"/>
  <c r="F195" i="2"/>
  <c r="C281" i="2"/>
  <c r="F250" i="2"/>
  <c r="C250" i="2" s="1"/>
  <c r="C251" i="2"/>
  <c r="C111" i="2"/>
  <c r="K193" i="2"/>
  <c r="C150" i="2"/>
  <c r="O52" i="2"/>
  <c r="C174" i="2"/>
  <c r="F173" i="2"/>
  <c r="C68" i="2"/>
  <c r="J285" i="2" l="1"/>
  <c r="J49" i="2"/>
  <c r="K50" i="2"/>
  <c r="K285" i="2" s="1"/>
  <c r="N50" i="2"/>
  <c r="N49" i="2" s="1"/>
  <c r="L51" i="2"/>
  <c r="L50" i="2" s="1"/>
  <c r="K284" i="2"/>
  <c r="C129" i="2"/>
  <c r="C203" i="2"/>
  <c r="O284" i="2"/>
  <c r="E51" i="2"/>
  <c r="E50" i="2" s="1"/>
  <c r="E285" i="2" s="1"/>
  <c r="I51" i="2"/>
  <c r="I50" i="2" s="1"/>
  <c r="I284" i="2"/>
  <c r="F172" i="2"/>
  <c r="C172" i="2" s="1"/>
  <c r="C173" i="2"/>
  <c r="C82" i="2"/>
  <c r="F74" i="2"/>
  <c r="C74" i="2" s="1"/>
  <c r="C287" i="2"/>
  <c r="F286" i="2"/>
  <c r="C286" i="2" s="1"/>
  <c r="H285" i="2"/>
  <c r="H49" i="2"/>
  <c r="C26" i="2"/>
  <c r="L20" i="2"/>
  <c r="M285" i="2"/>
  <c r="M49" i="2"/>
  <c r="C268" i="2"/>
  <c r="L285" i="2"/>
  <c r="L49" i="2"/>
  <c r="N285" i="2"/>
  <c r="G285" i="2"/>
  <c r="G49" i="2"/>
  <c r="O51" i="2"/>
  <c r="O50" i="2" s="1"/>
  <c r="F194" i="2"/>
  <c r="C195" i="2"/>
  <c r="F229" i="2"/>
  <c r="C229" i="2" s="1"/>
  <c r="F52" i="2"/>
  <c r="C53" i="2"/>
  <c r="L284" i="2"/>
  <c r="K49" i="2" l="1"/>
  <c r="E49" i="2"/>
  <c r="C194" i="2"/>
  <c r="F193" i="2"/>
  <c r="C193" i="2" s="1"/>
  <c r="F51" i="2"/>
  <c r="C52" i="2"/>
  <c r="O49" i="2"/>
  <c r="O285" i="2"/>
  <c r="F284" i="2"/>
  <c r="C284" i="2" s="1"/>
  <c r="F24" i="2"/>
  <c r="I285" i="2"/>
  <c r="I49" i="2"/>
  <c r="C24" i="2" l="1"/>
  <c r="F20" i="2"/>
  <c r="C20" i="2" s="1"/>
  <c r="C51" i="2"/>
  <c r="F50" i="2"/>
  <c r="F285" i="2" l="1"/>
  <c r="C285" i="2" s="1"/>
  <c r="C50" i="2"/>
  <c r="F49" i="2"/>
  <c r="C49" i="2" s="1"/>
</calcChain>
</file>

<file path=xl/sharedStrings.xml><?xml version="1.0" encoding="utf-8"?>
<sst xmlns="http://schemas.openxmlformats.org/spreadsheetml/2006/main" count="16464" uniqueCount="947">
  <si>
    <t>Budžeta finansēta institūcija</t>
  </si>
  <si>
    <t>Reģistrācijas Nr.</t>
  </si>
  <si>
    <t>Adrese</t>
  </si>
  <si>
    <t>Funkcionālās klasifikācijas kods</t>
  </si>
  <si>
    <t>Programma</t>
  </si>
  <si>
    <t>Konta Nr.</t>
  </si>
  <si>
    <t>pamatbudžetam</t>
  </si>
  <si>
    <t>Valsts budžeta transfertiem</t>
  </si>
  <si>
    <t>projektiem</t>
  </si>
  <si>
    <t>maksas pakalpojumiem</t>
  </si>
  <si>
    <t>ziedojumiem, dāvinājumiem</t>
  </si>
  <si>
    <t>Budžeta klasifikācijas                                                         kods</t>
  </si>
  <si>
    <t>Rādītāju nosaukumi</t>
  </si>
  <si>
    <t>Kopā</t>
  </si>
  <si>
    <t>Pamatbudžets</t>
  </si>
  <si>
    <t>Valsts budžeta transferti (mērķdotācijas)</t>
  </si>
  <si>
    <t>Maksas pakalpojumi</t>
  </si>
  <si>
    <t>Ziedojumi, dāvinājumi</t>
  </si>
  <si>
    <t>1</t>
  </si>
  <si>
    <t xml:space="preserve">  I   IEŅĒMUMI</t>
  </si>
  <si>
    <t>Ieņēmumi pavisam kopā, t.sk.:</t>
  </si>
  <si>
    <t>Atlikums gada sākumā, t.sk:</t>
  </si>
  <si>
    <t>F21010000   kasē</t>
  </si>
  <si>
    <t>F22010000 bankā</t>
  </si>
  <si>
    <t>Pašvaldības iestāžu saņemtie transferti no augstākas iestādes</t>
  </si>
  <si>
    <t>X</t>
  </si>
  <si>
    <t>Ieņēmumi no citiem avotiem saskaņā ar noslēgtajiem līgumiem</t>
  </si>
  <si>
    <t>Ieņēmumi no budžeta iestāžu sniegtajiem maksas pakalpojumiem</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</si>
  <si>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</si>
  <si>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</si>
  <si>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</si>
  <si>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</si>
  <si>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</si>
  <si>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</si>
  <si>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</si>
  <si>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nomu</t>
  </si>
  <si>
    <t>Ieņēmumi no kustamā īpašuma iznomāšanas</t>
  </si>
  <si>
    <t>Ieņēmumi par pārējiem budžeta iestāžu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</si>
  <si>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</si>
  <si>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</si>
  <si>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</si>
  <si>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</si>
  <si>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</si>
  <si>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</si>
  <si>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</si>
  <si>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</si>
  <si>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</si>
  <si>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</si>
  <si>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</si>
  <si>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</si>
  <si>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</si>
  <si>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</si>
  <si>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</si>
  <si>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</si>
  <si>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</si>
  <si>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</si>
  <si>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</si>
  <si>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un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</si>
  <si>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</si>
  <si>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</si>
  <si>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</si>
  <si>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</si>
  <si>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</si>
  <si>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</si>
  <si>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</si>
  <si>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</si>
  <si>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 apdroš. obl. iemaksas, sociāla rakstura pabalsti un kompensācijas</t>
  </si>
  <si>
    <t>Darba devēja valsts sociālās apdrošin. obligātās iemaksas</t>
  </si>
  <si>
    <t>Darba devēja pabalsti, kompensācijas un citi maksājumi</t>
  </si>
  <si>
    <t>Darba devēja pabalsti un kompensācijas, no kuriem aprēķina iedzīvotāju ienākuma nodokli un valsts sociālās apdrošināšanas obligātās iemaksas</t>
  </si>
  <si>
    <t>Mācību maksas kompensācija</t>
  </si>
  <si>
    <t>Uzturdevas kompensācija</t>
  </si>
  <si>
    <t>Darba devēja izdevumi veselības, dzīvības un nelaimes gadījumu apdrošināšanai</t>
  </si>
  <si>
    <t>Darba devēja pabalsti un kompensācijas, no kā neaprēķina iedzīvotāju ienākuma nodokli un valsts sociālās apdrošināšanas obligātās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</si>
  <si>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</si>
  <si>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</si>
  <si>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</si>
  <si>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</si>
  <si>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</si>
  <si>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</si>
  <si>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</si>
  <si>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Pasta, telefona un citi sakaru pakalpojumi</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</si>
  <si>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</si>
  <si>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</si>
  <si>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</si>
  <si>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</si>
  <si>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</si>
  <si>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ūdeni un kanalizāciju</t>
  </si>
  <si>
    <t>Izdevumi par elektroenerģiju</t>
  </si>
  <si>
    <t>Izdevumi par atkritumu savākšanu, izvešanu no apdzīvotām vietām un teritorijām ārpus apdzīvotām vietām un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</si>
  <si>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</si>
  <si>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</si>
  <si>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</si>
  <si>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</si>
  <si>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</si>
  <si>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</si>
  <si>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apmācību pakalpojumiem</t>
  </si>
  <si>
    <t>Bankas komisija, pakalpojumi</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</si>
  <si>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</si>
  <si>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</si>
  <si>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</si>
  <si>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</si>
  <si>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</si>
  <si>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</si>
  <si>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</si>
  <si>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</si>
  <si>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</si>
  <si>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</si>
  <si>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</si>
  <si>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</si>
  <si>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</si>
  <si>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</si>
  <si>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</si>
  <si>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</si>
  <si>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</si>
  <si>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</si>
  <si>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</si>
  <si>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</si>
  <si>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</si>
  <si>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</si>
  <si>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Pašvaldību līdzekļi neparedzētiem gadījumiem</t>
  </si>
  <si>
    <t>Izdevumi juridiskās palīdzības sniedzējiem un zvērinātiem tiesu izpildītājiem</t>
  </si>
  <si>
    <t>Pārējie iepriekš neklasificētie pakalpojumu veidi</t>
  </si>
  <si>
    <t>Maksājumi par sniegtajiem finanšu pakalpojumiem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</si>
  <si>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</si>
  <si>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</si>
  <si>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</si>
  <si>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</si>
  <si>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</si>
  <si>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</si>
  <si>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Kurināmais un enerģētiskie  materiāli</t>
  </si>
  <si>
    <t>Kurināmais</t>
  </si>
  <si>
    <t>Degviela</t>
  </si>
  <si>
    <t>Pārējie enerģētiskie materiāli</t>
  </si>
  <si>
    <t>Materiāli un izejvielas palīgražošanai</t>
  </si>
  <si>
    <t>Zāles, ķimikālijas, laboratorijas preces, medicīniskās ierīces, med.instrumenti,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</si>
  <si>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</si>
  <si>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</si>
  <si>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</si>
  <si>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</si>
  <si>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</si>
  <si>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</si>
  <si>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</si>
  <si>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</si>
  <si>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</si>
  <si>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</si>
  <si>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</si>
  <si>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</si>
  <si>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</si>
  <si>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</si>
  <si>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 naudā</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</si>
  <si>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</si>
  <si>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</si>
  <si>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</si>
  <si>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</si>
  <si>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t>
  </si>
  <si>
    <t>Pārējie specifiskas lietošanas materiāli un inventārs</t>
  </si>
  <si>
    <t>Pārējās preces</t>
  </si>
  <si>
    <t>Izdevumi periodikas iegādei</t>
  </si>
  <si>
    <t>Budžeta iestāžu nodokļu, nodevu un naudas sodu maksājumi</t>
  </si>
  <si>
    <t>Budžeta iestāžu nodokļu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</si>
  <si>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</si>
  <si>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</si>
  <si>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</si>
  <si>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</si>
  <si>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Budžeta iestāžu naudas sodu maksājumi</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</si>
  <si>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</si>
  <si>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</si>
  <si>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</si>
  <si>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</si>
  <si>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</si>
  <si>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</si>
  <si>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</si>
  <si>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</si>
  <si>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</si>
  <si>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</si>
  <si>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</si>
  <si>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</si>
  <si>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</si>
  <si>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</si>
  <si>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</si>
  <si>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</si>
  <si>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</si>
  <si>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</si>
  <si>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</si>
  <si>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</si>
  <si>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</si>
  <si>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</si>
  <si>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</si>
  <si>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</si>
  <si>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</si>
  <si>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</si>
  <si>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</si>
  <si>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</si>
  <si>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</si>
  <si>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</si>
  <si>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</si>
  <si>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</si>
  <si>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ēkas un būves</t>
  </si>
  <si>
    <t>Dzīvojamās ēkas</t>
  </si>
  <si>
    <t>Nedzīvojamās ēkas</t>
  </si>
  <si>
    <t>Transporta būves</t>
  </si>
  <si>
    <t>Zeme zem ēkām un būvēm</t>
  </si>
  <si>
    <t>Kultivētā zeme</t>
  </si>
  <si>
    <t>Atpūtai un izklaidei izmantojamā zeme</t>
  </si>
  <si>
    <t>Pārējā zeme</t>
  </si>
  <si>
    <t>Celtnes un 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</si>
  <si>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</si>
  <si>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</si>
  <si>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</si>
  <si>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</si>
  <si>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</si>
  <si>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</si>
  <si>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</si>
  <si>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</si>
  <si>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</si>
  <si>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</si>
  <si>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</si>
  <si>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</si>
  <si>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</si>
  <si>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</si>
  <si>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</si>
  <si>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</si>
  <si>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</si>
  <si>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</si>
  <si>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</si>
  <si>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</si>
  <si>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</si>
  <si>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</si>
  <si>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</si>
  <si>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</si>
  <si>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</si>
  <si>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</si>
  <si>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</si>
  <si>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vienreizējie pabalsti naudā ārkārtas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</si>
  <si>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</si>
  <si>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</si>
  <si>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</si>
  <si>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</si>
  <si>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</si>
  <si>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</si>
  <si>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</si>
  <si>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</si>
  <si>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</si>
  <si>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</si>
  <si>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sociālāpalīdzība iedzīvotājiem natūrā</t>
  </si>
  <si>
    <t>Pabalsti ēdināšanai natūrā</t>
  </si>
  <si>
    <t>Pašvaldības vienreizējie pabalsti natūrā ārkārtas situācijā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</si>
  <si>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</si>
  <si>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</si>
  <si>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</si>
  <si>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</si>
  <si>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</si>
  <si>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</si>
  <si>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</si>
  <si>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Maksājumi iedzīvotājiem natūrā, naudas balvas, izdevumi pašvaldību brīvprātīgo iniciatīvu izpildei</t>
  </si>
  <si>
    <t>Maksājumi iedzīvotājiem natūrā</t>
  </si>
  <si>
    <t>Naudas balvas</t>
  </si>
  <si>
    <t>Izdevumi brīvprātīgo iniciatīvu izpildei</t>
  </si>
  <si>
    <t>Izsoles nodrošinājuma un citu maksājumu, kas saistīti ar dalību izsolēs, atmaksa</t>
  </si>
  <si>
    <t>Uzturēšanas izdevumu transferti, pašu resursu maksājumi, starptautiskā sadarbība</t>
  </si>
  <si>
    <t>Pašvaldību  uzturēšanas izdevumu transferti</t>
  </si>
  <si>
    <t>Pašvaldību  uzturēšanas izdevumu transferti citām pašvaldībām</t>
  </si>
  <si>
    <t>Pašvaldību uzturēšanas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</si>
  <si>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</si>
  <si>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</si>
  <si>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</si>
  <si>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</si>
  <si>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</si>
  <si>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Pašvaldības iemaksa pašvaldību finanšu izlīdzināšanas fondā</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</si>
  <si>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</si>
  <si>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</si>
  <si>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</si>
  <si>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</si>
  <si>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</si>
  <si>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</si>
  <si>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</si>
  <si>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</si>
  <si>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</si>
  <si>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</si>
  <si>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</si>
  <si>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</si>
  <si>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</si>
  <si>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</si>
  <si>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</si>
  <si>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</si>
  <si>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</si>
  <si>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</si>
  <si>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</si>
  <si>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</si>
  <si>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</si>
  <si>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</si>
  <si>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</si>
  <si>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</si>
  <si>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</si>
  <si>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</si>
  <si>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</si>
  <si>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</si>
  <si>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Starptautiskā sadarbība</t>
  </si>
  <si>
    <t>Pārējie pārskaitījumi ārvalstīm</t>
  </si>
  <si>
    <t>Subsīdijas un dotācijas komersantiem, biedrībām un nodibinājumiem, ostām un speciālajām ekonomiskajām zonām Eiropas Savienības politiku instrumentu un pārējās ārvalstu finanšu palīdzības līdzfinansēto projektu un (vai) pasākumu ietvaros</t>
  </si>
  <si>
    <t>Sociālās garantijas bāreņiem un audžuģimenēm natūrā</t>
  </si>
  <si>
    <t>Pārējā sociālā palīdzība  natūrā</t>
  </si>
  <si>
    <t>IEŅĒMUMU UN IZDEVUMU TĀME 2017.GADAM</t>
  </si>
  <si>
    <t>Izdevumu tāme 2017.gadam</t>
  </si>
  <si>
    <t>Izdevumi par siltumenerģiju, tai skaitā apkuri</t>
  </si>
  <si>
    <t>Ar brīvprātīgā darba veikšanu saistītie izdevumi</t>
  </si>
  <si>
    <t>Izdevumi par precēm iestādes administratīvās darbības nodrošināšanai un sabiedrisko attiecību īstenošanai</t>
  </si>
  <si>
    <t>Pašvaldības un tās iestāžu savstarpējie uzturēšanas izdevumu transferti</t>
  </si>
  <si>
    <t>Pamatbudžets pirms priekšlikumiem</t>
  </si>
  <si>
    <t>Valsts budžeta transferti (mērķdotācijas) pirms priekšlikumiem</t>
  </si>
  <si>
    <t>Priekšlikumi izmaiņām pamatbudž. (+/-)</t>
  </si>
  <si>
    <t>Maksas pakalpojumi pirms priekšlikumiem</t>
  </si>
  <si>
    <t>Priekšlikumi izmaiņām maksas pakalp. (+/-)</t>
  </si>
  <si>
    <t>Ziedojumi, dāvinājumi pirms priekšlikumiem</t>
  </si>
  <si>
    <t>Priekšlikumi izmaiņām ziedoj., dāvināj. (+/-)</t>
  </si>
  <si>
    <t>Finanšu līdzekļu nepieciešamības pamatojums, aprēķini, atšifrējumi, ekonomijas vai samazinājuma iemesli</t>
  </si>
  <si>
    <t>Priekšlikumi izmaiņām valts budž. transferti (mērķdotāc.) (+/-)</t>
  </si>
  <si>
    <t>Pašvaldības pamatbudžets</t>
  </si>
  <si>
    <t>90000056357</t>
  </si>
  <si>
    <t>Jūrmala, Jomas iela 1/5</t>
  </si>
  <si>
    <t>04.900</t>
  </si>
  <si>
    <t>Pašvaldības budžeta kopējie izdevumu konti</t>
  </si>
  <si>
    <t>Līdzfinansējuma nodrošināšana konferenču, semināru un starpnozaru pasākumu īstenošanai</t>
  </si>
  <si>
    <t>Tāme Nr.04.3.4.</t>
  </si>
  <si>
    <r>
      <rPr>
        <b/>
        <sz val="9"/>
        <rFont val="Times New Roman"/>
        <family val="1"/>
        <charset val="186"/>
      </rPr>
      <t>27.pielikums</t>
    </r>
    <r>
      <rPr>
        <sz val="9"/>
        <rFont val="Times New Roman"/>
        <family val="1"/>
        <charset val="186"/>
      </rPr>
      <t xml:space="preserve"> Jūrmalas pilsētas domes</t>
    </r>
  </si>
  <si>
    <t>2016.gada 16.decembra saistošajiem noteikumiem Nr.47</t>
  </si>
  <si>
    <t>(Protokols Nr.19, 19.punkts)</t>
  </si>
  <si>
    <t>Jūrmalas pilsēas Labklājības pārvalde</t>
  </si>
  <si>
    <t xml:space="preserve">2017.gada budžeta atšifrējums pa programmām </t>
  </si>
  <si>
    <t>Struktūrvienība</t>
  </si>
  <si>
    <t>Sabiedrības integrācijas nodaļa</t>
  </si>
  <si>
    <t>Programma:</t>
  </si>
  <si>
    <t>Integrācijas projektu īstenošana</t>
  </si>
  <si>
    <t>Funkcionālās klasifikācijas kods:</t>
  </si>
  <si>
    <t>8.400.</t>
  </si>
  <si>
    <t>Nr.</t>
  </si>
  <si>
    <t>Pasākums/ aktivitāte/ projekts/ pakalpojuma nosaukums/ objekts</t>
  </si>
  <si>
    <t>Ekonomiskās klasifikācijas kodi</t>
  </si>
  <si>
    <t>2017.gada budžets pirms priekšlikumiem</t>
  </si>
  <si>
    <t>Priekšlikumi izmaiņām (+/-)</t>
  </si>
  <si>
    <t>2017.gada budžets apstiprināts pēc izmaiņām</t>
  </si>
  <si>
    <t xml:space="preserve">Attīstības plānošanas dokumenta nosaukums/ Rīcības virziens un aktiv.numurs* </t>
  </si>
  <si>
    <t>KOPĀ</t>
  </si>
  <si>
    <t>Sabiedrības integrācijas programmas realizācija, pašvaldības iedzīvotāju iniciatīvas integrācijas projekti</t>
  </si>
  <si>
    <t>JPAS_J14 JPAP_R3.1.3._133 JPAP_R3.5.1._222</t>
  </si>
  <si>
    <t>Nacionālo vērtību stiprināšana</t>
  </si>
  <si>
    <t>8.620.</t>
  </si>
  <si>
    <t>JPAS_J15 JPAP_R3.5.1._222</t>
  </si>
  <si>
    <t>Fotoklubs "Jaunais fokuss"</t>
  </si>
  <si>
    <t>Autordziesmu festivāls</t>
  </si>
  <si>
    <t>Latviskās identitātes stiprināšanas programma latviešu nacionālo vērtību stiprināšanai</t>
  </si>
  <si>
    <t>Etniskā integrācija</t>
  </si>
  <si>
    <t>Valsts valodas apmācība mazākumtautību pārstāvjiem un nepilsoņiem</t>
  </si>
  <si>
    <t>Integrācija kultūras aspektā</t>
  </si>
  <si>
    <t>Krievu tradicionālie svētki "Masļeņņica" (Meteņi)</t>
  </si>
  <si>
    <t>Romu kopienas dienas</t>
  </si>
  <si>
    <t>Jaunatnes Dzejas dienas "Vienotā valodā"</t>
  </si>
  <si>
    <t>Ekumeniskas Lieldienas</t>
  </si>
  <si>
    <t>Sociālā integrācija</t>
  </si>
  <si>
    <t>Starptautiskā veco ļaužu diena</t>
  </si>
  <si>
    <t>Ziemassvētku sveicieni sociāli neaizsargātām iedzīvotāju grupām</t>
  </si>
  <si>
    <t>Invalīdu sporta attīstība</t>
  </si>
  <si>
    <t>Sociālā integrācijas programma ilgstošiem bezdarbniekiem</t>
  </si>
  <si>
    <t>Radošās spēles vecvecākiem un mazbērniem "Mūsu mazā zemīte"</t>
  </si>
  <si>
    <t>Dienas nometne bērniem ar īpašām vajadzībām</t>
  </si>
  <si>
    <t>Atzinības izteikšana par paveikto un sasniegto NVO un sociālajā darbā</t>
  </si>
  <si>
    <t>JPAS_J15 JPAP_R3.1.3._133</t>
  </si>
  <si>
    <t>Integrācijas rīcības virzieni izglītības jomā</t>
  </si>
  <si>
    <t>I-II Pasaules kara kritušo karavīru kapu apmeklēšana un uzkopšana</t>
  </si>
  <si>
    <t>Naturalizācijas veicināšanas pasākumi sadarbībā ar PMLP paplašinot pakalpojumu pieejamību</t>
  </si>
  <si>
    <t>Grāmata par Latviju Mazākumtautības bērnu integrācijas bilingvāls palīgmateriāls</t>
  </si>
  <si>
    <t>Pilsoniskās sabiedrības stiprināšana</t>
  </si>
  <si>
    <t>Starppilsētu konference Jūrmalā</t>
  </si>
  <si>
    <t>JPAS_J14 JPAP_R3.1.3._133</t>
  </si>
  <si>
    <t>Jūrmalas NVO izstāde</t>
  </si>
  <si>
    <t>Izglītojoši semināri NVO pārstāvjiem (4 semināri)</t>
  </si>
  <si>
    <t>Aktivitāte Ķemeru iedzīvotājiem</t>
  </si>
  <si>
    <t>Līdzfinansējums atveseļošanas kompleksa "BIOR" filiāles organizētajam pasākumam "Masļeņica"</t>
  </si>
  <si>
    <t xml:space="preserve">Atbalstīts Konferenču, semināru un starpnozaru pasākumu līdzfinansēšanas komisijā (26.01.2017) </t>
  </si>
  <si>
    <t>*Informatīvi</t>
  </si>
  <si>
    <t>Jūrmalas pilsētas attīstības stratēģija 2010-2030 (JPAS)</t>
  </si>
  <si>
    <t>Aktivitāte: J14 sabiedrības līdzdalības uzlabošana pilsētas dzīves veidošanā un efektīvai pilsētas pārvaldei</t>
  </si>
  <si>
    <t>Aktivitāte: J15 jūrmalnieka piederības sajūtas veidošana</t>
  </si>
  <si>
    <t>Jūrmalas pilsētas attīstības programma 2014.-2020.gadam (JPAP)</t>
  </si>
  <si>
    <t>Rīcības virziens: R3.1.3. Nevalstiskā sektora attīstības atbalsts</t>
  </si>
  <si>
    <t>Aktivitāte: Nr. 133 Sadarbība ar nevalstiskajām organizācijām</t>
  </si>
  <si>
    <t>Rīcības virziens: R3.5.1. Sociālo pakalpojumu attīstība</t>
  </si>
  <si>
    <t>Aktivitāte: Nr.222 Sabiedrības integrācijas veicināšana</t>
  </si>
  <si>
    <t>Tāme Nr.08.2.7.</t>
  </si>
  <si>
    <t>Jūrmalas pilsētas domes Labklājības pārvalde</t>
  </si>
  <si>
    <t>90000594245</t>
  </si>
  <si>
    <t>Mellužu pr.83, Jūrmala, LV 2008</t>
  </si>
  <si>
    <t>08.620</t>
  </si>
  <si>
    <t>LV72PARX0002484572023</t>
  </si>
  <si>
    <t xml:space="preserve">Atbalstīts Konferenču, semināru un starpnozaru pasākumu līdzfinansēšanas komisijā (26.01.2017)  </t>
  </si>
  <si>
    <t>Tāme Nr.04.1.7.</t>
  </si>
  <si>
    <t>Jūrmalas pilsētas dome</t>
  </si>
  <si>
    <t>04.730</t>
  </si>
  <si>
    <t>Tūrisma attīstības nodrošināšanas pasākumi</t>
  </si>
  <si>
    <t>LV84PARX0002484572001</t>
  </si>
  <si>
    <t>LV81PARX0002484577002</t>
  </si>
  <si>
    <r>
      <rPr>
        <b/>
        <sz val="9"/>
        <rFont val="Times New Roman"/>
        <family val="1"/>
        <charset val="186"/>
      </rPr>
      <t>8.pielikums</t>
    </r>
    <r>
      <rPr>
        <sz val="9"/>
        <rFont val="Times New Roman"/>
        <family val="1"/>
        <charset val="186"/>
      </rPr>
      <t xml:space="preserve"> Jūrmalas pilsētas domes</t>
    </r>
  </si>
  <si>
    <t>2017.gada budžeta projekta atšifrējums pa programmām un budžeta veidiem</t>
  </si>
  <si>
    <t>Struktūrvienība:</t>
  </si>
  <si>
    <t>Mārketinga un ārējo sakaru pārvaldes Tūrisma nodaļa</t>
  </si>
  <si>
    <t>04.730.</t>
  </si>
  <si>
    <t>KOPĀ:</t>
  </si>
  <si>
    <t>Dalības maksa</t>
  </si>
  <si>
    <t>JPAP_R1.1.1._2
JPAP_R1.1.1._3
JPKK_1
JPTAS_1</t>
  </si>
  <si>
    <t>1.1.</t>
  </si>
  <si>
    <t>Dalība Latvijas kūrortpilsētu asociācijā</t>
  </si>
  <si>
    <t>1.2.</t>
  </si>
  <si>
    <t>Dalība EDEN asociācijā</t>
  </si>
  <si>
    <t>1.3.</t>
  </si>
  <si>
    <t>Dalības maksa ESPA(Eiropas kūrortu asociācija)</t>
  </si>
  <si>
    <t>Dalība tūrisma izstādēs un gadatirgos</t>
  </si>
  <si>
    <t>JPAP_R1.7.1._42
JPAP_R1.8.2._47
JPAP_R1.8.2._48
JPAP_R1.9.1._49
JPKK_3
JPTAS_3</t>
  </si>
  <si>
    <t>2.1.</t>
  </si>
  <si>
    <t>Dalība tūrisma izstādē Rīgā, Latvijā, Baltour</t>
  </si>
  <si>
    <t>Vizītes</t>
  </si>
  <si>
    <t>JPAP_R1.8.2._47
JPAP_R1.9.1._49
JPAP_R1.10.3._59
JPKK_3
JPTAS_3</t>
  </si>
  <si>
    <t>3.1.</t>
  </si>
  <si>
    <t>Dalība tūrisma darba semināros, dienās, prezentācijās un to rīkošana (Norvēģija, Somija, Polija, Zviedrija, Krievija, Ukraina, Baltkrievija, Izraēla u.c.)</t>
  </si>
  <si>
    <t>Informatīvie materiāli par Jūrmalu</t>
  </si>
  <si>
    <t>JPAP_R1.2.2._11
JPAP_R1.7.1._42
JPAP_R1.7.1._43
JPAP_R1.7.2._44
JPAP_R1.8.2._47
JPAP_R1.8.2._48
JPKK_3
JPTAS_3</t>
  </si>
  <si>
    <t>4.1.</t>
  </si>
  <si>
    <t>Tūrisma informatīvie materiāli par Jūrmalu</t>
  </si>
  <si>
    <t>Pārējie pakalpojumi</t>
  </si>
  <si>
    <t>5.1.</t>
  </si>
  <si>
    <t>www.jurmala.lv tūrisma reklāmas banera izgatavošano, tūrisma reklāmu izvietošana Latvijas, ārvalstu ziņu portālos, radio., vilcienos, lidostās, žurnālos, TV</t>
  </si>
  <si>
    <t>JPAP_R1.7.1._42
JPAP_R1.7.1._43
JPAP_R1.7.2._44
JPAP_R1.8.2._47
JPAP_R1.8.2._48
JPKK_3
JPTAS_3</t>
  </si>
  <si>
    <t>5.2.</t>
  </si>
  <si>
    <t>Tulkojumi</t>
  </si>
  <si>
    <t>JPAP_R1.9.1._50
JPAP_R1.9.1._51
JPKK_3
JPTAS_3</t>
  </si>
  <si>
    <t>5.3.</t>
  </si>
  <si>
    <t>Ārvalstu tūrisma aģentu un žurnālistu, citu delegāciju uzņemšana Jūrmalā</t>
  </si>
  <si>
    <t>JPAP_R1.8.2._47
JPAP_R1.9.1._49</t>
  </si>
  <si>
    <t>5.4.</t>
  </si>
  <si>
    <t>Tūrisma informatīvo ceļa zīmju kājāmgājējiem un autotransportam finansējums, kultūras objektu plāksnes</t>
  </si>
  <si>
    <t>JPAP_R1.7.2._44
JPTAS_4
JPTAS_5</t>
  </si>
  <si>
    <t>5.5.</t>
  </si>
  <si>
    <t>Jaunā gada pasākuma rīkošana Dzintaru mežparkā</t>
  </si>
  <si>
    <t>JPAP_R1.7.1._43
JPKK_3</t>
  </si>
  <si>
    <t>5.6.</t>
  </si>
  <si>
    <t>Tūrisma statistikas datu sagatavošana</t>
  </si>
  <si>
    <t>JPAP_R1.4.2._16
JPAP_R1.4.3._17
JPAP_R1.7.1._42
JPAP_R1.7.1._43
JPAP_R1.7.2._44
JPAP_R1.8.2._47
JPAP_R1.8.2._48
JPKK_3
JPTAS_3</t>
  </si>
  <si>
    <t>5.7.</t>
  </si>
  <si>
    <t>Tūrisma stenda nodrošināšana</t>
  </si>
  <si>
    <t>5.8.</t>
  </si>
  <si>
    <t>Tūrisma mobilās aplikācijas izstrādāšana</t>
  </si>
  <si>
    <t>5.9.</t>
  </si>
  <si>
    <t>Tūrisma veicināšanas pasākumi interneta vidē ārvalstīs</t>
  </si>
  <si>
    <t>5.10.</t>
  </si>
  <si>
    <t>Tūrisma viesmīlības un tūrisma produktu veidošanas apmācību rīkošana Jūrmalas tūrisma uzņēmējiem</t>
  </si>
  <si>
    <t>5.11.</t>
  </si>
  <si>
    <t>Tūrisma informācijas uzglabāšanas USB kartes (500 gb.)</t>
  </si>
  <si>
    <t>5.12.</t>
  </si>
  <si>
    <t>Līdzfinansējums Latvijas Farmaceitu biedrības konferences rīkošanā</t>
  </si>
  <si>
    <t>Finansējums nepieciešams Latvijas Farmaceitu biedrības konferences ''20th BaltPharm Forum'' līdzfinansēšanai</t>
  </si>
  <si>
    <t>6.</t>
  </si>
  <si>
    <t>Live Riga</t>
  </si>
  <si>
    <t>JPAP_R1.7.1._42
JPAP_R1.7.1._43
JPAP_R1.7.2._44
JPAP_R1.8.2._47
JPAP_R1.8.2._48
JPAP_R1.9.1._49
JPAP_R1.9.1._50
JPKK_3</t>
  </si>
  <si>
    <t>6.1.</t>
  </si>
  <si>
    <t>www.jurmala.lv reklāmas banera ievietošana Latvijas ārvalstu tūrisma ziņu portālos, reklāma Live Riga portālā</t>
  </si>
  <si>
    <t>6.2.</t>
  </si>
  <si>
    <t>Jūrmalas reklāma MEET Riga izdevumā</t>
  </si>
  <si>
    <t>PVN</t>
  </si>
  <si>
    <t>JPAP_R3.1.2._131</t>
  </si>
  <si>
    <t>Realizācijas līgumi</t>
  </si>
  <si>
    <t>* Informatīvi -</t>
  </si>
  <si>
    <t>Jūrmalas pilsētas tūrisma attīstības stratēģija 2007.-2018.gadam (JPTAS):</t>
  </si>
  <si>
    <t>Uzdevums: 1. Jūrmalas kā kūrorta pilsētas attīstības veicināšana</t>
  </si>
  <si>
    <t>Uzdevums: 3. Pilsētas tēla mērķtiecīga veidošana Rietumos un turpmāka pilnveidošana Baltijā un Austrumos</t>
  </si>
  <si>
    <t>Uzdevums: 4. Tūrisma objektu un aktivitāšu zonēšana</t>
  </si>
  <si>
    <t>Uzdevums: 5. Tūrisma infrastruktūras radīšana, uzlabošana un kvalitātes paaugstināšana</t>
  </si>
  <si>
    <t>Jūrmalas pilsētas kūrorta koncepcija 2009.-2018.gadam (JPKK):</t>
  </si>
  <si>
    <t>Uzdevums: 3. Veselības kūrorta tēla mērķtiecīga veidošana rietumvalstīs un turpmāka popularizēšana Baltijā un Eiropā</t>
  </si>
  <si>
    <t>Jūrmalas pilsētas attīstības programma 2014-2020. (JPAP):</t>
  </si>
  <si>
    <t>Rīcības virziens: R1.1.1. Kūrortu tiesiskās sistēmas un organizāciju izveides veicināšana</t>
  </si>
  <si>
    <t xml:space="preserve">                          Aktivitātes: Nr.2. Sadarbība ar citiem potenciālajiem Latvijas kūrortiem</t>
  </si>
  <si>
    <t xml:space="preserve">                          Aktivitātes: Nr.3. Sadarbība ar ārvalstu un starptautiskajām kūrortu un tūrisma organizācijām</t>
  </si>
  <si>
    <t>Rīcības virziens: R1.2.2. Kultūrvēsturiskā mantojuma saglabāšana un attīstība</t>
  </si>
  <si>
    <t xml:space="preserve">                          Aktivitātes: Nr.11. Esošās kultūrvēsturiskās koka arhitektūras vērtību apzināšana un popularizēšana</t>
  </si>
  <si>
    <t>Rīcības virziens: R1.4.2. Ēdināšanas pakalpojumu attīstība</t>
  </si>
  <si>
    <t xml:space="preserve">                          Aktivitātes: Nr.16. Kvalitatīvas ēdināšanas pakalpojumu kvalitātes paaugstināšanas veicināšana</t>
  </si>
  <si>
    <t>Rīcības virziens: R1.4.3. Citu tūrisma pakalpojumu attīstība</t>
  </si>
  <si>
    <t xml:space="preserve">                          Aktivitātes: Nr.17. Tūrisma pakalpojumu piedāvājuma dažādošana</t>
  </si>
  <si>
    <t>Rīcības virziens: R1.7.1. Kultūras tūrisma piedāvājuma attīstība</t>
  </si>
  <si>
    <t xml:space="preserve">                          Aktivitātes: Nr.42. Jaunu kultūras tūrisma produktu attīstība</t>
  </si>
  <si>
    <t xml:space="preserve">                          Aktivitātes: Nr.43. Kultūras dzīves piedāvājuma attīstība visa gada garumā</t>
  </si>
  <si>
    <t>Rīcības virziens: R1.7.2. Kultūras tūrisma infrastruktūras attīstība</t>
  </si>
  <si>
    <t xml:space="preserve">                          Aktivitātes: Nr.44. Esošo Jūrmalas kultūras tūrisma objektu attīstība</t>
  </si>
  <si>
    <t>Rīcības virziens: R1.8.2. Konferenču un korporatīvo pasākumu nodrošināšanas pakalpojumu attīstība</t>
  </si>
  <si>
    <t xml:space="preserve">                          Aktivitātes: Nr.47. Konferenču un citu pasākumu komplekso piedāvājumu sagatavošana un popularizēšana</t>
  </si>
  <si>
    <t xml:space="preserve">                          Aktivitātes: Nr.48. Esošo un jaunu starptautisku kultūras un tikšanās pasākumu iniciēšana un īstenošana</t>
  </si>
  <si>
    <t>Rīcības virziens: R1.9.1. Jūrmalas kā kūrorta un tikšanās vietas tēla veidošana</t>
  </si>
  <si>
    <t xml:space="preserve">                          Aktivitātes: Nr.49. Jūrmalas kā konferenču un tikšanās vietas popularizēšana nozares speciālistu vidē</t>
  </si>
  <si>
    <t xml:space="preserve">                          Aktivitātes: Nr.50. Jūrmalas kūrorta pārstāvniecība interneta un mobilo aplikāciju resursos</t>
  </si>
  <si>
    <t xml:space="preserve">                          Aktivitātes: Nr.51. Jūrmalas pilsētas portāla funkcionalitātes paplašināšana </t>
  </si>
  <si>
    <t>Rīcības virziens: R1.10.3. Sadarbība ar asociācijām, starptautiskām organizācijām un institūcijām Latvijā un ārvalstīs</t>
  </si>
  <si>
    <t xml:space="preserve">                          Aktivitātes: Nr.59. Asociācijām, starptautisko organizāciju informēšanas un monitoringa aktivitātes</t>
  </si>
  <si>
    <t>Rīcības virziens: R3.1.2. Pašvaldības pārvaldes kapacitātes celšana</t>
  </si>
  <si>
    <t xml:space="preserve">                          Aktivitātes: Nr.131. Kvalitatīva pašvaldības pārvaldes kapacitātes nodrošināšana</t>
  </si>
  <si>
    <t>Tāme Nr.04.1.9.</t>
  </si>
  <si>
    <t>Pilsētas ekonomiskās attīstības pasākumi</t>
  </si>
  <si>
    <r>
      <rPr>
        <b/>
        <sz val="9"/>
        <rFont val="Times New Roman"/>
        <family val="1"/>
        <charset val="186"/>
      </rPr>
      <t>12.pielikums</t>
    </r>
    <r>
      <rPr>
        <sz val="9"/>
        <rFont val="Times New Roman"/>
        <family val="1"/>
        <charset val="186"/>
      </rPr>
      <t xml:space="preserve"> Jūrmalas pilsētas domes</t>
    </r>
  </si>
  <si>
    <t xml:space="preserve">2017.gada budžeta projekta atšifrējums pa programmām </t>
  </si>
  <si>
    <t>Attīstības pārvaldes Stratēģiskās un biznesa plānošanas nodaļa</t>
  </si>
  <si>
    <t>04.900.</t>
  </si>
  <si>
    <t>Jūrmalas attīstības plānošanas darbi</t>
  </si>
  <si>
    <t>JPAP_R3.1.1._119</t>
  </si>
  <si>
    <t>Uzņēmējdarbības attīstības veicināšana</t>
  </si>
  <si>
    <t>JPAP_R3.1.1._118</t>
  </si>
  <si>
    <t>JPAP_R3.7.1._229</t>
  </si>
  <si>
    <t>JPAP_R3.7.1._229
JPAP_R3.7.3._234</t>
  </si>
  <si>
    <t>KPFI īstenotā projekta ēku monitorēšana (9 izglītības iestāžu ēkas)</t>
  </si>
  <si>
    <t>JPAP_R2.6.2._89</t>
  </si>
  <si>
    <t>Karjeras attīstības pasākumi</t>
  </si>
  <si>
    <t>JPAP_R3.2.3._159</t>
  </si>
  <si>
    <t>Enerģētikas rīcības plāna ieviešana</t>
  </si>
  <si>
    <t>Energopārvaldības sistēmas izstrāde un ieviešana</t>
  </si>
  <si>
    <t>Finansējums nepieciešams auditoru pakalpojumu izdevumu segšanai</t>
  </si>
  <si>
    <t>Starptautisku festivālu līdzfinansēšana</t>
  </si>
  <si>
    <t>JPAP_R1.8.2._47
JPAP_R1.8.2._48
JPAP_R3.3.1._191</t>
  </si>
  <si>
    <t>Projekta "Baltic Enterpreneurship Laboratories - BELT/Baltijas uzņēmējdarbības laboratorijas" īstenošana</t>
  </si>
  <si>
    <t>Pasākuma "Vakanču gadatirgus" organizēšana</t>
  </si>
  <si>
    <t>Enkurobjekta projekta "Dabas izglītības centrs" Ķemeros satura koncepcijas izstrāde</t>
  </si>
  <si>
    <t>JPAP_R1.6.1._21</t>
  </si>
  <si>
    <t>Daudzfunkcionāla dabas tūrisma objekta izveide Ķemeros</t>
  </si>
  <si>
    <t>Dzintaru koncertzāles Lielās zāles rekonstrukcija un teritorijas labiekārtošana</t>
  </si>
  <si>
    <t>JPAP_R3.3.1._192</t>
  </si>
  <si>
    <t>Tehniski ekonomiskā pamatojuma izstrāde Lielupes ledus halles būvniecībai</t>
  </si>
  <si>
    <t>JPAP_R3.3.3._206</t>
  </si>
  <si>
    <t>Jūrmalas pilsētas investīciju objektu vizualizāciju izstrāde</t>
  </si>
  <si>
    <t>Telpu noma biznesa inkubatora darbības nodrošināšanai</t>
  </si>
  <si>
    <t>Sabiedriskā transporta organizēšanas pasākumi</t>
  </si>
  <si>
    <t>04.510.</t>
  </si>
  <si>
    <t>Braukšanas maksas atlaides un zaudējumu kompensēšana Jūrmalas pilsētas maršrutu tīkla pilsētas nozīmes maršrutos</t>
  </si>
  <si>
    <t>JPAP_R2.3.1._74</t>
  </si>
  <si>
    <t>Produktu subsīdijas komersantiem sabiedriskā transporta pakalpojumu nodrošināšanai</t>
  </si>
  <si>
    <t>Audits (SIA "Autobusu parks Jūrmala-SV")</t>
  </si>
  <si>
    <t>Licenču kartīšu pasūtīšana</t>
  </si>
  <si>
    <t>Jūrmalas karšu sistēmas izstrāde</t>
  </si>
  <si>
    <t>JPAP_R2.3.1._74
JPAP_R2.3.1._74</t>
  </si>
  <si>
    <t>Karšu shēmas un kustību sarakstu izstrāde</t>
  </si>
  <si>
    <t>Pieturvietu marķēšana</t>
  </si>
  <si>
    <t>Sabiedriskā transporta kontrole</t>
  </si>
  <si>
    <t>Rīcības virziens: R1.6.1. Dabas tūrisma infrastruktūras attīstība</t>
  </si>
  <si>
    <t xml:space="preserve">                          Aktivitātes: Nr.21. Daudzfunkcionāla, interaktīva dabas tūrisma objekta izveide Ķemeros</t>
  </si>
  <si>
    <t>Rīcības virziens: R2.3.1. Kopējā sektora attīstība, pārvaldība</t>
  </si>
  <si>
    <t xml:space="preserve">                          Aktivitātes: Nr.74. Sabiedriskā transporta attīstība Jūrmalā</t>
  </si>
  <si>
    <t>Rīcības virziens: R2.6.2. Racionālas un videi draudzīgas energoapgādes sistēmas attīstība</t>
  </si>
  <si>
    <t xml:space="preserve">                          Aktivitātes: Nr.89. Ilgtspējīga atjaunojamo energoresursu izmantošana, energoefektivitātes paaugstināšana un energopārvaldības sistēmas </t>
  </si>
  <si>
    <t xml:space="preserve">                          ieviešana un sertificēšana Jūrmalas pašvaldības teritorijā</t>
  </si>
  <si>
    <t>Rīcības virziens: R3.1.1. Pilsētas attīstības plānošana</t>
  </si>
  <si>
    <t xml:space="preserve">                          Aktivitātes: Nr.118. Iedzīvotāju un uzņēmēju aptauju veikšana</t>
  </si>
  <si>
    <t xml:space="preserve">                          Aktivitātes: Nr.119. Pašvaldības attīstības plānošanas dokumentu  izstrāde un uzraudzība</t>
  </si>
  <si>
    <t>Rīcības virziens: R3.1.5. Pilsētas pārvaldības infrastruktūras pilnveide</t>
  </si>
  <si>
    <t xml:space="preserve">                          Aktivitātes: Nr.139. Jūrmalas kartes ieviešana</t>
  </si>
  <si>
    <t>Rīcības virziens: R3.2.3. Vispārizglītojošo skolu izglītības pakalpojumi</t>
  </si>
  <si>
    <t xml:space="preserve">                          Aktivitātes: Nr.159. Karjeras konsultāciju attīstība</t>
  </si>
  <si>
    <t>Rīcības virziens: R3.3.1. Pilsētas kultūras iestāžu un muzeju darbības pilnveide</t>
  </si>
  <si>
    <t xml:space="preserve">                          Aktivitātes: Nr.191. Daudzveidīgu kultūras pasākumu pieejamība Jūrmalas iedzīvotājiem Jūrmalas pilsētā</t>
  </si>
  <si>
    <t xml:space="preserve">                          Aktivitātes: Nr.192. Jūrmalas kultūras iestāžu ēku remonts un būvniecība, teritoriju labiekārtošana un materiāltehniskais nodrošinājums</t>
  </si>
  <si>
    <t>Rīcības virziens: R3.3.3. Sporta sektora attīstība</t>
  </si>
  <si>
    <t xml:space="preserve">                          Aktivitātes: Nr.206. Publiskās sporta infrastruktūras attīstība</t>
  </si>
  <si>
    <t>Rīcības virziens: R3.7.1. Pašvaldības uzņēmējdarbības atbalsta politikas plānošana un attīstība</t>
  </si>
  <si>
    <t xml:space="preserve">                          Aktivitātes: Nr.229. Veicināt esošo uzņēmumu attīstību un jaunu uzņēmumu rašanos</t>
  </si>
  <si>
    <t>Rīcības virziens: R3.7.3. Uzņēmumu izveides, darbības un sadarbības motivācija</t>
  </si>
  <si>
    <t xml:space="preserve">                          Aktivitātes: Nr.234. Uzņēmējdarbības motivācijas veicināšana</t>
  </si>
  <si>
    <t>Tāme Nr.10.2.1.</t>
  </si>
  <si>
    <t>900000594245</t>
  </si>
  <si>
    <t>Mellužu prospekts 83, Jūrmala, LV-2008</t>
  </si>
  <si>
    <t>10.910</t>
  </si>
  <si>
    <t>Iestādes uzturēšana</t>
  </si>
  <si>
    <t>LV96PARX0002484577023</t>
  </si>
  <si>
    <t>Sakarā ar darbinieka slimību, izveidojusies līdzekļu ekonomija.</t>
  </si>
  <si>
    <t>Sprieduma izpildes izdevumu segšanai zvērinātam tiesu izpildītājam par parādu piedziņu no Aleksandra Aļeiņikova, saskaņā ar Civilprocesa likuma 567.pantu.</t>
  </si>
  <si>
    <t>Tāme Nr. 09.17.1.</t>
  </si>
  <si>
    <t>Jūrmalas pirmsskolas izglītības iestāde "Madara"</t>
  </si>
  <si>
    <t>90009249314</t>
  </si>
  <si>
    <t>Tērbatas iela 1, Jūrmala, LV-2016</t>
  </si>
  <si>
    <t>09.100</t>
  </si>
  <si>
    <t>Iestādes uzturēšana un pirmsskolas izglītības nodrošināšana</t>
  </si>
  <si>
    <t>LV05PARX0002484572065</t>
  </si>
  <si>
    <t>LV05PARX0002484573035</t>
  </si>
  <si>
    <t>LV79PARX0002484577038</t>
  </si>
  <si>
    <t>Datorprogrammas "Kurmis" apkalpošanas maksai gadā.</t>
  </si>
  <si>
    <t>ekonomija samazinot braucienu skaitu vasaras periodā un iznamtojot dzelzceļa transporta atlaižu stundas</t>
  </si>
  <si>
    <t>ekonomija samzinot printeru kārtridžu uzpildi</t>
  </si>
  <si>
    <t>ekonomija dezinsekcijas pakalpojumu veikšanai (paredzams, ka to varētu veikt mazākā telpu platībā kā sākotnēji ieplānots)</t>
  </si>
  <si>
    <t>Tāme Nr.09.26.1.</t>
  </si>
  <si>
    <t>Sākumskola "Taurenītis"</t>
  </si>
  <si>
    <t>90000051699</t>
  </si>
  <si>
    <t>Kļavu iela 29/31, Jūrmala, LV-2015</t>
  </si>
  <si>
    <t>09.210</t>
  </si>
  <si>
    <t>Iestādes uzturēšana un vispārējās izglītības nodrošināšana</t>
  </si>
  <si>
    <t>LV67PARX0002484572016</t>
  </si>
  <si>
    <t>LV33PARX0002484573016</t>
  </si>
  <si>
    <t>LV91PARX0002484577016</t>
  </si>
  <si>
    <t>Budžetā neplānota nepieciešamība trešā bēru pabalsta izmaksai.</t>
  </si>
  <si>
    <t>Līdzekļi ir nepieciešami bēru pabalsta izmaksai skolas darbiniecei I.Beikuļei sakarā ar tēva nāvi</t>
  </si>
  <si>
    <t>Tāme Nr.09.10.1.</t>
  </si>
  <si>
    <t>Jūrmalas Mākslas skola</t>
  </si>
  <si>
    <t>90000053670</t>
  </si>
  <si>
    <t>Jūrmala.Strēlnieku pr.30. lit.1</t>
  </si>
  <si>
    <t>09.510</t>
  </si>
  <si>
    <t>Iestādes uzturēšana interešu un profesionālās ievirzes izglītības nodrošināšana</t>
  </si>
  <si>
    <t>LV62PARX0002484572009</t>
  </si>
  <si>
    <t>LV28PARX0002484573009</t>
  </si>
  <si>
    <t>LV86PARX0002484572009</t>
  </si>
  <si>
    <t>Saskaņā ar  rīkojumu Nr 1-9/4 no 25.01.2017 pedagogiem ir noteikta piemaksa par papildus darbu.</t>
  </si>
  <si>
    <t>Tāme Nr.  08.4.2.</t>
  </si>
  <si>
    <t>90009229680</t>
  </si>
  <si>
    <t>Jomas ielā 35, Jūrmalā LV-2015</t>
  </si>
  <si>
    <t>Pilsētas kultūras un atpūtas pasākumi</t>
  </si>
  <si>
    <t>LV59PARX0002484572063</t>
  </si>
  <si>
    <t>LV59PARX0002484573033</t>
  </si>
  <si>
    <t>LV20PARX0002484577033</t>
  </si>
  <si>
    <t>saskaņā ar 5a.pielikuma atšifrējumu no 08.02.2017</t>
  </si>
  <si>
    <t>Jūrmalas Kultūras centrs</t>
  </si>
  <si>
    <t>Rīcības virziens: R1.8.1. Lielām konferencēm nepieciešamās infrastruktūras attīstība</t>
  </si>
  <si>
    <r>
      <rPr>
        <b/>
        <sz val="9"/>
        <rFont val="Times New Roman"/>
        <family val="1"/>
        <charset val="186"/>
      </rPr>
      <t>28.pielikums</t>
    </r>
    <r>
      <rPr>
        <sz val="9"/>
        <rFont val="Times New Roman"/>
        <family val="1"/>
        <charset val="186"/>
      </rPr>
      <t xml:space="preserve"> Jūrmalas pilsētas domes</t>
    </r>
  </si>
  <si>
    <t>2017.gada budžeta atšifrējums pa programmām un budžeta veidiem</t>
  </si>
  <si>
    <t>pamatbudžets</t>
  </si>
  <si>
    <t>maksas pakalpojumi</t>
  </si>
  <si>
    <t>Valsts svētki, svinamās un atceres dienas</t>
  </si>
  <si>
    <t>JPAP_R3.3.1._191        JPAP_R3.3.1._194</t>
  </si>
  <si>
    <t>Gadskārtu svētki</t>
  </si>
  <si>
    <t>Lielākie Jūrmalas pilsētas pasākumi</t>
  </si>
  <si>
    <t>Kūrorta svētku gājiens</t>
  </si>
  <si>
    <t>3.2.</t>
  </si>
  <si>
    <t>Jomas ielas svētki</t>
  </si>
  <si>
    <t xml:space="preserve">JPAP_R3.3.1._191   </t>
  </si>
  <si>
    <t>3.3.</t>
  </si>
  <si>
    <t>Nakts ekspedīcija ģimenei "Nestāsti pasaciņas"</t>
  </si>
  <si>
    <t xml:space="preserve">JPAP_R1.7.1._43     JPAP_R3.3.1._191   </t>
  </si>
  <si>
    <t>3.4.</t>
  </si>
  <si>
    <t>Jaunā gada sagaidīšana</t>
  </si>
  <si>
    <t xml:space="preserve">JKC piedāvājums </t>
  </si>
  <si>
    <t xml:space="preserve">Vasaras koncerti </t>
  </si>
  <si>
    <t>4.2.</t>
  </si>
  <si>
    <t xml:space="preserve">Dzejas diens </t>
  </si>
  <si>
    <t>4.3.</t>
  </si>
  <si>
    <t>Pasākumu cikli</t>
  </si>
  <si>
    <t>4.4.</t>
  </si>
  <si>
    <t>Atpūtas pasākumi - džeza klubs, balles</t>
  </si>
  <si>
    <t>4.5.</t>
  </si>
  <si>
    <t>Mākslas izstādes</t>
  </si>
  <si>
    <t>4.6.</t>
  </si>
  <si>
    <t>Kinoseansi</t>
  </si>
  <si>
    <t>JPAP_R3.3.1._203</t>
  </si>
  <si>
    <t>KKN piedāvājums</t>
  </si>
  <si>
    <t>"Jokosim tautiski"</t>
  </si>
  <si>
    <t>Neformālo pianistu festivāls</t>
  </si>
  <si>
    <t>Pasākumu cikls "Bērnu vasara"</t>
  </si>
  <si>
    <t>Dzejas dienas</t>
  </si>
  <si>
    <t>Jauniešu teātra studija  "Eksperiments"</t>
  </si>
  <si>
    <t>Mātes dienas koncerts</t>
  </si>
  <si>
    <t>Mākslinieku nama piedāvājums</t>
  </si>
  <si>
    <t>Mākslas dienas</t>
  </si>
  <si>
    <t>Muzeju nakts</t>
  </si>
  <si>
    <t>6.3.</t>
  </si>
  <si>
    <t>Mākslas projekts - konkurss / izstāde  "JĀ / NEatkarība"</t>
  </si>
  <si>
    <t>6.4.</t>
  </si>
  <si>
    <t>Jūrmalas teātra piedāvājums</t>
  </si>
  <si>
    <t>7.1.</t>
  </si>
  <si>
    <t xml:space="preserve">Jauniestudējumi </t>
  </si>
  <si>
    <t>JPAP_R3.3.1._191        JPAP_R3.3.1._194    JPAP_R3.3.1._197</t>
  </si>
  <si>
    <t>7.2.</t>
  </si>
  <si>
    <t>Jūrmals Bērnu un jauniešu teātris Uzvedums - eksāmens sezonas noslēgumā</t>
  </si>
  <si>
    <t>7.3.</t>
  </si>
  <si>
    <t>Jubilejas pasākums</t>
  </si>
  <si>
    <t>Teātra pirmizrādes</t>
  </si>
  <si>
    <t>7.5.</t>
  </si>
  <si>
    <t>Ziemassvētku koncerts</t>
  </si>
  <si>
    <t>JPAP_R1.7.1._43    JPAP_R3.3.1._191        JPAP_R3.3.1._194</t>
  </si>
  <si>
    <t>Dažādi projekti</t>
  </si>
  <si>
    <t>8.1.</t>
  </si>
  <si>
    <t>Pilsētas Ziemassvētku noformējuma konkursa noslēguma pasākums</t>
  </si>
  <si>
    <t>8.2.</t>
  </si>
  <si>
    <t>Zvaigznes dienas pasākums</t>
  </si>
  <si>
    <t>8.3.</t>
  </si>
  <si>
    <t xml:space="preserve">Pasākumu cikls "Bērnu vasara" </t>
  </si>
  <si>
    <t>8.4.</t>
  </si>
  <si>
    <t>Starptautiskais senioru deju festivāls "Puķu balle"</t>
  </si>
  <si>
    <t>8.5.</t>
  </si>
  <si>
    <t>Atklāšanas un tematiskie pasākumi</t>
  </si>
  <si>
    <t>8.6.</t>
  </si>
  <si>
    <t>Ķemeru svētki</t>
  </si>
  <si>
    <t>8.7.</t>
  </si>
  <si>
    <t>18. novembra svinības Ķemeros</t>
  </si>
  <si>
    <t>8.8.</t>
  </si>
  <si>
    <t>Pasākums jauniešiem "Augsim Latvijai"</t>
  </si>
  <si>
    <t>Jūrmalas radošo kolektīvu darbības finansējums</t>
  </si>
  <si>
    <t>9.1.</t>
  </si>
  <si>
    <t>Pilsētas radošo kolektīvu piedalīšanās republikas mēroga pasākumos</t>
  </si>
  <si>
    <t xml:space="preserve">JPAP_R3.3.1._194  </t>
  </si>
  <si>
    <t>Kora Vaivari dalība Eiropas  koru olimpiādē - 900.00 EUR (20.00 EUR x 45 personas)</t>
  </si>
  <si>
    <t>9.2.</t>
  </si>
  <si>
    <t>Pilsētas radošo kolektīvu un kultūras darbinieku pilsētas mēroga konkursi un skates</t>
  </si>
  <si>
    <t>9.3.</t>
  </si>
  <si>
    <t xml:space="preserve">Radošo kolektīvu jubilejas un citi  kolektīvu iniciēti projekti </t>
  </si>
  <si>
    <t>Pilsētas radošo kolektīvu piedalīšanās ārzemēs rīkotajos  koncertos, festivālos, konkursos un izstādēs</t>
  </si>
  <si>
    <t>BG deju studijas brauciens uz festivālu Spānijā (40.00 EUR/dienā x 2 personas x 9 dienas); DK ''Vizmiņa'' brauciens uz Eiropiādi Somijā (46.00 EUR/dienā x 1 cilv. x 6 dienas)</t>
  </si>
  <si>
    <t>Ceļa izdevumi, apdrošināšana, naktsmīnes apmaksa BG deju studijas braucienā uz festivālu Spānijā</t>
  </si>
  <si>
    <t>Autobusa noma DK Vizmiņa braucienam uz Eiropiādi Somijā</t>
  </si>
  <si>
    <t xml:space="preserve"> BG deju studijas brauciens uz festivālu Spānijā - dalības maksa, pārvietošanās izdevumi Spānijā - 1040.00 EUR.;  DK Vizmiņa - dalības maksa Eiropiādē Somijā 1100.00 EUR un  prāmja biļetes (arī autobusam) Tallina-Helsinki - 750.00 EUR</t>
  </si>
  <si>
    <t>Citas kultūras pasākumu izmaksas</t>
  </si>
  <si>
    <t>10.1.</t>
  </si>
  <si>
    <t>Tipogrāfiajs pakalpojumi (biļetes, afišas un tml.)</t>
  </si>
  <si>
    <t>JPAP_R3.3.1._191</t>
  </si>
  <si>
    <t>10.2.</t>
  </si>
  <si>
    <t>AKKA/LAA un LaIPA</t>
  </si>
  <si>
    <t>10.3.</t>
  </si>
  <si>
    <t>Publisko pasākumu apdrošināšana</t>
  </si>
  <si>
    <t>10.4.</t>
  </si>
  <si>
    <t>Elektroenerģijas apmaksa un pieslēguma nodrošinājums kultūras pasākumos dabā</t>
  </si>
  <si>
    <t>10.5.</t>
  </si>
  <si>
    <t>Reklāmas izdevumi kultūras pasākumiem</t>
  </si>
  <si>
    <t>Jūrmalas pilsētas attīstības programma 2014.-2020.gadam (JPAP):</t>
  </si>
  <si>
    <t>Rīcības virziens R1.7.1.    Kultūras tūrisma piedāvājuma attīstība</t>
  </si>
  <si>
    <t>Aktivitātes Nr.43 Kultūras dzīves piedāvājuma attīstība visa gada garumā</t>
  </si>
  <si>
    <t>Rīcības virziens R3.3.1.    Pilsētas kultūras iestāžu un muzeju darbības pilnveide</t>
  </si>
  <si>
    <t>Aktivitātes Nr.191 Daudzveidīgu kultūras pasākumu pieejamība Jūrmalas iedzīvotājiem Jūrmalas pilsētā</t>
  </si>
  <si>
    <t>Aktivitātes Nr.194 Amatiermākslas attīstības veicināšana</t>
  </si>
  <si>
    <t>Aktivitātes Nr.197 Teātra attīstība</t>
  </si>
  <si>
    <t>Aktivitātes Nr.203 Kino pakalpojuma attīstība</t>
  </si>
  <si>
    <t>Tāme Nr.01.3.3.</t>
  </si>
  <si>
    <t>Jūrmala, Jomas iela 1/5, LV-2015</t>
  </si>
  <si>
    <t>01.890.</t>
  </si>
  <si>
    <t>Izdevumi neparedzētiem gadījumiem</t>
  </si>
  <si>
    <t>Tāme Nr.09.29.2</t>
  </si>
  <si>
    <t>Jūrmalas Sporta skola</t>
  </si>
  <si>
    <t>90009249367</t>
  </si>
  <si>
    <t>Nometņu iela 2B, Jūrmala</t>
  </si>
  <si>
    <t>Sporta skolas pasākumi</t>
  </si>
  <si>
    <t>LV96PARX0002484572076</t>
  </si>
  <si>
    <t>LV73PARX0002484577049</t>
  </si>
  <si>
    <t>Komandējuma nauda uz Igauniju 4 dienas*29 EUR=116.00 EUR</t>
  </si>
  <si>
    <t>Viesnīcas izdevumi 3 naktis * 60 EUR = 180.00EUR</t>
  </si>
  <si>
    <t>Dalības maksa sacensībās 1 izglītojamā * 40 EUR; viesnīcas izdevumi 3 naktis * 60 EUR = 180.00EUR</t>
  </si>
  <si>
    <r>
      <rPr>
        <b/>
        <sz val="9"/>
        <rFont val="Times New Roman"/>
        <family val="1"/>
        <charset val="186"/>
      </rPr>
      <t>30.pielikums</t>
    </r>
    <r>
      <rPr>
        <sz val="9"/>
        <rFont val="Times New Roman"/>
        <family val="1"/>
        <charset val="186"/>
      </rPr>
      <t xml:space="preserve"> Jūrmalas pilsētas domes</t>
    </r>
  </si>
  <si>
    <t>09.510.</t>
  </si>
  <si>
    <t xml:space="preserve">Basketbols </t>
  </si>
  <si>
    <t>Dalība Latvijas čempionātos</t>
  </si>
  <si>
    <t>1.1.1.</t>
  </si>
  <si>
    <t>Dalība LJBL</t>
  </si>
  <si>
    <t>JPAP_R3.2.4._174 JPAP_R3.2.4._178</t>
  </si>
  <si>
    <t>1.1.2.</t>
  </si>
  <si>
    <t>Dalība EGBL</t>
  </si>
  <si>
    <t>JPAP_R3.2.4._170</t>
  </si>
  <si>
    <t>Basketbola programmas īstenošanas nodrošināšana</t>
  </si>
  <si>
    <t>JPAP_R3.2.4._173</t>
  </si>
  <si>
    <t>Dienas nometnes</t>
  </si>
  <si>
    <t>JPAP_R3.2.4._178 JPAP_R3.2.4._184</t>
  </si>
  <si>
    <t>1.4.</t>
  </si>
  <si>
    <t>Izbraukuma nometnes</t>
  </si>
  <si>
    <t>Burāšana</t>
  </si>
  <si>
    <t>Burāšanas programmas īstenošanas nodrošināšana</t>
  </si>
  <si>
    <t>Jūrmalas Sporta skolas bilancā esošās motorlaivas izmantošanas izmaksas</t>
  </si>
  <si>
    <t>Daiļslidošana</t>
  </si>
  <si>
    <t>Dalība Latvijas čempionātos un sacensībās</t>
  </si>
  <si>
    <t>Daiļslidošanas programmas īstenošanas nodrošināšana</t>
  </si>
  <si>
    <t>Džudo</t>
  </si>
  <si>
    <t>Džudo programmas īstenošanas nodrošināšana</t>
  </si>
  <si>
    <t>Futbols</t>
  </si>
  <si>
    <t>Futbola programmas īstenošanas nodrošināšana</t>
  </si>
  <si>
    <t>Nometnes</t>
  </si>
  <si>
    <t>5.3.1.</t>
  </si>
  <si>
    <t>5.3.2.</t>
  </si>
  <si>
    <t>Diennakts nometnes</t>
  </si>
  <si>
    <t>Handbols</t>
  </si>
  <si>
    <t>Handbola programmas īstenošanas nodrošināšana</t>
  </si>
  <si>
    <t>Hokejs</t>
  </si>
  <si>
    <t>Dalība Latvijas jaunatnes hokejmeistarsacikstēs</t>
  </si>
  <si>
    <t>Hokeja programmas īstenošanas nodrošināšana</t>
  </si>
  <si>
    <t>7.4.</t>
  </si>
  <si>
    <t>Mākslas vingrošana</t>
  </si>
  <si>
    <t>8.1.1.</t>
  </si>
  <si>
    <t>Dalība Starptautiskās sacensībās</t>
  </si>
  <si>
    <t>M/V programmas īstenošanas nodrošināšana</t>
  </si>
  <si>
    <t>8.3.1.</t>
  </si>
  <si>
    <t>8.3.2.</t>
  </si>
  <si>
    <t>Peldēšana</t>
  </si>
  <si>
    <t>Peldēšanas programmas īstenošanas nodrošināšana</t>
  </si>
  <si>
    <t>9.3.1.</t>
  </si>
  <si>
    <t xml:space="preserve">Izbraukuma nometne, Elektiņai, Lietuva, </t>
  </si>
  <si>
    <t>9.3.2.</t>
  </si>
  <si>
    <t>Dienas nometne, Jūrmalā, 10 dienas Jūnijs</t>
  </si>
  <si>
    <t>9.3.3.</t>
  </si>
  <si>
    <t>Dienas nometne, Jūrmala, 10 dienas Augusts</t>
  </si>
  <si>
    <t>9.3.4.</t>
  </si>
  <si>
    <t xml:space="preserve">Dienas nometne, Jūrmala, 8 dienas </t>
  </si>
  <si>
    <t>Regbijs</t>
  </si>
  <si>
    <t>Regbijas programmas īstenošanas nodrošināšana</t>
  </si>
  <si>
    <t>10.3.1.</t>
  </si>
  <si>
    <t>Vieglatlētika</t>
  </si>
  <si>
    <t>Vielatlētikas programmas īstenošanas nodrošināšana</t>
  </si>
  <si>
    <t>11.3.</t>
  </si>
  <si>
    <t>11.3.1.</t>
  </si>
  <si>
    <t>11.3.2.</t>
  </si>
  <si>
    <t>Volejbols</t>
  </si>
  <si>
    <t>Volejbola programmas īstenošanas nodrošināšana</t>
  </si>
  <si>
    <t xml:space="preserve">Līdzfinansējums sportistei A.Baikovai (arī viņas trenerei) sagatavošanās treniņiem dalībai Eiropas spēlēs </t>
  </si>
  <si>
    <t>Tāme Nr.09.5.1.</t>
  </si>
  <si>
    <t>Jūrmalas Valsts ģimnāzija</t>
  </si>
  <si>
    <t>90000051487</t>
  </si>
  <si>
    <t>Raiņa iela 55, Jūrmala, LV-2011</t>
  </si>
  <si>
    <t>LV73PARX0002484572005</t>
  </si>
  <si>
    <t>LV39PARX0002484573005</t>
  </si>
  <si>
    <t>LV97PARX0002484577005</t>
  </si>
  <si>
    <t>Dienas nauda (3*6.00) direktores komandējumam uz semināru - darbnīcu ,,Uz risinajumu vērsta prakse"
MK not.969 21.2.punkts</t>
  </si>
  <si>
    <t>Līdzekļu pārdale</t>
  </si>
  <si>
    <t>Tāme Nr.06.1.6.</t>
  </si>
  <si>
    <t>06.600</t>
  </si>
  <si>
    <t xml:space="preserve">Pašvaldības īpašumu pārvaldīšana </t>
  </si>
  <si>
    <t>Tāme Nr.08.1.5.</t>
  </si>
  <si>
    <t>Kultūras pasākumi</t>
  </si>
  <si>
    <t>Naudas līdzekļi ir nepieciešami mēneša biļetes iegādei darba braucieniem  (21 EUR x 9 mēneši)</t>
  </si>
  <si>
    <t>Līdzekļu ekonomija radusies,jo  transportlīdzekļa tehniskais stāvoklis neatļauj  piedalīties satiksmē</t>
  </si>
  <si>
    <r>
      <rPr>
        <b/>
        <sz val="9"/>
        <rFont val="Times New Roman"/>
        <family val="1"/>
        <charset val="186"/>
      </rPr>
      <t>16.pielikums</t>
    </r>
    <r>
      <rPr>
        <sz val="9"/>
        <rFont val="Times New Roman"/>
        <family val="1"/>
        <charset val="186"/>
      </rPr>
      <t xml:space="preserve"> Jūrmalas pilsētas domes</t>
    </r>
  </si>
  <si>
    <t>2017.gada budžeta projekta atšifrējums pa programmām  un budžeta veidiem</t>
  </si>
  <si>
    <t>Īpašumu pārvaldes Pašvaldības īpašumu nodaļa</t>
  </si>
  <si>
    <t>Pašvaldības īpašumu pārvaldīšana</t>
  </si>
  <si>
    <t>06.600.</t>
  </si>
  <si>
    <t>Vērtēšana (tirgus vērtību noteikšana un aktualizācija; kapitālsabiedrību pamatkapitālā iekļaujamo nekustamo īpašumu vērtēšana; kapitālsabiedrību vērtēšana)</t>
  </si>
  <si>
    <t>Sludinājumi</t>
  </si>
  <si>
    <t>Informatīvie stendi (izgatavošana, uzstādīšana, demontāža)</t>
  </si>
  <si>
    <t>JPAP_R2.2.1._70</t>
  </si>
  <si>
    <t>Nekustamā īpašuma nodokļa kompensācija</t>
  </si>
  <si>
    <t>Telpu noma</t>
  </si>
  <si>
    <t>Pašvaldības īpašumā esošo nekustamo īpašumu pārvaldīšana un komunālie pakalpojumi</t>
  </si>
  <si>
    <t>Finansējums nepieciešams signalizācijas Dzimtenes ielā 15 uzstādīšanas  izdevumu segšanai</t>
  </si>
  <si>
    <t>Īpašumu apdrošināšana</t>
  </si>
  <si>
    <t>Ēku tehniskā stāvokļa novērtēšana</t>
  </si>
  <si>
    <t>Kadastrālā uzmērīšana zemesgabaliem, kas ierakstāmi zemesgrāmatā uz Jūrmalas pilsētas pašvaldības vārda, zemes ierīcības projekti</t>
  </si>
  <si>
    <t>Inventarizācijas lietu pasūtīšana Valsts zemes dienestam, būvju vai dzīvokļu kadastrālās uzmērīšanas lietu pasūtīšana Valsts zemes dienestam, kuri reģistrējami zemesgrāmatā uz Jūrmalas pilsētas pašvaldības vārda, datu aktualizācija VZD kadastrā, inventarizācijas lietu sagatavošanareģistrēšanai zemesgrāmatā</t>
  </si>
  <si>
    <t>Kancelejas nodevas, valsts nodevas</t>
  </si>
  <si>
    <t>Izdevumi juridiskās palīdzības sniedzējiem - notāra pakalpojumi, juridiskie slēdzieni zemes īpašumu lietās, konsultācijas apdrošināšanas jautājumos</t>
  </si>
  <si>
    <t>Zaudējumu segšana trešajām personām</t>
  </si>
  <si>
    <t>Jūrmalas pilsētas attīstības programma 2014. - 2020.gadam (JPAP)</t>
  </si>
  <si>
    <t>Rīcības virziens R2.2.1.: Jūrmalas vizuālās identitātes standarta izstrāde un ieviešana</t>
  </si>
  <si>
    <t>Aktivitāte Nr.70 Jūrmalas vizuālās identitātes veidošana un uzraudzīšana</t>
  </si>
  <si>
    <t>Rīcības virziens R3.1.2.: Pašvaldības pārvaldes kapacitātes celšana</t>
  </si>
  <si>
    <t>Aktivitāte Nr.131 Kvalitatīva pašvaldības pārvaldes kapacitātes nodrošināšana</t>
  </si>
  <si>
    <r>
      <rPr>
        <b/>
        <sz val="9"/>
        <rFont val="Times New Roman"/>
        <family val="1"/>
        <charset val="186"/>
      </rPr>
      <t>21.pielikums</t>
    </r>
    <r>
      <rPr>
        <sz val="9"/>
        <rFont val="Times New Roman"/>
        <family val="1"/>
        <charset val="186"/>
      </rPr>
      <t xml:space="preserve"> Jūrmalas pilsētas domes</t>
    </r>
  </si>
  <si>
    <t>Kultūras nodaļa</t>
  </si>
  <si>
    <t>08.620.</t>
  </si>
  <si>
    <t>Jūrmala Raiņa un Aspazijas pilsēta</t>
  </si>
  <si>
    <t>JPAP_R3.3.1._202</t>
  </si>
  <si>
    <t>Kultūras projektu konkurss - Profesionālās mākslas pieejamība Jūrmalā</t>
  </si>
  <si>
    <t>JPAP_R1.7.1._42 JPAP_R1.7.1._43
JPAP_R3.3.1._191</t>
  </si>
  <si>
    <t>Jūrmalas pilsētas domes līdzfinansēto iedzīvotāju iniciatīvas projektu īstenošana kultūras un mākslas attīstības veicināšanas jomā</t>
  </si>
  <si>
    <t>Izglītības semināri nozares darbiniekiem</t>
  </si>
  <si>
    <t>JPAP_R1.7.1._42</t>
  </si>
  <si>
    <t>Kauguru rudens svētki</t>
  </si>
  <si>
    <t>JPAP_R1.7.1._42 JPAP_R3.3.1._191</t>
  </si>
  <si>
    <t>Kūrortsvētki</t>
  </si>
  <si>
    <t>Gada balva kultūrā</t>
  </si>
  <si>
    <t>Starptautiskais Baltijas jūras koru konkurss, festivāls u.tml.</t>
  </si>
  <si>
    <t>Jūrmala - Latvijas valsts simtgadei.</t>
  </si>
  <si>
    <t>JPAP_R1.7.1._42 JPAP_R1.7.1._43</t>
  </si>
  <si>
    <t>Valsts svētku svinīgais pasākums</t>
  </si>
  <si>
    <t>JPAP_R1.7.1._43</t>
  </si>
  <si>
    <t xml:space="preserve">Radošā darba stipendijas, tai skaitā uzturēšanās izdevumu kompensācijas </t>
  </si>
  <si>
    <t>Finansējums nepieciešams telpu nomas izdevumu segšanai</t>
  </si>
  <si>
    <t>JPAP_R3.3.1._193</t>
  </si>
  <si>
    <t>Finansējums nepieciešams stipendiju izmaksai</t>
  </si>
  <si>
    <t>*Informatīvi:</t>
  </si>
  <si>
    <t>Aktivitāte: Nr.42. Jaunu kultūras tūrisma produktu attīstība</t>
  </si>
  <si>
    <t>Aktivitāte: Nr.43. Kultūras dzīves piedāvājuma attīstība visa gada garumā</t>
  </si>
  <si>
    <t>Rīcības virziens: R.3.3.1. Pilsētas kultūras iestāžu un muzeju darbības pilnveide</t>
  </si>
  <si>
    <t>Aktivitāte: Nr.191. Daudzveidīgu kultūras pasākumu pieejamība Jūrmalas iedzīvotājiem Jūrmalas pilsētā</t>
  </si>
  <si>
    <t>Aktivitāte: Nr.193. Jūrmalas kā kultūras un mākslas pilsētas identitātes un konkurētspējas nostiprināšana</t>
  </si>
  <si>
    <t>Aktivitāte: Nr.202. Pilsētas tēla "Jūrmala - Raiņa un Aspazijas pilsēta" izveide</t>
  </si>
  <si>
    <t>Tāme Nr.04.1.16.</t>
  </si>
  <si>
    <t>04.120</t>
  </si>
  <si>
    <t>Pasākums "Algoti pagaidu sabiedriskie darbi 2017"</t>
  </si>
  <si>
    <t>LV25PARX0002484572093</t>
  </si>
  <si>
    <t>Tāme Nr.04.3.1.</t>
  </si>
  <si>
    <t>Līdzfinansējuma un priekšfinansējuma nodrošināšana ES un citas ārvalstu finanšu palīdzības projektu īstenošanā</t>
  </si>
  <si>
    <t>Tāme Nr.09.2.1.</t>
  </si>
  <si>
    <t>Jūrmalas Alternatīvā skola</t>
  </si>
  <si>
    <t>90000051665</t>
  </si>
  <si>
    <t>Viestura iela 6, Jūrmala</t>
  </si>
  <si>
    <t>Iestādes uzturēšanas un vispārējās izglītības nodrošināšana</t>
  </si>
  <si>
    <t>LV94PARX0002484572015</t>
  </si>
  <si>
    <t>LV60PARX0002484573015</t>
  </si>
  <si>
    <t>LV21PARX0002484577015</t>
  </si>
  <si>
    <t>virtuves konvekcijas krāsns nav remontējama, pārlikt uz saimniecības PL jaunas krāsns iegādei</t>
  </si>
  <si>
    <t>Konvekcijas krāsns iegādei</t>
  </si>
  <si>
    <t>Tāme Nr.09.6.1.</t>
  </si>
  <si>
    <t>Jūrmalas pilsētas Kauguru vidusskola</t>
  </si>
  <si>
    <t>90000051519</t>
  </si>
  <si>
    <t>Raiņa 118</t>
  </si>
  <si>
    <t>LV46PARX0002484572006</t>
  </si>
  <si>
    <t>LV12PARX0002484573006</t>
  </si>
  <si>
    <t>LV70PARX0002484577006</t>
  </si>
  <si>
    <t>LV07PARX0002484576006</t>
  </si>
  <si>
    <t>S.Garkulei bēru pabalsta izmaksai.</t>
  </si>
  <si>
    <t>Tāme Nr.09.12.1</t>
  </si>
  <si>
    <t>Jūrmalas Mūzikas vidusskola</t>
  </si>
  <si>
    <t>90000056465</t>
  </si>
  <si>
    <t>Smilšu iela 7, Jūrmala, LV-2015</t>
  </si>
  <si>
    <t>Iestādes uzturēšana, profesionālās ievirzes izglītības nodrošināšana</t>
  </si>
  <si>
    <t>LV56PARX0002484572020</t>
  </si>
  <si>
    <t>LV22PARX0002484573020</t>
  </si>
  <si>
    <t>LV80PARX0002484577020</t>
  </si>
  <si>
    <t>LV17PARX0002484576020</t>
  </si>
  <si>
    <t xml:space="preserve"> MD Piemaksa pedagogiem par papildus pienākumu veikšanu 3 mēn.(steidzīgi nepieciešamie) x 2334.13</t>
  </si>
  <si>
    <t xml:space="preserve"> Izglītības metodiķis -8625.00,+ prof.ievirzes izgl.skolotājs 4.5 x 700 x 12= 37800, budžetā ir  4.2 x 680 x 12 = 34272,papildus nepieciešams 3528.00</t>
  </si>
  <si>
    <t>Dienas nauda komandējumam uz A.Skrjabina pianistu konkursu Parīzē 2 cilv. x 5 d x 57.00= 570.00</t>
  </si>
  <si>
    <t>Komandējuma izdevumi uz A.Skrjabina pianistu konkursu Parīzē : aviobiļetes  2 cilv x 250 = 500.00, viesnīca 2 cilv x 4 n x 134.37 =1075.00, transporta izdevumi no/uz lidostu 2 x 37.50 = 75.00</t>
  </si>
  <si>
    <t xml:space="preserve">Audzēkņu dalībai A.Skrjabina pianistu konkursā Parīzē :  aviobiļetes  2 cilv x 250 = 500.00, viesnīca 2 cilv x 4 n x 134.37 =1075.00, transporta izdevumi no/uz lidostu 2 x 37.50 = 75.00, dalības maksa 2 x 65.00 = 130.00.                                          </t>
  </si>
  <si>
    <t>Dalības maksa vadītājas komandējumam Ungārijā no 28.02.2017-04.03.2017</t>
  </si>
  <si>
    <t>JPAP_R1.8.2._47
JPAP_R1.8.2._48</t>
  </si>
  <si>
    <t>Biedrības "Intelektuālā īpašuma aizsardzības starptautiskās asociācijas Latvijas Nacionālā grupa" rīkotai konferencei "12th AIPPI Baltic Conference" , kas  notiks 2017.gada 11.-13. aprīlim viesnīcā "Baltic Beach Hotel and Spa" Jūrmalā.</t>
  </si>
  <si>
    <t>Finansējums nepieciešams pasākuma "Vakanču gadatirgus" vizuālo materiālu iegādes izdevumu segšanai</t>
  </si>
  <si>
    <t>Tāme Nr.04.1.14</t>
  </si>
  <si>
    <t>Jomas iela 1/5, Jūrmala, LV-2016</t>
  </si>
  <si>
    <t xml:space="preserve">Projekta "Latvijas starptautiskās konkurētspējas veicināšana tūrismā/2017.gada aktivitātes" </t>
  </si>
  <si>
    <t>LV28TREL9802008030000</t>
  </si>
  <si>
    <t>finansējums nepieciešams biedrības "Intelektuālā īpašuma aizsardzības starptautiskās asociācijas Latvijas Nacionālā grupa" rīkotai konferencei "12th AIPPI Baltic Conference" , kas  notiks 2017.gada 11.-13. aprīlim viesnīcā "Baltic Beach Hotel and Spa" Jūrmalā.</t>
  </si>
  <si>
    <t>2017.gada budžeta  atšifrējums pa programmām un budžeta veidiem</t>
  </si>
  <si>
    <t>5.13.</t>
  </si>
  <si>
    <t>Biedrībai  "Intelektuālā īpašuma aizsardzības starptautiskās asociācijas Latvijas Nacionālā grupa"</t>
  </si>
  <si>
    <t>Jūrmalas pilsētas domes Konferenču semināru  un starpnozaru pasākumu līdzfinansēšanas komisijas 2017.gada 2.marta lēmums</t>
  </si>
  <si>
    <t xml:space="preserve">2017.gada budžeta  atšifrējums pa programmām </t>
  </si>
  <si>
    <t>Tāme Nr.01.2.1</t>
  </si>
  <si>
    <t>Jūrmalas pilsētas vēlēšanu komisija</t>
  </si>
  <si>
    <t>Jomas iela 1/5, Jūrmala, LV 2015</t>
  </si>
  <si>
    <t>01.110</t>
  </si>
  <si>
    <t>LV70PARX000248572156</t>
  </si>
  <si>
    <t>Saskaņā ar CVK instrukcijās noteikto vēlēšanu komisiju pienākumiem, palielinās darba apjoms Jūrmalas pilsētas vēlēšanu komisijai</t>
  </si>
  <si>
    <t>Samazinās pieaicināto personu darba apjoms, šoreiz to veic Jūrmalas pilsētas vēlēšanu komisija</t>
  </si>
  <si>
    <t>Personīgā transporlīdzekļa ekspluatācijas kompensācija vēlēšanu komisiju darba nodrošināšanai .(Vid.degvielas cena litrā 1.17 Eur x 10 l/100 km x 0.04 Eur kompensācija par katru km)</t>
  </si>
  <si>
    <t>Šajās vēlēšanās netiks izmantoti</t>
  </si>
  <si>
    <t xml:space="preserve"> Paredzam ietaupīt, lai segtu personīgā transpotlīdzekļa ekspluotācijas komprnsācijas </t>
  </si>
  <si>
    <t>5.14.</t>
  </si>
  <si>
    <t>Latvijas Lauku tūrisma asociācijai "Lauku ceļotājs"</t>
  </si>
  <si>
    <t>JPD Konferenču un starpnozaru pasākumu līdzfinansēšanas komisijas 2017.gada 13.marta lēmums</t>
  </si>
  <si>
    <t>JPAP_R1.8.2._47
JPAP_R1.8.2._49</t>
  </si>
  <si>
    <t>5.15.</t>
  </si>
  <si>
    <t>Biedrībai "Baltic Jewish Network"</t>
  </si>
  <si>
    <t>JPAP_R1.8.2._47
JPAP_R1.8.2._50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</si>
</sst>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0"/>
    <numFmt numFmtId="166" formatCode="0.0"/>
    <numFmt numFmtId="167" formatCode="#,##0.0"/>
  </numFmts>
  <fonts count="15" x14ac:knownFonts="1">
    <font>
      <sz val="11"/>
      <color theme="1"/>
      <name val="Calibri"/>
      <family val="2"/>
      <charset val="186"/>
      <scheme val="minor"/>
    </font>
    <font>
      <sz val="10"/>
      <name val="Arial"/>
      <family val="2"/>
      <charset val="186"/>
    </font>
    <font>
      <sz val="9"/>
      <name val="Times New Roman"/>
      <family val="1"/>
      <charset val="186"/>
    </font>
    <font>
      <b/>
      <u/>
      <sz val="12"/>
      <name val="Times New Roman"/>
      <family val="1"/>
      <charset val="186"/>
    </font>
    <font>
      <sz val="10"/>
      <name val="Times New Roman"/>
      <family val="1"/>
      <charset val="186"/>
    </font>
    <font>
      <b/>
      <sz val="9"/>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sz val="11"/>
      <color theme="1"/>
      <name val="Calibri"/>
      <family val="2"/>
      <charset val="186"/>
      <scheme val="minor"/>
    </font>
    <font>
      <sz val="10"/>
      <name val="Arial"/>
      <family val="2"/>
      <charset val="186"/>
    </font>
    <font>
      <b/>
      <sz val="12"/>
      <name val="Times New Roman"/>
      <family val="1"/>
      <charset val="186"/>
    </font>
    <font>
      <b/>
      <i/>
      <sz val="12"/>
      <name val="Times New Roman"/>
      <family val="1"/>
      <charset val="186"/>
    </font>
    <font>
      <sz val="9"/>
      <color theme="1"/>
      <name val="Times New Roman"/>
      <family val="1"/>
      <charset val="186"/>
    </font>
    <font>
      <sz val="9"/>
      <color indexed="10"/>
      <name val="Times New Roman"/>
      <family val="1"/>
      <charset val="186"/>
    </font>
  </fonts>
  <fills count="4">
    <fill>
      <patternFill patternType="none"/>
    </fill>
    <fill>
      <patternFill patternType="gray125"/>
    </fill>
    <fill>
      <patternFill patternType="solid">
        <fgColor indexed="9"/>
        <bgColor indexed="64"/>
      </patternFill>
    </fill>
    <fill>
      <patternFill patternType="solid">
        <fgColor indexed="51"/>
        <bgColor indexed="64"/>
      </patternFill>
    </fill>
  </fills>
  <borders count="115">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bottom/>
      <diagonal/>
    </border>
    <border>
      <left style="hair">
        <color indexed="64"/>
      </left>
      <right style="hair">
        <color indexed="64"/>
      </right>
      <top style="hair">
        <color indexed="64"/>
      </top>
      <bottom/>
      <diagonal/>
    </border>
    <border>
      <left style="thin">
        <color indexed="64"/>
      </left>
      <right style="thin">
        <color indexed="64"/>
      </right>
      <top/>
      <bottom style="double">
        <color indexed="64"/>
      </bottom>
      <diagonal/>
    </border>
    <border>
      <left style="hair">
        <color indexed="64"/>
      </left>
      <right style="hair">
        <color indexed="64"/>
      </right>
      <top/>
      <bottom/>
      <diagonal/>
    </border>
    <border>
      <left style="hair">
        <color indexed="64"/>
      </left>
      <right style="hair">
        <color indexed="64"/>
      </right>
      <top/>
      <bottom style="double">
        <color indexed="64"/>
      </bottom>
      <diagonal/>
    </border>
    <border>
      <left style="thin">
        <color indexed="64"/>
      </left>
      <right style="thin">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thin">
        <color indexed="64"/>
      </right>
      <top style="hair">
        <color indexed="64"/>
      </top>
      <bottom/>
      <diagonal/>
    </border>
    <border>
      <left style="hair">
        <color indexed="64"/>
      </left>
      <right/>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double">
        <color indexed="64"/>
      </bottom>
      <diagonal/>
    </border>
    <border>
      <left style="hair">
        <color indexed="64"/>
      </left>
      <right/>
      <top/>
      <bottom style="thin">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hair">
        <color indexed="64"/>
      </left>
      <right/>
      <top style="thin">
        <color indexed="64"/>
      </top>
      <bottom style="thin">
        <color indexed="64"/>
      </bottom>
      <diagonal/>
    </border>
    <border>
      <left style="hair">
        <color indexed="64"/>
      </left>
      <right/>
      <top style="double">
        <color indexed="64"/>
      </top>
      <bottom style="double">
        <color indexed="64"/>
      </bottom>
      <diagonal/>
    </border>
    <border>
      <left style="thin">
        <color indexed="64"/>
      </left>
      <right style="hair">
        <color indexed="64"/>
      </right>
      <top style="hair">
        <color indexed="64"/>
      </top>
      <bottom/>
      <diagonal/>
    </border>
    <border>
      <left style="thin">
        <color indexed="64"/>
      </left>
      <right style="hair">
        <color indexed="64"/>
      </right>
      <top/>
      <bottom style="double">
        <color indexed="64"/>
      </bottom>
      <diagonal/>
    </border>
    <border>
      <left style="thin">
        <color indexed="64"/>
      </left>
      <right style="hair">
        <color indexed="64"/>
      </right>
      <top style="double">
        <color indexed="64"/>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bottom style="double">
        <color indexed="64"/>
      </bottom>
      <diagonal/>
    </border>
    <border>
      <left style="hair">
        <color indexed="64"/>
      </left>
      <right/>
      <top style="double">
        <color indexed="64"/>
      </top>
      <bottom style="thin">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thin">
        <color indexed="64"/>
      </left>
      <right/>
      <top style="double">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style="thin">
        <color indexed="64"/>
      </left>
      <right/>
      <top style="double">
        <color indexed="64"/>
      </top>
      <bottom style="double">
        <color indexed="64"/>
      </bottom>
      <diagonal/>
    </border>
    <border>
      <left/>
      <right style="hair">
        <color indexed="64"/>
      </right>
      <top/>
      <bottom/>
      <diagonal/>
    </border>
    <border>
      <left/>
      <right style="hair">
        <color indexed="64"/>
      </right>
      <top/>
      <bottom style="double">
        <color indexed="64"/>
      </bottom>
      <diagonal/>
    </border>
    <border>
      <left/>
      <right style="hair">
        <color indexed="64"/>
      </right>
      <top style="double">
        <color indexed="64"/>
      </top>
      <bottom style="thin">
        <color indexed="64"/>
      </bottom>
      <diagonal/>
    </border>
    <border>
      <left/>
      <right style="hair">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double">
        <color indexed="64"/>
      </top>
      <bottom style="hair">
        <color indexed="64"/>
      </bottom>
      <diagonal/>
    </border>
    <border>
      <left/>
      <right style="hair">
        <color indexed="64"/>
      </right>
      <top style="hair">
        <color indexed="64"/>
      </top>
      <bottom/>
      <diagonal/>
    </border>
    <border>
      <left/>
      <right style="hair">
        <color indexed="64"/>
      </right>
      <top style="double">
        <color indexed="64"/>
      </top>
      <bottom style="double">
        <color indexed="64"/>
      </bottom>
      <diagonal/>
    </border>
    <border>
      <left style="hair">
        <color indexed="64"/>
      </left>
      <right/>
      <top style="double">
        <color indexed="64"/>
      </top>
      <bottom style="hair">
        <color indexed="64"/>
      </bottom>
      <diagonal/>
    </border>
    <border>
      <left/>
      <right/>
      <top/>
      <bottom style="double">
        <color indexed="64"/>
      </bottom>
      <diagonal/>
    </border>
    <border>
      <left/>
      <right/>
      <top style="hair">
        <color indexed="64"/>
      </top>
      <bottom/>
      <diagonal/>
    </border>
    <border>
      <left/>
      <right/>
      <top/>
      <bottom style="hair">
        <color auto="1"/>
      </bottom>
      <diagonal/>
    </border>
    <border>
      <left style="hair">
        <color indexed="64"/>
      </left>
      <right style="thin">
        <color indexed="64"/>
      </right>
      <top/>
      <bottom style="double">
        <color indexed="64"/>
      </bottom>
      <diagonal/>
    </border>
    <border>
      <left style="hair">
        <color indexed="64"/>
      </left>
      <right style="thin">
        <color indexed="64"/>
      </right>
      <top style="double">
        <color indexed="64"/>
      </top>
      <bottom style="hair">
        <color indexed="64"/>
      </bottom>
      <diagonal/>
    </border>
    <border>
      <left style="hair">
        <color indexed="64"/>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right style="thin">
        <color indexed="64"/>
      </right>
      <top/>
      <bottom style="hair">
        <color indexed="64"/>
      </bottom>
      <diagonal/>
    </border>
    <border>
      <left/>
      <right style="thin">
        <color indexed="64"/>
      </right>
      <top style="double">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bottom style="thin">
        <color indexed="64"/>
      </bottom>
      <diagonal/>
    </border>
  </borders>
  <cellStyleXfs count="7">
    <xf numFmtId="0" fontId="0" fillId="0" borderId="0"/>
    <xf numFmtId="0" fontId="1" fillId="0" borderId="0"/>
    <xf numFmtId="0" fontId="9" fillId="0" borderId="0"/>
    <xf numFmtId="0" fontId="10" fillId="0" borderId="0"/>
    <xf numFmtId="0" fontId="1" fillId="0" borderId="0"/>
    <xf numFmtId="0" fontId="1" fillId="0" borderId="0"/>
    <xf numFmtId="0" fontId="9" fillId="0" borderId="0"/>
  </cellStyleXfs>
  <cellXfs count="1178">
    <xf numFmtId="0" fontId="0" fillId="0" borderId="0" xfId="0"/>
    <xf numFmtId="0" fontId="2" fillId="0" borderId="0" xfId="1" applyFont="1" applyFill="1" applyBorder="1" applyAlignment="1" applyProtection="1">
      <alignment vertical="center"/>
    </xf>
    <xf numFmtId="49" fontId="2" fillId="2" borderId="1"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4" fillId="2" borderId="1" xfId="1" applyNumberFormat="1" applyFont="1" applyFill="1" applyBorder="1" applyAlignment="1" applyProtection="1">
      <alignment vertical="center"/>
    </xf>
    <xf numFmtId="49" fontId="5" fillId="2" borderId="0" xfId="1" applyNumberFormat="1" applyFont="1" applyFill="1" applyBorder="1" applyAlignment="1" applyProtection="1">
      <alignment vertical="center"/>
    </xf>
    <xf numFmtId="0" fontId="2" fillId="0" borderId="0" xfId="1" applyFont="1" applyBorder="1" applyAlignment="1" applyProtection="1">
      <alignment vertical="center"/>
    </xf>
    <xf numFmtId="49" fontId="6" fillId="2" borderId="1" xfId="1" applyNumberFormat="1" applyFont="1" applyFill="1" applyBorder="1" applyAlignment="1" applyProtection="1">
      <alignment vertical="center"/>
    </xf>
    <xf numFmtId="49" fontId="2" fillId="2" borderId="9" xfId="1" applyNumberFormat="1" applyFont="1" applyFill="1" applyBorder="1" applyAlignment="1" applyProtection="1">
      <alignment vertical="center"/>
    </xf>
    <xf numFmtId="49" fontId="2" fillId="2" borderId="10" xfId="1" applyNumberFormat="1" applyFont="1" applyFill="1" applyBorder="1" applyAlignment="1" applyProtection="1">
      <alignment vertical="center"/>
    </xf>
    <xf numFmtId="49" fontId="2" fillId="2" borderId="11" xfId="1" applyNumberFormat="1" applyFont="1" applyFill="1" applyBorder="1" applyAlignment="1" applyProtection="1">
      <alignment vertical="center"/>
      <protection locked="0"/>
    </xf>
    <xf numFmtId="49" fontId="2" fillId="2" borderId="12" xfId="1" applyNumberFormat="1" applyFont="1" applyFill="1" applyBorder="1" applyAlignment="1" applyProtection="1">
      <alignment vertical="center"/>
      <protection locked="0"/>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1" xfId="1" applyNumberFormat="1" applyFont="1" applyFill="1" applyBorder="1" applyAlignment="1" applyProtection="1">
      <alignment horizontal="center" vertical="center"/>
    </xf>
    <xf numFmtId="1" fontId="7" fillId="0" borderId="22" xfId="1" applyNumberFormat="1" applyFont="1" applyFill="1" applyBorder="1" applyAlignment="1" applyProtection="1">
      <alignment horizontal="center" vertical="center"/>
    </xf>
    <xf numFmtId="0" fontId="5" fillId="0" borderId="16" xfId="1" applyFont="1" applyFill="1" applyBorder="1" applyAlignment="1" applyProtection="1">
      <alignment vertical="center" wrapText="1"/>
    </xf>
    <xf numFmtId="0" fontId="5" fillId="0" borderId="16" xfId="1" applyFont="1" applyFill="1" applyBorder="1" applyAlignment="1" applyProtection="1">
      <alignment horizontal="left" vertical="center" wrapText="1"/>
    </xf>
    <xf numFmtId="0" fontId="5" fillId="0" borderId="19" xfId="1" applyFont="1" applyFill="1" applyBorder="1" applyAlignment="1" applyProtection="1">
      <alignment vertical="center"/>
      <protection locked="0"/>
    </xf>
    <xf numFmtId="0" fontId="5" fillId="0" borderId="0" xfId="1" applyFont="1" applyFill="1" applyBorder="1" applyAlignment="1" applyProtection="1">
      <alignment vertical="center"/>
    </xf>
    <xf numFmtId="0" fontId="5" fillId="0" borderId="23" xfId="1" applyFont="1" applyFill="1" applyBorder="1" applyAlignment="1" applyProtection="1">
      <alignment vertical="center" wrapText="1"/>
    </xf>
    <xf numFmtId="0" fontId="5" fillId="0" borderId="23" xfId="1" applyFont="1" applyFill="1" applyBorder="1" applyAlignment="1" applyProtection="1">
      <alignment horizontal="left" vertical="center" wrapText="1"/>
    </xf>
    <xf numFmtId="3" fontId="5" fillId="0" borderId="24" xfId="1" applyNumberFormat="1" applyFont="1" applyFill="1" applyBorder="1" applyAlignment="1" applyProtection="1">
      <alignment horizontal="right" vertical="center"/>
    </xf>
    <xf numFmtId="0" fontId="2" fillId="0" borderId="21" xfId="1" applyFont="1" applyFill="1" applyBorder="1" applyAlignment="1" applyProtection="1">
      <alignment vertical="center" wrapText="1"/>
    </xf>
    <xf numFmtId="0" fontId="2" fillId="0" borderId="21" xfId="1" applyFont="1" applyFill="1" applyBorder="1" applyAlignment="1" applyProtection="1">
      <alignment horizontal="left" vertical="center" wrapText="1"/>
    </xf>
    <xf numFmtId="3" fontId="2" fillId="0" borderId="22" xfId="1" applyNumberFormat="1" applyFont="1" applyFill="1" applyBorder="1" applyAlignment="1" applyProtection="1">
      <alignment horizontal="right" vertical="center"/>
    </xf>
    <xf numFmtId="0" fontId="2" fillId="0" borderId="16" xfId="1" applyFont="1" applyFill="1" applyBorder="1" applyAlignment="1" applyProtection="1">
      <alignment vertical="center" wrapText="1"/>
    </xf>
    <xf numFmtId="0" fontId="2" fillId="0" borderId="16" xfId="1" applyFont="1" applyFill="1" applyBorder="1" applyAlignment="1" applyProtection="1">
      <alignment horizontal="right" vertical="center" wrapText="1"/>
    </xf>
    <xf numFmtId="3" fontId="2" fillId="0" borderId="19" xfId="1" applyNumberFormat="1" applyFont="1" applyFill="1" applyBorder="1" applyAlignment="1" applyProtection="1">
      <alignment horizontal="right" vertical="center"/>
      <protection locked="0"/>
    </xf>
    <xf numFmtId="0" fontId="2" fillId="0" borderId="25" xfId="1" applyFont="1" applyFill="1" applyBorder="1" applyAlignment="1" applyProtection="1">
      <alignment vertical="center" wrapText="1"/>
    </xf>
    <xf numFmtId="0" fontId="2" fillId="0" borderId="25" xfId="1" applyFont="1" applyFill="1" applyBorder="1" applyAlignment="1" applyProtection="1">
      <alignment horizontal="right" vertical="center" wrapText="1"/>
    </xf>
    <xf numFmtId="3" fontId="2" fillId="0" borderId="5" xfId="1" applyNumberFormat="1" applyFont="1" applyFill="1" applyBorder="1" applyAlignment="1" applyProtection="1">
      <alignment horizontal="right" vertical="center"/>
      <protection locked="0"/>
    </xf>
    <xf numFmtId="0" fontId="5" fillId="0" borderId="18" xfId="1" applyFont="1" applyFill="1" applyBorder="1" applyAlignment="1" applyProtection="1">
      <alignment horizontal="left" vertical="center" wrapText="1"/>
    </xf>
    <xf numFmtId="3" fontId="2" fillId="0" borderId="20" xfId="1" applyNumberFormat="1" applyFont="1" applyFill="1" applyBorder="1" applyAlignment="1" applyProtection="1">
      <alignment vertical="center"/>
      <protection locked="0"/>
    </xf>
    <xf numFmtId="0" fontId="5" fillId="0" borderId="26" xfId="1" applyFont="1" applyFill="1" applyBorder="1" applyAlignment="1" applyProtection="1">
      <alignment horizontal="left" vertical="center" wrapText="1"/>
    </xf>
    <xf numFmtId="3" fontId="2" fillId="0" borderId="27" xfId="1" applyNumberFormat="1" applyFont="1" applyFill="1" applyBorder="1" applyAlignment="1" applyProtection="1">
      <alignment horizontal="center" vertical="center"/>
    </xf>
    <xf numFmtId="3" fontId="2" fillId="0" borderId="27" xfId="1" applyNumberFormat="1" applyFont="1" applyFill="1" applyBorder="1" applyAlignment="1" applyProtection="1">
      <alignment vertical="center"/>
    </xf>
    <xf numFmtId="0" fontId="5" fillId="0" borderId="26" xfId="1" applyFont="1" applyFill="1" applyBorder="1" applyAlignment="1" applyProtection="1">
      <alignment horizontal="center" vertical="center" wrapText="1"/>
    </xf>
    <xf numFmtId="0" fontId="2" fillId="0" borderId="16" xfId="1" applyFont="1" applyFill="1" applyBorder="1" applyAlignment="1" applyProtection="1">
      <alignment horizontal="left" vertical="center" wrapText="1"/>
    </xf>
    <xf numFmtId="3" fontId="2" fillId="0" borderId="19"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vertical="center"/>
      <protection locked="0"/>
    </xf>
    <xf numFmtId="0" fontId="2" fillId="0" borderId="25" xfId="1" applyFont="1" applyFill="1" applyBorder="1" applyAlignment="1" applyProtection="1">
      <alignment horizontal="left" vertical="center" wrapText="1"/>
    </xf>
    <xf numFmtId="3" fontId="2" fillId="0" borderId="5" xfId="1" applyNumberFormat="1" applyFont="1" applyFill="1" applyBorder="1" applyAlignment="1" applyProtection="1">
      <alignment horizontal="center" vertical="center"/>
    </xf>
    <xf numFmtId="3" fontId="2" fillId="0" borderId="5" xfId="1" applyNumberFormat="1" applyFont="1" applyFill="1" applyBorder="1" applyAlignment="1" applyProtection="1">
      <alignment vertical="center"/>
      <protection locked="0"/>
    </xf>
    <xf numFmtId="0" fontId="2" fillId="0" borderId="28" xfId="1" applyFont="1" applyFill="1" applyBorder="1" applyAlignment="1" applyProtection="1">
      <alignment horizontal="right" vertical="center" wrapText="1"/>
    </xf>
    <xf numFmtId="0" fontId="2" fillId="0" borderId="28" xfId="1" applyFont="1" applyFill="1" applyBorder="1" applyAlignment="1" applyProtection="1">
      <alignment horizontal="left" vertical="center" wrapText="1"/>
    </xf>
    <xf numFmtId="3" fontId="2" fillId="0" borderId="29" xfId="1" applyNumberFormat="1" applyFont="1" applyFill="1" applyBorder="1" applyAlignment="1" applyProtection="1">
      <alignment horizontal="center" vertical="center"/>
    </xf>
    <xf numFmtId="3" fontId="2" fillId="0" borderId="29" xfId="1" applyNumberFormat="1" applyFont="1" applyFill="1" applyBorder="1" applyAlignment="1" applyProtection="1">
      <alignment vertical="center"/>
      <protection locked="0"/>
    </xf>
    <xf numFmtId="0" fontId="5" fillId="0" borderId="30" xfId="1" applyFont="1" applyFill="1" applyBorder="1" applyAlignment="1" applyProtection="1">
      <alignment horizontal="center" vertical="center" wrapText="1"/>
    </xf>
    <xf numFmtId="0" fontId="5" fillId="0" borderId="30" xfId="1" applyFont="1" applyFill="1" applyBorder="1" applyAlignment="1" applyProtection="1">
      <alignment horizontal="left" vertical="center" wrapText="1"/>
    </xf>
    <xf numFmtId="3" fontId="2" fillId="0" borderId="31" xfId="1" applyNumberFormat="1" applyFont="1" applyFill="1" applyBorder="1" applyAlignment="1" applyProtection="1">
      <alignment horizontal="right" vertical="center"/>
    </xf>
    <xf numFmtId="0" fontId="5" fillId="0" borderId="34" xfId="1" applyFont="1" applyFill="1" applyBorder="1" applyAlignment="1" applyProtection="1">
      <alignment horizontal="center" vertical="center" wrapText="1"/>
    </xf>
    <xf numFmtId="0" fontId="5" fillId="0" borderId="34" xfId="1" applyFont="1" applyFill="1" applyBorder="1" applyAlignment="1" applyProtection="1">
      <alignment horizontal="left" vertical="center" wrapText="1"/>
    </xf>
    <xf numFmtId="3" fontId="2" fillId="0" borderId="36" xfId="1" applyNumberFormat="1" applyFont="1" applyFill="1" applyBorder="1" applyAlignment="1" applyProtection="1">
      <alignment horizontal="center" vertical="center"/>
    </xf>
    <xf numFmtId="0" fontId="2" fillId="0" borderId="37" xfId="1" applyFont="1" applyFill="1" applyBorder="1" applyAlignment="1" applyProtection="1">
      <alignment horizontal="right" vertical="center" wrapText="1"/>
    </xf>
    <xf numFmtId="0" fontId="2" fillId="0" borderId="37" xfId="1" applyFont="1" applyFill="1" applyBorder="1" applyAlignment="1" applyProtection="1">
      <alignment horizontal="left" vertical="center" wrapText="1"/>
    </xf>
    <xf numFmtId="3" fontId="2" fillId="0" borderId="39" xfId="1" applyNumberFormat="1" applyFont="1" applyFill="1" applyBorder="1" applyAlignment="1" applyProtection="1">
      <alignment horizontal="center" vertical="center"/>
    </xf>
    <xf numFmtId="0" fontId="2" fillId="0" borderId="37" xfId="1" applyFont="1" applyFill="1" applyBorder="1" applyAlignment="1" applyProtection="1">
      <alignment vertical="center" wrapText="1"/>
    </xf>
    <xf numFmtId="0" fontId="5" fillId="0" borderId="16" xfId="1" applyFont="1" applyBorder="1" applyAlignment="1" applyProtection="1">
      <alignment vertical="center" wrapText="1"/>
    </xf>
    <xf numFmtId="0" fontId="5" fillId="0" borderId="16" xfId="1" applyFont="1" applyBorder="1" applyAlignment="1" applyProtection="1">
      <alignment horizontal="left" vertical="center" wrapText="1"/>
    </xf>
    <xf numFmtId="0" fontId="5" fillId="0" borderId="23" xfId="1" applyFont="1" applyFill="1" applyBorder="1" applyAlignment="1" applyProtection="1">
      <alignment vertical="center"/>
    </xf>
    <xf numFmtId="3" fontId="5" fillId="0" borderId="24" xfId="1" applyNumberFormat="1" applyFont="1" applyFill="1" applyBorder="1" applyAlignment="1" applyProtection="1">
      <alignment vertical="center"/>
    </xf>
    <xf numFmtId="0" fontId="5" fillId="0" borderId="40" xfId="1" applyFont="1" applyFill="1" applyBorder="1" applyAlignment="1" applyProtection="1">
      <alignment vertical="center"/>
    </xf>
    <xf numFmtId="0" fontId="5" fillId="0" borderId="40" xfId="1" applyFont="1" applyFill="1" applyBorder="1" applyAlignment="1" applyProtection="1">
      <alignment vertical="center" wrapText="1"/>
    </xf>
    <xf numFmtId="3" fontId="5" fillId="0" borderId="41" xfId="1" applyNumberFormat="1" applyFont="1" applyFill="1" applyBorder="1" applyAlignment="1" applyProtection="1">
      <alignment vertical="center"/>
    </xf>
    <xf numFmtId="0" fontId="5" fillId="0" borderId="16" xfId="1" applyFont="1" applyFill="1" applyBorder="1" applyAlignment="1" applyProtection="1">
      <alignment vertical="center"/>
    </xf>
    <xf numFmtId="3" fontId="5" fillId="0" borderId="19" xfId="1" applyNumberFormat="1" applyFont="1" applyFill="1" applyBorder="1" applyAlignment="1" applyProtection="1">
      <alignment vertical="center"/>
    </xf>
    <xf numFmtId="0" fontId="5" fillId="3" borderId="30" xfId="1" applyFont="1" applyFill="1" applyBorder="1" applyAlignment="1" applyProtection="1">
      <alignment horizontal="left" vertical="center" wrapText="1"/>
    </xf>
    <xf numFmtId="3" fontId="5" fillId="3" borderId="31" xfId="1" applyNumberFormat="1" applyFont="1" applyFill="1" applyBorder="1" applyAlignment="1" applyProtection="1">
      <alignment vertical="center"/>
    </xf>
    <xf numFmtId="0" fontId="2" fillId="0" borderId="26" xfId="1" applyFont="1" applyFill="1" applyBorder="1" applyAlignment="1" applyProtection="1">
      <alignment horizontal="left" vertical="center" wrapText="1"/>
    </xf>
    <xf numFmtId="0" fontId="2" fillId="0" borderId="37" xfId="1" applyFont="1" applyFill="1" applyBorder="1" applyAlignment="1" applyProtection="1">
      <alignment horizontal="center" vertical="center" wrapText="1"/>
    </xf>
    <xf numFmtId="3" fontId="2" fillId="0" borderId="39" xfId="1" applyNumberFormat="1" applyFont="1" applyFill="1" applyBorder="1" applyAlignment="1" applyProtection="1">
      <alignment vertical="center"/>
    </xf>
    <xf numFmtId="0" fontId="2" fillId="0" borderId="25" xfId="1" applyFont="1" applyFill="1" applyBorder="1" applyAlignment="1" applyProtection="1">
      <alignment horizontal="center" vertical="center" wrapText="1"/>
    </xf>
    <xf numFmtId="3" fontId="2" fillId="0" borderId="5" xfId="1" applyNumberFormat="1" applyFont="1" applyFill="1" applyBorder="1" applyAlignment="1" applyProtection="1">
      <alignment vertical="center"/>
    </xf>
    <xf numFmtId="3" fontId="2" fillId="0" borderId="39" xfId="1" applyNumberFormat="1" applyFont="1" applyFill="1" applyBorder="1" applyAlignment="1" applyProtection="1">
      <alignment vertical="center"/>
      <protection locked="0"/>
    </xf>
    <xf numFmtId="3" fontId="2" fillId="0" borderId="19" xfId="1" applyNumberFormat="1" applyFont="1" applyFill="1" applyBorder="1" applyAlignment="1" applyProtection="1">
      <alignment vertical="center"/>
    </xf>
    <xf numFmtId="3" fontId="2" fillId="0" borderId="27" xfId="1" applyNumberFormat="1" applyFont="1" applyFill="1" applyBorder="1" applyAlignment="1" applyProtection="1">
      <alignment vertical="center"/>
      <protection locked="0"/>
    </xf>
    <xf numFmtId="0" fontId="5" fillId="0" borderId="0" xfId="1" applyFont="1" applyFill="1" applyBorder="1" applyAlignment="1" applyProtection="1">
      <alignment horizontal="left" vertical="center"/>
    </xf>
    <xf numFmtId="0" fontId="2" fillId="0" borderId="30" xfId="1" applyFont="1" applyFill="1" applyBorder="1" applyAlignment="1" applyProtection="1">
      <alignment horizontal="left" vertical="center" wrapText="1"/>
    </xf>
    <xf numFmtId="0" fontId="2" fillId="0" borderId="42" xfId="1" applyFont="1" applyFill="1" applyBorder="1" applyAlignment="1" applyProtection="1">
      <alignment horizontal="right" vertical="center" wrapText="1"/>
    </xf>
    <xf numFmtId="3" fontId="2" fillId="0" borderId="17" xfId="1" applyNumberFormat="1" applyFont="1" applyFill="1" applyBorder="1" applyAlignment="1" applyProtection="1">
      <alignment vertical="center"/>
      <protection locked="0"/>
    </xf>
    <xf numFmtId="3" fontId="2" fillId="0" borderId="31" xfId="1" applyNumberFormat="1" applyFont="1" applyFill="1" applyBorder="1" applyAlignment="1" applyProtection="1">
      <alignment vertical="center"/>
    </xf>
    <xf numFmtId="3" fontId="2" fillId="0" borderId="38" xfId="1" applyNumberFormat="1" applyFont="1" applyFill="1" applyBorder="1" applyAlignment="1" applyProtection="1">
      <alignment vertical="center"/>
    </xf>
    <xf numFmtId="1" fontId="5" fillId="3" borderId="30" xfId="1" applyNumberFormat="1" applyFont="1" applyFill="1" applyBorder="1" applyAlignment="1" applyProtection="1">
      <alignment horizontal="left" vertical="center" wrapText="1"/>
    </xf>
    <xf numFmtId="1" fontId="5" fillId="0" borderId="26" xfId="1" applyNumberFormat="1" applyFont="1" applyFill="1" applyBorder="1" applyAlignment="1" applyProtection="1">
      <alignment horizontal="left" vertical="center" wrapText="1"/>
    </xf>
    <xf numFmtId="0" fontId="5" fillId="0" borderId="16" xfId="1" applyFont="1" applyFill="1" applyBorder="1" applyAlignment="1" applyProtection="1">
      <alignment horizontal="center" vertical="center" wrapText="1"/>
    </xf>
    <xf numFmtId="3" fontId="2" fillId="0" borderId="43" xfId="1" applyNumberFormat="1" applyFont="1" applyFill="1" applyBorder="1" applyAlignment="1" applyProtection="1">
      <alignment vertical="center"/>
    </xf>
    <xf numFmtId="3" fontId="2" fillId="0" borderId="6"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protection locked="0"/>
    </xf>
    <xf numFmtId="3" fontId="2" fillId="0" borderId="46" xfId="1" applyNumberFormat="1" applyFont="1" applyFill="1" applyBorder="1" applyAlignment="1" applyProtection="1">
      <alignment vertical="center"/>
      <protection locked="0"/>
    </xf>
    <xf numFmtId="0" fontId="2" fillId="0" borderId="42" xfId="1" applyFont="1" applyFill="1" applyBorder="1" applyAlignment="1" applyProtection="1">
      <alignment horizontal="center" vertical="center" wrapText="1"/>
    </xf>
    <xf numFmtId="0" fontId="2" fillId="0" borderId="42" xfId="1" applyFont="1" applyFill="1" applyBorder="1" applyAlignment="1" applyProtection="1">
      <alignment horizontal="left" vertical="center" wrapText="1"/>
    </xf>
    <xf numFmtId="0" fontId="2" fillId="0" borderId="25" xfId="1" applyFont="1" applyFill="1" applyBorder="1" applyAlignment="1" applyProtection="1">
      <alignment vertical="center"/>
    </xf>
    <xf numFmtId="3" fontId="2" fillId="0" borderId="45" xfId="1" applyNumberFormat="1" applyFont="1" applyFill="1" applyBorder="1" applyAlignment="1" applyProtection="1">
      <alignment vertical="center"/>
    </xf>
    <xf numFmtId="0" fontId="8" fillId="0" borderId="0" xfId="1" applyFont="1" applyFill="1" applyBorder="1" applyAlignment="1" applyProtection="1">
      <alignment vertical="center"/>
    </xf>
    <xf numFmtId="0" fontId="5" fillId="3" borderId="26" xfId="1" applyFont="1" applyFill="1" applyBorder="1" applyAlignment="1" applyProtection="1">
      <alignment horizontal="left" vertical="center" wrapText="1"/>
    </xf>
    <xf numFmtId="3" fontId="5" fillId="3" borderId="27" xfId="1" applyNumberFormat="1" applyFont="1" applyFill="1" applyBorder="1" applyAlignment="1" applyProtection="1">
      <alignment vertical="center"/>
    </xf>
    <xf numFmtId="0" fontId="2" fillId="0" borderId="26" xfId="1" applyFont="1" applyFill="1" applyBorder="1" applyAlignment="1" applyProtection="1">
      <alignment horizontal="right" vertical="center" wrapText="1"/>
    </xf>
    <xf numFmtId="0" fontId="2" fillId="0" borderId="37" xfId="1" applyFont="1" applyFill="1" applyBorder="1" applyAlignment="1" applyProtection="1">
      <alignment vertical="center"/>
    </xf>
    <xf numFmtId="0" fontId="2" fillId="0" borderId="42" xfId="1" applyFont="1" applyFill="1" applyBorder="1" applyAlignment="1" applyProtection="1">
      <alignment vertical="center"/>
    </xf>
    <xf numFmtId="0" fontId="2" fillId="0" borderId="42" xfId="1" applyFont="1" applyFill="1" applyBorder="1" applyAlignment="1" applyProtection="1">
      <alignment vertical="center" wrapText="1"/>
    </xf>
    <xf numFmtId="3" fontId="5" fillId="0" borderId="27" xfId="1" applyNumberFormat="1" applyFont="1" applyFill="1" applyBorder="1" applyAlignment="1" applyProtection="1">
      <alignment vertical="center"/>
    </xf>
    <xf numFmtId="0" fontId="5" fillId="0" borderId="10" xfId="1" applyFont="1" applyFill="1" applyBorder="1" applyAlignment="1" applyProtection="1">
      <alignment vertical="center" wrapText="1"/>
    </xf>
    <xf numFmtId="0" fontId="2" fillId="0" borderId="34" xfId="1" applyFont="1" applyFill="1" applyBorder="1" applyAlignment="1" applyProtection="1">
      <alignment horizontal="left" vertical="center" wrapText="1"/>
    </xf>
    <xf numFmtId="3" fontId="2" fillId="0" borderId="36" xfId="1" applyNumberFormat="1" applyFont="1" applyFill="1" applyBorder="1" applyAlignment="1" applyProtection="1">
      <alignment vertical="center"/>
    </xf>
    <xf numFmtId="3" fontId="2" fillId="0" borderId="39" xfId="1" applyNumberFormat="1" applyFont="1" applyFill="1" applyBorder="1" applyAlignment="1" applyProtection="1">
      <alignment horizontal="right" vertical="center"/>
    </xf>
    <xf numFmtId="3" fontId="5" fillId="0" borderId="19" xfId="1" applyNumberFormat="1" applyFont="1" applyBorder="1" applyAlignment="1" applyProtection="1">
      <alignment vertical="center"/>
    </xf>
    <xf numFmtId="3" fontId="5" fillId="0" borderId="47" xfId="1" applyNumberFormat="1" applyFont="1" applyFill="1" applyBorder="1" applyAlignment="1" applyProtection="1">
      <alignment vertical="center"/>
    </xf>
    <xf numFmtId="0" fontId="2" fillId="0" borderId="23" xfId="1" applyFont="1" applyFill="1" applyBorder="1" applyAlignment="1" applyProtection="1">
      <alignment vertical="center"/>
    </xf>
    <xf numFmtId="3" fontId="2" fillId="0" borderId="24" xfId="1" applyNumberFormat="1" applyFont="1" applyFill="1" applyBorder="1" applyAlignment="1" applyProtection="1">
      <alignment vertical="center"/>
    </xf>
    <xf numFmtId="3" fontId="5" fillId="0" borderId="49" xfId="1" applyNumberFormat="1" applyFont="1" applyFill="1" applyBorder="1" applyAlignment="1" applyProtection="1">
      <alignment vertical="center"/>
    </xf>
    <xf numFmtId="3" fontId="5" fillId="0" borderId="52" xfId="1" applyNumberFormat="1" applyFont="1" applyFill="1" applyBorder="1" applyAlignment="1" applyProtection="1">
      <alignment vertical="center"/>
    </xf>
    <xf numFmtId="3" fontId="5" fillId="0" borderId="51" xfId="1" applyNumberFormat="1" applyFont="1" applyFill="1" applyBorder="1" applyAlignment="1" applyProtection="1">
      <alignment vertical="center"/>
    </xf>
    <xf numFmtId="0" fontId="5" fillId="0" borderId="26" xfId="1" applyFont="1" applyFill="1" applyBorder="1" applyAlignment="1" applyProtection="1">
      <alignment vertical="center"/>
    </xf>
    <xf numFmtId="3" fontId="5" fillId="0" borderId="53" xfId="1" applyNumberFormat="1" applyFont="1" applyFill="1" applyBorder="1" applyAlignment="1" applyProtection="1">
      <alignment vertical="center"/>
    </xf>
    <xf numFmtId="0" fontId="5" fillId="0" borderId="54" xfId="1" applyFont="1" applyFill="1" applyBorder="1" applyAlignment="1" applyProtection="1">
      <alignment vertical="center"/>
    </xf>
    <xf numFmtId="3" fontId="5" fillId="0" borderId="52" xfId="1" applyNumberFormat="1" applyFont="1" applyFill="1" applyBorder="1" applyAlignment="1" applyProtection="1">
      <alignment vertical="center"/>
      <protection locked="0"/>
    </xf>
    <xf numFmtId="0" fontId="2" fillId="0" borderId="0" xfId="1" applyFont="1" applyFill="1" applyBorder="1" applyAlignment="1" applyProtection="1">
      <alignment vertical="center" wrapText="1"/>
    </xf>
    <xf numFmtId="0" fontId="5" fillId="0" borderId="26" xfId="1" applyFont="1" applyFill="1" applyBorder="1" applyAlignment="1" applyProtection="1">
      <alignment horizontal="left" vertical="center" wrapText="1"/>
      <protection locked="0"/>
    </xf>
    <xf numFmtId="3" fontId="2" fillId="0" borderId="49"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vertical="center"/>
    </xf>
    <xf numFmtId="3" fontId="2" fillId="0" borderId="55" xfId="1" applyNumberFormat="1" applyFont="1" applyFill="1" applyBorder="1" applyAlignment="1" applyProtection="1">
      <alignment vertical="center"/>
    </xf>
    <xf numFmtId="3" fontId="5" fillId="3" borderId="55" xfId="1" applyNumberFormat="1" applyFont="1" applyFill="1" applyBorder="1" applyAlignment="1" applyProtection="1">
      <alignment vertical="center"/>
    </xf>
    <xf numFmtId="3" fontId="5" fillId="0" borderId="56" xfId="1" applyNumberFormat="1" applyFont="1" applyFill="1" applyBorder="1" applyAlignment="1" applyProtection="1">
      <alignment vertical="center"/>
    </xf>
    <xf numFmtId="1" fontId="7" fillId="0" borderId="59" xfId="1" applyNumberFormat="1" applyFont="1" applyFill="1" applyBorder="1" applyAlignment="1" applyProtection="1">
      <alignment horizontal="center" vertical="center"/>
    </xf>
    <xf numFmtId="3" fontId="5" fillId="0" borderId="61" xfId="1" applyNumberFormat="1" applyFont="1" applyFill="1" applyBorder="1" applyAlignment="1" applyProtection="1">
      <alignment horizontal="right" vertical="center"/>
    </xf>
    <xf numFmtId="3" fontId="2" fillId="0" borderId="59" xfId="1" applyNumberFormat="1" applyFont="1" applyFill="1" applyBorder="1" applyAlignment="1" applyProtection="1">
      <alignment horizontal="right" vertical="center"/>
    </xf>
    <xf numFmtId="3" fontId="2" fillId="0" borderId="35" xfId="1" applyNumberFormat="1" applyFont="1" applyFill="1" applyBorder="1" applyAlignment="1" applyProtection="1">
      <alignment vertical="center"/>
    </xf>
    <xf numFmtId="3" fontId="2" fillId="0" borderId="60" xfId="1" applyNumberFormat="1" applyFont="1" applyFill="1" applyBorder="1" applyAlignment="1" applyProtection="1">
      <alignment vertical="center"/>
    </xf>
    <xf numFmtId="3" fontId="2" fillId="0" borderId="62" xfId="1" applyNumberFormat="1" applyFont="1" applyFill="1" applyBorder="1" applyAlignment="1" applyProtection="1">
      <alignment vertical="center"/>
    </xf>
    <xf numFmtId="3" fontId="5" fillId="0" borderId="60" xfId="1" applyNumberFormat="1" applyFont="1" applyBorder="1" applyAlignment="1" applyProtection="1">
      <alignment vertical="center"/>
    </xf>
    <xf numFmtId="3" fontId="5" fillId="0" borderId="61" xfId="1" applyNumberFormat="1" applyFont="1" applyFill="1" applyBorder="1" applyAlignment="1" applyProtection="1">
      <alignment vertical="center"/>
    </xf>
    <xf numFmtId="3" fontId="5" fillId="0" borderId="63" xfId="1" applyNumberFormat="1" applyFont="1" applyFill="1" applyBorder="1" applyAlignment="1" applyProtection="1">
      <alignment vertical="center"/>
    </xf>
    <xf numFmtId="3" fontId="5" fillId="0" borderId="60" xfId="1" applyNumberFormat="1" applyFont="1" applyFill="1" applyBorder="1" applyAlignment="1" applyProtection="1">
      <alignment vertical="center"/>
    </xf>
    <xf numFmtId="3" fontId="5" fillId="3" borderId="64" xfId="1" applyNumberFormat="1" applyFont="1" applyFill="1" applyBorder="1" applyAlignment="1" applyProtection="1">
      <alignment vertical="center"/>
    </xf>
    <xf numFmtId="3" fontId="2" fillId="0" borderId="64" xfId="1" applyNumberFormat="1" applyFont="1" applyFill="1" applyBorder="1" applyAlignment="1" applyProtection="1">
      <alignment vertical="center"/>
    </xf>
    <xf numFmtId="3" fontId="5" fillId="3" borderId="35" xfId="1" applyNumberFormat="1" applyFont="1" applyFill="1" applyBorder="1" applyAlignment="1" applyProtection="1">
      <alignment vertical="center"/>
    </xf>
    <xf numFmtId="3" fontId="2" fillId="0" borderId="65" xfId="1" applyNumberFormat="1" applyFont="1" applyFill="1" applyBorder="1" applyAlignment="1" applyProtection="1">
      <alignment vertical="center"/>
    </xf>
    <xf numFmtId="3" fontId="2" fillId="0" borderId="61" xfId="1" applyNumberFormat="1" applyFont="1" applyFill="1" applyBorder="1" applyAlignment="1" applyProtection="1">
      <alignment vertical="center"/>
    </xf>
    <xf numFmtId="3" fontId="5" fillId="0" borderId="50" xfId="1" applyNumberFormat="1" applyFont="1" applyFill="1" applyBorder="1" applyAlignment="1" applyProtection="1">
      <alignment vertical="center"/>
    </xf>
    <xf numFmtId="3" fontId="5" fillId="0" borderId="35" xfId="1" applyNumberFormat="1" applyFont="1" applyFill="1" applyBorder="1" applyAlignment="1" applyProtection="1">
      <alignment vertical="center"/>
    </xf>
    <xf numFmtId="1" fontId="7" fillId="0" borderId="68" xfId="1" applyNumberFormat="1" applyFont="1" applyFill="1" applyBorder="1" applyAlignment="1" applyProtection="1">
      <alignment horizontal="center" vertical="center"/>
    </xf>
    <xf numFmtId="0" fontId="5" fillId="0" borderId="43" xfId="1" applyFont="1" applyFill="1" applyBorder="1" applyAlignment="1" applyProtection="1">
      <alignment vertical="center"/>
      <protection locked="0"/>
    </xf>
    <xf numFmtId="3" fontId="2" fillId="0" borderId="43"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horizontal="right" vertical="center"/>
    </xf>
    <xf numFmtId="3" fontId="2" fillId="0" borderId="67" xfId="1" applyNumberFormat="1" applyFont="1" applyFill="1" applyBorder="1" applyAlignment="1" applyProtection="1">
      <alignment horizontal="center" vertical="center"/>
    </xf>
    <xf numFmtId="3" fontId="2" fillId="0" borderId="43"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horizontal="center" vertical="center"/>
    </xf>
    <xf numFmtId="3" fontId="2" fillId="0" borderId="69"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right" vertical="center"/>
    </xf>
    <xf numFmtId="3" fontId="2" fillId="0" borderId="70" xfId="1" applyNumberFormat="1" applyFont="1" applyFill="1" applyBorder="1" applyAlignment="1" applyProtection="1">
      <alignment horizontal="right" vertical="center"/>
      <protection locked="0"/>
    </xf>
    <xf numFmtId="3" fontId="2" fillId="0" borderId="70" xfId="1" applyNumberFormat="1" applyFont="1" applyFill="1" applyBorder="1" applyAlignment="1" applyProtection="1">
      <alignment horizontal="right" vertical="center"/>
    </xf>
    <xf numFmtId="3" fontId="5" fillId="0" borderId="43" xfId="1" applyNumberFormat="1" applyFont="1" applyBorder="1" applyAlignment="1" applyProtection="1">
      <alignment vertical="center"/>
    </xf>
    <xf numFmtId="3" fontId="2" fillId="0" borderId="70" xfId="1" applyNumberFormat="1" applyFont="1" applyFill="1" applyBorder="1" applyAlignment="1" applyProtection="1">
      <alignment vertical="center"/>
    </xf>
    <xf numFmtId="3" fontId="2" fillId="0" borderId="43" xfId="1" applyNumberFormat="1" applyFont="1" applyFill="1" applyBorder="1" applyAlignment="1" applyProtection="1">
      <alignment vertical="center"/>
      <protection locked="0"/>
    </xf>
    <xf numFmtId="3" fontId="2" fillId="0" borderId="6" xfId="1" applyNumberFormat="1" applyFont="1" applyFill="1" applyBorder="1" applyAlignment="1" applyProtection="1">
      <alignment vertical="center"/>
      <protection locked="0"/>
    </xf>
    <xf numFmtId="3" fontId="2" fillId="0" borderId="70"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protection locked="0"/>
    </xf>
    <xf numFmtId="3" fontId="2" fillId="0" borderId="69"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protection locked="0"/>
    </xf>
    <xf numFmtId="3" fontId="5" fillId="0" borderId="71" xfId="1" applyNumberFormat="1" applyFont="1" applyFill="1" applyBorder="1" applyAlignment="1" applyProtection="1">
      <alignment vertical="center"/>
    </xf>
    <xf numFmtId="3" fontId="5" fillId="3" borderId="71" xfId="1" applyNumberFormat="1" applyFont="1" applyFill="1" applyBorder="1" applyAlignment="1" applyProtection="1">
      <alignment vertical="center"/>
    </xf>
    <xf numFmtId="3" fontId="2" fillId="0" borderId="69" xfId="1" applyNumberFormat="1" applyFont="1" applyFill="1" applyBorder="1" applyAlignment="1" applyProtection="1">
      <alignment vertical="center"/>
      <protection locked="0"/>
    </xf>
    <xf numFmtId="3" fontId="5" fillId="0" borderId="56" xfId="1" applyNumberFormat="1" applyFont="1" applyFill="1" applyBorder="1" applyAlignment="1" applyProtection="1">
      <alignment vertical="center"/>
      <protection locked="0"/>
    </xf>
    <xf numFmtId="3" fontId="2" fillId="0" borderId="72" xfId="1" applyNumberFormat="1" applyFont="1" applyFill="1" applyBorder="1" applyAlignment="1" applyProtection="1">
      <alignment horizontal="right" vertical="center"/>
    </xf>
    <xf numFmtId="3" fontId="2" fillId="0" borderId="46" xfId="1" applyNumberFormat="1" applyFont="1" applyFill="1" applyBorder="1" applyAlignment="1" applyProtection="1">
      <alignment horizontal="right" vertical="center"/>
      <protection locked="0"/>
    </xf>
    <xf numFmtId="3" fontId="2" fillId="0" borderId="47" xfId="1" applyNumberFormat="1" applyFont="1" applyFill="1" applyBorder="1" applyAlignment="1" applyProtection="1">
      <alignment horizontal="center" vertical="center"/>
    </xf>
    <xf numFmtId="3" fontId="5" fillId="0" borderId="48" xfId="1" applyNumberFormat="1" applyFont="1" applyFill="1" applyBorder="1" applyAlignment="1" applyProtection="1">
      <alignment vertical="center"/>
    </xf>
    <xf numFmtId="3" fontId="5" fillId="0" borderId="46" xfId="1" applyNumberFormat="1" applyFont="1" applyFill="1" applyBorder="1" applyAlignment="1" applyProtection="1">
      <alignment vertical="center"/>
    </xf>
    <xf numFmtId="3" fontId="5" fillId="3" borderId="74" xfId="1" applyNumberFormat="1" applyFont="1" applyFill="1" applyBorder="1" applyAlignment="1" applyProtection="1">
      <alignment vertical="center"/>
    </xf>
    <xf numFmtId="3" fontId="2" fillId="0" borderId="74" xfId="1" applyNumberFormat="1" applyFont="1" applyFill="1" applyBorder="1" applyAlignment="1" applyProtection="1">
      <alignment vertical="center"/>
    </xf>
    <xf numFmtId="3" fontId="2" fillId="0" borderId="73" xfId="1" applyNumberFormat="1" applyFont="1" applyFill="1" applyBorder="1" applyAlignment="1" applyProtection="1">
      <alignment vertical="center"/>
    </xf>
    <xf numFmtId="3" fontId="2" fillId="0" borderId="73" xfId="1" applyNumberFormat="1" applyFont="1" applyFill="1" applyBorder="1" applyAlignment="1" applyProtection="1">
      <alignment vertical="center"/>
      <protection locked="0"/>
    </xf>
    <xf numFmtId="3" fontId="2" fillId="0" borderId="47"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xf>
    <xf numFmtId="3" fontId="2" fillId="0" borderId="75" xfId="1" applyNumberFormat="1" applyFont="1" applyFill="1" applyBorder="1" applyAlignment="1" applyProtection="1">
      <alignment vertical="center"/>
    </xf>
    <xf numFmtId="3" fontId="2" fillId="0" borderId="47" xfId="1" applyNumberFormat="1" applyFont="1" applyFill="1" applyBorder="1" applyAlignment="1" applyProtection="1">
      <alignment vertical="center"/>
      <protection locked="0"/>
    </xf>
    <xf numFmtId="3" fontId="2" fillId="0" borderId="44" xfId="1" applyNumberFormat="1" applyFont="1" applyFill="1" applyBorder="1" applyAlignment="1" applyProtection="1">
      <alignment vertical="center"/>
      <protection locked="0"/>
    </xf>
    <xf numFmtId="3" fontId="2" fillId="0" borderId="32" xfId="1" applyNumberFormat="1" applyFont="1" applyFill="1" applyBorder="1" applyAlignment="1" applyProtection="1">
      <alignment vertical="center"/>
      <protection locked="0"/>
    </xf>
    <xf numFmtId="3" fontId="5" fillId="0" borderId="51" xfId="1" applyNumberFormat="1" applyFont="1" applyFill="1" applyBorder="1" applyAlignment="1" applyProtection="1">
      <alignment vertical="center"/>
      <protection locked="0"/>
    </xf>
    <xf numFmtId="1" fontId="7" fillId="0" borderId="79" xfId="1" applyNumberFormat="1" applyFont="1" applyFill="1" applyBorder="1" applyAlignment="1" applyProtection="1">
      <alignment horizontal="center" vertical="center"/>
    </xf>
    <xf numFmtId="0" fontId="5" fillId="0" borderId="1" xfId="1" applyFont="1" applyFill="1" applyBorder="1" applyAlignment="1" applyProtection="1">
      <alignment vertical="center"/>
    </xf>
    <xf numFmtId="3" fontId="5" fillId="0" borderId="80" xfId="1" applyNumberFormat="1" applyFont="1" applyFill="1" applyBorder="1" applyAlignment="1" applyProtection="1">
      <alignment horizontal="right" vertical="center"/>
    </xf>
    <xf numFmtId="3" fontId="2" fillId="0" borderId="79" xfId="1" applyNumberFormat="1" applyFont="1" applyFill="1" applyBorder="1" applyAlignment="1" applyProtection="1">
      <alignment horizontal="right" vertical="center"/>
    </xf>
    <xf numFmtId="3" fontId="2" fillId="0" borderId="1" xfId="1" applyNumberFormat="1" applyFont="1" applyFill="1" applyBorder="1" applyAlignment="1" applyProtection="1">
      <alignment horizontal="right" vertical="center"/>
    </xf>
    <xf numFmtId="3" fontId="2" fillId="0" borderId="81" xfId="1" applyNumberFormat="1" applyFont="1" applyFill="1" applyBorder="1" applyAlignment="1" applyProtection="1">
      <alignment horizontal="right" vertical="center"/>
    </xf>
    <xf numFmtId="3" fontId="2" fillId="0" borderId="78" xfId="1" applyNumberFormat="1" applyFont="1" applyFill="1" applyBorder="1" applyAlignment="1" applyProtection="1">
      <alignment vertical="center"/>
    </xf>
    <xf numFmtId="3" fontId="2" fillId="0" borderId="9" xfId="1" applyNumberFormat="1" applyFont="1" applyFill="1" applyBorder="1" applyAlignment="1" applyProtection="1">
      <alignment vertical="center"/>
    </xf>
    <xf numFmtId="3" fontId="2" fillId="0" borderId="1" xfId="1" applyNumberFormat="1" applyFont="1" applyFill="1" applyBorder="1" applyAlignment="1" applyProtection="1">
      <alignment vertical="center"/>
    </xf>
    <xf numFmtId="3" fontId="2" fillId="0" borderId="81"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xf>
    <xf numFmtId="3" fontId="2" fillId="0" borderId="9" xfId="1" applyNumberFormat="1" applyFont="1" applyFill="1" applyBorder="1" applyAlignment="1" applyProtection="1">
      <alignment horizontal="right" vertical="center"/>
    </xf>
    <xf numFmtId="3" fontId="2" fillId="0" borderId="14" xfId="1" applyNumberFormat="1" applyFont="1" applyFill="1" applyBorder="1" applyAlignment="1" applyProtection="1">
      <alignment horizontal="right" vertical="center"/>
    </xf>
    <xf numFmtId="3" fontId="2" fillId="0" borderId="82" xfId="1" applyNumberFormat="1" applyFont="1" applyFill="1" applyBorder="1" applyAlignment="1" applyProtection="1">
      <alignment horizontal="right" vertical="center"/>
    </xf>
    <xf numFmtId="3" fontId="2" fillId="0" borderId="82" xfId="1" applyNumberFormat="1" applyFont="1" applyFill="1" applyBorder="1" applyAlignment="1" applyProtection="1">
      <alignment vertical="center"/>
    </xf>
    <xf numFmtId="3" fontId="5" fillId="0" borderId="1" xfId="1" applyNumberFormat="1" applyFont="1" applyBorder="1" applyAlignment="1" applyProtection="1">
      <alignment vertical="center"/>
    </xf>
    <xf numFmtId="3" fontId="5" fillId="0" borderId="80" xfId="1" applyNumberFormat="1" applyFont="1" applyFill="1" applyBorder="1" applyAlignment="1" applyProtection="1">
      <alignment vertical="center"/>
    </xf>
    <xf numFmtId="3" fontId="5" fillId="0" borderId="83" xfId="1" applyNumberFormat="1" applyFont="1" applyFill="1" applyBorder="1" applyAlignment="1" applyProtection="1">
      <alignment vertical="center"/>
    </xf>
    <xf numFmtId="3" fontId="5" fillId="0" borderId="1" xfId="1" applyNumberFormat="1" applyFont="1" applyFill="1" applyBorder="1" applyAlignment="1" applyProtection="1">
      <alignment vertical="center"/>
    </xf>
    <xf numFmtId="3" fontId="5" fillId="3" borderId="76" xfId="1" applyNumberFormat="1" applyFont="1" applyFill="1" applyBorder="1" applyAlignment="1" applyProtection="1">
      <alignment vertical="center"/>
    </xf>
    <xf numFmtId="3" fontId="2" fillId="0" borderId="84" xfId="1" applyNumberFormat="1" applyFont="1" applyFill="1" applyBorder="1" applyAlignment="1" applyProtection="1">
      <alignment vertical="center"/>
    </xf>
    <xf numFmtId="3" fontId="2" fillId="0" borderId="76" xfId="1" applyNumberFormat="1" applyFont="1" applyFill="1" applyBorder="1" applyAlignment="1" applyProtection="1">
      <alignment vertical="center"/>
    </xf>
    <xf numFmtId="3" fontId="5" fillId="3" borderId="9" xfId="1" applyNumberFormat="1" applyFont="1" applyFill="1" applyBorder="1" applyAlignment="1" applyProtection="1">
      <alignment vertical="center"/>
    </xf>
    <xf numFmtId="3" fontId="2" fillId="0" borderId="85" xfId="1" applyNumberFormat="1" applyFont="1" applyFill="1" applyBorder="1" applyAlignment="1" applyProtection="1">
      <alignment vertical="center"/>
    </xf>
    <xf numFmtId="3" fontId="2" fillId="0" borderId="80" xfId="1" applyNumberFormat="1" applyFont="1" applyFill="1" applyBorder="1" applyAlignment="1" applyProtection="1">
      <alignment vertical="center"/>
    </xf>
    <xf numFmtId="3" fontId="5" fillId="0" borderId="86" xfId="1" applyNumberFormat="1" applyFont="1" applyFill="1" applyBorder="1" applyAlignment="1" applyProtection="1">
      <alignment vertical="center"/>
    </xf>
    <xf numFmtId="3" fontId="5" fillId="0" borderId="9" xfId="1" applyNumberFormat="1" applyFont="1" applyFill="1" applyBorder="1" applyAlignment="1" applyProtection="1">
      <alignment vertical="center"/>
    </xf>
    <xf numFmtId="1" fontId="7" fillId="0" borderId="89" xfId="1" applyNumberFormat="1" applyFont="1" applyFill="1" applyBorder="1" applyAlignment="1" applyProtection="1">
      <alignment horizontal="center" vertical="center"/>
    </xf>
    <xf numFmtId="0" fontId="5" fillId="0" borderId="87" xfId="1" applyFont="1" applyFill="1" applyBorder="1" applyAlignment="1" applyProtection="1">
      <alignment vertical="center"/>
      <protection locked="0"/>
    </xf>
    <xf numFmtId="3" fontId="5" fillId="0" borderId="90" xfId="1" applyNumberFormat="1" applyFont="1" applyFill="1" applyBorder="1" applyAlignment="1" applyProtection="1">
      <alignment horizontal="right" vertical="center"/>
    </xf>
    <xf numFmtId="3" fontId="2" fillId="0" borderId="89" xfId="1" applyNumberFormat="1" applyFont="1" applyFill="1" applyBorder="1" applyAlignment="1" applyProtection="1">
      <alignment horizontal="right" vertical="center"/>
    </xf>
    <xf numFmtId="3" fontId="2" fillId="0" borderId="87" xfId="1" applyNumberFormat="1" applyFont="1" applyFill="1" applyBorder="1" applyAlignment="1" applyProtection="1">
      <alignment horizontal="right" vertical="center"/>
      <protection locked="0"/>
    </xf>
    <xf numFmtId="3" fontId="2" fillId="0" borderId="91" xfId="1" applyNumberFormat="1" applyFont="1" applyFill="1" applyBorder="1" applyAlignment="1" applyProtection="1">
      <alignment horizontal="right" vertical="center"/>
      <protection locked="0"/>
    </xf>
    <xf numFmtId="3" fontId="2" fillId="0" borderId="88" xfId="1" applyNumberFormat="1" applyFont="1" applyFill="1" applyBorder="1" applyAlignment="1" applyProtection="1">
      <alignment vertical="center"/>
      <protection locked="0"/>
    </xf>
    <xf numFmtId="3" fontId="2" fillId="0" borderId="92" xfId="1" applyNumberFormat="1" applyFont="1" applyFill="1" applyBorder="1" applyAlignment="1" applyProtection="1">
      <alignment horizontal="center" vertical="center"/>
    </xf>
    <xf numFmtId="3" fontId="2" fillId="0" borderId="87" xfId="1" applyNumberFormat="1" applyFont="1" applyFill="1" applyBorder="1" applyAlignment="1" applyProtection="1">
      <alignment horizontal="center" vertical="center"/>
    </xf>
    <xf numFmtId="3" fontId="2" fillId="0" borderId="91" xfId="1" applyNumberFormat="1" applyFont="1" applyFill="1" applyBorder="1" applyAlignment="1" applyProtection="1">
      <alignment horizontal="center" vertical="center"/>
    </xf>
    <xf numFmtId="3" fontId="2" fillId="0" borderId="93" xfId="1" applyNumberFormat="1" applyFont="1" applyFill="1" applyBorder="1" applyAlignment="1" applyProtection="1">
      <alignment horizontal="center" vertical="center"/>
    </xf>
    <xf numFmtId="3" fontId="2" fillId="0" borderId="77" xfId="1" applyNumberFormat="1" applyFont="1" applyFill="1" applyBorder="1" applyAlignment="1" applyProtection="1">
      <alignment horizontal="right" vertical="center"/>
    </xf>
    <xf numFmtId="3" fontId="2" fillId="0" borderId="87" xfId="1" applyNumberFormat="1" applyFont="1" applyFill="1" applyBorder="1" applyAlignment="1" applyProtection="1">
      <alignment vertical="center"/>
      <protection locked="0"/>
    </xf>
    <xf numFmtId="3" fontId="2" fillId="0" borderId="94" xfId="1" applyNumberFormat="1" applyFont="1" applyFill="1" applyBorder="1" applyAlignment="1" applyProtection="1">
      <alignment horizontal="center" vertical="center"/>
    </xf>
    <xf numFmtId="3" fontId="2" fillId="0" borderId="95" xfId="1" applyNumberFormat="1" applyFont="1" applyFill="1" applyBorder="1" applyAlignment="1" applyProtection="1">
      <alignment horizontal="center" vertical="center"/>
    </xf>
    <xf numFmtId="3" fontId="5" fillId="0" borderId="87" xfId="1" applyNumberFormat="1" applyFont="1" applyBorder="1" applyAlignment="1" applyProtection="1">
      <alignment vertical="center"/>
    </xf>
    <xf numFmtId="3" fontId="5" fillId="0" borderId="90" xfId="1" applyNumberFormat="1" applyFont="1" applyFill="1" applyBorder="1" applyAlignment="1" applyProtection="1">
      <alignment vertical="center"/>
    </xf>
    <xf numFmtId="3" fontId="5" fillId="0" borderId="96" xfId="1" applyNumberFormat="1" applyFont="1" applyFill="1" applyBorder="1" applyAlignment="1" applyProtection="1">
      <alignment vertical="center"/>
    </xf>
    <xf numFmtId="3" fontId="5" fillId="0" borderId="87" xfId="1" applyNumberFormat="1" applyFont="1" applyFill="1" applyBorder="1" applyAlignment="1" applyProtection="1">
      <alignment vertical="center"/>
    </xf>
    <xf numFmtId="3" fontId="5" fillId="3" borderId="77" xfId="1" applyNumberFormat="1" applyFont="1" applyFill="1" applyBorder="1" applyAlignment="1" applyProtection="1">
      <alignment vertical="center"/>
    </xf>
    <xf numFmtId="3" fontId="2" fillId="0" borderId="92" xfId="1" applyNumberFormat="1" applyFont="1" applyFill="1" applyBorder="1" applyAlignment="1" applyProtection="1">
      <alignment vertical="center"/>
    </xf>
    <xf numFmtId="3" fontId="2" fillId="0" borderId="95" xfId="1" applyNumberFormat="1" applyFont="1" applyFill="1" applyBorder="1" applyAlignment="1" applyProtection="1">
      <alignment vertical="center"/>
    </xf>
    <xf numFmtId="3" fontId="2" fillId="0" borderId="91" xfId="1" applyNumberFormat="1" applyFont="1" applyFill="1" applyBorder="1" applyAlignment="1" applyProtection="1">
      <alignment vertical="center"/>
      <protection locked="0"/>
    </xf>
    <xf numFmtId="3" fontId="2" fillId="0" borderId="91" xfId="1" applyNumberFormat="1" applyFont="1" applyFill="1" applyBorder="1" applyAlignment="1" applyProtection="1">
      <alignment vertical="center"/>
    </xf>
    <xf numFmtId="3" fontId="2" fillId="0" borderId="95" xfId="1" applyNumberFormat="1" applyFont="1" applyFill="1" applyBorder="1" applyAlignment="1" applyProtection="1">
      <alignment vertical="center"/>
      <protection locked="0"/>
    </xf>
    <xf numFmtId="3" fontId="2" fillId="0" borderId="87" xfId="1" applyNumberFormat="1" applyFont="1" applyFill="1" applyBorder="1" applyAlignment="1" applyProtection="1">
      <alignment vertical="center"/>
    </xf>
    <xf numFmtId="3" fontId="2" fillId="0" borderId="92" xfId="1" applyNumberFormat="1" applyFont="1" applyFill="1" applyBorder="1" applyAlignment="1" applyProtection="1">
      <alignment vertical="center"/>
      <protection locked="0"/>
    </xf>
    <xf numFmtId="3" fontId="2" fillId="0" borderId="97" xfId="1" applyNumberFormat="1" applyFont="1" applyFill="1" applyBorder="1" applyAlignment="1" applyProtection="1">
      <alignment vertical="center"/>
      <protection locked="0"/>
    </xf>
    <xf numFmtId="3" fontId="2" fillId="0" borderId="77" xfId="1" applyNumberFormat="1" applyFont="1" applyFill="1" applyBorder="1" applyAlignment="1" applyProtection="1">
      <alignment vertical="center"/>
    </xf>
    <xf numFmtId="3" fontId="5" fillId="3" borderId="92" xfId="1" applyNumberFormat="1" applyFont="1" applyFill="1" applyBorder="1" applyAlignment="1" applyProtection="1">
      <alignment vertical="center"/>
    </xf>
    <xf numFmtId="3" fontId="2" fillId="0" borderId="94" xfId="1" applyNumberFormat="1" applyFont="1" applyFill="1" applyBorder="1" applyAlignment="1" applyProtection="1">
      <alignment vertical="center"/>
    </xf>
    <xf numFmtId="3" fontId="2" fillId="0" borderId="93" xfId="1" applyNumberFormat="1" applyFont="1" applyFill="1" applyBorder="1" applyAlignment="1" applyProtection="1">
      <alignment vertical="center"/>
      <protection locked="0"/>
    </xf>
    <xf numFmtId="3" fontId="2" fillId="0" borderId="90" xfId="1" applyNumberFormat="1" applyFont="1" applyFill="1" applyBorder="1" applyAlignment="1" applyProtection="1">
      <alignment vertical="center"/>
    </xf>
    <xf numFmtId="3" fontId="5" fillId="0" borderId="98" xfId="1" applyNumberFormat="1" applyFont="1" applyFill="1" applyBorder="1" applyAlignment="1" applyProtection="1">
      <alignment vertical="center"/>
    </xf>
    <xf numFmtId="3" fontId="5" fillId="0" borderId="92" xfId="1" applyNumberFormat="1" applyFont="1" applyFill="1" applyBorder="1" applyAlignment="1" applyProtection="1">
      <alignment vertical="center"/>
    </xf>
    <xf numFmtId="3" fontId="5" fillId="0" borderId="98" xfId="1" applyNumberFormat="1" applyFont="1" applyFill="1" applyBorder="1" applyAlignment="1" applyProtection="1">
      <alignment vertical="center"/>
      <protection locked="0"/>
    </xf>
    <xf numFmtId="0" fontId="5" fillId="0" borderId="60" xfId="1" applyFont="1" applyFill="1" applyBorder="1" applyAlignment="1" applyProtection="1">
      <alignment vertical="center"/>
      <protection locked="0"/>
    </xf>
    <xf numFmtId="3" fontId="2" fillId="0" borderId="60" xfId="1" applyNumberFormat="1" applyFont="1" applyFill="1" applyBorder="1" applyAlignment="1" applyProtection="1">
      <alignment horizontal="right" vertical="center"/>
      <protection locked="0"/>
    </xf>
    <xf numFmtId="3" fontId="2" fillId="0" borderId="62"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right" vertical="center"/>
      <protection locked="0"/>
    </xf>
    <xf numFmtId="3" fontId="2" fillId="0" borderId="58" xfId="1" applyNumberFormat="1" applyFont="1" applyFill="1" applyBorder="1" applyAlignment="1" applyProtection="1">
      <alignment vertical="center"/>
      <protection locked="0"/>
    </xf>
    <xf numFmtId="3" fontId="2" fillId="0" borderId="35" xfId="1" applyNumberFormat="1" applyFont="1" applyFill="1" applyBorder="1" applyAlignment="1" applyProtection="1">
      <alignment vertical="center"/>
      <protection locked="0"/>
    </xf>
    <xf numFmtId="3" fontId="2" fillId="0" borderId="35" xfId="1" applyNumberFormat="1" applyFont="1" applyFill="1" applyBorder="1" applyAlignment="1" applyProtection="1">
      <alignment horizontal="center" vertical="center"/>
    </xf>
    <xf numFmtId="3" fontId="2" fillId="0" borderId="60" xfId="1" applyNumberFormat="1" applyFont="1" applyFill="1" applyBorder="1" applyAlignment="1" applyProtection="1">
      <alignment horizontal="center" vertical="center"/>
    </xf>
    <xf numFmtId="3" fontId="2" fillId="0" borderId="62" xfId="1" applyNumberFormat="1" applyFont="1" applyFill="1" applyBorder="1" applyAlignment="1" applyProtection="1">
      <alignment horizontal="center" vertical="center"/>
    </xf>
    <xf numFmtId="3" fontId="2" fillId="0" borderId="33" xfId="1" applyNumberFormat="1" applyFont="1" applyFill="1" applyBorder="1" applyAlignment="1" applyProtection="1">
      <alignment horizontal="center" vertical="center"/>
    </xf>
    <xf numFmtId="3" fontId="2" fillId="0" borderId="35" xfId="1" applyNumberFormat="1" applyFont="1" applyFill="1" applyBorder="1" applyAlignment="1" applyProtection="1">
      <alignment horizontal="right" vertical="center"/>
      <protection locked="0"/>
    </xf>
    <xf numFmtId="3" fontId="2" fillId="0" borderId="64" xfId="1" applyNumberFormat="1" applyFont="1" applyFill="1" applyBorder="1" applyAlignment="1" applyProtection="1">
      <alignment horizontal="right" vertical="center"/>
    </xf>
    <xf numFmtId="3" fontId="2" fillId="0" borderId="74"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vertical="center"/>
      <protection locked="0"/>
    </xf>
    <xf numFmtId="3" fontId="2" fillId="0" borderId="65" xfId="1" applyNumberFormat="1" applyFont="1" applyFill="1" applyBorder="1" applyAlignment="1" applyProtection="1">
      <alignment horizontal="center" vertical="center"/>
    </xf>
    <xf numFmtId="3" fontId="2" fillId="0" borderId="75"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horizontal="center" vertical="center"/>
    </xf>
    <xf numFmtId="3" fontId="2" fillId="0" borderId="73"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vertical="center"/>
      <protection locked="0"/>
    </xf>
    <xf numFmtId="3" fontId="5" fillId="0" borderId="60" xfId="1" applyNumberFormat="1" applyFont="1" applyBorder="1" applyAlignment="1" applyProtection="1">
      <alignment vertical="center"/>
      <protection locked="0"/>
    </xf>
    <xf numFmtId="3" fontId="2" fillId="0" borderId="60" xfId="1" applyNumberFormat="1" applyFont="1" applyFill="1" applyBorder="1" applyAlignment="1" applyProtection="1">
      <alignment vertical="center"/>
      <protection locked="0"/>
    </xf>
    <xf numFmtId="3" fontId="2" fillId="0" borderId="62"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protection locked="0"/>
    </xf>
    <xf numFmtId="3" fontId="5" fillId="3" borderId="47" xfId="1" applyNumberFormat="1" applyFont="1" applyFill="1" applyBorder="1" applyAlignment="1" applyProtection="1">
      <alignment vertical="center"/>
    </xf>
    <xf numFmtId="3" fontId="5" fillId="0" borderId="50" xfId="1" applyNumberFormat="1" applyFont="1" applyFill="1" applyBorder="1" applyAlignment="1" applyProtection="1">
      <alignment vertical="center"/>
      <protection locked="0"/>
    </xf>
    <xf numFmtId="3" fontId="5" fillId="0" borderId="35" xfId="1" applyNumberFormat="1" applyFont="1" applyFill="1" applyBorder="1" applyAlignment="1" applyProtection="1">
      <alignment vertical="center"/>
      <protection locked="0"/>
    </xf>
    <xf numFmtId="3" fontId="5" fillId="0" borderId="53" xfId="1" applyNumberFormat="1" applyFont="1" applyFill="1" applyBorder="1" applyAlignment="1" applyProtection="1">
      <alignment horizontal="right" vertical="center"/>
    </xf>
    <xf numFmtId="3" fontId="2" fillId="0" borderId="68" xfId="1" applyNumberFormat="1" applyFont="1" applyFill="1" applyBorder="1" applyAlignment="1" applyProtection="1">
      <alignment horizontal="right" vertical="center"/>
    </xf>
    <xf numFmtId="3" fontId="2" fillId="0" borderId="6" xfId="1" applyNumberFormat="1" applyFont="1" applyFill="1" applyBorder="1" applyAlignment="1" applyProtection="1">
      <alignment horizontal="right" vertical="center"/>
      <protection locked="0"/>
    </xf>
    <xf numFmtId="3" fontId="2" fillId="0" borderId="67" xfId="1" applyNumberFormat="1" applyFont="1" applyFill="1" applyBorder="1" applyAlignment="1" applyProtection="1">
      <alignment vertical="center"/>
      <protection locked="0"/>
    </xf>
    <xf numFmtId="3" fontId="2" fillId="0" borderId="55" xfId="1" applyNumberFormat="1" applyFont="1" applyFill="1" applyBorder="1" applyAlignment="1" applyProtection="1">
      <alignment horizontal="right" vertical="center"/>
    </xf>
    <xf numFmtId="3" fontId="2" fillId="0" borderId="71" xfId="1" applyNumberFormat="1" applyFont="1" applyFill="1" applyBorder="1" applyAlignment="1" applyProtection="1">
      <alignment horizontal="center" vertical="center"/>
    </xf>
    <xf numFmtId="3" fontId="2" fillId="0" borderId="70" xfId="1" applyNumberFormat="1" applyFont="1" applyFill="1" applyBorder="1" applyAlignment="1" applyProtection="1">
      <alignment horizontal="center" vertical="center"/>
    </xf>
    <xf numFmtId="3" fontId="5" fillId="0" borderId="99" xfId="1" applyNumberFormat="1" applyFont="1" applyFill="1" applyBorder="1" applyAlignment="1" applyProtection="1">
      <alignment vertical="center"/>
    </xf>
    <xf numFmtId="3" fontId="5" fillId="0" borderId="43" xfId="1" applyNumberFormat="1" applyFont="1" applyFill="1" applyBorder="1" applyAlignment="1" applyProtection="1">
      <alignment vertical="center"/>
    </xf>
    <xf numFmtId="3" fontId="5" fillId="3" borderId="49" xfId="1" applyNumberFormat="1" applyFont="1" applyFill="1" applyBorder="1" applyAlignment="1" applyProtection="1">
      <alignment vertical="center"/>
    </xf>
    <xf numFmtId="3" fontId="2" fillId="0" borderId="71" xfId="1" applyNumberFormat="1" applyFont="1" applyFill="1" applyBorder="1" applyAlignment="1" applyProtection="1">
      <alignment vertical="center"/>
    </xf>
    <xf numFmtId="3" fontId="2" fillId="0" borderId="53" xfId="1" applyNumberFormat="1" applyFont="1" applyFill="1" applyBorder="1" applyAlignment="1" applyProtection="1">
      <alignment vertical="center"/>
    </xf>
    <xf numFmtId="3" fontId="2" fillId="0" borderId="100"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center" vertical="center"/>
    </xf>
    <xf numFmtId="3" fontId="2" fillId="0" borderId="7" xfId="1" applyNumberFormat="1" applyFont="1" applyFill="1" applyBorder="1" applyAlignment="1" applyProtection="1">
      <alignment horizontal="center" vertical="center"/>
    </xf>
    <xf numFmtId="3" fontId="2" fillId="0" borderId="15"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right" vertical="center"/>
    </xf>
    <xf numFmtId="3" fontId="2" fillId="0" borderId="95" xfId="1" applyNumberFormat="1" applyFont="1" applyFill="1" applyBorder="1" applyAlignment="1" applyProtection="1">
      <alignment horizontal="right" vertical="center"/>
    </xf>
    <xf numFmtId="3" fontId="2" fillId="0" borderId="58" xfId="1" applyNumberFormat="1" applyFont="1" applyFill="1" applyBorder="1" applyAlignment="1" applyProtection="1">
      <alignment horizontal="center" vertical="center"/>
    </xf>
    <xf numFmtId="0" fontId="5" fillId="0" borderId="16" xfId="1" applyFont="1" applyFill="1" applyBorder="1" applyAlignment="1" applyProtection="1">
      <alignment vertical="center"/>
      <protection locked="0"/>
    </xf>
    <xf numFmtId="3" fontId="5" fillId="0" borderId="23" xfId="1" applyNumberFormat="1" applyFont="1" applyFill="1" applyBorder="1" applyAlignment="1" applyProtection="1">
      <alignment horizontal="right" vertical="center"/>
    </xf>
    <xf numFmtId="3" fontId="2" fillId="0" borderId="21" xfId="1" applyNumberFormat="1" applyFont="1" applyFill="1" applyBorder="1" applyAlignment="1" applyProtection="1">
      <alignment horizontal="right" vertical="center"/>
    </xf>
    <xf numFmtId="3" fontId="2" fillId="0" borderId="16" xfId="1" applyNumberFormat="1" applyFont="1" applyFill="1" applyBorder="1" applyAlignment="1" applyProtection="1">
      <alignment horizontal="right" vertical="center"/>
      <protection locked="0"/>
    </xf>
    <xf numFmtId="3" fontId="2" fillId="0" borderId="25" xfId="1" applyNumberFormat="1" applyFont="1" applyFill="1" applyBorder="1" applyAlignment="1" applyProtection="1">
      <alignment horizontal="right" vertical="center"/>
    </xf>
    <xf numFmtId="3" fontId="2" fillId="0" borderId="18" xfId="1" applyNumberFormat="1" applyFont="1" applyFill="1" applyBorder="1" applyAlignment="1" applyProtection="1">
      <alignment horizontal="center" vertical="center"/>
    </xf>
    <xf numFmtId="3" fontId="2" fillId="0" borderId="26" xfId="1" applyNumberFormat="1" applyFont="1" applyFill="1" applyBorder="1" applyAlignment="1" applyProtection="1">
      <alignment horizontal="center" vertical="center"/>
    </xf>
    <xf numFmtId="3" fontId="2" fillId="0" borderId="16"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center" vertical="center"/>
    </xf>
    <xf numFmtId="3" fontId="2" fillId="0" borderId="28" xfId="1" applyNumberFormat="1" applyFont="1" applyFill="1" applyBorder="1" applyAlignment="1" applyProtection="1">
      <alignment horizontal="center" vertical="center"/>
    </xf>
    <xf numFmtId="3" fontId="2" fillId="0" borderId="26" xfId="1" applyNumberFormat="1" applyFont="1" applyFill="1" applyBorder="1" applyAlignment="1" applyProtection="1">
      <alignment horizontal="right" vertical="center"/>
    </xf>
    <xf numFmtId="3" fontId="2" fillId="0" borderId="37" xfId="1" applyNumberFormat="1" applyFont="1" applyFill="1" applyBorder="1" applyAlignment="1" applyProtection="1">
      <alignment horizontal="right" vertical="center"/>
      <protection locked="0"/>
    </xf>
    <xf numFmtId="3" fontId="2" fillId="0" borderId="37" xfId="1" applyNumberFormat="1" applyFont="1" applyFill="1" applyBorder="1" applyAlignment="1" applyProtection="1">
      <alignment horizontal="right" vertical="center"/>
    </xf>
    <xf numFmtId="3" fontId="5" fillId="0" borderId="16" xfId="1" applyNumberFormat="1" applyFont="1" applyBorder="1" applyAlignment="1" applyProtection="1">
      <alignment vertical="center"/>
    </xf>
    <xf numFmtId="3" fontId="5" fillId="0" borderId="23" xfId="1" applyNumberFormat="1" applyFont="1" applyFill="1" applyBorder="1" applyAlignment="1" applyProtection="1">
      <alignment vertical="center"/>
    </xf>
    <xf numFmtId="3" fontId="5" fillId="0" borderId="40" xfId="1" applyNumberFormat="1" applyFont="1" applyFill="1" applyBorder="1" applyAlignment="1" applyProtection="1">
      <alignment vertical="center"/>
    </xf>
    <xf numFmtId="3" fontId="5" fillId="0" borderId="16" xfId="1" applyNumberFormat="1" applyFont="1" applyFill="1" applyBorder="1" applyAlignment="1" applyProtection="1">
      <alignment vertical="center"/>
    </xf>
    <xf numFmtId="3" fontId="5" fillId="3" borderId="30" xfId="1" applyNumberFormat="1" applyFont="1" applyFill="1" applyBorder="1" applyAlignment="1" applyProtection="1">
      <alignment vertical="center"/>
    </xf>
    <xf numFmtId="3" fontId="2" fillId="0" borderId="30" xfId="1" applyNumberFormat="1" applyFont="1" applyFill="1" applyBorder="1" applyAlignment="1" applyProtection="1">
      <alignment vertical="center"/>
    </xf>
    <xf numFmtId="3" fontId="2" fillId="0" borderId="37" xfId="1" applyNumberFormat="1" applyFont="1" applyFill="1" applyBorder="1" applyAlignment="1" applyProtection="1">
      <alignment vertical="center"/>
    </xf>
    <xf numFmtId="3" fontId="2" fillId="0" borderId="16" xfId="1" applyNumberFormat="1" applyFont="1" applyFill="1" applyBorder="1" applyAlignment="1" applyProtection="1">
      <alignment vertical="center"/>
      <protection locked="0"/>
    </xf>
    <xf numFmtId="3" fontId="2" fillId="0" borderId="25" xfId="1" applyNumberFormat="1" applyFont="1" applyFill="1" applyBorder="1" applyAlignment="1" applyProtection="1">
      <alignment vertical="center"/>
      <protection locked="0"/>
    </xf>
    <xf numFmtId="3" fontId="2" fillId="0" borderId="25" xfId="1" applyNumberFormat="1" applyFont="1" applyFill="1" applyBorder="1" applyAlignment="1" applyProtection="1">
      <alignment vertical="center"/>
    </xf>
    <xf numFmtId="3" fontId="2" fillId="0" borderId="37" xfId="1" applyNumberFormat="1" applyFont="1" applyFill="1" applyBorder="1" applyAlignment="1" applyProtection="1">
      <alignment vertical="center"/>
      <protection locked="0"/>
    </xf>
    <xf numFmtId="3" fontId="2" fillId="0" borderId="26" xfId="1" applyNumberFormat="1" applyFont="1" applyFill="1" applyBorder="1" applyAlignment="1" applyProtection="1">
      <alignment vertical="center"/>
    </xf>
    <xf numFmtId="3" fontId="2" fillId="0" borderId="16" xfId="1" applyNumberFormat="1" applyFont="1" applyFill="1" applyBorder="1" applyAlignment="1" applyProtection="1">
      <alignment vertical="center"/>
    </xf>
    <xf numFmtId="3" fontId="2" fillId="0" borderId="34" xfId="1" applyNumberFormat="1" applyFont="1" applyFill="1" applyBorder="1" applyAlignment="1" applyProtection="1">
      <alignment vertical="center"/>
    </xf>
    <xf numFmtId="3" fontId="2" fillId="0" borderId="26" xfId="1" applyNumberFormat="1" applyFont="1" applyFill="1" applyBorder="1" applyAlignment="1" applyProtection="1">
      <alignment vertical="center"/>
      <protection locked="0"/>
    </xf>
    <xf numFmtId="3" fontId="2" fillId="0" borderId="28" xfId="1" applyNumberFormat="1" applyFont="1" applyFill="1" applyBorder="1" applyAlignment="1" applyProtection="1">
      <alignment vertical="center"/>
    </xf>
    <xf numFmtId="3" fontId="2" fillId="0" borderId="42" xfId="1" applyNumberFormat="1" applyFont="1" applyFill="1" applyBorder="1" applyAlignment="1" applyProtection="1">
      <alignment vertical="center"/>
    </xf>
    <xf numFmtId="3" fontId="2" fillId="0" borderId="42" xfId="1" applyNumberFormat="1" applyFont="1" applyFill="1" applyBorder="1" applyAlignment="1" applyProtection="1">
      <alignment vertical="center"/>
      <protection locked="0"/>
    </xf>
    <xf numFmtId="3" fontId="5" fillId="0" borderId="34" xfId="1" applyNumberFormat="1" applyFont="1" applyFill="1" applyBorder="1" applyAlignment="1" applyProtection="1">
      <alignment vertical="center"/>
    </xf>
    <xf numFmtId="3" fontId="5" fillId="3" borderId="34" xfId="1" applyNumberFormat="1" applyFont="1" applyFill="1" applyBorder="1" applyAlignment="1" applyProtection="1">
      <alignment vertical="center"/>
    </xf>
    <xf numFmtId="3" fontId="2" fillId="0" borderId="28" xfId="1" applyNumberFormat="1" applyFont="1" applyFill="1" applyBorder="1" applyAlignment="1" applyProtection="1">
      <alignment vertical="center"/>
      <protection locked="0"/>
    </xf>
    <xf numFmtId="3" fontId="2" fillId="0" borderId="23" xfId="1" applyNumberFormat="1" applyFont="1" applyFill="1" applyBorder="1" applyAlignment="1" applyProtection="1">
      <alignment vertical="center"/>
    </xf>
    <xf numFmtId="3" fontId="5" fillId="0" borderId="54" xfId="1" applyNumberFormat="1" applyFont="1" applyFill="1" applyBorder="1" applyAlignment="1" applyProtection="1">
      <alignment vertical="center"/>
    </xf>
    <xf numFmtId="3" fontId="5" fillId="0" borderId="26" xfId="1" applyNumberFormat="1" applyFont="1" applyFill="1" applyBorder="1" applyAlignment="1" applyProtection="1">
      <alignment vertical="center"/>
    </xf>
    <xf numFmtId="3" fontId="5" fillId="0" borderId="54" xfId="1" applyNumberFormat="1" applyFont="1" applyFill="1" applyBorder="1" applyAlignment="1" applyProtection="1">
      <alignment vertical="center"/>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2" fillId="0" borderId="1" xfId="1" applyFont="1" applyFill="1" applyBorder="1" applyAlignment="1" applyProtection="1">
      <alignment horizontal="center" vertical="center" textRotation="90"/>
    </xf>
    <xf numFmtId="0" fontId="2" fillId="0" borderId="1" xfId="1" applyFont="1" applyFill="1" applyBorder="1" applyAlignment="1" applyProtection="1">
      <alignment vertical="center"/>
    </xf>
    <xf numFmtId="49" fontId="2" fillId="0" borderId="1" xfId="1" applyNumberFormat="1" applyFont="1" applyFill="1" applyBorder="1" applyAlignment="1" applyProtection="1">
      <alignment horizontal="center" vertical="center" wrapText="1"/>
    </xf>
    <xf numFmtId="3" fontId="2" fillId="0" borderId="25" xfId="1" applyNumberFormat="1" applyFont="1" applyFill="1" applyBorder="1" applyAlignment="1" applyProtection="1">
      <alignment horizontal="right" vertical="center"/>
      <protection locked="0"/>
    </xf>
    <xf numFmtId="3" fontId="2" fillId="0" borderId="18" xfId="1" applyNumberFormat="1" applyFont="1" applyFill="1" applyBorder="1" applyAlignment="1" applyProtection="1">
      <alignment vertical="center"/>
      <protection locked="0"/>
    </xf>
    <xf numFmtId="3" fontId="2" fillId="0" borderId="26"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right" vertical="center"/>
      <protection locked="0"/>
    </xf>
    <xf numFmtId="3" fontId="2" fillId="0" borderId="30" xfId="1" applyNumberFormat="1" applyFont="1" applyFill="1" applyBorder="1" applyAlignment="1" applyProtection="1">
      <alignment horizontal="right" vertical="center"/>
    </xf>
    <xf numFmtId="3" fontId="2" fillId="0" borderId="34" xfId="1" applyNumberFormat="1" applyFont="1" applyFill="1" applyBorder="1" applyAlignment="1" applyProtection="1">
      <alignment horizontal="center" vertical="center"/>
    </xf>
    <xf numFmtId="3" fontId="2" fillId="0" borderId="37" xfId="1" applyNumberFormat="1" applyFont="1" applyFill="1" applyBorder="1" applyAlignment="1" applyProtection="1">
      <alignment horizontal="center" vertical="center"/>
    </xf>
    <xf numFmtId="3" fontId="5" fillId="0" borderId="43" xfId="1" applyNumberFormat="1" applyFont="1" applyBorder="1" applyAlignment="1" applyProtection="1">
      <alignment vertical="center"/>
      <protection locked="0"/>
    </xf>
    <xf numFmtId="0" fontId="5" fillId="0" borderId="1" xfId="1" applyFont="1" applyFill="1" applyBorder="1" applyAlignment="1" applyProtection="1">
      <alignment horizontal="left" vertical="center"/>
    </xf>
    <xf numFmtId="3" fontId="5" fillId="3" borderId="26" xfId="1" applyNumberFormat="1" applyFont="1" applyFill="1" applyBorder="1" applyAlignment="1" applyProtection="1">
      <alignment vertical="center"/>
    </xf>
    <xf numFmtId="0" fontId="8" fillId="0" borderId="1" xfId="1" applyFont="1" applyFill="1" applyBorder="1" applyAlignment="1" applyProtection="1">
      <alignment vertical="center"/>
    </xf>
    <xf numFmtId="3" fontId="5" fillId="0" borderId="49" xfId="1" applyNumberFormat="1" applyFont="1" applyFill="1" applyBorder="1" applyAlignment="1" applyProtection="1">
      <alignment vertical="center"/>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2" fillId="0" borderId="0" xfId="3" applyFont="1"/>
    <xf numFmtId="0" fontId="2" fillId="0" borderId="0" xfId="4" applyFont="1" applyAlignment="1">
      <alignment horizontal="right" wrapText="1"/>
    </xf>
    <xf numFmtId="0" fontId="2" fillId="0" borderId="0" xfId="4" applyFont="1" applyAlignment="1">
      <alignment horizontal="right"/>
    </xf>
    <xf numFmtId="0" fontId="2" fillId="0" borderId="0" xfId="4" applyFont="1"/>
    <xf numFmtId="0" fontId="2" fillId="0" borderId="0" xfId="3" applyFont="1" applyAlignment="1"/>
    <xf numFmtId="1" fontId="2" fillId="0" borderId="0" xfId="3" applyNumberFormat="1" applyFont="1" applyAlignment="1">
      <alignment horizontal="left"/>
    </xf>
    <xf numFmtId="0" fontId="11" fillId="0" borderId="0" xfId="3" applyFont="1" applyAlignment="1">
      <alignment horizontal="center"/>
    </xf>
    <xf numFmtId="0" fontId="12" fillId="0" borderId="0" xfId="3" applyFont="1" applyAlignment="1"/>
    <xf numFmtId="164" fontId="5" fillId="0" borderId="0" xfId="3" applyNumberFormat="1" applyFont="1" applyAlignment="1">
      <alignment horizontal="left"/>
    </xf>
    <xf numFmtId="0" fontId="2" fillId="0" borderId="5" xfId="3" applyFont="1" applyBorder="1" applyAlignment="1">
      <alignment horizontal="center" vertical="center" wrapText="1"/>
    </xf>
    <xf numFmtId="3" fontId="5" fillId="0" borderId="5" xfId="3" applyNumberFormat="1" applyFont="1" applyBorder="1" applyAlignment="1">
      <alignment wrapText="1"/>
    </xf>
    <xf numFmtId="0" fontId="2" fillId="0" borderId="5" xfId="3" applyFont="1" applyBorder="1" applyAlignment="1" applyProtection="1">
      <alignment wrapText="1"/>
      <protection locked="0"/>
    </xf>
    <xf numFmtId="0" fontId="2" fillId="0" borderId="5" xfId="3" applyFont="1" applyBorder="1" applyAlignment="1" applyProtection="1">
      <alignment horizontal="center" vertical="center" wrapText="1"/>
      <protection locked="0"/>
    </xf>
    <xf numFmtId="3" fontId="5" fillId="0" borderId="5" xfId="3" applyNumberFormat="1" applyFont="1" applyBorder="1" applyAlignment="1" applyProtection="1">
      <alignment horizontal="center" vertical="center" wrapText="1"/>
      <protection locked="0"/>
    </xf>
    <xf numFmtId="3" fontId="2" fillId="0" borderId="5" xfId="3" applyNumberFormat="1" applyFont="1" applyBorder="1" applyAlignment="1" applyProtection="1">
      <alignment vertical="center" wrapText="1"/>
      <protection locked="0"/>
    </xf>
    <xf numFmtId="3" fontId="2" fillId="0" borderId="5" xfId="3" applyNumberFormat="1" applyFont="1" applyBorder="1" applyAlignment="1" applyProtection="1">
      <alignment wrapText="1"/>
      <protection locked="0"/>
    </xf>
    <xf numFmtId="3" fontId="2" fillId="0" borderId="5" xfId="3" applyNumberFormat="1" applyFont="1" applyBorder="1" applyAlignment="1">
      <alignment vertical="center"/>
    </xf>
    <xf numFmtId="3" fontId="2" fillId="0" borderId="5" xfId="3" applyNumberFormat="1" applyFont="1" applyBorder="1" applyAlignment="1" applyProtection="1">
      <alignment horizontal="center" wrapText="1"/>
      <protection locked="0"/>
    </xf>
    <xf numFmtId="0" fontId="2" fillId="0" borderId="0" xfId="3" applyFont="1" applyBorder="1" applyAlignment="1">
      <alignment wrapText="1"/>
    </xf>
    <xf numFmtId="3" fontId="5" fillId="0" borderId="5" xfId="3" applyNumberFormat="1" applyFont="1" applyBorder="1" applyAlignment="1" applyProtection="1">
      <alignment horizontal="center" wrapText="1"/>
      <protection locked="0"/>
    </xf>
    <xf numFmtId="0" fontId="2" fillId="0" borderId="5" xfId="3" applyFont="1" applyBorder="1"/>
    <xf numFmtId="3" fontId="2" fillId="0" borderId="5" xfId="3" applyNumberFormat="1" applyFont="1" applyBorder="1" applyAlignment="1" applyProtection="1">
      <alignment horizontal="right" vertical="center" wrapText="1"/>
      <protection locked="0"/>
    </xf>
    <xf numFmtId="3" fontId="2" fillId="0" borderId="5" xfId="3" applyNumberFormat="1" applyFont="1" applyBorder="1" applyAlignment="1" applyProtection="1">
      <alignment horizontal="center" vertical="center" wrapText="1"/>
      <protection locked="0"/>
    </xf>
    <xf numFmtId="3" fontId="2" fillId="0" borderId="0" xfId="3" applyNumberFormat="1" applyFont="1" applyBorder="1" applyAlignment="1">
      <alignment wrapText="1"/>
    </xf>
    <xf numFmtId="165" fontId="5" fillId="0" borderId="0" xfId="3" applyNumberFormat="1" applyFont="1" applyAlignment="1">
      <alignment horizontal="left"/>
    </xf>
    <xf numFmtId="3" fontId="2" fillId="0" borderId="0" xfId="3" applyNumberFormat="1" applyFont="1"/>
    <xf numFmtId="3" fontId="2" fillId="0" borderId="17" xfId="3" applyNumberFormat="1" applyFont="1" applyBorder="1" applyAlignment="1">
      <alignment vertical="center" wrapText="1"/>
    </xf>
    <xf numFmtId="0" fontId="2" fillId="0" borderId="5" xfId="3" applyFont="1" applyBorder="1" applyAlignment="1" applyProtection="1">
      <alignment vertical="center" wrapText="1"/>
      <protection locked="0"/>
    </xf>
    <xf numFmtId="3" fontId="5" fillId="0" borderId="39" xfId="3" applyNumberFormat="1" applyFont="1" applyBorder="1" applyAlignment="1" applyProtection="1">
      <alignment horizontal="center" wrapText="1"/>
      <protection locked="0"/>
    </xf>
    <xf numFmtId="3" fontId="2" fillId="0" borderId="39" xfId="3" applyNumberFormat="1" applyFont="1" applyBorder="1" applyAlignment="1" applyProtection="1">
      <alignment wrapText="1"/>
      <protection locked="0"/>
    </xf>
    <xf numFmtId="0" fontId="2" fillId="0" borderId="39" xfId="3" applyFont="1" applyBorder="1"/>
    <xf numFmtId="0" fontId="2" fillId="0" borderId="39" xfId="3" applyFont="1" applyBorder="1" applyAlignment="1" applyProtection="1">
      <alignment wrapText="1"/>
      <protection locked="0"/>
    </xf>
    <xf numFmtId="3" fontId="2" fillId="0" borderId="5" xfId="3" applyNumberFormat="1" applyFont="1" applyBorder="1" applyAlignment="1">
      <alignment horizontal="center" vertical="center" wrapText="1"/>
    </xf>
    <xf numFmtId="0" fontId="2" fillId="0" borderId="39" xfId="3" applyFont="1" applyBorder="1" applyAlignment="1" applyProtection="1">
      <alignment horizontal="center" vertical="center" wrapText="1"/>
      <protection locked="0"/>
    </xf>
    <xf numFmtId="3" fontId="5" fillId="0" borderId="39" xfId="3" applyNumberFormat="1" applyFont="1" applyBorder="1" applyAlignment="1" applyProtection="1">
      <alignment horizontal="center" vertical="center" wrapText="1"/>
      <protection locked="0"/>
    </xf>
    <xf numFmtId="3" fontId="2" fillId="0" borderId="39" xfId="3" applyNumberFormat="1" applyFont="1" applyBorder="1" applyAlignment="1" applyProtection="1">
      <alignment horizontal="right" vertical="center" wrapText="1"/>
      <protection locked="0"/>
    </xf>
    <xf numFmtId="0" fontId="2" fillId="0" borderId="17" xfId="3" applyFont="1" applyBorder="1" applyAlignment="1" applyProtection="1">
      <alignment horizontal="center" vertical="center" wrapText="1"/>
      <protection locked="0"/>
    </xf>
    <xf numFmtId="3" fontId="2" fillId="0" borderId="5" xfId="3" applyNumberFormat="1" applyFont="1" applyBorder="1"/>
    <xf numFmtId="3" fontId="2" fillId="0" borderId="39" xfId="3" applyNumberFormat="1" applyFont="1" applyBorder="1"/>
    <xf numFmtId="0" fontId="2" fillId="0" borderId="5" xfId="3" applyFont="1" applyBorder="1" applyAlignment="1">
      <alignment horizontal="center" vertical="center"/>
    </xf>
    <xf numFmtId="3" fontId="2" fillId="0" borderId="5" xfId="3" applyNumberFormat="1" applyFont="1" applyBorder="1" applyAlignment="1">
      <alignment horizontal="right" vertical="center"/>
    </xf>
    <xf numFmtId="0" fontId="5" fillId="0" borderId="5" xfId="3" applyFont="1" applyBorder="1" applyAlignment="1">
      <alignment horizontal="center"/>
    </xf>
    <xf numFmtId="0" fontId="5" fillId="0" borderId="5" xfId="3" applyFont="1" applyBorder="1" applyAlignment="1">
      <alignment horizontal="center" vertical="center"/>
    </xf>
    <xf numFmtId="0" fontId="2" fillId="0" borderId="7" xfId="3" applyFont="1" applyBorder="1" applyAlignment="1">
      <alignment horizontal="center" vertical="center"/>
    </xf>
    <xf numFmtId="0" fontId="2" fillId="0" borderId="5" xfId="3" applyFont="1" applyBorder="1" applyAlignment="1">
      <alignment wrapText="1"/>
    </xf>
    <xf numFmtId="0" fontId="10" fillId="0" borderId="0" xfId="3"/>
    <xf numFmtId="3" fontId="2" fillId="0" borderId="39" xfId="3" applyNumberFormat="1" applyFont="1" applyBorder="1" applyAlignment="1">
      <alignment vertical="center"/>
    </xf>
    <xf numFmtId="3" fontId="2" fillId="0" borderId="39" xfId="3" applyNumberFormat="1" applyFont="1" applyBorder="1" applyAlignment="1">
      <alignment horizontal="right" vertical="center"/>
    </xf>
    <xf numFmtId="3" fontId="2" fillId="0" borderId="5" xfId="3" applyNumberFormat="1" applyFont="1" applyBorder="1" applyAlignment="1" applyProtection="1">
      <alignment horizontal="right" wrapText="1"/>
      <protection locked="0"/>
    </xf>
    <xf numFmtId="3" fontId="2" fillId="0" borderId="39" xfId="3" applyNumberFormat="1" applyFont="1" applyBorder="1" applyAlignment="1" applyProtection="1">
      <alignment horizontal="right" wrapText="1"/>
      <protection locked="0"/>
    </xf>
    <xf numFmtId="3" fontId="2" fillId="0" borderId="5" xfId="3" applyNumberFormat="1" applyFont="1" applyBorder="1" applyAlignment="1">
      <alignment horizontal="right"/>
    </xf>
    <xf numFmtId="3" fontId="2" fillId="0" borderId="39" xfId="3" applyNumberFormat="1" applyFont="1" applyBorder="1" applyAlignment="1">
      <alignment horizontal="right"/>
    </xf>
    <xf numFmtId="1" fontId="7" fillId="0" borderId="72" xfId="1" applyNumberFormat="1" applyFont="1" applyFill="1" applyBorder="1" applyAlignment="1" applyProtection="1">
      <alignment horizontal="center" vertical="center"/>
    </xf>
    <xf numFmtId="0" fontId="5" fillId="0" borderId="46" xfId="1" applyFont="1" applyFill="1" applyBorder="1" applyAlignment="1" applyProtection="1">
      <alignment vertical="center"/>
      <protection locked="0"/>
    </xf>
    <xf numFmtId="3" fontId="5" fillId="0" borderId="48" xfId="1" applyNumberFormat="1" applyFont="1" applyFill="1" applyBorder="1" applyAlignment="1" applyProtection="1">
      <alignment horizontal="right" vertical="center"/>
    </xf>
    <xf numFmtId="3" fontId="5" fillId="0" borderId="23" xfId="1" applyNumberFormat="1" applyFont="1" applyFill="1" applyBorder="1" applyAlignment="1" applyProtection="1">
      <alignment horizontal="right" vertical="center"/>
      <protection locked="0"/>
    </xf>
    <xf numFmtId="3" fontId="5" fillId="0" borderId="0" xfId="1" applyNumberFormat="1" applyFont="1" applyFill="1" applyBorder="1" applyAlignment="1" applyProtection="1">
      <alignment vertical="center"/>
    </xf>
    <xf numFmtId="3" fontId="2" fillId="0" borderId="21" xfId="1" applyNumberFormat="1" applyFont="1" applyFill="1" applyBorder="1" applyAlignment="1" applyProtection="1">
      <alignment horizontal="right" vertical="center"/>
      <protection locked="0"/>
    </xf>
    <xf numFmtId="3" fontId="2" fillId="0" borderId="46" xfId="1" applyNumberFormat="1" applyFont="1" applyFill="1" applyBorder="1" applyAlignment="1" applyProtection="1">
      <alignment horizontal="right" vertical="center"/>
    </xf>
    <xf numFmtId="3" fontId="2" fillId="0" borderId="43" xfId="1" applyNumberFormat="1" applyFont="1" applyFill="1" applyBorder="1" applyAlignment="1" applyProtection="1">
      <alignment horizontal="right" vertical="center"/>
    </xf>
    <xf numFmtId="3" fontId="2" fillId="0" borderId="45" xfId="1" applyNumberFormat="1" applyFont="1" applyFill="1" applyBorder="1" applyAlignment="1" applyProtection="1">
      <alignment horizontal="right" vertical="center"/>
    </xf>
    <xf numFmtId="3" fontId="2" fillId="0" borderId="20" xfId="1" applyNumberFormat="1" applyFont="1" applyFill="1" applyBorder="1" applyAlignment="1" applyProtection="1">
      <alignment horizontal="center" vertical="center"/>
    </xf>
    <xf numFmtId="3" fontId="2" fillId="0" borderId="103" xfId="1" applyNumberFormat="1" applyFont="1" applyFill="1" applyBorder="1" applyAlignment="1" applyProtection="1">
      <alignment horizontal="center" vertical="center"/>
    </xf>
    <xf numFmtId="3" fontId="2" fillId="0" borderId="18" xfId="1" applyNumberFormat="1" applyFont="1" applyFill="1" applyBorder="1" applyAlignment="1" applyProtection="1">
      <alignment horizontal="center" vertical="center"/>
      <protection locked="0"/>
    </xf>
    <xf numFmtId="3" fontId="2" fillId="0" borderId="47" xfId="1" applyNumberFormat="1" applyFont="1" applyFill="1" applyBorder="1" applyAlignment="1" applyProtection="1">
      <alignment horizontal="right" vertical="center"/>
    </xf>
    <xf numFmtId="3" fontId="2" fillId="0" borderId="26" xfId="1" applyNumberFormat="1" applyFont="1" applyFill="1" applyBorder="1" applyAlignment="1" applyProtection="1">
      <alignment horizontal="center" vertical="center"/>
      <protection locked="0"/>
    </xf>
    <xf numFmtId="3" fontId="2" fillId="0" borderId="46" xfId="1" applyNumberFormat="1" applyFont="1" applyFill="1" applyBorder="1" applyAlignment="1" applyProtection="1">
      <alignment horizontal="center" vertical="center"/>
    </xf>
    <xf numFmtId="3" fontId="2" fillId="0" borderId="60" xfId="1" applyNumberFormat="1" applyFont="1" applyFill="1" applyBorder="1" applyAlignment="1" applyProtection="1">
      <alignment horizontal="center" vertical="center"/>
      <protection locked="0"/>
    </xf>
    <xf numFmtId="3" fontId="2" fillId="0" borderId="19" xfId="1" applyNumberFormat="1" applyFont="1" applyFill="1" applyBorder="1" applyAlignment="1" applyProtection="1">
      <alignment horizontal="center" vertical="center"/>
      <protection locked="0"/>
    </xf>
    <xf numFmtId="3" fontId="2" fillId="0" borderId="16" xfId="1" applyNumberFormat="1" applyFont="1" applyFill="1" applyBorder="1" applyAlignment="1" applyProtection="1">
      <alignment horizontal="center" vertical="center"/>
      <protection locked="0"/>
    </xf>
    <xf numFmtId="3" fontId="2" fillId="0" borderId="45" xfId="1" applyNumberFormat="1" applyFont="1" applyFill="1" applyBorder="1" applyAlignment="1" applyProtection="1">
      <alignment horizontal="center" vertical="center"/>
    </xf>
    <xf numFmtId="3" fontId="2" fillId="0" borderId="62" xfId="1" applyNumberFormat="1" applyFont="1" applyFill="1" applyBorder="1" applyAlignment="1" applyProtection="1">
      <alignment horizontal="center" vertical="center"/>
      <protection locked="0"/>
    </xf>
    <xf numFmtId="3" fontId="2" fillId="0" borderId="5" xfId="1" applyNumberFormat="1" applyFont="1" applyFill="1" applyBorder="1" applyAlignment="1" applyProtection="1">
      <alignment horizontal="center" vertical="center"/>
      <protection locked="0"/>
    </xf>
    <xf numFmtId="3" fontId="2" fillId="0" borderId="25" xfId="1" applyNumberFormat="1" applyFont="1" applyFill="1" applyBorder="1" applyAlignment="1" applyProtection="1">
      <alignment horizontal="center" vertical="center"/>
      <protection locked="0"/>
    </xf>
    <xf numFmtId="3" fontId="2" fillId="0" borderId="32" xfId="1" applyNumberFormat="1" applyFont="1" applyFill="1" applyBorder="1" applyAlignment="1" applyProtection="1">
      <alignment horizontal="center" vertical="center"/>
    </xf>
    <xf numFmtId="3" fontId="2" fillId="0" borderId="33" xfId="1" applyNumberFormat="1" applyFont="1" applyFill="1" applyBorder="1" applyAlignment="1" applyProtection="1">
      <alignment horizontal="center" vertical="center"/>
      <protection locked="0"/>
    </xf>
    <xf numFmtId="3" fontId="2" fillId="0" borderId="29" xfId="1" applyNumberFormat="1" applyFont="1" applyFill="1" applyBorder="1" applyAlignment="1" applyProtection="1">
      <alignment horizontal="center" vertical="center"/>
      <protection locked="0"/>
    </xf>
    <xf numFmtId="3" fontId="2" fillId="0" borderId="32" xfId="1" applyNumberFormat="1" applyFont="1" applyFill="1" applyBorder="1" applyAlignment="1" applyProtection="1">
      <alignment vertical="center"/>
    </xf>
    <xf numFmtId="3" fontId="2" fillId="0" borderId="28" xfId="1" applyNumberFormat="1" applyFont="1" applyFill="1" applyBorder="1" applyAlignment="1" applyProtection="1">
      <alignment horizontal="center" vertical="center"/>
      <protection locked="0"/>
    </xf>
    <xf numFmtId="3" fontId="2" fillId="0" borderId="27" xfId="1" applyNumberFormat="1" applyFont="1" applyFill="1" applyBorder="1" applyAlignment="1" applyProtection="1">
      <alignment horizontal="right" vertical="center"/>
      <protection locked="0"/>
    </xf>
    <xf numFmtId="3" fontId="2" fillId="0" borderId="95" xfId="1" applyNumberFormat="1" applyFont="1" applyFill="1" applyBorder="1" applyAlignment="1" applyProtection="1">
      <alignment horizontal="center" vertical="center"/>
      <protection locked="0"/>
    </xf>
    <xf numFmtId="3" fontId="2" fillId="0" borderId="39" xfId="1" applyNumberFormat="1" applyFont="1" applyFill="1" applyBorder="1" applyAlignment="1" applyProtection="1">
      <alignment horizontal="center" vertical="center"/>
      <protection locked="0"/>
    </xf>
    <xf numFmtId="3" fontId="2" fillId="0" borderId="73" xfId="1" applyNumberFormat="1" applyFont="1" applyFill="1" applyBorder="1" applyAlignment="1" applyProtection="1">
      <alignment horizontal="right" vertical="center"/>
    </xf>
    <xf numFmtId="3" fontId="5" fillId="0" borderId="19" xfId="1" applyNumberFormat="1" applyFont="1" applyBorder="1" applyAlignment="1" applyProtection="1">
      <alignment vertical="center"/>
      <protection locked="0"/>
    </xf>
    <xf numFmtId="3" fontId="5" fillId="0" borderId="46" xfId="1" applyNumberFormat="1" applyFont="1" applyBorder="1" applyAlignment="1" applyProtection="1">
      <alignment vertical="center"/>
    </xf>
    <xf numFmtId="3" fontId="5" fillId="0" borderId="16" xfId="1" applyNumberFormat="1" applyFont="1" applyBorder="1" applyAlignment="1" applyProtection="1">
      <alignment vertical="center"/>
      <protection locked="0"/>
    </xf>
    <xf numFmtId="3" fontId="5" fillId="0" borderId="23" xfId="1" applyNumberFormat="1" applyFont="1" applyFill="1" applyBorder="1" applyAlignment="1" applyProtection="1">
      <alignment vertical="center"/>
      <protection locked="0"/>
    </xf>
    <xf numFmtId="3" fontId="5" fillId="0" borderId="104" xfId="1" applyNumberFormat="1" applyFont="1" applyFill="1" applyBorder="1" applyAlignment="1" applyProtection="1">
      <alignment vertical="center"/>
    </xf>
    <xf numFmtId="3" fontId="5" fillId="0" borderId="40" xfId="1" applyNumberFormat="1" applyFont="1" applyFill="1" applyBorder="1" applyAlignment="1" applyProtection="1">
      <alignment vertical="center"/>
      <protection locked="0"/>
    </xf>
    <xf numFmtId="3" fontId="5" fillId="0" borderId="16" xfId="1" applyNumberFormat="1" applyFont="1" applyFill="1" applyBorder="1" applyAlignment="1" applyProtection="1">
      <alignment vertical="center"/>
      <protection locked="0"/>
    </xf>
    <xf numFmtId="3" fontId="5" fillId="3" borderId="30" xfId="1" applyNumberFormat="1" applyFont="1" applyFill="1" applyBorder="1" applyAlignment="1" applyProtection="1">
      <alignment vertical="center"/>
      <protection locked="0"/>
    </xf>
    <xf numFmtId="3" fontId="2" fillId="0" borderId="30" xfId="1" applyNumberFormat="1" applyFont="1" applyFill="1" applyBorder="1" applyAlignment="1" applyProtection="1">
      <alignment vertical="center"/>
      <protection locked="0"/>
    </xf>
    <xf numFmtId="3" fontId="2" fillId="0" borderId="34" xfId="1" applyNumberFormat="1" applyFont="1" applyFill="1" applyBorder="1" applyAlignment="1" applyProtection="1">
      <alignment vertical="center"/>
      <protection locked="0"/>
    </xf>
    <xf numFmtId="3" fontId="2" fillId="0" borderId="25" xfId="1" applyNumberFormat="1" applyFont="1" applyFill="1" applyBorder="1" applyAlignment="1" applyProtection="1">
      <alignment vertical="center" wrapText="1"/>
      <protection locked="0"/>
    </xf>
    <xf numFmtId="3" fontId="2" fillId="0" borderId="44" xfId="1" applyNumberFormat="1" applyFont="1" applyFill="1" applyBorder="1" applyAlignment="1" applyProtection="1">
      <alignment vertical="center"/>
    </xf>
    <xf numFmtId="3" fontId="5" fillId="0" borderId="34" xfId="1" applyNumberFormat="1" applyFont="1" applyFill="1" applyBorder="1" applyAlignment="1" applyProtection="1">
      <alignment vertical="center"/>
      <protection locked="0"/>
    </xf>
    <xf numFmtId="3" fontId="5" fillId="3" borderId="34" xfId="1" applyNumberFormat="1" applyFont="1" applyFill="1" applyBorder="1" applyAlignment="1" applyProtection="1">
      <alignment vertical="center"/>
      <protection locked="0"/>
    </xf>
    <xf numFmtId="3" fontId="2" fillId="0" borderId="48" xfId="1" applyNumberFormat="1" applyFont="1" applyFill="1" applyBorder="1" applyAlignment="1" applyProtection="1">
      <alignment vertical="center"/>
    </xf>
    <xf numFmtId="3" fontId="2" fillId="0" borderId="23" xfId="1" applyNumberFormat="1" applyFont="1" applyFill="1" applyBorder="1" applyAlignment="1" applyProtection="1">
      <alignment vertical="center"/>
      <protection locked="0"/>
    </xf>
    <xf numFmtId="3" fontId="5" fillId="0" borderId="26" xfId="1" applyNumberFormat="1" applyFont="1" applyFill="1" applyBorder="1" applyAlignment="1" applyProtection="1">
      <alignment vertical="center"/>
      <protection locked="0"/>
    </xf>
    <xf numFmtId="3" fontId="5" fillId="0" borderId="27" xfId="1" applyNumberFormat="1" applyFont="1" applyFill="1" applyBorder="1" applyAlignment="1" applyProtection="1">
      <alignment vertical="center"/>
      <protection locked="0"/>
    </xf>
    <xf numFmtId="3" fontId="2" fillId="0" borderId="47" xfId="1" applyNumberFormat="1" applyFont="1" applyFill="1" applyBorder="1" applyAlignment="1" applyProtection="1">
      <alignment horizontal="right" vertical="center"/>
      <protection locked="0"/>
    </xf>
    <xf numFmtId="3" fontId="2" fillId="0" borderId="62" xfId="1" applyNumberFormat="1" applyFont="1" applyFill="1" applyBorder="1" applyAlignment="1" applyProtection="1">
      <alignment horizontal="right" vertical="center"/>
    </xf>
    <xf numFmtId="0" fontId="2" fillId="0" borderId="0" xfId="1" applyFont="1"/>
    <xf numFmtId="0" fontId="2" fillId="0" borderId="0" xfId="1" applyFont="1" applyBorder="1"/>
    <xf numFmtId="0" fontId="2" fillId="0" borderId="0" xfId="1" applyFont="1" applyBorder="1" applyAlignment="1"/>
    <xf numFmtId="0" fontId="2" fillId="0" borderId="0" xfId="1" applyFont="1" applyBorder="1" applyAlignment="1" applyProtection="1">
      <protection locked="0"/>
    </xf>
    <xf numFmtId="0" fontId="2" fillId="0" borderId="0" xfId="1" applyFont="1" applyBorder="1" applyAlignment="1" applyProtection="1">
      <alignment horizontal="center"/>
      <protection locked="0"/>
    </xf>
    <xf numFmtId="0" fontId="2" fillId="0" borderId="0" xfId="1" quotePrefix="1" applyFont="1" applyBorder="1" applyAlignment="1" applyProtection="1">
      <protection locked="0"/>
    </xf>
    <xf numFmtId="0" fontId="2" fillId="0" borderId="0" xfId="1" applyFont="1" applyBorder="1" applyAlignment="1" applyProtection="1">
      <alignment wrapText="1"/>
      <protection locked="0"/>
    </xf>
    <xf numFmtId="0" fontId="2" fillId="0" borderId="0" xfId="1" applyFont="1" applyBorder="1" applyAlignment="1" applyProtection="1">
      <alignment horizontal="center" wrapText="1"/>
      <protection locked="0"/>
    </xf>
    <xf numFmtId="0" fontId="2" fillId="0" borderId="0" xfId="1" applyFont="1" applyBorder="1" applyAlignment="1" applyProtection="1">
      <alignment horizontal="left" wrapText="1"/>
      <protection locked="0"/>
    </xf>
    <xf numFmtId="0" fontId="11" fillId="0" borderId="0" xfId="1" applyFont="1" applyAlignment="1"/>
    <xf numFmtId="0" fontId="11" fillId="0" borderId="0" xfId="1" applyFont="1" applyBorder="1" applyAlignment="1">
      <alignment horizontal="center"/>
    </xf>
    <xf numFmtId="0" fontId="12" fillId="0" borderId="0" xfId="1" applyFont="1" applyBorder="1" applyAlignment="1" applyProtection="1">
      <protection locked="0"/>
    </xf>
    <xf numFmtId="49" fontId="5" fillId="0" borderId="0" xfId="1" applyNumberFormat="1" applyFont="1" applyBorder="1" applyAlignment="1" applyProtection="1">
      <protection locked="0"/>
    </xf>
    <xf numFmtId="49" fontId="2" fillId="0" borderId="0" xfId="1" applyNumberFormat="1" applyFont="1" applyBorder="1" applyAlignment="1" applyProtection="1">
      <alignment horizontal="center"/>
      <protection locked="0"/>
    </xf>
    <xf numFmtId="0" fontId="2" fillId="0" borderId="17" xfId="1" applyFont="1" applyBorder="1" applyAlignment="1">
      <alignment horizontal="center" vertical="center" wrapText="1"/>
    </xf>
    <xf numFmtId="3" fontId="5" fillId="0" borderId="5" xfId="1" applyNumberFormat="1" applyFont="1" applyBorder="1" applyAlignment="1">
      <alignment vertical="center" wrapText="1"/>
    </xf>
    <xf numFmtId="0" fontId="5" fillId="0" borderId="5" xfId="1" applyFont="1" applyFill="1" applyBorder="1" applyAlignment="1">
      <alignment horizontal="center" vertical="center" wrapText="1"/>
    </xf>
    <xf numFmtId="0" fontId="5" fillId="0" borderId="5" xfId="1" applyFont="1" applyFill="1" applyBorder="1" applyAlignment="1">
      <alignment vertical="center" wrapText="1"/>
    </xf>
    <xf numFmtId="0" fontId="2" fillId="0" borderId="5" xfId="1" applyFont="1" applyFill="1" applyBorder="1" applyAlignment="1">
      <alignment vertical="center" wrapText="1"/>
    </xf>
    <xf numFmtId="0" fontId="2" fillId="0" borderId="0" xfId="1" applyFont="1" applyFill="1" applyBorder="1"/>
    <xf numFmtId="0" fontId="2" fillId="0" borderId="5" xfId="1" applyFont="1" applyFill="1" applyBorder="1" applyAlignment="1">
      <alignment horizontal="center" vertical="center" wrapText="1"/>
    </xf>
    <xf numFmtId="3" fontId="2" fillId="0" borderId="5" xfId="1" applyNumberFormat="1" applyFont="1" applyFill="1" applyBorder="1" applyAlignment="1">
      <alignment horizontal="center" vertical="center" wrapText="1"/>
    </xf>
    <xf numFmtId="3" fontId="2" fillId="0" borderId="5" xfId="1" applyNumberFormat="1" applyFont="1" applyFill="1" applyBorder="1" applyAlignment="1">
      <alignment vertical="center" wrapText="1"/>
    </xf>
    <xf numFmtId="0" fontId="2" fillId="0" borderId="0" xfId="1" applyFont="1" applyFill="1"/>
    <xf numFmtId="49" fontId="2" fillId="0" borderId="5" xfId="1" applyNumberFormat="1" applyFont="1" applyFill="1" applyBorder="1" applyAlignment="1">
      <alignment horizontal="center" vertical="center" wrapText="1"/>
    </xf>
    <xf numFmtId="3" fontId="5" fillId="0" borderId="5" xfId="1" applyNumberFormat="1" applyFont="1" applyFill="1" applyBorder="1" applyAlignment="1">
      <alignment horizontal="center" vertical="center" wrapText="1"/>
    </xf>
    <xf numFmtId="3" fontId="5" fillId="0" borderId="5" xfId="1" applyNumberFormat="1" applyFont="1" applyFill="1" applyBorder="1" applyAlignment="1">
      <alignment vertical="center" wrapText="1"/>
    </xf>
    <xf numFmtId="0" fontId="2" fillId="0" borderId="5" xfId="1" applyFont="1" applyFill="1" applyBorder="1" applyAlignment="1">
      <alignment horizontal="center" vertical="center"/>
    </xf>
    <xf numFmtId="0" fontId="5" fillId="0" borderId="5" xfId="1" applyFont="1" applyFill="1" applyBorder="1" applyAlignment="1">
      <alignment horizontal="center" vertical="center"/>
    </xf>
    <xf numFmtId="0" fontId="2" fillId="0" borderId="0" xfId="1" applyFont="1" applyBorder="1" applyAlignment="1">
      <alignment vertical="center" wrapText="1"/>
    </xf>
    <xf numFmtId="0" fontId="5" fillId="0" borderId="0" xfId="1" applyFont="1" applyBorder="1" applyAlignment="1">
      <alignment vertical="center"/>
    </xf>
    <xf numFmtId="3" fontId="2" fillId="0" borderId="0" xfId="1" applyNumberFormat="1" applyFont="1" applyBorder="1" applyAlignment="1">
      <alignment vertical="center" wrapText="1"/>
    </xf>
    <xf numFmtId="0" fontId="2" fillId="0" borderId="0" xfId="1" applyFont="1" applyBorder="1" applyAlignment="1">
      <alignment horizontal="left" vertical="center"/>
    </xf>
    <xf numFmtId="0" fontId="13" fillId="0" borderId="0" xfId="1" applyFont="1" applyAlignment="1">
      <alignment horizontal="left"/>
    </xf>
    <xf numFmtId="0" fontId="2" fillId="0" borderId="0" xfId="1" applyFont="1" applyBorder="1" applyAlignment="1">
      <alignment horizontal="center" vertical="center"/>
    </xf>
    <xf numFmtId="0" fontId="2" fillId="0" borderId="0" xfId="1" applyFont="1" applyAlignment="1">
      <alignment wrapText="1"/>
    </xf>
    <xf numFmtId="0" fontId="13" fillId="0" borderId="0" xfId="1" applyFont="1"/>
    <xf numFmtId="3" fontId="2" fillId="0" borderId="0" xfId="1" applyNumberFormat="1" applyFont="1"/>
    <xf numFmtId="0" fontId="11" fillId="0" borderId="0" xfId="1" applyFont="1" applyAlignment="1">
      <alignment horizontal="center"/>
    </xf>
    <xf numFmtId="0" fontId="12" fillId="0" borderId="0" xfId="1" applyFont="1" applyAlignment="1"/>
    <xf numFmtId="3" fontId="5" fillId="0" borderId="5" xfId="1" applyNumberFormat="1" applyFont="1" applyFill="1" applyBorder="1" applyAlignment="1" applyProtection="1">
      <alignment horizontal="center" vertical="center" wrapText="1"/>
      <protection locked="0"/>
    </xf>
    <xf numFmtId="3" fontId="2" fillId="0" borderId="5" xfId="1" applyNumberFormat="1" applyFont="1" applyFill="1" applyBorder="1" applyAlignment="1" applyProtection="1">
      <alignment vertical="center" wrapText="1"/>
      <protection locked="0"/>
    </xf>
    <xf numFmtId="3" fontId="2" fillId="0" borderId="5" xfId="1" applyNumberFormat="1" applyFont="1" applyFill="1" applyBorder="1" applyAlignment="1" applyProtection="1">
      <alignment horizontal="center" vertical="center" wrapText="1"/>
      <protection locked="0"/>
    </xf>
    <xf numFmtId="0" fontId="2" fillId="0" borderId="5" xfId="1" applyFont="1" applyFill="1" applyBorder="1" applyAlignment="1" applyProtection="1">
      <alignment horizontal="center" vertical="center" wrapText="1"/>
      <protection locked="0"/>
    </xf>
    <xf numFmtId="0" fontId="2" fillId="0" borderId="5" xfId="1" applyFont="1" applyFill="1" applyBorder="1" applyAlignment="1" applyProtection="1">
      <alignment horizontal="center" vertical="center"/>
      <protection locked="0"/>
    </xf>
    <xf numFmtId="3" fontId="5" fillId="0" borderId="5" xfId="1" applyNumberFormat="1" applyFont="1" applyFill="1" applyBorder="1" applyAlignment="1" applyProtection="1">
      <alignment horizontal="center" vertical="center"/>
      <protection locked="0"/>
    </xf>
    <xf numFmtId="0" fontId="2" fillId="0" borderId="17" xfId="1" applyFont="1" applyFill="1" applyBorder="1" applyAlignment="1" applyProtection="1">
      <alignment horizontal="center" vertical="center"/>
      <protection locked="0"/>
    </xf>
    <xf numFmtId="3" fontId="2" fillId="0" borderId="17" xfId="1" applyNumberFormat="1" applyFont="1" applyFill="1" applyBorder="1" applyAlignment="1" applyProtection="1">
      <alignment horizontal="center" vertical="center" wrapText="1"/>
      <protection locked="0"/>
    </xf>
    <xf numFmtId="3" fontId="5" fillId="0" borderId="5" xfId="1" applyNumberFormat="1" applyFont="1" applyFill="1" applyBorder="1" applyAlignment="1" applyProtection="1">
      <alignment vertical="center" wrapText="1"/>
      <protection locked="0"/>
    </xf>
    <xf numFmtId="0" fontId="2" fillId="0" borderId="17" xfId="1" applyFont="1" applyFill="1" applyBorder="1" applyAlignment="1" applyProtection="1">
      <alignment horizontal="center" vertical="center" wrapText="1"/>
      <protection locked="0"/>
    </xf>
    <xf numFmtId="0" fontId="2" fillId="0" borderId="5" xfId="1" applyFont="1" applyBorder="1" applyAlignment="1" applyProtection="1">
      <alignment horizontal="center" vertical="center" wrapText="1"/>
      <protection locked="0"/>
    </xf>
    <xf numFmtId="3" fontId="5" fillId="0" borderId="5" xfId="1" applyNumberFormat="1" applyFont="1" applyBorder="1" applyAlignment="1" applyProtection="1">
      <alignment horizontal="center" vertical="center" wrapText="1"/>
      <protection locked="0"/>
    </xf>
    <xf numFmtId="3" fontId="2" fillId="0" borderId="5" xfId="1" applyNumberFormat="1" applyFont="1" applyBorder="1" applyAlignment="1" applyProtection="1">
      <alignment vertical="center" wrapText="1"/>
      <protection locked="0"/>
    </xf>
    <xf numFmtId="3" fontId="2" fillId="0" borderId="5" xfId="1" applyNumberFormat="1" applyFont="1" applyBorder="1" applyAlignment="1" applyProtection="1">
      <alignment horizontal="center" vertical="center" wrapText="1"/>
      <protection locked="0"/>
    </xf>
    <xf numFmtId="0" fontId="2" fillId="0" borderId="0" xfId="1" applyFont="1" applyAlignment="1">
      <alignment vertical="center"/>
    </xf>
    <xf numFmtId="0" fontId="2" fillId="0" borderId="0" xfId="1" applyFont="1" applyAlignment="1">
      <alignment horizontal="left"/>
    </xf>
    <xf numFmtId="0" fontId="2" fillId="0" borderId="0" xfId="1" applyFont="1" applyAlignment="1">
      <alignment horizontal="center" vertical="center"/>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3" fontId="2" fillId="0" borderId="5" xfId="3" applyNumberFormat="1" applyFont="1" applyBorder="1" applyAlignment="1">
      <alignment horizontal="center" vertical="center" wrapText="1"/>
    </xf>
    <xf numFmtId="3" fontId="2" fillId="0" borderId="17" xfId="3" applyNumberFormat="1" applyFont="1" applyBorder="1" applyAlignment="1" applyProtection="1">
      <alignment horizontal="center" vertical="center" wrapText="1"/>
      <protection locked="0"/>
    </xf>
    <xf numFmtId="3" fontId="2" fillId="0" borderId="16" xfId="1" applyNumberFormat="1" applyFont="1" applyFill="1" applyBorder="1" applyAlignment="1" applyProtection="1">
      <alignment vertical="center" wrapText="1"/>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3" fontId="2" fillId="0" borderId="25" xfId="1" applyNumberFormat="1" applyFont="1" applyFill="1" applyBorder="1" applyAlignment="1" applyProtection="1">
      <alignment horizontal="left" vertical="center" wrapText="1"/>
      <protection locked="0"/>
    </xf>
    <xf numFmtId="0" fontId="0" fillId="0" borderId="1" xfId="0" applyBorder="1"/>
    <xf numFmtId="3" fontId="2" fillId="0" borderId="70" xfId="1" applyNumberFormat="1" applyFont="1" applyFill="1" applyBorder="1" applyAlignment="1" applyProtection="1">
      <alignment horizontal="center" vertical="center"/>
      <protection locked="0"/>
    </xf>
    <xf numFmtId="3" fontId="2" fillId="0" borderId="18" xfId="1" applyNumberFormat="1" applyFont="1" applyFill="1" applyBorder="1" applyAlignment="1" applyProtection="1">
      <alignment vertical="center"/>
    </xf>
    <xf numFmtId="0" fontId="2" fillId="0" borderId="34" xfId="1" applyFont="1" applyFill="1" applyBorder="1" applyAlignment="1" applyProtection="1">
      <alignment horizontal="right" vertical="center" wrapText="1"/>
    </xf>
    <xf numFmtId="0" fontId="2" fillId="0" borderId="34" xfId="1" applyFont="1" applyFill="1" applyBorder="1" applyAlignment="1" applyProtection="1">
      <alignment vertical="center" wrapText="1"/>
    </xf>
    <xf numFmtId="3" fontId="2" fillId="0" borderId="75" xfId="1" applyNumberFormat="1" applyFont="1" applyFill="1" applyBorder="1" applyAlignment="1" applyProtection="1">
      <alignment vertical="center"/>
      <protection locked="0"/>
    </xf>
    <xf numFmtId="3" fontId="2" fillId="0" borderId="19" xfId="1" applyNumberFormat="1" applyFont="1" applyFill="1" applyBorder="1" applyAlignment="1">
      <alignment horizontal="center" vertical="center" wrapText="1"/>
    </xf>
    <xf numFmtId="0" fontId="11" fillId="0" borderId="0" xfId="1" applyFont="1" applyBorder="1" applyAlignment="1">
      <alignment horizontal="center"/>
    </xf>
    <xf numFmtId="0" fontId="2" fillId="0" borderId="5" xfId="1" applyFont="1" applyBorder="1" applyAlignment="1">
      <alignment horizontal="center" vertical="center" wrapText="1"/>
    </xf>
    <xf numFmtId="3" fontId="2" fillId="0" borderId="18" xfId="1" applyNumberFormat="1" applyFont="1" applyFill="1" applyBorder="1" applyAlignment="1" applyProtection="1">
      <alignment horizontal="center" vertical="center" wrapText="1"/>
      <protection locked="0"/>
    </xf>
    <xf numFmtId="3" fontId="2" fillId="0" borderId="37" xfId="1" applyNumberFormat="1" applyFont="1" applyFill="1" applyBorder="1" applyAlignment="1" applyProtection="1">
      <alignment vertical="center" wrapText="1"/>
      <protection locked="0"/>
    </xf>
    <xf numFmtId="0" fontId="2" fillId="0" borderId="102" xfId="1" applyFont="1" applyBorder="1"/>
    <xf numFmtId="3" fontId="5" fillId="0" borderId="5" xfId="1" applyNumberFormat="1" applyFont="1" applyBorder="1" applyAlignment="1">
      <alignment wrapText="1"/>
    </xf>
    <xf numFmtId="3" fontId="5" fillId="0" borderId="39" xfId="1" applyNumberFormat="1" applyFont="1" applyBorder="1" applyAlignment="1">
      <alignment wrapText="1"/>
    </xf>
    <xf numFmtId="3" fontId="2" fillId="0" borderId="5" xfId="1" applyNumberFormat="1" applyFont="1" applyBorder="1" applyProtection="1">
      <protection locked="0"/>
    </xf>
    <xf numFmtId="3" fontId="5" fillId="0" borderId="5" xfId="5" applyNumberFormat="1" applyFont="1" applyBorder="1" applyAlignment="1">
      <alignment horizontal="right" vertical="center" wrapText="1"/>
    </xf>
    <xf numFmtId="3" fontId="2" fillId="0" borderId="5" xfId="5" applyNumberFormat="1" applyFont="1" applyBorder="1" applyAlignment="1">
      <alignment wrapText="1"/>
    </xf>
    <xf numFmtId="3" fontId="5" fillId="0" borderId="5" xfId="5" applyNumberFormat="1" applyFont="1" applyBorder="1" applyAlignment="1">
      <alignment wrapText="1"/>
    </xf>
    <xf numFmtId="3" fontId="2" fillId="0" borderId="5" xfId="1" applyNumberFormat="1" applyFont="1" applyBorder="1" applyAlignment="1" applyProtection="1">
      <alignment wrapText="1"/>
      <protection locked="0"/>
    </xf>
    <xf numFmtId="0" fontId="5" fillId="0" borderId="5" xfId="5" applyFont="1" applyBorder="1" applyAlignment="1">
      <alignment horizontal="center" vertical="center" wrapText="1"/>
    </xf>
    <xf numFmtId="0" fontId="5" fillId="0" borderId="5" xfId="5" applyFont="1" applyBorder="1" applyAlignment="1">
      <alignment horizontal="left" vertical="center" wrapText="1"/>
    </xf>
    <xf numFmtId="3" fontId="2" fillId="0" borderId="5" xfId="5" applyNumberFormat="1" applyFont="1" applyBorder="1" applyAlignment="1">
      <alignment horizontal="center" wrapText="1"/>
    </xf>
    <xf numFmtId="0" fontId="5" fillId="0" borderId="5" xfId="1" applyFont="1" applyBorder="1" applyAlignment="1">
      <alignment wrapText="1"/>
    </xf>
    <xf numFmtId="0" fontId="5" fillId="0" borderId="5" xfId="1" applyFont="1" applyBorder="1" applyAlignment="1" applyProtection="1">
      <alignment wrapText="1"/>
      <protection locked="0"/>
    </xf>
    <xf numFmtId="3" fontId="2" fillId="0" borderId="5" xfId="5" applyNumberFormat="1" applyFont="1" applyBorder="1" applyAlignment="1" applyProtection="1">
      <alignment wrapText="1"/>
      <protection locked="0"/>
    </xf>
    <xf numFmtId="3" fontId="2" fillId="0" borderId="5" xfId="5" applyNumberFormat="1" applyFont="1" applyBorder="1" applyProtection="1">
      <protection locked="0"/>
    </xf>
    <xf numFmtId="3" fontId="2" fillId="0" borderId="5" xfId="1" applyNumberFormat="1" applyFont="1" applyBorder="1" applyAlignment="1" applyProtection="1">
      <protection locked="0"/>
    </xf>
    <xf numFmtId="3" fontId="2" fillId="0" borderId="5" xfId="5" applyNumberFormat="1" applyFont="1" applyBorder="1" applyAlignment="1">
      <alignment horizontal="center" vertical="center" wrapText="1"/>
    </xf>
    <xf numFmtId="3" fontId="2" fillId="0" borderId="5" xfId="1" applyNumberFormat="1" applyFont="1" applyBorder="1" applyAlignment="1" applyProtection="1">
      <alignment horizontal="center" wrapText="1"/>
      <protection locked="0"/>
    </xf>
    <xf numFmtId="3" fontId="2" fillId="0" borderId="5" xfId="5" applyNumberFormat="1" applyFont="1" applyBorder="1" applyAlignment="1">
      <alignment vertical="center" wrapText="1"/>
    </xf>
    <xf numFmtId="3" fontId="2" fillId="0" borderId="5" xfId="1" applyNumberFormat="1" applyFont="1" applyBorder="1" applyAlignment="1" applyProtection="1">
      <alignment horizontal="left" wrapText="1"/>
      <protection locked="0"/>
    </xf>
    <xf numFmtId="3" fontId="2" fillId="0" borderId="5" xfId="1" applyNumberFormat="1" applyFont="1" applyBorder="1" applyAlignment="1" applyProtection="1">
      <alignment horizontal="right" wrapText="1"/>
      <protection locked="0"/>
    </xf>
    <xf numFmtId="0" fontId="5" fillId="0" borderId="5" xfId="5" applyFont="1" applyBorder="1" applyAlignment="1" applyProtection="1">
      <alignment horizontal="center" vertical="center" wrapText="1"/>
      <protection locked="0"/>
    </xf>
    <xf numFmtId="0" fontId="5" fillId="0" borderId="5" xfId="5" applyFont="1" applyBorder="1" applyAlignment="1" applyProtection="1">
      <alignment vertical="center" wrapText="1"/>
      <protection locked="0"/>
    </xf>
    <xf numFmtId="3" fontId="2" fillId="0" borderId="5" xfId="5" applyNumberFormat="1" applyFont="1" applyBorder="1" applyAlignment="1" applyProtection="1">
      <alignment horizontal="right" vertical="center" wrapText="1"/>
      <protection locked="0"/>
    </xf>
    <xf numFmtId="3" fontId="2" fillId="0" borderId="5" xfId="5" applyNumberFormat="1" applyFont="1" applyBorder="1" applyAlignment="1" applyProtection="1">
      <alignment horizontal="right" vertical="center"/>
      <protection locked="0"/>
    </xf>
    <xf numFmtId="0" fontId="5" fillId="0" borderId="5" xfId="1" applyFont="1" applyBorder="1" applyAlignment="1" applyProtection="1">
      <alignment horizontal="right" vertical="center" wrapText="1"/>
      <protection locked="0"/>
    </xf>
    <xf numFmtId="3" fontId="2" fillId="0" borderId="5" xfId="5" applyNumberFormat="1" applyFont="1" applyBorder="1" applyAlignment="1" applyProtection="1">
      <alignment horizontal="center" vertical="center" wrapText="1"/>
      <protection locked="0"/>
    </xf>
    <xf numFmtId="3" fontId="2" fillId="0" borderId="5" xfId="5" applyNumberFormat="1" applyFont="1" applyBorder="1" applyAlignment="1" applyProtection="1">
      <alignment vertical="center" wrapText="1"/>
      <protection locked="0"/>
    </xf>
    <xf numFmtId="3" fontId="2" fillId="0" borderId="17" xfId="5" applyNumberFormat="1" applyFont="1" applyBorder="1" applyAlignment="1" applyProtection="1">
      <alignment horizontal="center" vertical="center" wrapText="1"/>
      <protection locked="0"/>
    </xf>
    <xf numFmtId="0" fontId="5" fillId="0" borderId="5" xfId="5" applyFont="1" applyBorder="1" applyAlignment="1" applyProtection="1">
      <alignment wrapText="1"/>
      <protection locked="0"/>
    </xf>
    <xf numFmtId="0" fontId="2" fillId="0" borderId="5" xfId="5" applyFont="1" applyBorder="1" applyAlignment="1" applyProtection="1">
      <alignment horizontal="center" vertical="center" wrapText="1"/>
      <protection locked="0"/>
    </xf>
    <xf numFmtId="0" fontId="2" fillId="0" borderId="5" xfId="5" applyFont="1" applyBorder="1" applyAlignment="1" applyProtection="1">
      <alignment wrapText="1"/>
      <protection locked="0"/>
    </xf>
    <xf numFmtId="0" fontId="2" fillId="0" borderId="5" xfId="5" applyFont="1" applyFill="1" applyBorder="1" applyAlignment="1" applyProtection="1">
      <alignment wrapText="1"/>
      <protection locked="0"/>
    </xf>
    <xf numFmtId="0" fontId="2" fillId="0" borderId="5" xfId="1" applyFont="1" applyBorder="1" applyAlignment="1" applyProtection="1">
      <alignment wrapText="1"/>
      <protection locked="0"/>
    </xf>
    <xf numFmtId="0" fontId="5" fillId="0" borderId="0" xfId="1" applyFont="1" applyBorder="1" applyAlignment="1" applyProtection="1">
      <protection locked="0"/>
    </xf>
    <xf numFmtId="0" fontId="2" fillId="0" borderId="0" xfId="1" applyFont="1" applyBorder="1" applyAlignment="1" applyProtection="1">
      <alignment horizontal="left"/>
      <protection locked="0"/>
    </xf>
    <xf numFmtId="0" fontId="5" fillId="0" borderId="5" xfId="5" applyFont="1" applyBorder="1" applyAlignment="1">
      <alignment horizontal="right" vertical="center" wrapText="1"/>
    </xf>
    <xf numFmtId="0" fontId="5" fillId="0" borderId="5" xfId="1" applyFont="1" applyBorder="1" applyAlignment="1">
      <alignment vertical="center" wrapText="1"/>
    </xf>
    <xf numFmtId="0" fontId="5" fillId="0" borderId="5" xfId="5" applyFont="1" applyBorder="1" applyAlignment="1">
      <alignment vertical="center" wrapText="1"/>
    </xf>
    <xf numFmtId="0" fontId="5" fillId="0" borderId="5" xfId="5" applyFont="1" applyBorder="1" applyAlignment="1">
      <alignment wrapText="1"/>
    </xf>
    <xf numFmtId="0" fontId="5" fillId="0" borderId="5" xfId="1" applyFont="1" applyFill="1" applyBorder="1" applyAlignment="1">
      <alignment wrapText="1"/>
    </xf>
    <xf numFmtId="0" fontId="5" fillId="0" borderId="5" xfId="5" applyFont="1" applyFill="1" applyBorder="1" applyAlignment="1">
      <alignment wrapText="1"/>
    </xf>
    <xf numFmtId="3" fontId="5" fillId="0" borderId="5" xfId="5" applyNumberFormat="1" applyFont="1" applyFill="1" applyBorder="1" applyAlignment="1">
      <alignment wrapText="1"/>
    </xf>
    <xf numFmtId="3" fontId="5" fillId="0" borderId="5" xfId="5" applyNumberFormat="1" applyFont="1" applyBorder="1" applyAlignment="1" applyProtection="1">
      <alignment wrapText="1"/>
      <protection locked="0"/>
    </xf>
    <xf numFmtId="3" fontId="5" fillId="0" borderId="5" xfId="5" applyNumberFormat="1" applyFont="1" applyBorder="1" applyAlignment="1" applyProtection="1">
      <alignment horizontal="right" vertical="center" wrapText="1"/>
      <protection locked="0"/>
    </xf>
    <xf numFmtId="0" fontId="5" fillId="0" borderId="5" xfId="5" applyFont="1" applyBorder="1" applyAlignment="1" applyProtection="1">
      <alignment horizontal="right" vertical="center" wrapText="1"/>
      <protection locked="0"/>
    </xf>
    <xf numFmtId="0" fontId="5" fillId="0" borderId="5" xfId="1" applyFont="1" applyFill="1" applyBorder="1" applyAlignment="1" applyProtection="1">
      <alignment horizontal="right" vertical="center" wrapText="1"/>
      <protection locked="0"/>
    </xf>
    <xf numFmtId="0" fontId="5" fillId="0" borderId="5" xfId="5" applyFont="1" applyFill="1" applyBorder="1" applyAlignment="1" applyProtection="1">
      <alignment horizontal="right" vertical="center" wrapText="1"/>
      <protection locked="0"/>
    </xf>
    <xf numFmtId="0" fontId="5" fillId="0" borderId="5" xfId="1" applyFont="1" applyBorder="1" applyAlignment="1" applyProtection="1">
      <alignment vertical="center" wrapText="1"/>
      <protection locked="0"/>
    </xf>
    <xf numFmtId="0" fontId="5" fillId="0" borderId="5" xfId="5" applyFont="1" applyFill="1" applyBorder="1" applyAlignment="1" applyProtection="1">
      <alignment wrapText="1"/>
      <protection locked="0"/>
    </xf>
    <xf numFmtId="0" fontId="5" fillId="0" borderId="5" xfId="1" applyFont="1" applyFill="1" applyBorder="1" applyAlignment="1" applyProtection="1">
      <alignment wrapText="1"/>
      <protection locked="0"/>
    </xf>
    <xf numFmtId="3" fontId="2" fillId="0" borderId="5" xfId="5" applyNumberFormat="1" applyFont="1" applyFill="1" applyBorder="1" applyAlignment="1" applyProtection="1">
      <alignment wrapText="1"/>
      <protection locked="0"/>
    </xf>
    <xf numFmtId="0" fontId="5" fillId="0" borderId="5" xfId="5" applyFont="1" applyBorder="1" applyAlignment="1" applyProtection="1">
      <alignment horizontal="right" wrapText="1"/>
      <protection locked="0"/>
    </xf>
    <xf numFmtId="3" fontId="2" fillId="0" borderId="5" xfId="5" applyNumberFormat="1" applyFont="1" applyBorder="1" applyAlignment="1" applyProtection="1">
      <alignment vertical="center"/>
      <protection locked="0"/>
    </xf>
    <xf numFmtId="0" fontId="2" fillId="0" borderId="0" xfId="5" applyFont="1"/>
    <xf numFmtId="0" fontId="2" fillId="0" borderId="0" xfId="5" applyFont="1" applyBorder="1" applyAlignment="1">
      <alignment wrapText="1"/>
    </xf>
    <xf numFmtId="0" fontId="2" fillId="0" borderId="0" xfId="5" applyFont="1" applyFill="1" applyBorder="1" applyAlignment="1">
      <alignment wrapText="1"/>
    </xf>
    <xf numFmtId="0" fontId="2" fillId="0" borderId="0" xfId="5" applyFont="1" applyBorder="1"/>
    <xf numFmtId="0" fontId="2" fillId="0" borderId="0" xfId="5" applyFont="1" applyAlignment="1">
      <alignment horizontal="left"/>
    </xf>
    <xf numFmtId="0" fontId="2" fillId="0" borderId="0" xfId="5" applyFont="1" applyFill="1" applyBorder="1" applyAlignment="1" applyProtection="1">
      <alignment vertical="center" wrapText="1"/>
      <protection locked="0"/>
    </xf>
    <xf numFmtId="0" fontId="2" fillId="0" borderId="0" xfId="5" applyFont="1" applyFill="1" applyBorder="1" applyAlignment="1" applyProtection="1">
      <alignment vertical="center"/>
      <protection locked="0"/>
    </xf>
    <xf numFmtId="0" fontId="2" fillId="0" borderId="0" xfId="5" applyFont="1" applyFill="1" applyBorder="1" applyAlignment="1" applyProtection="1">
      <alignment horizontal="left" vertical="center"/>
      <protection locked="0"/>
    </xf>
    <xf numFmtId="0" fontId="2" fillId="0" borderId="0" xfId="5" applyFont="1" applyFill="1" applyBorder="1" applyAlignment="1" applyProtection="1">
      <alignment horizontal="left" vertical="center" wrapText="1"/>
      <protection locked="0"/>
    </xf>
    <xf numFmtId="3" fontId="2" fillId="0" borderId="5" xfId="1" applyNumberFormat="1" applyFont="1" applyBorder="1" applyAlignment="1" applyProtection="1">
      <alignment horizontal="right" vertical="center" wrapText="1"/>
      <protection locked="0"/>
    </xf>
    <xf numFmtId="3" fontId="2" fillId="0" borderId="5" xfId="1" applyNumberFormat="1" applyFont="1" applyBorder="1" applyAlignment="1" applyProtection="1">
      <alignment vertical="center"/>
      <protection locked="0"/>
    </xf>
    <xf numFmtId="3" fontId="5" fillId="0" borderId="5" xfId="1" applyNumberFormat="1" applyFont="1" applyBorder="1" applyAlignment="1" applyProtection="1">
      <alignment horizontal="right" vertical="center" wrapText="1"/>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11" fillId="0" borderId="0" xfId="1" applyFont="1" applyBorder="1" applyAlignment="1">
      <alignment horizontal="center"/>
    </xf>
    <xf numFmtId="0" fontId="2" fillId="0" borderId="5" xfId="1" applyFont="1" applyBorder="1" applyAlignment="1">
      <alignment horizontal="center" vertical="center" wrapText="1"/>
    </xf>
    <xf numFmtId="0" fontId="2" fillId="0" borderId="5" xfId="5" applyFont="1" applyFill="1" applyBorder="1" applyAlignment="1">
      <alignment horizontal="left" vertical="center" wrapText="1"/>
    </xf>
    <xf numFmtId="0" fontId="5" fillId="0" borderId="5" xfId="5" applyFont="1" applyFill="1" applyBorder="1" applyAlignment="1">
      <alignment horizontal="left" vertical="center" wrapText="1"/>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49" fontId="2" fillId="0" borderId="105" xfId="1" applyNumberFormat="1" applyFont="1" applyFill="1" applyBorder="1" applyAlignment="1" applyProtection="1">
      <alignment horizontal="center" vertical="center" wrapText="1"/>
    </xf>
    <xf numFmtId="1" fontId="7" fillId="0" borderId="106" xfId="1" applyNumberFormat="1" applyFont="1" applyFill="1" applyBorder="1" applyAlignment="1" applyProtection="1">
      <alignment horizontal="center" vertical="center"/>
    </xf>
    <xf numFmtId="0" fontId="5" fillId="0" borderId="107" xfId="1" applyFont="1" applyFill="1" applyBorder="1" applyAlignment="1" applyProtection="1">
      <alignment vertical="center"/>
      <protection locked="0"/>
    </xf>
    <xf numFmtId="3" fontId="5" fillId="0" borderId="108" xfId="1" applyNumberFormat="1" applyFont="1" applyFill="1" applyBorder="1" applyAlignment="1" applyProtection="1">
      <alignment horizontal="right" vertical="center"/>
    </xf>
    <xf numFmtId="3" fontId="2" fillId="0" borderId="60" xfId="1" applyNumberFormat="1" applyFont="1" applyFill="1" applyBorder="1" applyAlignment="1" applyProtection="1">
      <alignment horizontal="right" vertical="center"/>
    </xf>
    <xf numFmtId="3" fontId="2" fillId="0" borderId="88" xfId="1" applyNumberFormat="1" applyFont="1" applyFill="1" applyBorder="1" applyAlignment="1" applyProtection="1">
      <alignment horizontal="center" vertical="center"/>
    </xf>
    <xf numFmtId="3" fontId="2" fillId="0" borderId="109" xfId="1" applyNumberFormat="1" applyFont="1" applyFill="1" applyBorder="1" applyAlignment="1" applyProtection="1">
      <alignment horizontal="center" vertical="center"/>
    </xf>
    <xf numFmtId="3" fontId="2" fillId="0" borderId="33" xfId="1" applyNumberFormat="1" applyFont="1" applyFill="1" applyBorder="1" applyAlignment="1" applyProtection="1">
      <alignment vertical="center"/>
    </xf>
    <xf numFmtId="3" fontId="2" fillId="0" borderId="35"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right" vertical="center"/>
    </xf>
    <xf numFmtId="3" fontId="2" fillId="0" borderId="38" xfId="1" applyNumberFormat="1" applyFont="1" applyFill="1" applyBorder="1" applyAlignment="1" applyProtection="1">
      <alignment horizontal="right" vertical="center"/>
    </xf>
    <xf numFmtId="3" fontId="2" fillId="0" borderId="73" xfId="1" applyNumberFormat="1" applyFont="1" applyFill="1" applyBorder="1" applyAlignment="1" applyProtection="1">
      <alignment horizontal="right" vertical="center"/>
      <protection locked="0"/>
    </xf>
    <xf numFmtId="3" fontId="2" fillId="0" borderId="110" xfId="1" applyNumberFormat="1" applyFont="1" applyFill="1" applyBorder="1" applyAlignment="1" applyProtection="1">
      <alignment horizontal="right" vertical="center"/>
    </xf>
    <xf numFmtId="3" fontId="5" fillId="0" borderId="87" xfId="1" applyNumberFormat="1" applyFont="1" applyBorder="1" applyAlignment="1" applyProtection="1">
      <alignment vertical="center"/>
      <protection locked="0"/>
    </xf>
    <xf numFmtId="3" fontId="5" fillId="0" borderId="107" xfId="1" applyNumberFormat="1" applyFont="1" applyBorder="1" applyAlignment="1" applyProtection="1">
      <alignment vertical="center"/>
    </xf>
    <xf numFmtId="3" fontId="5" fillId="0" borderId="108" xfId="1" applyNumberFormat="1" applyFont="1" applyFill="1" applyBorder="1" applyAlignment="1" applyProtection="1">
      <alignment vertical="center"/>
    </xf>
    <xf numFmtId="3" fontId="5" fillId="0" borderId="111" xfId="1" applyNumberFormat="1" applyFont="1" applyFill="1" applyBorder="1" applyAlignment="1" applyProtection="1">
      <alignment vertical="center"/>
    </xf>
    <xf numFmtId="3" fontId="5" fillId="0" borderId="107" xfId="1" applyNumberFormat="1" applyFont="1" applyFill="1" applyBorder="1" applyAlignment="1" applyProtection="1">
      <alignment vertical="center"/>
    </xf>
    <xf numFmtId="3" fontId="5" fillId="3" borderId="112" xfId="1" applyNumberFormat="1" applyFont="1" applyFill="1" applyBorder="1" applyAlignment="1" applyProtection="1">
      <alignment vertical="center"/>
    </xf>
    <xf numFmtId="3" fontId="2" fillId="0" borderId="12" xfId="1" applyNumberFormat="1" applyFont="1" applyFill="1" applyBorder="1" applyAlignment="1" applyProtection="1">
      <alignment vertical="center"/>
    </xf>
    <xf numFmtId="3" fontId="2" fillId="0" borderId="8" xfId="1" applyNumberFormat="1" applyFont="1" applyFill="1" applyBorder="1" applyAlignment="1" applyProtection="1">
      <alignment vertical="center"/>
    </xf>
    <xf numFmtId="3" fontId="2" fillId="0" borderId="8"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xf>
    <xf numFmtId="3" fontId="5" fillId="0" borderId="75" xfId="1" applyNumberFormat="1" applyFont="1" applyFill="1" applyBorder="1" applyAlignment="1" applyProtection="1">
      <alignment vertical="center"/>
    </xf>
    <xf numFmtId="3" fontId="5" fillId="3" borderId="75" xfId="1" applyNumberFormat="1" applyFont="1" applyFill="1" applyBorder="1" applyAlignment="1" applyProtection="1">
      <alignment vertical="center"/>
    </xf>
    <xf numFmtId="3" fontId="2" fillId="0" borderId="108" xfId="1" applyNumberFormat="1" applyFont="1" applyFill="1" applyBorder="1" applyAlignment="1" applyProtection="1">
      <alignment vertical="center"/>
    </xf>
    <xf numFmtId="3" fontId="2" fillId="0" borderId="5" xfId="0" applyNumberFormat="1" applyFont="1" applyBorder="1" applyAlignment="1" applyProtection="1">
      <alignment wrapText="1"/>
      <protection locked="0"/>
    </xf>
    <xf numFmtId="0" fontId="2" fillId="0" borderId="0" xfId="1" quotePrefix="1" applyFont="1" applyBorder="1" applyAlignment="1" applyProtection="1">
      <alignment horizontal="left"/>
      <protection locked="0"/>
    </xf>
    <xf numFmtId="0" fontId="5" fillId="0" borderId="39" xfId="1" applyFont="1" applyBorder="1" applyAlignment="1">
      <alignment wrapText="1"/>
    </xf>
    <xf numFmtId="0" fontId="5" fillId="0" borderId="5" xfId="5" applyFont="1" applyFill="1" applyBorder="1" applyAlignment="1">
      <alignment horizontal="center" vertical="center" wrapText="1"/>
    </xf>
    <xf numFmtId="0" fontId="5" fillId="0" borderId="5" xfId="5" applyFont="1" applyFill="1" applyBorder="1" applyAlignment="1">
      <alignment vertical="top" wrapText="1"/>
    </xf>
    <xf numFmtId="3" fontId="5" fillId="0" borderId="5" xfId="1" applyNumberFormat="1" applyFont="1" applyBorder="1" applyAlignment="1" applyProtection="1">
      <alignment wrapText="1"/>
      <protection locked="0"/>
    </xf>
    <xf numFmtId="0" fontId="2" fillId="0" borderId="5" xfId="5" applyFont="1" applyFill="1" applyBorder="1" applyAlignment="1">
      <alignment horizontal="center" vertical="center" wrapText="1"/>
    </xf>
    <xf numFmtId="0" fontId="5" fillId="0" borderId="91" xfId="5" applyFont="1" applyFill="1" applyBorder="1" applyAlignment="1" applyProtection="1">
      <alignment vertical="top"/>
      <protection locked="0"/>
    </xf>
    <xf numFmtId="3" fontId="5" fillId="0" borderId="5" xfId="5" applyNumberFormat="1" applyFont="1" applyFill="1" applyBorder="1" applyAlignment="1" applyProtection="1">
      <alignment wrapText="1"/>
      <protection locked="0"/>
    </xf>
    <xf numFmtId="0" fontId="5" fillId="0" borderId="97" xfId="5" applyFont="1" applyFill="1" applyBorder="1" applyAlignment="1" applyProtection="1">
      <alignment vertical="top"/>
      <protection locked="0"/>
    </xf>
    <xf numFmtId="0" fontId="5" fillId="0" borderId="17" xfId="5" applyFont="1" applyFill="1" applyBorder="1" applyAlignment="1">
      <alignment vertical="top" wrapText="1"/>
    </xf>
    <xf numFmtId="3" fontId="5" fillId="0" borderId="5" xfId="5" applyNumberFormat="1" applyFont="1" applyFill="1" applyBorder="1" applyAlignment="1" applyProtection="1">
      <alignment horizontal="right" vertical="center" wrapText="1"/>
      <protection locked="0"/>
    </xf>
    <xf numFmtId="3" fontId="2" fillId="0" borderId="5" xfId="5" applyNumberFormat="1" applyFont="1" applyFill="1" applyBorder="1" applyAlignment="1" applyProtection="1">
      <alignment horizontal="right" vertical="center" wrapText="1"/>
      <protection locked="0"/>
    </xf>
    <xf numFmtId="3" fontId="5" fillId="0" borderId="5" xfId="1" applyNumberFormat="1" applyFont="1" applyFill="1" applyBorder="1" applyAlignment="1" applyProtection="1">
      <alignment horizontal="right" wrapText="1"/>
      <protection locked="0"/>
    </xf>
    <xf numFmtId="4" fontId="2" fillId="0" borderId="5" xfId="1" applyNumberFormat="1" applyFont="1" applyFill="1" applyBorder="1" applyAlignment="1" applyProtection="1">
      <alignment horizontal="right" wrapText="1"/>
      <protection locked="0"/>
    </xf>
    <xf numFmtId="0" fontId="5" fillId="0" borderId="5" xfId="1" applyFont="1" applyFill="1" applyBorder="1" applyAlignment="1" applyProtection="1">
      <alignment vertical="top" wrapText="1"/>
      <protection locked="0"/>
    </xf>
    <xf numFmtId="0" fontId="5" fillId="0" borderId="5" xfId="5" applyFont="1" applyFill="1" applyBorder="1" applyAlignment="1">
      <alignment horizontal="center" vertical="center"/>
    </xf>
    <xf numFmtId="0" fontId="5" fillId="0" borderId="97" xfId="5" applyFont="1" applyFill="1" applyBorder="1" applyAlignment="1" applyProtection="1">
      <alignment horizontal="left" vertical="top" wrapText="1"/>
      <protection locked="0"/>
    </xf>
    <xf numFmtId="3" fontId="5" fillId="0" borderId="5" xfId="5" applyNumberFormat="1" applyFont="1" applyFill="1" applyBorder="1" applyAlignment="1" applyProtection="1">
      <alignment vertical="center" wrapText="1"/>
      <protection locked="0"/>
    </xf>
    <xf numFmtId="0" fontId="5" fillId="0" borderId="5" xfId="5" applyFont="1" applyFill="1" applyBorder="1" applyAlignment="1" applyProtection="1">
      <alignment vertical="top" wrapText="1"/>
      <protection locked="0"/>
    </xf>
    <xf numFmtId="0" fontId="5" fillId="0" borderId="91" xfId="5" applyFont="1" applyFill="1" applyBorder="1" applyAlignment="1" applyProtection="1">
      <alignment vertical="top" wrapText="1"/>
      <protection locked="0"/>
    </xf>
    <xf numFmtId="0" fontId="5" fillId="0" borderId="91" xfId="5" applyFont="1" applyFill="1" applyBorder="1" applyAlignment="1">
      <alignment vertical="top" wrapText="1"/>
    </xf>
    <xf numFmtId="3" fontId="2" fillId="0" borderId="5" xfId="1" applyNumberFormat="1" applyFont="1" applyFill="1" applyBorder="1" applyAlignment="1" applyProtection="1">
      <alignment horizontal="right" vertical="center" wrapText="1"/>
      <protection locked="0"/>
    </xf>
    <xf numFmtId="3" fontId="5" fillId="0" borderId="5" xfId="1" applyNumberFormat="1" applyFont="1" applyFill="1" applyBorder="1" applyAlignment="1" applyProtection="1">
      <alignment horizontal="right" vertical="center" wrapText="1"/>
      <protection locked="0"/>
    </xf>
    <xf numFmtId="0" fontId="5" fillId="0" borderId="97" xfId="5" applyFont="1" applyFill="1" applyBorder="1" applyAlignment="1" applyProtection="1">
      <alignment vertical="top" wrapText="1"/>
      <protection locked="0"/>
    </xf>
    <xf numFmtId="0" fontId="5" fillId="0" borderId="17" xfId="5" applyFont="1" applyFill="1" applyBorder="1" applyAlignment="1" applyProtection="1">
      <alignment vertical="top" wrapText="1"/>
      <protection locked="0"/>
    </xf>
    <xf numFmtId="0" fontId="2" fillId="0" borderId="17" xfId="5" applyFont="1" applyFill="1" applyBorder="1" applyAlignment="1" applyProtection="1">
      <alignment horizontal="center" vertical="center" wrapText="1"/>
      <protection locked="0"/>
    </xf>
    <xf numFmtId="0" fontId="2" fillId="0" borderId="17" xfId="5" applyFont="1" applyFill="1" applyBorder="1" applyAlignment="1">
      <alignment horizontal="left" vertical="center" wrapText="1"/>
    </xf>
    <xf numFmtId="0" fontId="2" fillId="0" borderId="5" xfId="1" applyFont="1" applyFill="1" applyBorder="1" applyAlignment="1" applyProtection="1">
      <alignment vertical="top" wrapText="1"/>
      <protection locked="0"/>
    </xf>
    <xf numFmtId="3" fontId="5" fillId="0" borderId="5" xfId="1" applyNumberFormat="1" applyFont="1" applyFill="1" applyBorder="1" applyAlignment="1">
      <alignment wrapText="1"/>
    </xf>
    <xf numFmtId="4" fontId="2" fillId="0" borderId="5" xfId="1" applyNumberFormat="1" applyFont="1" applyFill="1" applyBorder="1" applyAlignment="1">
      <alignment horizontal="right" wrapText="1"/>
    </xf>
    <xf numFmtId="4" fontId="5" fillId="0" borderId="5" xfId="1" applyNumberFormat="1" applyFont="1" applyFill="1" applyBorder="1" applyAlignment="1">
      <alignment horizontal="right" wrapText="1"/>
    </xf>
    <xf numFmtId="3" fontId="5" fillId="0" borderId="5" xfId="1" applyNumberFormat="1" applyFont="1" applyFill="1" applyBorder="1" applyAlignment="1">
      <alignment horizontal="right" wrapText="1"/>
    </xf>
    <xf numFmtId="3" fontId="5" fillId="0" borderId="5" xfId="1" applyNumberFormat="1" applyFont="1" applyFill="1" applyBorder="1" applyAlignment="1" applyProtection="1">
      <alignment wrapText="1"/>
      <protection locked="0"/>
    </xf>
    <xf numFmtId="4" fontId="5" fillId="0" borderId="5" xfId="1" applyNumberFormat="1" applyFont="1" applyFill="1" applyBorder="1" applyAlignment="1" applyProtection="1">
      <alignment horizontal="right" wrapText="1"/>
      <protection locked="0"/>
    </xf>
    <xf numFmtId="0" fontId="5" fillId="0" borderId="17" xfId="5" applyFont="1" applyFill="1" applyBorder="1" applyAlignment="1" applyProtection="1">
      <alignment vertical="top"/>
      <protection locked="0"/>
    </xf>
    <xf numFmtId="4" fontId="2" fillId="0" borderId="5" xfId="1" applyNumberFormat="1" applyFont="1" applyFill="1" applyBorder="1" applyAlignment="1" applyProtection="1">
      <alignment horizontal="right" vertical="center" wrapText="1"/>
      <protection locked="0"/>
    </xf>
    <xf numFmtId="0" fontId="5" fillId="0" borderId="97" xfId="5" applyFont="1" applyFill="1" applyBorder="1" applyAlignment="1">
      <alignment vertical="top" wrapText="1"/>
    </xf>
    <xf numFmtId="3" fontId="5" fillId="0" borderId="91" xfId="5" applyNumberFormat="1" applyFont="1" applyFill="1" applyBorder="1" applyAlignment="1" applyProtection="1">
      <alignment horizontal="right" vertical="center" wrapText="1"/>
      <protection locked="0"/>
    </xf>
    <xf numFmtId="3" fontId="5" fillId="0" borderId="91" xfId="5" applyNumberFormat="1" applyFont="1" applyFill="1" applyBorder="1" applyAlignment="1" applyProtection="1">
      <alignment wrapText="1"/>
      <protection locked="0"/>
    </xf>
    <xf numFmtId="4" fontId="2" fillId="0" borderId="5" xfId="1" applyNumberFormat="1" applyFont="1" applyFill="1" applyBorder="1" applyAlignment="1" applyProtection="1">
      <alignment wrapText="1"/>
      <protection locked="0"/>
    </xf>
    <xf numFmtId="0" fontId="5" fillId="0" borderId="5" xfId="5" applyFont="1" applyFill="1" applyBorder="1" applyAlignment="1" applyProtection="1">
      <alignment vertical="top"/>
      <protection locked="0"/>
    </xf>
    <xf numFmtId="3" fontId="5" fillId="0" borderId="17" xfId="5" applyNumberFormat="1" applyFont="1" applyFill="1" applyBorder="1" applyAlignment="1" applyProtection="1">
      <alignment wrapText="1"/>
      <protection locked="0"/>
    </xf>
    <xf numFmtId="3" fontId="5" fillId="0" borderId="17" xfId="5" applyNumberFormat="1" applyFont="1" applyFill="1" applyBorder="1" applyAlignment="1" applyProtection="1">
      <alignment horizontal="right" vertical="center" wrapText="1"/>
      <protection locked="0"/>
    </xf>
    <xf numFmtId="3" fontId="2" fillId="0" borderId="5" xfId="1" applyNumberFormat="1" applyFont="1" applyBorder="1" applyAlignment="1" applyProtection="1">
      <alignment horizontal="right" vertical="center"/>
      <protection locked="0"/>
    </xf>
    <xf numFmtId="0" fontId="2" fillId="0" borderId="5" xfId="1" applyFont="1" applyFill="1" applyBorder="1" applyAlignment="1" applyProtection="1">
      <alignment horizontal="left" vertical="center" wrapText="1"/>
      <protection locked="0"/>
    </xf>
    <xf numFmtId="4" fontId="5" fillId="0" borderId="0" xfId="1" applyNumberFormat="1" applyFont="1" applyProtection="1">
      <protection locked="0"/>
    </xf>
    <xf numFmtId="3" fontId="5" fillId="0" borderId="0" xfId="1" applyNumberFormat="1" applyFont="1" applyProtection="1">
      <protection locked="0"/>
    </xf>
    <xf numFmtId="0" fontId="2" fillId="0" borderId="5" xfId="1" applyFont="1" applyBorder="1" applyProtection="1">
      <protection locked="0"/>
    </xf>
    <xf numFmtId="3" fontId="2" fillId="0" borderId="6" xfId="1" applyNumberFormat="1" applyFont="1" applyBorder="1" applyProtection="1">
      <protection locked="0"/>
    </xf>
    <xf numFmtId="3" fontId="5" fillId="0" borderId="5" xfId="1" applyNumberFormat="1" applyFont="1" applyBorder="1" applyProtection="1">
      <protection locked="0"/>
    </xf>
    <xf numFmtId="0" fontId="2" fillId="0" borderId="5" xfId="1" applyFont="1" applyBorder="1"/>
    <xf numFmtId="3" fontId="5" fillId="0" borderId="5" xfId="1" applyNumberFormat="1" applyFont="1" applyBorder="1"/>
    <xf numFmtId="4" fontId="5" fillId="0" borderId="5" xfId="1" applyNumberFormat="1" applyFont="1" applyBorder="1"/>
    <xf numFmtId="3" fontId="5" fillId="0" borderId="5" xfId="1" applyNumberFormat="1" applyFont="1" applyFill="1" applyBorder="1" applyAlignment="1" applyProtection="1">
      <alignment horizontal="right"/>
      <protection locked="0"/>
    </xf>
    <xf numFmtId="0" fontId="2" fillId="0" borderId="17" xfId="1" applyFont="1" applyBorder="1"/>
    <xf numFmtId="3" fontId="2" fillId="0" borderId="17" xfId="1" applyNumberFormat="1" applyFont="1" applyBorder="1" applyProtection="1">
      <protection locked="0"/>
    </xf>
    <xf numFmtId="3" fontId="2" fillId="0" borderId="66" xfId="1" applyNumberFormat="1" applyFont="1" applyBorder="1" applyProtection="1">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2" fillId="0" borderId="5" xfId="1" applyFont="1" applyBorder="1" applyAlignment="1">
      <alignment horizontal="center" vertical="center"/>
    </xf>
    <xf numFmtId="0" fontId="2" fillId="0" borderId="17" xfId="1" applyFont="1" applyBorder="1" applyAlignment="1" applyProtection="1">
      <alignment horizontal="center" vertical="center" wrapText="1"/>
      <protection locked="0"/>
    </xf>
    <xf numFmtId="0" fontId="11" fillId="0" borderId="0" xfId="1" applyFont="1" applyAlignment="1">
      <alignment horizontal="center"/>
    </xf>
    <xf numFmtId="3" fontId="2" fillId="0" borderId="67" xfId="1" applyNumberFormat="1" applyFont="1" applyFill="1" applyBorder="1" applyAlignment="1" applyProtection="1">
      <alignment vertical="center"/>
    </xf>
    <xf numFmtId="49" fontId="2" fillId="0" borderId="4" xfId="1" applyNumberFormat="1" applyFont="1" applyFill="1" applyBorder="1" applyAlignment="1" applyProtection="1">
      <alignment horizontal="center" vertical="center" wrapText="1"/>
    </xf>
    <xf numFmtId="3" fontId="5" fillId="0" borderId="108" xfId="1" applyNumberFormat="1" applyFont="1" applyFill="1" applyBorder="1" applyAlignment="1" applyProtection="1">
      <alignment horizontal="right" vertical="center"/>
      <protection locked="0"/>
    </xf>
    <xf numFmtId="3" fontId="2" fillId="0" borderId="103" xfId="1" applyNumberFormat="1" applyFont="1" applyFill="1" applyBorder="1" applyAlignment="1" applyProtection="1">
      <alignment vertical="center"/>
      <protection locked="0"/>
    </xf>
    <xf numFmtId="3" fontId="2" fillId="0" borderId="109" xfId="1" applyNumberFormat="1" applyFont="1" applyFill="1" applyBorder="1" applyAlignment="1" applyProtection="1">
      <alignment horizontal="center" vertical="center"/>
      <protection locked="0"/>
    </xf>
    <xf numFmtId="3" fontId="2" fillId="0" borderId="110" xfId="1" applyNumberFormat="1" applyFont="1" applyFill="1" applyBorder="1" applyAlignment="1" applyProtection="1">
      <alignment horizontal="right" vertical="center"/>
      <protection locked="0"/>
    </xf>
    <xf numFmtId="3" fontId="5" fillId="0" borderId="107" xfId="1" applyNumberFormat="1" applyFont="1" applyBorder="1" applyAlignment="1" applyProtection="1">
      <alignment vertical="center"/>
      <protection locked="0"/>
    </xf>
    <xf numFmtId="3" fontId="5" fillId="0" borderId="108" xfId="1" applyNumberFormat="1" applyFont="1" applyFill="1" applyBorder="1" applyAlignment="1" applyProtection="1">
      <alignment vertical="center"/>
      <protection locked="0"/>
    </xf>
    <xf numFmtId="3" fontId="5" fillId="0" borderId="111" xfId="1" applyNumberFormat="1" applyFont="1" applyFill="1" applyBorder="1" applyAlignment="1" applyProtection="1">
      <alignment vertical="center"/>
      <protection locked="0"/>
    </xf>
    <xf numFmtId="3" fontId="5" fillId="0" borderId="107" xfId="1" applyNumberFormat="1" applyFont="1" applyFill="1" applyBorder="1" applyAlignment="1" applyProtection="1">
      <alignment vertical="center"/>
      <protection locked="0"/>
    </xf>
    <xf numFmtId="3" fontId="5" fillId="3" borderId="112" xfId="1" applyNumberFormat="1" applyFont="1" applyFill="1" applyBorder="1" applyAlignment="1" applyProtection="1">
      <alignment vertical="center"/>
      <protection locked="0"/>
    </xf>
    <xf numFmtId="3" fontId="2" fillId="0" borderId="112" xfId="1" applyNumberFormat="1" applyFont="1" applyFill="1" applyBorder="1" applyAlignment="1" applyProtection="1">
      <alignment vertical="center"/>
      <protection locked="0"/>
    </xf>
    <xf numFmtId="3" fontId="2" fillId="0" borderId="110" xfId="1" applyNumberFormat="1" applyFont="1" applyFill="1" applyBorder="1" applyAlignment="1" applyProtection="1">
      <alignment vertical="center"/>
      <protection locked="0"/>
    </xf>
    <xf numFmtId="3" fontId="2" fillId="0" borderId="114" xfId="1" applyNumberFormat="1" applyFont="1" applyFill="1" applyBorder="1" applyAlignment="1" applyProtection="1">
      <alignment vertical="center"/>
      <protection locked="0"/>
    </xf>
    <xf numFmtId="3" fontId="2" fillId="0" borderId="107"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vertical="center"/>
      <protection locked="0"/>
    </xf>
    <xf numFmtId="3" fontId="5" fillId="0" borderId="12" xfId="1" applyNumberFormat="1" applyFont="1" applyFill="1" applyBorder="1" applyAlignment="1" applyProtection="1">
      <alignment vertical="center"/>
      <protection locked="0"/>
    </xf>
    <xf numFmtId="3" fontId="2" fillId="0" borderId="108" xfId="1" applyNumberFormat="1" applyFont="1" applyFill="1" applyBorder="1" applyAlignment="1" applyProtection="1">
      <alignment vertical="center"/>
      <protection locked="0"/>
    </xf>
    <xf numFmtId="0" fontId="9" fillId="0" borderId="0" xfId="6"/>
    <xf numFmtId="0" fontId="11" fillId="0" borderId="0" xfId="6" applyFont="1" applyAlignment="1">
      <alignment horizontal="center"/>
    </xf>
    <xf numFmtId="0" fontId="2" fillId="0" borderId="5" xfId="6" applyFont="1" applyBorder="1" applyAlignment="1">
      <alignment horizontal="center" vertical="center" wrapText="1"/>
    </xf>
    <xf numFmtId="3" fontId="5" fillId="0" borderId="5" xfId="6" applyNumberFormat="1" applyFont="1" applyBorder="1" applyAlignment="1">
      <alignment vertical="center" wrapText="1"/>
    </xf>
    <xf numFmtId="0" fontId="2" fillId="0" borderId="5" xfId="6" applyFont="1" applyBorder="1" applyAlignment="1" applyProtection="1">
      <alignment horizontal="center" vertical="center" wrapText="1"/>
      <protection locked="0"/>
    </xf>
    <xf numFmtId="3" fontId="5" fillId="0" borderId="5" xfId="6" applyNumberFormat="1" applyFont="1" applyBorder="1" applyAlignment="1" applyProtection="1">
      <alignment horizontal="right" vertical="center" wrapText="1"/>
      <protection locked="0"/>
    </xf>
    <xf numFmtId="3" fontId="2" fillId="0" borderId="5" xfId="6" applyNumberFormat="1" applyFont="1" applyBorder="1" applyAlignment="1" applyProtection="1">
      <alignment horizontal="right" vertical="center" wrapText="1"/>
      <protection locked="0"/>
    </xf>
    <xf numFmtId="3" fontId="5" fillId="0" borderId="5" xfId="6" applyNumberFormat="1" applyFont="1" applyFill="1" applyBorder="1" applyAlignment="1" applyProtection="1">
      <alignment horizontal="right" vertical="center" wrapText="1"/>
      <protection locked="0"/>
    </xf>
    <xf numFmtId="3" fontId="2" fillId="0" borderId="5" xfId="6" applyNumberFormat="1" applyFont="1" applyFill="1" applyBorder="1" applyAlignment="1" applyProtection="1">
      <alignment horizontal="right" vertical="center" wrapText="1"/>
      <protection locked="0"/>
    </xf>
    <xf numFmtId="0" fontId="2" fillId="0" borderId="17" xfId="6" applyFont="1" applyBorder="1" applyAlignment="1" applyProtection="1">
      <alignment horizontal="center" vertical="center" wrapText="1"/>
      <protection locked="0"/>
    </xf>
    <xf numFmtId="3" fontId="5" fillId="0" borderId="17" xfId="6" applyNumberFormat="1" applyFont="1" applyFill="1" applyBorder="1" applyAlignment="1" applyProtection="1">
      <alignment horizontal="right" vertical="center" wrapText="1"/>
      <protection locked="0"/>
    </xf>
    <xf numFmtId="3" fontId="2" fillId="0" borderId="17" xfId="6" applyNumberFormat="1" applyFont="1" applyFill="1" applyBorder="1" applyAlignment="1" applyProtection="1">
      <alignment horizontal="right" vertical="center" wrapText="1"/>
      <protection locked="0"/>
    </xf>
    <xf numFmtId="3" fontId="2" fillId="0" borderId="17" xfId="6" applyNumberFormat="1" applyFont="1" applyFill="1" applyBorder="1" applyAlignment="1" applyProtection="1">
      <alignment horizontal="center" vertical="center" wrapText="1"/>
      <protection locked="0"/>
    </xf>
    <xf numFmtId="3" fontId="5" fillId="0" borderId="17" xfId="6" applyNumberFormat="1" applyFont="1" applyBorder="1" applyAlignment="1" applyProtection="1">
      <alignment vertical="center" wrapText="1"/>
      <protection locked="0"/>
    </xf>
    <xf numFmtId="3" fontId="2" fillId="0" borderId="17" xfId="6" applyNumberFormat="1" applyFont="1" applyBorder="1" applyAlignment="1" applyProtection="1">
      <alignment vertical="center" wrapText="1"/>
      <protection locked="0"/>
    </xf>
    <xf numFmtId="3" fontId="5" fillId="0" borderId="5" xfId="6" applyNumberFormat="1" applyFont="1" applyBorder="1" applyAlignment="1" applyProtection="1">
      <alignment vertical="center" wrapText="1"/>
      <protection locked="0"/>
    </xf>
    <xf numFmtId="3" fontId="2" fillId="0" borderId="5" xfId="6" applyNumberFormat="1" applyFont="1" applyBorder="1" applyAlignment="1" applyProtection="1">
      <alignment vertical="center" wrapText="1"/>
      <protection locked="0"/>
    </xf>
    <xf numFmtId="3" fontId="2" fillId="0" borderId="5" xfId="6" applyNumberFormat="1" applyFont="1" applyFill="1" applyBorder="1" applyAlignment="1" applyProtection="1">
      <alignment vertical="center" wrapText="1"/>
      <protection locked="0"/>
    </xf>
    <xf numFmtId="3" fontId="5" fillId="0" borderId="17" xfId="6" applyNumberFormat="1" applyFont="1" applyFill="1" applyBorder="1" applyAlignment="1" applyProtection="1">
      <alignment vertical="center" wrapText="1"/>
      <protection locked="0"/>
    </xf>
    <xf numFmtId="3" fontId="5" fillId="0" borderId="5" xfId="6" applyNumberFormat="1" applyFont="1" applyBorder="1" applyAlignment="1" applyProtection="1">
      <alignment horizontal="right" vertical="center"/>
      <protection locked="0"/>
    </xf>
    <xf numFmtId="3" fontId="2" fillId="0" borderId="17" xfId="6" applyNumberFormat="1" applyFont="1" applyBorder="1" applyAlignment="1" applyProtection="1">
      <alignment horizontal="right" vertical="center" wrapText="1"/>
      <protection locked="0"/>
    </xf>
    <xf numFmtId="0" fontId="2" fillId="0" borderId="5" xfId="6" applyFont="1" applyFill="1" applyBorder="1" applyAlignment="1" applyProtection="1">
      <alignment horizontal="center" vertical="center" wrapText="1"/>
      <protection locked="0"/>
    </xf>
    <xf numFmtId="0" fontId="9" fillId="0" borderId="0" xfId="6" applyFill="1"/>
    <xf numFmtId="3" fontId="2" fillId="0" borderId="5" xfId="6" applyNumberFormat="1" applyFont="1" applyBorder="1" applyAlignment="1" applyProtection="1">
      <alignment horizontal="center" vertical="center" wrapText="1"/>
      <protection locked="0"/>
    </xf>
    <xf numFmtId="3" fontId="2" fillId="0" borderId="5" xfId="6" applyNumberFormat="1" applyFont="1" applyFill="1" applyBorder="1" applyAlignment="1" applyProtection="1">
      <alignment horizontal="center" vertical="center" wrapText="1"/>
      <protection locked="0"/>
    </xf>
    <xf numFmtId="0" fontId="2" fillId="0" borderId="0" xfId="6" applyFont="1" applyBorder="1" applyAlignment="1" applyProtection="1">
      <alignment wrapText="1"/>
      <protection locked="0"/>
    </xf>
    <xf numFmtId="0" fontId="2" fillId="0" borderId="0" xfId="6" applyFont="1" applyBorder="1" applyAlignment="1" applyProtection="1">
      <alignment horizontal="left" wrapText="1"/>
      <protection locked="0"/>
    </xf>
    <xf numFmtId="3" fontId="2" fillId="0" borderId="0" xfId="6" applyNumberFormat="1" applyFont="1" applyBorder="1" applyAlignment="1" applyProtection="1">
      <alignment horizontal="right" vertical="center" wrapText="1"/>
      <protection locked="0"/>
    </xf>
    <xf numFmtId="3" fontId="2" fillId="0" borderId="0" xfId="6" applyNumberFormat="1" applyFont="1" applyBorder="1" applyAlignment="1" applyProtection="1">
      <alignment horizontal="left" vertical="center" wrapText="1"/>
      <protection locked="0"/>
    </xf>
    <xf numFmtId="0" fontId="2" fillId="0" borderId="0" xfId="6" applyFont="1"/>
    <xf numFmtId="0" fontId="2" fillId="0" borderId="0" xfId="6" applyFont="1" applyAlignment="1">
      <alignment horizontal="left" vertical="center"/>
    </xf>
    <xf numFmtId="0" fontId="13" fillId="0" borderId="0" xfId="6" applyFont="1"/>
    <xf numFmtId="3" fontId="2" fillId="0" borderId="17" xfId="1" applyNumberFormat="1" applyFont="1" applyBorder="1" applyAlignment="1" applyProtection="1">
      <alignment horizontal="left" vertical="center" wrapText="1"/>
      <protection locked="0"/>
    </xf>
    <xf numFmtId="0" fontId="2" fillId="0" borderId="0" xfId="1" applyFont="1" applyFill="1" applyBorder="1" applyAlignment="1">
      <alignment vertical="center" wrapText="1"/>
    </xf>
    <xf numFmtId="0" fontId="2" fillId="0" borderId="0" xfId="1" applyFont="1" applyBorder="1" applyAlignment="1">
      <alignment vertical="center"/>
    </xf>
    <xf numFmtId="3" fontId="2" fillId="0" borderId="21" xfId="1" applyNumberFormat="1" applyFont="1" applyFill="1" applyBorder="1" applyAlignment="1" applyProtection="1">
      <alignment horizontal="left"/>
      <protection locked="0"/>
    </xf>
    <xf numFmtId="3" fontId="2" fillId="0" borderId="16" xfId="1" applyNumberFormat="1" applyFont="1" applyFill="1" applyBorder="1" applyAlignment="1" applyProtection="1">
      <alignment horizontal="left"/>
      <protection locked="0"/>
    </xf>
    <xf numFmtId="3" fontId="2" fillId="0" borderId="25" xfId="1" applyNumberFormat="1" applyFont="1" applyFill="1" applyBorder="1" applyAlignment="1" applyProtection="1">
      <alignment horizontal="left"/>
      <protection locked="0"/>
    </xf>
    <xf numFmtId="3" fontId="2" fillId="0" borderId="18" xfId="1" applyNumberFormat="1" applyFont="1" applyFill="1" applyBorder="1" applyAlignment="1" applyProtection="1">
      <alignment horizontal="left"/>
      <protection locked="0"/>
    </xf>
    <xf numFmtId="3" fontId="2" fillId="0" borderId="26" xfId="1" applyNumberFormat="1" applyFont="1" applyFill="1" applyBorder="1" applyAlignment="1" applyProtection="1">
      <alignment horizontal="left"/>
      <protection locked="0"/>
    </xf>
    <xf numFmtId="3" fontId="2" fillId="0" borderId="28" xfId="1" applyNumberFormat="1" applyFont="1" applyFill="1" applyBorder="1" applyAlignment="1" applyProtection="1">
      <alignment horizontal="left"/>
      <protection locked="0"/>
    </xf>
    <xf numFmtId="3" fontId="2" fillId="0" borderId="37" xfId="1" applyNumberFormat="1" applyFont="1" applyFill="1" applyBorder="1" applyAlignment="1" applyProtection="1">
      <alignment horizontal="left"/>
      <protection locked="0"/>
    </xf>
    <xf numFmtId="3" fontId="5" fillId="0" borderId="16" xfId="1" applyNumberFormat="1" applyFont="1" applyBorder="1" applyAlignment="1" applyProtection="1">
      <alignment horizontal="left"/>
      <protection locked="0"/>
    </xf>
    <xf numFmtId="3" fontId="5" fillId="0" borderId="23" xfId="1" applyNumberFormat="1" applyFont="1" applyFill="1" applyBorder="1" applyAlignment="1" applyProtection="1">
      <alignment horizontal="left"/>
      <protection locked="0"/>
    </xf>
    <xf numFmtId="3" fontId="5" fillId="0" borderId="40" xfId="1" applyNumberFormat="1" applyFont="1" applyFill="1" applyBorder="1" applyAlignment="1" applyProtection="1">
      <alignment horizontal="left"/>
      <protection locked="0"/>
    </xf>
    <xf numFmtId="3" fontId="5" fillId="0" borderId="16" xfId="1" applyNumberFormat="1" applyFont="1" applyFill="1" applyBorder="1" applyAlignment="1" applyProtection="1">
      <alignment horizontal="left"/>
      <protection locked="0"/>
    </xf>
    <xf numFmtId="3" fontId="5" fillId="3" borderId="30" xfId="1" applyNumberFormat="1" applyFont="1" applyFill="1" applyBorder="1" applyAlignment="1" applyProtection="1">
      <alignment horizontal="left"/>
      <protection locked="0"/>
    </xf>
    <xf numFmtId="3" fontId="2" fillId="0" borderId="30" xfId="1" applyNumberFormat="1" applyFont="1" applyFill="1" applyBorder="1" applyAlignment="1" applyProtection="1">
      <alignment horizontal="left"/>
      <protection locked="0"/>
    </xf>
    <xf numFmtId="3" fontId="2" fillId="0" borderId="25" xfId="1" applyNumberFormat="1" applyFont="1" applyFill="1" applyBorder="1" applyAlignment="1" applyProtection="1">
      <alignment horizontal="left" vertical="center"/>
      <protection locked="0"/>
    </xf>
    <xf numFmtId="3" fontId="2" fillId="0" borderId="34" xfId="1" applyNumberFormat="1" applyFont="1" applyFill="1" applyBorder="1" applyAlignment="1" applyProtection="1">
      <alignment horizontal="left"/>
      <protection locked="0"/>
    </xf>
    <xf numFmtId="3" fontId="2" fillId="0" borderId="42" xfId="1" applyNumberFormat="1" applyFont="1" applyFill="1" applyBorder="1" applyAlignment="1" applyProtection="1">
      <alignment horizontal="left"/>
      <protection locked="0"/>
    </xf>
    <xf numFmtId="3" fontId="5" fillId="0" borderId="34" xfId="1" applyNumberFormat="1" applyFont="1" applyFill="1" applyBorder="1" applyAlignment="1" applyProtection="1">
      <alignment horizontal="left"/>
      <protection locked="0"/>
    </xf>
    <xf numFmtId="3" fontId="5" fillId="3" borderId="34" xfId="1" applyNumberFormat="1" applyFont="1" applyFill="1" applyBorder="1" applyAlignment="1" applyProtection="1">
      <alignment horizontal="left"/>
      <protection locked="0"/>
    </xf>
    <xf numFmtId="3" fontId="2" fillId="0" borderId="23" xfId="1" applyNumberFormat="1" applyFont="1" applyFill="1" applyBorder="1" applyAlignment="1" applyProtection="1">
      <alignment horizontal="left"/>
      <protection locked="0"/>
    </xf>
    <xf numFmtId="3" fontId="5" fillId="0" borderId="54" xfId="1" applyNumberFormat="1" applyFont="1" applyFill="1" applyBorder="1" applyAlignment="1" applyProtection="1">
      <alignment horizontal="left"/>
      <protection locked="0"/>
    </xf>
    <xf numFmtId="3" fontId="5" fillId="0" borderId="26" xfId="1" applyNumberFormat="1" applyFont="1" applyFill="1" applyBorder="1" applyAlignment="1" applyProtection="1">
      <alignment horizontal="left"/>
      <protection locked="0"/>
    </xf>
    <xf numFmtId="0" fontId="5" fillId="0" borderId="90" xfId="1" applyNumberFormat="1" applyFont="1" applyFill="1" applyBorder="1" applyAlignment="1" applyProtection="1">
      <alignment horizontal="right" vertical="center"/>
    </xf>
    <xf numFmtId="0" fontId="5" fillId="0" borderId="24" xfId="1" applyNumberFormat="1" applyFont="1" applyFill="1" applyBorder="1" applyAlignment="1" applyProtection="1">
      <alignment horizontal="right" vertical="center"/>
    </xf>
    <xf numFmtId="0" fontId="5" fillId="0" borderId="53" xfId="1" applyNumberFormat="1" applyFont="1" applyFill="1" applyBorder="1" applyAlignment="1" applyProtection="1">
      <alignment horizontal="right" vertical="center"/>
    </xf>
    <xf numFmtId="0" fontId="2" fillId="0" borderId="89" xfId="1" applyNumberFormat="1" applyFont="1" applyFill="1" applyBorder="1" applyAlignment="1" applyProtection="1">
      <alignment horizontal="right" vertical="center"/>
    </xf>
    <xf numFmtId="0" fontId="2" fillId="0" borderId="22" xfId="1" applyNumberFormat="1" applyFont="1" applyFill="1" applyBorder="1" applyAlignment="1" applyProtection="1">
      <alignment horizontal="right" vertical="center"/>
    </xf>
    <xf numFmtId="0" fontId="2" fillId="0" borderId="68" xfId="1" applyNumberFormat="1" applyFont="1" applyFill="1" applyBorder="1" applyAlignment="1" applyProtection="1">
      <alignment horizontal="right" vertical="center"/>
    </xf>
    <xf numFmtId="0" fontId="2" fillId="0" borderId="87" xfId="1" applyNumberFormat="1" applyFont="1" applyFill="1" applyBorder="1" applyAlignment="1" applyProtection="1">
      <alignment horizontal="right" vertical="center"/>
      <protection locked="0"/>
    </xf>
    <xf numFmtId="0" fontId="2" fillId="0" borderId="19" xfId="1" applyNumberFormat="1" applyFont="1" applyFill="1" applyBorder="1" applyAlignment="1" applyProtection="1">
      <alignment horizontal="right" vertical="center"/>
      <protection locked="0"/>
    </xf>
    <xf numFmtId="0" fontId="2" fillId="0" borderId="43" xfId="1" applyNumberFormat="1" applyFont="1" applyFill="1" applyBorder="1" applyAlignment="1" applyProtection="1">
      <alignment horizontal="right" vertical="center"/>
    </xf>
    <xf numFmtId="0" fontId="2" fillId="0" borderId="91" xfId="1" applyNumberFormat="1" applyFont="1" applyFill="1" applyBorder="1" applyAlignment="1" applyProtection="1">
      <alignment horizontal="right" vertical="center"/>
      <protection locked="0"/>
    </xf>
    <xf numFmtId="0" fontId="2" fillId="0" borderId="5" xfId="1" applyNumberFormat="1" applyFont="1" applyFill="1" applyBorder="1" applyAlignment="1" applyProtection="1">
      <alignment horizontal="right" vertical="center"/>
      <protection locked="0"/>
    </xf>
    <xf numFmtId="0" fontId="2" fillId="0" borderId="6" xfId="1" applyNumberFormat="1" applyFont="1" applyFill="1" applyBorder="1" applyAlignment="1" applyProtection="1">
      <alignment horizontal="right" vertical="center"/>
    </xf>
    <xf numFmtId="0" fontId="2" fillId="0" borderId="100" xfId="1" applyNumberFormat="1" applyFont="1" applyFill="1" applyBorder="1" applyAlignment="1" applyProtection="1">
      <alignment horizontal="center" vertical="center"/>
    </xf>
    <xf numFmtId="0" fontId="2" fillId="0" borderId="67" xfId="1" applyNumberFormat="1" applyFont="1" applyFill="1" applyBorder="1" applyAlignment="1" applyProtection="1">
      <alignment horizontal="center" vertical="center"/>
    </xf>
    <xf numFmtId="0" fontId="2" fillId="0" borderId="10" xfId="1" applyNumberFormat="1" applyFont="1" applyFill="1" applyBorder="1" applyAlignment="1" applyProtection="1">
      <alignment horizontal="center" vertical="center"/>
    </xf>
    <xf numFmtId="0" fontId="2" fillId="0" borderId="49" xfId="1" applyNumberFormat="1" applyFont="1" applyFill="1" applyBorder="1" applyAlignment="1" applyProtection="1">
      <alignment horizontal="center" vertical="center"/>
    </xf>
    <xf numFmtId="0" fontId="2" fillId="0" borderId="0" xfId="1" applyNumberFormat="1" applyFont="1" applyFill="1" applyBorder="1" applyAlignment="1" applyProtection="1">
      <alignment horizontal="center" vertical="center"/>
    </xf>
    <xf numFmtId="0" fontId="2" fillId="0" borderId="43" xfId="1" applyNumberFormat="1" applyFont="1" applyFill="1" applyBorder="1" applyAlignment="1" applyProtection="1">
      <alignment horizontal="center" vertical="center"/>
    </xf>
    <xf numFmtId="0" fontId="2" fillId="0" borderId="7" xfId="1" applyNumberFormat="1" applyFont="1" applyFill="1" applyBorder="1" applyAlignment="1" applyProtection="1">
      <alignment horizontal="center" vertical="center"/>
    </xf>
    <xf numFmtId="0" fontId="2" fillId="0" borderId="6" xfId="1" applyNumberFormat="1" applyFont="1" applyFill="1" applyBorder="1" applyAlignment="1" applyProtection="1">
      <alignment horizontal="center" vertical="center"/>
    </xf>
    <xf numFmtId="3" fontId="2" fillId="0" borderId="33" xfId="1" applyNumberFormat="1" applyFont="1" applyFill="1" applyBorder="1" applyAlignment="1" applyProtection="1">
      <alignment horizontal="right" vertical="center"/>
      <protection locked="0"/>
    </xf>
    <xf numFmtId="0" fontId="2" fillId="0" borderId="15" xfId="1" applyNumberFormat="1" applyFont="1" applyFill="1" applyBorder="1" applyAlignment="1" applyProtection="1">
      <alignment horizontal="center" vertical="center"/>
    </xf>
    <xf numFmtId="0" fontId="2" fillId="0" borderId="69" xfId="1" applyNumberFormat="1" applyFont="1" applyFill="1" applyBorder="1" applyAlignment="1" applyProtection="1">
      <alignment horizontal="center" vertical="center"/>
    </xf>
    <xf numFmtId="0" fontId="2" fillId="0" borderId="10" xfId="1" applyNumberFormat="1" applyFont="1" applyFill="1" applyBorder="1" applyAlignment="1" applyProtection="1">
      <alignment horizontal="right" vertical="center"/>
    </xf>
    <xf numFmtId="0" fontId="2" fillId="0" borderId="49" xfId="1" applyNumberFormat="1" applyFont="1" applyFill="1" applyBorder="1" applyAlignment="1" applyProtection="1">
      <alignment horizontal="right" vertical="center"/>
    </xf>
    <xf numFmtId="0" fontId="2" fillId="0" borderId="95" xfId="1" applyNumberFormat="1" applyFont="1" applyFill="1" applyBorder="1" applyAlignment="1" applyProtection="1">
      <alignment horizontal="center" vertical="center"/>
      <protection locked="0"/>
    </xf>
    <xf numFmtId="0" fontId="2" fillId="0" borderId="39" xfId="1" applyNumberFormat="1" applyFont="1" applyFill="1" applyBorder="1" applyAlignment="1" applyProtection="1">
      <alignment horizontal="center" vertical="center"/>
      <protection locked="0"/>
    </xf>
    <xf numFmtId="0" fontId="2" fillId="0" borderId="70" xfId="1" applyNumberFormat="1" applyFont="1" applyFill="1" applyBorder="1" applyAlignment="1" applyProtection="1">
      <alignment horizontal="right" vertical="center"/>
    </xf>
    <xf numFmtId="0" fontId="2" fillId="0" borderId="95" xfId="1" applyNumberFormat="1" applyFont="1" applyFill="1" applyBorder="1" applyAlignment="1" applyProtection="1">
      <alignment horizontal="right" vertical="center"/>
    </xf>
    <xf numFmtId="0" fontId="2" fillId="0" borderId="39" xfId="1" applyNumberFormat="1" applyFont="1" applyFill="1" applyBorder="1" applyAlignment="1" applyProtection="1">
      <alignment horizontal="right" vertical="center"/>
    </xf>
    <xf numFmtId="0" fontId="5" fillId="0" borderId="87" xfId="1" applyNumberFormat="1" applyFont="1" applyBorder="1" applyAlignment="1" applyProtection="1">
      <alignment vertical="center"/>
    </xf>
    <xf numFmtId="0" fontId="5" fillId="0" borderId="19" xfId="1" applyNumberFormat="1" applyFont="1" applyBorder="1" applyAlignment="1" applyProtection="1">
      <alignment vertical="center"/>
    </xf>
    <xf numFmtId="0" fontId="5" fillId="0" borderId="43" xfId="1" applyNumberFormat="1" applyFont="1" applyBorder="1" applyAlignment="1" applyProtection="1">
      <alignment vertical="center"/>
    </xf>
    <xf numFmtId="0" fontId="5" fillId="0" borderId="90" xfId="1" applyNumberFormat="1" applyFont="1" applyFill="1" applyBorder="1" applyAlignment="1" applyProtection="1">
      <alignment vertical="center"/>
    </xf>
    <xf numFmtId="0" fontId="5" fillId="0" borderId="24" xfId="1" applyNumberFormat="1" applyFont="1" applyFill="1" applyBorder="1" applyAlignment="1" applyProtection="1">
      <alignment vertical="center"/>
    </xf>
    <xf numFmtId="0" fontId="5" fillId="0" borderId="53" xfId="1" applyNumberFormat="1" applyFont="1" applyFill="1" applyBorder="1" applyAlignment="1" applyProtection="1">
      <alignment vertical="center"/>
    </xf>
    <xf numFmtId="0" fontId="5" fillId="0" borderId="96" xfId="1" applyNumberFormat="1" applyFont="1" applyFill="1" applyBorder="1" applyAlignment="1" applyProtection="1">
      <alignment vertical="center"/>
    </xf>
    <xf numFmtId="0" fontId="5" fillId="0" borderId="41" xfId="1" applyNumberFormat="1" applyFont="1" applyFill="1" applyBorder="1" applyAlignment="1" applyProtection="1">
      <alignment vertical="center"/>
    </xf>
    <xf numFmtId="0" fontId="5" fillId="0" borderId="99" xfId="1" applyNumberFormat="1" applyFont="1" applyFill="1" applyBorder="1" applyAlignment="1" applyProtection="1">
      <alignment vertical="center"/>
    </xf>
    <xf numFmtId="0" fontId="5" fillId="0" borderId="87" xfId="1" applyNumberFormat="1" applyFont="1" applyFill="1" applyBorder="1" applyAlignment="1" applyProtection="1">
      <alignment vertical="center"/>
    </xf>
    <xf numFmtId="0" fontId="5" fillId="0" borderId="19" xfId="1" applyNumberFormat="1" applyFont="1" applyFill="1" applyBorder="1" applyAlignment="1" applyProtection="1">
      <alignment vertical="center"/>
    </xf>
    <xf numFmtId="0" fontId="5" fillId="0" borderId="43" xfId="1" applyNumberFormat="1" applyFont="1" applyFill="1" applyBorder="1" applyAlignment="1" applyProtection="1">
      <alignment vertical="center"/>
    </xf>
    <xf numFmtId="0" fontId="5" fillId="3" borderId="77" xfId="1" applyNumberFormat="1" applyFont="1" applyFill="1" applyBorder="1" applyAlignment="1" applyProtection="1">
      <alignment vertical="center"/>
    </xf>
    <xf numFmtId="0" fontId="5" fillId="3" borderId="31" xfId="1" applyNumberFormat="1" applyFont="1" applyFill="1" applyBorder="1" applyAlignment="1" applyProtection="1">
      <alignment vertical="center"/>
    </xf>
    <xf numFmtId="0" fontId="5" fillId="3" borderId="55" xfId="1" applyNumberFormat="1" applyFont="1" applyFill="1" applyBorder="1" applyAlignment="1" applyProtection="1">
      <alignment vertical="center"/>
    </xf>
    <xf numFmtId="0" fontId="2" fillId="0" borderId="92" xfId="1" applyNumberFormat="1" applyFont="1" applyFill="1" applyBorder="1" applyAlignment="1" applyProtection="1">
      <alignment vertical="center"/>
    </xf>
    <xf numFmtId="0" fontId="2" fillId="0" borderId="27" xfId="1" applyNumberFormat="1" applyFont="1" applyFill="1" applyBorder="1" applyAlignment="1" applyProtection="1">
      <alignment vertical="center"/>
    </xf>
    <xf numFmtId="0" fontId="2" fillId="0" borderId="49" xfId="1" applyNumberFormat="1" applyFont="1" applyFill="1" applyBorder="1" applyAlignment="1" applyProtection="1">
      <alignment vertical="center"/>
    </xf>
    <xf numFmtId="0" fontId="2" fillId="0" borderId="95" xfId="1" applyNumberFormat="1" applyFont="1" applyFill="1" applyBorder="1" applyAlignment="1" applyProtection="1">
      <alignment vertical="center"/>
    </xf>
    <xf numFmtId="0" fontId="2" fillId="0" borderId="39" xfId="1" applyNumberFormat="1" applyFont="1" applyFill="1" applyBorder="1" applyAlignment="1" applyProtection="1">
      <alignment vertical="center"/>
    </xf>
    <xf numFmtId="0" fontId="2" fillId="0" borderId="70" xfId="1" applyNumberFormat="1" applyFont="1" applyFill="1" applyBorder="1" applyAlignment="1" applyProtection="1">
      <alignment vertical="center"/>
    </xf>
    <xf numFmtId="0" fontId="2" fillId="0" borderId="87" xfId="1" applyNumberFormat="1" applyFont="1" applyFill="1" applyBorder="1" applyAlignment="1" applyProtection="1">
      <alignment vertical="center"/>
      <protection locked="0"/>
    </xf>
    <xf numFmtId="0" fontId="2" fillId="0" borderId="19" xfId="1" applyNumberFormat="1" applyFont="1" applyFill="1" applyBorder="1" applyAlignment="1" applyProtection="1">
      <alignment vertical="center"/>
      <protection locked="0"/>
    </xf>
    <xf numFmtId="0" fontId="2" fillId="0" borderId="43" xfId="1" applyNumberFormat="1" applyFont="1" applyFill="1" applyBorder="1" applyAlignment="1" applyProtection="1">
      <alignment vertical="center"/>
    </xf>
    <xf numFmtId="0" fontId="2" fillId="0" borderId="91" xfId="1" applyNumberFormat="1" applyFont="1" applyFill="1" applyBorder="1" applyAlignment="1" applyProtection="1">
      <alignment vertical="center"/>
      <protection locked="0"/>
    </xf>
    <xf numFmtId="0" fontId="2" fillId="0" borderId="5" xfId="1" applyNumberFormat="1" applyFont="1" applyFill="1" applyBorder="1" applyAlignment="1" applyProtection="1">
      <alignment vertical="center"/>
      <protection locked="0"/>
    </xf>
    <xf numFmtId="0" fontId="2" fillId="0" borderId="6" xfId="1" applyNumberFormat="1" applyFont="1" applyFill="1" applyBorder="1" applyAlignment="1" applyProtection="1">
      <alignment vertical="center"/>
    </xf>
    <xf numFmtId="0" fontId="2" fillId="0" borderId="91" xfId="1" applyNumberFormat="1" applyFont="1" applyFill="1" applyBorder="1" applyAlignment="1" applyProtection="1">
      <alignment vertical="center"/>
    </xf>
    <xf numFmtId="0" fontId="2" fillId="0" borderId="5" xfId="1" applyNumberFormat="1" applyFont="1" applyFill="1" applyBorder="1" applyAlignment="1" applyProtection="1">
      <alignment vertical="center"/>
    </xf>
    <xf numFmtId="0" fontId="2" fillId="0" borderId="95" xfId="1" applyNumberFormat="1" applyFont="1" applyFill="1" applyBorder="1" applyAlignment="1" applyProtection="1">
      <alignment vertical="center"/>
      <protection locked="0"/>
    </xf>
    <xf numFmtId="0" fontId="2" fillId="0" borderId="39" xfId="1" applyNumberFormat="1" applyFont="1" applyFill="1" applyBorder="1" applyAlignment="1" applyProtection="1">
      <alignment vertical="center"/>
      <protection locked="0"/>
    </xf>
    <xf numFmtId="0" fontId="2" fillId="0" borderId="87" xfId="1" applyNumberFormat="1" applyFont="1" applyFill="1" applyBorder="1" applyAlignment="1" applyProtection="1">
      <alignment vertical="center"/>
    </xf>
    <xf numFmtId="0" fontId="2" fillId="0" borderId="19" xfId="1" applyNumberFormat="1" applyFont="1" applyFill="1" applyBorder="1" applyAlignment="1" applyProtection="1">
      <alignment vertical="center"/>
    </xf>
    <xf numFmtId="0" fontId="2" fillId="0" borderId="92" xfId="1" applyNumberFormat="1" applyFont="1" applyFill="1" applyBorder="1" applyAlignment="1" applyProtection="1">
      <alignment vertical="center"/>
      <protection locked="0"/>
    </xf>
    <xf numFmtId="0" fontId="2" fillId="0" borderId="27" xfId="1" applyNumberFormat="1" applyFont="1" applyFill="1" applyBorder="1" applyAlignment="1" applyProtection="1">
      <alignment vertical="center"/>
      <protection locked="0"/>
    </xf>
    <xf numFmtId="0" fontId="2" fillId="0" borderId="69" xfId="1" applyNumberFormat="1" applyFont="1" applyFill="1" applyBorder="1" applyAlignment="1" applyProtection="1">
      <alignment vertical="center"/>
    </xf>
    <xf numFmtId="0" fontId="2" fillId="0" borderId="55" xfId="1" applyNumberFormat="1" applyFont="1" applyFill="1" applyBorder="1" applyAlignment="1" applyProtection="1">
      <alignment vertical="center"/>
    </xf>
    <xf numFmtId="0" fontId="2" fillId="0" borderId="66" xfId="1" applyNumberFormat="1" applyFont="1" applyFill="1" applyBorder="1" applyAlignment="1" applyProtection="1">
      <alignment vertical="center"/>
    </xf>
    <xf numFmtId="0" fontId="2" fillId="0" borderId="97" xfId="1" applyNumberFormat="1" applyFont="1" applyFill="1" applyBorder="1" applyAlignment="1" applyProtection="1">
      <alignment vertical="center"/>
      <protection locked="0"/>
    </xf>
    <xf numFmtId="0" fontId="2" fillId="0" borderId="17" xfId="1" applyNumberFormat="1" applyFont="1" applyFill="1" applyBorder="1" applyAlignment="1" applyProtection="1">
      <alignment vertical="center"/>
      <protection locked="0"/>
    </xf>
    <xf numFmtId="0" fontId="2" fillId="0" borderId="77" xfId="1" applyNumberFormat="1" applyFont="1" applyFill="1" applyBorder="1" applyAlignment="1" applyProtection="1">
      <alignment vertical="center"/>
    </xf>
    <xf numFmtId="0" fontId="2" fillId="0" borderId="31" xfId="1" applyNumberFormat="1" applyFont="1" applyFill="1" applyBorder="1" applyAlignment="1" applyProtection="1">
      <alignment vertical="center"/>
    </xf>
    <xf numFmtId="0" fontId="5" fillId="0" borderId="71" xfId="1" applyNumberFormat="1" applyFont="1" applyFill="1" applyBorder="1" applyAlignment="1" applyProtection="1">
      <alignment vertical="center"/>
    </xf>
    <xf numFmtId="0" fontId="5" fillId="3" borderId="92" xfId="1" applyNumberFormat="1" applyFont="1" applyFill="1" applyBorder="1" applyAlignment="1" applyProtection="1">
      <alignment vertical="center"/>
    </xf>
    <xf numFmtId="0" fontId="5" fillId="3" borderId="27" xfId="1" applyNumberFormat="1" applyFont="1" applyFill="1" applyBorder="1" applyAlignment="1" applyProtection="1">
      <alignment vertical="center"/>
    </xf>
    <xf numFmtId="0" fontId="5" fillId="3" borderId="71" xfId="1" applyNumberFormat="1" applyFont="1" applyFill="1" applyBorder="1" applyAlignment="1" applyProtection="1">
      <alignment vertical="center"/>
    </xf>
    <xf numFmtId="0" fontId="2" fillId="0" borderId="94" xfId="1" applyNumberFormat="1" applyFont="1" applyFill="1" applyBorder="1" applyAlignment="1" applyProtection="1">
      <alignment vertical="center"/>
    </xf>
    <xf numFmtId="0" fontId="2" fillId="0" borderId="36" xfId="1" applyNumberFormat="1" applyFont="1" applyFill="1" applyBorder="1" applyAlignment="1" applyProtection="1">
      <alignment vertical="center"/>
    </xf>
    <xf numFmtId="0" fontId="2" fillId="0" borderId="71" xfId="1" applyNumberFormat="1" applyFont="1" applyFill="1" applyBorder="1" applyAlignment="1" applyProtection="1">
      <alignment vertical="center"/>
    </xf>
    <xf numFmtId="0" fontId="2" fillId="0" borderId="93" xfId="1" applyNumberFormat="1" applyFont="1" applyFill="1" applyBorder="1" applyAlignment="1" applyProtection="1">
      <alignment vertical="center"/>
      <protection locked="0"/>
    </xf>
    <xf numFmtId="0" fontId="2" fillId="0" borderId="29" xfId="1" applyNumberFormat="1" applyFont="1" applyFill="1" applyBorder="1" applyAlignment="1" applyProtection="1">
      <alignment vertical="center"/>
      <protection locked="0"/>
    </xf>
    <xf numFmtId="0" fontId="2" fillId="0" borderId="90" xfId="1" applyNumberFormat="1" applyFont="1" applyFill="1" applyBorder="1" applyAlignment="1" applyProtection="1">
      <alignment vertical="center"/>
    </xf>
    <xf numFmtId="0" fontId="2" fillId="0" borderId="24" xfId="1" applyNumberFormat="1" applyFont="1" applyFill="1" applyBorder="1" applyAlignment="1" applyProtection="1">
      <alignment vertical="center"/>
    </xf>
    <xf numFmtId="0" fontId="2" fillId="0" borderId="53" xfId="1" applyNumberFormat="1" applyFont="1" applyFill="1" applyBorder="1" applyAlignment="1" applyProtection="1">
      <alignment vertical="center"/>
    </xf>
    <xf numFmtId="0" fontId="5" fillId="0" borderId="98" xfId="1" applyNumberFormat="1" applyFont="1" applyFill="1" applyBorder="1" applyAlignment="1" applyProtection="1">
      <alignment vertical="center"/>
    </xf>
    <xf numFmtId="0" fontId="5" fillId="0" borderId="52" xfId="1" applyNumberFormat="1" applyFont="1" applyFill="1" applyBorder="1" applyAlignment="1" applyProtection="1">
      <alignment vertical="center"/>
    </xf>
    <xf numFmtId="0" fontId="5" fillId="0" borderId="56" xfId="1" applyNumberFormat="1" applyFont="1" applyFill="1" applyBorder="1" applyAlignment="1" applyProtection="1">
      <alignment vertical="center"/>
    </xf>
    <xf numFmtId="0" fontId="5" fillId="0" borderId="92" xfId="1" applyNumberFormat="1" applyFont="1" applyFill="1" applyBorder="1" applyAlignment="1" applyProtection="1">
      <alignment vertical="center"/>
    </xf>
    <xf numFmtId="0" fontId="5" fillId="0" borderId="27" xfId="1" applyNumberFormat="1" applyFont="1" applyFill="1" applyBorder="1" applyAlignment="1" applyProtection="1">
      <alignment vertical="center"/>
    </xf>
    <xf numFmtId="0" fontId="5" fillId="0" borderId="49" xfId="1" applyNumberFormat="1" applyFont="1" applyFill="1" applyBorder="1" applyAlignment="1" applyProtection="1">
      <alignment vertical="center"/>
    </xf>
    <xf numFmtId="0" fontId="5" fillId="0" borderId="98" xfId="1" applyNumberFormat="1" applyFont="1" applyFill="1" applyBorder="1" applyAlignment="1" applyProtection="1">
      <alignment vertical="center"/>
      <protection locked="0"/>
    </xf>
    <xf numFmtId="0" fontId="5" fillId="0" borderId="52" xfId="1" applyNumberFormat="1" applyFont="1" applyFill="1" applyBorder="1" applyAlignment="1" applyProtection="1">
      <alignment vertical="center"/>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3" fontId="2" fillId="0" borderId="19" xfId="1" applyNumberFormat="1" applyFont="1" applyFill="1" applyBorder="1" applyAlignment="1">
      <alignment horizontal="center" vertical="center" wrapText="1"/>
    </xf>
    <xf numFmtId="0" fontId="2" fillId="0" borderId="5" xfId="1" applyFont="1" applyFill="1" applyBorder="1" applyAlignment="1">
      <alignment horizontal="center" vertical="center" wrapText="1"/>
    </xf>
    <xf numFmtId="0" fontId="11" fillId="0" borderId="0" xfId="1" applyFont="1" applyBorder="1" applyAlignment="1">
      <alignment horizontal="center"/>
    </xf>
    <xf numFmtId="0" fontId="2" fillId="0" borderId="17" xfId="1" applyFont="1" applyBorder="1" applyAlignment="1">
      <alignment horizontal="center" vertical="center" wrapText="1"/>
    </xf>
    <xf numFmtId="0" fontId="2" fillId="0" borderId="17" xfId="1" applyFont="1" applyFill="1" applyBorder="1" applyAlignment="1" applyProtection="1">
      <alignment horizontal="center" vertical="center" wrapText="1"/>
      <protection locked="0"/>
    </xf>
    <xf numFmtId="3" fontId="2" fillId="0" borderId="17" xfId="1" applyNumberFormat="1" applyFont="1" applyFill="1" applyBorder="1" applyAlignment="1" applyProtection="1">
      <alignment horizontal="center" vertical="center" wrapText="1"/>
      <protection locked="0"/>
    </xf>
    <xf numFmtId="0" fontId="2" fillId="0" borderId="0" xfId="1" applyFont="1" applyAlignment="1">
      <alignment horizontal="left"/>
    </xf>
    <xf numFmtId="0" fontId="11" fillId="0" borderId="0" xfId="1" applyFont="1" applyAlignment="1">
      <alignment horizontal="center"/>
    </xf>
    <xf numFmtId="0" fontId="2" fillId="0" borderId="5" xfId="1" applyFont="1" applyFill="1" applyBorder="1" applyAlignment="1" applyProtection="1">
      <alignment horizontal="center" vertical="center"/>
      <protection locked="0"/>
    </xf>
    <xf numFmtId="0" fontId="2" fillId="0" borderId="5" xfId="1" applyFont="1" applyFill="1" applyBorder="1" applyAlignment="1" applyProtection="1">
      <alignment horizontal="center" vertical="center" wrapText="1"/>
      <protection locked="0"/>
    </xf>
    <xf numFmtId="0" fontId="14" fillId="0" borderId="1" xfId="1" applyFont="1" applyFill="1" applyBorder="1" applyAlignment="1" applyProtection="1">
      <alignment vertical="center"/>
    </xf>
    <xf numFmtId="0" fontId="14" fillId="0" borderId="0" xfId="1" applyFont="1" applyFill="1" applyBorder="1" applyAlignment="1" applyProtection="1">
      <alignment vertical="center"/>
    </xf>
    <xf numFmtId="3" fontId="8" fillId="0" borderId="6" xfId="1" applyNumberFormat="1" applyFont="1" applyFill="1" applyBorder="1" applyAlignment="1" applyProtection="1">
      <alignment vertical="center"/>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11" fillId="0" borderId="0" xfId="1" applyFont="1" applyBorder="1" applyAlignment="1">
      <alignment horizontal="center"/>
    </xf>
    <xf numFmtId="0" fontId="2" fillId="0" borderId="5" xfId="1" applyFont="1" applyFill="1" applyBorder="1" applyAlignment="1">
      <alignment horizontal="center" vertical="center" wrapText="1"/>
    </xf>
    <xf numFmtId="0" fontId="2" fillId="0" borderId="17" xfId="1" applyFont="1" applyBorder="1" applyAlignment="1">
      <alignment horizontal="center" vertical="center" wrapText="1"/>
    </xf>
    <xf numFmtId="0" fontId="2" fillId="0" borderId="37" xfId="1" applyFont="1" applyFill="1" applyBorder="1" applyAlignment="1" applyProtection="1">
      <alignment horizontal="left" vertical="center" wrapText="1"/>
      <protection locked="0"/>
    </xf>
    <xf numFmtId="0" fontId="2" fillId="0" borderId="25" xfId="1" applyFont="1" applyFill="1" applyBorder="1" applyAlignment="1" applyProtection="1">
      <alignment horizontal="left" vertical="center" wrapText="1"/>
      <protection locked="0"/>
    </xf>
    <xf numFmtId="0" fontId="5" fillId="0" borderId="50" xfId="1" applyFont="1" applyFill="1" applyBorder="1" applyAlignment="1" applyProtection="1">
      <alignment horizontal="left" vertical="center"/>
    </xf>
    <xf numFmtId="0" fontId="5" fillId="0" borderId="51" xfId="1" applyFont="1" applyFill="1" applyBorder="1" applyAlignment="1" applyProtection="1">
      <alignment horizontal="left" vertical="center"/>
    </xf>
    <xf numFmtId="0" fontId="5" fillId="0" borderId="35" xfId="1" applyFont="1" applyFill="1" applyBorder="1" applyAlignment="1" applyProtection="1">
      <alignment horizontal="left" vertical="center"/>
    </xf>
    <xf numFmtId="0" fontId="5" fillId="0" borderId="47" xfId="1" applyFont="1" applyFill="1" applyBorder="1" applyAlignment="1" applyProtection="1">
      <alignment horizontal="left" vertical="center"/>
    </xf>
    <xf numFmtId="0" fontId="2" fillId="0" borderId="17" xfId="1" applyNumberFormat="1" applyFont="1" applyFill="1" applyBorder="1" applyAlignment="1" applyProtection="1">
      <alignment horizontal="center" vertical="center" textRotation="90" wrapText="1"/>
    </xf>
    <xf numFmtId="0" fontId="2" fillId="0" borderId="20" xfId="1" applyNumberFormat="1" applyFont="1" applyFill="1" applyBorder="1" applyAlignment="1" applyProtection="1">
      <alignment horizontal="center" vertical="center" textRotation="90" wrapText="1"/>
    </xf>
    <xf numFmtId="0" fontId="2" fillId="0" borderId="17" xfId="1" applyFont="1" applyFill="1" applyBorder="1" applyAlignment="1" applyProtection="1">
      <alignment horizontal="center" vertical="center" textRotation="90" wrapText="1"/>
    </xf>
    <xf numFmtId="0" fontId="2" fillId="0" borderId="20" xfId="1" applyFont="1" applyFill="1" applyBorder="1" applyAlignment="1" applyProtection="1">
      <alignment horizontal="center" vertical="center" textRotation="90" wrapText="1"/>
    </xf>
    <xf numFmtId="0" fontId="2" fillId="0" borderId="66" xfId="1" applyFont="1" applyFill="1" applyBorder="1" applyAlignment="1" applyProtection="1">
      <alignment horizontal="center" vertical="center" textRotation="90" wrapText="1"/>
    </xf>
    <xf numFmtId="0" fontId="2" fillId="0" borderId="67" xfId="1" applyFont="1" applyFill="1" applyBorder="1" applyAlignment="1" applyProtection="1">
      <alignment horizontal="center" vertical="center" textRotation="90" wrapText="1"/>
    </xf>
    <xf numFmtId="49" fontId="2" fillId="2" borderId="7" xfId="1" applyNumberFormat="1" applyFont="1" applyFill="1" applyBorder="1" applyAlignment="1" applyProtection="1">
      <alignment horizontal="center" vertical="center"/>
      <protection locked="0"/>
    </xf>
    <xf numFmtId="49" fontId="2" fillId="2" borderId="8" xfId="1" applyNumberFormat="1" applyFont="1" applyFill="1" applyBorder="1" applyAlignment="1" applyProtection="1">
      <alignment horizontal="center" vertical="center"/>
      <protection locked="0"/>
    </xf>
    <xf numFmtId="49" fontId="2" fillId="0" borderId="13" xfId="1" applyNumberFormat="1" applyFont="1" applyFill="1" applyBorder="1" applyAlignment="1" applyProtection="1">
      <alignment horizontal="center" vertical="center" textRotation="90" wrapText="1"/>
    </xf>
    <xf numFmtId="0" fontId="2" fillId="0" borderId="16" xfId="1" applyFont="1" applyFill="1" applyBorder="1" applyAlignment="1" applyProtection="1">
      <alignment horizontal="center" vertical="center" wrapText="1"/>
    </xf>
    <xf numFmtId="0" fontId="2" fillId="0" borderId="18"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49" fontId="2" fillId="0" borderId="16" xfId="1" applyNumberFormat="1" applyFont="1" applyFill="1" applyBorder="1" applyAlignment="1" applyProtection="1">
      <alignment horizontal="center" vertical="center" wrapText="1"/>
    </xf>
    <xf numFmtId="49" fontId="2" fillId="0" borderId="14" xfId="1" applyNumberFormat="1" applyFont="1" applyFill="1" applyBorder="1" applyAlignment="1" applyProtection="1">
      <alignment horizontal="center" vertical="center"/>
    </xf>
    <xf numFmtId="49" fontId="2" fillId="0" borderId="15" xfId="1" applyNumberFormat="1" applyFont="1" applyFill="1" applyBorder="1" applyAlignment="1" applyProtection="1">
      <alignment horizontal="center" vertical="center"/>
    </xf>
    <xf numFmtId="0" fontId="2" fillId="0" borderId="57" xfId="1" applyFont="1" applyFill="1" applyBorder="1" applyAlignment="1" applyProtection="1">
      <alignment horizontal="center" vertical="center" textRotation="90"/>
    </xf>
    <xf numFmtId="0" fontId="2" fillId="0" borderId="58" xfId="1" applyFont="1" applyFill="1" applyBorder="1" applyAlignment="1" applyProtection="1">
      <alignment horizontal="center" vertical="center" textRotation="90"/>
    </xf>
    <xf numFmtId="0" fontId="2" fillId="0" borderId="42" xfId="1" applyFont="1" applyFill="1" applyBorder="1" applyAlignment="1" applyProtection="1">
      <alignment horizontal="center" vertical="center" textRotation="90"/>
    </xf>
    <xf numFmtId="0" fontId="2" fillId="0" borderId="18" xfId="1" applyFont="1" applyFill="1" applyBorder="1" applyAlignment="1" applyProtection="1">
      <alignment horizontal="center" vertical="center" textRotation="90"/>
    </xf>
    <xf numFmtId="0" fontId="2" fillId="0" borderId="97" xfId="1" applyNumberFormat="1" applyFont="1" applyFill="1" applyBorder="1" applyAlignment="1" applyProtection="1">
      <alignment horizontal="center" vertical="center" textRotation="90" wrapText="1"/>
    </xf>
    <xf numFmtId="0" fontId="2" fillId="0" borderId="88" xfId="1" applyNumberFormat="1" applyFont="1" applyFill="1" applyBorder="1" applyAlignment="1" applyProtection="1">
      <alignment horizontal="center" vertical="center" textRotation="90" wrapText="1"/>
    </xf>
    <xf numFmtId="0" fontId="2" fillId="0" borderId="46" xfId="1" applyFont="1" applyFill="1" applyBorder="1" applyAlignment="1" applyProtection="1">
      <alignment horizontal="center" vertical="center" wrapText="1"/>
    </xf>
    <xf numFmtId="0" fontId="2" fillId="0" borderId="103" xfId="1" applyFont="1" applyFill="1" applyBorder="1" applyAlignment="1" applyProtection="1">
      <alignment horizontal="center" vertical="center" wrapText="1"/>
    </xf>
    <xf numFmtId="0" fontId="2" fillId="0" borderId="42" xfId="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textRotation="90" wrapText="1"/>
    </xf>
    <xf numFmtId="0" fontId="2" fillId="0" borderId="97" xfId="1" applyFont="1" applyFill="1" applyBorder="1" applyAlignment="1" applyProtection="1">
      <alignment horizontal="center" vertical="center" textRotation="90" wrapText="1"/>
    </xf>
    <xf numFmtId="0" fontId="2" fillId="0" borderId="88" xfId="1" applyFont="1" applyFill="1" applyBorder="1" applyAlignment="1" applyProtection="1">
      <alignment horizontal="center" vertical="center" textRotation="90" wrapText="1"/>
    </xf>
    <xf numFmtId="0" fontId="5" fillId="2" borderId="0" xfId="1" applyFont="1" applyFill="1" applyBorder="1" applyAlignment="1" applyProtection="1">
      <alignment horizontal="right" vertical="center"/>
      <protection locked="0"/>
    </xf>
    <xf numFmtId="49" fontId="3" fillId="2" borderId="2" xfId="1" applyNumberFormat="1" applyFont="1" applyFill="1" applyBorder="1" applyAlignment="1" applyProtection="1">
      <alignment horizontal="center" vertical="center"/>
    </xf>
    <xf numFmtId="49" fontId="3" fillId="2" borderId="3" xfId="1" applyNumberFormat="1" applyFont="1" applyFill="1" applyBorder="1" applyAlignment="1" applyProtection="1">
      <alignment horizontal="center" vertical="center"/>
    </xf>
    <xf numFmtId="49" fontId="3" fillId="2" borderId="4" xfId="1" applyNumberFormat="1" applyFont="1" applyFill="1" applyBorder="1" applyAlignment="1" applyProtection="1">
      <alignment horizontal="center" vertical="center"/>
    </xf>
    <xf numFmtId="49" fontId="5" fillId="2" borderId="7" xfId="1" applyNumberFormat="1" applyFont="1" applyFill="1" applyBorder="1" applyAlignment="1" applyProtection="1">
      <alignment horizontal="center" vertical="center" wrapText="1"/>
      <protection locked="0"/>
    </xf>
    <xf numFmtId="49" fontId="5" fillId="2" borderId="8" xfId="1" applyNumberFormat="1" applyFont="1" applyFill="1" applyBorder="1" applyAlignment="1" applyProtection="1">
      <alignment horizontal="center" vertical="center" wrapText="1"/>
      <protection locked="0"/>
    </xf>
    <xf numFmtId="0" fontId="2" fillId="0" borderId="7" xfId="1" applyFont="1" applyBorder="1" applyAlignment="1" applyProtection="1">
      <alignment horizontal="center" vertical="center"/>
      <protection locked="0"/>
    </xf>
    <xf numFmtId="0" fontId="2" fillId="0" borderId="8" xfId="1" applyFont="1" applyBorder="1" applyAlignment="1" applyProtection="1">
      <alignment horizontal="center" vertical="center"/>
      <protection locked="0"/>
    </xf>
    <xf numFmtId="0" fontId="2" fillId="0" borderId="42" xfId="1" applyNumberFormat="1" applyFont="1" applyFill="1" applyBorder="1" applyAlignment="1" applyProtection="1">
      <alignment horizontal="center" vertical="center" textRotation="90" wrapText="1"/>
    </xf>
    <xf numFmtId="0" fontId="2" fillId="0" borderId="18" xfId="1" applyNumberFormat="1" applyFont="1" applyFill="1" applyBorder="1" applyAlignment="1" applyProtection="1">
      <alignment horizontal="center" vertical="center" textRotation="90" wrapText="1"/>
    </xf>
    <xf numFmtId="0" fontId="2" fillId="0" borderId="57" xfId="1" applyFont="1" applyFill="1" applyBorder="1" applyAlignment="1" applyProtection="1">
      <alignment horizontal="center" vertical="center" textRotation="90" wrapText="1"/>
    </xf>
    <xf numFmtId="0" fontId="2" fillId="0" borderId="58" xfId="1" applyFont="1" applyFill="1" applyBorder="1" applyAlignment="1" applyProtection="1">
      <alignment horizontal="center" vertical="center" textRotation="90" wrapText="1"/>
    </xf>
    <xf numFmtId="0" fontId="2" fillId="0" borderId="84" xfId="1" applyFont="1" applyFill="1" applyBorder="1" applyAlignment="1" applyProtection="1">
      <alignment horizontal="center" vertical="center" textRotation="90"/>
    </xf>
    <xf numFmtId="0" fontId="2" fillId="0" borderId="78" xfId="1" applyFont="1" applyFill="1" applyBorder="1" applyAlignment="1" applyProtection="1">
      <alignment horizontal="center" vertical="center" textRotation="90"/>
    </xf>
    <xf numFmtId="0" fontId="2" fillId="0" borderId="44" xfId="1" applyFont="1" applyFill="1" applyBorder="1" applyAlignment="1" applyProtection="1">
      <alignment horizontal="center" vertical="center" textRotation="90" wrapText="1"/>
    </xf>
    <xf numFmtId="0" fontId="2" fillId="0" borderId="103" xfId="1" applyFont="1" applyFill="1" applyBorder="1" applyAlignment="1" applyProtection="1">
      <alignment horizontal="center" vertical="center" textRotation="90" wrapText="1"/>
    </xf>
    <xf numFmtId="0" fontId="2" fillId="0" borderId="66" xfId="1" applyNumberFormat="1" applyFont="1" applyFill="1" applyBorder="1" applyAlignment="1" applyProtection="1">
      <alignment horizontal="center" vertical="center" textRotation="90" wrapText="1"/>
    </xf>
    <xf numFmtId="0" fontId="2" fillId="0" borderId="67" xfId="1" applyNumberFormat="1" applyFont="1" applyFill="1" applyBorder="1" applyAlignment="1" applyProtection="1">
      <alignment horizontal="center" vertical="center" textRotation="90" wrapText="1"/>
    </xf>
    <xf numFmtId="0" fontId="2" fillId="0" borderId="44" xfId="1" applyFont="1" applyFill="1" applyBorder="1" applyAlignment="1" applyProtection="1">
      <alignment horizontal="center" vertical="center" textRotation="90"/>
    </xf>
    <xf numFmtId="0" fontId="2" fillId="0" borderId="103" xfId="1" applyFont="1" applyFill="1" applyBorder="1" applyAlignment="1" applyProtection="1">
      <alignment horizontal="center" vertical="center" textRotation="90"/>
    </xf>
    <xf numFmtId="0" fontId="2" fillId="0" borderId="44" xfId="1" applyNumberFormat="1" applyFont="1" applyFill="1" applyBorder="1" applyAlignment="1" applyProtection="1">
      <alignment horizontal="center" vertical="center" textRotation="90" wrapText="1"/>
    </xf>
    <xf numFmtId="0" fontId="2" fillId="0" borderId="103" xfId="1" applyNumberFormat="1" applyFont="1" applyFill="1" applyBorder="1" applyAlignment="1" applyProtection="1">
      <alignment horizontal="center" vertical="center" textRotation="90" wrapText="1"/>
    </xf>
    <xf numFmtId="49" fontId="2" fillId="0" borderId="28" xfId="1" applyNumberFormat="1" applyFont="1" applyFill="1" applyBorder="1" applyAlignment="1" applyProtection="1">
      <alignment horizontal="center" vertical="center"/>
    </xf>
    <xf numFmtId="49" fontId="2" fillId="0" borderId="113" xfId="1" applyNumberFormat="1" applyFont="1" applyFill="1" applyBorder="1" applyAlignment="1" applyProtection="1">
      <alignment horizontal="center" vertical="center"/>
    </xf>
    <xf numFmtId="0" fontId="2" fillId="0" borderId="107" xfId="1" applyFont="1" applyFill="1" applyBorder="1" applyAlignment="1" applyProtection="1">
      <alignment horizontal="center" vertical="center" wrapText="1"/>
    </xf>
    <xf numFmtId="0" fontId="2" fillId="0" borderId="109" xfId="1" applyFont="1" applyFill="1" applyBorder="1" applyAlignment="1" applyProtection="1">
      <alignment horizontal="center" vertical="center" wrapText="1"/>
    </xf>
    <xf numFmtId="3" fontId="2" fillId="0" borderId="17" xfId="1" applyNumberFormat="1" applyFont="1" applyFill="1" applyBorder="1" applyAlignment="1">
      <alignment horizontal="center" vertical="center" wrapText="1"/>
    </xf>
    <xf numFmtId="3" fontId="2" fillId="0" borderId="19" xfId="1" applyNumberFormat="1" applyFont="1" applyFill="1" applyBorder="1" applyAlignment="1">
      <alignment horizontal="center" vertical="center" wrapText="1"/>
    </xf>
    <xf numFmtId="3" fontId="2" fillId="0" borderId="39" xfId="1" applyNumberFormat="1" applyFont="1" applyFill="1" applyBorder="1" applyAlignment="1">
      <alignment horizontal="center" vertical="center" wrapText="1"/>
    </xf>
    <xf numFmtId="0" fontId="2" fillId="0" borderId="5" xfId="1" applyFont="1" applyFill="1" applyBorder="1" applyAlignment="1">
      <alignment horizontal="center" vertical="center" wrapText="1"/>
    </xf>
    <xf numFmtId="0" fontId="2" fillId="0" borderId="5" xfId="1" applyFont="1" applyFill="1" applyBorder="1" applyAlignment="1">
      <alignment horizontal="left" vertical="center" wrapText="1"/>
    </xf>
    <xf numFmtId="0" fontId="2" fillId="0" borderId="17" xfId="1" applyFont="1" applyFill="1" applyBorder="1" applyAlignment="1">
      <alignment horizontal="center" vertical="center" wrapText="1"/>
    </xf>
    <xf numFmtId="0" fontId="2" fillId="0" borderId="19" xfId="1" applyFont="1" applyFill="1" applyBorder="1" applyAlignment="1">
      <alignment horizontal="center" vertical="center" wrapText="1"/>
    </xf>
    <xf numFmtId="0" fontId="2" fillId="0" borderId="39" xfId="1" applyFont="1" applyFill="1" applyBorder="1" applyAlignment="1">
      <alignment horizontal="center" vertical="center" wrapText="1"/>
    </xf>
    <xf numFmtId="0" fontId="2" fillId="0" borderId="17" xfId="1" applyFont="1" applyFill="1" applyBorder="1" applyAlignment="1">
      <alignment horizontal="left" vertical="center" wrapText="1"/>
    </xf>
    <xf numFmtId="0" fontId="2" fillId="0" borderId="39" xfId="1" applyFont="1" applyFill="1" applyBorder="1" applyAlignment="1">
      <alignment horizontal="left" vertical="center" wrapText="1"/>
    </xf>
    <xf numFmtId="0" fontId="5" fillId="0" borderId="5" xfId="1" applyFont="1" applyBorder="1" applyAlignment="1">
      <alignment horizontal="right" vertical="center" wrapText="1"/>
    </xf>
    <xf numFmtId="0" fontId="11" fillId="0" borderId="0" xfId="1" applyFont="1" applyBorder="1" applyAlignment="1">
      <alignment horizontal="center"/>
    </xf>
    <xf numFmtId="0" fontId="2" fillId="0" borderId="0" xfId="1" applyFont="1" applyBorder="1" applyAlignment="1">
      <alignment horizontal="left"/>
    </xf>
    <xf numFmtId="0" fontId="2" fillId="0" borderId="5" xfId="1" applyFont="1" applyBorder="1" applyAlignment="1">
      <alignment horizontal="center" vertical="center" wrapText="1"/>
    </xf>
    <xf numFmtId="0" fontId="2" fillId="0" borderId="5" xfId="1" applyFont="1" applyBorder="1" applyAlignment="1">
      <alignment horizontal="center" wrapText="1"/>
    </xf>
    <xf numFmtId="0" fontId="2" fillId="0" borderId="5" xfId="1" applyFont="1" applyBorder="1" applyAlignment="1">
      <alignment horizontal="center" vertical="center"/>
    </xf>
    <xf numFmtId="0" fontId="2" fillId="0" borderId="6" xfId="0" applyFont="1" applyBorder="1" applyAlignment="1">
      <alignment horizontal="center" vertical="center" wrapText="1"/>
    </xf>
    <xf numFmtId="0" fontId="2" fillId="0" borderId="91"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6" xfId="1" applyFont="1" applyBorder="1" applyAlignment="1" applyProtection="1">
      <alignment horizontal="left" vertical="center" wrapText="1"/>
      <protection locked="0"/>
    </xf>
    <xf numFmtId="0" fontId="2" fillId="0" borderId="91" xfId="1" applyFont="1" applyBorder="1" applyAlignment="1" applyProtection="1">
      <alignment horizontal="left" vertical="center" wrapText="1"/>
      <protection locked="0"/>
    </xf>
    <xf numFmtId="0" fontId="2" fillId="0" borderId="17" xfId="1" applyFont="1" applyBorder="1" applyAlignment="1" applyProtection="1">
      <alignment horizontal="center" vertical="center" wrapText="1"/>
      <protection locked="0"/>
    </xf>
    <xf numFmtId="0" fontId="2" fillId="0" borderId="19" xfId="1" applyFont="1" applyBorder="1" applyAlignment="1" applyProtection="1">
      <alignment horizontal="center" vertical="center" wrapText="1"/>
      <protection locked="0"/>
    </xf>
    <xf numFmtId="0" fontId="2" fillId="0" borderId="39" xfId="1" applyFont="1" applyBorder="1" applyAlignment="1" applyProtection="1">
      <alignment horizontal="center" vertical="center" wrapText="1"/>
      <protection locked="0"/>
    </xf>
    <xf numFmtId="0" fontId="2" fillId="0" borderId="66" xfId="1" applyFont="1" applyBorder="1" applyAlignment="1" applyProtection="1">
      <alignment horizontal="left" vertical="center" wrapText="1"/>
      <protection locked="0"/>
    </xf>
    <xf numFmtId="0" fontId="2" fillId="0" borderId="97" xfId="1" applyFont="1" applyBorder="1" applyAlignment="1" applyProtection="1">
      <alignment horizontal="left" vertical="center" wrapText="1"/>
      <protection locked="0"/>
    </xf>
    <xf numFmtId="0" fontId="2" fillId="0" borderId="43" xfId="1" applyFont="1" applyBorder="1" applyAlignment="1" applyProtection="1">
      <alignment horizontal="left" vertical="center" wrapText="1"/>
      <protection locked="0"/>
    </xf>
    <xf numFmtId="0" fontId="2" fillId="0" borderId="87" xfId="1" applyFont="1" applyBorder="1" applyAlignment="1" applyProtection="1">
      <alignment horizontal="left" vertical="center" wrapText="1"/>
      <protection locked="0"/>
    </xf>
    <xf numFmtId="0" fontId="2" fillId="0" borderId="70" xfId="1" applyFont="1" applyBorder="1" applyAlignment="1" applyProtection="1">
      <alignment horizontal="left" vertical="center" wrapText="1"/>
      <protection locked="0"/>
    </xf>
    <xf numFmtId="0" fontId="2" fillId="0" borderId="95" xfId="1" applyFont="1" applyBorder="1" applyAlignment="1" applyProtection="1">
      <alignment horizontal="left" vertical="center" wrapText="1"/>
      <protection locked="0"/>
    </xf>
    <xf numFmtId="3" fontId="2" fillId="0" borderId="17" xfId="1" applyNumberFormat="1" applyFont="1" applyBorder="1" applyAlignment="1" applyProtection="1">
      <alignment horizontal="center" vertical="center" wrapText="1"/>
      <protection locked="0"/>
    </xf>
    <xf numFmtId="3" fontId="2" fillId="0" borderId="19" xfId="1" applyNumberFormat="1" applyFont="1" applyBorder="1" applyAlignment="1" applyProtection="1">
      <alignment horizontal="center" vertical="center" wrapText="1"/>
      <protection locked="0"/>
    </xf>
    <xf numFmtId="3" fontId="2" fillId="0" borderId="39" xfId="1" applyNumberFormat="1" applyFont="1" applyBorder="1" applyAlignment="1" applyProtection="1">
      <alignment horizontal="center" vertical="center" wrapText="1"/>
      <protection locked="0"/>
    </xf>
    <xf numFmtId="0" fontId="1" fillId="0" borderId="91" xfId="1" applyBorder="1" applyAlignment="1">
      <alignment horizontal="left" vertical="center" wrapText="1"/>
    </xf>
    <xf numFmtId="0" fontId="2" fillId="0" borderId="0" xfId="1" applyFont="1" applyAlignment="1">
      <alignment horizontal="left" vertical="center"/>
    </xf>
    <xf numFmtId="164" fontId="5" fillId="0" borderId="0" xfId="1" applyNumberFormat="1" applyFont="1" applyAlignment="1">
      <alignment horizontal="left" vertical="center"/>
    </xf>
    <xf numFmtId="0" fontId="2" fillId="0" borderId="66" xfId="1" applyFont="1" applyBorder="1" applyAlignment="1">
      <alignment horizontal="center" vertical="center" wrapText="1"/>
    </xf>
    <xf numFmtId="0" fontId="2" fillId="0" borderId="70" xfId="1" applyFont="1" applyBorder="1" applyAlignment="1">
      <alignment horizontal="center" vertical="center" wrapText="1"/>
    </xf>
    <xf numFmtId="0" fontId="2" fillId="0" borderId="101" xfId="1" applyFont="1" applyBorder="1" applyAlignment="1">
      <alignment horizontal="center" vertical="center" wrapText="1"/>
    </xf>
    <xf numFmtId="0" fontId="2" fillId="0" borderId="97" xfId="1" applyFont="1" applyBorder="1" applyAlignment="1">
      <alignment horizontal="center" vertical="center" wrapText="1"/>
    </xf>
    <xf numFmtId="0" fontId="2" fillId="0" borderId="102" xfId="1" applyFont="1" applyBorder="1" applyAlignment="1">
      <alignment horizontal="center" vertical="center" wrapText="1"/>
    </xf>
    <xf numFmtId="0" fontId="2" fillId="0" borderId="95" xfId="1" applyFont="1" applyBorder="1" applyAlignment="1">
      <alignment horizontal="center" vertical="center" wrapText="1"/>
    </xf>
    <xf numFmtId="0" fontId="2" fillId="0" borderId="17" xfId="1" applyFont="1" applyBorder="1" applyAlignment="1">
      <alignment horizontal="center" vertical="center" wrapText="1"/>
    </xf>
    <xf numFmtId="0" fontId="2" fillId="0" borderId="39" xfId="1" applyFont="1" applyBorder="1" applyAlignment="1">
      <alignment horizontal="center" vertical="center" wrapText="1"/>
    </xf>
    <xf numFmtId="0" fontId="5" fillId="0" borderId="6" xfId="1" applyFont="1" applyBorder="1" applyAlignment="1">
      <alignment horizontal="right" vertical="center" wrapText="1"/>
    </xf>
    <xf numFmtId="0" fontId="5" fillId="0" borderId="7" xfId="1" applyFont="1" applyBorder="1" applyAlignment="1">
      <alignment horizontal="right" vertical="center" wrapText="1"/>
    </xf>
    <xf numFmtId="0" fontId="5" fillId="0" borderId="91" xfId="1" applyFont="1" applyBorder="1" applyAlignment="1">
      <alignment horizontal="right" vertical="center" wrapText="1"/>
    </xf>
    <xf numFmtId="0" fontId="2" fillId="0" borderId="6" xfId="1" applyFont="1" applyFill="1" applyBorder="1" applyAlignment="1" applyProtection="1">
      <alignment horizontal="left" vertical="center" wrapText="1"/>
      <protection locked="0"/>
    </xf>
    <xf numFmtId="0" fontId="2" fillId="0" borderId="91" xfId="1" applyFont="1" applyFill="1" applyBorder="1" applyAlignment="1" applyProtection="1">
      <alignment horizontal="left" vertical="center" wrapText="1"/>
      <protection locked="0"/>
    </xf>
    <xf numFmtId="0" fontId="2" fillId="0" borderId="17" xfId="1" applyFont="1" applyFill="1" applyBorder="1" applyAlignment="1" applyProtection="1">
      <alignment horizontal="center" vertical="center" wrapText="1"/>
      <protection locked="0"/>
    </xf>
    <xf numFmtId="0" fontId="2" fillId="0" borderId="19" xfId="1" applyFont="1" applyFill="1" applyBorder="1" applyAlignment="1" applyProtection="1">
      <alignment horizontal="center" vertical="center" wrapText="1"/>
      <protection locked="0"/>
    </xf>
    <xf numFmtId="0" fontId="2" fillId="0" borderId="39" xfId="1" applyFont="1" applyFill="1" applyBorder="1" applyAlignment="1" applyProtection="1">
      <alignment horizontal="center" vertical="center" wrapText="1"/>
      <protection locked="0"/>
    </xf>
    <xf numFmtId="0" fontId="2" fillId="0" borderId="66" xfId="1" applyFont="1" applyFill="1" applyBorder="1" applyAlignment="1" applyProtection="1">
      <alignment horizontal="left" vertical="center" wrapText="1"/>
      <protection locked="0"/>
    </xf>
    <xf numFmtId="0" fontId="2" fillId="0" borderId="97" xfId="1" applyFont="1" applyFill="1" applyBorder="1" applyAlignment="1" applyProtection="1">
      <alignment horizontal="left" vertical="center" wrapText="1"/>
      <protection locked="0"/>
    </xf>
    <xf numFmtId="0" fontId="2" fillId="0" borderId="43" xfId="1" applyFont="1" applyFill="1" applyBorder="1" applyAlignment="1" applyProtection="1">
      <alignment horizontal="left" vertical="center" wrapText="1"/>
      <protection locked="0"/>
    </xf>
    <xf numFmtId="0" fontId="2" fillId="0" borderId="87" xfId="1" applyFont="1" applyFill="1" applyBorder="1" applyAlignment="1" applyProtection="1">
      <alignment horizontal="left" vertical="center" wrapText="1"/>
      <protection locked="0"/>
    </xf>
    <xf numFmtId="0" fontId="2" fillId="0" borderId="70" xfId="1" applyFont="1" applyFill="1" applyBorder="1" applyAlignment="1" applyProtection="1">
      <alignment horizontal="left" vertical="center" wrapText="1"/>
      <protection locked="0"/>
    </xf>
    <xf numFmtId="0" fontId="2" fillId="0" borderId="95" xfId="1" applyFont="1" applyFill="1" applyBorder="1" applyAlignment="1" applyProtection="1">
      <alignment horizontal="left" vertical="center" wrapText="1"/>
      <protection locked="0"/>
    </xf>
    <xf numFmtId="3" fontId="2" fillId="0" borderId="17" xfId="1" applyNumberFormat="1" applyFont="1" applyFill="1" applyBorder="1" applyAlignment="1" applyProtection="1">
      <alignment horizontal="center" vertical="center" wrapText="1"/>
      <protection locked="0"/>
    </xf>
    <xf numFmtId="3" fontId="2" fillId="0" borderId="19" xfId="1" applyNumberFormat="1" applyFont="1" applyFill="1" applyBorder="1" applyAlignment="1" applyProtection="1">
      <alignment horizontal="center" vertical="center" wrapText="1"/>
      <protection locked="0"/>
    </xf>
    <xf numFmtId="3" fontId="2" fillId="0" borderId="39" xfId="1" applyNumberFormat="1" applyFont="1" applyFill="1" applyBorder="1" applyAlignment="1" applyProtection="1">
      <alignment horizontal="center" vertical="center" wrapText="1"/>
      <protection locked="0"/>
    </xf>
    <xf numFmtId="0" fontId="1" fillId="0" borderId="19" xfId="1" applyFill="1" applyBorder="1" applyAlignment="1">
      <alignment horizontal="center" vertical="center" wrapText="1"/>
    </xf>
    <xf numFmtId="0" fontId="1" fillId="0" borderId="39" xfId="1" applyFill="1" applyBorder="1" applyAlignment="1">
      <alignment horizontal="center" vertical="center" wrapText="1"/>
    </xf>
    <xf numFmtId="0" fontId="1" fillId="0" borderId="43" xfId="1" applyFill="1" applyBorder="1" applyAlignment="1">
      <alignment horizontal="left" vertical="center" wrapText="1"/>
    </xf>
    <xf numFmtId="0" fontId="1" fillId="0" borderId="87" xfId="1" applyFill="1" applyBorder="1" applyAlignment="1">
      <alignment horizontal="left" vertical="center" wrapText="1"/>
    </xf>
    <xf numFmtId="0" fontId="1" fillId="0" borderId="70" xfId="1" applyFill="1" applyBorder="1" applyAlignment="1">
      <alignment horizontal="left" vertical="center" wrapText="1"/>
    </xf>
    <xf numFmtId="0" fontId="1" fillId="0" borderId="95" xfId="1" applyFill="1" applyBorder="1" applyAlignment="1">
      <alignment horizontal="left" vertical="center" wrapText="1"/>
    </xf>
    <xf numFmtId="0" fontId="2" fillId="0" borderId="66" xfId="1" applyFont="1" applyFill="1" applyBorder="1" applyAlignment="1">
      <alignment horizontal="left" vertical="center" wrapText="1"/>
    </xf>
    <xf numFmtId="0" fontId="2" fillId="0" borderId="97" xfId="1" applyFont="1" applyFill="1" applyBorder="1" applyAlignment="1">
      <alignment horizontal="left" vertical="center" wrapText="1"/>
    </xf>
    <xf numFmtId="0" fontId="2" fillId="0" borderId="43" xfId="1" applyFont="1" applyFill="1" applyBorder="1" applyAlignment="1">
      <alignment horizontal="left" vertical="center" wrapText="1"/>
    </xf>
    <xf numFmtId="0" fontId="2" fillId="0" borderId="87" xfId="1" applyFont="1" applyFill="1" applyBorder="1" applyAlignment="1">
      <alignment horizontal="left" vertical="center" wrapText="1"/>
    </xf>
    <xf numFmtId="0" fontId="2" fillId="0" borderId="0" xfId="1" applyFont="1" applyAlignment="1">
      <alignment horizontal="left"/>
    </xf>
    <xf numFmtId="164" fontId="5" fillId="0" borderId="0" xfId="1" applyNumberFormat="1" applyFont="1" applyAlignment="1">
      <alignment horizontal="left"/>
    </xf>
    <xf numFmtId="0" fontId="11" fillId="0" borderId="0" xfId="1" applyFont="1" applyAlignment="1">
      <alignment horizontal="center"/>
    </xf>
    <xf numFmtId="0" fontId="2" fillId="0" borderId="6" xfId="6" applyFont="1" applyBorder="1" applyAlignment="1" applyProtection="1">
      <alignment horizontal="left" vertical="center" wrapText="1"/>
      <protection locked="0"/>
    </xf>
    <xf numFmtId="0" fontId="2" fillId="0" borderId="91" xfId="6" applyFont="1" applyBorder="1" applyAlignment="1" applyProtection="1">
      <alignment horizontal="left" vertical="center" wrapText="1"/>
      <protection locked="0"/>
    </xf>
    <xf numFmtId="0" fontId="2" fillId="0" borderId="6" xfId="6" applyFont="1" applyFill="1" applyBorder="1" applyAlignment="1" applyProtection="1">
      <alignment horizontal="left" vertical="center" wrapText="1"/>
      <protection locked="0"/>
    </xf>
    <xf numFmtId="0" fontId="2" fillId="0" borderId="91" xfId="6" applyFont="1" applyFill="1" applyBorder="1" applyAlignment="1" applyProtection="1">
      <alignment horizontal="left" vertical="center" wrapText="1"/>
      <protection locked="0"/>
    </xf>
    <xf numFmtId="3" fontId="2" fillId="0" borderId="17" xfId="6" applyNumberFormat="1" applyFont="1" applyFill="1" applyBorder="1" applyAlignment="1" applyProtection="1">
      <alignment horizontal="center" vertical="center" wrapText="1"/>
      <protection locked="0"/>
    </xf>
    <xf numFmtId="3" fontId="2" fillId="0" borderId="39" xfId="6" applyNumberFormat="1" applyFont="1" applyFill="1" applyBorder="1" applyAlignment="1" applyProtection="1">
      <alignment horizontal="center" vertical="center" wrapText="1"/>
      <protection locked="0"/>
    </xf>
    <xf numFmtId="0" fontId="2" fillId="0" borderId="17" xfId="6" applyFont="1" applyBorder="1" applyAlignment="1">
      <alignment horizontal="center" vertical="center" wrapText="1"/>
    </xf>
    <xf numFmtId="0" fontId="2" fillId="0" borderId="39" xfId="6" applyFont="1" applyBorder="1" applyAlignment="1">
      <alignment horizontal="center" vertical="center" wrapText="1"/>
    </xf>
    <xf numFmtId="0" fontId="5" fillId="0" borderId="6" xfId="6" applyFont="1" applyBorder="1" applyAlignment="1">
      <alignment horizontal="right" vertical="center" wrapText="1"/>
    </xf>
    <xf numFmtId="0" fontId="5" fillId="0" borderId="7" xfId="6" applyFont="1" applyBorder="1" applyAlignment="1">
      <alignment horizontal="right" vertical="center" wrapText="1"/>
    </xf>
    <xf numFmtId="0" fontId="5" fillId="0" borderId="91" xfId="6" applyFont="1" applyBorder="1" applyAlignment="1">
      <alignment horizontal="right" vertical="center" wrapText="1"/>
    </xf>
    <xf numFmtId="0" fontId="2" fillId="0" borderId="17" xfId="6" applyFont="1" applyFill="1" applyBorder="1" applyAlignment="1" applyProtection="1">
      <alignment horizontal="center" vertical="center" wrapText="1"/>
      <protection locked="0"/>
    </xf>
    <xf numFmtId="0" fontId="2" fillId="0" borderId="19" xfId="6" applyFont="1" applyFill="1" applyBorder="1" applyAlignment="1" applyProtection="1">
      <alignment horizontal="center" vertical="center" wrapText="1"/>
      <protection locked="0"/>
    </xf>
    <xf numFmtId="0" fontId="2" fillId="0" borderId="39" xfId="6" applyFont="1" applyFill="1" applyBorder="1" applyAlignment="1" applyProtection="1">
      <alignment horizontal="center" vertical="center" wrapText="1"/>
      <protection locked="0"/>
    </xf>
    <xf numFmtId="0" fontId="2" fillId="0" borderId="66" xfId="6" applyFont="1" applyFill="1" applyBorder="1" applyAlignment="1" applyProtection="1">
      <alignment horizontal="left" vertical="center" wrapText="1"/>
      <protection locked="0"/>
    </xf>
    <xf numFmtId="0" fontId="2" fillId="0" borderId="97" xfId="6" applyFont="1" applyFill="1" applyBorder="1" applyAlignment="1" applyProtection="1">
      <alignment horizontal="left" vertical="center" wrapText="1"/>
      <protection locked="0"/>
    </xf>
    <xf numFmtId="0" fontId="2" fillId="0" borderId="43" xfId="6" applyFont="1" applyFill="1" applyBorder="1" applyAlignment="1" applyProtection="1">
      <alignment horizontal="left" vertical="center" wrapText="1"/>
      <protection locked="0"/>
    </xf>
    <xf numFmtId="0" fontId="2" fillId="0" borderId="87" xfId="6" applyFont="1" applyFill="1" applyBorder="1" applyAlignment="1" applyProtection="1">
      <alignment horizontal="left" vertical="center" wrapText="1"/>
      <protection locked="0"/>
    </xf>
    <xf numFmtId="0" fontId="2" fillId="0" borderId="70" xfId="6" applyFont="1" applyFill="1" applyBorder="1" applyAlignment="1" applyProtection="1">
      <alignment horizontal="left" vertical="center" wrapText="1"/>
      <protection locked="0"/>
    </xf>
    <xf numFmtId="0" fontId="2" fillId="0" borderId="95" xfId="6" applyFont="1" applyFill="1" applyBorder="1" applyAlignment="1" applyProtection="1">
      <alignment horizontal="left" vertical="center" wrapText="1"/>
      <protection locked="0"/>
    </xf>
    <xf numFmtId="0" fontId="2" fillId="0" borderId="66" xfId="6" applyFont="1" applyBorder="1" applyAlignment="1" applyProtection="1">
      <alignment horizontal="left" vertical="center" wrapText="1"/>
      <protection locked="0"/>
    </xf>
    <xf numFmtId="0" fontId="2" fillId="0" borderId="97" xfId="6" applyFont="1" applyBorder="1" applyAlignment="1" applyProtection="1">
      <alignment horizontal="left" vertical="center" wrapText="1"/>
      <protection locked="0"/>
    </xf>
    <xf numFmtId="0" fontId="2" fillId="0" borderId="17" xfId="6" applyFont="1" applyBorder="1" applyAlignment="1" applyProtection="1">
      <alignment horizontal="center" vertical="center" wrapText="1"/>
      <protection locked="0"/>
    </xf>
    <xf numFmtId="0" fontId="2" fillId="0" borderId="19" xfId="6" applyFont="1" applyBorder="1" applyAlignment="1" applyProtection="1">
      <alignment horizontal="center" vertical="center" wrapText="1"/>
      <protection locked="0"/>
    </xf>
    <xf numFmtId="0" fontId="2" fillId="0" borderId="39" xfId="6" applyFont="1" applyBorder="1" applyAlignment="1" applyProtection="1">
      <alignment horizontal="center" vertical="center" wrapText="1"/>
      <protection locked="0"/>
    </xf>
    <xf numFmtId="0" fontId="2" fillId="0" borderId="0" xfId="6" applyFont="1" applyAlignment="1">
      <alignment horizontal="left"/>
    </xf>
    <xf numFmtId="0" fontId="5" fillId="0" borderId="102" xfId="6" applyFont="1" applyBorder="1" applyAlignment="1">
      <alignment horizontal="left"/>
    </xf>
    <xf numFmtId="0" fontId="2" fillId="0" borderId="66" xfId="6" applyFont="1" applyBorder="1" applyAlignment="1">
      <alignment horizontal="center" vertical="center" wrapText="1"/>
    </xf>
    <xf numFmtId="0" fontId="2" fillId="0" borderId="70" xfId="6" applyFont="1" applyBorder="1" applyAlignment="1">
      <alignment horizontal="center" vertical="center" wrapText="1"/>
    </xf>
    <xf numFmtId="0" fontId="2" fillId="0" borderId="101" xfId="6" applyFont="1" applyBorder="1" applyAlignment="1">
      <alignment horizontal="center" vertical="center" wrapText="1"/>
    </xf>
    <xf numFmtId="0" fontId="2" fillId="0" borderId="97" xfId="6" applyFont="1" applyBorder="1" applyAlignment="1">
      <alignment horizontal="center" vertical="center" wrapText="1"/>
    </xf>
    <xf numFmtId="0" fontId="2" fillId="0" borderId="102" xfId="6" applyFont="1" applyBorder="1" applyAlignment="1">
      <alignment horizontal="center" vertical="center" wrapText="1"/>
    </xf>
    <xf numFmtId="0" fontId="2" fillId="0" borderId="95" xfId="6" applyFont="1" applyBorder="1" applyAlignment="1">
      <alignment horizontal="center" vertical="center" wrapText="1"/>
    </xf>
    <xf numFmtId="0" fontId="2" fillId="0" borderId="6" xfId="6" applyFont="1" applyBorder="1" applyAlignment="1">
      <alignment horizontal="center" vertical="center" wrapText="1"/>
    </xf>
    <xf numFmtId="0" fontId="2" fillId="0" borderId="91" xfId="6" applyFont="1" applyBorder="1" applyAlignment="1">
      <alignment horizontal="center" vertical="center" wrapText="1"/>
    </xf>
    <xf numFmtId="0" fontId="12" fillId="0" borderId="0" xfId="6" applyFont="1" applyAlignment="1">
      <alignment horizontal="left"/>
    </xf>
    <xf numFmtId="0" fontId="11" fillId="0" borderId="0" xfId="6" applyFont="1" applyAlignment="1">
      <alignment horizontal="center"/>
    </xf>
    <xf numFmtId="0" fontId="2" fillId="0" borderId="6" xfId="1" applyFont="1" applyBorder="1" applyAlignment="1">
      <alignment horizontal="left" vertical="center"/>
    </xf>
    <xf numFmtId="0" fontId="2" fillId="0" borderId="91" xfId="1" applyFont="1" applyBorder="1" applyAlignment="1">
      <alignment horizontal="left" vertical="center"/>
    </xf>
    <xf numFmtId="0" fontId="2" fillId="0" borderId="17" xfId="1" applyFont="1" applyBorder="1" applyAlignment="1">
      <alignment horizontal="center" vertical="center"/>
    </xf>
    <xf numFmtId="0" fontId="2" fillId="0" borderId="39" xfId="1" applyFont="1" applyBorder="1" applyAlignment="1">
      <alignment horizontal="center" vertical="center"/>
    </xf>
    <xf numFmtId="0" fontId="2" fillId="0" borderId="66" xfId="1" applyFont="1" applyBorder="1" applyAlignment="1">
      <alignment horizontal="left" vertical="center" wrapText="1"/>
    </xf>
    <xf numFmtId="0" fontId="2" fillId="0" borderId="97" xfId="1" applyFont="1" applyBorder="1" applyAlignment="1">
      <alignment horizontal="left" vertical="center" wrapText="1"/>
    </xf>
    <xf numFmtId="0" fontId="2" fillId="0" borderId="70" xfId="1" applyFont="1" applyBorder="1" applyAlignment="1">
      <alignment horizontal="left" vertical="center" wrapText="1"/>
    </xf>
    <xf numFmtId="0" fontId="2" fillId="0" borderId="95" xfId="1" applyFont="1" applyBorder="1" applyAlignment="1">
      <alignment horizontal="left" vertical="center" wrapText="1"/>
    </xf>
    <xf numFmtId="3" fontId="2" fillId="0" borderId="17" xfId="1" applyNumberFormat="1" applyFont="1" applyBorder="1" applyAlignment="1" applyProtection="1">
      <alignment horizontal="left" vertical="center" wrapText="1"/>
      <protection locked="0"/>
    </xf>
    <xf numFmtId="3" fontId="2" fillId="0" borderId="39" xfId="1" applyNumberFormat="1" applyFont="1" applyBorder="1" applyAlignment="1" applyProtection="1">
      <alignment horizontal="left" vertical="center" wrapText="1"/>
      <protection locked="0"/>
    </xf>
    <xf numFmtId="0" fontId="2" fillId="0" borderId="17" xfId="1" applyFont="1" applyBorder="1" applyAlignment="1" applyProtection="1">
      <alignment horizontal="center" vertical="center"/>
      <protection locked="0"/>
    </xf>
    <xf numFmtId="0" fontId="2" fillId="0" borderId="39" xfId="1" applyFont="1" applyBorder="1" applyAlignment="1" applyProtection="1">
      <alignment horizontal="center" vertical="center"/>
      <protection locked="0"/>
    </xf>
    <xf numFmtId="3" fontId="2" fillId="0" borderId="19" xfId="1" applyNumberFormat="1" applyFont="1" applyBorder="1" applyAlignment="1" applyProtection="1">
      <alignment horizontal="left" vertical="center" wrapText="1"/>
      <protection locked="0"/>
    </xf>
    <xf numFmtId="0" fontId="2" fillId="0" borderId="5" xfId="3" applyFont="1" applyBorder="1" applyAlignment="1" applyProtection="1">
      <alignment horizontal="center" vertical="center" wrapText="1"/>
      <protection locked="0"/>
    </xf>
    <xf numFmtId="0" fontId="2" fillId="0" borderId="5" xfId="3" applyFont="1" applyBorder="1" applyAlignment="1" applyProtection="1">
      <alignment horizontal="left" vertical="center" wrapText="1"/>
      <protection locked="0"/>
    </xf>
    <xf numFmtId="0" fontId="2" fillId="0" borderId="5" xfId="3" applyFont="1" applyBorder="1" applyAlignment="1">
      <alignment horizontal="left" vertical="center"/>
    </xf>
    <xf numFmtId="0" fontId="2" fillId="0" borderId="5" xfId="3" applyFont="1" applyBorder="1" applyAlignment="1">
      <alignment horizontal="left" vertical="center" wrapText="1"/>
    </xf>
    <xf numFmtId="3" fontId="2" fillId="0" borderId="5" xfId="3" applyNumberFormat="1" applyFont="1" applyBorder="1" applyAlignment="1">
      <alignment horizontal="center" vertical="center" wrapText="1"/>
    </xf>
    <xf numFmtId="0" fontId="2" fillId="0" borderId="5" xfId="3" applyFont="1" applyBorder="1" applyAlignment="1">
      <alignment horizontal="center" vertical="center"/>
    </xf>
    <xf numFmtId="0" fontId="2" fillId="0" borderId="5" xfId="3" applyFont="1" applyBorder="1" applyAlignment="1">
      <alignment horizontal="center" vertical="center" wrapText="1"/>
    </xf>
    <xf numFmtId="0" fontId="5" fillId="0" borderId="6" xfId="3" applyFont="1" applyBorder="1" applyAlignment="1">
      <alignment horizontal="right" wrapText="1"/>
    </xf>
    <xf numFmtId="0" fontId="5" fillId="0" borderId="7" xfId="3" applyFont="1" applyBorder="1" applyAlignment="1">
      <alignment horizontal="right" wrapText="1"/>
    </xf>
    <xf numFmtId="0" fontId="5" fillId="0" borderId="91" xfId="3" applyFont="1" applyBorder="1" applyAlignment="1">
      <alignment horizontal="right" wrapText="1"/>
    </xf>
    <xf numFmtId="0" fontId="2" fillId="0" borderId="0" xfId="3" applyFont="1" applyAlignment="1">
      <alignment horizontal="left"/>
    </xf>
    <xf numFmtId="0" fontId="2" fillId="0" borderId="6" xfId="3" applyFont="1" applyBorder="1" applyAlignment="1">
      <alignment horizontal="center" vertical="center" wrapText="1"/>
    </xf>
    <xf numFmtId="0" fontId="2" fillId="0" borderId="91" xfId="3" applyFont="1" applyBorder="1" applyAlignment="1">
      <alignment horizontal="center" vertical="center" wrapText="1"/>
    </xf>
    <xf numFmtId="0" fontId="2" fillId="0" borderId="17" xfId="3" applyFont="1" applyBorder="1" applyAlignment="1" applyProtection="1">
      <alignment horizontal="center" vertical="center" wrapText="1"/>
      <protection locked="0"/>
    </xf>
    <xf numFmtId="0" fontId="2" fillId="0" borderId="39" xfId="3" applyFont="1" applyBorder="1" applyAlignment="1" applyProtection="1">
      <alignment horizontal="center" vertical="center" wrapText="1"/>
      <protection locked="0"/>
    </xf>
    <xf numFmtId="0" fontId="2" fillId="0" borderId="66" xfId="3" applyFont="1" applyBorder="1" applyAlignment="1" applyProtection="1">
      <alignment horizontal="left" vertical="center"/>
      <protection locked="0"/>
    </xf>
    <xf numFmtId="0" fontId="2" fillId="0" borderId="97" xfId="3" applyFont="1" applyBorder="1" applyAlignment="1" applyProtection="1">
      <alignment horizontal="left" vertical="center"/>
      <protection locked="0"/>
    </xf>
    <xf numFmtId="0" fontId="2" fillId="0" borderId="70" xfId="3" applyFont="1" applyBorder="1" applyAlignment="1" applyProtection="1">
      <alignment horizontal="left" vertical="center"/>
      <protection locked="0"/>
    </xf>
    <xf numFmtId="0" fontId="2" fillId="0" borderId="95" xfId="3" applyFont="1" applyBorder="1" applyAlignment="1" applyProtection="1">
      <alignment horizontal="left" vertical="center"/>
      <protection locked="0"/>
    </xf>
    <xf numFmtId="0" fontId="2" fillId="0" borderId="6" xfId="3" applyFont="1" applyBorder="1" applyAlignment="1" applyProtection="1">
      <alignment horizontal="left" vertical="center" wrapText="1"/>
      <protection locked="0"/>
    </xf>
    <xf numFmtId="0" fontId="2" fillId="0" borderId="91" xfId="3" applyFont="1" applyBorder="1" applyAlignment="1" applyProtection="1">
      <alignment horizontal="left" vertical="center" wrapText="1"/>
      <protection locked="0"/>
    </xf>
    <xf numFmtId="0" fontId="2" fillId="0" borderId="66" xfId="3" applyFont="1" applyBorder="1" applyAlignment="1" applyProtection="1">
      <alignment horizontal="left" vertical="center" wrapText="1"/>
      <protection locked="0"/>
    </xf>
    <xf numFmtId="0" fontId="2" fillId="0" borderId="97" xfId="3" applyFont="1" applyBorder="1" applyAlignment="1" applyProtection="1">
      <alignment horizontal="left" vertical="center" wrapText="1"/>
      <protection locked="0"/>
    </xf>
    <xf numFmtId="0" fontId="2" fillId="0" borderId="101" xfId="3" applyFont="1" applyBorder="1" applyAlignment="1" applyProtection="1">
      <alignment horizontal="center" vertical="center" wrapText="1"/>
      <protection locked="0"/>
    </xf>
    <xf numFmtId="0" fontId="2" fillId="0" borderId="0" xfId="3" applyFont="1" applyBorder="1" applyAlignment="1" applyProtection="1">
      <alignment horizontal="center" vertical="center" wrapText="1"/>
      <protection locked="0"/>
    </xf>
    <xf numFmtId="0" fontId="2" fillId="0" borderId="102" xfId="3" applyFont="1" applyBorder="1" applyAlignment="1" applyProtection="1">
      <alignment horizontal="center" vertical="center" wrapText="1"/>
      <protection locked="0"/>
    </xf>
    <xf numFmtId="0" fontId="2" fillId="0" borderId="101" xfId="3" applyFont="1" applyBorder="1" applyAlignment="1" applyProtection="1">
      <alignment horizontal="left" vertical="center" wrapText="1"/>
      <protection locked="0"/>
    </xf>
    <xf numFmtId="0" fontId="2" fillId="0" borderId="0" xfId="3" applyFont="1" applyBorder="1" applyAlignment="1" applyProtection="1">
      <alignment horizontal="left" vertical="center" wrapText="1"/>
      <protection locked="0"/>
    </xf>
    <xf numFmtId="0" fontId="2" fillId="0" borderId="102" xfId="3" applyFont="1" applyBorder="1" applyAlignment="1" applyProtection="1">
      <alignment horizontal="left" vertical="center" wrapText="1"/>
      <protection locked="0"/>
    </xf>
    <xf numFmtId="3" fontId="2" fillId="0" borderId="17" xfId="3" applyNumberFormat="1" applyFont="1" applyBorder="1" applyAlignment="1" applyProtection="1">
      <alignment horizontal="center" vertical="center" wrapText="1"/>
      <protection locked="0"/>
    </xf>
    <xf numFmtId="3" fontId="2" fillId="0" borderId="39" xfId="3" applyNumberFormat="1" applyFont="1" applyBorder="1" applyAlignment="1" applyProtection="1">
      <alignment horizontal="center" vertical="center" wrapText="1"/>
      <protection locked="0"/>
    </xf>
    <xf numFmtId="3" fontId="2" fillId="0" borderId="19" xfId="3" applyNumberFormat="1" applyFont="1" applyBorder="1" applyAlignment="1" applyProtection="1">
      <alignment horizontal="center" vertical="center" wrapText="1"/>
      <protection locked="0"/>
    </xf>
    <xf numFmtId="3" fontId="2" fillId="0" borderId="17" xfId="3" applyNumberFormat="1" applyFont="1" applyBorder="1" applyAlignment="1">
      <alignment horizontal="center" vertical="center" wrapText="1"/>
    </xf>
    <xf numFmtId="3" fontId="2" fillId="0" borderId="39" xfId="3" applyNumberFormat="1" applyFont="1" applyBorder="1" applyAlignment="1">
      <alignment horizontal="center" vertical="center" wrapText="1"/>
    </xf>
    <xf numFmtId="0" fontId="2" fillId="0" borderId="70" xfId="3" applyFont="1" applyBorder="1" applyAlignment="1" applyProtection="1">
      <alignment horizontal="left" vertical="center" wrapText="1"/>
      <protection locked="0"/>
    </xf>
    <xf numFmtId="0" fontId="2" fillId="0" borderId="95" xfId="3" applyFont="1" applyBorder="1" applyAlignment="1" applyProtection="1">
      <alignment horizontal="left" vertical="center" wrapText="1"/>
      <protection locked="0"/>
    </xf>
    <xf numFmtId="0" fontId="2" fillId="0" borderId="6" xfId="3" applyFont="1" applyBorder="1" applyAlignment="1" applyProtection="1">
      <alignment horizontal="left" vertical="center"/>
      <protection locked="0"/>
    </xf>
    <xf numFmtId="0" fontId="2" fillId="0" borderId="91" xfId="3" applyFont="1" applyBorder="1" applyAlignment="1" applyProtection="1">
      <alignment horizontal="left" vertical="center"/>
      <protection locked="0"/>
    </xf>
    <xf numFmtId="3" fontId="2" fillId="0" borderId="19" xfId="3" applyNumberFormat="1" applyFont="1" applyBorder="1" applyAlignment="1">
      <alignment horizontal="center" vertical="center" wrapText="1"/>
    </xf>
    <xf numFmtId="0" fontId="2" fillId="0" borderId="19" xfId="3" applyFont="1" applyBorder="1" applyAlignment="1" applyProtection="1">
      <alignment horizontal="center" vertical="center" wrapText="1"/>
      <protection locked="0"/>
    </xf>
    <xf numFmtId="0" fontId="2" fillId="0" borderId="43" xfId="3" applyFont="1" applyBorder="1" applyAlignment="1" applyProtection="1">
      <alignment horizontal="left" vertical="center" wrapText="1"/>
      <protection locked="0"/>
    </xf>
    <xf numFmtId="0" fontId="2" fillId="0" borderId="87" xfId="3" applyFont="1" applyBorder="1" applyAlignment="1" applyProtection="1">
      <alignment horizontal="left" vertical="center" wrapText="1"/>
      <protection locked="0"/>
    </xf>
    <xf numFmtId="0" fontId="2" fillId="0" borderId="6" xfId="3" applyFont="1" applyBorder="1" applyAlignment="1" applyProtection="1">
      <alignment horizontal="left" wrapText="1"/>
      <protection locked="0"/>
    </xf>
    <xf numFmtId="0" fontId="2" fillId="0" borderId="91" xfId="3" applyFont="1" applyBorder="1" applyAlignment="1" applyProtection="1">
      <alignment horizontal="left" wrapText="1"/>
      <protection locked="0"/>
    </xf>
    <xf numFmtId="0" fontId="11" fillId="0" borderId="0" xfId="3" applyFont="1" applyAlignment="1">
      <alignment horizontal="center"/>
    </xf>
    <xf numFmtId="0" fontId="2" fillId="0" borderId="5" xfId="5" applyFont="1" applyBorder="1" applyAlignment="1" applyProtection="1">
      <alignment horizontal="center" vertical="center" wrapText="1"/>
      <protection locked="0"/>
    </xf>
    <xf numFmtId="0" fontId="2" fillId="0" borderId="5" xfId="5" applyFont="1" applyBorder="1" applyAlignment="1" applyProtection="1">
      <alignment horizontal="left" vertical="center" wrapText="1"/>
      <protection locked="0"/>
    </xf>
    <xf numFmtId="3" fontId="2" fillId="0" borderId="17" xfId="5" applyNumberFormat="1" applyFont="1" applyBorder="1" applyAlignment="1" applyProtection="1">
      <alignment horizontal="center" vertical="center" wrapText="1"/>
      <protection locked="0"/>
    </xf>
    <xf numFmtId="3" fontId="2" fillId="0" borderId="19" xfId="5" applyNumberFormat="1" applyFont="1" applyBorder="1" applyAlignment="1" applyProtection="1">
      <alignment horizontal="center" vertical="center" wrapText="1"/>
      <protection locked="0"/>
    </xf>
    <xf numFmtId="3" fontId="2" fillId="0" borderId="39" xfId="5" applyNumberFormat="1" applyFont="1" applyBorder="1" applyAlignment="1" applyProtection="1">
      <alignment horizontal="center" vertical="center" wrapText="1"/>
      <protection locked="0"/>
    </xf>
    <xf numFmtId="0" fontId="2" fillId="0" borderId="0" xfId="5" applyFont="1" applyAlignment="1">
      <alignment horizontal="left"/>
    </xf>
    <xf numFmtId="0" fontId="2" fillId="0" borderId="0" xfId="5" applyFont="1" applyFill="1" applyBorder="1" applyAlignment="1" applyProtection="1">
      <alignment horizontal="left" vertical="center" wrapText="1"/>
      <protection locked="0"/>
    </xf>
    <xf numFmtId="0" fontId="2" fillId="0" borderId="5" xfId="5" applyFont="1" applyFill="1" applyBorder="1" applyAlignment="1" applyProtection="1">
      <alignment horizontal="left" vertical="center" wrapText="1"/>
      <protection locked="0"/>
    </xf>
    <xf numFmtId="3" fontId="2" fillId="0" borderId="5" xfId="5" applyNumberFormat="1" applyFont="1" applyBorder="1" applyAlignment="1">
      <alignment horizontal="center" vertical="center" wrapText="1"/>
    </xf>
    <xf numFmtId="17" fontId="2" fillId="0" borderId="5" xfId="5" applyNumberFormat="1" applyFont="1" applyBorder="1" applyAlignment="1" applyProtection="1">
      <alignment horizontal="center" vertical="center" wrapText="1"/>
      <protection locked="0"/>
    </xf>
    <xf numFmtId="0" fontId="2" fillId="0" borderId="5" xfId="5" applyFont="1" applyBorder="1" applyAlignment="1" applyProtection="1">
      <alignment vertical="center" wrapText="1"/>
      <protection locked="0"/>
    </xf>
    <xf numFmtId="3" fontId="2" fillId="0" borderId="17" xfId="5" applyNumberFormat="1" applyFont="1" applyBorder="1" applyAlignment="1">
      <alignment horizontal="center" vertical="center" wrapText="1"/>
    </xf>
    <xf numFmtId="3" fontId="2" fillId="0" borderId="19" xfId="5" applyNumberFormat="1" applyFont="1" applyBorder="1" applyAlignment="1">
      <alignment horizontal="center" vertical="center" wrapText="1"/>
    </xf>
    <xf numFmtId="3" fontId="2" fillId="0" borderId="39" xfId="5" applyNumberFormat="1" applyFont="1" applyBorder="1" applyAlignment="1">
      <alignment horizontal="center" vertical="center" wrapText="1"/>
    </xf>
    <xf numFmtId="0" fontId="2" fillId="0" borderId="5" xfId="5" applyFont="1" applyBorder="1" applyAlignment="1">
      <alignment horizontal="center" vertical="center" wrapText="1"/>
    </xf>
    <xf numFmtId="0" fontId="2" fillId="0" borderId="5" xfId="5" applyFont="1" applyBorder="1" applyAlignment="1">
      <alignment horizontal="left" vertical="center" wrapText="1"/>
    </xf>
    <xf numFmtId="3" fontId="2" fillId="0" borderId="5" xfId="5" applyNumberFormat="1" applyFont="1" applyBorder="1" applyAlignment="1" applyProtection="1">
      <alignment horizontal="center" vertical="center" wrapText="1"/>
      <protection locked="0"/>
    </xf>
    <xf numFmtId="0" fontId="2" fillId="0" borderId="5" xfId="5" applyFont="1" applyFill="1" applyBorder="1" applyAlignment="1">
      <alignment horizontal="left" vertical="center" wrapText="1"/>
    </xf>
    <xf numFmtId="0" fontId="2" fillId="0" borderId="6" xfId="1" applyFont="1" applyBorder="1" applyAlignment="1">
      <alignment horizontal="center" vertical="center" wrapText="1"/>
    </xf>
    <xf numFmtId="0" fontId="2" fillId="0" borderId="91" xfId="1" applyFont="1" applyBorder="1" applyAlignment="1">
      <alignment horizontal="center" vertical="center" wrapText="1"/>
    </xf>
    <xf numFmtId="0" fontId="5" fillId="0" borderId="5" xfId="1" applyFont="1" applyBorder="1" applyAlignment="1">
      <alignment horizontal="right" wrapText="1"/>
    </xf>
    <xf numFmtId="0" fontId="5" fillId="0" borderId="5" xfId="5" applyFont="1" applyBorder="1" applyAlignment="1">
      <alignment horizontal="center" vertical="center" wrapText="1"/>
    </xf>
    <xf numFmtId="0" fontId="5" fillId="0" borderId="5" xfId="5" applyFont="1" applyFill="1" applyBorder="1" applyAlignment="1">
      <alignment horizontal="left" vertical="center" wrapText="1"/>
    </xf>
    <xf numFmtId="49" fontId="2" fillId="0" borderId="102" xfId="1" applyNumberFormat="1" applyFont="1" applyBorder="1" applyAlignment="1" applyProtection="1">
      <alignment horizontal="left"/>
      <protection locked="0"/>
    </xf>
    <xf numFmtId="3" fontId="5" fillId="0" borderId="17" xfId="5" applyNumberFormat="1" applyFont="1" applyFill="1" applyBorder="1" applyAlignment="1" applyProtection="1">
      <alignment horizontal="center" vertical="center" wrapText="1"/>
      <protection locked="0"/>
    </xf>
    <xf numFmtId="3" fontId="5" fillId="0" borderId="19" xfId="5" applyNumberFormat="1" applyFont="1" applyFill="1" applyBorder="1" applyAlignment="1" applyProtection="1">
      <alignment horizontal="center" vertical="center" wrapText="1"/>
      <protection locked="0"/>
    </xf>
    <xf numFmtId="3" fontId="5" fillId="0" borderId="39" xfId="5" applyNumberFormat="1" applyFont="1" applyFill="1" applyBorder="1" applyAlignment="1" applyProtection="1">
      <alignment horizontal="center" vertical="center" wrapText="1"/>
      <protection locked="0"/>
    </xf>
    <xf numFmtId="0" fontId="5" fillId="0" borderId="17" xfId="5" applyFont="1" applyFill="1" applyBorder="1" applyAlignment="1" applyProtection="1">
      <alignment horizontal="left" vertical="center" wrapText="1"/>
      <protection locked="0"/>
    </xf>
    <xf numFmtId="0" fontId="5" fillId="0" borderId="19" xfId="5" applyFont="1" applyFill="1" applyBorder="1" applyAlignment="1" applyProtection="1">
      <alignment horizontal="left" vertical="center" wrapText="1"/>
      <protection locked="0"/>
    </xf>
    <xf numFmtId="0" fontId="5" fillId="0" borderId="39" xfId="5" applyFont="1" applyFill="1" applyBorder="1" applyAlignment="1" applyProtection="1">
      <alignment horizontal="left" vertical="center" wrapText="1"/>
      <protection locked="0"/>
    </xf>
    <xf numFmtId="0" fontId="2" fillId="0" borderId="19" xfId="1" applyFont="1" applyBorder="1" applyAlignment="1">
      <alignment horizontal="center" vertical="center" wrapText="1"/>
    </xf>
    <xf numFmtId="0" fontId="2" fillId="0" borderId="17" xfId="5" applyFont="1" applyFill="1" applyBorder="1" applyAlignment="1" applyProtection="1">
      <alignment horizontal="center" vertical="center" wrapText="1"/>
      <protection locked="0"/>
    </xf>
    <xf numFmtId="0" fontId="2" fillId="0" borderId="19" xfId="5" applyFont="1" applyFill="1" applyBorder="1" applyAlignment="1" applyProtection="1">
      <alignment horizontal="center" vertical="center" wrapText="1"/>
      <protection locked="0"/>
    </xf>
    <xf numFmtId="0" fontId="2" fillId="0" borderId="39" xfId="5" applyFont="1" applyFill="1" applyBorder="1" applyAlignment="1" applyProtection="1">
      <alignment horizontal="center" vertical="center" wrapText="1"/>
      <protection locked="0"/>
    </xf>
    <xf numFmtId="0" fontId="2" fillId="0" borderId="66" xfId="5" applyFont="1" applyFill="1" applyBorder="1" applyAlignment="1" applyProtection="1">
      <alignment horizontal="left" vertical="center" wrapText="1"/>
      <protection locked="0"/>
    </xf>
    <xf numFmtId="0" fontId="2" fillId="0" borderId="43" xfId="5" applyFont="1" applyFill="1" applyBorder="1" applyAlignment="1" applyProtection="1">
      <alignment horizontal="left" vertical="center" wrapText="1"/>
      <protection locked="0"/>
    </xf>
    <xf numFmtId="0" fontId="2" fillId="0" borderId="70" xfId="5" applyFont="1" applyFill="1" applyBorder="1" applyAlignment="1" applyProtection="1">
      <alignment horizontal="left" vertical="center" wrapText="1"/>
      <protection locked="0"/>
    </xf>
    <xf numFmtId="0" fontId="2" fillId="0" borderId="66" xfId="5" applyFont="1" applyFill="1" applyBorder="1" applyAlignment="1">
      <alignment horizontal="left" vertical="center" wrapText="1"/>
    </xf>
    <xf numFmtId="0" fontId="2" fillId="0" borderId="43" xfId="5" applyFont="1" applyFill="1" applyBorder="1" applyAlignment="1">
      <alignment horizontal="left" vertical="center" wrapText="1"/>
    </xf>
    <xf numFmtId="0" fontId="2" fillId="0" borderId="70" xfId="5" applyFont="1" applyFill="1" applyBorder="1" applyAlignment="1">
      <alignment horizontal="left" vertical="center" wrapText="1"/>
    </xf>
    <xf numFmtId="0" fontId="2" fillId="0" borderId="5" xfId="1" applyFont="1" applyFill="1" applyBorder="1" applyAlignment="1" applyProtection="1">
      <alignment horizontal="center" vertical="center"/>
      <protection locked="0"/>
    </xf>
    <xf numFmtId="0" fontId="2" fillId="0" borderId="17" xfId="1" applyFont="1" applyFill="1" applyBorder="1" applyAlignment="1" applyProtection="1">
      <alignment horizontal="left" vertical="center" wrapText="1"/>
      <protection locked="0"/>
    </xf>
    <xf numFmtId="0" fontId="2" fillId="0" borderId="19" xfId="1" applyFont="1" applyFill="1" applyBorder="1" applyAlignment="1" applyProtection="1">
      <alignment horizontal="left" vertical="center" wrapText="1"/>
      <protection locked="0"/>
    </xf>
    <xf numFmtId="0" fontId="2" fillId="0" borderId="39" xfId="1" applyFont="1" applyFill="1" applyBorder="1" applyAlignment="1" applyProtection="1">
      <alignment horizontal="left" vertical="center" wrapText="1"/>
      <protection locked="0"/>
    </xf>
    <xf numFmtId="0" fontId="2" fillId="0" borderId="19" xfId="1" applyFont="1" applyBorder="1" applyAlignment="1">
      <alignment horizontal="center" vertical="center"/>
    </xf>
    <xf numFmtId="0" fontId="2" fillId="0" borderId="5" xfId="1" applyFont="1" applyFill="1" applyBorder="1" applyAlignment="1" applyProtection="1">
      <alignment horizontal="center" vertical="center" wrapText="1"/>
      <protection locked="0"/>
    </xf>
    <xf numFmtId="0" fontId="2" fillId="0" borderId="5" xfId="1" applyFont="1" applyFill="1" applyBorder="1" applyAlignment="1" applyProtection="1">
      <alignment horizontal="left" vertical="center" wrapText="1"/>
      <protection locked="0"/>
    </xf>
    <xf numFmtId="3" fontId="2" fillId="0" borderId="17" xfId="1" applyNumberFormat="1" applyFont="1" applyBorder="1" applyAlignment="1" applyProtection="1">
      <alignment horizontal="center" vertical="center"/>
      <protection locked="0"/>
    </xf>
    <xf numFmtId="3" fontId="2" fillId="0" borderId="39" xfId="1" applyNumberFormat="1" applyFont="1" applyBorder="1" applyAlignment="1" applyProtection="1">
      <alignment horizontal="center" vertical="center"/>
      <protection locked="0"/>
    </xf>
    <xf numFmtId="3" fontId="2" fillId="0" borderId="19" xfId="1" applyNumberFormat="1" applyFont="1" applyBorder="1" applyAlignment="1" applyProtection="1">
      <alignment horizontal="center" vertical="center"/>
      <protection locked="0"/>
    </xf>
    <xf numFmtId="0" fontId="2" fillId="0" borderId="17" xfId="5" applyFont="1" applyFill="1" applyBorder="1" applyAlignment="1" applyProtection="1">
      <alignment horizontal="left" vertical="center" wrapText="1"/>
      <protection locked="0"/>
    </xf>
    <xf numFmtId="0" fontId="2" fillId="0" borderId="19" xfId="5" applyFont="1" applyFill="1" applyBorder="1" applyAlignment="1" applyProtection="1">
      <alignment horizontal="left" vertical="center" wrapText="1"/>
      <protection locked="0"/>
    </xf>
    <xf numFmtId="0" fontId="2" fillId="0" borderId="39" xfId="5" applyFont="1" applyFill="1" applyBorder="1" applyAlignment="1" applyProtection="1">
      <alignment horizontal="left" vertical="center" wrapText="1"/>
      <protection locked="0"/>
    </xf>
    <xf numFmtId="0" fontId="2" fillId="0" borderId="17" xfId="5" applyFont="1" applyFill="1" applyBorder="1" applyAlignment="1">
      <alignment horizontal="left" vertical="center" wrapText="1"/>
    </xf>
    <xf numFmtId="0" fontId="2" fillId="0" borderId="19" xfId="5" applyFont="1" applyFill="1" applyBorder="1" applyAlignment="1">
      <alignment horizontal="left" vertical="center" wrapText="1"/>
    </xf>
    <xf numFmtId="0" fontId="2" fillId="0" borderId="39" xfId="5" applyFont="1" applyFill="1" applyBorder="1" applyAlignment="1">
      <alignment horizontal="left" vertical="center" wrapText="1"/>
    </xf>
    <xf numFmtId="167" fontId="2" fillId="0" borderId="5" xfId="5" applyNumberFormat="1" applyFont="1" applyFill="1" applyBorder="1" applyAlignment="1" applyProtection="1">
      <alignment horizontal="center" vertical="center" wrapText="1"/>
      <protection locked="0"/>
    </xf>
    <xf numFmtId="166" fontId="2" fillId="0" borderId="5" xfId="1" applyNumberFormat="1" applyFont="1" applyFill="1" applyBorder="1" applyAlignment="1" applyProtection="1">
      <alignment horizontal="center" vertical="center"/>
      <protection locked="0"/>
    </xf>
    <xf numFmtId="166" fontId="2" fillId="0" borderId="17" xfId="5" applyNumberFormat="1" applyFont="1" applyFill="1" applyBorder="1" applyAlignment="1" applyProtection="1">
      <alignment horizontal="center" vertical="center" wrapText="1"/>
      <protection locked="0"/>
    </xf>
    <xf numFmtId="166" fontId="2" fillId="0" borderId="19" xfId="5" applyNumberFormat="1" applyFont="1" applyFill="1" applyBorder="1" applyAlignment="1" applyProtection="1">
      <alignment horizontal="center" vertical="center" wrapText="1"/>
      <protection locked="0"/>
    </xf>
    <xf numFmtId="166" fontId="2" fillId="0" borderId="39" xfId="5" applyNumberFormat="1" applyFont="1" applyFill="1" applyBorder="1" applyAlignment="1" applyProtection="1">
      <alignment horizontal="center" vertical="center" wrapText="1"/>
      <protection locked="0"/>
    </xf>
    <xf numFmtId="3" fontId="2" fillId="0" borderId="17" xfId="1" applyNumberFormat="1" applyFont="1" applyBorder="1" applyAlignment="1" applyProtection="1">
      <alignment horizontal="center" wrapText="1"/>
      <protection locked="0"/>
    </xf>
    <xf numFmtId="3" fontId="2" fillId="0" borderId="39" xfId="1" applyNumberFormat="1" applyFont="1" applyBorder="1" applyAlignment="1" applyProtection="1">
      <alignment horizontal="center" wrapText="1"/>
      <protection locked="0"/>
    </xf>
    <xf numFmtId="0" fontId="5" fillId="0" borderId="70" xfId="1" applyFont="1" applyBorder="1" applyAlignment="1">
      <alignment horizontal="right" wrapText="1"/>
    </xf>
    <xf numFmtId="0" fontId="5" fillId="0" borderId="95" xfId="1" applyFont="1" applyBorder="1" applyAlignment="1">
      <alignment horizontal="right" wrapText="1"/>
    </xf>
    <xf numFmtId="2" fontId="2" fillId="0" borderId="17" xfId="5" applyNumberFormat="1" applyFont="1" applyFill="1" applyBorder="1" applyAlignment="1" applyProtection="1">
      <alignment horizontal="center" vertical="center" wrapText="1"/>
      <protection locked="0"/>
    </xf>
    <xf numFmtId="2" fontId="2" fillId="0" borderId="19" xfId="5" applyNumberFormat="1" applyFont="1" applyFill="1" applyBorder="1" applyAlignment="1" applyProtection="1">
      <alignment horizontal="center" vertical="center" wrapText="1"/>
      <protection locked="0"/>
    </xf>
    <xf numFmtId="2" fontId="2" fillId="0" borderId="39" xfId="5" applyNumberFormat="1" applyFont="1" applyFill="1" applyBorder="1" applyAlignment="1" applyProtection="1">
      <alignment horizontal="center" vertical="center" wrapText="1"/>
      <protection locked="0"/>
    </xf>
    <xf numFmtId="3" fontId="2" fillId="0" borderId="17" xfId="1" applyNumberFormat="1" applyFont="1" applyFill="1" applyBorder="1" applyAlignment="1">
      <alignment horizontal="left" vertical="center" wrapText="1"/>
    </xf>
    <xf numFmtId="3" fontId="2" fillId="0" borderId="39" xfId="1" applyNumberFormat="1" applyFont="1" applyFill="1" applyBorder="1" applyAlignment="1">
      <alignment horizontal="left" vertical="center" wrapText="1"/>
    </xf>
  </cellXfs>
  <cellStyles count="7">
    <cellStyle name="Normal" xfId="0" builtinId="0"/>
    <cellStyle name="Normal 11" xfId="5"/>
    <cellStyle name="Normal 2" xfId="1"/>
    <cellStyle name="Normal 3" xfId="3"/>
    <cellStyle name="Normal 3 2" xfId="6"/>
    <cellStyle name="Normal 3 2 2 2" xfId="4"/>
    <cellStyle name="Normal 7"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4" sqref="T4"/>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729</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318</v>
      </c>
      <c r="D3" s="916"/>
      <c r="E3" s="916"/>
      <c r="F3" s="916"/>
      <c r="G3" s="916"/>
      <c r="H3" s="916"/>
      <c r="I3" s="916"/>
      <c r="J3" s="916"/>
      <c r="K3" s="916"/>
      <c r="L3" s="916"/>
      <c r="M3" s="916"/>
      <c r="N3" s="916"/>
      <c r="O3" s="916"/>
      <c r="P3" s="917"/>
      <c r="Q3" s="331"/>
    </row>
    <row r="4" spans="1:17" ht="12.75" customHeight="1" x14ac:dyDescent="0.25">
      <c r="A4" s="4" t="s">
        <v>1</v>
      </c>
      <c r="B4" s="5"/>
      <c r="C4" s="916" t="s">
        <v>319</v>
      </c>
      <c r="D4" s="916"/>
      <c r="E4" s="916"/>
      <c r="F4" s="916"/>
      <c r="G4" s="916"/>
      <c r="H4" s="916"/>
      <c r="I4" s="916"/>
      <c r="J4" s="916"/>
      <c r="K4" s="916"/>
      <c r="L4" s="916"/>
      <c r="M4" s="916"/>
      <c r="N4" s="916"/>
      <c r="O4" s="916"/>
      <c r="P4" s="917"/>
      <c r="Q4" s="331"/>
    </row>
    <row r="5" spans="1:17" ht="12.75" customHeight="1" x14ac:dyDescent="0.25">
      <c r="A5" s="2" t="s">
        <v>2</v>
      </c>
      <c r="B5" s="3"/>
      <c r="C5" s="891" t="s">
        <v>730</v>
      </c>
      <c r="D5" s="891"/>
      <c r="E5" s="891"/>
      <c r="F5" s="891"/>
      <c r="G5" s="891"/>
      <c r="H5" s="891"/>
      <c r="I5" s="891"/>
      <c r="J5" s="891"/>
      <c r="K5" s="891"/>
      <c r="L5" s="891"/>
      <c r="M5" s="891"/>
      <c r="N5" s="891"/>
      <c r="O5" s="891"/>
      <c r="P5" s="892"/>
      <c r="Q5" s="331"/>
    </row>
    <row r="6" spans="1:17" ht="12.75" customHeight="1" x14ac:dyDescent="0.25">
      <c r="A6" s="2" t="s">
        <v>3</v>
      </c>
      <c r="B6" s="3"/>
      <c r="C6" s="891" t="s">
        <v>731</v>
      </c>
      <c r="D6" s="891"/>
      <c r="E6" s="891"/>
      <c r="F6" s="891"/>
      <c r="G6" s="891"/>
      <c r="H6" s="891"/>
      <c r="I6" s="891"/>
      <c r="J6" s="891"/>
      <c r="K6" s="891"/>
      <c r="L6" s="891"/>
      <c r="M6" s="891"/>
      <c r="N6" s="891"/>
      <c r="O6" s="891"/>
      <c r="P6" s="892"/>
      <c r="Q6" s="331"/>
    </row>
    <row r="7" spans="1:17" x14ac:dyDescent="0.25">
      <c r="A7" s="2" t="s">
        <v>4</v>
      </c>
      <c r="B7" s="3"/>
      <c r="C7" s="916" t="s">
        <v>732</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322</v>
      </c>
      <c r="D9" s="891"/>
      <c r="E9" s="891"/>
      <c r="F9" s="891"/>
      <c r="G9" s="891"/>
      <c r="H9" s="891"/>
      <c r="I9" s="891"/>
      <c r="J9" s="891"/>
      <c r="K9" s="891"/>
      <c r="L9" s="891"/>
      <c r="M9" s="891"/>
      <c r="N9" s="891"/>
      <c r="O9" s="891"/>
      <c r="P9" s="892"/>
      <c r="Q9" s="331"/>
    </row>
    <row r="10" spans="1:17" ht="12.75" customHeight="1" x14ac:dyDescent="0.25">
      <c r="A10" s="2"/>
      <c r="B10" s="3" t="s">
        <v>7</v>
      </c>
      <c r="C10" s="891"/>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602"/>
      <c r="Q15" s="332"/>
    </row>
    <row r="16" spans="1:17" s="12" customFormat="1" ht="12.75" customHeight="1" x14ac:dyDescent="0.25">
      <c r="A16" s="894"/>
      <c r="B16" s="897"/>
      <c r="C16" s="900" t="s">
        <v>13</v>
      </c>
      <c r="D16" s="887" t="s">
        <v>309</v>
      </c>
      <c r="E16" s="889" t="s">
        <v>311</v>
      </c>
      <c r="F16" s="902" t="s">
        <v>14</v>
      </c>
      <c r="G16" s="904" t="s">
        <v>310</v>
      </c>
      <c r="H16" s="887" t="s">
        <v>317</v>
      </c>
      <c r="I16" s="885" t="s">
        <v>15</v>
      </c>
      <c r="J16" s="887" t="s">
        <v>312</v>
      </c>
      <c r="K16" s="889" t="s">
        <v>313</v>
      </c>
      <c r="L16" s="908" t="s">
        <v>16</v>
      </c>
      <c r="M16" s="910" t="s">
        <v>314</v>
      </c>
      <c r="N16" s="887" t="s">
        <v>315</v>
      </c>
      <c r="O16" s="889" t="s">
        <v>17</v>
      </c>
      <c r="P16" s="906" t="s">
        <v>316</v>
      </c>
      <c r="Q16" s="332"/>
    </row>
    <row r="17" spans="1:17" s="13" customFormat="1" ht="66" customHeight="1" thickBot="1" x14ac:dyDescent="0.3">
      <c r="A17" s="895"/>
      <c r="B17" s="897"/>
      <c r="C17" s="901"/>
      <c r="D17" s="888"/>
      <c r="E17" s="890"/>
      <c r="F17" s="903"/>
      <c r="G17" s="905"/>
      <c r="H17" s="888"/>
      <c r="I17" s="886"/>
      <c r="J17" s="888"/>
      <c r="K17" s="890"/>
      <c r="L17" s="909"/>
      <c r="M17" s="911"/>
      <c r="N17" s="888"/>
      <c r="O17" s="890"/>
      <c r="P17" s="907"/>
      <c r="Q17" s="330"/>
    </row>
    <row r="18" spans="1:17" s="13" customFormat="1" ht="9.75" customHeight="1" thickTop="1" x14ac:dyDescent="0.25">
      <c r="A18" s="14" t="s">
        <v>18</v>
      </c>
      <c r="B18" s="14">
        <v>2</v>
      </c>
      <c r="C18" s="14">
        <v>3</v>
      </c>
      <c r="D18" s="208">
        <v>4</v>
      </c>
      <c r="E18" s="141">
        <v>5</v>
      </c>
      <c r="F18" s="14">
        <v>6</v>
      </c>
      <c r="G18" s="208">
        <v>7</v>
      </c>
      <c r="H18" s="15">
        <v>8</v>
      </c>
      <c r="I18" s="15">
        <v>9</v>
      </c>
      <c r="J18" s="15">
        <v>10</v>
      </c>
      <c r="K18" s="141">
        <v>11</v>
      </c>
      <c r="L18" s="14">
        <v>12</v>
      </c>
      <c r="M18" s="208">
        <v>13</v>
      </c>
      <c r="N18" s="141">
        <v>14</v>
      </c>
      <c r="O18" s="14">
        <v>15</v>
      </c>
      <c r="P18" s="603">
        <v>16</v>
      </c>
      <c r="Q18" s="330"/>
    </row>
    <row r="19" spans="1:17" s="19" customFormat="1" x14ac:dyDescent="0.25">
      <c r="A19" s="16"/>
      <c r="B19" s="17" t="s">
        <v>19</v>
      </c>
      <c r="C19" s="65"/>
      <c r="D19" s="209"/>
      <c r="E19" s="18"/>
      <c r="F19" s="18"/>
      <c r="G19" s="18"/>
      <c r="H19" s="142"/>
      <c r="I19" s="290"/>
      <c r="J19" s="209"/>
      <c r="K19" s="18"/>
      <c r="L19" s="18"/>
      <c r="M19" s="18"/>
      <c r="N19" s="142"/>
      <c r="O19" s="290"/>
      <c r="P19" s="604"/>
    </row>
    <row r="20" spans="1:17" s="19" customFormat="1" ht="12.75" thickBot="1" x14ac:dyDescent="0.3">
      <c r="A20" s="20"/>
      <c r="B20" s="21" t="s">
        <v>20</v>
      </c>
      <c r="C20" s="291">
        <f>SUM(F20,I20,L20,O20)</f>
        <v>141196</v>
      </c>
      <c r="D20" s="210">
        <f t="shared" ref="D20" si="0">SUM(D21,D24,D25,D41,D42)</f>
        <v>141712</v>
      </c>
      <c r="E20" s="270">
        <f>SUM(E21,E24,E25,E41,E42)</f>
        <v>-516</v>
      </c>
      <c r="F20" s="291">
        <f>SUM(F21,F24,F25,F41,F42)</f>
        <v>141196</v>
      </c>
      <c r="G20" s="210">
        <f t="shared" ref="G20:O20" si="1">SUM(G21,G24,G25,G41,G42)</f>
        <v>0</v>
      </c>
      <c r="H20" s="270">
        <f t="shared" si="1"/>
        <v>0</v>
      </c>
      <c r="I20" s="291">
        <f t="shared" si="1"/>
        <v>0</v>
      </c>
      <c r="J20" s="210">
        <f t="shared" si="1"/>
        <v>0</v>
      </c>
      <c r="K20" s="270">
        <f t="shared" si="1"/>
        <v>0</v>
      </c>
      <c r="L20" s="291">
        <f t="shared" si="1"/>
        <v>0</v>
      </c>
      <c r="M20" s="210">
        <f t="shared" si="1"/>
        <v>0</v>
      </c>
      <c r="N20" s="270">
        <f t="shared" si="1"/>
        <v>0</v>
      </c>
      <c r="O20" s="291">
        <f t="shared" si="1"/>
        <v>0</v>
      </c>
      <c r="P20" s="605"/>
      <c r="Q20" s="182"/>
    </row>
    <row r="21" spans="1:17" ht="12.75" hidden="1" thickTop="1" x14ac:dyDescent="0.25">
      <c r="A21" s="23"/>
      <c r="B21" s="24" t="s">
        <v>21</v>
      </c>
      <c r="C21" s="126">
        <f t="shared" ref="C21" si="2">SUM(F21,I21,L21,O21)</f>
        <v>0</v>
      </c>
      <c r="D21" s="25">
        <f t="shared" ref="D21:E21" si="3">SUM(D22:D23)</f>
        <v>0</v>
      </c>
      <c r="E21" s="25">
        <f t="shared" si="3"/>
        <v>0</v>
      </c>
      <c r="F21" s="25">
        <f>SUM(F22:F23)</f>
        <v>0</v>
      </c>
      <c r="G21" s="25">
        <f t="shared" ref="G21:O21" si="4">SUM(G22:G23)</f>
        <v>0</v>
      </c>
      <c r="H21" s="25">
        <f t="shared" si="4"/>
        <v>0</v>
      </c>
      <c r="I21" s="25">
        <f t="shared" si="4"/>
        <v>0</v>
      </c>
      <c r="J21" s="25">
        <f t="shared" si="4"/>
        <v>0</v>
      </c>
      <c r="K21" s="25">
        <f t="shared" si="4"/>
        <v>0</v>
      </c>
      <c r="L21" s="25">
        <f t="shared" si="4"/>
        <v>0</v>
      </c>
      <c r="M21" s="25">
        <f>SUM(M22:M23)</f>
        <v>0</v>
      </c>
      <c r="N21" s="25">
        <f t="shared" si="4"/>
        <v>0</v>
      </c>
      <c r="O21" s="25">
        <f t="shared" si="4"/>
        <v>0</v>
      </c>
      <c r="P21" s="165"/>
    </row>
    <row r="22" spans="1:17" ht="12.75" hidden="1" thickTop="1" x14ac:dyDescent="0.25">
      <c r="A22" s="26"/>
      <c r="B22" s="27" t="s">
        <v>22</v>
      </c>
      <c r="C22" s="606">
        <f>SUM(F22,I22,L22,O22)</f>
        <v>0</v>
      </c>
      <c r="D22" s="28"/>
      <c r="E22" s="28"/>
      <c r="F22" s="28">
        <f>D22+E22</f>
        <v>0</v>
      </c>
      <c r="G22" s="28"/>
      <c r="H22" s="28"/>
      <c r="I22" s="28">
        <f>G22+H22</f>
        <v>0</v>
      </c>
      <c r="J22" s="28"/>
      <c r="K22" s="28"/>
      <c r="L22" s="28">
        <f>J22+K22</f>
        <v>0</v>
      </c>
      <c r="M22" s="28"/>
      <c r="N22" s="28"/>
      <c r="O22" s="143">
        <f t="shared" ref="O22" si="5">M22+N22</f>
        <v>0</v>
      </c>
      <c r="P22" s="166"/>
    </row>
    <row r="23" spans="1:17" ht="12.75" hidden="1" thickTop="1" x14ac:dyDescent="0.25">
      <c r="A23" s="29"/>
      <c r="B23" s="30" t="s">
        <v>23</v>
      </c>
      <c r="C23" s="451">
        <f t="shared" ref="C23" si="6">SUM(F23,I23,L23,O23)</f>
        <v>0</v>
      </c>
      <c r="D23" s="31"/>
      <c r="E23" s="31"/>
      <c r="F23" s="31">
        <f t="shared" ref="F23:F24" si="7">D23+E23</f>
        <v>0</v>
      </c>
      <c r="G23" s="31"/>
      <c r="H23" s="31"/>
      <c r="I23" s="31">
        <f t="shared" ref="I23:I24" si="8">G23+H23</f>
        <v>0</v>
      </c>
      <c r="J23" s="31"/>
      <c r="K23" s="31"/>
      <c r="L23" s="31">
        <f>J23+K23</f>
        <v>0</v>
      </c>
      <c r="M23" s="31"/>
      <c r="N23" s="31"/>
      <c r="O23" s="144">
        <f>M23+N23</f>
        <v>0</v>
      </c>
      <c r="P23" s="409"/>
    </row>
    <row r="24" spans="1:17" s="19" customFormat="1" ht="25.5" thickTop="1" thickBot="1" x14ac:dyDescent="0.3">
      <c r="A24" s="32">
        <v>19300</v>
      </c>
      <c r="B24" s="32" t="s">
        <v>24</v>
      </c>
      <c r="C24" s="519">
        <f>SUM(F24,I24)</f>
        <v>141196</v>
      </c>
      <c r="D24" s="214">
        <f>D50</f>
        <v>141712</v>
      </c>
      <c r="E24" s="273">
        <v>-516</v>
      </c>
      <c r="F24" s="334">
        <f t="shared" si="7"/>
        <v>141196</v>
      </c>
      <c r="G24" s="214"/>
      <c r="H24" s="273"/>
      <c r="I24" s="334">
        <f t="shared" si="8"/>
        <v>0</v>
      </c>
      <c r="J24" s="607" t="s">
        <v>25</v>
      </c>
      <c r="K24" s="145" t="s">
        <v>25</v>
      </c>
      <c r="L24" s="295" t="s">
        <v>25</v>
      </c>
      <c r="M24" s="282" t="s">
        <v>25</v>
      </c>
      <c r="N24" s="145" t="s">
        <v>25</v>
      </c>
      <c r="O24" s="295" t="s">
        <v>25</v>
      </c>
      <c r="P24" s="608"/>
      <c r="Q24" s="182"/>
    </row>
    <row r="25" spans="1:17" s="19" customFormat="1" ht="24.75" hidden="1" thickTop="1" x14ac:dyDescent="0.25">
      <c r="A25" s="118"/>
      <c r="B25" s="34" t="s">
        <v>26</v>
      </c>
      <c r="C25" s="127">
        <f>SUM(F25)</f>
        <v>0</v>
      </c>
      <c r="D25" s="76"/>
      <c r="E25" s="76"/>
      <c r="F25" s="428">
        <f>D25+E25</f>
        <v>0</v>
      </c>
      <c r="G25" s="35" t="s">
        <v>25</v>
      </c>
      <c r="H25" s="35" t="s">
        <v>25</v>
      </c>
      <c r="I25" s="35" t="s">
        <v>25</v>
      </c>
      <c r="J25" s="35" t="s">
        <v>25</v>
      </c>
      <c r="K25" s="35" t="s">
        <v>25</v>
      </c>
      <c r="L25" s="35" t="s">
        <v>25</v>
      </c>
      <c r="M25" s="119" t="s">
        <v>25</v>
      </c>
      <c r="N25" s="119" t="s">
        <v>25</v>
      </c>
      <c r="O25" s="119" t="s">
        <v>25</v>
      </c>
      <c r="P25" s="167"/>
    </row>
    <row r="26" spans="1:17" s="19" customFormat="1" ht="36.75" hidden="1" thickTop="1" x14ac:dyDescent="0.25">
      <c r="A26" s="34">
        <v>21300</v>
      </c>
      <c r="B26" s="34" t="s">
        <v>27</v>
      </c>
      <c r="C26" s="127">
        <f>SUM(L26)</f>
        <v>0</v>
      </c>
      <c r="D26" s="35" t="s">
        <v>25</v>
      </c>
      <c r="E26" s="35" t="s">
        <v>25</v>
      </c>
      <c r="F26" s="35" t="s">
        <v>25</v>
      </c>
      <c r="G26" s="35" t="s">
        <v>25</v>
      </c>
      <c r="H26" s="35" t="s">
        <v>25</v>
      </c>
      <c r="I26" s="35" t="s">
        <v>25</v>
      </c>
      <c r="J26" s="36">
        <f t="shared" ref="J26:K26" si="9">SUM(J27,J31,J33,J36)</f>
        <v>0</v>
      </c>
      <c r="K26" s="36">
        <f t="shared" si="9"/>
        <v>0</v>
      </c>
      <c r="L26" s="36">
        <f>SUM(L27,L31,L33,L36)</f>
        <v>0</v>
      </c>
      <c r="M26" s="119" t="s">
        <v>25</v>
      </c>
      <c r="N26" s="119" t="s">
        <v>25</v>
      </c>
      <c r="O26" s="119" t="s">
        <v>25</v>
      </c>
      <c r="P26" s="167"/>
    </row>
    <row r="27" spans="1:17" s="19" customFormat="1" ht="24.75" hidden="1" thickTop="1" x14ac:dyDescent="0.25">
      <c r="A27" s="37">
        <v>21350</v>
      </c>
      <c r="B27" s="34" t="s">
        <v>28</v>
      </c>
      <c r="C27" s="127">
        <f t="shared" ref="C27:C40" si="10">SUM(L27)</f>
        <v>0</v>
      </c>
      <c r="D27" s="35" t="s">
        <v>25</v>
      </c>
      <c r="E27" s="35" t="s">
        <v>25</v>
      </c>
      <c r="F27" s="35" t="s">
        <v>25</v>
      </c>
      <c r="G27" s="35" t="s">
        <v>25</v>
      </c>
      <c r="H27" s="35" t="s">
        <v>25</v>
      </c>
      <c r="I27" s="35" t="s">
        <v>25</v>
      </c>
      <c r="J27" s="36">
        <f t="shared" ref="J27:K27" si="11">SUM(J28:J30)</f>
        <v>0</v>
      </c>
      <c r="K27" s="36">
        <f t="shared" si="11"/>
        <v>0</v>
      </c>
      <c r="L27" s="36">
        <f>SUM(L28:L30)</f>
        <v>0</v>
      </c>
      <c r="M27" s="119" t="s">
        <v>25</v>
      </c>
      <c r="N27" s="119" t="s">
        <v>25</v>
      </c>
      <c r="O27" s="119" t="s">
        <v>25</v>
      </c>
      <c r="P27" s="167"/>
    </row>
    <row r="28" spans="1:17" ht="12.75" hidden="1" thickTop="1" x14ac:dyDescent="0.25">
      <c r="A28" s="26">
        <v>21351</v>
      </c>
      <c r="B28" s="38" t="s">
        <v>29</v>
      </c>
      <c r="C28" s="128">
        <f t="shared" si="10"/>
        <v>0</v>
      </c>
      <c r="D28" s="39" t="s">
        <v>25</v>
      </c>
      <c r="E28" s="39" t="s">
        <v>25</v>
      </c>
      <c r="F28" s="39" t="s">
        <v>25</v>
      </c>
      <c r="G28" s="39" t="s">
        <v>25</v>
      </c>
      <c r="H28" s="39" t="s">
        <v>25</v>
      </c>
      <c r="I28" s="39" t="s">
        <v>25</v>
      </c>
      <c r="J28" s="39"/>
      <c r="K28" s="39"/>
      <c r="L28" s="40">
        <f t="shared" ref="L28:L30" si="12">J28+K28</f>
        <v>0</v>
      </c>
      <c r="M28" s="146" t="s">
        <v>25</v>
      </c>
      <c r="N28" s="146" t="s">
        <v>25</v>
      </c>
      <c r="O28" s="146" t="s">
        <v>25</v>
      </c>
      <c r="P28" s="415"/>
    </row>
    <row r="29" spans="1:17" ht="12.75" hidden="1" thickTop="1" x14ac:dyDescent="0.25">
      <c r="A29" s="29">
        <v>21352</v>
      </c>
      <c r="B29" s="41" t="s">
        <v>30</v>
      </c>
      <c r="C29" s="129">
        <f t="shared" si="10"/>
        <v>0</v>
      </c>
      <c r="D29" s="42" t="s">
        <v>25</v>
      </c>
      <c r="E29" s="42" t="s">
        <v>25</v>
      </c>
      <c r="F29" s="42" t="s">
        <v>25</v>
      </c>
      <c r="G29" s="42" t="s">
        <v>25</v>
      </c>
      <c r="H29" s="42" t="s">
        <v>25</v>
      </c>
      <c r="I29" s="42" t="s">
        <v>25</v>
      </c>
      <c r="J29" s="42"/>
      <c r="K29" s="42"/>
      <c r="L29" s="43">
        <f t="shared" si="12"/>
        <v>0</v>
      </c>
      <c r="M29" s="147" t="s">
        <v>25</v>
      </c>
      <c r="N29" s="147" t="s">
        <v>25</v>
      </c>
      <c r="O29" s="147" t="s">
        <v>25</v>
      </c>
      <c r="P29" s="419"/>
    </row>
    <row r="30" spans="1:17" ht="24.75" hidden="1" thickTop="1" x14ac:dyDescent="0.25">
      <c r="A30" s="29">
        <v>21359</v>
      </c>
      <c r="B30" s="41" t="s">
        <v>31</v>
      </c>
      <c r="C30" s="129">
        <f t="shared" si="10"/>
        <v>0</v>
      </c>
      <c r="D30" s="42" t="s">
        <v>25</v>
      </c>
      <c r="E30" s="42" t="s">
        <v>25</v>
      </c>
      <c r="F30" s="42" t="s">
        <v>25</v>
      </c>
      <c r="G30" s="42" t="s">
        <v>25</v>
      </c>
      <c r="H30" s="42" t="s">
        <v>25</v>
      </c>
      <c r="I30" s="42" t="s">
        <v>25</v>
      </c>
      <c r="J30" s="42"/>
      <c r="K30" s="42"/>
      <c r="L30" s="43">
        <f t="shared" si="12"/>
        <v>0</v>
      </c>
      <c r="M30" s="147" t="s">
        <v>25</v>
      </c>
      <c r="N30" s="147" t="s">
        <v>25</v>
      </c>
      <c r="O30" s="147" t="s">
        <v>25</v>
      </c>
      <c r="P30" s="419"/>
    </row>
    <row r="31" spans="1:17" s="19" customFormat="1" ht="36.75" hidden="1" thickTop="1" x14ac:dyDescent="0.25">
      <c r="A31" s="37">
        <v>21370</v>
      </c>
      <c r="B31" s="34" t="s">
        <v>32</v>
      </c>
      <c r="C31" s="127">
        <f t="shared" si="10"/>
        <v>0</v>
      </c>
      <c r="D31" s="35" t="s">
        <v>25</v>
      </c>
      <c r="E31" s="35" t="s">
        <v>25</v>
      </c>
      <c r="F31" s="35" t="s">
        <v>25</v>
      </c>
      <c r="G31" s="35" t="s">
        <v>25</v>
      </c>
      <c r="H31" s="35" t="s">
        <v>25</v>
      </c>
      <c r="I31" s="35" t="s">
        <v>25</v>
      </c>
      <c r="J31" s="36">
        <f t="shared" ref="J31:K31" si="13">SUM(J32)</f>
        <v>0</v>
      </c>
      <c r="K31" s="36">
        <f t="shared" si="13"/>
        <v>0</v>
      </c>
      <c r="L31" s="36">
        <f>SUM(L32)</f>
        <v>0</v>
      </c>
      <c r="M31" s="119" t="s">
        <v>25</v>
      </c>
      <c r="N31" s="119" t="s">
        <v>25</v>
      </c>
      <c r="O31" s="119" t="s">
        <v>25</v>
      </c>
      <c r="P31" s="167"/>
    </row>
    <row r="32" spans="1:17" ht="36.75" hidden="1" thickTop="1" x14ac:dyDescent="0.25">
      <c r="A32" s="44">
        <v>21379</v>
      </c>
      <c r="B32" s="45" t="s">
        <v>33</v>
      </c>
      <c r="C32" s="609">
        <f t="shared" si="10"/>
        <v>0</v>
      </c>
      <c r="D32" s="46" t="s">
        <v>25</v>
      </c>
      <c r="E32" s="46" t="s">
        <v>25</v>
      </c>
      <c r="F32" s="46" t="s">
        <v>25</v>
      </c>
      <c r="G32" s="46" t="s">
        <v>25</v>
      </c>
      <c r="H32" s="46" t="s">
        <v>25</v>
      </c>
      <c r="I32" s="46" t="s">
        <v>25</v>
      </c>
      <c r="J32" s="46"/>
      <c r="K32" s="46"/>
      <c r="L32" s="47">
        <f>J32+K32</f>
        <v>0</v>
      </c>
      <c r="M32" s="148" t="s">
        <v>25</v>
      </c>
      <c r="N32" s="148" t="s">
        <v>25</v>
      </c>
      <c r="O32" s="148" t="s">
        <v>25</v>
      </c>
      <c r="P32" s="423"/>
    </row>
    <row r="33" spans="1:16" s="19" customFormat="1" ht="12.75" hidden="1" thickTop="1" x14ac:dyDescent="0.25">
      <c r="A33" s="37">
        <v>21380</v>
      </c>
      <c r="B33" s="34" t="s">
        <v>34</v>
      </c>
      <c r="C33" s="127">
        <f t="shared" si="10"/>
        <v>0</v>
      </c>
      <c r="D33" s="35" t="s">
        <v>25</v>
      </c>
      <c r="E33" s="35" t="s">
        <v>25</v>
      </c>
      <c r="F33" s="35" t="s">
        <v>25</v>
      </c>
      <c r="G33" s="35" t="s">
        <v>25</v>
      </c>
      <c r="H33" s="35" t="s">
        <v>25</v>
      </c>
      <c r="I33" s="35" t="s">
        <v>25</v>
      </c>
      <c r="J33" s="36">
        <f t="shared" ref="J33:K33" si="14">SUM(J34:J35)</f>
        <v>0</v>
      </c>
      <c r="K33" s="36">
        <f t="shared" si="14"/>
        <v>0</v>
      </c>
      <c r="L33" s="36">
        <f>SUM(L34:L35)</f>
        <v>0</v>
      </c>
      <c r="M33" s="119" t="s">
        <v>25</v>
      </c>
      <c r="N33" s="119" t="s">
        <v>25</v>
      </c>
      <c r="O33" s="119" t="s">
        <v>25</v>
      </c>
      <c r="P33" s="167"/>
    </row>
    <row r="34" spans="1:16" ht="12.75" hidden="1" thickTop="1" x14ac:dyDescent="0.25">
      <c r="A34" s="27">
        <v>21381</v>
      </c>
      <c r="B34" s="38" t="s">
        <v>35</v>
      </c>
      <c r="C34" s="128">
        <f t="shared" si="10"/>
        <v>0</v>
      </c>
      <c r="D34" s="39" t="s">
        <v>25</v>
      </c>
      <c r="E34" s="39" t="s">
        <v>25</v>
      </c>
      <c r="F34" s="39" t="s">
        <v>25</v>
      </c>
      <c r="G34" s="39" t="s">
        <v>25</v>
      </c>
      <c r="H34" s="39" t="s">
        <v>25</v>
      </c>
      <c r="I34" s="39" t="s">
        <v>25</v>
      </c>
      <c r="J34" s="39"/>
      <c r="K34" s="39"/>
      <c r="L34" s="40">
        <f t="shared" ref="L34:L35" si="15">J34+K34</f>
        <v>0</v>
      </c>
      <c r="M34" s="146" t="s">
        <v>25</v>
      </c>
      <c r="N34" s="146" t="s">
        <v>25</v>
      </c>
      <c r="O34" s="146" t="s">
        <v>25</v>
      </c>
      <c r="P34" s="415"/>
    </row>
    <row r="35" spans="1:16" ht="24.75" hidden="1" thickTop="1" x14ac:dyDescent="0.25">
      <c r="A35" s="30">
        <v>21383</v>
      </c>
      <c r="B35" s="41" t="s">
        <v>36</v>
      </c>
      <c r="C35" s="129">
        <f t="shared" si="10"/>
        <v>0</v>
      </c>
      <c r="D35" s="42" t="s">
        <v>25</v>
      </c>
      <c r="E35" s="42" t="s">
        <v>25</v>
      </c>
      <c r="F35" s="42" t="s">
        <v>25</v>
      </c>
      <c r="G35" s="42" t="s">
        <v>25</v>
      </c>
      <c r="H35" s="42" t="s">
        <v>25</v>
      </c>
      <c r="I35" s="42" t="s">
        <v>25</v>
      </c>
      <c r="J35" s="42"/>
      <c r="K35" s="42"/>
      <c r="L35" s="43">
        <f t="shared" si="15"/>
        <v>0</v>
      </c>
      <c r="M35" s="147" t="s">
        <v>25</v>
      </c>
      <c r="N35" s="147" t="s">
        <v>25</v>
      </c>
      <c r="O35" s="147" t="s">
        <v>25</v>
      </c>
      <c r="P35" s="419"/>
    </row>
    <row r="36" spans="1:16" s="19" customFormat="1" ht="24.75" hidden="1" thickTop="1" x14ac:dyDescent="0.25">
      <c r="A36" s="37">
        <v>21390</v>
      </c>
      <c r="B36" s="34" t="s">
        <v>37</v>
      </c>
      <c r="C36" s="127">
        <f t="shared" si="10"/>
        <v>0</v>
      </c>
      <c r="D36" s="35" t="s">
        <v>25</v>
      </c>
      <c r="E36" s="35" t="s">
        <v>25</v>
      </c>
      <c r="F36" s="35" t="s">
        <v>25</v>
      </c>
      <c r="G36" s="35" t="s">
        <v>25</v>
      </c>
      <c r="H36" s="35" t="s">
        <v>25</v>
      </c>
      <c r="I36" s="35" t="s">
        <v>25</v>
      </c>
      <c r="J36" s="36">
        <f t="shared" ref="J36:K36" si="16">SUM(J37:J40)</f>
        <v>0</v>
      </c>
      <c r="K36" s="36">
        <f t="shared" si="16"/>
        <v>0</v>
      </c>
      <c r="L36" s="36">
        <f>SUM(L37:L40)</f>
        <v>0</v>
      </c>
      <c r="M36" s="119" t="s">
        <v>25</v>
      </c>
      <c r="N36" s="119" t="s">
        <v>25</v>
      </c>
      <c r="O36" s="119" t="s">
        <v>25</v>
      </c>
      <c r="P36" s="167"/>
    </row>
    <row r="37" spans="1:16" ht="24.75" hidden="1" thickTop="1" x14ac:dyDescent="0.25">
      <c r="A37" s="27">
        <v>21391</v>
      </c>
      <c r="B37" s="38" t="s">
        <v>38</v>
      </c>
      <c r="C37" s="128">
        <f t="shared" si="10"/>
        <v>0</v>
      </c>
      <c r="D37" s="39" t="s">
        <v>25</v>
      </c>
      <c r="E37" s="39" t="s">
        <v>25</v>
      </c>
      <c r="F37" s="39" t="s">
        <v>25</v>
      </c>
      <c r="G37" s="39" t="s">
        <v>25</v>
      </c>
      <c r="H37" s="39" t="s">
        <v>25</v>
      </c>
      <c r="I37" s="39" t="s">
        <v>25</v>
      </c>
      <c r="J37" s="39"/>
      <c r="K37" s="39"/>
      <c r="L37" s="40">
        <f t="shared" ref="L37:L40" si="17">J37+K37</f>
        <v>0</v>
      </c>
      <c r="M37" s="146" t="s">
        <v>25</v>
      </c>
      <c r="N37" s="146" t="s">
        <v>25</v>
      </c>
      <c r="O37" s="146" t="s">
        <v>25</v>
      </c>
      <c r="P37" s="415"/>
    </row>
    <row r="38" spans="1:16" ht="12.75" hidden="1" thickTop="1" x14ac:dyDescent="0.25">
      <c r="A38" s="30">
        <v>21393</v>
      </c>
      <c r="B38" s="41" t="s">
        <v>39</v>
      </c>
      <c r="C38" s="129">
        <f t="shared" si="10"/>
        <v>0</v>
      </c>
      <c r="D38" s="42" t="s">
        <v>25</v>
      </c>
      <c r="E38" s="42" t="s">
        <v>25</v>
      </c>
      <c r="F38" s="42" t="s">
        <v>25</v>
      </c>
      <c r="G38" s="42" t="s">
        <v>25</v>
      </c>
      <c r="H38" s="42" t="s">
        <v>25</v>
      </c>
      <c r="I38" s="42" t="s">
        <v>25</v>
      </c>
      <c r="J38" s="42"/>
      <c r="K38" s="42"/>
      <c r="L38" s="43">
        <f t="shared" si="17"/>
        <v>0</v>
      </c>
      <c r="M38" s="147" t="s">
        <v>25</v>
      </c>
      <c r="N38" s="147" t="s">
        <v>25</v>
      </c>
      <c r="O38" s="147" t="s">
        <v>25</v>
      </c>
      <c r="P38" s="419"/>
    </row>
    <row r="39" spans="1:16" ht="12.75" hidden="1" thickTop="1" x14ac:dyDescent="0.25">
      <c r="A39" s="30">
        <v>21395</v>
      </c>
      <c r="B39" s="41" t="s">
        <v>40</v>
      </c>
      <c r="C39" s="129">
        <f t="shared" si="10"/>
        <v>0</v>
      </c>
      <c r="D39" s="42" t="s">
        <v>25</v>
      </c>
      <c r="E39" s="42" t="s">
        <v>25</v>
      </c>
      <c r="F39" s="42" t="s">
        <v>25</v>
      </c>
      <c r="G39" s="42" t="s">
        <v>25</v>
      </c>
      <c r="H39" s="42" t="s">
        <v>25</v>
      </c>
      <c r="I39" s="42" t="s">
        <v>25</v>
      </c>
      <c r="J39" s="42"/>
      <c r="K39" s="42"/>
      <c r="L39" s="43">
        <f t="shared" si="17"/>
        <v>0</v>
      </c>
      <c r="M39" s="147" t="s">
        <v>25</v>
      </c>
      <c r="N39" s="147" t="s">
        <v>25</v>
      </c>
      <c r="O39" s="147" t="s">
        <v>25</v>
      </c>
      <c r="P39" s="419"/>
    </row>
    <row r="40" spans="1:16" ht="24.75" hidden="1" thickTop="1" x14ac:dyDescent="0.25">
      <c r="A40" s="30">
        <v>21399</v>
      </c>
      <c r="B40" s="41" t="s">
        <v>41</v>
      </c>
      <c r="C40" s="129">
        <f t="shared" si="10"/>
        <v>0</v>
      </c>
      <c r="D40" s="42" t="s">
        <v>25</v>
      </c>
      <c r="E40" s="42" t="s">
        <v>25</v>
      </c>
      <c r="F40" s="42" t="s">
        <v>25</v>
      </c>
      <c r="G40" s="42" t="s">
        <v>25</v>
      </c>
      <c r="H40" s="42" t="s">
        <v>25</v>
      </c>
      <c r="I40" s="42" t="s">
        <v>25</v>
      </c>
      <c r="J40" s="42"/>
      <c r="K40" s="42"/>
      <c r="L40" s="43">
        <f t="shared" si="17"/>
        <v>0</v>
      </c>
      <c r="M40" s="147" t="s">
        <v>25</v>
      </c>
      <c r="N40" s="147" t="s">
        <v>25</v>
      </c>
      <c r="O40" s="147" t="s">
        <v>25</v>
      </c>
      <c r="P40" s="419"/>
    </row>
    <row r="41" spans="1:16" s="19" customFormat="1" ht="36.75" hidden="1" customHeight="1" x14ac:dyDescent="0.25">
      <c r="A41" s="37">
        <v>21420</v>
      </c>
      <c r="B41" s="34" t="s">
        <v>42</v>
      </c>
      <c r="C41" s="610">
        <f>SUM(F41)</f>
        <v>0</v>
      </c>
      <c r="D41" s="428"/>
      <c r="E41" s="428"/>
      <c r="F41" s="428">
        <f>D41+E41</f>
        <v>0</v>
      </c>
      <c r="G41" s="35" t="s">
        <v>25</v>
      </c>
      <c r="H41" s="35" t="s">
        <v>25</v>
      </c>
      <c r="I41" s="35" t="s">
        <v>25</v>
      </c>
      <c r="J41" s="35" t="s">
        <v>25</v>
      </c>
      <c r="K41" s="35" t="s">
        <v>25</v>
      </c>
      <c r="L41" s="35" t="s">
        <v>25</v>
      </c>
      <c r="M41" s="119" t="s">
        <v>25</v>
      </c>
      <c r="N41" s="119" t="s">
        <v>25</v>
      </c>
      <c r="O41" s="119" t="s">
        <v>25</v>
      </c>
      <c r="P41" s="167"/>
    </row>
    <row r="42" spans="1:16" s="19" customFormat="1" ht="24.75" hidden="1" thickTop="1" x14ac:dyDescent="0.25">
      <c r="A42" s="48">
        <v>21490</v>
      </c>
      <c r="B42" s="49" t="s">
        <v>43</v>
      </c>
      <c r="C42" s="610">
        <f>SUM(F42,I42,L42)</f>
        <v>0</v>
      </c>
      <c r="D42" s="50">
        <f t="shared" ref="D42:E42" si="18">D43</f>
        <v>0</v>
      </c>
      <c r="E42" s="50">
        <f t="shared" si="18"/>
        <v>0</v>
      </c>
      <c r="F42" s="50">
        <f>F43</f>
        <v>0</v>
      </c>
      <c r="G42" s="50">
        <f t="shared" ref="G42:K42" si="19">G43</f>
        <v>0</v>
      </c>
      <c r="H42" s="50">
        <f t="shared" si="19"/>
        <v>0</v>
      </c>
      <c r="I42" s="50">
        <f t="shared" si="19"/>
        <v>0</v>
      </c>
      <c r="J42" s="50">
        <f t="shared" si="19"/>
        <v>0</v>
      </c>
      <c r="K42" s="50">
        <f t="shared" si="19"/>
        <v>0</v>
      </c>
      <c r="L42" s="50">
        <f>L43</f>
        <v>0</v>
      </c>
      <c r="M42" s="119" t="s">
        <v>25</v>
      </c>
      <c r="N42" s="119" t="s">
        <v>25</v>
      </c>
      <c r="O42" s="119" t="s">
        <v>25</v>
      </c>
      <c r="P42" s="167"/>
    </row>
    <row r="43" spans="1:16" s="19" customFormat="1" ht="24.75" hidden="1" thickTop="1" x14ac:dyDescent="0.25">
      <c r="A43" s="30">
        <v>21499</v>
      </c>
      <c r="B43" s="41" t="s">
        <v>44</v>
      </c>
      <c r="C43" s="611">
        <f>SUM(F43,I43,L43)</f>
        <v>0</v>
      </c>
      <c r="D43" s="47"/>
      <c r="E43" s="47"/>
      <c r="F43" s="40">
        <f>D43+E43</f>
        <v>0</v>
      </c>
      <c r="G43" s="40"/>
      <c r="H43" s="40"/>
      <c r="I43" s="40">
        <f>G43+H43</f>
        <v>0</v>
      </c>
      <c r="J43" s="40"/>
      <c r="K43" s="40"/>
      <c r="L43" s="40">
        <f>J43+K43</f>
        <v>0</v>
      </c>
      <c r="M43" s="148" t="s">
        <v>25</v>
      </c>
      <c r="N43" s="148" t="s">
        <v>25</v>
      </c>
      <c r="O43" s="148" t="s">
        <v>25</v>
      </c>
      <c r="P43" s="423"/>
    </row>
    <row r="44" spans="1:16" ht="24.75" hidden="1" thickTop="1" x14ac:dyDescent="0.25">
      <c r="A44" s="51">
        <v>23000</v>
      </c>
      <c r="B44" s="52" t="s">
        <v>45</v>
      </c>
      <c r="C44" s="610">
        <f>SUM(O44)</f>
        <v>0</v>
      </c>
      <c r="D44" s="53" t="s">
        <v>25</v>
      </c>
      <c r="E44" s="53" t="s">
        <v>25</v>
      </c>
      <c r="F44" s="53" t="s">
        <v>25</v>
      </c>
      <c r="G44" s="53" t="s">
        <v>25</v>
      </c>
      <c r="H44" s="53" t="s">
        <v>25</v>
      </c>
      <c r="I44" s="53" t="s">
        <v>25</v>
      </c>
      <c r="J44" s="53" t="s">
        <v>25</v>
      </c>
      <c r="K44" s="53" t="s">
        <v>25</v>
      </c>
      <c r="L44" s="53" t="s">
        <v>25</v>
      </c>
      <c r="M44" s="149">
        <f t="shared" ref="M44:N44" si="20">SUM(M45:M46)</f>
        <v>0</v>
      </c>
      <c r="N44" s="149">
        <f t="shared" si="20"/>
        <v>0</v>
      </c>
      <c r="O44" s="149">
        <f>SUM(O45:O46)</f>
        <v>0</v>
      </c>
      <c r="P44" s="413"/>
    </row>
    <row r="45" spans="1:16" ht="24.75" hidden="1" thickTop="1" x14ac:dyDescent="0.25">
      <c r="A45" s="54">
        <v>23410</v>
      </c>
      <c r="B45" s="55" t="s">
        <v>46</v>
      </c>
      <c r="C45" s="612">
        <f t="shared" ref="C45:C46" si="21">SUM(O45)</f>
        <v>0</v>
      </c>
      <c r="D45" s="56" t="s">
        <v>25</v>
      </c>
      <c r="E45" s="56" t="s">
        <v>25</v>
      </c>
      <c r="F45" s="56" t="s">
        <v>25</v>
      </c>
      <c r="G45" s="56" t="s">
        <v>25</v>
      </c>
      <c r="H45" s="56" t="s">
        <v>25</v>
      </c>
      <c r="I45" s="56" t="s">
        <v>25</v>
      </c>
      <c r="J45" s="56" t="s">
        <v>25</v>
      </c>
      <c r="K45" s="56" t="s">
        <v>25</v>
      </c>
      <c r="L45" s="56" t="s">
        <v>25</v>
      </c>
      <c r="M45" s="56"/>
      <c r="N45" s="56"/>
      <c r="O45" s="150">
        <f t="shared" ref="O45:O46" si="22">M45+N45</f>
        <v>0</v>
      </c>
      <c r="P45" s="613"/>
    </row>
    <row r="46" spans="1:16" ht="24.75" hidden="1" thickTop="1" x14ac:dyDescent="0.25">
      <c r="A46" s="54">
        <v>23510</v>
      </c>
      <c r="B46" s="55" t="s">
        <v>47</v>
      </c>
      <c r="C46" s="612">
        <f t="shared" si="21"/>
        <v>0</v>
      </c>
      <c r="D46" s="56" t="s">
        <v>25</v>
      </c>
      <c r="E46" s="56" t="s">
        <v>25</v>
      </c>
      <c r="F46" s="56" t="s">
        <v>25</v>
      </c>
      <c r="G46" s="56" t="s">
        <v>25</v>
      </c>
      <c r="H46" s="56" t="s">
        <v>25</v>
      </c>
      <c r="I46" s="56" t="s">
        <v>25</v>
      </c>
      <c r="J46" s="56" t="s">
        <v>25</v>
      </c>
      <c r="K46" s="56" t="s">
        <v>25</v>
      </c>
      <c r="L46" s="56" t="s">
        <v>25</v>
      </c>
      <c r="M46" s="56"/>
      <c r="N46" s="56"/>
      <c r="O46" s="150">
        <f t="shared" si="22"/>
        <v>0</v>
      </c>
      <c r="P46" s="613"/>
    </row>
    <row r="47" spans="1:16" ht="12.75" thickTop="1" x14ac:dyDescent="0.25">
      <c r="A47" s="57"/>
      <c r="B47" s="55"/>
      <c r="C47" s="309"/>
      <c r="D47" s="232"/>
      <c r="E47" s="74"/>
      <c r="F47" s="56"/>
      <c r="G47" s="56"/>
      <c r="H47" s="276"/>
      <c r="I47" s="339"/>
      <c r="J47" s="222"/>
      <c r="K47" s="56"/>
      <c r="L47" s="105"/>
      <c r="M47" s="105"/>
      <c r="N47" s="151"/>
      <c r="O47" s="302"/>
      <c r="P47" s="614"/>
    </row>
    <row r="48" spans="1:16" s="19" customFormat="1" x14ac:dyDescent="0.25">
      <c r="A48" s="58"/>
      <c r="B48" s="59" t="s">
        <v>48</v>
      </c>
      <c r="C48" s="303"/>
      <c r="D48" s="615"/>
      <c r="E48" s="432"/>
      <c r="F48" s="106"/>
      <c r="G48" s="106"/>
      <c r="H48" s="152"/>
      <c r="I48" s="303"/>
      <c r="J48" s="223"/>
      <c r="K48" s="106"/>
      <c r="L48" s="106"/>
      <c r="M48" s="106"/>
      <c r="N48" s="152"/>
      <c r="O48" s="303"/>
      <c r="P48" s="616"/>
    </row>
    <row r="49" spans="1:17" s="19" customFormat="1" ht="12.75" thickBot="1" x14ac:dyDescent="0.3">
      <c r="A49" s="60"/>
      <c r="B49" s="20" t="s">
        <v>49</v>
      </c>
      <c r="C49" s="304">
        <f t="shared" ref="C49:C112" si="23">SUM(F49,I49,L49,O49)</f>
        <v>141196</v>
      </c>
      <c r="D49" s="224">
        <f t="shared" ref="D49:E49" si="24">SUM(D50,D281)</f>
        <v>141712</v>
      </c>
      <c r="E49" s="114">
        <f t="shared" si="24"/>
        <v>-516</v>
      </c>
      <c r="F49" s="304">
        <f>SUM(F50,F281)</f>
        <v>141196</v>
      </c>
      <c r="G49" s="224">
        <f t="shared" ref="G49:O49" si="25">SUM(G50,G281)</f>
        <v>0</v>
      </c>
      <c r="H49" s="114">
        <f t="shared" si="25"/>
        <v>0</v>
      </c>
      <c r="I49" s="304">
        <f t="shared" si="25"/>
        <v>0</v>
      </c>
      <c r="J49" s="224">
        <f t="shared" si="25"/>
        <v>0</v>
      </c>
      <c r="K49" s="114">
        <f t="shared" si="25"/>
        <v>0</v>
      </c>
      <c r="L49" s="304">
        <f t="shared" si="25"/>
        <v>0</v>
      </c>
      <c r="M49" s="224">
        <f t="shared" si="25"/>
        <v>0</v>
      </c>
      <c r="N49" s="114">
        <f t="shared" si="25"/>
        <v>0</v>
      </c>
      <c r="O49" s="304">
        <f t="shared" si="25"/>
        <v>0</v>
      </c>
      <c r="P49" s="617"/>
      <c r="Q49" s="182"/>
    </row>
    <row r="50" spans="1:17" s="19" customFormat="1" ht="36.75" thickTop="1" x14ac:dyDescent="0.25">
      <c r="A50" s="62"/>
      <c r="B50" s="63" t="s">
        <v>50</v>
      </c>
      <c r="C50" s="305">
        <f t="shared" si="23"/>
        <v>141196</v>
      </c>
      <c r="D50" s="225">
        <f t="shared" ref="D50:E50" si="26">SUM(D51,D193)</f>
        <v>141712</v>
      </c>
      <c r="E50" s="277">
        <f t="shared" si="26"/>
        <v>-516</v>
      </c>
      <c r="F50" s="305">
        <f>SUM(F51,F193)</f>
        <v>141196</v>
      </c>
      <c r="G50" s="225">
        <f t="shared" ref="G50:O50" si="27">SUM(G51,G193)</f>
        <v>0</v>
      </c>
      <c r="H50" s="277">
        <f t="shared" si="27"/>
        <v>0</v>
      </c>
      <c r="I50" s="305">
        <f t="shared" si="27"/>
        <v>0</v>
      </c>
      <c r="J50" s="225">
        <f t="shared" si="27"/>
        <v>0</v>
      </c>
      <c r="K50" s="277">
        <f t="shared" si="27"/>
        <v>0</v>
      </c>
      <c r="L50" s="305">
        <f t="shared" si="27"/>
        <v>0</v>
      </c>
      <c r="M50" s="225">
        <f t="shared" si="27"/>
        <v>0</v>
      </c>
      <c r="N50" s="277">
        <f t="shared" si="27"/>
        <v>0</v>
      </c>
      <c r="O50" s="305">
        <f t="shared" si="27"/>
        <v>0</v>
      </c>
      <c r="P50" s="618"/>
      <c r="Q50" s="182"/>
    </row>
    <row r="51" spans="1:17" s="19" customFormat="1" ht="24" x14ac:dyDescent="0.25">
      <c r="A51" s="65"/>
      <c r="B51" s="16" t="s">
        <v>51</v>
      </c>
      <c r="C51" s="306">
        <f t="shared" si="23"/>
        <v>141196</v>
      </c>
      <c r="D51" s="226">
        <f t="shared" ref="D51:E51" si="28">SUM(D52,D74,D172,D186)</f>
        <v>141712</v>
      </c>
      <c r="E51" s="278">
        <f t="shared" si="28"/>
        <v>-516</v>
      </c>
      <c r="F51" s="306">
        <f>SUM(F52,F74,F172,F186)</f>
        <v>141196</v>
      </c>
      <c r="G51" s="226">
        <f t="shared" ref="G51:O51" si="29">SUM(G52,G74,G172,G186)</f>
        <v>0</v>
      </c>
      <c r="H51" s="278">
        <f t="shared" si="29"/>
        <v>0</v>
      </c>
      <c r="I51" s="306">
        <f t="shared" si="29"/>
        <v>0</v>
      </c>
      <c r="J51" s="226">
        <f t="shared" si="29"/>
        <v>0</v>
      </c>
      <c r="K51" s="278">
        <f t="shared" si="29"/>
        <v>0</v>
      </c>
      <c r="L51" s="306">
        <f t="shared" si="29"/>
        <v>0</v>
      </c>
      <c r="M51" s="226">
        <f t="shared" si="29"/>
        <v>0</v>
      </c>
      <c r="N51" s="278">
        <f t="shared" si="29"/>
        <v>0</v>
      </c>
      <c r="O51" s="306">
        <f t="shared" si="29"/>
        <v>0</v>
      </c>
      <c r="P51" s="619"/>
      <c r="Q51" s="182"/>
    </row>
    <row r="52" spans="1:17" s="19" customFormat="1" hidden="1" x14ac:dyDescent="0.25">
      <c r="A52" s="67">
        <v>1000</v>
      </c>
      <c r="B52" s="67" t="s">
        <v>52</v>
      </c>
      <c r="C52" s="134">
        <f t="shared" si="23"/>
        <v>0</v>
      </c>
      <c r="D52" s="68">
        <f t="shared" ref="D52:E52" si="30">SUM(D53,D66)</f>
        <v>0</v>
      </c>
      <c r="E52" s="68">
        <f t="shared" si="30"/>
        <v>0</v>
      </c>
      <c r="F52" s="68">
        <f>SUM(F53,F66)</f>
        <v>0</v>
      </c>
      <c r="G52" s="68">
        <f t="shared" ref="G52:O52" si="31">SUM(G53,G66)</f>
        <v>0</v>
      </c>
      <c r="H52" s="68">
        <f t="shared" si="31"/>
        <v>0</v>
      </c>
      <c r="I52" s="68">
        <f t="shared" si="31"/>
        <v>0</v>
      </c>
      <c r="J52" s="68">
        <f t="shared" si="31"/>
        <v>0</v>
      </c>
      <c r="K52" s="68">
        <f t="shared" si="31"/>
        <v>0</v>
      </c>
      <c r="L52" s="68">
        <f t="shared" si="31"/>
        <v>0</v>
      </c>
      <c r="M52" s="68">
        <f t="shared" si="31"/>
        <v>0</v>
      </c>
      <c r="N52" s="68">
        <f t="shared" si="31"/>
        <v>0</v>
      </c>
      <c r="O52" s="68">
        <f t="shared" si="31"/>
        <v>0</v>
      </c>
      <c r="P52" s="170"/>
    </row>
    <row r="53" spans="1:17" hidden="1" x14ac:dyDescent="0.25">
      <c r="A53" s="34">
        <v>1100</v>
      </c>
      <c r="B53" s="69" t="s">
        <v>53</v>
      </c>
      <c r="C53" s="127">
        <f t="shared" si="23"/>
        <v>0</v>
      </c>
      <c r="D53" s="36">
        <f t="shared" ref="D53:E53" si="32">SUM(D54,D57,D65)</f>
        <v>0</v>
      </c>
      <c r="E53" s="36">
        <f t="shared" si="32"/>
        <v>0</v>
      </c>
      <c r="F53" s="36">
        <f>SUM(F54,F57,F65)</f>
        <v>0</v>
      </c>
      <c r="G53" s="36">
        <f t="shared" ref="G53:N53" si="33">SUM(G54,G57,G65)</f>
        <v>0</v>
      </c>
      <c r="H53" s="36">
        <f t="shared" si="33"/>
        <v>0</v>
      </c>
      <c r="I53" s="36">
        <f t="shared" si="33"/>
        <v>0</v>
      </c>
      <c r="J53" s="36">
        <f t="shared" si="33"/>
        <v>0</v>
      </c>
      <c r="K53" s="36">
        <f t="shared" si="33"/>
        <v>0</v>
      </c>
      <c r="L53" s="36">
        <f t="shared" si="33"/>
        <v>0</v>
      </c>
      <c r="M53" s="36">
        <f t="shared" si="33"/>
        <v>0</v>
      </c>
      <c r="N53" s="36">
        <f t="shared" si="33"/>
        <v>0</v>
      </c>
      <c r="O53" s="36">
        <f>SUM(O54,O57,O65)</f>
        <v>0</v>
      </c>
      <c r="P53" s="171"/>
    </row>
    <row r="54" spans="1:17" hidden="1" x14ac:dyDescent="0.25">
      <c r="A54" s="70">
        <v>1110</v>
      </c>
      <c r="B54" s="55" t="s">
        <v>54</v>
      </c>
      <c r="C54" s="82">
        <f t="shared" si="23"/>
        <v>0</v>
      </c>
      <c r="D54" s="74"/>
      <c r="E54" s="74"/>
      <c r="F54" s="71">
        <f>SUM(F55:F56)</f>
        <v>0</v>
      </c>
      <c r="G54" s="71"/>
      <c r="H54" s="71"/>
      <c r="I54" s="71">
        <f>SUM(I55:I56)</f>
        <v>0</v>
      </c>
      <c r="J54" s="71"/>
      <c r="K54" s="71"/>
      <c r="L54" s="71">
        <f>SUM(L55:L56)</f>
        <v>0</v>
      </c>
      <c r="M54" s="71"/>
      <c r="N54" s="71"/>
      <c r="O54" s="153">
        <f>SUM(O55:O56)</f>
        <v>0</v>
      </c>
      <c r="P54" s="172"/>
    </row>
    <row r="55" spans="1:17" hidden="1" x14ac:dyDescent="0.25">
      <c r="A55" s="27">
        <v>1111</v>
      </c>
      <c r="B55" s="38" t="s">
        <v>55</v>
      </c>
      <c r="C55" s="128">
        <f t="shared" si="23"/>
        <v>0</v>
      </c>
      <c r="D55" s="40"/>
      <c r="E55" s="40"/>
      <c r="F55" s="40">
        <f>D55+E55</f>
        <v>0</v>
      </c>
      <c r="G55" s="40"/>
      <c r="H55" s="40"/>
      <c r="I55" s="40">
        <f>G55+H55</f>
        <v>0</v>
      </c>
      <c r="J55" s="40"/>
      <c r="K55" s="40"/>
      <c r="L55" s="40">
        <f>J55+K55</f>
        <v>0</v>
      </c>
      <c r="M55" s="40"/>
      <c r="N55" s="40"/>
      <c r="O55" s="154">
        <f>M55+N55</f>
        <v>0</v>
      </c>
      <c r="P55" s="89"/>
    </row>
    <row r="56" spans="1:17" ht="24" hidden="1" customHeight="1" x14ac:dyDescent="0.25">
      <c r="A56" s="30">
        <v>1119</v>
      </c>
      <c r="B56" s="41" t="s">
        <v>56</v>
      </c>
      <c r="C56" s="129">
        <f t="shared" si="23"/>
        <v>0</v>
      </c>
      <c r="D56" s="43"/>
      <c r="E56" s="43"/>
      <c r="F56" s="43">
        <f>D56+E56</f>
        <v>0</v>
      </c>
      <c r="G56" s="43"/>
      <c r="H56" s="43"/>
      <c r="I56" s="43">
        <f>G56+H56</f>
        <v>0</v>
      </c>
      <c r="J56" s="43"/>
      <c r="K56" s="43"/>
      <c r="L56" s="43">
        <f>J56+K56</f>
        <v>0</v>
      </c>
      <c r="M56" s="43"/>
      <c r="N56" s="43"/>
      <c r="O56" s="155">
        <f>M56+N56</f>
        <v>0</v>
      </c>
      <c r="P56" s="88"/>
    </row>
    <row r="57" spans="1:17" ht="23.25" hidden="1" customHeight="1" x14ac:dyDescent="0.25">
      <c r="A57" s="72">
        <v>1140</v>
      </c>
      <c r="B57" s="41" t="s">
        <v>57</v>
      </c>
      <c r="C57" s="129">
        <f t="shared" si="23"/>
        <v>0</v>
      </c>
      <c r="D57" s="73">
        <f t="shared" ref="D57:E57" si="34">SUM(D58:D64)</f>
        <v>0</v>
      </c>
      <c r="E57" s="73">
        <f t="shared" si="34"/>
        <v>0</v>
      </c>
      <c r="F57" s="73">
        <f>SUM(F58:F64)</f>
        <v>0</v>
      </c>
      <c r="G57" s="73">
        <f t="shared" ref="G57:N57" si="35">SUM(G58:G64)</f>
        <v>0</v>
      </c>
      <c r="H57" s="73">
        <f t="shared" si="35"/>
        <v>0</v>
      </c>
      <c r="I57" s="73">
        <f t="shared" si="35"/>
        <v>0</v>
      </c>
      <c r="J57" s="73">
        <f t="shared" si="35"/>
        <v>0</v>
      </c>
      <c r="K57" s="73">
        <f t="shared" si="35"/>
        <v>0</v>
      </c>
      <c r="L57" s="73">
        <f t="shared" si="35"/>
        <v>0</v>
      </c>
      <c r="M57" s="73">
        <f t="shared" si="35"/>
        <v>0</v>
      </c>
      <c r="N57" s="73">
        <f t="shared" si="35"/>
        <v>0</v>
      </c>
      <c r="O57" s="87">
        <f>SUM(O58:O64)</f>
        <v>0</v>
      </c>
      <c r="P57" s="93"/>
    </row>
    <row r="58" spans="1:17" hidden="1" x14ac:dyDescent="0.25">
      <c r="A58" s="30">
        <v>1141</v>
      </c>
      <c r="B58" s="41" t="s">
        <v>58</v>
      </c>
      <c r="C58" s="129">
        <f t="shared" si="23"/>
        <v>0</v>
      </c>
      <c r="D58" s="43"/>
      <c r="E58" s="43"/>
      <c r="F58" s="43">
        <f t="shared" ref="F58:F65" si="36">D58+E58</f>
        <v>0</v>
      </c>
      <c r="G58" s="43"/>
      <c r="H58" s="43"/>
      <c r="I58" s="43">
        <f t="shared" ref="I58:I65" si="37">G58+H58</f>
        <v>0</v>
      </c>
      <c r="J58" s="43"/>
      <c r="K58" s="43"/>
      <c r="L58" s="43">
        <f t="shared" ref="L58:L65" si="38">J58+K58</f>
        <v>0</v>
      </c>
      <c r="M58" s="43"/>
      <c r="N58" s="43"/>
      <c r="O58" s="155">
        <f t="shared" ref="O58:O65" si="39">M58+N58</f>
        <v>0</v>
      </c>
      <c r="P58" s="88"/>
    </row>
    <row r="59" spans="1:17" ht="24.75" hidden="1" customHeight="1" x14ac:dyDescent="0.25">
      <c r="A59" s="30">
        <v>1142</v>
      </c>
      <c r="B59" s="41" t="s">
        <v>59</v>
      </c>
      <c r="C59" s="129">
        <f t="shared" si="23"/>
        <v>0</v>
      </c>
      <c r="D59" s="43"/>
      <c r="E59" s="43"/>
      <c r="F59" s="43">
        <f t="shared" si="36"/>
        <v>0</v>
      </c>
      <c r="G59" s="43"/>
      <c r="H59" s="43"/>
      <c r="I59" s="43">
        <f t="shared" si="37"/>
        <v>0</v>
      </c>
      <c r="J59" s="43"/>
      <c r="K59" s="43"/>
      <c r="L59" s="43">
        <f t="shared" si="38"/>
        <v>0</v>
      </c>
      <c r="M59" s="43"/>
      <c r="N59" s="43"/>
      <c r="O59" s="155">
        <f t="shared" si="39"/>
        <v>0</v>
      </c>
      <c r="P59" s="88"/>
    </row>
    <row r="60" spans="1:17" ht="24" hidden="1" x14ac:dyDescent="0.25">
      <c r="A60" s="30">
        <v>1145</v>
      </c>
      <c r="B60" s="41" t="s">
        <v>60</v>
      </c>
      <c r="C60" s="129">
        <f t="shared" si="23"/>
        <v>0</v>
      </c>
      <c r="D60" s="43"/>
      <c r="E60" s="43"/>
      <c r="F60" s="43">
        <f t="shared" si="36"/>
        <v>0</v>
      </c>
      <c r="G60" s="43"/>
      <c r="H60" s="43"/>
      <c r="I60" s="43">
        <f t="shared" si="37"/>
        <v>0</v>
      </c>
      <c r="J60" s="43"/>
      <c r="K60" s="43"/>
      <c r="L60" s="43">
        <f t="shared" si="38"/>
        <v>0</v>
      </c>
      <c r="M60" s="43"/>
      <c r="N60" s="43"/>
      <c r="O60" s="155">
        <f t="shared" si="39"/>
        <v>0</v>
      </c>
      <c r="P60" s="88"/>
    </row>
    <row r="61" spans="1:17" ht="27.75" hidden="1" customHeight="1" x14ac:dyDescent="0.25">
      <c r="A61" s="30">
        <v>1146</v>
      </c>
      <c r="B61" s="41" t="s">
        <v>61</v>
      </c>
      <c r="C61" s="129">
        <f t="shared" si="23"/>
        <v>0</v>
      </c>
      <c r="D61" s="43"/>
      <c r="E61" s="43"/>
      <c r="F61" s="43">
        <f t="shared" si="36"/>
        <v>0</v>
      </c>
      <c r="G61" s="43"/>
      <c r="H61" s="43"/>
      <c r="I61" s="43">
        <f t="shared" si="37"/>
        <v>0</v>
      </c>
      <c r="J61" s="43"/>
      <c r="K61" s="43"/>
      <c r="L61" s="43">
        <f t="shared" si="38"/>
        <v>0</v>
      </c>
      <c r="M61" s="43"/>
      <c r="N61" s="43"/>
      <c r="O61" s="155">
        <f t="shared" si="39"/>
        <v>0</v>
      </c>
      <c r="P61" s="88"/>
    </row>
    <row r="62" spans="1:17" hidden="1" x14ac:dyDescent="0.25">
      <c r="A62" s="30">
        <v>1147</v>
      </c>
      <c r="B62" s="41" t="s">
        <v>62</v>
      </c>
      <c r="C62" s="129">
        <f t="shared" si="23"/>
        <v>0</v>
      </c>
      <c r="D62" s="43"/>
      <c r="E62" s="43"/>
      <c r="F62" s="43">
        <f t="shared" si="36"/>
        <v>0</v>
      </c>
      <c r="G62" s="43"/>
      <c r="H62" s="43"/>
      <c r="I62" s="43">
        <f t="shared" si="37"/>
        <v>0</v>
      </c>
      <c r="J62" s="43"/>
      <c r="K62" s="43"/>
      <c r="L62" s="43">
        <f t="shared" si="38"/>
        <v>0</v>
      </c>
      <c r="M62" s="43"/>
      <c r="N62" s="43"/>
      <c r="O62" s="155">
        <f t="shared" si="39"/>
        <v>0</v>
      </c>
      <c r="P62" s="88"/>
    </row>
    <row r="63" spans="1:17" hidden="1" x14ac:dyDescent="0.25">
      <c r="A63" s="30">
        <v>1148</v>
      </c>
      <c r="B63" s="41" t="s">
        <v>63</v>
      </c>
      <c r="C63" s="129">
        <f t="shared" si="23"/>
        <v>0</v>
      </c>
      <c r="D63" s="43"/>
      <c r="E63" s="43"/>
      <c r="F63" s="43">
        <f t="shared" si="36"/>
        <v>0</v>
      </c>
      <c r="G63" s="43"/>
      <c r="H63" s="43"/>
      <c r="I63" s="43">
        <f t="shared" si="37"/>
        <v>0</v>
      </c>
      <c r="J63" s="43"/>
      <c r="K63" s="43"/>
      <c r="L63" s="43">
        <f t="shared" si="38"/>
        <v>0</v>
      </c>
      <c r="M63" s="43"/>
      <c r="N63" s="43"/>
      <c r="O63" s="155">
        <f t="shared" si="39"/>
        <v>0</v>
      </c>
      <c r="P63" s="88"/>
    </row>
    <row r="64" spans="1:17" ht="36" hidden="1" x14ac:dyDescent="0.25">
      <c r="A64" s="30">
        <v>1149</v>
      </c>
      <c r="B64" s="41" t="s">
        <v>64</v>
      </c>
      <c r="C64" s="129">
        <f t="shared" si="23"/>
        <v>0</v>
      </c>
      <c r="D64" s="43"/>
      <c r="E64" s="43"/>
      <c r="F64" s="43">
        <f t="shared" si="36"/>
        <v>0</v>
      </c>
      <c r="G64" s="43"/>
      <c r="H64" s="43"/>
      <c r="I64" s="43">
        <f t="shared" si="37"/>
        <v>0</v>
      </c>
      <c r="J64" s="43"/>
      <c r="K64" s="43"/>
      <c r="L64" s="43">
        <f t="shared" si="38"/>
        <v>0</v>
      </c>
      <c r="M64" s="43"/>
      <c r="N64" s="43"/>
      <c r="O64" s="155">
        <f t="shared" si="39"/>
        <v>0</v>
      </c>
      <c r="P64" s="88"/>
    </row>
    <row r="65" spans="1:17" ht="36" hidden="1" x14ac:dyDescent="0.25">
      <c r="A65" s="70">
        <v>1150</v>
      </c>
      <c r="B65" s="55" t="s">
        <v>65</v>
      </c>
      <c r="C65" s="82">
        <f t="shared" si="23"/>
        <v>0</v>
      </c>
      <c r="D65" s="74"/>
      <c r="E65" s="74"/>
      <c r="F65" s="74">
        <f t="shared" si="36"/>
        <v>0</v>
      </c>
      <c r="G65" s="74"/>
      <c r="H65" s="74"/>
      <c r="I65" s="74">
        <f t="shared" si="37"/>
        <v>0</v>
      </c>
      <c r="J65" s="74"/>
      <c r="K65" s="74"/>
      <c r="L65" s="74">
        <f t="shared" si="38"/>
        <v>0</v>
      </c>
      <c r="M65" s="74"/>
      <c r="N65" s="74"/>
      <c r="O65" s="156">
        <f t="shared" si="39"/>
        <v>0</v>
      </c>
      <c r="P65" s="173"/>
    </row>
    <row r="66" spans="1:17" ht="36" hidden="1" x14ac:dyDescent="0.25">
      <c r="A66" s="34">
        <v>1200</v>
      </c>
      <c r="B66" s="69" t="s">
        <v>66</v>
      </c>
      <c r="C66" s="127">
        <f t="shared" si="23"/>
        <v>0</v>
      </c>
      <c r="D66" s="36">
        <f t="shared" ref="D66:E66" si="40">SUM(D67:D68)</f>
        <v>0</v>
      </c>
      <c r="E66" s="36">
        <f t="shared" si="40"/>
        <v>0</v>
      </c>
      <c r="F66" s="36">
        <f>SUM(F67:F68)</f>
        <v>0</v>
      </c>
      <c r="G66" s="36">
        <f t="shared" ref="G66:N66" si="41">SUM(G67:G68)</f>
        <v>0</v>
      </c>
      <c r="H66" s="36">
        <f t="shared" si="41"/>
        <v>0</v>
      </c>
      <c r="I66" s="36">
        <f t="shared" si="41"/>
        <v>0</v>
      </c>
      <c r="J66" s="36">
        <f t="shared" si="41"/>
        <v>0</v>
      </c>
      <c r="K66" s="36">
        <f t="shared" si="41"/>
        <v>0</v>
      </c>
      <c r="L66" s="36">
        <f t="shared" si="41"/>
        <v>0</v>
      </c>
      <c r="M66" s="36">
        <f t="shared" si="41"/>
        <v>0</v>
      </c>
      <c r="N66" s="36">
        <f t="shared" si="41"/>
        <v>0</v>
      </c>
      <c r="O66" s="120">
        <f>SUM(O67:O68)</f>
        <v>0</v>
      </c>
      <c r="P66" s="174"/>
    </row>
    <row r="67" spans="1:17" ht="24" hidden="1" x14ac:dyDescent="0.25">
      <c r="A67" s="594">
        <v>1210</v>
      </c>
      <c r="B67" s="38" t="s">
        <v>67</v>
      </c>
      <c r="C67" s="128">
        <f t="shared" si="23"/>
        <v>0</v>
      </c>
      <c r="D67" s="40"/>
      <c r="E67" s="40"/>
      <c r="F67" s="40">
        <f>D67+E67</f>
        <v>0</v>
      </c>
      <c r="G67" s="40"/>
      <c r="H67" s="40"/>
      <c r="I67" s="40">
        <f>G67+H67</f>
        <v>0</v>
      </c>
      <c r="J67" s="40"/>
      <c r="K67" s="40"/>
      <c r="L67" s="40">
        <f>J67+K67</f>
        <v>0</v>
      </c>
      <c r="M67" s="40"/>
      <c r="N67" s="40"/>
      <c r="O67" s="154">
        <f>M67+N67</f>
        <v>0</v>
      </c>
      <c r="P67" s="89"/>
    </row>
    <row r="68" spans="1:17" ht="24" hidden="1" x14ac:dyDescent="0.25">
      <c r="A68" s="72">
        <v>1220</v>
      </c>
      <c r="B68" s="41" t="s">
        <v>68</v>
      </c>
      <c r="C68" s="129">
        <f t="shared" si="23"/>
        <v>0</v>
      </c>
      <c r="D68" s="73">
        <f t="shared" ref="D68:E68" si="42">SUM(D69:D73)</f>
        <v>0</v>
      </c>
      <c r="E68" s="73">
        <f t="shared" si="42"/>
        <v>0</v>
      </c>
      <c r="F68" s="73">
        <f>SUM(F69:F73)</f>
        <v>0</v>
      </c>
      <c r="G68" s="73">
        <f t="shared" ref="G68:O68" si="43">SUM(G69:G73)</f>
        <v>0</v>
      </c>
      <c r="H68" s="73">
        <f t="shared" si="43"/>
        <v>0</v>
      </c>
      <c r="I68" s="73">
        <f t="shared" si="43"/>
        <v>0</v>
      </c>
      <c r="J68" s="73">
        <f t="shared" si="43"/>
        <v>0</v>
      </c>
      <c r="K68" s="73">
        <f t="shared" si="43"/>
        <v>0</v>
      </c>
      <c r="L68" s="73">
        <f t="shared" si="43"/>
        <v>0</v>
      </c>
      <c r="M68" s="73">
        <f t="shared" si="43"/>
        <v>0</v>
      </c>
      <c r="N68" s="73">
        <f t="shared" si="43"/>
        <v>0</v>
      </c>
      <c r="O68" s="73">
        <f t="shared" si="43"/>
        <v>0</v>
      </c>
      <c r="P68" s="93"/>
    </row>
    <row r="69" spans="1:17" ht="60" hidden="1" x14ac:dyDescent="0.25">
      <c r="A69" s="30">
        <v>1221</v>
      </c>
      <c r="B69" s="41" t="s">
        <v>69</v>
      </c>
      <c r="C69" s="129">
        <f t="shared" si="23"/>
        <v>0</v>
      </c>
      <c r="D69" s="43"/>
      <c r="E69" s="43"/>
      <c r="F69" s="43">
        <f t="shared" ref="F69:F73" si="44">D69+E69</f>
        <v>0</v>
      </c>
      <c r="G69" s="43"/>
      <c r="H69" s="43"/>
      <c r="I69" s="43">
        <f t="shared" ref="I69:I73" si="45">G69+H69</f>
        <v>0</v>
      </c>
      <c r="J69" s="43"/>
      <c r="K69" s="43"/>
      <c r="L69" s="43">
        <f t="shared" ref="L69:L73" si="46">J69+K69</f>
        <v>0</v>
      </c>
      <c r="M69" s="43"/>
      <c r="N69" s="43"/>
      <c r="O69" s="155">
        <f t="shared" ref="O69:O73" si="47">M69+N69</f>
        <v>0</v>
      </c>
      <c r="P69" s="88"/>
    </row>
    <row r="70" spans="1:17" hidden="1" x14ac:dyDescent="0.25">
      <c r="A70" s="30">
        <v>1223</v>
      </c>
      <c r="B70" s="41" t="s">
        <v>70</v>
      </c>
      <c r="C70" s="129">
        <f t="shared" si="23"/>
        <v>0</v>
      </c>
      <c r="D70" s="43"/>
      <c r="E70" s="43"/>
      <c r="F70" s="43">
        <f t="shared" si="44"/>
        <v>0</v>
      </c>
      <c r="G70" s="43"/>
      <c r="H70" s="43"/>
      <c r="I70" s="43">
        <f t="shared" si="45"/>
        <v>0</v>
      </c>
      <c r="J70" s="43"/>
      <c r="K70" s="43"/>
      <c r="L70" s="43">
        <f t="shared" si="46"/>
        <v>0</v>
      </c>
      <c r="M70" s="43"/>
      <c r="N70" s="43"/>
      <c r="O70" s="155">
        <f t="shared" si="47"/>
        <v>0</v>
      </c>
      <c r="P70" s="88"/>
    </row>
    <row r="71" spans="1:17" hidden="1" x14ac:dyDescent="0.25">
      <c r="A71" s="30">
        <v>1225</v>
      </c>
      <c r="B71" s="41" t="s">
        <v>71</v>
      </c>
      <c r="C71" s="129">
        <f t="shared" si="23"/>
        <v>0</v>
      </c>
      <c r="D71" s="43"/>
      <c r="E71" s="43"/>
      <c r="F71" s="43">
        <f t="shared" si="44"/>
        <v>0</v>
      </c>
      <c r="G71" s="43"/>
      <c r="H71" s="43"/>
      <c r="I71" s="43">
        <f t="shared" si="45"/>
        <v>0</v>
      </c>
      <c r="J71" s="43"/>
      <c r="K71" s="43"/>
      <c r="L71" s="43">
        <f t="shared" si="46"/>
        <v>0</v>
      </c>
      <c r="M71" s="43"/>
      <c r="N71" s="43"/>
      <c r="O71" s="155">
        <f t="shared" si="47"/>
        <v>0</v>
      </c>
      <c r="P71" s="88"/>
    </row>
    <row r="72" spans="1:17" ht="36" hidden="1" x14ac:dyDescent="0.25">
      <c r="A72" s="30">
        <v>1227</v>
      </c>
      <c r="B72" s="41" t="s">
        <v>72</v>
      </c>
      <c r="C72" s="129">
        <f t="shared" si="23"/>
        <v>0</v>
      </c>
      <c r="D72" s="43"/>
      <c r="E72" s="43"/>
      <c r="F72" s="43">
        <f t="shared" si="44"/>
        <v>0</v>
      </c>
      <c r="G72" s="43"/>
      <c r="H72" s="43"/>
      <c r="I72" s="43">
        <f t="shared" si="45"/>
        <v>0</v>
      </c>
      <c r="J72" s="43"/>
      <c r="K72" s="43"/>
      <c r="L72" s="43">
        <f t="shared" si="46"/>
        <v>0</v>
      </c>
      <c r="M72" s="43"/>
      <c r="N72" s="43"/>
      <c r="O72" s="155">
        <f t="shared" si="47"/>
        <v>0</v>
      </c>
      <c r="P72" s="88"/>
    </row>
    <row r="73" spans="1:17" ht="60" hidden="1" x14ac:dyDescent="0.25">
      <c r="A73" s="30">
        <v>1228</v>
      </c>
      <c r="B73" s="41" t="s">
        <v>73</v>
      </c>
      <c r="C73" s="129">
        <f t="shared" si="23"/>
        <v>0</v>
      </c>
      <c r="D73" s="43"/>
      <c r="E73" s="43"/>
      <c r="F73" s="43">
        <f t="shared" si="44"/>
        <v>0</v>
      </c>
      <c r="G73" s="43"/>
      <c r="H73" s="43"/>
      <c r="I73" s="43">
        <f t="shared" si="45"/>
        <v>0</v>
      </c>
      <c r="J73" s="43"/>
      <c r="K73" s="43"/>
      <c r="L73" s="43">
        <f t="shared" si="46"/>
        <v>0</v>
      </c>
      <c r="M73" s="43"/>
      <c r="N73" s="43"/>
      <c r="O73" s="155">
        <f t="shared" si="47"/>
        <v>0</v>
      </c>
      <c r="P73" s="88"/>
    </row>
    <row r="74" spans="1:17" x14ac:dyDescent="0.25">
      <c r="A74" s="67">
        <v>2000</v>
      </c>
      <c r="B74" s="67" t="s">
        <v>74</v>
      </c>
      <c r="C74" s="307">
        <f t="shared" si="23"/>
        <v>141196</v>
      </c>
      <c r="D74" s="227">
        <f t="shared" ref="D74:E74" si="48">SUM(D75,D82,D129,D163,D164,D171)</f>
        <v>141712</v>
      </c>
      <c r="E74" s="122">
        <f t="shared" si="48"/>
        <v>-516</v>
      </c>
      <c r="F74" s="307">
        <f>SUM(F75,F82,F129,F163,F164,F171)</f>
        <v>141196</v>
      </c>
      <c r="G74" s="227">
        <f t="shared" ref="G74:O74" si="49">SUM(G75,G82,G129,G163,G164,G171)</f>
        <v>0</v>
      </c>
      <c r="H74" s="122">
        <f t="shared" si="49"/>
        <v>0</v>
      </c>
      <c r="I74" s="307">
        <f t="shared" si="49"/>
        <v>0</v>
      </c>
      <c r="J74" s="227">
        <f t="shared" si="49"/>
        <v>0</v>
      </c>
      <c r="K74" s="122">
        <f t="shared" si="49"/>
        <v>0</v>
      </c>
      <c r="L74" s="307">
        <f t="shared" si="49"/>
        <v>0</v>
      </c>
      <c r="M74" s="227">
        <f t="shared" si="49"/>
        <v>0</v>
      </c>
      <c r="N74" s="122">
        <f t="shared" si="49"/>
        <v>0</v>
      </c>
      <c r="O74" s="307">
        <f t="shared" si="49"/>
        <v>0</v>
      </c>
      <c r="P74" s="620"/>
      <c r="Q74" s="331"/>
    </row>
    <row r="75" spans="1:17" ht="24" hidden="1" x14ac:dyDescent="0.25">
      <c r="A75" s="34">
        <v>2100</v>
      </c>
      <c r="B75" s="69" t="s">
        <v>75</v>
      </c>
      <c r="C75" s="127">
        <f t="shared" si="23"/>
        <v>0</v>
      </c>
      <c r="D75" s="36">
        <f t="shared" ref="D75:E75" si="50">SUM(D76,D79)</f>
        <v>0</v>
      </c>
      <c r="E75" s="36">
        <f t="shared" si="50"/>
        <v>0</v>
      </c>
      <c r="F75" s="36">
        <f>SUM(F76,F79)</f>
        <v>0</v>
      </c>
      <c r="G75" s="36">
        <f t="shared" ref="G75:O75" si="51">SUM(G76,G79)</f>
        <v>0</v>
      </c>
      <c r="H75" s="36">
        <f t="shared" si="51"/>
        <v>0</v>
      </c>
      <c r="I75" s="36">
        <f t="shared" si="51"/>
        <v>0</v>
      </c>
      <c r="J75" s="36">
        <f t="shared" si="51"/>
        <v>0</v>
      </c>
      <c r="K75" s="36">
        <f t="shared" si="51"/>
        <v>0</v>
      </c>
      <c r="L75" s="36">
        <f t="shared" si="51"/>
        <v>0</v>
      </c>
      <c r="M75" s="36">
        <f t="shared" si="51"/>
        <v>0</v>
      </c>
      <c r="N75" s="36">
        <f t="shared" si="51"/>
        <v>0</v>
      </c>
      <c r="O75" s="36">
        <f t="shared" si="51"/>
        <v>0</v>
      </c>
      <c r="P75" s="174"/>
    </row>
    <row r="76" spans="1:17" ht="24" hidden="1" x14ac:dyDescent="0.25">
      <c r="A76" s="594">
        <v>2110</v>
      </c>
      <c r="B76" s="38" t="s">
        <v>76</v>
      </c>
      <c r="C76" s="128">
        <f t="shared" si="23"/>
        <v>0</v>
      </c>
      <c r="D76" s="75">
        <f t="shared" ref="D76:E76" si="52">SUM(D77:D78)</f>
        <v>0</v>
      </c>
      <c r="E76" s="75">
        <f t="shared" si="52"/>
        <v>0</v>
      </c>
      <c r="F76" s="75">
        <f>SUM(F77:F78)</f>
        <v>0</v>
      </c>
      <c r="G76" s="75">
        <f t="shared" ref="G76:O76" si="53">SUM(G77:G78)</f>
        <v>0</v>
      </c>
      <c r="H76" s="75">
        <f t="shared" si="53"/>
        <v>0</v>
      </c>
      <c r="I76" s="75">
        <f t="shared" si="53"/>
        <v>0</v>
      </c>
      <c r="J76" s="75">
        <f t="shared" si="53"/>
        <v>0</v>
      </c>
      <c r="K76" s="75">
        <f t="shared" si="53"/>
        <v>0</v>
      </c>
      <c r="L76" s="75">
        <f t="shared" si="53"/>
        <v>0</v>
      </c>
      <c r="M76" s="75">
        <f t="shared" si="53"/>
        <v>0</v>
      </c>
      <c r="N76" s="75">
        <f t="shared" si="53"/>
        <v>0</v>
      </c>
      <c r="O76" s="75">
        <f t="shared" si="53"/>
        <v>0</v>
      </c>
      <c r="P76" s="175"/>
    </row>
    <row r="77" spans="1:17" hidden="1" x14ac:dyDescent="0.25">
      <c r="A77" s="30">
        <v>2111</v>
      </c>
      <c r="B77" s="41" t="s">
        <v>77</v>
      </c>
      <c r="C77" s="129">
        <f t="shared" si="23"/>
        <v>0</v>
      </c>
      <c r="D77" s="43"/>
      <c r="E77" s="43"/>
      <c r="F77" s="43">
        <f t="shared" ref="F77:F78" si="54">D77+E77</f>
        <v>0</v>
      </c>
      <c r="G77" s="43"/>
      <c r="H77" s="43"/>
      <c r="I77" s="43">
        <f t="shared" ref="I77:I78" si="55">G77+H77</f>
        <v>0</v>
      </c>
      <c r="J77" s="43"/>
      <c r="K77" s="43"/>
      <c r="L77" s="43">
        <f t="shared" ref="L77:L78" si="56">J77+K77</f>
        <v>0</v>
      </c>
      <c r="M77" s="43"/>
      <c r="N77" s="43"/>
      <c r="O77" s="155">
        <f t="shared" ref="O77:O78" si="57">M77+N77</f>
        <v>0</v>
      </c>
      <c r="P77" s="88"/>
    </row>
    <row r="78" spans="1:17" ht="24" hidden="1" x14ac:dyDescent="0.25">
      <c r="A78" s="30">
        <v>2112</v>
      </c>
      <c r="B78" s="41" t="s">
        <v>78</v>
      </c>
      <c r="C78" s="129">
        <f t="shared" si="23"/>
        <v>0</v>
      </c>
      <c r="D78" s="43"/>
      <c r="E78" s="43"/>
      <c r="F78" s="43">
        <f t="shared" si="54"/>
        <v>0</v>
      </c>
      <c r="G78" s="43"/>
      <c r="H78" s="43"/>
      <c r="I78" s="43">
        <f t="shared" si="55"/>
        <v>0</v>
      </c>
      <c r="J78" s="43"/>
      <c r="K78" s="43"/>
      <c r="L78" s="43">
        <f t="shared" si="56"/>
        <v>0</v>
      </c>
      <c r="M78" s="43"/>
      <c r="N78" s="43"/>
      <c r="O78" s="155">
        <f t="shared" si="57"/>
        <v>0</v>
      </c>
      <c r="P78" s="88"/>
    </row>
    <row r="79" spans="1:17" ht="24" hidden="1" x14ac:dyDescent="0.25">
      <c r="A79" s="72">
        <v>2120</v>
      </c>
      <c r="B79" s="41" t="s">
        <v>79</v>
      </c>
      <c r="C79" s="129">
        <f t="shared" si="23"/>
        <v>0</v>
      </c>
      <c r="D79" s="73">
        <f t="shared" ref="D79:E79" si="58">SUM(D80:D81)</f>
        <v>0</v>
      </c>
      <c r="E79" s="73">
        <f t="shared" si="58"/>
        <v>0</v>
      </c>
      <c r="F79" s="73">
        <f>SUM(F80:F81)</f>
        <v>0</v>
      </c>
      <c r="G79" s="73">
        <f t="shared" ref="G79:O79" si="59">SUM(G80:G81)</f>
        <v>0</v>
      </c>
      <c r="H79" s="73">
        <f t="shared" si="59"/>
        <v>0</v>
      </c>
      <c r="I79" s="73">
        <f t="shared" si="59"/>
        <v>0</v>
      </c>
      <c r="J79" s="73">
        <f t="shared" si="59"/>
        <v>0</v>
      </c>
      <c r="K79" s="73">
        <f t="shared" si="59"/>
        <v>0</v>
      </c>
      <c r="L79" s="73">
        <f t="shared" si="59"/>
        <v>0</v>
      </c>
      <c r="M79" s="73">
        <f t="shared" si="59"/>
        <v>0</v>
      </c>
      <c r="N79" s="73">
        <f t="shared" si="59"/>
        <v>0</v>
      </c>
      <c r="O79" s="73">
        <f t="shared" si="59"/>
        <v>0</v>
      </c>
      <c r="P79" s="93"/>
    </row>
    <row r="80" spans="1:17" hidden="1" x14ac:dyDescent="0.25">
      <c r="A80" s="30">
        <v>2121</v>
      </c>
      <c r="B80" s="41" t="s">
        <v>77</v>
      </c>
      <c r="C80" s="129">
        <f t="shared" si="23"/>
        <v>0</v>
      </c>
      <c r="D80" s="43"/>
      <c r="E80" s="43"/>
      <c r="F80" s="43">
        <f t="shared" ref="F80:F81" si="60">D80+E80</f>
        <v>0</v>
      </c>
      <c r="G80" s="43"/>
      <c r="H80" s="43"/>
      <c r="I80" s="43">
        <f t="shared" ref="I80:I81" si="61">G80+H80</f>
        <v>0</v>
      </c>
      <c r="J80" s="43"/>
      <c r="K80" s="43"/>
      <c r="L80" s="43">
        <f t="shared" ref="L80:L81" si="62">J80+K80</f>
        <v>0</v>
      </c>
      <c r="M80" s="43"/>
      <c r="N80" s="43"/>
      <c r="O80" s="155">
        <f t="shared" ref="O80:O81" si="63">M80+N80</f>
        <v>0</v>
      </c>
      <c r="P80" s="88"/>
    </row>
    <row r="81" spans="1:17" ht="24" hidden="1" x14ac:dyDescent="0.25">
      <c r="A81" s="30">
        <v>2122</v>
      </c>
      <c r="B81" s="41" t="s">
        <v>78</v>
      </c>
      <c r="C81" s="129">
        <f t="shared" si="23"/>
        <v>0</v>
      </c>
      <c r="D81" s="43"/>
      <c r="E81" s="43"/>
      <c r="F81" s="43">
        <f t="shared" si="60"/>
        <v>0</v>
      </c>
      <c r="G81" s="43"/>
      <c r="H81" s="43"/>
      <c r="I81" s="43">
        <f t="shared" si="61"/>
        <v>0</v>
      </c>
      <c r="J81" s="43"/>
      <c r="K81" s="43"/>
      <c r="L81" s="43">
        <f t="shared" si="62"/>
        <v>0</v>
      </c>
      <c r="M81" s="43"/>
      <c r="N81" s="43"/>
      <c r="O81" s="155">
        <f t="shared" si="63"/>
        <v>0</v>
      </c>
      <c r="P81" s="88"/>
    </row>
    <row r="82" spans="1:17" x14ac:dyDescent="0.25">
      <c r="A82" s="34">
        <v>2200</v>
      </c>
      <c r="B82" s="69" t="s">
        <v>80</v>
      </c>
      <c r="C82" s="314">
        <f t="shared" si="23"/>
        <v>141196</v>
      </c>
      <c r="D82" s="228">
        <f t="shared" ref="D82:E82" si="64">SUM(D83,D88,D94,D102,D111,D115,D121,D127)</f>
        <v>141712</v>
      </c>
      <c r="E82" s="120">
        <f t="shared" si="64"/>
        <v>-516</v>
      </c>
      <c r="F82" s="314">
        <f>SUM(F83,F88,F94,F102,F111,F115,F121,F127)</f>
        <v>141196</v>
      </c>
      <c r="G82" s="228">
        <f t="shared" ref="G82:O82" si="65">SUM(G83,G88,G94,G102,G111,G115,G121,G127)</f>
        <v>0</v>
      </c>
      <c r="H82" s="120">
        <f t="shared" si="65"/>
        <v>0</v>
      </c>
      <c r="I82" s="314">
        <f t="shared" si="65"/>
        <v>0</v>
      </c>
      <c r="J82" s="228">
        <f t="shared" si="65"/>
        <v>0</v>
      </c>
      <c r="K82" s="120">
        <f t="shared" si="65"/>
        <v>0</v>
      </c>
      <c r="L82" s="314">
        <f t="shared" si="65"/>
        <v>0</v>
      </c>
      <c r="M82" s="228">
        <f t="shared" si="65"/>
        <v>0</v>
      </c>
      <c r="N82" s="120">
        <f t="shared" si="65"/>
        <v>0</v>
      </c>
      <c r="O82" s="314">
        <f t="shared" si="65"/>
        <v>0</v>
      </c>
      <c r="P82" s="621"/>
      <c r="Q82" s="331"/>
    </row>
    <row r="83" spans="1:17" ht="24" hidden="1" x14ac:dyDescent="0.25">
      <c r="A83" s="70">
        <v>2210</v>
      </c>
      <c r="B83" s="55" t="s">
        <v>81</v>
      </c>
      <c r="C83" s="82">
        <f t="shared" si="23"/>
        <v>0</v>
      </c>
      <c r="D83" s="71">
        <f t="shared" ref="D83:E83" si="66">SUM(D84:D87)</f>
        <v>0</v>
      </c>
      <c r="E83" s="71">
        <f t="shared" si="66"/>
        <v>0</v>
      </c>
      <c r="F83" s="71">
        <f>SUM(F84:F87)</f>
        <v>0</v>
      </c>
      <c r="G83" s="71">
        <f t="shared" ref="G83:O83" si="67">SUM(G84:G87)</f>
        <v>0</v>
      </c>
      <c r="H83" s="71">
        <f t="shared" si="67"/>
        <v>0</v>
      </c>
      <c r="I83" s="71">
        <f t="shared" si="67"/>
        <v>0</v>
      </c>
      <c r="J83" s="71">
        <f t="shared" si="67"/>
        <v>0</v>
      </c>
      <c r="K83" s="71">
        <f t="shared" si="67"/>
        <v>0</v>
      </c>
      <c r="L83" s="71">
        <f t="shared" si="67"/>
        <v>0</v>
      </c>
      <c r="M83" s="71">
        <f t="shared" si="67"/>
        <v>0</v>
      </c>
      <c r="N83" s="71">
        <f t="shared" si="67"/>
        <v>0</v>
      </c>
      <c r="O83" s="71">
        <f t="shared" si="67"/>
        <v>0</v>
      </c>
      <c r="P83" s="172"/>
    </row>
    <row r="84" spans="1:17" ht="24" hidden="1" x14ac:dyDescent="0.25">
      <c r="A84" s="27">
        <v>2211</v>
      </c>
      <c r="B84" s="38" t="s">
        <v>82</v>
      </c>
      <c r="C84" s="128">
        <f t="shared" si="23"/>
        <v>0</v>
      </c>
      <c r="D84" s="40"/>
      <c r="E84" s="40"/>
      <c r="F84" s="40">
        <f t="shared" ref="F84:F87" si="68">D84+E84</f>
        <v>0</v>
      </c>
      <c r="G84" s="40"/>
      <c r="H84" s="40"/>
      <c r="I84" s="40">
        <f t="shared" ref="I84:I87" si="69">G84+H84</f>
        <v>0</v>
      </c>
      <c r="J84" s="40"/>
      <c r="K84" s="40"/>
      <c r="L84" s="40">
        <f t="shared" ref="L84:L87" si="70">J84+K84</f>
        <v>0</v>
      </c>
      <c r="M84" s="40"/>
      <c r="N84" s="40"/>
      <c r="O84" s="154">
        <f t="shared" ref="O84:O87" si="71">M84+N84</f>
        <v>0</v>
      </c>
      <c r="P84" s="89"/>
    </row>
    <row r="85" spans="1:17" ht="36" hidden="1" x14ac:dyDescent="0.25">
      <c r="A85" s="30">
        <v>2212</v>
      </c>
      <c r="B85" s="41" t="s">
        <v>83</v>
      </c>
      <c r="C85" s="129">
        <f t="shared" si="23"/>
        <v>0</v>
      </c>
      <c r="D85" s="43"/>
      <c r="E85" s="43"/>
      <c r="F85" s="43">
        <f t="shared" si="68"/>
        <v>0</v>
      </c>
      <c r="G85" s="43"/>
      <c r="H85" s="43"/>
      <c r="I85" s="43">
        <f t="shared" si="69"/>
        <v>0</v>
      </c>
      <c r="J85" s="43"/>
      <c r="K85" s="43"/>
      <c r="L85" s="43">
        <f t="shared" si="70"/>
        <v>0</v>
      </c>
      <c r="M85" s="43"/>
      <c r="N85" s="43"/>
      <c r="O85" s="155">
        <f t="shared" si="71"/>
        <v>0</v>
      </c>
      <c r="P85" s="88"/>
    </row>
    <row r="86" spans="1:17" ht="24" hidden="1" x14ac:dyDescent="0.25">
      <c r="A86" s="30">
        <v>2214</v>
      </c>
      <c r="B86" s="41" t="s">
        <v>84</v>
      </c>
      <c r="C86" s="129">
        <f t="shared" si="23"/>
        <v>0</v>
      </c>
      <c r="D86" s="43"/>
      <c r="E86" s="43"/>
      <c r="F86" s="43">
        <f t="shared" si="68"/>
        <v>0</v>
      </c>
      <c r="G86" s="43"/>
      <c r="H86" s="43"/>
      <c r="I86" s="43">
        <f t="shared" si="69"/>
        <v>0</v>
      </c>
      <c r="J86" s="43"/>
      <c r="K86" s="43"/>
      <c r="L86" s="43">
        <f t="shared" si="70"/>
        <v>0</v>
      </c>
      <c r="M86" s="43"/>
      <c r="N86" s="43"/>
      <c r="O86" s="155">
        <f t="shared" si="71"/>
        <v>0</v>
      </c>
      <c r="P86" s="88"/>
    </row>
    <row r="87" spans="1:17" hidden="1" x14ac:dyDescent="0.25">
      <c r="A87" s="30">
        <v>2219</v>
      </c>
      <c r="B87" s="41" t="s">
        <v>85</v>
      </c>
      <c r="C87" s="129">
        <f t="shared" si="23"/>
        <v>0</v>
      </c>
      <c r="D87" s="43"/>
      <c r="E87" s="43"/>
      <c r="F87" s="43">
        <f t="shared" si="68"/>
        <v>0</v>
      </c>
      <c r="G87" s="43"/>
      <c r="H87" s="43"/>
      <c r="I87" s="43">
        <f t="shared" si="69"/>
        <v>0</v>
      </c>
      <c r="J87" s="43"/>
      <c r="K87" s="43"/>
      <c r="L87" s="43">
        <f t="shared" si="70"/>
        <v>0</v>
      </c>
      <c r="M87" s="43"/>
      <c r="N87" s="43"/>
      <c r="O87" s="155">
        <f t="shared" si="71"/>
        <v>0</v>
      </c>
      <c r="P87" s="88"/>
    </row>
    <row r="88" spans="1:17" ht="24" hidden="1" x14ac:dyDescent="0.25">
      <c r="A88" s="72">
        <v>2220</v>
      </c>
      <c r="B88" s="41" t="s">
        <v>86</v>
      </c>
      <c r="C88" s="129">
        <f t="shared" si="23"/>
        <v>0</v>
      </c>
      <c r="D88" s="73">
        <f t="shared" ref="D88:E88" si="72">SUM(D89:D93)</f>
        <v>0</v>
      </c>
      <c r="E88" s="73">
        <f t="shared" si="72"/>
        <v>0</v>
      </c>
      <c r="F88" s="73">
        <f>SUM(F89:F93)</f>
        <v>0</v>
      </c>
      <c r="G88" s="73">
        <f t="shared" ref="G88:O88" si="73">SUM(G89:G93)</f>
        <v>0</v>
      </c>
      <c r="H88" s="73">
        <f t="shared" si="73"/>
        <v>0</v>
      </c>
      <c r="I88" s="73">
        <f t="shared" si="73"/>
        <v>0</v>
      </c>
      <c r="J88" s="73">
        <f t="shared" si="73"/>
        <v>0</v>
      </c>
      <c r="K88" s="73">
        <f t="shared" si="73"/>
        <v>0</v>
      </c>
      <c r="L88" s="73">
        <f t="shared" si="73"/>
        <v>0</v>
      </c>
      <c r="M88" s="73">
        <f t="shared" si="73"/>
        <v>0</v>
      </c>
      <c r="N88" s="73">
        <f t="shared" si="73"/>
        <v>0</v>
      </c>
      <c r="O88" s="73">
        <f t="shared" si="73"/>
        <v>0</v>
      </c>
      <c r="P88" s="93"/>
    </row>
    <row r="89" spans="1:17" ht="24" hidden="1" x14ac:dyDescent="0.25">
      <c r="A89" s="30">
        <v>2221</v>
      </c>
      <c r="B89" s="41" t="s">
        <v>305</v>
      </c>
      <c r="C89" s="129">
        <f t="shared" si="23"/>
        <v>0</v>
      </c>
      <c r="D89" s="43"/>
      <c r="E89" s="43"/>
      <c r="F89" s="43">
        <f t="shared" ref="F89:F93" si="74">D89+E89</f>
        <v>0</v>
      </c>
      <c r="G89" s="43"/>
      <c r="H89" s="43"/>
      <c r="I89" s="43">
        <f t="shared" ref="I89:I93" si="75">G89+H89</f>
        <v>0</v>
      </c>
      <c r="J89" s="43"/>
      <c r="K89" s="43"/>
      <c r="L89" s="43">
        <f t="shared" ref="L89:L93" si="76">J89+K89</f>
        <v>0</v>
      </c>
      <c r="M89" s="43"/>
      <c r="N89" s="43"/>
      <c r="O89" s="155">
        <f t="shared" ref="O89:O93" si="77">M89+N89</f>
        <v>0</v>
      </c>
      <c r="P89" s="88"/>
    </row>
    <row r="90" spans="1:17" hidden="1" x14ac:dyDescent="0.25">
      <c r="A90" s="30">
        <v>2222</v>
      </c>
      <c r="B90" s="41" t="s">
        <v>87</v>
      </c>
      <c r="C90" s="129">
        <f t="shared" si="23"/>
        <v>0</v>
      </c>
      <c r="D90" s="43"/>
      <c r="E90" s="43"/>
      <c r="F90" s="43">
        <f t="shared" si="74"/>
        <v>0</v>
      </c>
      <c r="G90" s="43"/>
      <c r="H90" s="43"/>
      <c r="I90" s="43">
        <f t="shared" si="75"/>
        <v>0</v>
      </c>
      <c r="J90" s="43"/>
      <c r="K90" s="43"/>
      <c r="L90" s="43">
        <f t="shared" si="76"/>
        <v>0</v>
      </c>
      <c r="M90" s="43"/>
      <c r="N90" s="43"/>
      <c r="O90" s="155">
        <f t="shared" si="77"/>
        <v>0</v>
      </c>
      <c r="P90" s="88"/>
    </row>
    <row r="91" spans="1:17" hidden="1" x14ac:dyDescent="0.25">
      <c r="A91" s="30">
        <v>2223</v>
      </c>
      <c r="B91" s="41" t="s">
        <v>88</v>
      </c>
      <c r="C91" s="129">
        <f t="shared" si="23"/>
        <v>0</v>
      </c>
      <c r="D91" s="43"/>
      <c r="E91" s="43"/>
      <c r="F91" s="43">
        <f t="shared" si="74"/>
        <v>0</v>
      </c>
      <c r="G91" s="43"/>
      <c r="H91" s="43"/>
      <c r="I91" s="43">
        <f t="shared" si="75"/>
        <v>0</v>
      </c>
      <c r="J91" s="43"/>
      <c r="K91" s="43"/>
      <c r="L91" s="43">
        <f t="shared" si="76"/>
        <v>0</v>
      </c>
      <c r="M91" s="43"/>
      <c r="N91" s="43"/>
      <c r="O91" s="155">
        <f t="shared" si="77"/>
        <v>0</v>
      </c>
      <c r="P91" s="88"/>
    </row>
    <row r="92" spans="1:17" ht="48" hidden="1" x14ac:dyDescent="0.25">
      <c r="A92" s="30">
        <v>2224</v>
      </c>
      <c r="B92" s="41" t="s">
        <v>89</v>
      </c>
      <c r="C92" s="129">
        <f t="shared" si="23"/>
        <v>0</v>
      </c>
      <c r="D92" s="43"/>
      <c r="E92" s="43"/>
      <c r="F92" s="43">
        <f t="shared" si="74"/>
        <v>0</v>
      </c>
      <c r="G92" s="43"/>
      <c r="H92" s="43"/>
      <c r="I92" s="43">
        <f t="shared" si="75"/>
        <v>0</v>
      </c>
      <c r="J92" s="43"/>
      <c r="K92" s="43"/>
      <c r="L92" s="43">
        <f t="shared" si="76"/>
        <v>0</v>
      </c>
      <c r="M92" s="43"/>
      <c r="N92" s="43"/>
      <c r="O92" s="155">
        <f t="shared" si="77"/>
        <v>0</v>
      </c>
      <c r="P92" s="88"/>
    </row>
    <row r="93" spans="1:17" ht="24" hidden="1" x14ac:dyDescent="0.25">
      <c r="A93" s="30">
        <v>2229</v>
      </c>
      <c r="B93" s="41" t="s">
        <v>90</v>
      </c>
      <c r="C93" s="129">
        <f t="shared" si="23"/>
        <v>0</v>
      </c>
      <c r="D93" s="43"/>
      <c r="E93" s="43"/>
      <c r="F93" s="43">
        <f t="shared" si="74"/>
        <v>0</v>
      </c>
      <c r="G93" s="43"/>
      <c r="H93" s="43"/>
      <c r="I93" s="43">
        <f t="shared" si="75"/>
        <v>0</v>
      </c>
      <c r="J93" s="43"/>
      <c r="K93" s="43"/>
      <c r="L93" s="43">
        <f t="shared" si="76"/>
        <v>0</v>
      </c>
      <c r="M93" s="43"/>
      <c r="N93" s="43"/>
      <c r="O93" s="155">
        <f t="shared" si="77"/>
        <v>0</v>
      </c>
      <c r="P93" s="88"/>
    </row>
    <row r="94" spans="1:17" ht="36" hidden="1" x14ac:dyDescent="0.25">
      <c r="A94" s="72">
        <v>2230</v>
      </c>
      <c r="B94" s="41" t="s">
        <v>91</v>
      </c>
      <c r="C94" s="129">
        <f t="shared" si="23"/>
        <v>0</v>
      </c>
      <c r="D94" s="73">
        <f t="shared" ref="D94:E94" si="78">SUM(D95:D101)</f>
        <v>0</v>
      </c>
      <c r="E94" s="73">
        <f t="shared" si="78"/>
        <v>0</v>
      </c>
      <c r="F94" s="73">
        <f>SUM(F95:F101)</f>
        <v>0</v>
      </c>
      <c r="G94" s="73">
        <f t="shared" ref="G94:N94" si="79">SUM(G95:G101)</f>
        <v>0</v>
      </c>
      <c r="H94" s="73">
        <f t="shared" si="79"/>
        <v>0</v>
      </c>
      <c r="I94" s="73">
        <f t="shared" si="79"/>
        <v>0</v>
      </c>
      <c r="J94" s="73">
        <f t="shared" si="79"/>
        <v>0</v>
      </c>
      <c r="K94" s="73">
        <f t="shared" si="79"/>
        <v>0</v>
      </c>
      <c r="L94" s="73">
        <f t="shared" si="79"/>
        <v>0</v>
      </c>
      <c r="M94" s="73">
        <f t="shared" si="79"/>
        <v>0</v>
      </c>
      <c r="N94" s="73">
        <f t="shared" si="79"/>
        <v>0</v>
      </c>
      <c r="O94" s="87">
        <f>SUM(O95:O101)</f>
        <v>0</v>
      </c>
      <c r="P94" s="93"/>
    </row>
    <row r="95" spans="1:17" ht="24" hidden="1" x14ac:dyDescent="0.25">
      <c r="A95" s="30">
        <v>2231</v>
      </c>
      <c r="B95" s="41" t="s">
        <v>92</v>
      </c>
      <c r="C95" s="129">
        <f t="shared" si="23"/>
        <v>0</v>
      </c>
      <c r="D95" s="43"/>
      <c r="E95" s="43"/>
      <c r="F95" s="43">
        <f t="shared" ref="F95:F101" si="80">D95+E95</f>
        <v>0</v>
      </c>
      <c r="G95" s="43"/>
      <c r="H95" s="43"/>
      <c r="I95" s="43">
        <f t="shared" ref="I95:I101" si="81">G95+H95</f>
        <v>0</v>
      </c>
      <c r="J95" s="43"/>
      <c r="K95" s="43"/>
      <c r="L95" s="43">
        <f t="shared" ref="L95:L101" si="82">J95+K95</f>
        <v>0</v>
      </c>
      <c r="M95" s="43"/>
      <c r="N95" s="43"/>
      <c r="O95" s="155">
        <f t="shared" ref="O95:O101" si="83">M95+N95</f>
        <v>0</v>
      </c>
      <c r="P95" s="88"/>
    </row>
    <row r="96" spans="1:17" ht="36" hidden="1" x14ac:dyDescent="0.25">
      <c r="A96" s="30">
        <v>2232</v>
      </c>
      <c r="B96" s="41" t="s">
        <v>93</v>
      </c>
      <c r="C96" s="129">
        <f t="shared" si="23"/>
        <v>0</v>
      </c>
      <c r="D96" s="43"/>
      <c r="E96" s="43"/>
      <c r="F96" s="43">
        <f t="shared" si="80"/>
        <v>0</v>
      </c>
      <c r="G96" s="43"/>
      <c r="H96" s="43"/>
      <c r="I96" s="43">
        <f t="shared" si="81"/>
        <v>0</v>
      </c>
      <c r="J96" s="43"/>
      <c r="K96" s="43"/>
      <c r="L96" s="43">
        <f t="shared" si="82"/>
        <v>0</v>
      </c>
      <c r="M96" s="43"/>
      <c r="N96" s="43"/>
      <c r="O96" s="155">
        <f t="shared" si="83"/>
        <v>0</v>
      </c>
      <c r="P96" s="88"/>
    </row>
    <row r="97" spans="1:16" ht="24" hidden="1" x14ac:dyDescent="0.25">
      <c r="A97" s="27">
        <v>2233</v>
      </c>
      <c r="B97" s="38" t="s">
        <v>94</v>
      </c>
      <c r="C97" s="128">
        <f t="shared" si="23"/>
        <v>0</v>
      </c>
      <c r="D97" s="40"/>
      <c r="E97" s="40"/>
      <c r="F97" s="40">
        <f t="shared" si="80"/>
        <v>0</v>
      </c>
      <c r="G97" s="40"/>
      <c r="H97" s="40"/>
      <c r="I97" s="40">
        <f t="shared" si="81"/>
        <v>0</v>
      </c>
      <c r="J97" s="40"/>
      <c r="K97" s="40"/>
      <c r="L97" s="40">
        <f t="shared" si="82"/>
        <v>0</v>
      </c>
      <c r="M97" s="40"/>
      <c r="N97" s="40"/>
      <c r="O97" s="154">
        <f t="shared" si="83"/>
        <v>0</v>
      </c>
      <c r="P97" s="89"/>
    </row>
    <row r="98" spans="1:16" ht="36" hidden="1" x14ac:dyDescent="0.25">
      <c r="A98" s="30">
        <v>2234</v>
      </c>
      <c r="B98" s="41" t="s">
        <v>95</v>
      </c>
      <c r="C98" s="129">
        <f t="shared" si="23"/>
        <v>0</v>
      </c>
      <c r="D98" s="43"/>
      <c r="E98" s="43"/>
      <c r="F98" s="43">
        <f t="shared" si="80"/>
        <v>0</v>
      </c>
      <c r="G98" s="43"/>
      <c r="H98" s="43"/>
      <c r="I98" s="43">
        <f t="shared" si="81"/>
        <v>0</v>
      </c>
      <c r="J98" s="43"/>
      <c r="K98" s="43"/>
      <c r="L98" s="43">
        <f t="shared" si="82"/>
        <v>0</v>
      </c>
      <c r="M98" s="43"/>
      <c r="N98" s="43"/>
      <c r="O98" s="155">
        <f t="shared" si="83"/>
        <v>0</v>
      </c>
      <c r="P98" s="88"/>
    </row>
    <row r="99" spans="1:16" ht="24" hidden="1" x14ac:dyDescent="0.25">
      <c r="A99" s="30">
        <v>2235</v>
      </c>
      <c r="B99" s="41" t="s">
        <v>96</v>
      </c>
      <c r="C99" s="129">
        <f t="shared" si="23"/>
        <v>0</v>
      </c>
      <c r="D99" s="43"/>
      <c r="E99" s="43"/>
      <c r="F99" s="43">
        <f t="shared" si="80"/>
        <v>0</v>
      </c>
      <c r="G99" s="43"/>
      <c r="H99" s="43"/>
      <c r="I99" s="43">
        <f t="shared" si="81"/>
        <v>0</v>
      </c>
      <c r="J99" s="43"/>
      <c r="K99" s="43"/>
      <c r="L99" s="43">
        <f t="shared" si="82"/>
        <v>0</v>
      </c>
      <c r="M99" s="43"/>
      <c r="N99" s="43"/>
      <c r="O99" s="155">
        <f t="shared" si="83"/>
        <v>0</v>
      </c>
      <c r="P99" s="88"/>
    </row>
    <row r="100" spans="1:16" hidden="1" x14ac:dyDescent="0.25">
      <c r="A100" s="30">
        <v>2236</v>
      </c>
      <c r="B100" s="41" t="s">
        <v>97</v>
      </c>
      <c r="C100" s="129">
        <f t="shared" si="23"/>
        <v>0</v>
      </c>
      <c r="D100" s="43"/>
      <c r="E100" s="43"/>
      <c r="F100" s="43">
        <f t="shared" si="80"/>
        <v>0</v>
      </c>
      <c r="G100" s="43"/>
      <c r="H100" s="43"/>
      <c r="I100" s="43">
        <f t="shared" si="81"/>
        <v>0</v>
      </c>
      <c r="J100" s="43"/>
      <c r="K100" s="43"/>
      <c r="L100" s="43">
        <f t="shared" si="82"/>
        <v>0</v>
      </c>
      <c r="M100" s="43"/>
      <c r="N100" s="43"/>
      <c r="O100" s="155">
        <f t="shared" si="83"/>
        <v>0</v>
      </c>
      <c r="P100" s="88"/>
    </row>
    <row r="101" spans="1:16" ht="24" hidden="1" x14ac:dyDescent="0.25">
      <c r="A101" s="30">
        <v>2239</v>
      </c>
      <c r="B101" s="41" t="s">
        <v>98</v>
      </c>
      <c r="C101" s="129">
        <f t="shared" si="23"/>
        <v>0</v>
      </c>
      <c r="D101" s="43"/>
      <c r="E101" s="43"/>
      <c r="F101" s="43">
        <f t="shared" si="80"/>
        <v>0</v>
      </c>
      <c r="G101" s="43"/>
      <c r="H101" s="43"/>
      <c r="I101" s="43">
        <f t="shared" si="81"/>
        <v>0</v>
      </c>
      <c r="J101" s="43"/>
      <c r="K101" s="43"/>
      <c r="L101" s="43">
        <f t="shared" si="82"/>
        <v>0</v>
      </c>
      <c r="M101" s="43"/>
      <c r="N101" s="43"/>
      <c r="O101" s="155">
        <f t="shared" si="83"/>
        <v>0</v>
      </c>
      <c r="P101" s="88"/>
    </row>
    <row r="102" spans="1:16" ht="36" hidden="1" x14ac:dyDescent="0.25">
      <c r="A102" s="72">
        <v>2240</v>
      </c>
      <c r="B102" s="41" t="s">
        <v>99</v>
      </c>
      <c r="C102" s="129">
        <f t="shared" si="23"/>
        <v>0</v>
      </c>
      <c r="D102" s="73">
        <f t="shared" ref="D102:E102" si="84">SUM(D103:D110)</f>
        <v>0</v>
      </c>
      <c r="E102" s="73">
        <f t="shared" si="84"/>
        <v>0</v>
      </c>
      <c r="F102" s="73">
        <f>SUM(F103:F110)</f>
        <v>0</v>
      </c>
      <c r="G102" s="73">
        <f t="shared" ref="G102:N102" si="85">SUM(G103:G110)</f>
        <v>0</v>
      </c>
      <c r="H102" s="73">
        <f t="shared" si="85"/>
        <v>0</v>
      </c>
      <c r="I102" s="73">
        <f t="shared" si="85"/>
        <v>0</v>
      </c>
      <c r="J102" s="73">
        <f t="shared" si="85"/>
        <v>0</v>
      </c>
      <c r="K102" s="73">
        <f t="shared" si="85"/>
        <v>0</v>
      </c>
      <c r="L102" s="73">
        <f t="shared" si="85"/>
        <v>0</v>
      </c>
      <c r="M102" s="73">
        <f t="shared" si="85"/>
        <v>0</v>
      </c>
      <c r="N102" s="73">
        <f t="shared" si="85"/>
        <v>0</v>
      </c>
      <c r="O102" s="87">
        <f>SUM(O103:O110)</f>
        <v>0</v>
      </c>
      <c r="P102" s="93"/>
    </row>
    <row r="103" spans="1:16" hidden="1" x14ac:dyDescent="0.25">
      <c r="A103" s="30">
        <v>2241</v>
      </c>
      <c r="B103" s="41" t="s">
        <v>100</v>
      </c>
      <c r="C103" s="129">
        <f t="shared" si="23"/>
        <v>0</v>
      </c>
      <c r="D103" s="43"/>
      <c r="E103" s="43"/>
      <c r="F103" s="43">
        <f t="shared" ref="F103:F110" si="86">D103+E103</f>
        <v>0</v>
      </c>
      <c r="G103" s="43"/>
      <c r="H103" s="43"/>
      <c r="I103" s="43">
        <f t="shared" ref="I103:I110" si="87">G103+H103</f>
        <v>0</v>
      </c>
      <c r="J103" s="43"/>
      <c r="K103" s="43"/>
      <c r="L103" s="43">
        <f t="shared" ref="L103:L110" si="88">J103+K103</f>
        <v>0</v>
      </c>
      <c r="M103" s="43"/>
      <c r="N103" s="43"/>
      <c r="O103" s="155">
        <f t="shared" ref="O103:O110" si="89">M103+N103</f>
        <v>0</v>
      </c>
      <c r="P103" s="88"/>
    </row>
    <row r="104" spans="1:16" ht="24" hidden="1" x14ac:dyDescent="0.25">
      <c r="A104" s="30">
        <v>2242</v>
      </c>
      <c r="B104" s="41" t="s">
        <v>101</v>
      </c>
      <c r="C104" s="129">
        <f t="shared" si="23"/>
        <v>0</v>
      </c>
      <c r="D104" s="43"/>
      <c r="E104" s="43"/>
      <c r="F104" s="43">
        <f t="shared" si="86"/>
        <v>0</v>
      </c>
      <c r="G104" s="43"/>
      <c r="H104" s="43"/>
      <c r="I104" s="43">
        <f t="shared" si="87"/>
        <v>0</v>
      </c>
      <c r="J104" s="43"/>
      <c r="K104" s="43"/>
      <c r="L104" s="43">
        <f t="shared" si="88"/>
        <v>0</v>
      </c>
      <c r="M104" s="43"/>
      <c r="N104" s="43"/>
      <c r="O104" s="155">
        <f t="shared" si="89"/>
        <v>0</v>
      </c>
      <c r="P104" s="88"/>
    </row>
    <row r="105" spans="1:16" ht="24" hidden="1" x14ac:dyDescent="0.25">
      <c r="A105" s="30">
        <v>2243</v>
      </c>
      <c r="B105" s="41" t="s">
        <v>102</v>
      </c>
      <c r="C105" s="129">
        <f t="shared" si="23"/>
        <v>0</v>
      </c>
      <c r="D105" s="43"/>
      <c r="E105" s="43"/>
      <c r="F105" s="43">
        <f t="shared" si="86"/>
        <v>0</v>
      </c>
      <c r="G105" s="43"/>
      <c r="H105" s="43"/>
      <c r="I105" s="43">
        <f t="shared" si="87"/>
        <v>0</v>
      </c>
      <c r="J105" s="43"/>
      <c r="K105" s="43"/>
      <c r="L105" s="43">
        <f t="shared" si="88"/>
        <v>0</v>
      </c>
      <c r="M105" s="43"/>
      <c r="N105" s="43"/>
      <c r="O105" s="155">
        <f t="shared" si="89"/>
        <v>0</v>
      </c>
      <c r="P105" s="88"/>
    </row>
    <row r="106" spans="1:16" hidden="1" x14ac:dyDescent="0.25">
      <c r="A106" s="30">
        <v>2244</v>
      </c>
      <c r="B106" s="41" t="s">
        <v>103</v>
      </c>
      <c r="C106" s="129">
        <f t="shared" si="23"/>
        <v>0</v>
      </c>
      <c r="D106" s="43"/>
      <c r="E106" s="43"/>
      <c r="F106" s="43">
        <f t="shared" si="86"/>
        <v>0</v>
      </c>
      <c r="G106" s="43"/>
      <c r="H106" s="43"/>
      <c r="I106" s="43">
        <f t="shared" si="87"/>
        <v>0</v>
      </c>
      <c r="J106" s="43"/>
      <c r="K106" s="43"/>
      <c r="L106" s="43">
        <f t="shared" si="88"/>
        <v>0</v>
      </c>
      <c r="M106" s="43"/>
      <c r="N106" s="43"/>
      <c r="O106" s="155">
        <f t="shared" si="89"/>
        <v>0</v>
      </c>
      <c r="P106" s="88"/>
    </row>
    <row r="107" spans="1:16" ht="24" hidden="1" x14ac:dyDescent="0.25">
      <c r="A107" s="30">
        <v>2246</v>
      </c>
      <c r="B107" s="41" t="s">
        <v>104</v>
      </c>
      <c r="C107" s="129">
        <f t="shared" si="23"/>
        <v>0</v>
      </c>
      <c r="D107" s="43"/>
      <c r="E107" s="43"/>
      <c r="F107" s="43">
        <f t="shared" si="86"/>
        <v>0</v>
      </c>
      <c r="G107" s="43"/>
      <c r="H107" s="43"/>
      <c r="I107" s="43">
        <f t="shared" si="87"/>
        <v>0</v>
      </c>
      <c r="J107" s="43"/>
      <c r="K107" s="43"/>
      <c r="L107" s="43">
        <f t="shared" si="88"/>
        <v>0</v>
      </c>
      <c r="M107" s="43"/>
      <c r="N107" s="43"/>
      <c r="O107" s="155">
        <f t="shared" si="89"/>
        <v>0</v>
      </c>
      <c r="P107" s="88"/>
    </row>
    <row r="108" spans="1:16" hidden="1" x14ac:dyDescent="0.25">
      <c r="A108" s="30">
        <v>2247</v>
      </c>
      <c r="B108" s="41" t="s">
        <v>105</v>
      </c>
      <c r="C108" s="129">
        <f t="shared" si="23"/>
        <v>0</v>
      </c>
      <c r="D108" s="43"/>
      <c r="E108" s="43"/>
      <c r="F108" s="43">
        <f t="shared" si="86"/>
        <v>0</v>
      </c>
      <c r="G108" s="43"/>
      <c r="H108" s="43"/>
      <c r="I108" s="43">
        <f t="shared" si="87"/>
        <v>0</v>
      </c>
      <c r="J108" s="43"/>
      <c r="K108" s="43"/>
      <c r="L108" s="43">
        <f t="shared" si="88"/>
        <v>0</v>
      </c>
      <c r="M108" s="43"/>
      <c r="N108" s="43"/>
      <c r="O108" s="155">
        <f t="shared" si="89"/>
        <v>0</v>
      </c>
      <c r="P108" s="88"/>
    </row>
    <row r="109" spans="1:16" ht="24" hidden="1" x14ac:dyDescent="0.25">
      <c r="A109" s="30">
        <v>2248</v>
      </c>
      <c r="B109" s="41" t="s">
        <v>106</v>
      </c>
      <c r="C109" s="129">
        <f t="shared" si="23"/>
        <v>0</v>
      </c>
      <c r="D109" s="43"/>
      <c r="E109" s="43"/>
      <c r="F109" s="43">
        <f t="shared" si="86"/>
        <v>0</v>
      </c>
      <c r="G109" s="43"/>
      <c r="H109" s="43"/>
      <c r="I109" s="43">
        <f t="shared" si="87"/>
        <v>0</v>
      </c>
      <c r="J109" s="43"/>
      <c r="K109" s="43"/>
      <c r="L109" s="43">
        <f t="shared" si="88"/>
        <v>0</v>
      </c>
      <c r="M109" s="43"/>
      <c r="N109" s="43"/>
      <c r="O109" s="155">
        <f t="shared" si="89"/>
        <v>0</v>
      </c>
      <c r="P109" s="88"/>
    </row>
    <row r="110" spans="1:16" ht="24" hidden="1" x14ac:dyDescent="0.25">
      <c r="A110" s="30">
        <v>2249</v>
      </c>
      <c r="B110" s="41" t="s">
        <v>107</v>
      </c>
      <c r="C110" s="129">
        <f t="shared" si="23"/>
        <v>0</v>
      </c>
      <c r="D110" s="43"/>
      <c r="E110" s="43"/>
      <c r="F110" s="43">
        <f t="shared" si="86"/>
        <v>0</v>
      </c>
      <c r="G110" s="43"/>
      <c r="H110" s="43"/>
      <c r="I110" s="43">
        <f t="shared" si="87"/>
        <v>0</v>
      </c>
      <c r="J110" s="43"/>
      <c r="K110" s="43"/>
      <c r="L110" s="43">
        <f t="shared" si="88"/>
        <v>0</v>
      </c>
      <c r="M110" s="43"/>
      <c r="N110" s="43"/>
      <c r="O110" s="155">
        <f t="shared" si="89"/>
        <v>0</v>
      </c>
      <c r="P110" s="88"/>
    </row>
    <row r="111" spans="1:16" hidden="1" x14ac:dyDescent="0.25">
      <c r="A111" s="72">
        <v>2250</v>
      </c>
      <c r="B111" s="41" t="s">
        <v>108</v>
      </c>
      <c r="C111" s="129">
        <f t="shared" si="23"/>
        <v>0</v>
      </c>
      <c r="D111" s="73">
        <f t="shared" ref="D111:E111" si="90">SUM(D112:D114)</f>
        <v>0</v>
      </c>
      <c r="E111" s="73">
        <f t="shared" si="90"/>
        <v>0</v>
      </c>
      <c r="F111" s="73">
        <f>SUM(F112:F114)</f>
        <v>0</v>
      </c>
      <c r="G111" s="73">
        <f t="shared" ref="G111:N111" si="91">SUM(G112:G114)</f>
        <v>0</v>
      </c>
      <c r="H111" s="73">
        <f t="shared" si="91"/>
        <v>0</v>
      </c>
      <c r="I111" s="73">
        <f t="shared" si="91"/>
        <v>0</v>
      </c>
      <c r="J111" s="73">
        <f t="shared" si="91"/>
        <v>0</v>
      </c>
      <c r="K111" s="73">
        <f t="shared" si="91"/>
        <v>0</v>
      </c>
      <c r="L111" s="73">
        <f t="shared" si="91"/>
        <v>0</v>
      </c>
      <c r="M111" s="73">
        <f t="shared" si="91"/>
        <v>0</v>
      </c>
      <c r="N111" s="73">
        <f t="shared" si="91"/>
        <v>0</v>
      </c>
      <c r="O111" s="87">
        <f>SUM(O112:O114)</f>
        <v>0</v>
      </c>
      <c r="P111" s="93"/>
    </row>
    <row r="112" spans="1:16" hidden="1" x14ac:dyDescent="0.25">
      <c r="A112" s="30">
        <v>2251</v>
      </c>
      <c r="B112" s="41" t="s">
        <v>109</v>
      </c>
      <c r="C112" s="129">
        <f t="shared" si="23"/>
        <v>0</v>
      </c>
      <c r="D112" s="43"/>
      <c r="E112" s="43"/>
      <c r="F112" s="43">
        <f t="shared" ref="F112:F114" si="92">D112+E112</f>
        <v>0</v>
      </c>
      <c r="G112" s="43"/>
      <c r="H112" s="43"/>
      <c r="I112" s="43">
        <f t="shared" ref="I112:I114" si="93">G112+H112</f>
        <v>0</v>
      </c>
      <c r="J112" s="43"/>
      <c r="K112" s="43"/>
      <c r="L112" s="43">
        <f t="shared" ref="L112:L114" si="94">J112+K112</f>
        <v>0</v>
      </c>
      <c r="M112" s="43"/>
      <c r="N112" s="43"/>
      <c r="O112" s="155">
        <f t="shared" ref="O112:O114" si="95">M112+N112</f>
        <v>0</v>
      </c>
      <c r="P112" s="88"/>
    </row>
    <row r="113" spans="1:17" ht="24" hidden="1" x14ac:dyDescent="0.25">
      <c r="A113" s="30">
        <v>2252</v>
      </c>
      <c r="B113" s="41" t="s">
        <v>110</v>
      </c>
      <c r="C113" s="129">
        <f t="shared" ref="C113:C176" si="96">SUM(F113,I113,L113,O113)</f>
        <v>0</v>
      </c>
      <c r="D113" s="43"/>
      <c r="E113" s="43"/>
      <c r="F113" s="43">
        <f t="shared" si="92"/>
        <v>0</v>
      </c>
      <c r="G113" s="43"/>
      <c r="H113" s="43"/>
      <c r="I113" s="43">
        <f t="shared" si="93"/>
        <v>0</v>
      </c>
      <c r="J113" s="43"/>
      <c r="K113" s="43"/>
      <c r="L113" s="43">
        <f t="shared" si="94"/>
        <v>0</v>
      </c>
      <c r="M113" s="43"/>
      <c r="N113" s="43"/>
      <c r="O113" s="155">
        <f t="shared" si="95"/>
        <v>0</v>
      </c>
      <c r="P113" s="88"/>
    </row>
    <row r="114" spans="1:17" ht="24" hidden="1" x14ac:dyDescent="0.25">
      <c r="A114" s="30">
        <v>2259</v>
      </c>
      <c r="B114" s="41" t="s">
        <v>111</v>
      </c>
      <c r="C114" s="129">
        <f t="shared" si="96"/>
        <v>0</v>
      </c>
      <c r="D114" s="43"/>
      <c r="E114" s="43"/>
      <c r="F114" s="43">
        <f t="shared" si="92"/>
        <v>0</v>
      </c>
      <c r="G114" s="43"/>
      <c r="H114" s="43"/>
      <c r="I114" s="43">
        <f t="shared" si="93"/>
        <v>0</v>
      </c>
      <c r="J114" s="43"/>
      <c r="K114" s="43"/>
      <c r="L114" s="43">
        <f t="shared" si="94"/>
        <v>0</v>
      </c>
      <c r="M114" s="43"/>
      <c r="N114" s="43"/>
      <c r="O114" s="155">
        <f t="shared" si="95"/>
        <v>0</v>
      </c>
      <c r="P114" s="88"/>
    </row>
    <row r="115" spans="1:17" hidden="1" x14ac:dyDescent="0.25">
      <c r="A115" s="72">
        <v>2260</v>
      </c>
      <c r="B115" s="41" t="s">
        <v>112</v>
      </c>
      <c r="C115" s="129">
        <f t="shared" si="96"/>
        <v>0</v>
      </c>
      <c r="D115" s="73">
        <f t="shared" ref="D115:E115" si="97">SUM(D116:D120)</f>
        <v>0</v>
      </c>
      <c r="E115" s="73">
        <f t="shared" si="97"/>
        <v>0</v>
      </c>
      <c r="F115" s="73">
        <f>SUM(F116:F120)</f>
        <v>0</v>
      </c>
      <c r="G115" s="73">
        <f t="shared" ref="G115:N115" si="98">SUM(G116:G120)</f>
        <v>0</v>
      </c>
      <c r="H115" s="73">
        <f t="shared" si="98"/>
        <v>0</v>
      </c>
      <c r="I115" s="73">
        <f t="shared" si="98"/>
        <v>0</v>
      </c>
      <c r="J115" s="73">
        <f t="shared" si="98"/>
        <v>0</v>
      </c>
      <c r="K115" s="73">
        <f t="shared" si="98"/>
        <v>0</v>
      </c>
      <c r="L115" s="73">
        <f t="shared" si="98"/>
        <v>0</v>
      </c>
      <c r="M115" s="73">
        <f t="shared" si="98"/>
        <v>0</v>
      </c>
      <c r="N115" s="73">
        <f t="shared" si="98"/>
        <v>0</v>
      </c>
      <c r="O115" s="87">
        <f>SUM(O116:O120)</f>
        <v>0</v>
      </c>
      <c r="P115" s="93"/>
    </row>
    <row r="116" spans="1:17" hidden="1" x14ac:dyDescent="0.25">
      <c r="A116" s="30">
        <v>2261</v>
      </c>
      <c r="B116" s="41" t="s">
        <v>113</v>
      </c>
      <c r="C116" s="129">
        <f t="shared" si="96"/>
        <v>0</v>
      </c>
      <c r="D116" s="43"/>
      <c r="E116" s="43"/>
      <c r="F116" s="43">
        <f t="shared" ref="F116:F120" si="99">D116+E116</f>
        <v>0</v>
      </c>
      <c r="G116" s="43"/>
      <c r="H116" s="43"/>
      <c r="I116" s="43">
        <f t="shared" ref="I116:I120" si="100">G116+H116</f>
        <v>0</v>
      </c>
      <c r="J116" s="43"/>
      <c r="K116" s="43"/>
      <c r="L116" s="43">
        <f t="shared" ref="L116:L120" si="101">J116+K116</f>
        <v>0</v>
      </c>
      <c r="M116" s="43"/>
      <c r="N116" s="43"/>
      <c r="O116" s="155">
        <f t="shared" ref="O116:O120" si="102">M116+N116</f>
        <v>0</v>
      </c>
      <c r="P116" s="88"/>
    </row>
    <row r="117" spans="1:17" hidden="1" x14ac:dyDescent="0.25">
      <c r="A117" s="30">
        <v>2262</v>
      </c>
      <c r="B117" s="41" t="s">
        <v>114</v>
      </c>
      <c r="C117" s="129">
        <f t="shared" si="96"/>
        <v>0</v>
      </c>
      <c r="D117" s="43"/>
      <c r="E117" s="43"/>
      <c r="F117" s="43">
        <f t="shared" si="99"/>
        <v>0</v>
      </c>
      <c r="G117" s="43"/>
      <c r="H117" s="43"/>
      <c r="I117" s="43">
        <f t="shared" si="100"/>
        <v>0</v>
      </c>
      <c r="J117" s="43"/>
      <c r="K117" s="43"/>
      <c r="L117" s="43">
        <f t="shared" si="101"/>
        <v>0</v>
      </c>
      <c r="M117" s="43"/>
      <c r="N117" s="43"/>
      <c r="O117" s="155">
        <f t="shared" si="102"/>
        <v>0</v>
      </c>
      <c r="P117" s="88"/>
    </row>
    <row r="118" spans="1:17" hidden="1" x14ac:dyDescent="0.25">
      <c r="A118" s="30">
        <v>2263</v>
      </c>
      <c r="B118" s="41" t="s">
        <v>115</v>
      </c>
      <c r="C118" s="129">
        <f t="shared" si="96"/>
        <v>0</v>
      </c>
      <c r="D118" s="43"/>
      <c r="E118" s="43"/>
      <c r="F118" s="43">
        <f t="shared" si="99"/>
        <v>0</v>
      </c>
      <c r="G118" s="43"/>
      <c r="H118" s="43"/>
      <c r="I118" s="43">
        <f t="shared" si="100"/>
        <v>0</v>
      </c>
      <c r="J118" s="43"/>
      <c r="K118" s="43"/>
      <c r="L118" s="43">
        <f t="shared" si="101"/>
        <v>0</v>
      </c>
      <c r="M118" s="43"/>
      <c r="N118" s="43"/>
      <c r="O118" s="155">
        <f t="shared" si="102"/>
        <v>0</v>
      </c>
      <c r="P118" s="88"/>
    </row>
    <row r="119" spans="1:17" ht="24" hidden="1" x14ac:dyDescent="0.25">
      <c r="A119" s="30">
        <v>2264</v>
      </c>
      <c r="B119" s="41" t="s">
        <v>116</v>
      </c>
      <c r="C119" s="129">
        <f t="shared" si="96"/>
        <v>0</v>
      </c>
      <c r="D119" s="43"/>
      <c r="E119" s="43"/>
      <c r="F119" s="43">
        <f t="shared" si="99"/>
        <v>0</v>
      </c>
      <c r="G119" s="43"/>
      <c r="H119" s="43"/>
      <c r="I119" s="43">
        <f t="shared" si="100"/>
        <v>0</v>
      </c>
      <c r="J119" s="43"/>
      <c r="K119" s="43"/>
      <c r="L119" s="43">
        <f t="shared" si="101"/>
        <v>0</v>
      </c>
      <c r="M119" s="43"/>
      <c r="N119" s="43"/>
      <c r="O119" s="155">
        <f t="shared" si="102"/>
        <v>0</v>
      </c>
      <c r="P119" s="88"/>
    </row>
    <row r="120" spans="1:17" hidden="1" x14ac:dyDescent="0.25">
      <c r="A120" s="30">
        <v>2269</v>
      </c>
      <c r="B120" s="41" t="s">
        <v>117</v>
      </c>
      <c r="C120" s="129">
        <f t="shared" si="96"/>
        <v>0</v>
      </c>
      <c r="D120" s="43"/>
      <c r="E120" s="43"/>
      <c r="F120" s="43">
        <f t="shared" si="99"/>
        <v>0</v>
      </c>
      <c r="G120" s="43"/>
      <c r="H120" s="43"/>
      <c r="I120" s="43">
        <f t="shared" si="100"/>
        <v>0</v>
      </c>
      <c r="J120" s="43"/>
      <c r="K120" s="43"/>
      <c r="L120" s="43">
        <f t="shared" si="101"/>
        <v>0</v>
      </c>
      <c r="M120" s="43"/>
      <c r="N120" s="43"/>
      <c r="O120" s="155">
        <f t="shared" si="102"/>
        <v>0</v>
      </c>
      <c r="P120" s="88"/>
    </row>
    <row r="121" spans="1:17" x14ac:dyDescent="0.25">
      <c r="A121" s="72">
        <v>2270</v>
      </c>
      <c r="B121" s="41" t="s">
        <v>118</v>
      </c>
      <c r="C121" s="312">
        <f t="shared" si="96"/>
        <v>141196</v>
      </c>
      <c r="D121" s="231">
        <f t="shared" ref="D121:E121" si="103">SUM(D122:D126)</f>
        <v>141712</v>
      </c>
      <c r="E121" s="87">
        <f t="shared" si="103"/>
        <v>-516</v>
      </c>
      <c r="F121" s="312">
        <f>SUM(F122:F126)</f>
        <v>141196</v>
      </c>
      <c r="G121" s="231">
        <f t="shared" ref="G121:N121" si="104">SUM(G122:G126)</f>
        <v>0</v>
      </c>
      <c r="H121" s="87">
        <f t="shared" si="104"/>
        <v>0</v>
      </c>
      <c r="I121" s="312">
        <f t="shared" si="104"/>
        <v>0</v>
      </c>
      <c r="J121" s="231">
        <f t="shared" si="104"/>
        <v>0</v>
      </c>
      <c r="K121" s="87">
        <f t="shared" si="104"/>
        <v>0</v>
      </c>
      <c r="L121" s="312">
        <f t="shared" si="104"/>
        <v>0</v>
      </c>
      <c r="M121" s="231">
        <f t="shared" si="104"/>
        <v>0</v>
      </c>
      <c r="N121" s="87">
        <f t="shared" si="104"/>
        <v>0</v>
      </c>
      <c r="O121" s="312">
        <f>SUM(O122:O126)</f>
        <v>0</v>
      </c>
      <c r="P121" s="622"/>
      <c r="Q121" s="331"/>
    </row>
    <row r="122" spans="1:17" hidden="1" x14ac:dyDescent="0.25">
      <c r="A122" s="30">
        <v>2272</v>
      </c>
      <c r="B122" s="92" t="s">
        <v>119</v>
      </c>
      <c r="C122" s="129">
        <f t="shared" si="96"/>
        <v>0</v>
      </c>
      <c r="D122" s="43"/>
      <c r="E122" s="43"/>
      <c r="F122" s="43">
        <f t="shared" ref="F122:F126" si="105">D122+E122</f>
        <v>0</v>
      </c>
      <c r="G122" s="43"/>
      <c r="H122" s="43"/>
      <c r="I122" s="43">
        <f t="shared" ref="I122:I126" si="106">G122+H122</f>
        <v>0</v>
      </c>
      <c r="J122" s="43"/>
      <c r="K122" s="43"/>
      <c r="L122" s="43">
        <f t="shared" ref="L122:L126" si="107">J122+K122</f>
        <v>0</v>
      </c>
      <c r="M122" s="43"/>
      <c r="N122" s="43"/>
      <c r="O122" s="155">
        <f t="shared" ref="O122:O126" si="108">M122+N122</f>
        <v>0</v>
      </c>
      <c r="P122" s="88"/>
    </row>
    <row r="123" spans="1:17" ht="24" hidden="1" x14ac:dyDescent="0.25">
      <c r="A123" s="30">
        <v>2274</v>
      </c>
      <c r="B123" s="117" t="s">
        <v>306</v>
      </c>
      <c r="C123" s="129">
        <f t="shared" si="96"/>
        <v>0</v>
      </c>
      <c r="D123" s="43"/>
      <c r="E123" s="43"/>
      <c r="F123" s="43">
        <f t="shared" si="105"/>
        <v>0</v>
      </c>
      <c r="G123" s="43"/>
      <c r="H123" s="43"/>
      <c r="I123" s="43">
        <f t="shared" si="106"/>
        <v>0</v>
      </c>
      <c r="J123" s="43"/>
      <c r="K123" s="43"/>
      <c r="L123" s="43">
        <f t="shared" si="107"/>
        <v>0</v>
      </c>
      <c r="M123" s="43"/>
      <c r="N123" s="43"/>
      <c r="O123" s="155">
        <f t="shared" si="108"/>
        <v>0</v>
      </c>
      <c r="P123" s="88"/>
    </row>
    <row r="124" spans="1:17" ht="24" x14ac:dyDescent="0.25">
      <c r="A124" s="30">
        <v>2275</v>
      </c>
      <c r="B124" s="41" t="s">
        <v>120</v>
      </c>
      <c r="C124" s="312">
        <f t="shared" si="96"/>
        <v>141196</v>
      </c>
      <c r="D124" s="230">
        <f>98033-4235-1294+50000-792</f>
        <v>141712</v>
      </c>
      <c r="E124" s="155">
        <v>-516</v>
      </c>
      <c r="F124" s="311">
        <f t="shared" si="105"/>
        <v>141196</v>
      </c>
      <c r="G124" s="230"/>
      <c r="H124" s="155"/>
      <c r="I124" s="311">
        <f t="shared" si="106"/>
        <v>0</v>
      </c>
      <c r="J124" s="230"/>
      <c r="K124" s="155"/>
      <c r="L124" s="311">
        <f t="shared" si="107"/>
        <v>0</v>
      </c>
      <c r="M124" s="230"/>
      <c r="N124" s="155"/>
      <c r="O124" s="311">
        <f t="shared" si="108"/>
        <v>0</v>
      </c>
      <c r="P124" s="623"/>
      <c r="Q124" s="331"/>
    </row>
    <row r="125" spans="1:17" ht="36" hidden="1" x14ac:dyDescent="0.25">
      <c r="A125" s="30">
        <v>2276</v>
      </c>
      <c r="B125" s="41" t="s">
        <v>121</v>
      </c>
      <c r="C125" s="129">
        <f t="shared" si="96"/>
        <v>0</v>
      </c>
      <c r="D125" s="43"/>
      <c r="E125" s="43"/>
      <c r="F125" s="43">
        <f t="shared" si="105"/>
        <v>0</v>
      </c>
      <c r="G125" s="43"/>
      <c r="H125" s="43"/>
      <c r="I125" s="43">
        <f t="shared" si="106"/>
        <v>0</v>
      </c>
      <c r="J125" s="43"/>
      <c r="K125" s="43"/>
      <c r="L125" s="43">
        <f t="shared" si="107"/>
        <v>0</v>
      </c>
      <c r="M125" s="43"/>
      <c r="N125" s="43"/>
      <c r="O125" s="155">
        <f t="shared" si="108"/>
        <v>0</v>
      </c>
      <c r="P125" s="88"/>
    </row>
    <row r="126" spans="1:17" ht="24" hidden="1" x14ac:dyDescent="0.25">
      <c r="A126" s="30">
        <v>2279</v>
      </c>
      <c r="B126" s="41" t="s">
        <v>122</v>
      </c>
      <c r="C126" s="129">
        <f t="shared" si="96"/>
        <v>0</v>
      </c>
      <c r="D126" s="43"/>
      <c r="E126" s="43"/>
      <c r="F126" s="43">
        <f t="shared" si="105"/>
        <v>0</v>
      </c>
      <c r="G126" s="43"/>
      <c r="H126" s="43"/>
      <c r="I126" s="43">
        <f t="shared" si="106"/>
        <v>0</v>
      </c>
      <c r="J126" s="43"/>
      <c r="K126" s="43"/>
      <c r="L126" s="43">
        <f t="shared" si="107"/>
        <v>0</v>
      </c>
      <c r="M126" s="43"/>
      <c r="N126" s="43"/>
      <c r="O126" s="155">
        <f t="shared" si="108"/>
        <v>0</v>
      </c>
      <c r="P126" s="88"/>
    </row>
    <row r="127" spans="1:17" ht="24" hidden="1" x14ac:dyDescent="0.25">
      <c r="A127" s="594">
        <v>2280</v>
      </c>
      <c r="B127" s="38" t="s">
        <v>123</v>
      </c>
      <c r="C127" s="128">
        <f t="shared" si="96"/>
        <v>0</v>
      </c>
      <c r="D127" s="75">
        <f t="shared" ref="D127:O127" si="109">SUM(D128)</f>
        <v>0</v>
      </c>
      <c r="E127" s="75">
        <f t="shared" si="109"/>
        <v>0</v>
      </c>
      <c r="F127" s="75">
        <f t="shared" si="109"/>
        <v>0</v>
      </c>
      <c r="G127" s="75">
        <f t="shared" si="109"/>
        <v>0</v>
      </c>
      <c r="H127" s="75">
        <f t="shared" si="109"/>
        <v>0</v>
      </c>
      <c r="I127" s="75">
        <f t="shared" si="109"/>
        <v>0</v>
      </c>
      <c r="J127" s="75">
        <f t="shared" si="109"/>
        <v>0</v>
      </c>
      <c r="K127" s="75">
        <f t="shared" si="109"/>
        <v>0</v>
      </c>
      <c r="L127" s="75">
        <f t="shared" si="109"/>
        <v>0</v>
      </c>
      <c r="M127" s="75">
        <f t="shared" si="109"/>
        <v>0</v>
      </c>
      <c r="N127" s="75">
        <f t="shared" si="109"/>
        <v>0</v>
      </c>
      <c r="O127" s="87">
        <f t="shared" si="109"/>
        <v>0</v>
      </c>
      <c r="P127" s="93"/>
    </row>
    <row r="128" spans="1:17" ht="24" hidden="1" x14ac:dyDescent="0.25">
      <c r="A128" s="30">
        <v>2283</v>
      </c>
      <c r="B128" s="41" t="s">
        <v>124</v>
      </c>
      <c r="C128" s="129">
        <f t="shared" si="96"/>
        <v>0</v>
      </c>
      <c r="D128" s="43"/>
      <c r="E128" s="43"/>
      <c r="F128" s="43">
        <f>D128+E128</f>
        <v>0</v>
      </c>
      <c r="G128" s="43"/>
      <c r="H128" s="43"/>
      <c r="I128" s="43">
        <f>G128+H128</f>
        <v>0</v>
      </c>
      <c r="J128" s="43"/>
      <c r="K128" s="43"/>
      <c r="L128" s="43">
        <f>J128+K128</f>
        <v>0</v>
      </c>
      <c r="M128" s="43"/>
      <c r="N128" s="43"/>
      <c r="O128" s="155">
        <f>M128+N128</f>
        <v>0</v>
      </c>
      <c r="P128" s="88"/>
    </row>
    <row r="129" spans="1:16" ht="38.25" hidden="1" customHeight="1" x14ac:dyDescent="0.25">
      <c r="A129" s="34">
        <v>2300</v>
      </c>
      <c r="B129" s="69" t="s">
        <v>125</v>
      </c>
      <c r="C129" s="127">
        <f t="shared" si="96"/>
        <v>0</v>
      </c>
      <c r="D129" s="36">
        <f t="shared" ref="D129:E129" si="110">SUM(D130,D135,D139,D140,D143,D150,D158,D159,D162)</f>
        <v>0</v>
      </c>
      <c r="E129" s="36">
        <f t="shared" si="110"/>
        <v>0</v>
      </c>
      <c r="F129" s="36">
        <f>SUM(F130,F135,F139,F140,F143,F150,F158,F159,F162)</f>
        <v>0</v>
      </c>
      <c r="G129" s="36">
        <f t="shared" ref="G129:N129" si="111">SUM(G130,G135,G139,G140,G143,G150,G158,G159,G162)</f>
        <v>0</v>
      </c>
      <c r="H129" s="36">
        <f t="shared" si="111"/>
        <v>0</v>
      </c>
      <c r="I129" s="36">
        <f t="shared" si="111"/>
        <v>0</v>
      </c>
      <c r="J129" s="36">
        <f t="shared" si="111"/>
        <v>0</v>
      </c>
      <c r="K129" s="36">
        <f t="shared" si="111"/>
        <v>0</v>
      </c>
      <c r="L129" s="36">
        <f t="shared" si="111"/>
        <v>0</v>
      </c>
      <c r="M129" s="36">
        <f t="shared" si="111"/>
        <v>0</v>
      </c>
      <c r="N129" s="36">
        <f t="shared" si="111"/>
        <v>0</v>
      </c>
      <c r="O129" s="120">
        <f>SUM(O130,O135,O139,O140,O143,O150,O158,O159,O162)</f>
        <v>0</v>
      </c>
      <c r="P129" s="174"/>
    </row>
    <row r="130" spans="1:16" ht="24" hidden="1" x14ac:dyDescent="0.25">
      <c r="A130" s="594">
        <v>2310</v>
      </c>
      <c r="B130" s="38" t="s">
        <v>126</v>
      </c>
      <c r="C130" s="128">
        <f t="shared" si="96"/>
        <v>0</v>
      </c>
      <c r="D130" s="75">
        <f t="shared" ref="D130:O130" si="112">SUM(D131:D134)</f>
        <v>0</v>
      </c>
      <c r="E130" s="75">
        <f t="shared" si="112"/>
        <v>0</v>
      </c>
      <c r="F130" s="75">
        <f t="shared" si="112"/>
        <v>0</v>
      </c>
      <c r="G130" s="75">
        <f t="shared" si="112"/>
        <v>0</v>
      </c>
      <c r="H130" s="75">
        <f t="shared" si="112"/>
        <v>0</v>
      </c>
      <c r="I130" s="75">
        <f t="shared" si="112"/>
        <v>0</v>
      </c>
      <c r="J130" s="75">
        <f t="shared" si="112"/>
        <v>0</v>
      </c>
      <c r="K130" s="75">
        <f t="shared" si="112"/>
        <v>0</v>
      </c>
      <c r="L130" s="75">
        <f t="shared" si="112"/>
        <v>0</v>
      </c>
      <c r="M130" s="75">
        <f t="shared" si="112"/>
        <v>0</v>
      </c>
      <c r="N130" s="75">
        <f t="shared" si="112"/>
        <v>0</v>
      </c>
      <c r="O130" s="86">
        <f t="shared" si="112"/>
        <v>0</v>
      </c>
      <c r="P130" s="175"/>
    </row>
    <row r="131" spans="1:16" hidden="1" x14ac:dyDescent="0.25">
      <c r="A131" s="30">
        <v>2311</v>
      </c>
      <c r="B131" s="41" t="s">
        <v>127</v>
      </c>
      <c r="C131" s="129">
        <f t="shared" si="96"/>
        <v>0</v>
      </c>
      <c r="D131" s="43"/>
      <c r="E131" s="43"/>
      <c r="F131" s="43">
        <f t="shared" ref="F131:F134" si="113">D131+E131</f>
        <v>0</v>
      </c>
      <c r="G131" s="43"/>
      <c r="H131" s="43"/>
      <c r="I131" s="43">
        <f t="shared" ref="I131:I134" si="114">G131+H131</f>
        <v>0</v>
      </c>
      <c r="J131" s="43"/>
      <c r="K131" s="43"/>
      <c r="L131" s="43">
        <f t="shared" ref="L131:L134" si="115">J131+K131</f>
        <v>0</v>
      </c>
      <c r="M131" s="43"/>
      <c r="N131" s="43"/>
      <c r="O131" s="155">
        <f t="shared" ref="O131:O134" si="116">M131+N131</f>
        <v>0</v>
      </c>
      <c r="P131" s="88"/>
    </row>
    <row r="132" spans="1:16" hidden="1" x14ac:dyDescent="0.25">
      <c r="A132" s="30">
        <v>2312</v>
      </c>
      <c r="B132" s="41" t="s">
        <v>128</v>
      </c>
      <c r="C132" s="129">
        <f t="shared" si="96"/>
        <v>0</v>
      </c>
      <c r="D132" s="43"/>
      <c r="E132" s="43"/>
      <c r="F132" s="43">
        <f t="shared" si="113"/>
        <v>0</v>
      </c>
      <c r="G132" s="43"/>
      <c r="H132" s="43"/>
      <c r="I132" s="43">
        <f t="shared" si="114"/>
        <v>0</v>
      </c>
      <c r="J132" s="43"/>
      <c r="K132" s="43"/>
      <c r="L132" s="43">
        <f t="shared" si="115"/>
        <v>0</v>
      </c>
      <c r="M132" s="43"/>
      <c r="N132" s="43"/>
      <c r="O132" s="155">
        <f t="shared" si="116"/>
        <v>0</v>
      </c>
      <c r="P132" s="88"/>
    </row>
    <row r="133" spans="1:16" hidden="1" x14ac:dyDescent="0.25">
      <c r="A133" s="30">
        <v>2313</v>
      </c>
      <c r="B133" s="41" t="s">
        <v>129</v>
      </c>
      <c r="C133" s="129">
        <f t="shared" si="96"/>
        <v>0</v>
      </c>
      <c r="D133" s="43"/>
      <c r="E133" s="43"/>
      <c r="F133" s="43">
        <f t="shared" si="113"/>
        <v>0</v>
      </c>
      <c r="G133" s="43"/>
      <c r="H133" s="43"/>
      <c r="I133" s="43">
        <f t="shared" si="114"/>
        <v>0</v>
      </c>
      <c r="J133" s="43"/>
      <c r="K133" s="43"/>
      <c r="L133" s="43">
        <f t="shared" si="115"/>
        <v>0</v>
      </c>
      <c r="M133" s="43"/>
      <c r="N133" s="43"/>
      <c r="O133" s="155">
        <f t="shared" si="116"/>
        <v>0</v>
      </c>
      <c r="P133" s="88"/>
    </row>
    <row r="134" spans="1:16" ht="47.25" hidden="1" customHeight="1" x14ac:dyDescent="0.25">
      <c r="A134" s="30">
        <v>2314</v>
      </c>
      <c r="B134" s="41" t="s">
        <v>307</v>
      </c>
      <c r="C134" s="129">
        <f t="shared" si="96"/>
        <v>0</v>
      </c>
      <c r="D134" s="43"/>
      <c r="E134" s="43"/>
      <c r="F134" s="43">
        <f t="shared" si="113"/>
        <v>0</v>
      </c>
      <c r="G134" s="43"/>
      <c r="H134" s="43"/>
      <c r="I134" s="43">
        <f t="shared" si="114"/>
        <v>0</v>
      </c>
      <c r="J134" s="43"/>
      <c r="K134" s="43"/>
      <c r="L134" s="43">
        <f t="shared" si="115"/>
        <v>0</v>
      </c>
      <c r="M134" s="43"/>
      <c r="N134" s="43"/>
      <c r="O134" s="155">
        <f t="shared" si="116"/>
        <v>0</v>
      </c>
      <c r="P134" s="88"/>
    </row>
    <row r="135" spans="1:16" hidden="1" x14ac:dyDescent="0.25">
      <c r="A135" s="72">
        <v>2320</v>
      </c>
      <c r="B135" s="41" t="s">
        <v>130</v>
      </c>
      <c r="C135" s="129">
        <f t="shared" si="96"/>
        <v>0</v>
      </c>
      <c r="D135" s="73">
        <f t="shared" ref="D135:E135" si="117">SUM(D136:D138)</f>
        <v>0</v>
      </c>
      <c r="E135" s="73">
        <f t="shared" si="117"/>
        <v>0</v>
      </c>
      <c r="F135" s="73">
        <f>SUM(F136:F138)</f>
        <v>0</v>
      </c>
      <c r="G135" s="73">
        <f t="shared" ref="G135:N135" si="118">SUM(G136:G138)</f>
        <v>0</v>
      </c>
      <c r="H135" s="73">
        <f t="shared" si="118"/>
        <v>0</v>
      </c>
      <c r="I135" s="73">
        <f t="shared" si="118"/>
        <v>0</v>
      </c>
      <c r="J135" s="73">
        <f t="shared" si="118"/>
        <v>0</v>
      </c>
      <c r="K135" s="73">
        <f t="shared" si="118"/>
        <v>0</v>
      </c>
      <c r="L135" s="73">
        <f t="shared" si="118"/>
        <v>0</v>
      </c>
      <c r="M135" s="73">
        <f t="shared" si="118"/>
        <v>0</v>
      </c>
      <c r="N135" s="73">
        <f t="shared" si="118"/>
        <v>0</v>
      </c>
      <c r="O135" s="87">
        <f>SUM(O136:O138)</f>
        <v>0</v>
      </c>
      <c r="P135" s="93"/>
    </row>
    <row r="136" spans="1:16" hidden="1" x14ac:dyDescent="0.25">
      <c r="A136" s="30">
        <v>2321</v>
      </c>
      <c r="B136" s="41" t="s">
        <v>131</v>
      </c>
      <c r="C136" s="129">
        <f t="shared" si="96"/>
        <v>0</v>
      </c>
      <c r="D136" s="43"/>
      <c r="E136" s="43"/>
      <c r="F136" s="43">
        <f t="shared" ref="F136:F139" si="119">D136+E136</f>
        <v>0</v>
      </c>
      <c r="G136" s="43"/>
      <c r="H136" s="43"/>
      <c r="I136" s="43">
        <f t="shared" ref="I136:I139" si="120">G136+H136</f>
        <v>0</v>
      </c>
      <c r="J136" s="43"/>
      <c r="K136" s="43"/>
      <c r="L136" s="43">
        <f t="shared" ref="L136:L139" si="121">J136+K136</f>
        <v>0</v>
      </c>
      <c r="M136" s="43"/>
      <c r="N136" s="43"/>
      <c r="O136" s="155">
        <f t="shared" ref="O136:O139" si="122">M136+N136</f>
        <v>0</v>
      </c>
      <c r="P136" s="88"/>
    </row>
    <row r="137" spans="1:16" hidden="1" x14ac:dyDescent="0.25">
      <c r="A137" s="30">
        <v>2322</v>
      </c>
      <c r="B137" s="41" t="s">
        <v>132</v>
      </c>
      <c r="C137" s="129">
        <f t="shared" si="96"/>
        <v>0</v>
      </c>
      <c r="D137" s="43"/>
      <c r="E137" s="43"/>
      <c r="F137" s="43">
        <f t="shared" si="119"/>
        <v>0</v>
      </c>
      <c r="G137" s="43"/>
      <c r="H137" s="43"/>
      <c r="I137" s="43">
        <f t="shared" si="120"/>
        <v>0</v>
      </c>
      <c r="J137" s="43"/>
      <c r="K137" s="43"/>
      <c r="L137" s="43">
        <f t="shared" si="121"/>
        <v>0</v>
      </c>
      <c r="M137" s="43"/>
      <c r="N137" s="43"/>
      <c r="O137" s="155">
        <f t="shared" si="122"/>
        <v>0</v>
      </c>
      <c r="P137" s="88"/>
    </row>
    <row r="138" spans="1:16" ht="10.5" hidden="1" customHeight="1" x14ac:dyDescent="0.25">
      <c r="A138" s="30">
        <v>2329</v>
      </c>
      <c r="B138" s="41" t="s">
        <v>133</v>
      </c>
      <c r="C138" s="129">
        <f t="shared" si="96"/>
        <v>0</v>
      </c>
      <c r="D138" s="43"/>
      <c r="E138" s="43"/>
      <c r="F138" s="43">
        <f t="shared" si="119"/>
        <v>0</v>
      </c>
      <c r="G138" s="43"/>
      <c r="H138" s="43"/>
      <c r="I138" s="43">
        <f t="shared" si="120"/>
        <v>0</v>
      </c>
      <c r="J138" s="43"/>
      <c r="K138" s="43"/>
      <c r="L138" s="43">
        <f t="shared" si="121"/>
        <v>0</v>
      </c>
      <c r="M138" s="43"/>
      <c r="N138" s="43"/>
      <c r="O138" s="155">
        <f t="shared" si="122"/>
        <v>0</v>
      </c>
      <c r="P138" s="88"/>
    </row>
    <row r="139" spans="1:16" hidden="1" x14ac:dyDescent="0.25">
      <c r="A139" s="72">
        <v>2330</v>
      </c>
      <c r="B139" s="41" t="s">
        <v>134</v>
      </c>
      <c r="C139" s="129">
        <f t="shared" si="96"/>
        <v>0</v>
      </c>
      <c r="D139" s="43"/>
      <c r="E139" s="43"/>
      <c r="F139" s="43">
        <f t="shared" si="119"/>
        <v>0</v>
      </c>
      <c r="G139" s="43"/>
      <c r="H139" s="43"/>
      <c r="I139" s="43">
        <f t="shared" si="120"/>
        <v>0</v>
      </c>
      <c r="J139" s="43"/>
      <c r="K139" s="43"/>
      <c r="L139" s="43">
        <f t="shared" si="121"/>
        <v>0</v>
      </c>
      <c r="M139" s="43"/>
      <c r="N139" s="43"/>
      <c r="O139" s="155">
        <f t="shared" si="122"/>
        <v>0</v>
      </c>
      <c r="P139" s="88"/>
    </row>
    <row r="140" spans="1:16" ht="48" hidden="1" x14ac:dyDescent="0.25">
      <c r="A140" s="72">
        <v>2340</v>
      </c>
      <c r="B140" s="41" t="s">
        <v>135</v>
      </c>
      <c r="C140" s="129">
        <f t="shared" si="96"/>
        <v>0</v>
      </c>
      <c r="D140" s="73">
        <f t="shared" ref="D140:E140" si="123">SUM(D141:D142)</f>
        <v>0</v>
      </c>
      <c r="E140" s="73">
        <f t="shared" si="123"/>
        <v>0</v>
      </c>
      <c r="F140" s="73">
        <f>SUM(F141:F142)</f>
        <v>0</v>
      </c>
      <c r="G140" s="73">
        <f t="shared" ref="G140:N140" si="124">SUM(G141:G142)</f>
        <v>0</v>
      </c>
      <c r="H140" s="73">
        <f t="shared" si="124"/>
        <v>0</v>
      </c>
      <c r="I140" s="73">
        <f t="shared" si="124"/>
        <v>0</v>
      </c>
      <c r="J140" s="73">
        <f t="shared" si="124"/>
        <v>0</v>
      </c>
      <c r="K140" s="73">
        <f t="shared" si="124"/>
        <v>0</v>
      </c>
      <c r="L140" s="73">
        <f t="shared" si="124"/>
        <v>0</v>
      </c>
      <c r="M140" s="73">
        <f t="shared" si="124"/>
        <v>0</v>
      </c>
      <c r="N140" s="73">
        <f t="shared" si="124"/>
        <v>0</v>
      </c>
      <c r="O140" s="87">
        <f>SUM(O141:O142)</f>
        <v>0</v>
      </c>
      <c r="P140" s="93"/>
    </row>
    <row r="141" spans="1:16" hidden="1" x14ac:dyDescent="0.25">
      <c r="A141" s="30">
        <v>2341</v>
      </c>
      <c r="B141" s="41" t="s">
        <v>136</v>
      </c>
      <c r="C141" s="129">
        <f t="shared" si="96"/>
        <v>0</v>
      </c>
      <c r="D141" s="43"/>
      <c r="E141" s="43"/>
      <c r="F141" s="43">
        <f t="shared" ref="F141:F142" si="125">D141+E141</f>
        <v>0</v>
      </c>
      <c r="G141" s="43"/>
      <c r="H141" s="43"/>
      <c r="I141" s="43">
        <f t="shared" ref="I141:I142" si="126">G141+H141</f>
        <v>0</v>
      </c>
      <c r="J141" s="43"/>
      <c r="K141" s="43"/>
      <c r="L141" s="43">
        <f t="shared" ref="L141:L142" si="127">J141+K141</f>
        <v>0</v>
      </c>
      <c r="M141" s="43"/>
      <c r="N141" s="43"/>
      <c r="O141" s="155">
        <f t="shared" ref="O141:O142" si="128">M141+N141</f>
        <v>0</v>
      </c>
      <c r="P141" s="88"/>
    </row>
    <row r="142" spans="1:16" ht="24" hidden="1" x14ac:dyDescent="0.25">
      <c r="A142" s="30">
        <v>2344</v>
      </c>
      <c r="B142" s="41" t="s">
        <v>137</v>
      </c>
      <c r="C142" s="129">
        <f t="shared" si="96"/>
        <v>0</v>
      </c>
      <c r="D142" s="43"/>
      <c r="E142" s="43"/>
      <c r="F142" s="43">
        <f t="shared" si="125"/>
        <v>0</v>
      </c>
      <c r="G142" s="43"/>
      <c r="H142" s="43"/>
      <c r="I142" s="43">
        <f t="shared" si="126"/>
        <v>0</v>
      </c>
      <c r="J142" s="43"/>
      <c r="K142" s="43"/>
      <c r="L142" s="43">
        <f t="shared" si="127"/>
        <v>0</v>
      </c>
      <c r="M142" s="43"/>
      <c r="N142" s="43"/>
      <c r="O142" s="155">
        <f t="shared" si="128"/>
        <v>0</v>
      </c>
      <c r="P142" s="88"/>
    </row>
    <row r="143" spans="1:16" ht="24" hidden="1" x14ac:dyDescent="0.25">
      <c r="A143" s="70">
        <v>2350</v>
      </c>
      <c r="B143" s="55" t="s">
        <v>138</v>
      </c>
      <c r="C143" s="82">
        <f t="shared" si="96"/>
        <v>0</v>
      </c>
      <c r="D143" s="71">
        <f t="shared" ref="D143:E143" si="129">SUM(D144:D149)</f>
        <v>0</v>
      </c>
      <c r="E143" s="71">
        <f t="shared" si="129"/>
        <v>0</v>
      </c>
      <c r="F143" s="71">
        <f>SUM(F144:F149)</f>
        <v>0</v>
      </c>
      <c r="G143" s="71">
        <f t="shared" ref="G143:N143" si="130">SUM(G144:G149)</f>
        <v>0</v>
      </c>
      <c r="H143" s="71">
        <f t="shared" si="130"/>
        <v>0</v>
      </c>
      <c r="I143" s="71">
        <f t="shared" si="130"/>
        <v>0</v>
      </c>
      <c r="J143" s="71">
        <f t="shared" si="130"/>
        <v>0</v>
      </c>
      <c r="K143" s="71">
        <f t="shared" si="130"/>
        <v>0</v>
      </c>
      <c r="L143" s="71">
        <f t="shared" si="130"/>
        <v>0</v>
      </c>
      <c r="M143" s="71">
        <f t="shared" si="130"/>
        <v>0</v>
      </c>
      <c r="N143" s="71">
        <f t="shared" si="130"/>
        <v>0</v>
      </c>
      <c r="O143" s="153">
        <f>SUM(O144:O149)</f>
        <v>0</v>
      </c>
      <c r="P143" s="172"/>
    </row>
    <row r="144" spans="1:16" hidden="1" x14ac:dyDescent="0.25">
      <c r="A144" s="27">
        <v>2351</v>
      </c>
      <c r="B144" s="38" t="s">
        <v>139</v>
      </c>
      <c r="C144" s="128">
        <f t="shared" si="96"/>
        <v>0</v>
      </c>
      <c r="D144" s="40"/>
      <c r="E144" s="40"/>
      <c r="F144" s="40">
        <f t="shared" ref="F144:F149" si="131">D144+E144</f>
        <v>0</v>
      </c>
      <c r="G144" s="40"/>
      <c r="H144" s="40"/>
      <c r="I144" s="40">
        <f t="shared" ref="I144:I149" si="132">G144+H144</f>
        <v>0</v>
      </c>
      <c r="J144" s="40"/>
      <c r="K144" s="40"/>
      <c r="L144" s="40">
        <f t="shared" ref="L144:L149" si="133">J144+K144</f>
        <v>0</v>
      </c>
      <c r="M144" s="40"/>
      <c r="N144" s="40"/>
      <c r="O144" s="154">
        <f t="shared" ref="O144:O149" si="134">M144+N144</f>
        <v>0</v>
      </c>
      <c r="P144" s="89"/>
    </row>
    <row r="145" spans="1:16" hidden="1" x14ac:dyDescent="0.25">
      <c r="A145" s="30">
        <v>2352</v>
      </c>
      <c r="B145" s="41" t="s">
        <v>140</v>
      </c>
      <c r="C145" s="129">
        <f t="shared" si="96"/>
        <v>0</v>
      </c>
      <c r="D145" s="43"/>
      <c r="E145" s="43"/>
      <c r="F145" s="43">
        <f t="shared" si="131"/>
        <v>0</v>
      </c>
      <c r="G145" s="43"/>
      <c r="H145" s="43"/>
      <c r="I145" s="43">
        <f t="shared" si="132"/>
        <v>0</v>
      </c>
      <c r="J145" s="43"/>
      <c r="K145" s="43"/>
      <c r="L145" s="43">
        <f t="shared" si="133"/>
        <v>0</v>
      </c>
      <c r="M145" s="43"/>
      <c r="N145" s="43"/>
      <c r="O145" s="155">
        <f t="shared" si="134"/>
        <v>0</v>
      </c>
      <c r="P145" s="88"/>
    </row>
    <row r="146" spans="1:16" ht="24" hidden="1" x14ac:dyDescent="0.25">
      <c r="A146" s="30">
        <v>2353</v>
      </c>
      <c r="B146" s="41" t="s">
        <v>141</v>
      </c>
      <c r="C146" s="129">
        <f t="shared" si="96"/>
        <v>0</v>
      </c>
      <c r="D146" s="43"/>
      <c r="E146" s="43"/>
      <c r="F146" s="43">
        <f t="shared" si="131"/>
        <v>0</v>
      </c>
      <c r="G146" s="43"/>
      <c r="H146" s="43"/>
      <c r="I146" s="43">
        <f t="shared" si="132"/>
        <v>0</v>
      </c>
      <c r="J146" s="43"/>
      <c r="K146" s="43"/>
      <c r="L146" s="43">
        <f t="shared" si="133"/>
        <v>0</v>
      </c>
      <c r="M146" s="43"/>
      <c r="N146" s="43"/>
      <c r="O146" s="155">
        <f t="shared" si="134"/>
        <v>0</v>
      </c>
      <c r="P146" s="88"/>
    </row>
    <row r="147" spans="1:16" ht="24" hidden="1" x14ac:dyDescent="0.25">
      <c r="A147" s="30">
        <v>2354</v>
      </c>
      <c r="B147" s="41" t="s">
        <v>142</v>
      </c>
      <c r="C147" s="129">
        <f t="shared" si="96"/>
        <v>0</v>
      </c>
      <c r="D147" s="43"/>
      <c r="E147" s="43"/>
      <c r="F147" s="43">
        <f t="shared" si="131"/>
        <v>0</v>
      </c>
      <c r="G147" s="43"/>
      <c r="H147" s="43"/>
      <c r="I147" s="43">
        <f t="shared" si="132"/>
        <v>0</v>
      </c>
      <c r="J147" s="43"/>
      <c r="K147" s="43"/>
      <c r="L147" s="43">
        <f t="shared" si="133"/>
        <v>0</v>
      </c>
      <c r="M147" s="43"/>
      <c r="N147" s="43"/>
      <c r="O147" s="155">
        <f t="shared" si="134"/>
        <v>0</v>
      </c>
      <c r="P147" s="88"/>
    </row>
    <row r="148" spans="1:16" ht="24" hidden="1" x14ac:dyDescent="0.25">
      <c r="A148" s="30">
        <v>2355</v>
      </c>
      <c r="B148" s="41" t="s">
        <v>143</v>
      </c>
      <c r="C148" s="129">
        <f t="shared" si="96"/>
        <v>0</v>
      </c>
      <c r="D148" s="43"/>
      <c r="E148" s="43"/>
      <c r="F148" s="43">
        <f t="shared" si="131"/>
        <v>0</v>
      </c>
      <c r="G148" s="43"/>
      <c r="H148" s="43"/>
      <c r="I148" s="43">
        <f t="shared" si="132"/>
        <v>0</v>
      </c>
      <c r="J148" s="43"/>
      <c r="K148" s="43"/>
      <c r="L148" s="43">
        <f t="shared" si="133"/>
        <v>0</v>
      </c>
      <c r="M148" s="43"/>
      <c r="N148" s="43"/>
      <c r="O148" s="155">
        <f t="shared" si="134"/>
        <v>0</v>
      </c>
      <c r="P148" s="88"/>
    </row>
    <row r="149" spans="1:16" ht="24" hidden="1" x14ac:dyDescent="0.25">
      <c r="A149" s="30">
        <v>2359</v>
      </c>
      <c r="B149" s="41" t="s">
        <v>144</v>
      </c>
      <c r="C149" s="129">
        <f t="shared" si="96"/>
        <v>0</v>
      </c>
      <c r="D149" s="43"/>
      <c r="E149" s="43"/>
      <c r="F149" s="43">
        <f t="shared" si="131"/>
        <v>0</v>
      </c>
      <c r="G149" s="43"/>
      <c r="H149" s="43"/>
      <c r="I149" s="43">
        <f t="shared" si="132"/>
        <v>0</v>
      </c>
      <c r="J149" s="43"/>
      <c r="K149" s="43"/>
      <c r="L149" s="43">
        <f t="shared" si="133"/>
        <v>0</v>
      </c>
      <c r="M149" s="43"/>
      <c r="N149" s="43"/>
      <c r="O149" s="155">
        <f t="shared" si="134"/>
        <v>0</v>
      </c>
      <c r="P149" s="88"/>
    </row>
    <row r="150" spans="1:16" ht="24.75" hidden="1" customHeight="1" x14ac:dyDescent="0.25">
      <c r="A150" s="72">
        <v>2360</v>
      </c>
      <c r="B150" s="41" t="s">
        <v>145</v>
      </c>
      <c r="C150" s="129">
        <f t="shared" si="96"/>
        <v>0</v>
      </c>
      <c r="D150" s="73">
        <f t="shared" ref="D150:E150" si="135">SUM(D151:D157)</f>
        <v>0</v>
      </c>
      <c r="E150" s="73">
        <f t="shared" si="135"/>
        <v>0</v>
      </c>
      <c r="F150" s="73">
        <f>SUM(F151:F157)</f>
        <v>0</v>
      </c>
      <c r="G150" s="73">
        <f t="shared" ref="G150:N150" si="136">SUM(G151:G157)</f>
        <v>0</v>
      </c>
      <c r="H150" s="73">
        <f t="shared" si="136"/>
        <v>0</v>
      </c>
      <c r="I150" s="73">
        <f t="shared" si="136"/>
        <v>0</v>
      </c>
      <c r="J150" s="73">
        <f t="shared" si="136"/>
        <v>0</v>
      </c>
      <c r="K150" s="73">
        <f t="shared" si="136"/>
        <v>0</v>
      </c>
      <c r="L150" s="73">
        <f t="shared" si="136"/>
        <v>0</v>
      </c>
      <c r="M150" s="73">
        <f t="shared" si="136"/>
        <v>0</v>
      </c>
      <c r="N150" s="73">
        <f t="shared" si="136"/>
        <v>0</v>
      </c>
      <c r="O150" s="87">
        <f>SUM(O151:O157)</f>
        <v>0</v>
      </c>
      <c r="P150" s="93"/>
    </row>
    <row r="151" spans="1:16" hidden="1" x14ac:dyDescent="0.25">
      <c r="A151" s="29">
        <v>2361</v>
      </c>
      <c r="B151" s="41" t="s">
        <v>146</v>
      </c>
      <c r="C151" s="129">
        <f t="shared" si="96"/>
        <v>0</v>
      </c>
      <c r="D151" s="43"/>
      <c r="E151" s="43"/>
      <c r="F151" s="43">
        <f t="shared" ref="F151:F158" si="137">D151+E151</f>
        <v>0</v>
      </c>
      <c r="G151" s="43"/>
      <c r="H151" s="43"/>
      <c r="I151" s="43">
        <f t="shared" ref="I151:I158" si="138">G151+H151</f>
        <v>0</v>
      </c>
      <c r="J151" s="43"/>
      <c r="K151" s="43"/>
      <c r="L151" s="43">
        <f t="shared" ref="L151:L158" si="139">J151+K151</f>
        <v>0</v>
      </c>
      <c r="M151" s="43"/>
      <c r="N151" s="43"/>
      <c r="O151" s="155">
        <f t="shared" ref="O151:O158" si="140">M151+N151</f>
        <v>0</v>
      </c>
      <c r="P151" s="88"/>
    </row>
    <row r="152" spans="1:16" ht="24" hidden="1" x14ac:dyDescent="0.25">
      <c r="A152" s="29">
        <v>2362</v>
      </c>
      <c r="B152" s="41" t="s">
        <v>147</v>
      </c>
      <c r="C152" s="129">
        <f t="shared" si="96"/>
        <v>0</v>
      </c>
      <c r="D152" s="43"/>
      <c r="E152" s="43"/>
      <c r="F152" s="43">
        <f t="shared" si="137"/>
        <v>0</v>
      </c>
      <c r="G152" s="43"/>
      <c r="H152" s="43"/>
      <c r="I152" s="43">
        <f t="shared" si="138"/>
        <v>0</v>
      </c>
      <c r="J152" s="43"/>
      <c r="K152" s="43"/>
      <c r="L152" s="43">
        <f t="shared" si="139"/>
        <v>0</v>
      </c>
      <c r="M152" s="43"/>
      <c r="N152" s="43"/>
      <c r="O152" s="155">
        <f t="shared" si="140"/>
        <v>0</v>
      </c>
      <c r="P152" s="88"/>
    </row>
    <row r="153" spans="1:16" hidden="1" x14ac:dyDescent="0.25">
      <c r="A153" s="29">
        <v>2363</v>
      </c>
      <c r="B153" s="41" t="s">
        <v>148</v>
      </c>
      <c r="C153" s="129">
        <f t="shared" si="96"/>
        <v>0</v>
      </c>
      <c r="D153" s="43"/>
      <c r="E153" s="43"/>
      <c r="F153" s="43">
        <f t="shared" si="137"/>
        <v>0</v>
      </c>
      <c r="G153" s="43"/>
      <c r="H153" s="43"/>
      <c r="I153" s="43">
        <f t="shared" si="138"/>
        <v>0</v>
      </c>
      <c r="J153" s="43"/>
      <c r="K153" s="43"/>
      <c r="L153" s="43">
        <f t="shared" si="139"/>
        <v>0</v>
      </c>
      <c r="M153" s="43"/>
      <c r="N153" s="43"/>
      <c r="O153" s="155">
        <f t="shared" si="140"/>
        <v>0</v>
      </c>
      <c r="P153" s="88"/>
    </row>
    <row r="154" spans="1:16" hidden="1" x14ac:dyDescent="0.25">
      <c r="A154" s="29">
        <v>2364</v>
      </c>
      <c r="B154" s="41" t="s">
        <v>149</v>
      </c>
      <c r="C154" s="129">
        <f t="shared" si="96"/>
        <v>0</v>
      </c>
      <c r="D154" s="43"/>
      <c r="E154" s="43"/>
      <c r="F154" s="43">
        <f t="shared" si="137"/>
        <v>0</v>
      </c>
      <c r="G154" s="43"/>
      <c r="H154" s="43"/>
      <c r="I154" s="43">
        <f t="shared" si="138"/>
        <v>0</v>
      </c>
      <c r="J154" s="43"/>
      <c r="K154" s="43"/>
      <c r="L154" s="43">
        <f t="shared" si="139"/>
        <v>0</v>
      </c>
      <c r="M154" s="43"/>
      <c r="N154" s="43"/>
      <c r="O154" s="155">
        <f t="shared" si="140"/>
        <v>0</v>
      </c>
      <c r="P154" s="88"/>
    </row>
    <row r="155" spans="1:16" ht="12.75" hidden="1" customHeight="1" x14ac:dyDescent="0.25">
      <c r="A155" s="29">
        <v>2365</v>
      </c>
      <c r="B155" s="41" t="s">
        <v>150</v>
      </c>
      <c r="C155" s="129">
        <f t="shared" si="96"/>
        <v>0</v>
      </c>
      <c r="D155" s="43"/>
      <c r="E155" s="43"/>
      <c r="F155" s="43">
        <f t="shared" si="137"/>
        <v>0</v>
      </c>
      <c r="G155" s="43"/>
      <c r="H155" s="43"/>
      <c r="I155" s="43">
        <f t="shared" si="138"/>
        <v>0</v>
      </c>
      <c r="J155" s="43"/>
      <c r="K155" s="43"/>
      <c r="L155" s="43">
        <f t="shared" si="139"/>
        <v>0</v>
      </c>
      <c r="M155" s="43"/>
      <c r="N155" s="43"/>
      <c r="O155" s="155">
        <f t="shared" si="140"/>
        <v>0</v>
      </c>
      <c r="P155" s="88"/>
    </row>
    <row r="156" spans="1:16" ht="36" hidden="1" x14ac:dyDescent="0.25">
      <c r="A156" s="29">
        <v>2366</v>
      </c>
      <c r="B156" s="41" t="s">
        <v>151</v>
      </c>
      <c r="C156" s="129">
        <f t="shared" si="96"/>
        <v>0</v>
      </c>
      <c r="D156" s="43"/>
      <c r="E156" s="43"/>
      <c r="F156" s="43">
        <f t="shared" si="137"/>
        <v>0</v>
      </c>
      <c r="G156" s="43"/>
      <c r="H156" s="43"/>
      <c r="I156" s="43">
        <f t="shared" si="138"/>
        <v>0</v>
      </c>
      <c r="J156" s="43"/>
      <c r="K156" s="43"/>
      <c r="L156" s="43">
        <f t="shared" si="139"/>
        <v>0</v>
      </c>
      <c r="M156" s="43"/>
      <c r="N156" s="43"/>
      <c r="O156" s="155">
        <f t="shared" si="140"/>
        <v>0</v>
      </c>
      <c r="P156" s="88"/>
    </row>
    <row r="157" spans="1:16" ht="48" hidden="1" x14ac:dyDescent="0.25">
      <c r="A157" s="29">
        <v>2369</v>
      </c>
      <c r="B157" s="41" t="s">
        <v>152</v>
      </c>
      <c r="C157" s="129">
        <f t="shared" si="96"/>
        <v>0</v>
      </c>
      <c r="D157" s="43"/>
      <c r="E157" s="43"/>
      <c r="F157" s="43">
        <f t="shared" si="137"/>
        <v>0</v>
      </c>
      <c r="G157" s="43"/>
      <c r="H157" s="43"/>
      <c r="I157" s="43">
        <f t="shared" si="138"/>
        <v>0</v>
      </c>
      <c r="J157" s="43"/>
      <c r="K157" s="43"/>
      <c r="L157" s="43">
        <f t="shared" si="139"/>
        <v>0</v>
      </c>
      <c r="M157" s="43"/>
      <c r="N157" s="43"/>
      <c r="O157" s="155">
        <f t="shared" si="140"/>
        <v>0</v>
      </c>
      <c r="P157" s="88"/>
    </row>
    <row r="158" spans="1:16" hidden="1" x14ac:dyDescent="0.25">
      <c r="A158" s="70">
        <v>2370</v>
      </c>
      <c r="B158" s="55" t="s">
        <v>153</v>
      </c>
      <c r="C158" s="82">
        <f t="shared" si="96"/>
        <v>0</v>
      </c>
      <c r="D158" s="74"/>
      <c r="E158" s="74"/>
      <c r="F158" s="74">
        <f t="shared" si="137"/>
        <v>0</v>
      </c>
      <c r="G158" s="74"/>
      <c r="H158" s="74"/>
      <c r="I158" s="74">
        <f t="shared" si="138"/>
        <v>0</v>
      </c>
      <c r="J158" s="74"/>
      <c r="K158" s="74"/>
      <c r="L158" s="74">
        <f t="shared" si="139"/>
        <v>0</v>
      </c>
      <c r="M158" s="74"/>
      <c r="N158" s="74"/>
      <c r="O158" s="156">
        <f t="shared" si="140"/>
        <v>0</v>
      </c>
      <c r="P158" s="173"/>
    </row>
    <row r="159" spans="1:16" hidden="1" x14ac:dyDescent="0.25">
      <c r="A159" s="70">
        <v>2380</v>
      </c>
      <c r="B159" s="55" t="s">
        <v>154</v>
      </c>
      <c r="C159" s="82">
        <f t="shared" si="96"/>
        <v>0</v>
      </c>
      <c r="D159" s="71">
        <f t="shared" ref="D159:E159" si="141">SUM(D160:D161)</f>
        <v>0</v>
      </c>
      <c r="E159" s="71">
        <f t="shared" si="141"/>
        <v>0</v>
      </c>
      <c r="F159" s="71">
        <f>SUM(F160:F161)</f>
        <v>0</v>
      </c>
      <c r="G159" s="71">
        <f t="shared" ref="G159:N159" si="142">SUM(G160:G161)</f>
        <v>0</v>
      </c>
      <c r="H159" s="71">
        <f t="shared" si="142"/>
        <v>0</v>
      </c>
      <c r="I159" s="71">
        <f t="shared" si="142"/>
        <v>0</v>
      </c>
      <c r="J159" s="71">
        <f t="shared" si="142"/>
        <v>0</v>
      </c>
      <c r="K159" s="71">
        <f t="shared" si="142"/>
        <v>0</v>
      </c>
      <c r="L159" s="71">
        <f t="shared" si="142"/>
        <v>0</v>
      </c>
      <c r="M159" s="71">
        <f t="shared" si="142"/>
        <v>0</v>
      </c>
      <c r="N159" s="71">
        <f t="shared" si="142"/>
        <v>0</v>
      </c>
      <c r="O159" s="153">
        <f>SUM(O160:O161)</f>
        <v>0</v>
      </c>
      <c r="P159" s="172"/>
    </row>
    <row r="160" spans="1:16" hidden="1" x14ac:dyDescent="0.25">
      <c r="A160" s="26">
        <v>2381</v>
      </c>
      <c r="B160" s="38" t="s">
        <v>155</v>
      </c>
      <c r="C160" s="128">
        <f t="shared" si="96"/>
        <v>0</v>
      </c>
      <c r="D160" s="40"/>
      <c r="E160" s="40"/>
      <c r="F160" s="40">
        <f t="shared" ref="F160:F163" si="143">D160+E160</f>
        <v>0</v>
      </c>
      <c r="G160" s="40"/>
      <c r="H160" s="40"/>
      <c r="I160" s="40">
        <f t="shared" ref="I160:I163" si="144">G160+H160</f>
        <v>0</v>
      </c>
      <c r="J160" s="40"/>
      <c r="K160" s="40"/>
      <c r="L160" s="40">
        <f t="shared" ref="L160:L163" si="145">J160+K160</f>
        <v>0</v>
      </c>
      <c r="M160" s="40"/>
      <c r="N160" s="40"/>
      <c r="O160" s="154">
        <f t="shared" ref="O160:O163" si="146">M160+N160</f>
        <v>0</v>
      </c>
      <c r="P160" s="89"/>
    </row>
    <row r="161" spans="1:16" ht="24" hidden="1" x14ac:dyDescent="0.25">
      <c r="A161" s="29">
        <v>2389</v>
      </c>
      <c r="B161" s="41" t="s">
        <v>156</v>
      </c>
      <c r="C161" s="129">
        <f t="shared" si="96"/>
        <v>0</v>
      </c>
      <c r="D161" s="43"/>
      <c r="E161" s="43"/>
      <c r="F161" s="43">
        <f t="shared" si="143"/>
        <v>0</v>
      </c>
      <c r="G161" s="43"/>
      <c r="H161" s="43"/>
      <c r="I161" s="43">
        <f t="shared" si="144"/>
        <v>0</v>
      </c>
      <c r="J161" s="43"/>
      <c r="K161" s="43"/>
      <c r="L161" s="43">
        <f t="shared" si="145"/>
        <v>0</v>
      </c>
      <c r="M161" s="43"/>
      <c r="N161" s="43"/>
      <c r="O161" s="155">
        <f t="shared" si="146"/>
        <v>0</v>
      </c>
      <c r="P161" s="88"/>
    </row>
    <row r="162" spans="1:16" hidden="1" x14ac:dyDescent="0.25">
      <c r="A162" s="70">
        <v>2390</v>
      </c>
      <c r="B162" s="55" t="s">
        <v>157</v>
      </c>
      <c r="C162" s="82">
        <f t="shared" si="96"/>
        <v>0</v>
      </c>
      <c r="D162" s="74"/>
      <c r="E162" s="74"/>
      <c r="F162" s="74">
        <f t="shared" si="143"/>
        <v>0</v>
      </c>
      <c r="G162" s="74"/>
      <c r="H162" s="74"/>
      <c r="I162" s="74">
        <f t="shared" si="144"/>
        <v>0</v>
      </c>
      <c r="J162" s="74"/>
      <c r="K162" s="74"/>
      <c r="L162" s="74">
        <f t="shared" si="145"/>
        <v>0</v>
      </c>
      <c r="M162" s="74"/>
      <c r="N162" s="74"/>
      <c r="O162" s="156">
        <f t="shared" si="146"/>
        <v>0</v>
      </c>
      <c r="P162" s="173"/>
    </row>
    <row r="163" spans="1:16" hidden="1" x14ac:dyDescent="0.25">
      <c r="A163" s="34">
        <v>2400</v>
      </c>
      <c r="B163" s="69" t="s">
        <v>158</v>
      </c>
      <c r="C163" s="127">
        <f t="shared" si="96"/>
        <v>0</v>
      </c>
      <c r="D163" s="76"/>
      <c r="E163" s="76"/>
      <c r="F163" s="76">
        <f t="shared" si="143"/>
        <v>0</v>
      </c>
      <c r="G163" s="76"/>
      <c r="H163" s="76"/>
      <c r="I163" s="76">
        <f t="shared" si="144"/>
        <v>0</v>
      </c>
      <c r="J163" s="76"/>
      <c r="K163" s="76"/>
      <c r="L163" s="76">
        <f t="shared" si="145"/>
        <v>0</v>
      </c>
      <c r="M163" s="76"/>
      <c r="N163" s="76"/>
      <c r="O163" s="157">
        <f t="shared" si="146"/>
        <v>0</v>
      </c>
      <c r="P163" s="177"/>
    </row>
    <row r="164" spans="1:16" ht="24" hidden="1" x14ac:dyDescent="0.25">
      <c r="A164" s="34">
        <v>2500</v>
      </c>
      <c r="B164" s="69" t="s">
        <v>159</v>
      </c>
      <c r="C164" s="127">
        <f t="shared" si="96"/>
        <v>0</v>
      </c>
      <c r="D164" s="36">
        <f t="shared" ref="D164:E164" si="147">SUM(D165,D170)</f>
        <v>0</v>
      </c>
      <c r="E164" s="36">
        <f t="shared" si="147"/>
        <v>0</v>
      </c>
      <c r="F164" s="36">
        <f>SUM(F165,F170)</f>
        <v>0</v>
      </c>
      <c r="G164" s="36">
        <f t="shared" ref="G164:O164" si="148">SUM(G165,G170)</f>
        <v>0</v>
      </c>
      <c r="H164" s="36">
        <f t="shared" si="148"/>
        <v>0</v>
      </c>
      <c r="I164" s="36">
        <f t="shared" si="148"/>
        <v>0</v>
      </c>
      <c r="J164" s="36">
        <f t="shared" si="148"/>
        <v>0</v>
      </c>
      <c r="K164" s="36">
        <f t="shared" si="148"/>
        <v>0</v>
      </c>
      <c r="L164" s="36">
        <f t="shared" si="148"/>
        <v>0</v>
      </c>
      <c r="M164" s="36">
        <f t="shared" si="148"/>
        <v>0</v>
      </c>
      <c r="N164" s="36">
        <f t="shared" si="148"/>
        <v>0</v>
      </c>
      <c r="O164" s="36">
        <f t="shared" si="148"/>
        <v>0</v>
      </c>
      <c r="P164" s="171"/>
    </row>
    <row r="165" spans="1:16" ht="16.5" hidden="1" customHeight="1" x14ac:dyDescent="0.25">
      <c r="A165" s="594">
        <v>2510</v>
      </c>
      <c r="B165" s="38" t="s">
        <v>160</v>
      </c>
      <c r="C165" s="128">
        <f t="shared" si="96"/>
        <v>0</v>
      </c>
      <c r="D165" s="75">
        <f t="shared" ref="D165:E165" si="149">SUM(D166:D169)</f>
        <v>0</v>
      </c>
      <c r="E165" s="75">
        <f t="shared" si="149"/>
        <v>0</v>
      </c>
      <c r="F165" s="75">
        <f>SUM(F166:F169)</f>
        <v>0</v>
      </c>
      <c r="G165" s="75">
        <f t="shared" ref="G165:O165" si="150">SUM(G166:G169)</f>
        <v>0</v>
      </c>
      <c r="H165" s="75">
        <f t="shared" si="150"/>
        <v>0</v>
      </c>
      <c r="I165" s="75">
        <f t="shared" si="150"/>
        <v>0</v>
      </c>
      <c r="J165" s="75">
        <f t="shared" si="150"/>
        <v>0</v>
      </c>
      <c r="K165" s="75">
        <f t="shared" si="150"/>
        <v>0</v>
      </c>
      <c r="L165" s="75">
        <f t="shared" si="150"/>
        <v>0</v>
      </c>
      <c r="M165" s="75">
        <f t="shared" si="150"/>
        <v>0</v>
      </c>
      <c r="N165" s="75">
        <f t="shared" si="150"/>
        <v>0</v>
      </c>
      <c r="O165" s="158">
        <f t="shared" si="150"/>
        <v>0</v>
      </c>
      <c r="P165" s="426"/>
    </row>
    <row r="166" spans="1:16" ht="24" hidden="1" x14ac:dyDescent="0.25">
      <c r="A166" s="30">
        <v>2512</v>
      </c>
      <c r="B166" s="41" t="s">
        <v>161</v>
      </c>
      <c r="C166" s="129">
        <f t="shared" si="96"/>
        <v>0</v>
      </c>
      <c r="D166" s="43"/>
      <c r="E166" s="43"/>
      <c r="F166" s="43">
        <f t="shared" ref="F166:F171" si="151">D166+E166</f>
        <v>0</v>
      </c>
      <c r="G166" s="43"/>
      <c r="H166" s="43"/>
      <c r="I166" s="43">
        <f t="shared" ref="I166:I171" si="152">G166+H166</f>
        <v>0</v>
      </c>
      <c r="J166" s="43"/>
      <c r="K166" s="43"/>
      <c r="L166" s="43">
        <f t="shared" ref="L166:L171" si="153">J166+K166</f>
        <v>0</v>
      </c>
      <c r="M166" s="43"/>
      <c r="N166" s="43"/>
      <c r="O166" s="155">
        <f t="shared" ref="O166:O171" si="154">M166+N166</f>
        <v>0</v>
      </c>
      <c r="P166" s="88"/>
    </row>
    <row r="167" spans="1:16" ht="36" hidden="1" x14ac:dyDescent="0.25">
      <c r="A167" s="30">
        <v>2513</v>
      </c>
      <c r="B167" s="41" t="s">
        <v>162</v>
      </c>
      <c r="C167" s="129">
        <f t="shared" si="96"/>
        <v>0</v>
      </c>
      <c r="D167" s="43"/>
      <c r="E167" s="43"/>
      <c r="F167" s="43">
        <f t="shared" si="151"/>
        <v>0</v>
      </c>
      <c r="G167" s="43"/>
      <c r="H167" s="43"/>
      <c r="I167" s="43">
        <f t="shared" si="152"/>
        <v>0</v>
      </c>
      <c r="J167" s="43"/>
      <c r="K167" s="43"/>
      <c r="L167" s="43">
        <f t="shared" si="153"/>
        <v>0</v>
      </c>
      <c r="M167" s="43"/>
      <c r="N167" s="43"/>
      <c r="O167" s="155">
        <f t="shared" si="154"/>
        <v>0</v>
      </c>
      <c r="P167" s="88"/>
    </row>
    <row r="168" spans="1:16" ht="24" hidden="1" x14ac:dyDescent="0.25">
      <c r="A168" s="30">
        <v>2515</v>
      </c>
      <c r="B168" s="41" t="s">
        <v>163</v>
      </c>
      <c r="C168" s="129">
        <f t="shared" si="96"/>
        <v>0</v>
      </c>
      <c r="D168" s="43"/>
      <c r="E168" s="43"/>
      <c r="F168" s="43">
        <f t="shared" si="151"/>
        <v>0</v>
      </c>
      <c r="G168" s="43"/>
      <c r="H168" s="43"/>
      <c r="I168" s="43">
        <f t="shared" si="152"/>
        <v>0</v>
      </c>
      <c r="J168" s="43"/>
      <c r="K168" s="43"/>
      <c r="L168" s="43">
        <f t="shared" si="153"/>
        <v>0</v>
      </c>
      <c r="M168" s="43"/>
      <c r="N168" s="43"/>
      <c r="O168" s="155">
        <f t="shared" si="154"/>
        <v>0</v>
      </c>
      <c r="P168" s="88"/>
    </row>
    <row r="169" spans="1:16" ht="24" hidden="1" x14ac:dyDescent="0.25">
      <c r="A169" s="30">
        <v>2519</v>
      </c>
      <c r="B169" s="41" t="s">
        <v>164</v>
      </c>
      <c r="C169" s="129">
        <f t="shared" si="96"/>
        <v>0</v>
      </c>
      <c r="D169" s="43"/>
      <c r="E169" s="43"/>
      <c r="F169" s="43">
        <f t="shared" si="151"/>
        <v>0</v>
      </c>
      <c r="G169" s="43"/>
      <c r="H169" s="43"/>
      <c r="I169" s="43">
        <f t="shared" si="152"/>
        <v>0</v>
      </c>
      <c r="J169" s="43"/>
      <c r="K169" s="43"/>
      <c r="L169" s="43">
        <f t="shared" si="153"/>
        <v>0</v>
      </c>
      <c r="M169" s="43"/>
      <c r="N169" s="43"/>
      <c r="O169" s="155">
        <f t="shared" si="154"/>
        <v>0</v>
      </c>
      <c r="P169" s="88"/>
    </row>
    <row r="170" spans="1:16" ht="24" hidden="1" x14ac:dyDescent="0.25">
      <c r="A170" s="72">
        <v>2520</v>
      </c>
      <c r="B170" s="41" t="s">
        <v>165</v>
      </c>
      <c r="C170" s="129">
        <f t="shared" si="96"/>
        <v>0</v>
      </c>
      <c r="D170" s="43"/>
      <c r="E170" s="43"/>
      <c r="F170" s="43">
        <f t="shared" si="151"/>
        <v>0</v>
      </c>
      <c r="G170" s="43"/>
      <c r="H170" s="43"/>
      <c r="I170" s="43">
        <f t="shared" si="152"/>
        <v>0</v>
      </c>
      <c r="J170" s="43"/>
      <c r="K170" s="43"/>
      <c r="L170" s="43">
        <f t="shared" si="153"/>
        <v>0</v>
      </c>
      <c r="M170" s="43"/>
      <c r="N170" s="43"/>
      <c r="O170" s="155">
        <f t="shared" si="154"/>
        <v>0</v>
      </c>
      <c r="P170" s="88"/>
    </row>
    <row r="171" spans="1:16" s="77" customFormat="1" ht="48" hidden="1" x14ac:dyDescent="0.25">
      <c r="A171" s="17">
        <v>2800</v>
      </c>
      <c r="B171" s="38" t="s">
        <v>166</v>
      </c>
      <c r="C171" s="128">
        <f t="shared" si="96"/>
        <v>0</v>
      </c>
      <c r="D171" s="40"/>
      <c r="E171" s="40"/>
      <c r="F171" s="28">
        <f t="shared" si="151"/>
        <v>0</v>
      </c>
      <c r="G171" s="28"/>
      <c r="H171" s="28"/>
      <c r="I171" s="28">
        <f t="shared" si="152"/>
        <v>0</v>
      </c>
      <c r="J171" s="28"/>
      <c r="K171" s="28"/>
      <c r="L171" s="28">
        <f t="shared" si="153"/>
        <v>0</v>
      </c>
      <c r="M171" s="28"/>
      <c r="N171" s="28"/>
      <c r="O171" s="143">
        <f t="shared" si="154"/>
        <v>0</v>
      </c>
      <c r="P171" s="166"/>
    </row>
    <row r="172" spans="1:16" hidden="1" x14ac:dyDescent="0.25">
      <c r="A172" s="67">
        <v>3000</v>
      </c>
      <c r="B172" s="67" t="s">
        <v>167</v>
      </c>
      <c r="C172" s="134">
        <f t="shared" si="96"/>
        <v>0</v>
      </c>
      <c r="D172" s="68">
        <f t="shared" ref="D172:E172" si="155">SUM(D173,D183)</f>
        <v>0</v>
      </c>
      <c r="E172" s="68">
        <f t="shared" si="155"/>
        <v>0</v>
      </c>
      <c r="F172" s="68">
        <f>SUM(F173,F183)</f>
        <v>0</v>
      </c>
      <c r="G172" s="68">
        <f t="shared" ref="G172:N172" si="156">SUM(G173,G183)</f>
        <v>0</v>
      </c>
      <c r="H172" s="68">
        <f t="shared" si="156"/>
        <v>0</v>
      </c>
      <c r="I172" s="68">
        <f t="shared" si="156"/>
        <v>0</v>
      </c>
      <c r="J172" s="68">
        <f t="shared" si="156"/>
        <v>0</v>
      </c>
      <c r="K172" s="68">
        <f t="shared" si="156"/>
        <v>0</v>
      </c>
      <c r="L172" s="68">
        <f t="shared" si="156"/>
        <v>0</v>
      </c>
      <c r="M172" s="68">
        <f t="shared" si="156"/>
        <v>0</v>
      </c>
      <c r="N172" s="68">
        <f t="shared" si="156"/>
        <v>0</v>
      </c>
      <c r="O172" s="122">
        <f>SUM(O173,O183)</f>
        <v>0</v>
      </c>
      <c r="P172" s="170"/>
    </row>
    <row r="173" spans="1:16" ht="24" hidden="1" x14ac:dyDescent="0.25">
      <c r="A173" s="34">
        <v>3200</v>
      </c>
      <c r="B173" s="78" t="s">
        <v>168</v>
      </c>
      <c r="C173" s="127">
        <f t="shared" si="96"/>
        <v>0</v>
      </c>
      <c r="D173" s="36">
        <f t="shared" ref="D173:E173" si="157">SUM(D174,D178)</f>
        <v>0</v>
      </c>
      <c r="E173" s="36">
        <f t="shared" si="157"/>
        <v>0</v>
      </c>
      <c r="F173" s="36">
        <f>SUM(F174,F178)</f>
        <v>0</v>
      </c>
      <c r="G173" s="36">
        <f t="shared" ref="G173:O173" si="158">SUM(G174,G178)</f>
        <v>0</v>
      </c>
      <c r="H173" s="36">
        <f t="shared" si="158"/>
        <v>0</v>
      </c>
      <c r="I173" s="36">
        <f t="shared" si="158"/>
        <v>0</v>
      </c>
      <c r="J173" s="36">
        <f t="shared" si="158"/>
        <v>0</v>
      </c>
      <c r="K173" s="36">
        <f t="shared" si="158"/>
        <v>0</v>
      </c>
      <c r="L173" s="36">
        <f t="shared" si="158"/>
        <v>0</v>
      </c>
      <c r="M173" s="36">
        <f t="shared" si="158"/>
        <v>0</v>
      </c>
      <c r="N173" s="36">
        <f t="shared" si="158"/>
        <v>0</v>
      </c>
      <c r="O173" s="121">
        <f t="shared" si="158"/>
        <v>0</v>
      </c>
      <c r="P173" s="171"/>
    </row>
    <row r="174" spans="1:16" ht="36" hidden="1" x14ac:dyDescent="0.25">
      <c r="A174" s="594">
        <v>3260</v>
      </c>
      <c r="B174" s="38" t="s">
        <v>169</v>
      </c>
      <c r="C174" s="128">
        <f t="shared" si="96"/>
        <v>0</v>
      </c>
      <c r="D174" s="75">
        <f t="shared" ref="D174:E174" si="159">SUM(D175:D177)</f>
        <v>0</v>
      </c>
      <c r="E174" s="75">
        <f t="shared" si="159"/>
        <v>0</v>
      </c>
      <c r="F174" s="75">
        <f>SUM(F175:F177)</f>
        <v>0</v>
      </c>
      <c r="G174" s="75">
        <f t="shared" ref="G174:N174" si="160">SUM(G175:G177)</f>
        <v>0</v>
      </c>
      <c r="H174" s="75">
        <f t="shared" si="160"/>
        <v>0</v>
      </c>
      <c r="I174" s="75">
        <f t="shared" si="160"/>
        <v>0</v>
      </c>
      <c r="J174" s="75">
        <f t="shared" si="160"/>
        <v>0</v>
      </c>
      <c r="K174" s="75">
        <f t="shared" si="160"/>
        <v>0</v>
      </c>
      <c r="L174" s="75">
        <f t="shared" si="160"/>
        <v>0</v>
      </c>
      <c r="M174" s="75">
        <f t="shared" si="160"/>
        <v>0</v>
      </c>
      <c r="N174" s="75">
        <f t="shared" si="160"/>
        <v>0</v>
      </c>
      <c r="O174" s="86">
        <f>SUM(O175:O177)</f>
        <v>0</v>
      </c>
      <c r="P174" s="175"/>
    </row>
    <row r="175" spans="1:16" ht="24" hidden="1" x14ac:dyDescent="0.25">
      <c r="A175" s="30">
        <v>3261</v>
      </c>
      <c r="B175" s="41" t="s">
        <v>170</v>
      </c>
      <c r="C175" s="129">
        <f t="shared" si="96"/>
        <v>0</v>
      </c>
      <c r="D175" s="43"/>
      <c r="E175" s="43"/>
      <c r="F175" s="43">
        <f t="shared" ref="F175:F177" si="161">D175+E175</f>
        <v>0</v>
      </c>
      <c r="G175" s="43"/>
      <c r="H175" s="43"/>
      <c r="I175" s="43">
        <f t="shared" ref="I175:I177" si="162">G175+H175</f>
        <v>0</v>
      </c>
      <c r="J175" s="43"/>
      <c r="K175" s="43"/>
      <c r="L175" s="43">
        <f t="shared" ref="L175:L177" si="163">J175+K175</f>
        <v>0</v>
      </c>
      <c r="M175" s="43"/>
      <c r="N175" s="43"/>
      <c r="O175" s="155">
        <f t="shared" ref="O175:O177" si="164">M175+N175</f>
        <v>0</v>
      </c>
      <c r="P175" s="88"/>
    </row>
    <row r="176" spans="1:16" ht="36" hidden="1" x14ac:dyDescent="0.25">
      <c r="A176" s="30">
        <v>3262</v>
      </c>
      <c r="B176" s="41" t="s">
        <v>171</v>
      </c>
      <c r="C176" s="129">
        <f t="shared" si="96"/>
        <v>0</v>
      </c>
      <c r="D176" s="43"/>
      <c r="E176" s="43"/>
      <c r="F176" s="43">
        <f t="shared" si="161"/>
        <v>0</v>
      </c>
      <c r="G176" s="43"/>
      <c r="H176" s="43"/>
      <c r="I176" s="43">
        <f t="shared" si="162"/>
        <v>0</v>
      </c>
      <c r="J176" s="43"/>
      <c r="K176" s="43"/>
      <c r="L176" s="43">
        <f t="shared" si="163"/>
        <v>0</v>
      </c>
      <c r="M176" s="43"/>
      <c r="N176" s="43"/>
      <c r="O176" s="155">
        <f t="shared" si="164"/>
        <v>0</v>
      </c>
      <c r="P176" s="88"/>
    </row>
    <row r="177" spans="1:16" ht="24" hidden="1" x14ac:dyDescent="0.25">
      <c r="A177" s="30">
        <v>3263</v>
      </c>
      <c r="B177" s="41" t="s">
        <v>172</v>
      </c>
      <c r="C177" s="129">
        <f t="shared" ref="C177:C240" si="165">SUM(F177,I177,L177,O177)</f>
        <v>0</v>
      </c>
      <c r="D177" s="43"/>
      <c r="E177" s="43"/>
      <c r="F177" s="43">
        <f t="shared" si="161"/>
        <v>0</v>
      </c>
      <c r="G177" s="43"/>
      <c r="H177" s="43"/>
      <c r="I177" s="43">
        <f t="shared" si="162"/>
        <v>0</v>
      </c>
      <c r="J177" s="43"/>
      <c r="K177" s="43"/>
      <c r="L177" s="43">
        <f t="shared" si="163"/>
        <v>0</v>
      </c>
      <c r="M177" s="43"/>
      <c r="N177" s="43"/>
      <c r="O177" s="155">
        <f t="shared" si="164"/>
        <v>0</v>
      </c>
      <c r="P177" s="88"/>
    </row>
    <row r="178" spans="1:16" ht="84" hidden="1" x14ac:dyDescent="0.25">
      <c r="A178" s="594">
        <v>3290</v>
      </c>
      <c r="B178" s="38" t="s">
        <v>300</v>
      </c>
      <c r="C178" s="624">
        <f t="shared" si="165"/>
        <v>0</v>
      </c>
      <c r="D178" s="75">
        <f t="shared" ref="D178:E178" si="166">SUM(D179:D182)</f>
        <v>0</v>
      </c>
      <c r="E178" s="75">
        <f t="shared" si="166"/>
        <v>0</v>
      </c>
      <c r="F178" s="75">
        <f>SUM(F179:F182)</f>
        <v>0</v>
      </c>
      <c r="G178" s="75">
        <f t="shared" ref="G178:O178" si="167">SUM(G179:G182)</f>
        <v>0</v>
      </c>
      <c r="H178" s="75">
        <f t="shared" si="167"/>
        <v>0</v>
      </c>
      <c r="I178" s="75">
        <f t="shared" si="167"/>
        <v>0</v>
      </c>
      <c r="J178" s="75">
        <f t="shared" si="167"/>
        <v>0</v>
      </c>
      <c r="K178" s="75">
        <f t="shared" si="167"/>
        <v>0</v>
      </c>
      <c r="L178" s="75">
        <f t="shared" si="167"/>
        <v>0</v>
      </c>
      <c r="M178" s="75">
        <f t="shared" si="167"/>
        <v>0</v>
      </c>
      <c r="N178" s="75">
        <f t="shared" si="167"/>
        <v>0</v>
      </c>
      <c r="O178" s="159">
        <f t="shared" si="167"/>
        <v>0</v>
      </c>
      <c r="P178" s="443"/>
    </row>
    <row r="179" spans="1:16" ht="72" hidden="1" x14ac:dyDescent="0.25">
      <c r="A179" s="30">
        <v>3291</v>
      </c>
      <c r="B179" s="41" t="s">
        <v>173</v>
      </c>
      <c r="C179" s="129">
        <f t="shared" si="165"/>
        <v>0</v>
      </c>
      <c r="D179" s="43"/>
      <c r="E179" s="43"/>
      <c r="F179" s="43">
        <f t="shared" ref="F179:F182" si="168">D179+E179</f>
        <v>0</v>
      </c>
      <c r="G179" s="43"/>
      <c r="H179" s="43"/>
      <c r="I179" s="43">
        <f t="shared" ref="I179:I182" si="169">G179+H179</f>
        <v>0</v>
      </c>
      <c r="J179" s="43"/>
      <c r="K179" s="43"/>
      <c r="L179" s="43">
        <f t="shared" ref="L179:L182" si="170">J179+K179</f>
        <v>0</v>
      </c>
      <c r="M179" s="43"/>
      <c r="N179" s="43"/>
      <c r="O179" s="155">
        <f t="shared" ref="O179:O182" si="171">M179+N179</f>
        <v>0</v>
      </c>
      <c r="P179" s="88"/>
    </row>
    <row r="180" spans="1:16" ht="72" hidden="1" x14ac:dyDescent="0.25">
      <c r="A180" s="30">
        <v>3292</v>
      </c>
      <c r="B180" s="41" t="s">
        <v>174</v>
      </c>
      <c r="C180" s="129">
        <f t="shared" si="165"/>
        <v>0</v>
      </c>
      <c r="D180" s="43"/>
      <c r="E180" s="43"/>
      <c r="F180" s="43">
        <f t="shared" si="168"/>
        <v>0</v>
      </c>
      <c r="G180" s="43"/>
      <c r="H180" s="43"/>
      <c r="I180" s="43">
        <f t="shared" si="169"/>
        <v>0</v>
      </c>
      <c r="J180" s="43"/>
      <c r="K180" s="43"/>
      <c r="L180" s="43">
        <f t="shared" si="170"/>
        <v>0</v>
      </c>
      <c r="M180" s="43"/>
      <c r="N180" s="43"/>
      <c r="O180" s="155">
        <f t="shared" si="171"/>
        <v>0</v>
      </c>
      <c r="P180" s="88"/>
    </row>
    <row r="181" spans="1:16" ht="72" hidden="1" x14ac:dyDescent="0.25">
      <c r="A181" s="30">
        <v>3293</v>
      </c>
      <c r="B181" s="41" t="s">
        <v>175</v>
      </c>
      <c r="C181" s="129">
        <f t="shared" si="165"/>
        <v>0</v>
      </c>
      <c r="D181" s="43"/>
      <c r="E181" s="43"/>
      <c r="F181" s="43">
        <f t="shared" si="168"/>
        <v>0</v>
      </c>
      <c r="G181" s="43"/>
      <c r="H181" s="43"/>
      <c r="I181" s="43">
        <f t="shared" si="169"/>
        <v>0</v>
      </c>
      <c r="J181" s="43"/>
      <c r="K181" s="43"/>
      <c r="L181" s="43">
        <f t="shared" si="170"/>
        <v>0</v>
      </c>
      <c r="M181" s="43"/>
      <c r="N181" s="43"/>
      <c r="O181" s="155">
        <f t="shared" si="171"/>
        <v>0</v>
      </c>
      <c r="P181" s="88"/>
    </row>
    <row r="182" spans="1:16" ht="60" hidden="1" x14ac:dyDescent="0.25">
      <c r="A182" s="79">
        <v>3294</v>
      </c>
      <c r="B182" s="41" t="s">
        <v>176</v>
      </c>
      <c r="C182" s="624">
        <f t="shared" si="165"/>
        <v>0</v>
      </c>
      <c r="D182" s="80"/>
      <c r="E182" s="80"/>
      <c r="F182" s="80">
        <f t="shared" si="168"/>
        <v>0</v>
      </c>
      <c r="G182" s="80"/>
      <c r="H182" s="80"/>
      <c r="I182" s="80">
        <f t="shared" si="169"/>
        <v>0</v>
      </c>
      <c r="J182" s="80"/>
      <c r="K182" s="80"/>
      <c r="L182" s="80">
        <f t="shared" si="170"/>
        <v>0</v>
      </c>
      <c r="M182" s="80"/>
      <c r="N182" s="80"/>
      <c r="O182" s="160">
        <f t="shared" si="171"/>
        <v>0</v>
      </c>
      <c r="P182" s="178"/>
    </row>
    <row r="183" spans="1:16" ht="48" hidden="1" x14ac:dyDescent="0.25">
      <c r="A183" s="49">
        <v>3300</v>
      </c>
      <c r="B183" s="78" t="s">
        <v>177</v>
      </c>
      <c r="C183" s="135">
        <f t="shared" si="165"/>
        <v>0</v>
      </c>
      <c r="D183" s="81">
        <f t="shared" ref="D183:E183" si="172">SUM(D184:D185)</f>
        <v>0</v>
      </c>
      <c r="E183" s="81">
        <f t="shared" si="172"/>
        <v>0</v>
      </c>
      <c r="F183" s="81">
        <f>SUM(F184:F185)</f>
        <v>0</v>
      </c>
      <c r="G183" s="81">
        <f t="shared" ref="G183:O183" si="173">SUM(G184:G185)</f>
        <v>0</v>
      </c>
      <c r="H183" s="81">
        <f t="shared" si="173"/>
        <v>0</v>
      </c>
      <c r="I183" s="81">
        <f t="shared" si="173"/>
        <v>0</v>
      </c>
      <c r="J183" s="81">
        <f t="shared" si="173"/>
        <v>0</v>
      </c>
      <c r="K183" s="81">
        <f t="shared" si="173"/>
        <v>0</v>
      </c>
      <c r="L183" s="81">
        <f t="shared" si="173"/>
        <v>0</v>
      </c>
      <c r="M183" s="81">
        <f t="shared" si="173"/>
        <v>0</v>
      </c>
      <c r="N183" s="81">
        <f t="shared" si="173"/>
        <v>0</v>
      </c>
      <c r="O183" s="121">
        <f t="shared" si="173"/>
        <v>0</v>
      </c>
      <c r="P183" s="171"/>
    </row>
    <row r="184" spans="1:16" ht="48" hidden="1" x14ac:dyDescent="0.25">
      <c r="A184" s="54">
        <v>3310</v>
      </c>
      <c r="B184" s="55" t="s">
        <v>178</v>
      </c>
      <c r="C184" s="82">
        <f t="shared" si="165"/>
        <v>0</v>
      </c>
      <c r="D184" s="74"/>
      <c r="E184" s="74"/>
      <c r="F184" s="74">
        <f t="shared" ref="F184:F185" si="174">D184+E184</f>
        <v>0</v>
      </c>
      <c r="G184" s="74"/>
      <c r="H184" s="74"/>
      <c r="I184" s="74">
        <f t="shared" ref="I184:I185" si="175">G184+H184</f>
        <v>0</v>
      </c>
      <c r="J184" s="74"/>
      <c r="K184" s="74"/>
      <c r="L184" s="74">
        <f t="shared" ref="L184:L185" si="176">J184+K184</f>
        <v>0</v>
      </c>
      <c r="M184" s="74"/>
      <c r="N184" s="74"/>
      <c r="O184" s="156">
        <f t="shared" ref="O184:O185" si="177">M184+N184</f>
        <v>0</v>
      </c>
      <c r="P184" s="173"/>
    </row>
    <row r="185" spans="1:16" ht="60" hidden="1" x14ac:dyDescent="0.25">
      <c r="A185" s="27">
        <v>3320</v>
      </c>
      <c r="B185" s="38" t="s">
        <v>179</v>
      </c>
      <c r="C185" s="128">
        <f t="shared" si="165"/>
        <v>0</v>
      </c>
      <c r="D185" s="40"/>
      <c r="E185" s="40"/>
      <c r="F185" s="40">
        <f t="shared" si="174"/>
        <v>0</v>
      </c>
      <c r="G185" s="40"/>
      <c r="H185" s="40"/>
      <c r="I185" s="40">
        <f t="shared" si="175"/>
        <v>0</v>
      </c>
      <c r="J185" s="40"/>
      <c r="K185" s="40"/>
      <c r="L185" s="40">
        <f t="shared" si="176"/>
        <v>0</v>
      </c>
      <c r="M185" s="40"/>
      <c r="N185" s="40"/>
      <c r="O185" s="154">
        <f t="shared" si="177"/>
        <v>0</v>
      </c>
      <c r="P185" s="89"/>
    </row>
    <row r="186" spans="1:16" hidden="1" x14ac:dyDescent="0.25">
      <c r="A186" s="83">
        <v>4000</v>
      </c>
      <c r="B186" s="67" t="s">
        <v>180</v>
      </c>
      <c r="C186" s="134">
        <f t="shared" si="165"/>
        <v>0</v>
      </c>
      <c r="D186" s="68">
        <f t="shared" ref="D186:E186" si="178">SUM(D187,D190)</f>
        <v>0</v>
      </c>
      <c r="E186" s="68">
        <f t="shared" si="178"/>
        <v>0</v>
      </c>
      <c r="F186" s="68">
        <f>SUM(F187,F190)</f>
        <v>0</v>
      </c>
      <c r="G186" s="68">
        <f t="shared" ref="G186:N186" si="179">SUM(G187,G190)</f>
        <v>0</v>
      </c>
      <c r="H186" s="68">
        <f t="shared" si="179"/>
        <v>0</v>
      </c>
      <c r="I186" s="68">
        <f t="shared" si="179"/>
        <v>0</v>
      </c>
      <c r="J186" s="68">
        <f t="shared" si="179"/>
        <v>0</v>
      </c>
      <c r="K186" s="68">
        <f t="shared" si="179"/>
        <v>0</v>
      </c>
      <c r="L186" s="68">
        <f t="shared" si="179"/>
        <v>0</v>
      </c>
      <c r="M186" s="68">
        <f t="shared" si="179"/>
        <v>0</v>
      </c>
      <c r="N186" s="68">
        <f t="shared" si="179"/>
        <v>0</v>
      </c>
      <c r="O186" s="122">
        <f>SUM(O187,O190)</f>
        <v>0</v>
      </c>
      <c r="P186" s="170"/>
    </row>
    <row r="187" spans="1:16" ht="24" hidden="1" x14ac:dyDescent="0.25">
      <c r="A187" s="84">
        <v>4200</v>
      </c>
      <c r="B187" s="69" t="s">
        <v>181</v>
      </c>
      <c r="C187" s="127">
        <f t="shared" si="165"/>
        <v>0</v>
      </c>
      <c r="D187" s="36">
        <f t="shared" ref="D187:E187" si="180">SUM(D188,D189)</f>
        <v>0</v>
      </c>
      <c r="E187" s="36">
        <f t="shared" si="180"/>
        <v>0</v>
      </c>
      <c r="F187" s="36">
        <f>SUM(F188,F189)</f>
        <v>0</v>
      </c>
      <c r="G187" s="36">
        <f t="shared" ref="G187:N187" si="181">SUM(G188,G189)</f>
        <v>0</v>
      </c>
      <c r="H187" s="36">
        <f t="shared" si="181"/>
        <v>0</v>
      </c>
      <c r="I187" s="36">
        <f t="shared" si="181"/>
        <v>0</v>
      </c>
      <c r="J187" s="36">
        <f t="shared" si="181"/>
        <v>0</v>
      </c>
      <c r="K187" s="36">
        <f t="shared" si="181"/>
        <v>0</v>
      </c>
      <c r="L187" s="36">
        <f t="shared" si="181"/>
        <v>0</v>
      </c>
      <c r="M187" s="36">
        <f t="shared" si="181"/>
        <v>0</v>
      </c>
      <c r="N187" s="36">
        <f t="shared" si="181"/>
        <v>0</v>
      </c>
      <c r="O187" s="120">
        <f>SUM(O188,O189)</f>
        <v>0</v>
      </c>
      <c r="P187" s="174"/>
    </row>
    <row r="188" spans="1:16" ht="36" hidden="1" x14ac:dyDescent="0.25">
      <c r="A188" s="594">
        <v>4240</v>
      </c>
      <c r="B188" s="38" t="s">
        <v>182</v>
      </c>
      <c r="C188" s="128">
        <f t="shared" si="165"/>
        <v>0</v>
      </c>
      <c r="D188" s="40"/>
      <c r="E188" s="40"/>
      <c r="F188" s="40">
        <f t="shared" ref="F188:F189" si="182">D188+E188</f>
        <v>0</v>
      </c>
      <c r="G188" s="40"/>
      <c r="H188" s="40"/>
      <c r="I188" s="40">
        <f t="shared" ref="I188:I189" si="183">G188+H188</f>
        <v>0</v>
      </c>
      <c r="J188" s="40"/>
      <c r="K188" s="40"/>
      <c r="L188" s="40">
        <f t="shared" ref="L188:L189" si="184">J188+K188</f>
        <v>0</v>
      </c>
      <c r="M188" s="40"/>
      <c r="N188" s="40"/>
      <c r="O188" s="154">
        <f t="shared" ref="O188:O189" si="185">M188+N188</f>
        <v>0</v>
      </c>
      <c r="P188" s="89"/>
    </row>
    <row r="189" spans="1:16" ht="24" hidden="1" x14ac:dyDescent="0.25">
      <c r="A189" s="72">
        <v>4250</v>
      </c>
      <c r="B189" s="41" t="s">
        <v>183</v>
      </c>
      <c r="C189" s="129">
        <f t="shared" si="165"/>
        <v>0</v>
      </c>
      <c r="D189" s="43"/>
      <c r="E189" s="43"/>
      <c r="F189" s="43">
        <f t="shared" si="182"/>
        <v>0</v>
      </c>
      <c r="G189" s="43"/>
      <c r="H189" s="43"/>
      <c r="I189" s="43">
        <f t="shared" si="183"/>
        <v>0</v>
      </c>
      <c r="J189" s="43"/>
      <c r="K189" s="43"/>
      <c r="L189" s="43">
        <f t="shared" si="184"/>
        <v>0</v>
      </c>
      <c r="M189" s="43"/>
      <c r="N189" s="43"/>
      <c r="O189" s="155">
        <f t="shared" si="185"/>
        <v>0</v>
      </c>
      <c r="P189" s="88"/>
    </row>
    <row r="190" spans="1:16" hidden="1" x14ac:dyDescent="0.25">
      <c r="A190" s="34">
        <v>4300</v>
      </c>
      <c r="B190" s="69" t="s">
        <v>184</v>
      </c>
      <c r="C190" s="127">
        <f t="shared" si="165"/>
        <v>0</v>
      </c>
      <c r="D190" s="36">
        <f t="shared" ref="D190:E190" si="186">SUM(D191)</f>
        <v>0</v>
      </c>
      <c r="E190" s="36">
        <f t="shared" si="186"/>
        <v>0</v>
      </c>
      <c r="F190" s="36">
        <f>SUM(F191)</f>
        <v>0</v>
      </c>
      <c r="G190" s="36">
        <f t="shared" ref="G190:N190" si="187">SUM(G191)</f>
        <v>0</v>
      </c>
      <c r="H190" s="36">
        <f t="shared" si="187"/>
        <v>0</v>
      </c>
      <c r="I190" s="36">
        <f t="shared" si="187"/>
        <v>0</v>
      </c>
      <c r="J190" s="36">
        <f t="shared" si="187"/>
        <v>0</v>
      </c>
      <c r="K190" s="36">
        <f t="shared" si="187"/>
        <v>0</v>
      </c>
      <c r="L190" s="36">
        <f t="shared" si="187"/>
        <v>0</v>
      </c>
      <c r="M190" s="36">
        <f t="shared" si="187"/>
        <v>0</v>
      </c>
      <c r="N190" s="36">
        <f t="shared" si="187"/>
        <v>0</v>
      </c>
      <c r="O190" s="120">
        <f>SUM(O191)</f>
        <v>0</v>
      </c>
      <c r="P190" s="174"/>
    </row>
    <row r="191" spans="1:16" ht="24" hidden="1" x14ac:dyDescent="0.25">
      <c r="A191" s="594">
        <v>4310</v>
      </c>
      <c r="B191" s="38" t="s">
        <v>185</v>
      </c>
      <c r="C191" s="128">
        <f t="shared" si="165"/>
        <v>0</v>
      </c>
      <c r="D191" s="75">
        <f t="shared" ref="D191:E191" si="188">SUM(D192:D192)</f>
        <v>0</v>
      </c>
      <c r="E191" s="75">
        <f t="shared" si="188"/>
        <v>0</v>
      </c>
      <c r="F191" s="75">
        <f>SUM(F192:F192)</f>
        <v>0</v>
      </c>
      <c r="G191" s="75">
        <f t="shared" ref="G191:N191" si="189">SUM(G192:G192)</f>
        <v>0</v>
      </c>
      <c r="H191" s="75">
        <f t="shared" si="189"/>
        <v>0</v>
      </c>
      <c r="I191" s="75">
        <f t="shared" si="189"/>
        <v>0</v>
      </c>
      <c r="J191" s="75">
        <f t="shared" si="189"/>
        <v>0</v>
      </c>
      <c r="K191" s="75">
        <f t="shared" si="189"/>
        <v>0</v>
      </c>
      <c r="L191" s="75">
        <f t="shared" si="189"/>
        <v>0</v>
      </c>
      <c r="M191" s="75">
        <f t="shared" si="189"/>
        <v>0</v>
      </c>
      <c r="N191" s="75">
        <f t="shared" si="189"/>
        <v>0</v>
      </c>
      <c r="O191" s="86">
        <f>SUM(O192:O192)</f>
        <v>0</v>
      </c>
      <c r="P191" s="175"/>
    </row>
    <row r="192" spans="1:16" ht="36" hidden="1" x14ac:dyDescent="0.25">
      <c r="A192" s="30">
        <v>4311</v>
      </c>
      <c r="B192" s="41" t="s">
        <v>186</v>
      </c>
      <c r="C192" s="129">
        <f t="shared" si="165"/>
        <v>0</v>
      </c>
      <c r="D192" s="43"/>
      <c r="E192" s="43"/>
      <c r="F192" s="43">
        <f>D192+E192</f>
        <v>0</v>
      </c>
      <c r="G192" s="43"/>
      <c r="H192" s="43"/>
      <c r="I192" s="43">
        <f>G192+H192</f>
        <v>0</v>
      </c>
      <c r="J192" s="43"/>
      <c r="K192" s="43"/>
      <c r="L192" s="43">
        <f>J192+K192</f>
        <v>0</v>
      </c>
      <c r="M192" s="43"/>
      <c r="N192" s="43"/>
      <c r="O192" s="155">
        <f>M192+N192</f>
        <v>0</v>
      </c>
      <c r="P192" s="88"/>
    </row>
    <row r="193" spans="1:16" s="19" customFormat="1" ht="24" hidden="1" x14ac:dyDescent="0.25">
      <c r="A193" s="85"/>
      <c r="B193" s="17" t="s">
        <v>187</v>
      </c>
      <c r="C193" s="133">
        <f t="shared" si="165"/>
        <v>0</v>
      </c>
      <c r="D193" s="66">
        <f t="shared" ref="D193:E193" si="190">SUM(D194,D229,D268)</f>
        <v>0</v>
      </c>
      <c r="E193" s="66">
        <f t="shared" si="190"/>
        <v>0</v>
      </c>
      <c r="F193" s="66">
        <f>SUM(F194,F229,F268)</f>
        <v>0</v>
      </c>
      <c r="G193" s="66">
        <f t="shared" ref="G193:N193" si="191">SUM(G194,G229,G268)</f>
        <v>0</v>
      </c>
      <c r="H193" s="66">
        <f t="shared" si="191"/>
        <v>0</v>
      </c>
      <c r="I193" s="66">
        <f t="shared" si="191"/>
        <v>0</v>
      </c>
      <c r="J193" s="66">
        <f t="shared" si="191"/>
        <v>0</v>
      </c>
      <c r="K193" s="66">
        <f t="shared" si="191"/>
        <v>0</v>
      </c>
      <c r="L193" s="66">
        <f t="shared" si="191"/>
        <v>0</v>
      </c>
      <c r="M193" s="66">
        <f t="shared" si="191"/>
        <v>0</v>
      </c>
      <c r="N193" s="66">
        <f t="shared" si="191"/>
        <v>0</v>
      </c>
      <c r="O193" s="161">
        <f>SUM(O194,O229,O268)</f>
        <v>0</v>
      </c>
      <c r="P193" s="625"/>
    </row>
    <row r="194" spans="1:16" hidden="1" x14ac:dyDescent="0.25">
      <c r="A194" s="67">
        <v>5000</v>
      </c>
      <c r="B194" s="67" t="s">
        <v>188</v>
      </c>
      <c r="C194" s="134">
        <f t="shared" si="165"/>
        <v>0</v>
      </c>
      <c r="D194" s="68">
        <f t="shared" ref="D194:E194" si="192">D195+D203</f>
        <v>0</v>
      </c>
      <c r="E194" s="68">
        <f t="shared" si="192"/>
        <v>0</v>
      </c>
      <c r="F194" s="68">
        <f>F195+F203</f>
        <v>0</v>
      </c>
      <c r="G194" s="68">
        <f t="shared" ref="G194:N194" si="193">G195+G203</f>
        <v>0</v>
      </c>
      <c r="H194" s="68">
        <f t="shared" si="193"/>
        <v>0</v>
      </c>
      <c r="I194" s="68">
        <f t="shared" si="193"/>
        <v>0</v>
      </c>
      <c r="J194" s="68">
        <f t="shared" si="193"/>
        <v>0</v>
      </c>
      <c r="K194" s="68">
        <f t="shared" si="193"/>
        <v>0</v>
      </c>
      <c r="L194" s="68">
        <f t="shared" si="193"/>
        <v>0</v>
      </c>
      <c r="M194" s="68">
        <f t="shared" si="193"/>
        <v>0</v>
      </c>
      <c r="N194" s="68">
        <f t="shared" si="193"/>
        <v>0</v>
      </c>
      <c r="O194" s="122">
        <f>O195+O203</f>
        <v>0</v>
      </c>
      <c r="P194" s="170"/>
    </row>
    <row r="195" spans="1:16" hidden="1" x14ac:dyDescent="0.25">
      <c r="A195" s="34">
        <v>5100</v>
      </c>
      <c r="B195" s="69" t="s">
        <v>189</v>
      </c>
      <c r="C195" s="127">
        <f t="shared" si="165"/>
        <v>0</v>
      </c>
      <c r="D195" s="36">
        <f t="shared" ref="D195:E195" si="194">D196+D197+D200+D201+D202</f>
        <v>0</v>
      </c>
      <c r="E195" s="36">
        <f t="shared" si="194"/>
        <v>0</v>
      </c>
      <c r="F195" s="36">
        <f>F196+F197+F200+F201+F202</f>
        <v>0</v>
      </c>
      <c r="G195" s="36">
        <f t="shared" ref="G195:N195" si="195">G196+G197+G200+G201+G202</f>
        <v>0</v>
      </c>
      <c r="H195" s="36">
        <f t="shared" si="195"/>
        <v>0</v>
      </c>
      <c r="I195" s="36">
        <f t="shared" si="195"/>
        <v>0</v>
      </c>
      <c r="J195" s="36">
        <f t="shared" si="195"/>
        <v>0</v>
      </c>
      <c r="K195" s="36">
        <f t="shared" si="195"/>
        <v>0</v>
      </c>
      <c r="L195" s="36">
        <f t="shared" si="195"/>
        <v>0</v>
      </c>
      <c r="M195" s="36">
        <f t="shared" si="195"/>
        <v>0</v>
      </c>
      <c r="N195" s="36">
        <f t="shared" si="195"/>
        <v>0</v>
      </c>
      <c r="O195" s="120">
        <f>O196+O197+O200+O201+O202</f>
        <v>0</v>
      </c>
      <c r="P195" s="174"/>
    </row>
    <row r="196" spans="1:16" hidden="1" x14ac:dyDescent="0.25">
      <c r="A196" s="594">
        <v>5110</v>
      </c>
      <c r="B196" s="38" t="s">
        <v>190</v>
      </c>
      <c r="C196" s="128">
        <f t="shared" si="165"/>
        <v>0</v>
      </c>
      <c r="D196" s="40"/>
      <c r="E196" s="40"/>
      <c r="F196" s="40">
        <f>D196+E196</f>
        <v>0</v>
      </c>
      <c r="G196" s="40"/>
      <c r="H196" s="40"/>
      <c r="I196" s="40">
        <f>G196+H196</f>
        <v>0</v>
      </c>
      <c r="J196" s="40"/>
      <c r="K196" s="40"/>
      <c r="L196" s="40">
        <f>J196+K196</f>
        <v>0</v>
      </c>
      <c r="M196" s="40"/>
      <c r="N196" s="40"/>
      <c r="O196" s="154">
        <f>M196+N196</f>
        <v>0</v>
      </c>
      <c r="P196" s="89"/>
    </row>
    <row r="197" spans="1:16" ht="24" hidden="1" x14ac:dyDescent="0.25">
      <c r="A197" s="72">
        <v>5120</v>
      </c>
      <c r="B197" s="41" t="s">
        <v>191</v>
      </c>
      <c r="C197" s="129">
        <f t="shared" si="165"/>
        <v>0</v>
      </c>
      <c r="D197" s="73">
        <f t="shared" ref="D197:E197" si="196">D198+D199</f>
        <v>0</v>
      </c>
      <c r="E197" s="73">
        <f t="shared" si="196"/>
        <v>0</v>
      </c>
      <c r="F197" s="73">
        <f>F198+F199</f>
        <v>0</v>
      </c>
      <c r="G197" s="73">
        <f t="shared" ref="G197:O197" si="197">G198+G199</f>
        <v>0</v>
      </c>
      <c r="H197" s="73">
        <f t="shared" si="197"/>
        <v>0</v>
      </c>
      <c r="I197" s="73">
        <f t="shared" si="197"/>
        <v>0</v>
      </c>
      <c r="J197" s="73">
        <f t="shared" si="197"/>
        <v>0</v>
      </c>
      <c r="K197" s="73">
        <f t="shared" si="197"/>
        <v>0</v>
      </c>
      <c r="L197" s="73">
        <f t="shared" si="197"/>
        <v>0</v>
      </c>
      <c r="M197" s="73">
        <f t="shared" si="197"/>
        <v>0</v>
      </c>
      <c r="N197" s="73">
        <f t="shared" si="197"/>
        <v>0</v>
      </c>
      <c r="O197" s="73">
        <f t="shared" si="197"/>
        <v>0</v>
      </c>
      <c r="P197" s="93"/>
    </row>
    <row r="198" spans="1:16" hidden="1" x14ac:dyDescent="0.25">
      <c r="A198" s="30">
        <v>5121</v>
      </c>
      <c r="B198" s="41" t="s">
        <v>192</v>
      </c>
      <c r="C198" s="129">
        <f t="shared" si="165"/>
        <v>0</v>
      </c>
      <c r="D198" s="43"/>
      <c r="E198" s="43"/>
      <c r="F198" s="43">
        <f t="shared" ref="F198:F202" si="198">D198+E198</f>
        <v>0</v>
      </c>
      <c r="G198" s="43"/>
      <c r="H198" s="43"/>
      <c r="I198" s="43">
        <f t="shared" ref="I198:I202" si="199">G198+H198</f>
        <v>0</v>
      </c>
      <c r="J198" s="43"/>
      <c r="K198" s="43"/>
      <c r="L198" s="43">
        <f t="shared" ref="L198:L202" si="200">J198+K198</f>
        <v>0</v>
      </c>
      <c r="M198" s="43"/>
      <c r="N198" s="43"/>
      <c r="O198" s="155">
        <f t="shared" ref="O198:O202" si="201">M198+N198</f>
        <v>0</v>
      </c>
      <c r="P198" s="88"/>
    </row>
    <row r="199" spans="1:16" ht="24" hidden="1" x14ac:dyDescent="0.25">
      <c r="A199" s="30">
        <v>5129</v>
      </c>
      <c r="B199" s="41" t="s">
        <v>193</v>
      </c>
      <c r="C199" s="129">
        <f t="shared" si="165"/>
        <v>0</v>
      </c>
      <c r="D199" s="43"/>
      <c r="E199" s="43"/>
      <c r="F199" s="43">
        <f t="shared" si="198"/>
        <v>0</v>
      </c>
      <c r="G199" s="43"/>
      <c r="H199" s="43"/>
      <c r="I199" s="43">
        <f t="shared" si="199"/>
        <v>0</v>
      </c>
      <c r="J199" s="43"/>
      <c r="K199" s="43"/>
      <c r="L199" s="43">
        <f t="shared" si="200"/>
        <v>0</v>
      </c>
      <c r="M199" s="43"/>
      <c r="N199" s="43"/>
      <c r="O199" s="155">
        <f t="shared" si="201"/>
        <v>0</v>
      </c>
      <c r="P199" s="88"/>
    </row>
    <row r="200" spans="1:16" hidden="1" x14ac:dyDescent="0.25">
      <c r="A200" s="72">
        <v>5130</v>
      </c>
      <c r="B200" s="41" t="s">
        <v>194</v>
      </c>
      <c r="C200" s="129">
        <f t="shared" si="165"/>
        <v>0</v>
      </c>
      <c r="D200" s="43"/>
      <c r="E200" s="43"/>
      <c r="F200" s="43">
        <f t="shared" si="198"/>
        <v>0</v>
      </c>
      <c r="G200" s="43"/>
      <c r="H200" s="43"/>
      <c r="I200" s="43">
        <f t="shared" si="199"/>
        <v>0</v>
      </c>
      <c r="J200" s="43"/>
      <c r="K200" s="43"/>
      <c r="L200" s="43">
        <f t="shared" si="200"/>
        <v>0</v>
      </c>
      <c r="M200" s="43"/>
      <c r="N200" s="43"/>
      <c r="O200" s="155">
        <f t="shared" si="201"/>
        <v>0</v>
      </c>
      <c r="P200" s="88"/>
    </row>
    <row r="201" spans="1:16" hidden="1" x14ac:dyDescent="0.25">
      <c r="A201" s="72">
        <v>5140</v>
      </c>
      <c r="B201" s="41" t="s">
        <v>195</v>
      </c>
      <c r="C201" s="129">
        <f t="shared" si="165"/>
        <v>0</v>
      </c>
      <c r="D201" s="43"/>
      <c r="E201" s="43"/>
      <c r="F201" s="43">
        <f t="shared" si="198"/>
        <v>0</v>
      </c>
      <c r="G201" s="43"/>
      <c r="H201" s="43"/>
      <c r="I201" s="43">
        <f t="shared" si="199"/>
        <v>0</v>
      </c>
      <c r="J201" s="43"/>
      <c r="K201" s="43"/>
      <c r="L201" s="43">
        <f t="shared" si="200"/>
        <v>0</v>
      </c>
      <c r="M201" s="43"/>
      <c r="N201" s="43"/>
      <c r="O201" s="155">
        <f t="shared" si="201"/>
        <v>0</v>
      </c>
      <c r="P201" s="88"/>
    </row>
    <row r="202" spans="1:16" ht="24" hidden="1" x14ac:dyDescent="0.25">
      <c r="A202" s="72">
        <v>5170</v>
      </c>
      <c r="B202" s="41" t="s">
        <v>196</v>
      </c>
      <c r="C202" s="129">
        <f t="shared" si="165"/>
        <v>0</v>
      </c>
      <c r="D202" s="43"/>
      <c r="E202" s="43"/>
      <c r="F202" s="43">
        <f t="shared" si="198"/>
        <v>0</v>
      </c>
      <c r="G202" s="43"/>
      <c r="H202" s="43"/>
      <c r="I202" s="43">
        <f t="shared" si="199"/>
        <v>0</v>
      </c>
      <c r="J202" s="43"/>
      <c r="K202" s="43"/>
      <c r="L202" s="43">
        <f t="shared" si="200"/>
        <v>0</v>
      </c>
      <c r="M202" s="43"/>
      <c r="N202" s="43"/>
      <c r="O202" s="155">
        <f t="shared" si="201"/>
        <v>0</v>
      </c>
      <c r="P202" s="88"/>
    </row>
    <row r="203" spans="1:16" hidden="1" x14ac:dyDescent="0.25">
      <c r="A203" s="34">
        <v>5200</v>
      </c>
      <c r="B203" s="69" t="s">
        <v>197</v>
      </c>
      <c r="C203" s="127">
        <f t="shared" si="165"/>
        <v>0</v>
      </c>
      <c r="D203" s="36">
        <f t="shared" ref="D203:E203" si="202">D204+D214+D215+D224+D225+D226+D228</f>
        <v>0</v>
      </c>
      <c r="E203" s="36">
        <f t="shared" si="202"/>
        <v>0</v>
      </c>
      <c r="F203" s="36">
        <f>F204+F214+F215+F224+F225+F226+F228</f>
        <v>0</v>
      </c>
      <c r="G203" s="36">
        <f t="shared" ref="G203:O203" si="203">G204+G214+G215+G224+G225+G226+G228</f>
        <v>0</v>
      </c>
      <c r="H203" s="36">
        <f t="shared" si="203"/>
        <v>0</v>
      </c>
      <c r="I203" s="36">
        <f t="shared" si="203"/>
        <v>0</v>
      </c>
      <c r="J203" s="36">
        <f t="shared" si="203"/>
        <v>0</v>
      </c>
      <c r="K203" s="36">
        <f t="shared" si="203"/>
        <v>0</v>
      </c>
      <c r="L203" s="36">
        <f t="shared" si="203"/>
        <v>0</v>
      </c>
      <c r="M203" s="36">
        <f t="shared" si="203"/>
        <v>0</v>
      </c>
      <c r="N203" s="36">
        <f t="shared" si="203"/>
        <v>0</v>
      </c>
      <c r="O203" s="36">
        <f t="shared" si="203"/>
        <v>0</v>
      </c>
      <c r="P203" s="174"/>
    </row>
    <row r="204" spans="1:16" hidden="1" x14ac:dyDescent="0.25">
      <c r="A204" s="70">
        <v>5210</v>
      </c>
      <c r="B204" s="55" t="s">
        <v>198</v>
      </c>
      <c r="C204" s="82">
        <f t="shared" si="165"/>
        <v>0</v>
      </c>
      <c r="D204" s="71">
        <f>SUM(D205:D213)</f>
        <v>0</v>
      </c>
      <c r="E204" s="71">
        <f>SUM(E205:E213)</f>
        <v>0</v>
      </c>
      <c r="F204" s="71">
        <f t="shared" ref="F204:N204" si="204">SUM(F205:F213)</f>
        <v>0</v>
      </c>
      <c r="G204" s="71">
        <f t="shared" si="204"/>
        <v>0</v>
      </c>
      <c r="H204" s="71">
        <f t="shared" si="204"/>
        <v>0</v>
      </c>
      <c r="I204" s="71">
        <f t="shared" si="204"/>
        <v>0</v>
      </c>
      <c r="J204" s="71">
        <f t="shared" si="204"/>
        <v>0</v>
      </c>
      <c r="K204" s="71">
        <f t="shared" si="204"/>
        <v>0</v>
      </c>
      <c r="L204" s="71">
        <f t="shared" si="204"/>
        <v>0</v>
      </c>
      <c r="M204" s="71">
        <f t="shared" si="204"/>
        <v>0</v>
      </c>
      <c r="N204" s="71">
        <f t="shared" si="204"/>
        <v>0</v>
      </c>
      <c r="O204" s="153">
        <f>SUM(O205:O213)</f>
        <v>0</v>
      </c>
      <c r="P204" s="172"/>
    </row>
    <row r="205" spans="1:16" hidden="1" x14ac:dyDescent="0.25">
      <c r="A205" s="27">
        <v>5211</v>
      </c>
      <c r="B205" s="38" t="s">
        <v>199</v>
      </c>
      <c r="C205" s="128">
        <f t="shared" si="165"/>
        <v>0</v>
      </c>
      <c r="D205" s="40"/>
      <c r="E205" s="40"/>
      <c r="F205" s="40">
        <f t="shared" ref="F205:F214" si="205">D205+E205</f>
        <v>0</v>
      </c>
      <c r="G205" s="40"/>
      <c r="H205" s="40"/>
      <c r="I205" s="40">
        <f t="shared" ref="I205:I214" si="206">G205+H205</f>
        <v>0</v>
      </c>
      <c r="J205" s="40"/>
      <c r="K205" s="40"/>
      <c r="L205" s="40">
        <f t="shared" ref="L205:L214" si="207">J205+K205</f>
        <v>0</v>
      </c>
      <c r="M205" s="40"/>
      <c r="N205" s="40"/>
      <c r="O205" s="154">
        <f t="shared" ref="O205:O214" si="208">M205+N205</f>
        <v>0</v>
      </c>
      <c r="P205" s="89"/>
    </row>
    <row r="206" spans="1:16" hidden="1" x14ac:dyDescent="0.25">
      <c r="A206" s="30">
        <v>5212</v>
      </c>
      <c r="B206" s="41" t="s">
        <v>200</v>
      </c>
      <c r="C206" s="129">
        <f t="shared" si="165"/>
        <v>0</v>
      </c>
      <c r="D206" s="43"/>
      <c r="E206" s="43"/>
      <c r="F206" s="43">
        <f t="shared" si="205"/>
        <v>0</v>
      </c>
      <c r="G206" s="43"/>
      <c r="H206" s="43"/>
      <c r="I206" s="43">
        <f t="shared" si="206"/>
        <v>0</v>
      </c>
      <c r="J206" s="43"/>
      <c r="K206" s="43"/>
      <c r="L206" s="43">
        <f t="shared" si="207"/>
        <v>0</v>
      </c>
      <c r="M206" s="43"/>
      <c r="N206" s="43"/>
      <c r="O206" s="155">
        <f t="shared" si="208"/>
        <v>0</v>
      </c>
      <c r="P206" s="88"/>
    </row>
    <row r="207" spans="1:16" hidden="1" x14ac:dyDescent="0.25">
      <c r="A207" s="30">
        <v>5213</v>
      </c>
      <c r="B207" s="41" t="s">
        <v>201</v>
      </c>
      <c r="C207" s="129">
        <f t="shared" si="165"/>
        <v>0</v>
      </c>
      <c r="D207" s="43"/>
      <c r="E207" s="43"/>
      <c r="F207" s="43">
        <f t="shared" si="205"/>
        <v>0</v>
      </c>
      <c r="G207" s="43"/>
      <c r="H207" s="43"/>
      <c r="I207" s="43">
        <f t="shared" si="206"/>
        <v>0</v>
      </c>
      <c r="J207" s="43"/>
      <c r="K207" s="43"/>
      <c r="L207" s="43">
        <f t="shared" si="207"/>
        <v>0</v>
      </c>
      <c r="M207" s="43"/>
      <c r="N207" s="43"/>
      <c r="O207" s="155">
        <f t="shared" si="208"/>
        <v>0</v>
      </c>
      <c r="P207" s="88"/>
    </row>
    <row r="208" spans="1:16" hidden="1" x14ac:dyDescent="0.25">
      <c r="A208" s="30">
        <v>5214</v>
      </c>
      <c r="B208" s="41" t="s">
        <v>202</v>
      </c>
      <c r="C208" s="129">
        <f t="shared" si="165"/>
        <v>0</v>
      </c>
      <c r="D208" s="43"/>
      <c r="E208" s="43"/>
      <c r="F208" s="43">
        <f t="shared" si="205"/>
        <v>0</v>
      </c>
      <c r="G208" s="43"/>
      <c r="H208" s="43"/>
      <c r="I208" s="43">
        <f t="shared" si="206"/>
        <v>0</v>
      </c>
      <c r="J208" s="43"/>
      <c r="K208" s="43"/>
      <c r="L208" s="43">
        <f t="shared" si="207"/>
        <v>0</v>
      </c>
      <c r="M208" s="43"/>
      <c r="N208" s="43"/>
      <c r="O208" s="155">
        <f t="shared" si="208"/>
        <v>0</v>
      </c>
      <c r="P208" s="88"/>
    </row>
    <row r="209" spans="1:16" hidden="1" x14ac:dyDescent="0.25">
      <c r="A209" s="30">
        <v>5215</v>
      </c>
      <c r="B209" s="41" t="s">
        <v>203</v>
      </c>
      <c r="C209" s="129">
        <f t="shared" si="165"/>
        <v>0</v>
      </c>
      <c r="D209" s="43"/>
      <c r="E209" s="43"/>
      <c r="F209" s="43">
        <f t="shared" si="205"/>
        <v>0</v>
      </c>
      <c r="G209" s="43"/>
      <c r="H209" s="43"/>
      <c r="I209" s="43">
        <f t="shared" si="206"/>
        <v>0</v>
      </c>
      <c r="J209" s="43"/>
      <c r="K209" s="43"/>
      <c r="L209" s="43">
        <f t="shared" si="207"/>
        <v>0</v>
      </c>
      <c r="M209" s="43"/>
      <c r="N209" s="43"/>
      <c r="O209" s="155">
        <f t="shared" si="208"/>
        <v>0</v>
      </c>
      <c r="P209" s="88"/>
    </row>
    <row r="210" spans="1:16" ht="24" hidden="1" x14ac:dyDescent="0.25">
      <c r="A210" s="30">
        <v>5216</v>
      </c>
      <c r="B210" s="41" t="s">
        <v>204</v>
      </c>
      <c r="C210" s="129">
        <f t="shared" si="165"/>
        <v>0</v>
      </c>
      <c r="D210" s="43"/>
      <c r="E210" s="43"/>
      <c r="F210" s="43">
        <f t="shared" si="205"/>
        <v>0</v>
      </c>
      <c r="G210" s="43"/>
      <c r="H210" s="43"/>
      <c r="I210" s="43">
        <f t="shared" si="206"/>
        <v>0</v>
      </c>
      <c r="J210" s="43"/>
      <c r="K210" s="43"/>
      <c r="L210" s="43">
        <f t="shared" si="207"/>
        <v>0</v>
      </c>
      <c r="M210" s="43"/>
      <c r="N210" s="43"/>
      <c r="O210" s="155">
        <f t="shared" si="208"/>
        <v>0</v>
      </c>
      <c r="P210" s="88"/>
    </row>
    <row r="211" spans="1:16" hidden="1" x14ac:dyDescent="0.25">
      <c r="A211" s="30">
        <v>5217</v>
      </c>
      <c r="B211" s="41" t="s">
        <v>205</v>
      </c>
      <c r="C211" s="129">
        <f t="shared" si="165"/>
        <v>0</v>
      </c>
      <c r="D211" s="43"/>
      <c r="E211" s="43"/>
      <c r="F211" s="43">
        <f t="shared" si="205"/>
        <v>0</v>
      </c>
      <c r="G211" s="43"/>
      <c r="H211" s="43"/>
      <c r="I211" s="43">
        <f t="shared" si="206"/>
        <v>0</v>
      </c>
      <c r="J211" s="43"/>
      <c r="K211" s="43"/>
      <c r="L211" s="43">
        <f t="shared" si="207"/>
        <v>0</v>
      </c>
      <c r="M211" s="43"/>
      <c r="N211" s="43"/>
      <c r="O211" s="155">
        <f t="shared" si="208"/>
        <v>0</v>
      </c>
      <c r="P211" s="88"/>
    </row>
    <row r="212" spans="1:16" hidden="1" x14ac:dyDescent="0.25">
      <c r="A212" s="30">
        <v>5218</v>
      </c>
      <c r="B212" s="41" t="s">
        <v>206</v>
      </c>
      <c r="C212" s="129">
        <f t="shared" si="165"/>
        <v>0</v>
      </c>
      <c r="D212" s="43"/>
      <c r="E212" s="43"/>
      <c r="F212" s="43">
        <f t="shared" si="205"/>
        <v>0</v>
      </c>
      <c r="G212" s="43"/>
      <c r="H212" s="43"/>
      <c r="I212" s="43">
        <f t="shared" si="206"/>
        <v>0</v>
      </c>
      <c r="J212" s="43"/>
      <c r="K212" s="43"/>
      <c r="L212" s="43">
        <f t="shared" si="207"/>
        <v>0</v>
      </c>
      <c r="M212" s="43"/>
      <c r="N212" s="43"/>
      <c r="O212" s="155">
        <f t="shared" si="208"/>
        <v>0</v>
      </c>
      <c r="P212" s="88"/>
    </row>
    <row r="213" spans="1:16" hidden="1" x14ac:dyDescent="0.25">
      <c r="A213" s="30">
        <v>5219</v>
      </c>
      <c r="B213" s="41" t="s">
        <v>207</v>
      </c>
      <c r="C213" s="129">
        <f t="shared" si="165"/>
        <v>0</v>
      </c>
      <c r="D213" s="43"/>
      <c r="E213" s="43"/>
      <c r="F213" s="43">
        <f t="shared" si="205"/>
        <v>0</v>
      </c>
      <c r="G213" s="43"/>
      <c r="H213" s="43"/>
      <c r="I213" s="43">
        <f t="shared" si="206"/>
        <v>0</v>
      </c>
      <c r="J213" s="43"/>
      <c r="K213" s="43"/>
      <c r="L213" s="43">
        <f t="shared" si="207"/>
        <v>0</v>
      </c>
      <c r="M213" s="43"/>
      <c r="N213" s="43"/>
      <c r="O213" s="155">
        <f t="shared" si="208"/>
        <v>0</v>
      </c>
      <c r="P213" s="88"/>
    </row>
    <row r="214" spans="1:16" ht="13.5" hidden="1" customHeight="1" x14ac:dyDescent="0.25">
      <c r="A214" s="72">
        <v>5220</v>
      </c>
      <c r="B214" s="41" t="s">
        <v>208</v>
      </c>
      <c r="C214" s="129">
        <f t="shared" si="165"/>
        <v>0</v>
      </c>
      <c r="D214" s="43"/>
      <c r="E214" s="43"/>
      <c r="F214" s="43">
        <f t="shared" si="205"/>
        <v>0</v>
      </c>
      <c r="G214" s="43"/>
      <c r="H214" s="43"/>
      <c r="I214" s="43">
        <f t="shared" si="206"/>
        <v>0</v>
      </c>
      <c r="J214" s="43"/>
      <c r="K214" s="43"/>
      <c r="L214" s="43">
        <f t="shared" si="207"/>
        <v>0</v>
      </c>
      <c r="M214" s="43"/>
      <c r="N214" s="43"/>
      <c r="O214" s="155">
        <f t="shared" si="208"/>
        <v>0</v>
      </c>
      <c r="P214" s="88"/>
    </row>
    <row r="215" spans="1:16" hidden="1" x14ac:dyDescent="0.25">
      <c r="A215" s="72">
        <v>5230</v>
      </c>
      <c r="B215" s="41" t="s">
        <v>209</v>
      </c>
      <c r="C215" s="129">
        <f t="shared" si="165"/>
        <v>0</v>
      </c>
      <c r="D215" s="73">
        <f t="shared" ref="D215:E215" si="209">SUM(D216:D223)</f>
        <v>0</v>
      </c>
      <c r="E215" s="73">
        <f t="shared" si="209"/>
        <v>0</v>
      </c>
      <c r="F215" s="73">
        <f>SUM(F216:F223)</f>
        <v>0</v>
      </c>
      <c r="G215" s="73">
        <f t="shared" ref="G215:N215" si="210">SUM(G216:G223)</f>
        <v>0</v>
      </c>
      <c r="H215" s="73">
        <f t="shared" si="210"/>
        <v>0</v>
      </c>
      <c r="I215" s="73">
        <f t="shared" si="210"/>
        <v>0</v>
      </c>
      <c r="J215" s="73">
        <f t="shared" si="210"/>
        <v>0</v>
      </c>
      <c r="K215" s="73">
        <f t="shared" si="210"/>
        <v>0</v>
      </c>
      <c r="L215" s="73">
        <f t="shared" si="210"/>
        <v>0</v>
      </c>
      <c r="M215" s="73">
        <f t="shared" si="210"/>
        <v>0</v>
      </c>
      <c r="N215" s="73">
        <f t="shared" si="210"/>
        <v>0</v>
      </c>
      <c r="O215" s="87">
        <f>SUM(O216:O223)</f>
        <v>0</v>
      </c>
      <c r="P215" s="93"/>
    </row>
    <row r="216" spans="1:16" hidden="1" x14ac:dyDescent="0.25">
      <c r="A216" s="30">
        <v>5231</v>
      </c>
      <c r="B216" s="41" t="s">
        <v>210</v>
      </c>
      <c r="C216" s="129">
        <f t="shared" si="165"/>
        <v>0</v>
      </c>
      <c r="D216" s="43"/>
      <c r="E216" s="43"/>
      <c r="F216" s="43">
        <f t="shared" ref="F216:F225" si="211">D216+E216</f>
        <v>0</v>
      </c>
      <c r="G216" s="43"/>
      <c r="H216" s="43"/>
      <c r="I216" s="43">
        <f t="shared" ref="I216:I225" si="212">G216+H216</f>
        <v>0</v>
      </c>
      <c r="J216" s="43"/>
      <c r="K216" s="43"/>
      <c r="L216" s="43">
        <f t="shared" ref="L216:L225" si="213">J216+K216</f>
        <v>0</v>
      </c>
      <c r="M216" s="43"/>
      <c r="N216" s="43"/>
      <c r="O216" s="155">
        <f t="shared" ref="O216:O225" si="214">M216+N216</f>
        <v>0</v>
      </c>
      <c r="P216" s="88"/>
    </row>
    <row r="217" spans="1:16" hidden="1" x14ac:dyDescent="0.25">
      <c r="A217" s="30">
        <v>5232</v>
      </c>
      <c r="B217" s="41" t="s">
        <v>211</v>
      </c>
      <c r="C217" s="129">
        <f t="shared" si="165"/>
        <v>0</v>
      </c>
      <c r="D217" s="43"/>
      <c r="E217" s="43"/>
      <c r="F217" s="43">
        <f t="shared" si="211"/>
        <v>0</v>
      </c>
      <c r="G217" s="43"/>
      <c r="H217" s="43"/>
      <c r="I217" s="43">
        <f t="shared" si="212"/>
        <v>0</v>
      </c>
      <c r="J217" s="43"/>
      <c r="K217" s="43"/>
      <c r="L217" s="43">
        <f t="shared" si="213"/>
        <v>0</v>
      </c>
      <c r="M217" s="43"/>
      <c r="N217" s="43"/>
      <c r="O217" s="155">
        <f t="shared" si="214"/>
        <v>0</v>
      </c>
      <c r="P217" s="88"/>
    </row>
    <row r="218" spans="1:16" hidden="1" x14ac:dyDescent="0.25">
      <c r="A218" s="30">
        <v>5233</v>
      </c>
      <c r="B218" s="41" t="s">
        <v>212</v>
      </c>
      <c r="C218" s="129">
        <f t="shared" si="165"/>
        <v>0</v>
      </c>
      <c r="D218" s="43"/>
      <c r="E218" s="43"/>
      <c r="F218" s="43">
        <f t="shared" si="211"/>
        <v>0</v>
      </c>
      <c r="G218" s="43"/>
      <c r="H218" s="43"/>
      <c r="I218" s="43">
        <f t="shared" si="212"/>
        <v>0</v>
      </c>
      <c r="J218" s="43"/>
      <c r="K218" s="43"/>
      <c r="L218" s="43">
        <f t="shared" si="213"/>
        <v>0</v>
      </c>
      <c r="M218" s="43"/>
      <c r="N218" s="43"/>
      <c r="O218" s="155">
        <f t="shared" si="214"/>
        <v>0</v>
      </c>
      <c r="P218" s="88"/>
    </row>
    <row r="219" spans="1:16" ht="24" hidden="1" x14ac:dyDescent="0.25">
      <c r="A219" s="30">
        <v>5234</v>
      </c>
      <c r="B219" s="41" t="s">
        <v>213</v>
      </c>
      <c r="C219" s="129">
        <f t="shared" si="165"/>
        <v>0</v>
      </c>
      <c r="D219" s="43"/>
      <c r="E219" s="43"/>
      <c r="F219" s="43">
        <f t="shared" si="211"/>
        <v>0</v>
      </c>
      <c r="G219" s="43"/>
      <c r="H219" s="43"/>
      <c r="I219" s="43">
        <f t="shared" si="212"/>
        <v>0</v>
      </c>
      <c r="J219" s="43"/>
      <c r="K219" s="43"/>
      <c r="L219" s="43">
        <f t="shared" si="213"/>
        <v>0</v>
      </c>
      <c r="M219" s="43"/>
      <c r="N219" s="43"/>
      <c r="O219" s="155">
        <f t="shared" si="214"/>
        <v>0</v>
      </c>
      <c r="P219" s="88"/>
    </row>
    <row r="220" spans="1:16" ht="14.25" hidden="1" customHeight="1" x14ac:dyDescent="0.25">
      <c r="A220" s="30">
        <v>5236</v>
      </c>
      <c r="B220" s="41" t="s">
        <v>214</v>
      </c>
      <c r="C220" s="129">
        <f t="shared" si="165"/>
        <v>0</v>
      </c>
      <c r="D220" s="43"/>
      <c r="E220" s="43"/>
      <c r="F220" s="43">
        <f t="shared" si="211"/>
        <v>0</v>
      </c>
      <c r="G220" s="43"/>
      <c r="H220" s="43"/>
      <c r="I220" s="43">
        <f t="shared" si="212"/>
        <v>0</v>
      </c>
      <c r="J220" s="43"/>
      <c r="K220" s="43"/>
      <c r="L220" s="43">
        <f t="shared" si="213"/>
        <v>0</v>
      </c>
      <c r="M220" s="43"/>
      <c r="N220" s="43"/>
      <c r="O220" s="155">
        <f t="shared" si="214"/>
        <v>0</v>
      </c>
      <c r="P220" s="88"/>
    </row>
    <row r="221" spans="1:16" ht="14.25" hidden="1" customHeight="1" x14ac:dyDescent="0.25">
      <c r="A221" s="30">
        <v>5237</v>
      </c>
      <c r="B221" s="41" t="s">
        <v>215</v>
      </c>
      <c r="C221" s="129">
        <f t="shared" si="165"/>
        <v>0</v>
      </c>
      <c r="D221" s="43"/>
      <c r="E221" s="43"/>
      <c r="F221" s="43">
        <f t="shared" si="211"/>
        <v>0</v>
      </c>
      <c r="G221" s="43"/>
      <c r="H221" s="43"/>
      <c r="I221" s="43">
        <f t="shared" si="212"/>
        <v>0</v>
      </c>
      <c r="J221" s="43"/>
      <c r="K221" s="43"/>
      <c r="L221" s="43">
        <f t="shared" si="213"/>
        <v>0</v>
      </c>
      <c r="M221" s="43"/>
      <c r="N221" s="43"/>
      <c r="O221" s="155">
        <f t="shared" si="214"/>
        <v>0</v>
      </c>
      <c r="P221" s="88"/>
    </row>
    <row r="222" spans="1:16" ht="24" hidden="1" x14ac:dyDescent="0.25">
      <c r="A222" s="30">
        <v>5238</v>
      </c>
      <c r="B222" s="41" t="s">
        <v>216</v>
      </c>
      <c r="C222" s="129">
        <f t="shared" si="165"/>
        <v>0</v>
      </c>
      <c r="D222" s="43"/>
      <c r="E222" s="43"/>
      <c r="F222" s="43">
        <f t="shared" si="211"/>
        <v>0</v>
      </c>
      <c r="G222" s="43"/>
      <c r="H222" s="43"/>
      <c r="I222" s="43">
        <f t="shared" si="212"/>
        <v>0</v>
      </c>
      <c r="J222" s="43"/>
      <c r="K222" s="43"/>
      <c r="L222" s="43">
        <f t="shared" si="213"/>
        <v>0</v>
      </c>
      <c r="M222" s="43"/>
      <c r="N222" s="43"/>
      <c r="O222" s="155">
        <f t="shared" si="214"/>
        <v>0</v>
      </c>
      <c r="P222" s="88"/>
    </row>
    <row r="223" spans="1:16" ht="24" hidden="1" x14ac:dyDescent="0.25">
      <c r="A223" s="30">
        <v>5239</v>
      </c>
      <c r="B223" s="41" t="s">
        <v>217</v>
      </c>
      <c r="C223" s="129">
        <f t="shared" si="165"/>
        <v>0</v>
      </c>
      <c r="D223" s="43"/>
      <c r="E223" s="43"/>
      <c r="F223" s="43">
        <f t="shared" si="211"/>
        <v>0</v>
      </c>
      <c r="G223" s="43"/>
      <c r="H223" s="43"/>
      <c r="I223" s="43">
        <f t="shared" si="212"/>
        <v>0</v>
      </c>
      <c r="J223" s="43"/>
      <c r="K223" s="43"/>
      <c r="L223" s="43">
        <f t="shared" si="213"/>
        <v>0</v>
      </c>
      <c r="M223" s="43"/>
      <c r="N223" s="43"/>
      <c r="O223" s="155">
        <f t="shared" si="214"/>
        <v>0</v>
      </c>
      <c r="P223" s="88"/>
    </row>
    <row r="224" spans="1:16" ht="24" hidden="1" x14ac:dyDescent="0.25">
      <c r="A224" s="72">
        <v>5240</v>
      </c>
      <c r="B224" s="41" t="s">
        <v>218</v>
      </c>
      <c r="C224" s="129">
        <f t="shared" si="165"/>
        <v>0</v>
      </c>
      <c r="D224" s="43"/>
      <c r="E224" s="43"/>
      <c r="F224" s="43">
        <f t="shared" si="211"/>
        <v>0</v>
      </c>
      <c r="G224" s="43"/>
      <c r="H224" s="43"/>
      <c r="I224" s="43">
        <f t="shared" si="212"/>
        <v>0</v>
      </c>
      <c r="J224" s="43"/>
      <c r="K224" s="43"/>
      <c r="L224" s="43">
        <f t="shared" si="213"/>
        <v>0</v>
      </c>
      <c r="M224" s="43"/>
      <c r="N224" s="43"/>
      <c r="O224" s="155">
        <f t="shared" si="214"/>
        <v>0</v>
      </c>
      <c r="P224" s="88"/>
    </row>
    <row r="225" spans="1:16" hidden="1" x14ac:dyDescent="0.25">
      <c r="A225" s="72">
        <v>5250</v>
      </c>
      <c r="B225" s="41" t="s">
        <v>219</v>
      </c>
      <c r="C225" s="129">
        <f t="shared" si="165"/>
        <v>0</v>
      </c>
      <c r="D225" s="43"/>
      <c r="E225" s="43"/>
      <c r="F225" s="43">
        <f t="shared" si="211"/>
        <v>0</v>
      </c>
      <c r="G225" s="43"/>
      <c r="H225" s="43"/>
      <c r="I225" s="43">
        <f t="shared" si="212"/>
        <v>0</v>
      </c>
      <c r="J225" s="43"/>
      <c r="K225" s="43"/>
      <c r="L225" s="43">
        <f t="shared" si="213"/>
        <v>0</v>
      </c>
      <c r="M225" s="43"/>
      <c r="N225" s="43"/>
      <c r="O225" s="155">
        <f t="shared" si="214"/>
        <v>0</v>
      </c>
      <c r="P225" s="88"/>
    </row>
    <row r="226" spans="1:16" hidden="1" x14ac:dyDescent="0.25">
      <c r="A226" s="72">
        <v>5260</v>
      </c>
      <c r="B226" s="41" t="s">
        <v>220</v>
      </c>
      <c r="C226" s="129">
        <f t="shared" si="165"/>
        <v>0</v>
      </c>
      <c r="D226" s="73">
        <f t="shared" ref="D226:E226" si="215">SUM(D227)</f>
        <v>0</v>
      </c>
      <c r="E226" s="73">
        <f t="shared" si="215"/>
        <v>0</v>
      </c>
      <c r="F226" s="73">
        <f>SUM(F227)</f>
        <v>0</v>
      </c>
      <c r="G226" s="73">
        <f t="shared" ref="G226:N226" si="216">SUM(G227)</f>
        <v>0</v>
      </c>
      <c r="H226" s="73">
        <f t="shared" si="216"/>
        <v>0</v>
      </c>
      <c r="I226" s="73">
        <f t="shared" si="216"/>
        <v>0</v>
      </c>
      <c r="J226" s="73">
        <f t="shared" si="216"/>
        <v>0</v>
      </c>
      <c r="K226" s="73">
        <f t="shared" si="216"/>
        <v>0</v>
      </c>
      <c r="L226" s="73">
        <f t="shared" si="216"/>
        <v>0</v>
      </c>
      <c r="M226" s="73">
        <f t="shared" si="216"/>
        <v>0</v>
      </c>
      <c r="N226" s="73">
        <f t="shared" si="216"/>
        <v>0</v>
      </c>
      <c r="O226" s="87">
        <f>SUM(O227)</f>
        <v>0</v>
      </c>
      <c r="P226" s="93"/>
    </row>
    <row r="227" spans="1:16" ht="24" hidden="1" x14ac:dyDescent="0.25">
      <c r="A227" s="30">
        <v>5269</v>
      </c>
      <c r="B227" s="41" t="s">
        <v>221</v>
      </c>
      <c r="C227" s="129">
        <f t="shared" si="165"/>
        <v>0</v>
      </c>
      <c r="D227" s="43"/>
      <c r="E227" s="43"/>
      <c r="F227" s="43">
        <f t="shared" ref="F227:F228" si="217">D227+E227</f>
        <v>0</v>
      </c>
      <c r="G227" s="43"/>
      <c r="H227" s="43"/>
      <c r="I227" s="43">
        <f t="shared" ref="I227:I228" si="218">G227+H227</f>
        <v>0</v>
      </c>
      <c r="J227" s="43"/>
      <c r="K227" s="43"/>
      <c r="L227" s="43">
        <f t="shared" ref="L227:L228" si="219">J227+K227</f>
        <v>0</v>
      </c>
      <c r="M227" s="43"/>
      <c r="N227" s="43"/>
      <c r="O227" s="155">
        <f t="shared" ref="O227:O228" si="220">M227+N227</f>
        <v>0</v>
      </c>
      <c r="P227" s="88"/>
    </row>
    <row r="228" spans="1:16" ht="24" hidden="1" x14ac:dyDescent="0.25">
      <c r="A228" s="70">
        <v>5270</v>
      </c>
      <c r="B228" s="55" t="s">
        <v>222</v>
      </c>
      <c r="C228" s="82">
        <f t="shared" si="165"/>
        <v>0</v>
      </c>
      <c r="D228" s="74"/>
      <c r="E228" s="74"/>
      <c r="F228" s="74">
        <f t="shared" si="217"/>
        <v>0</v>
      </c>
      <c r="G228" s="74"/>
      <c r="H228" s="74"/>
      <c r="I228" s="74">
        <f t="shared" si="218"/>
        <v>0</v>
      </c>
      <c r="J228" s="74"/>
      <c r="K228" s="74"/>
      <c r="L228" s="74">
        <f t="shared" si="219"/>
        <v>0</v>
      </c>
      <c r="M228" s="74"/>
      <c r="N228" s="74"/>
      <c r="O228" s="156">
        <f t="shared" si="220"/>
        <v>0</v>
      </c>
      <c r="P228" s="173"/>
    </row>
    <row r="229" spans="1:16" hidden="1" x14ac:dyDescent="0.25">
      <c r="A229" s="67">
        <v>6000</v>
      </c>
      <c r="B229" s="67" t="s">
        <v>223</v>
      </c>
      <c r="C229" s="134">
        <f t="shared" si="165"/>
        <v>0</v>
      </c>
      <c r="D229" s="68">
        <f t="shared" ref="D229:E229" si="221">D230+D250+D258</f>
        <v>0</v>
      </c>
      <c r="E229" s="68">
        <f t="shared" si="221"/>
        <v>0</v>
      </c>
      <c r="F229" s="68">
        <f>F230+F250+F258</f>
        <v>0</v>
      </c>
      <c r="G229" s="68">
        <f t="shared" ref="G229:N229" si="222">G230+G250+G258</f>
        <v>0</v>
      </c>
      <c r="H229" s="68">
        <f t="shared" si="222"/>
        <v>0</v>
      </c>
      <c r="I229" s="68">
        <f t="shared" si="222"/>
        <v>0</v>
      </c>
      <c r="J229" s="68">
        <f t="shared" si="222"/>
        <v>0</v>
      </c>
      <c r="K229" s="68">
        <f t="shared" si="222"/>
        <v>0</v>
      </c>
      <c r="L229" s="68">
        <f t="shared" si="222"/>
        <v>0</v>
      </c>
      <c r="M229" s="68">
        <f t="shared" si="222"/>
        <v>0</v>
      </c>
      <c r="N229" s="68">
        <f t="shared" si="222"/>
        <v>0</v>
      </c>
      <c r="O229" s="122">
        <f>O230+O250+O258</f>
        <v>0</v>
      </c>
      <c r="P229" s="170"/>
    </row>
    <row r="230" spans="1:16" ht="14.25" hidden="1" customHeight="1" x14ac:dyDescent="0.25">
      <c r="A230" s="49">
        <v>6200</v>
      </c>
      <c r="B230" s="78" t="s">
        <v>224</v>
      </c>
      <c r="C230" s="135">
        <f t="shared" si="165"/>
        <v>0</v>
      </c>
      <c r="D230" s="81">
        <f t="shared" ref="D230:E230" si="223">SUM(D231,D232,D234,D237,D243,D244,D245)</f>
        <v>0</v>
      </c>
      <c r="E230" s="81">
        <f t="shared" si="223"/>
        <v>0</v>
      </c>
      <c r="F230" s="81">
        <f>SUM(F231,F232,F234,F237,F243,F244,F245)</f>
        <v>0</v>
      </c>
      <c r="G230" s="81">
        <f t="shared" ref="G230:N230" si="224">SUM(G231,G232,G234,G237,G243,G244,G245)</f>
        <v>0</v>
      </c>
      <c r="H230" s="81">
        <f t="shared" si="224"/>
        <v>0</v>
      </c>
      <c r="I230" s="81">
        <f t="shared" si="224"/>
        <v>0</v>
      </c>
      <c r="J230" s="81">
        <f t="shared" si="224"/>
        <v>0</v>
      </c>
      <c r="K230" s="81">
        <f t="shared" si="224"/>
        <v>0</v>
      </c>
      <c r="L230" s="81">
        <f t="shared" si="224"/>
        <v>0</v>
      </c>
      <c r="M230" s="81">
        <f t="shared" si="224"/>
        <v>0</v>
      </c>
      <c r="N230" s="81">
        <f t="shared" si="224"/>
        <v>0</v>
      </c>
      <c r="O230" s="121">
        <f>SUM(O231,O232,O234,O237,O243,O244,O245)</f>
        <v>0</v>
      </c>
      <c r="P230" s="171"/>
    </row>
    <row r="231" spans="1:16" ht="24" hidden="1" x14ac:dyDescent="0.25">
      <c r="A231" s="594">
        <v>6220</v>
      </c>
      <c r="B231" s="38" t="s">
        <v>225</v>
      </c>
      <c r="C231" s="128">
        <f t="shared" si="165"/>
        <v>0</v>
      </c>
      <c r="D231" s="40"/>
      <c r="E231" s="40"/>
      <c r="F231" s="40">
        <f>D231+E231</f>
        <v>0</v>
      </c>
      <c r="G231" s="40"/>
      <c r="H231" s="40"/>
      <c r="I231" s="40">
        <f>G231+H231</f>
        <v>0</v>
      </c>
      <c r="J231" s="40"/>
      <c r="K231" s="40"/>
      <c r="L231" s="40">
        <f>J231+K231</f>
        <v>0</v>
      </c>
      <c r="M231" s="40"/>
      <c r="N231" s="40"/>
      <c r="O231" s="154">
        <f>M231+N231</f>
        <v>0</v>
      </c>
      <c r="P231" s="89"/>
    </row>
    <row r="232" spans="1:16" hidden="1" x14ac:dyDescent="0.25">
      <c r="A232" s="72">
        <v>6230</v>
      </c>
      <c r="B232" s="41" t="s">
        <v>226</v>
      </c>
      <c r="C232" s="129">
        <f t="shared" si="165"/>
        <v>0</v>
      </c>
      <c r="D232" s="73">
        <f t="shared" ref="D232:O232" si="225">SUM(D233)</f>
        <v>0</v>
      </c>
      <c r="E232" s="73">
        <f t="shared" si="225"/>
        <v>0</v>
      </c>
      <c r="F232" s="73">
        <f t="shared" si="225"/>
        <v>0</v>
      </c>
      <c r="G232" s="73">
        <f t="shared" si="225"/>
        <v>0</v>
      </c>
      <c r="H232" s="73">
        <f t="shared" si="225"/>
        <v>0</v>
      </c>
      <c r="I232" s="73">
        <f t="shared" si="225"/>
        <v>0</v>
      </c>
      <c r="J232" s="73">
        <f t="shared" si="225"/>
        <v>0</v>
      </c>
      <c r="K232" s="73">
        <f t="shared" si="225"/>
        <v>0</v>
      </c>
      <c r="L232" s="73">
        <f t="shared" si="225"/>
        <v>0</v>
      </c>
      <c r="M232" s="73">
        <f t="shared" si="225"/>
        <v>0</v>
      </c>
      <c r="N232" s="73">
        <f t="shared" si="225"/>
        <v>0</v>
      </c>
      <c r="O232" s="87">
        <f t="shared" si="225"/>
        <v>0</v>
      </c>
      <c r="P232" s="93"/>
    </row>
    <row r="233" spans="1:16" ht="24" hidden="1" x14ac:dyDescent="0.25">
      <c r="A233" s="30">
        <v>6239</v>
      </c>
      <c r="B233" s="38" t="s">
        <v>227</v>
      </c>
      <c r="C233" s="129">
        <f t="shared" si="165"/>
        <v>0</v>
      </c>
      <c r="D233" s="40"/>
      <c r="E233" s="40"/>
      <c r="F233" s="40">
        <f>D233+E233</f>
        <v>0</v>
      </c>
      <c r="G233" s="40"/>
      <c r="H233" s="40"/>
      <c r="I233" s="40">
        <f>G233+H233</f>
        <v>0</v>
      </c>
      <c r="J233" s="40"/>
      <c r="K233" s="40"/>
      <c r="L233" s="40">
        <f>J233+K233</f>
        <v>0</v>
      </c>
      <c r="M233" s="40"/>
      <c r="N233" s="40"/>
      <c r="O233" s="154">
        <f>M233+N233</f>
        <v>0</v>
      </c>
      <c r="P233" s="89"/>
    </row>
    <row r="234" spans="1:16" ht="24" hidden="1" x14ac:dyDescent="0.25">
      <c r="A234" s="72">
        <v>6240</v>
      </c>
      <c r="B234" s="41" t="s">
        <v>228</v>
      </c>
      <c r="C234" s="129">
        <f t="shared" si="165"/>
        <v>0</v>
      </c>
      <c r="D234" s="73">
        <f t="shared" ref="D234:E234" si="226">SUM(D235:D236)</f>
        <v>0</v>
      </c>
      <c r="E234" s="73">
        <f t="shared" si="226"/>
        <v>0</v>
      </c>
      <c r="F234" s="73">
        <f>SUM(F235:F236)</f>
        <v>0</v>
      </c>
      <c r="G234" s="73">
        <f t="shared" ref="G234:N234" si="227">SUM(G235:G236)</f>
        <v>0</v>
      </c>
      <c r="H234" s="73">
        <f t="shared" si="227"/>
        <v>0</v>
      </c>
      <c r="I234" s="73">
        <f t="shared" si="227"/>
        <v>0</v>
      </c>
      <c r="J234" s="73">
        <f t="shared" si="227"/>
        <v>0</v>
      </c>
      <c r="K234" s="73">
        <f t="shared" si="227"/>
        <v>0</v>
      </c>
      <c r="L234" s="73">
        <f t="shared" si="227"/>
        <v>0</v>
      </c>
      <c r="M234" s="73">
        <f t="shared" si="227"/>
        <v>0</v>
      </c>
      <c r="N234" s="73">
        <f t="shared" si="227"/>
        <v>0</v>
      </c>
      <c r="O234" s="87">
        <f>SUM(O235:O236)</f>
        <v>0</v>
      </c>
      <c r="P234" s="93"/>
    </row>
    <row r="235" spans="1:16" hidden="1" x14ac:dyDescent="0.25">
      <c r="A235" s="30">
        <v>6241</v>
      </c>
      <c r="B235" s="41" t="s">
        <v>229</v>
      </c>
      <c r="C235" s="129">
        <f t="shared" si="165"/>
        <v>0</v>
      </c>
      <c r="D235" s="43"/>
      <c r="E235" s="43"/>
      <c r="F235" s="43">
        <f t="shared" ref="F235:F236" si="228">D235+E235</f>
        <v>0</v>
      </c>
      <c r="G235" s="43"/>
      <c r="H235" s="43"/>
      <c r="I235" s="43">
        <f t="shared" ref="I235:I236" si="229">G235+H235</f>
        <v>0</v>
      </c>
      <c r="J235" s="43"/>
      <c r="K235" s="43"/>
      <c r="L235" s="43">
        <f t="shared" ref="L235:L236" si="230">J235+K235</f>
        <v>0</v>
      </c>
      <c r="M235" s="43"/>
      <c r="N235" s="43"/>
      <c r="O235" s="155">
        <f t="shared" ref="O235:O236" si="231">M235+N235</f>
        <v>0</v>
      </c>
      <c r="P235" s="88"/>
    </row>
    <row r="236" spans="1:16" hidden="1" x14ac:dyDescent="0.25">
      <c r="A236" s="30">
        <v>6242</v>
      </c>
      <c r="B236" s="41" t="s">
        <v>230</v>
      </c>
      <c r="C236" s="129">
        <f t="shared" si="165"/>
        <v>0</v>
      </c>
      <c r="D236" s="43"/>
      <c r="E236" s="43"/>
      <c r="F236" s="43">
        <f t="shared" si="228"/>
        <v>0</v>
      </c>
      <c r="G236" s="43"/>
      <c r="H236" s="43"/>
      <c r="I236" s="43">
        <f t="shared" si="229"/>
        <v>0</v>
      </c>
      <c r="J236" s="43"/>
      <c r="K236" s="43"/>
      <c r="L236" s="43">
        <f t="shared" si="230"/>
        <v>0</v>
      </c>
      <c r="M236" s="43"/>
      <c r="N236" s="43"/>
      <c r="O236" s="155">
        <f t="shared" si="231"/>
        <v>0</v>
      </c>
      <c r="P236" s="88"/>
    </row>
    <row r="237" spans="1:16" ht="25.5" hidden="1" customHeight="1" x14ac:dyDescent="0.25">
      <c r="A237" s="72">
        <v>6250</v>
      </c>
      <c r="B237" s="41" t="s">
        <v>231</v>
      </c>
      <c r="C237" s="129">
        <f t="shared" si="165"/>
        <v>0</v>
      </c>
      <c r="D237" s="73">
        <f t="shared" ref="D237:E237" si="232">SUM(D238:D242)</f>
        <v>0</v>
      </c>
      <c r="E237" s="73">
        <f t="shared" si="232"/>
        <v>0</v>
      </c>
      <c r="F237" s="73">
        <f>SUM(F238:F242)</f>
        <v>0</v>
      </c>
      <c r="G237" s="73">
        <f t="shared" ref="G237:N237" si="233">SUM(G238:G242)</f>
        <v>0</v>
      </c>
      <c r="H237" s="73">
        <f t="shared" si="233"/>
        <v>0</v>
      </c>
      <c r="I237" s="73">
        <f t="shared" si="233"/>
        <v>0</v>
      </c>
      <c r="J237" s="73">
        <f t="shared" si="233"/>
        <v>0</v>
      </c>
      <c r="K237" s="73">
        <f t="shared" si="233"/>
        <v>0</v>
      </c>
      <c r="L237" s="73">
        <f t="shared" si="233"/>
        <v>0</v>
      </c>
      <c r="M237" s="73">
        <f t="shared" si="233"/>
        <v>0</v>
      </c>
      <c r="N237" s="73">
        <f t="shared" si="233"/>
        <v>0</v>
      </c>
      <c r="O237" s="87">
        <f>SUM(O238:O242)</f>
        <v>0</v>
      </c>
      <c r="P237" s="93"/>
    </row>
    <row r="238" spans="1:16" ht="14.25" hidden="1" customHeight="1" x14ac:dyDescent="0.25">
      <c r="A238" s="30">
        <v>6252</v>
      </c>
      <c r="B238" s="41" t="s">
        <v>232</v>
      </c>
      <c r="C238" s="129">
        <f t="shared" si="165"/>
        <v>0</v>
      </c>
      <c r="D238" s="43"/>
      <c r="E238" s="43"/>
      <c r="F238" s="43">
        <f t="shared" ref="F238:F244" si="234">D238+E238</f>
        <v>0</v>
      </c>
      <c r="G238" s="43"/>
      <c r="H238" s="43"/>
      <c r="I238" s="43">
        <f t="shared" ref="I238:I244" si="235">G238+H238</f>
        <v>0</v>
      </c>
      <c r="J238" s="43"/>
      <c r="K238" s="43"/>
      <c r="L238" s="43">
        <f t="shared" ref="L238:L244" si="236">J238+K238</f>
        <v>0</v>
      </c>
      <c r="M238" s="43"/>
      <c r="N238" s="43"/>
      <c r="O238" s="155">
        <f t="shared" ref="O238:O244" si="237">M238+N238</f>
        <v>0</v>
      </c>
      <c r="P238" s="88"/>
    </row>
    <row r="239" spans="1:16" ht="14.25" hidden="1" customHeight="1" x14ac:dyDescent="0.25">
      <c r="A239" s="30">
        <v>6253</v>
      </c>
      <c r="B239" s="41" t="s">
        <v>233</v>
      </c>
      <c r="C239" s="129">
        <f t="shared" si="165"/>
        <v>0</v>
      </c>
      <c r="D239" s="43"/>
      <c r="E239" s="43"/>
      <c r="F239" s="43">
        <f t="shared" si="234"/>
        <v>0</v>
      </c>
      <c r="G239" s="43"/>
      <c r="H239" s="43"/>
      <c r="I239" s="43">
        <f t="shared" si="235"/>
        <v>0</v>
      </c>
      <c r="J239" s="43"/>
      <c r="K239" s="43"/>
      <c r="L239" s="43">
        <f t="shared" si="236"/>
        <v>0</v>
      </c>
      <c r="M239" s="43"/>
      <c r="N239" s="43"/>
      <c r="O239" s="155">
        <f t="shared" si="237"/>
        <v>0</v>
      </c>
      <c r="P239" s="88"/>
    </row>
    <row r="240" spans="1:16" ht="24" hidden="1" x14ac:dyDescent="0.25">
      <c r="A240" s="30">
        <v>6254</v>
      </c>
      <c r="B240" s="41" t="s">
        <v>234</v>
      </c>
      <c r="C240" s="129">
        <f t="shared" si="165"/>
        <v>0</v>
      </c>
      <c r="D240" s="43"/>
      <c r="E240" s="43"/>
      <c r="F240" s="43">
        <f t="shared" si="234"/>
        <v>0</v>
      </c>
      <c r="G240" s="43"/>
      <c r="H240" s="43"/>
      <c r="I240" s="43">
        <f t="shared" si="235"/>
        <v>0</v>
      </c>
      <c r="J240" s="43"/>
      <c r="K240" s="43"/>
      <c r="L240" s="43">
        <f t="shared" si="236"/>
        <v>0</v>
      </c>
      <c r="M240" s="43"/>
      <c r="N240" s="43"/>
      <c r="O240" s="155">
        <f t="shared" si="237"/>
        <v>0</v>
      </c>
      <c r="P240" s="88"/>
    </row>
    <row r="241" spans="1:16" ht="24" hidden="1" x14ac:dyDescent="0.25">
      <c r="A241" s="30">
        <v>6255</v>
      </c>
      <c r="B241" s="41" t="s">
        <v>235</v>
      </c>
      <c r="C241" s="129">
        <f t="shared" ref="C241:C295" si="238">SUM(F241,I241,L241,O241)</f>
        <v>0</v>
      </c>
      <c r="D241" s="43"/>
      <c r="E241" s="43"/>
      <c r="F241" s="43">
        <f t="shared" si="234"/>
        <v>0</v>
      </c>
      <c r="G241" s="43"/>
      <c r="H241" s="43"/>
      <c r="I241" s="43">
        <f t="shared" si="235"/>
        <v>0</v>
      </c>
      <c r="J241" s="43"/>
      <c r="K241" s="43"/>
      <c r="L241" s="43">
        <f t="shared" si="236"/>
        <v>0</v>
      </c>
      <c r="M241" s="43"/>
      <c r="N241" s="43"/>
      <c r="O241" s="155">
        <f t="shared" si="237"/>
        <v>0</v>
      </c>
      <c r="P241" s="88"/>
    </row>
    <row r="242" spans="1:16" hidden="1" x14ac:dyDescent="0.25">
      <c r="A242" s="30">
        <v>6259</v>
      </c>
      <c r="B242" s="41" t="s">
        <v>236</v>
      </c>
      <c r="C242" s="129">
        <f t="shared" si="238"/>
        <v>0</v>
      </c>
      <c r="D242" s="43"/>
      <c r="E242" s="43"/>
      <c r="F242" s="43">
        <f t="shared" si="234"/>
        <v>0</v>
      </c>
      <c r="G242" s="43"/>
      <c r="H242" s="43"/>
      <c r="I242" s="43">
        <f t="shared" si="235"/>
        <v>0</v>
      </c>
      <c r="J242" s="43"/>
      <c r="K242" s="43"/>
      <c r="L242" s="43">
        <f t="shared" si="236"/>
        <v>0</v>
      </c>
      <c r="M242" s="43"/>
      <c r="N242" s="43"/>
      <c r="O242" s="155">
        <f t="shared" si="237"/>
        <v>0</v>
      </c>
      <c r="P242" s="88"/>
    </row>
    <row r="243" spans="1:16" ht="24" hidden="1" x14ac:dyDescent="0.25">
      <c r="A243" s="72">
        <v>6260</v>
      </c>
      <c r="B243" s="41" t="s">
        <v>237</v>
      </c>
      <c r="C243" s="129">
        <f t="shared" si="238"/>
        <v>0</v>
      </c>
      <c r="D243" s="43"/>
      <c r="E243" s="43"/>
      <c r="F243" s="43">
        <f t="shared" si="234"/>
        <v>0</v>
      </c>
      <c r="G243" s="43"/>
      <c r="H243" s="43"/>
      <c r="I243" s="43">
        <f t="shared" si="235"/>
        <v>0</v>
      </c>
      <c r="J243" s="43"/>
      <c r="K243" s="43"/>
      <c r="L243" s="43">
        <f t="shared" si="236"/>
        <v>0</v>
      </c>
      <c r="M243" s="43"/>
      <c r="N243" s="43"/>
      <c r="O243" s="155">
        <f t="shared" si="237"/>
        <v>0</v>
      </c>
      <c r="P243" s="88"/>
    </row>
    <row r="244" spans="1:16" hidden="1" x14ac:dyDescent="0.25">
      <c r="A244" s="72">
        <v>6270</v>
      </c>
      <c r="B244" s="41" t="s">
        <v>238</v>
      </c>
      <c r="C244" s="129">
        <f t="shared" si="238"/>
        <v>0</v>
      </c>
      <c r="D244" s="43"/>
      <c r="E244" s="43"/>
      <c r="F244" s="43">
        <f t="shared" si="234"/>
        <v>0</v>
      </c>
      <c r="G244" s="43"/>
      <c r="H244" s="43"/>
      <c r="I244" s="43">
        <f t="shared" si="235"/>
        <v>0</v>
      </c>
      <c r="J244" s="43"/>
      <c r="K244" s="43"/>
      <c r="L244" s="43">
        <f t="shared" si="236"/>
        <v>0</v>
      </c>
      <c r="M244" s="43"/>
      <c r="N244" s="43"/>
      <c r="O244" s="155">
        <f t="shared" si="237"/>
        <v>0</v>
      </c>
      <c r="P244" s="88"/>
    </row>
    <row r="245" spans="1:16" ht="24" hidden="1" x14ac:dyDescent="0.25">
      <c r="A245" s="594">
        <v>6290</v>
      </c>
      <c r="B245" s="38" t="s">
        <v>239</v>
      </c>
      <c r="C245" s="624">
        <f t="shared" si="238"/>
        <v>0</v>
      </c>
      <c r="D245" s="75">
        <f t="shared" ref="D245:E245" si="239">SUM(D246:D249)</f>
        <v>0</v>
      </c>
      <c r="E245" s="75">
        <f t="shared" si="239"/>
        <v>0</v>
      </c>
      <c r="F245" s="75">
        <f>SUM(F246:F249)</f>
        <v>0</v>
      </c>
      <c r="G245" s="75">
        <f t="shared" ref="G245:O245" si="240">SUM(G246:G249)</f>
        <v>0</v>
      </c>
      <c r="H245" s="75">
        <f t="shared" si="240"/>
        <v>0</v>
      </c>
      <c r="I245" s="75">
        <f t="shared" si="240"/>
        <v>0</v>
      </c>
      <c r="J245" s="75">
        <f t="shared" si="240"/>
        <v>0</v>
      </c>
      <c r="K245" s="75">
        <f t="shared" si="240"/>
        <v>0</v>
      </c>
      <c r="L245" s="75">
        <f t="shared" si="240"/>
        <v>0</v>
      </c>
      <c r="M245" s="75">
        <f t="shared" si="240"/>
        <v>0</v>
      </c>
      <c r="N245" s="75">
        <f t="shared" si="240"/>
        <v>0</v>
      </c>
      <c r="O245" s="75">
        <f t="shared" si="240"/>
        <v>0</v>
      </c>
      <c r="P245" s="443"/>
    </row>
    <row r="246" spans="1:16" hidden="1" x14ac:dyDescent="0.25">
      <c r="A246" s="30">
        <v>6291</v>
      </c>
      <c r="B246" s="41" t="s">
        <v>240</v>
      </c>
      <c r="C246" s="129">
        <f t="shared" si="238"/>
        <v>0</v>
      </c>
      <c r="D246" s="43"/>
      <c r="E246" s="43"/>
      <c r="F246" s="43">
        <f t="shared" ref="F246:F249" si="241">D246+E246</f>
        <v>0</v>
      </c>
      <c r="G246" s="43"/>
      <c r="H246" s="43"/>
      <c r="I246" s="43">
        <f t="shared" ref="I246:I249" si="242">G246+H246</f>
        <v>0</v>
      </c>
      <c r="J246" s="43"/>
      <c r="K246" s="43"/>
      <c r="L246" s="43">
        <f t="shared" ref="L246:L249" si="243">J246+K246</f>
        <v>0</v>
      </c>
      <c r="M246" s="43"/>
      <c r="N246" s="43"/>
      <c r="O246" s="155">
        <f t="shared" ref="O246:O249" si="244">M246+N246</f>
        <v>0</v>
      </c>
      <c r="P246" s="88"/>
    </row>
    <row r="247" spans="1:16" hidden="1" x14ac:dyDescent="0.25">
      <c r="A247" s="30">
        <v>6292</v>
      </c>
      <c r="B247" s="41" t="s">
        <v>241</v>
      </c>
      <c r="C247" s="129">
        <f t="shared" si="238"/>
        <v>0</v>
      </c>
      <c r="D247" s="43"/>
      <c r="E247" s="43"/>
      <c r="F247" s="43">
        <f t="shared" si="241"/>
        <v>0</v>
      </c>
      <c r="G247" s="43"/>
      <c r="H247" s="43"/>
      <c r="I247" s="43">
        <f t="shared" si="242"/>
        <v>0</v>
      </c>
      <c r="J247" s="43"/>
      <c r="K247" s="43"/>
      <c r="L247" s="43">
        <f t="shared" si="243"/>
        <v>0</v>
      </c>
      <c r="M247" s="43"/>
      <c r="N247" s="43"/>
      <c r="O247" s="155">
        <f t="shared" si="244"/>
        <v>0</v>
      </c>
      <c r="P247" s="88"/>
    </row>
    <row r="248" spans="1:16" ht="72" hidden="1" x14ac:dyDescent="0.25">
      <c r="A248" s="30">
        <v>6296</v>
      </c>
      <c r="B248" s="41" t="s">
        <v>242</v>
      </c>
      <c r="C248" s="129">
        <f t="shared" si="238"/>
        <v>0</v>
      </c>
      <c r="D248" s="43"/>
      <c r="E248" s="43"/>
      <c r="F248" s="43">
        <f t="shared" si="241"/>
        <v>0</v>
      </c>
      <c r="G248" s="43"/>
      <c r="H248" s="43"/>
      <c r="I248" s="43">
        <f t="shared" si="242"/>
        <v>0</v>
      </c>
      <c r="J248" s="43"/>
      <c r="K248" s="43"/>
      <c r="L248" s="43">
        <f t="shared" si="243"/>
        <v>0</v>
      </c>
      <c r="M248" s="43"/>
      <c r="N248" s="43"/>
      <c r="O248" s="155">
        <f t="shared" si="244"/>
        <v>0</v>
      </c>
      <c r="P248" s="88"/>
    </row>
    <row r="249" spans="1:16" ht="39.75" hidden="1" customHeight="1" x14ac:dyDescent="0.25">
      <c r="A249" s="30">
        <v>6299</v>
      </c>
      <c r="B249" s="41" t="s">
        <v>243</v>
      </c>
      <c r="C249" s="129">
        <f t="shared" si="238"/>
        <v>0</v>
      </c>
      <c r="D249" s="43"/>
      <c r="E249" s="43"/>
      <c r="F249" s="43">
        <f t="shared" si="241"/>
        <v>0</v>
      </c>
      <c r="G249" s="43"/>
      <c r="H249" s="43"/>
      <c r="I249" s="43">
        <f t="shared" si="242"/>
        <v>0</v>
      </c>
      <c r="J249" s="43"/>
      <c r="K249" s="43"/>
      <c r="L249" s="43">
        <f t="shared" si="243"/>
        <v>0</v>
      </c>
      <c r="M249" s="43"/>
      <c r="N249" s="43"/>
      <c r="O249" s="155">
        <f t="shared" si="244"/>
        <v>0</v>
      </c>
      <c r="P249" s="88"/>
    </row>
    <row r="250" spans="1:16" hidden="1" x14ac:dyDescent="0.25">
      <c r="A250" s="34">
        <v>6300</v>
      </c>
      <c r="B250" s="69" t="s">
        <v>244</v>
      </c>
      <c r="C250" s="127">
        <f t="shared" si="238"/>
        <v>0</v>
      </c>
      <c r="D250" s="36">
        <f t="shared" ref="D250:E250" si="245">SUM(D251,D256,D257)</f>
        <v>0</v>
      </c>
      <c r="E250" s="36">
        <f t="shared" si="245"/>
        <v>0</v>
      </c>
      <c r="F250" s="36">
        <f>SUM(F251,F256,F257)</f>
        <v>0</v>
      </c>
      <c r="G250" s="36">
        <f t="shared" ref="G250:O250" si="246">SUM(G251,G256,G257)</f>
        <v>0</v>
      </c>
      <c r="H250" s="36">
        <f t="shared" si="246"/>
        <v>0</v>
      </c>
      <c r="I250" s="36">
        <f t="shared" si="246"/>
        <v>0</v>
      </c>
      <c r="J250" s="36">
        <f t="shared" si="246"/>
        <v>0</v>
      </c>
      <c r="K250" s="36">
        <f t="shared" si="246"/>
        <v>0</v>
      </c>
      <c r="L250" s="36">
        <f t="shared" si="246"/>
        <v>0</v>
      </c>
      <c r="M250" s="36">
        <f t="shared" si="246"/>
        <v>0</v>
      </c>
      <c r="N250" s="36">
        <f t="shared" si="246"/>
        <v>0</v>
      </c>
      <c r="O250" s="36">
        <f t="shared" si="246"/>
        <v>0</v>
      </c>
      <c r="P250" s="176"/>
    </row>
    <row r="251" spans="1:16" ht="24" hidden="1" x14ac:dyDescent="0.25">
      <c r="A251" s="594">
        <v>6320</v>
      </c>
      <c r="B251" s="38" t="s">
        <v>245</v>
      </c>
      <c r="C251" s="624">
        <f t="shared" si="238"/>
        <v>0</v>
      </c>
      <c r="D251" s="75">
        <f t="shared" ref="D251:E251" si="247">SUM(D252:D255)</f>
        <v>0</v>
      </c>
      <c r="E251" s="75">
        <f t="shared" si="247"/>
        <v>0</v>
      </c>
      <c r="F251" s="75">
        <f>SUM(F252:F255)</f>
        <v>0</v>
      </c>
      <c r="G251" s="75">
        <f t="shared" ref="G251:O251" si="248">SUM(G252:G255)</f>
        <v>0</v>
      </c>
      <c r="H251" s="75">
        <f t="shared" si="248"/>
        <v>0</v>
      </c>
      <c r="I251" s="75">
        <f t="shared" si="248"/>
        <v>0</v>
      </c>
      <c r="J251" s="75">
        <f t="shared" si="248"/>
        <v>0</v>
      </c>
      <c r="K251" s="75">
        <f t="shared" si="248"/>
        <v>0</v>
      </c>
      <c r="L251" s="75">
        <f t="shared" si="248"/>
        <v>0</v>
      </c>
      <c r="M251" s="75">
        <f t="shared" si="248"/>
        <v>0</v>
      </c>
      <c r="N251" s="75">
        <f t="shared" si="248"/>
        <v>0</v>
      </c>
      <c r="O251" s="75">
        <f t="shared" si="248"/>
        <v>0</v>
      </c>
      <c r="P251" s="175"/>
    </row>
    <row r="252" spans="1:16" hidden="1" x14ac:dyDescent="0.25">
      <c r="A252" s="30">
        <v>6322</v>
      </c>
      <c r="B252" s="41" t="s">
        <v>246</v>
      </c>
      <c r="C252" s="129">
        <f t="shared" si="238"/>
        <v>0</v>
      </c>
      <c r="D252" s="43"/>
      <c r="E252" s="43"/>
      <c r="F252" s="43">
        <f t="shared" ref="F252:F257" si="249">D252+E252</f>
        <v>0</v>
      </c>
      <c r="G252" s="43"/>
      <c r="H252" s="43"/>
      <c r="I252" s="43">
        <f t="shared" ref="I252:I257" si="250">G252+H252</f>
        <v>0</v>
      </c>
      <c r="J252" s="43"/>
      <c r="K252" s="43"/>
      <c r="L252" s="43">
        <f t="shared" ref="L252:L257" si="251">J252+K252</f>
        <v>0</v>
      </c>
      <c r="M252" s="43"/>
      <c r="N252" s="43"/>
      <c r="O252" s="155">
        <f t="shared" ref="O252:O257" si="252">M252+N252</f>
        <v>0</v>
      </c>
      <c r="P252" s="88"/>
    </row>
    <row r="253" spans="1:16" ht="24" hidden="1" x14ac:dyDescent="0.25">
      <c r="A253" s="30">
        <v>6323</v>
      </c>
      <c r="B253" s="41" t="s">
        <v>247</v>
      </c>
      <c r="C253" s="129">
        <f t="shared" si="238"/>
        <v>0</v>
      </c>
      <c r="D253" s="43"/>
      <c r="E253" s="43"/>
      <c r="F253" s="43">
        <f t="shared" si="249"/>
        <v>0</v>
      </c>
      <c r="G253" s="43"/>
      <c r="H253" s="43"/>
      <c r="I253" s="43">
        <f t="shared" si="250"/>
        <v>0</v>
      </c>
      <c r="J253" s="43"/>
      <c r="K253" s="43"/>
      <c r="L253" s="43">
        <f t="shared" si="251"/>
        <v>0</v>
      </c>
      <c r="M253" s="43"/>
      <c r="N253" s="43"/>
      <c r="O253" s="155">
        <f t="shared" si="252"/>
        <v>0</v>
      </c>
      <c r="P253" s="88"/>
    </row>
    <row r="254" spans="1:16" ht="24" hidden="1" x14ac:dyDescent="0.25">
      <c r="A254" s="30">
        <v>6324</v>
      </c>
      <c r="B254" s="41" t="s">
        <v>301</v>
      </c>
      <c r="C254" s="129">
        <f t="shared" si="238"/>
        <v>0</v>
      </c>
      <c r="D254" s="43"/>
      <c r="E254" s="43"/>
      <c r="F254" s="43">
        <f t="shared" si="249"/>
        <v>0</v>
      </c>
      <c r="G254" s="43"/>
      <c r="H254" s="43"/>
      <c r="I254" s="43">
        <f t="shared" si="250"/>
        <v>0</v>
      </c>
      <c r="J254" s="43"/>
      <c r="K254" s="43"/>
      <c r="L254" s="43">
        <f t="shared" si="251"/>
        <v>0</v>
      </c>
      <c r="M254" s="43"/>
      <c r="N254" s="43"/>
      <c r="O254" s="155">
        <f t="shared" si="252"/>
        <v>0</v>
      </c>
      <c r="P254" s="88"/>
    </row>
    <row r="255" spans="1:16" hidden="1" x14ac:dyDescent="0.25">
      <c r="A255" s="27">
        <v>6329</v>
      </c>
      <c r="B255" s="38" t="s">
        <v>302</v>
      </c>
      <c r="C255" s="128">
        <f t="shared" si="238"/>
        <v>0</v>
      </c>
      <c r="D255" s="40"/>
      <c r="E255" s="40"/>
      <c r="F255" s="40">
        <f t="shared" si="249"/>
        <v>0</v>
      </c>
      <c r="G255" s="40"/>
      <c r="H255" s="40"/>
      <c r="I255" s="40">
        <f t="shared" si="250"/>
        <v>0</v>
      </c>
      <c r="J255" s="40"/>
      <c r="K255" s="40"/>
      <c r="L255" s="40">
        <f t="shared" si="251"/>
        <v>0</v>
      </c>
      <c r="M255" s="40"/>
      <c r="N255" s="40"/>
      <c r="O255" s="154">
        <f t="shared" si="252"/>
        <v>0</v>
      </c>
      <c r="P255" s="89"/>
    </row>
    <row r="256" spans="1:16" ht="24" hidden="1" x14ac:dyDescent="0.25">
      <c r="A256" s="90">
        <v>6330</v>
      </c>
      <c r="B256" s="91" t="s">
        <v>248</v>
      </c>
      <c r="C256" s="624">
        <f t="shared" si="238"/>
        <v>0</v>
      </c>
      <c r="D256" s="80"/>
      <c r="E256" s="80"/>
      <c r="F256" s="80">
        <f t="shared" si="249"/>
        <v>0</v>
      </c>
      <c r="G256" s="80"/>
      <c r="H256" s="80"/>
      <c r="I256" s="80">
        <f t="shared" si="250"/>
        <v>0</v>
      </c>
      <c r="J256" s="80"/>
      <c r="K256" s="80"/>
      <c r="L256" s="80">
        <f t="shared" si="251"/>
        <v>0</v>
      </c>
      <c r="M256" s="80"/>
      <c r="N256" s="80"/>
      <c r="O256" s="160">
        <f t="shared" si="252"/>
        <v>0</v>
      </c>
      <c r="P256" s="178"/>
    </row>
    <row r="257" spans="1:16" hidden="1" x14ac:dyDescent="0.25">
      <c r="A257" s="72">
        <v>6360</v>
      </c>
      <c r="B257" s="41" t="s">
        <v>249</v>
      </c>
      <c r="C257" s="129">
        <f t="shared" si="238"/>
        <v>0</v>
      </c>
      <c r="D257" s="43"/>
      <c r="E257" s="43"/>
      <c r="F257" s="43">
        <f t="shared" si="249"/>
        <v>0</v>
      </c>
      <c r="G257" s="43"/>
      <c r="H257" s="43"/>
      <c r="I257" s="43">
        <f t="shared" si="250"/>
        <v>0</v>
      </c>
      <c r="J257" s="43"/>
      <c r="K257" s="43"/>
      <c r="L257" s="43">
        <f t="shared" si="251"/>
        <v>0</v>
      </c>
      <c r="M257" s="43"/>
      <c r="N257" s="43"/>
      <c r="O257" s="155">
        <f t="shared" si="252"/>
        <v>0</v>
      </c>
      <c r="P257" s="88"/>
    </row>
    <row r="258" spans="1:16" ht="36" hidden="1" x14ac:dyDescent="0.25">
      <c r="A258" s="34">
        <v>6400</v>
      </c>
      <c r="B258" s="69" t="s">
        <v>250</v>
      </c>
      <c r="C258" s="127">
        <f t="shared" si="238"/>
        <v>0</v>
      </c>
      <c r="D258" s="36">
        <f t="shared" ref="D258:E258" si="253">SUM(D259,D263)</f>
        <v>0</v>
      </c>
      <c r="E258" s="36">
        <f t="shared" si="253"/>
        <v>0</v>
      </c>
      <c r="F258" s="36">
        <f>SUM(F259,F263)</f>
        <v>0</v>
      </c>
      <c r="G258" s="36">
        <f t="shared" ref="G258:O258" si="254">SUM(G259,G263)</f>
        <v>0</v>
      </c>
      <c r="H258" s="36">
        <f t="shared" si="254"/>
        <v>0</v>
      </c>
      <c r="I258" s="36">
        <f t="shared" si="254"/>
        <v>0</v>
      </c>
      <c r="J258" s="36">
        <f t="shared" si="254"/>
        <v>0</v>
      </c>
      <c r="K258" s="36">
        <f t="shared" si="254"/>
        <v>0</v>
      </c>
      <c r="L258" s="36">
        <f t="shared" si="254"/>
        <v>0</v>
      </c>
      <c r="M258" s="36">
        <f t="shared" si="254"/>
        <v>0</v>
      </c>
      <c r="N258" s="36">
        <f t="shared" si="254"/>
        <v>0</v>
      </c>
      <c r="O258" s="36">
        <f t="shared" si="254"/>
        <v>0</v>
      </c>
      <c r="P258" s="176"/>
    </row>
    <row r="259" spans="1:16" ht="24" hidden="1" x14ac:dyDescent="0.25">
      <c r="A259" s="594">
        <v>6410</v>
      </c>
      <c r="B259" s="38" t="s">
        <v>251</v>
      </c>
      <c r="C259" s="128">
        <f t="shared" si="238"/>
        <v>0</v>
      </c>
      <c r="D259" s="75">
        <f t="shared" ref="D259:E259" si="255">SUM(D260:D262)</f>
        <v>0</v>
      </c>
      <c r="E259" s="75">
        <f t="shared" si="255"/>
        <v>0</v>
      </c>
      <c r="F259" s="75">
        <f>SUM(F260:F262)</f>
        <v>0</v>
      </c>
      <c r="G259" s="75">
        <f t="shared" ref="G259:O259" si="256">SUM(G260:G262)</f>
        <v>0</v>
      </c>
      <c r="H259" s="75">
        <f t="shared" si="256"/>
        <v>0</v>
      </c>
      <c r="I259" s="75">
        <f t="shared" si="256"/>
        <v>0</v>
      </c>
      <c r="J259" s="75">
        <f t="shared" si="256"/>
        <v>0</v>
      </c>
      <c r="K259" s="75">
        <f t="shared" si="256"/>
        <v>0</v>
      </c>
      <c r="L259" s="75">
        <f t="shared" si="256"/>
        <v>0</v>
      </c>
      <c r="M259" s="75">
        <f t="shared" si="256"/>
        <v>0</v>
      </c>
      <c r="N259" s="75">
        <f t="shared" si="256"/>
        <v>0</v>
      </c>
      <c r="O259" s="158">
        <f t="shared" si="256"/>
        <v>0</v>
      </c>
      <c r="P259" s="426"/>
    </row>
    <row r="260" spans="1:16" hidden="1" x14ac:dyDescent="0.25">
      <c r="A260" s="30">
        <v>6411</v>
      </c>
      <c r="B260" s="92" t="s">
        <v>252</v>
      </c>
      <c r="C260" s="129">
        <f t="shared" si="238"/>
        <v>0</v>
      </c>
      <c r="D260" s="43"/>
      <c r="E260" s="43"/>
      <c r="F260" s="43">
        <f t="shared" ref="F260:F262" si="257">D260+E260</f>
        <v>0</v>
      </c>
      <c r="G260" s="43"/>
      <c r="H260" s="43"/>
      <c r="I260" s="43">
        <f t="shared" ref="I260:I262" si="258">G260+H260</f>
        <v>0</v>
      </c>
      <c r="J260" s="43"/>
      <c r="K260" s="43"/>
      <c r="L260" s="43">
        <f t="shared" ref="L260:L262" si="259">J260+K260</f>
        <v>0</v>
      </c>
      <c r="M260" s="43"/>
      <c r="N260" s="43"/>
      <c r="O260" s="155">
        <f t="shared" ref="O260:O262" si="260">M260+N260</f>
        <v>0</v>
      </c>
      <c r="P260" s="88"/>
    </row>
    <row r="261" spans="1:16" ht="36" hidden="1" x14ac:dyDescent="0.25">
      <c r="A261" s="30">
        <v>6412</v>
      </c>
      <c r="B261" s="41" t="s">
        <v>253</v>
      </c>
      <c r="C261" s="129">
        <f t="shared" si="238"/>
        <v>0</v>
      </c>
      <c r="D261" s="43"/>
      <c r="E261" s="43"/>
      <c r="F261" s="43">
        <f t="shared" si="257"/>
        <v>0</v>
      </c>
      <c r="G261" s="43"/>
      <c r="H261" s="43"/>
      <c r="I261" s="43">
        <f t="shared" si="258"/>
        <v>0</v>
      </c>
      <c r="J261" s="43"/>
      <c r="K261" s="43"/>
      <c r="L261" s="43">
        <f t="shared" si="259"/>
        <v>0</v>
      </c>
      <c r="M261" s="43"/>
      <c r="N261" s="43"/>
      <c r="O261" s="155">
        <f t="shared" si="260"/>
        <v>0</v>
      </c>
      <c r="P261" s="88"/>
    </row>
    <row r="262" spans="1:16" ht="36" hidden="1" x14ac:dyDescent="0.25">
      <c r="A262" s="30">
        <v>6419</v>
      </c>
      <c r="B262" s="41" t="s">
        <v>254</v>
      </c>
      <c r="C262" s="129">
        <f t="shared" si="238"/>
        <v>0</v>
      </c>
      <c r="D262" s="43"/>
      <c r="E262" s="43"/>
      <c r="F262" s="43">
        <f t="shared" si="257"/>
        <v>0</v>
      </c>
      <c r="G262" s="43"/>
      <c r="H262" s="43"/>
      <c r="I262" s="43">
        <f t="shared" si="258"/>
        <v>0</v>
      </c>
      <c r="J262" s="43"/>
      <c r="K262" s="43"/>
      <c r="L262" s="43">
        <f t="shared" si="259"/>
        <v>0</v>
      </c>
      <c r="M262" s="43"/>
      <c r="N262" s="43"/>
      <c r="O262" s="155">
        <f t="shared" si="260"/>
        <v>0</v>
      </c>
      <c r="P262" s="88"/>
    </row>
    <row r="263" spans="1:16" ht="36" hidden="1" x14ac:dyDescent="0.25">
      <c r="A263" s="72">
        <v>6420</v>
      </c>
      <c r="B263" s="41" t="s">
        <v>255</v>
      </c>
      <c r="C263" s="129">
        <f t="shared" si="238"/>
        <v>0</v>
      </c>
      <c r="D263" s="73">
        <f t="shared" ref="D263:E263" si="261">SUM(D264:D267)</f>
        <v>0</v>
      </c>
      <c r="E263" s="73">
        <f t="shared" si="261"/>
        <v>0</v>
      </c>
      <c r="F263" s="73">
        <f>SUM(F264:F267)</f>
        <v>0</v>
      </c>
      <c r="G263" s="73">
        <f t="shared" ref="G263:N263" si="262">SUM(G264:G267)</f>
        <v>0</v>
      </c>
      <c r="H263" s="73">
        <f t="shared" si="262"/>
        <v>0</v>
      </c>
      <c r="I263" s="73">
        <f t="shared" si="262"/>
        <v>0</v>
      </c>
      <c r="J263" s="73">
        <f t="shared" si="262"/>
        <v>0</v>
      </c>
      <c r="K263" s="73">
        <f t="shared" si="262"/>
        <v>0</v>
      </c>
      <c r="L263" s="73">
        <f t="shared" si="262"/>
        <v>0</v>
      </c>
      <c r="M263" s="73">
        <f t="shared" si="262"/>
        <v>0</v>
      </c>
      <c r="N263" s="73">
        <f t="shared" si="262"/>
        <v>0</v>
      </c>
      <c r="O263" s="87">
        <f>SUM(O264:O267)</f>
        <v>0</v>
      </c>
      <c r="P263" s="93"/>
    </row>
    <row r="264" spans="1:16" hidden="1" x14ac:dyDescent="0.25">
      <c r="A264" s="30">
        <v>6421</v>
      </c>
      <c r="B264" s="41" t="s">
        <v>256</v>
      </c>
      <c r="C264" s="129">
        <f t="shared" si="238"/>
        <v>0</v>
      </c>
      <c r="D264" s="43"/>
      <c r="E264" s="43"/>
      <c r="F264" s="43">
        <f t="shared" ref="F264:F267" si="263">D264+E264</f>
        <v>0</v>
      </c>
      <c r="G264" s="43"/>
      <c r="H264" s="43"/>
      <c r="I264" s="43">
        <f t="shared" ref="I264:I267" si="264">G264+H264</f>
        <v>0</v>
      </c>
      <c r="J264" s="43"/>
      <c r="K264" s="43"/>
      <c r="L264" s="43">
        <f t="shared" ref="L264:L267" si="265">J264+K264</f>
        <v>0</v>
      </c>
      <c r="M264" s="43"/>
      <c r="N264" s="43"/>
      <c r="O264" s="155">
        <f t="shared" ref="O264:O267" si="266">M264+N264</f>
        <v>0</v>
      </c>
      <c r="P264" s="88"/>
    </row>
    <row r="265" spans="1:16" hidden="1" x14ac:dyDescent="0.25">
      <c r="A265" s="30">
        <v>6422</v>
      </c>
      <c r="B265" s="41" t="s">
        <v>257</v>
      </c>
      <c r="C265" s="129">
        <f t="shared" si="238"/>
        <v>0</v>
      </c>
      <c r="D265" s="43"/>
      <c r="E265" s="43"/>
      <c r="F265" s="43">
        <f t="shared" si="263"/>
        <v>0</v>
      </c>
      <c r="G265" s="43"/>
      <c r="H265" s="43"/>
      <c r="I265" s="43">
        <f t="shared" si="264"/>
        <v>0</v>
      </c>
      <c r="J265" s="43"/>
      <c r="K265" s="43"/>
      <c r="L265" s="43">
        <f t="shared" si="265"/>
        <v>0</v>
      </c>
      <c r="M265" s="43"/>
      <c r="N265" s="43"/>
      <c r="O265" s="155">
        <f t="shared" si="266"/>
        <v>0</v>
      </c>
      <c r="P265" s="88"/>
    </row>
    <row r="266" spans="1:16" ht="24" hidden="1" x14ac:dyDescent="0.25">
      <c r="A266" s="30">
        <v>6423</v>
      </c>
      <c r="B266" s="41" t="s">
        <v>258</v>
      </c>
      <c r="C266" s="129">
        <f t="shared" si="238"/>
        <v>0</v>
      </c>
      <c r="D266" s="43"/>
      <c r="E266" s="43"/>
      <c r="F266" s="43">
        <f t="shared" si="263"/>
        <v>0</v>
      </c>
      <c r="G266" s="43"/>
      <c r="H266" s="43"/>
      <c r="I266" s="43">
        <f t="shared" si="264"/>
        <v>0</v>
      </c>
      <c r="J266" s="43"/>
      <c r="K266" s="43"/>
      <c r="L266" s="43">
        <f t="shared" si="265"/>
        <v>0</v>
      </c>
      <c r="M266" s="43"/>
      <c r="N266" s="43"/>
      <c r="O266" s="155">
        <f t="shared" si="266"/>
        <v>0</v>
      </c>
      <c r="P266" s="88"/>
    </row>
    <row r="267" spans="1:16" ht="36" hidden="1" x14ac:dyDescent="0.25">
      <c r="A267" s="30">
        <v>6424</v>
      </c>
      <c r="B267" s="41" t="s">
        <v>259</v>
      </c>
      <c r="C267" s="129">
        <f t="shared" si="238"/>
        <v>0</v>
      </c>
      <c r="D267" s="43"/>
      <c r="E267" s="43"/>
      <c r="F267" s="43">
        <f t="shared" si="263"/>
        <v>0</v>
      </c>
      <c r="G267" s="43"/>
      <c r="H267" s="43"/>
      <c r="I267" s="43">
        <f t="shared" si="264"/>
        <v>0</v>
      </c>
      <c r="J267" s="43"/>
      <c r="K267" s="43"/>
      <c r="L267" s="43">
        <f t="shared" si="265"/>
        <v>0</v>
      </c>
      <c r="M267" s="43"/>
      <c r="N267" s="43"/>
      <c r="O267" s="155">
        <f t="shared" si="266"/>
        <v>0</v>
      </c>
      <c r="P267" s="88"/>
    </row>
    <row r="268" spans="1:16" ht="36" hidden="1" x14ac:dyDescent="0.25">
      <c r="A268" s="95">
        <v>7000</v>
      </c>
      <c r="B268" s="95" t="s">
        <v>260</v>
      </c>
      <c r="C268" s="136">
        <f>SUM(F268,I268,L268,O268)</f>
        <v>0</v>
      </c>
      <c r="D268" s="96">
        <f t="shared" ref="D268:E268" si="267">SUM(D269,D279)</f>
        <v>0</v>
      </c>
      <c r="E268" s="96">
        <f t="shared" si="267"/>
        <v>0</v>
      </c>
      <c r="F268" s="96">
        <f>SUM(F269,F279)</f>
        <v>0</v>
      </c>
      <c r="G268" s="96">
        <f t="shared" ref="G268:N268" si="268">SUM(G269,G279)</f>
        <v>0</v>
      </c>
      <c r="H268" s="96">
        <f t="shared" si="268"/>
        <v>0</v>
      </c>
      <c r="I268" s="96">
        <f t="shared" si="268"/>
        <v>0</v>
      </c>
      <c r="J268" s="96">
        <f t="shared" si="268"/>
        <v>0</v>
      </c>
      <c r="K268" s="96">
        <f t="shared" si="268"/>
        <v>0</v>
      </c>
      <c r="L268" s="96">
        <f t="shared" si="268"/>
        <v>0</v>
      </c>
      <c r="M268" s="96">
        <f t="shared" si="268"/>
        <v>0</v>
      </c>
      <c r="N268" s="96">
        <f t="shared" si="268"/>
        <v>0</v>
      </c>
      <c r="O268" s="162">
        <f>SUM(O269,O279)</f>
        <v>0</v>
      </c>
      <c r="P268" s="626"/>
    </row>
    <row r="269" spans="1:16" ht="24" hidden="1" x14ac:dyDescent="0.25">
      <c r="A269" s="34">
        <v>7200</v>
      </c>
      <c r="B269" s="69" t="s">
        <v>261</v>
      </c>
      <c r="C269" s="127">
        <f t="shared" si="238"/>
        <v>0</v>
      </c>
      <c r="D269" s="36">
        <f t="shared" ref="D269:E269" si="269">SUM(D270,D271,D274,D275,D278)</f>
        <v>0</v>
      </c>
      <c r="E269" s="36">
        <f t="shared" si="269"/>
        <v>0</v>
      </c>
      <c r="F269" s="36">
        <f>SUM(F270,F271,F274,F275,F278)</f>
        <v>0</v>
      </c>
      <c r="G269" s="36"/>
      <c r="H269" s="36"/>
      <c r="I269" s="36">
        <f>SUM(I270,I271,I274,I275,I278)</f>
        <v>0</v>
      </c>
      <c r="J269" s="36"/>
      <c r="K269" s="36"/>
      <c r="L269" s="36">
        <f>SUM(L270,L271,L274,L275,L278)</f>
        <v>0</v>
      </c>
      <c r="M269" s="36"/>
      <c r="N269" s="36"/>
      <c r="O269" s="121">
        <f>SUM(O270,O271,O274,O275,O278)</f>
        <v>0</v>
      </c>
      <c r="P269" s="171"/>
    </row>
    <row r="270" spans="1:16" ht="24" hidden="1" x14ac:dyDescent="0.25">
      <c r="A270" s="594">
        <v>7210</v>
      </c>
      <c r="B270" s="38" t="s">
        <v>262</v>
      </c>
      <c r="C270" s="128">
        <f t="shared" si="238"/>
        <v>0</v>
      </c>
      <c r="D270" s="40"/>
      <c r="E270" s="40"/>
      <c r="F270" s="40">
        <f>D270+E270</f>
        <v>0</v>
      </c>
      <c r="G270" s="40"/>
      <c r="H270" s="40"/>
      <c r="I270" s="40">
        <f>G270+H270</f>
        <v>0</v>
      </c>
      <c r="J270" s="40"/>
      <c r="K270" s="40"/>
      <c r="L270" s="40">
        <f>J270+K270</f>
        <v>0</v>
      </c>
      <c r="M270" s="40"/>
      <c r="N270" s="40"/>
      <c r="O270" s="154">
        <f>M270+N270</f>
        <v>0</v>
      </c>
      <c r="P270" s="89"/>
    </row>
    <row r="271" spans="1:16" s="94" customFormat="1" ht="36" hidden="1" x14ac:dyDescent="0.25">
      <c r="A271" s="72">
        <v>7220</v>
      </c>
      <c r="B271" s="41" t="s">
        <v>263</v>
      </c>
      <c r="C271" s="129">
        <f t="shared" si="238"/>
        <v>0</v>
      </c>
      <c r="D271" s="73">
        <f t="shared" ref="D271:E271" si="270">SUM(D272:D273)</f>
        <v>0</v>
      </c>
      <c r="E271" s="73">
        <f t="shared" si="270"/>
        <v>0</v>
      </c>
      <c r="F271" s="73">
        <f>SUM(F272:F273)</f>
        <v>0</v>
      </c>
      <c r="G271" s="73">
        <f t="shared" ref="G271:O271" si="271">SUM(G272:G273)</f>
        <v>0</v>
      </c>
      <c r="H271" s="73">
        <f t="shared" si="271"/>
        <v>0</v>
      </c>
      <c r="I271" s="73">
        <f t="shared" si="271"/>
        <v>0</v>
      </c>
      <c r="J271" s="73">
        <f t="shared" si="271"/>
        <v>0</v>
      </c>
      <c r="K271" s="73">
        <f t="shared" si="271"/>
        <v>0</v>
      </c>
      <c r="L271" s="73">
        <f t="shared" si="271"/>
        <v>0</v>
      </c>
      <c r="M271" s="73">
        <f t="shared" si="271"/>
        <v>0</v>
      </c>
      <c r="N271" s="73">
        <f t="shared" si="271"/>
        <v>0</v>
      </c>
      <c r="O271" s="73">
        <f t="shared" si="271"/>
        <v>0</v>
      </c>
      <c r="P271" s="93"/>
    </row>
    <row r="272" spans="1:16" s="94" customFormat="1" ht="36" hidden="1" x14ac:dyDescent="0.25">
      <c r="A272" s="30">
        <v>7221</v>
      </c>
      <c r="B272" s="41" t="s">
        <v>264</v>
      </c>
      <c r="C272" s="129">
        <f t="shared" si="238"/>
        <v>0</v>
      </c>
      <c r="D272" s="43"/>
      <c r="E272" s="43"/>
      <c r="F272" s="43">
        <f t="shared" ref="F272:F274" si="272">D272+E272</f>
        <v>0</v>
      </c>
      <c r="G272" s="43"/>
      <c r="H272" s="43"/>
      <c r="I272" s="43">
        <f t="shared" ref="I272:I274" si="273">G272+H272</f>
        <v>0</v>
      </c>
      <c r="J272" s="43"/>
      <c r="K272" s="43"/>
      <c r="L272" s="43">
        <f t="shared" ref="L272:L274" si="274">J272+K272</f>
        <v>0</v>
      </c>
      <c r="M272" s="43"/>
      <c r="N272" s="43"/>
      <c r="O272" s="155">
        <f t="shared" ref="O272:O274" si="275">M272+N272</f>
        <v>0</v>
      </c>
      <c r="P272" s="88"/>
    </row>
    <row r="273" spans="1:17" s="94" customFormat="1" ht="36" hidden="1" x14ac:dyDescent="0.25">
      <c r="A273" s="30">
        <v>7222</v>
      </c>
      <c r="B273" s="41" t="s">
        <v>265</v>
      </c>
      <c r="C273" s="129">
        <f t="shared" si="238"/>
        <v>0</v>
      </c>
      <c r="D273" s="43"/>
      <c r="E273" s="43"/>
      <c r="F273" s="43">
        <f t="shared" si="272"/>
        <v>0</v>
      </c>
      <c r="G273" s="43"/>
      <c r="H273" s="43"/>
      <c r="I273" s="43">
        <f t="shared" si="273"/>
        <v>0</v>
      </c>
      <c r="J273" s="43"/>
      <c r="K273" s="43"/>
      <c r="L273" s="43">
        <f t="shared" si="274"/>
        <v>0</v>
      </c>
      <c r="M273" s="43"/>
      <c r="N273" s="43"/>
      <c r="O273" s="155">
        <f t="shared" si="275"/>
        <v>0</v>
      </c>
      <c r="P273" s="88"/>
    </row>
    <row r="274" spans="1:17" ht="24" hidden="1" x14ac:dyDescent="0.25">
      <c r="A274" s="72">
        <v>7230</v>
      </c>
      <c r="B274" s="41" t="s">
        <v>308</v>
      </c>
      <c r="C274" s="129">
        <f t="shared" si="238"/>
        <v>0</v>
      </c>
      <c r="D274" s="43"/>
      <c r="E274" s="43"/>
      <c r="F274" s="43">
        <f t="shared" si="272"/>
        <v>0</v>
      </c>
      <c r="G274" s="43"/>
      <c r="H274" s="43"/>
      <c r="I274" s="43">
        <f t="shared" si="273"/>
        <v>0</v>
      </c>
      <c r="J274" s="43"/>
      <c r="K274" s="43"/>
      <c r="L274" s="43">
        <f t="shared" si="274"/>
        <v>0</v>
      </c>
      <c r="M274" s="43"/>
      <c r="N274" s="43"/>
      <c r="O274" s="155">
        <f t="shared" si="275"/>
        <v>0</v>
      </c>
      <c r="P274" s="88"/>
    </row>
    <row r="275" spans="1:17" ht="24" hidden="1" x14ac:dyDescent="0.25">
      <c r="A275" s="72">
        <v>7240</v>
      </c>
      <c r="B275" s="41" t="s">
        <v>266</v>
      </c>
      <c r="C275" s="129">
        <f t="shared" si="238"/>
        <v>0</v>
      </c>
      <c r="D275" s="73">
        <f t="shared" ref="D275:E275" si="276">SUM(D276:D277)</f>
        <v>0</v>
      </c>
      <c r="E275" s="73">
        <f t="shared" si="276"/>
        <v>0</v>
      </c>
      <c r="F275" s="73">
        <f>SUM(F276:F277)</f>
        <v>0</v>
      </c>
      <c r="G275" s="73">
        <f t="shared" ref="G275:O275" si="277">SUM(G276:G277)</f>
        <v>0</v>
      </c>
      <c r="H275" s="73">
        <f t="shared" si="277"/>
        <v>0</v>
      </c>
      <c r="I275" s="73">
        <f t="shared" si="277"/>
        <v>0</v>
      </c>
      <c r="J275" s="73">
        <f t="shared" si="277"/>
        <v>0</v>
      </c>
      <c r="K275" s="73">
        <f t="shared" si="277"/>
        <v>0</v>
      </c>
      <c r="L275" s="73">
        <f t="shared" si="277"/>
        <v>0</v>
      </c>
      <c r="M275" s="73">
        <f t="shared" si="277"/>
        <v>0</v>
      </c>
      <c r="N275" s="73">
        <f t="shared" si="277"/>
        <v>0</v>
      </c>
      <c r="O275" s="73">
        <f t="shared" si="277"/>
        <v>0</v>
      </c>
      <c r="P275" s="93"/>
    </row>
    <row r="276" spans="1:17" ht="48" hidden="1" x14ac:dyDescent="0.25">
      <c r="A276" s="30">
        <v>7245</v>
      </c>
      <c r="B276" s="41" t="s">
        <v>267</v>
      </c>
      <c r="C276" s="129">
        <f t="shared" si="238"/>
        <v>0</v>
      </c>
      <c r="D276" s="43"/>
      <c r="E276" s="43"/>
      <c r="F276" s="43">
        <f t="shared" ref="F276:F278" si="278">D276+E276</f>
        <v>0</v>
      </c>
      <c r="G276" s="43"/>
      <c r="H276" s="43"/>
      <c r="I276" s="43">
        <f t="shared" ref="I276:I278" si="279">G276+H276</f>
        <v>0</v>
      </c>
      <c r="J276" s="43"/>
      <c r="K276" s="43"/>
      <c r="L276" s="43">
        <f t="shared" ref="L276:L278" si="280">J276+K276</f>
        <v>0</v>
      </c>
      <c r="M276" s="43"/>
      <c r="N276" s="43"/>
      <c r="O276" s="155">
        <f t="shared" ref="O276:O278" si="281">M276+N276</f>
        <v>0</v>
      </c>
      <c r="P276" s="88"/>
    </row>
    <row r="277" spans="1:17" ht="96" hidden="1" x14ac:dyDescent="0.25">
      <c r="A277" s="30">
        <v>7246</v>
      </c>
      <c r="B277" s="41" t="s">
        <v>268</v>
      </c>
      <c r="C277" s="129">
        <f t="shared" si="238"/>
        <v>0</v>
      </c>
      <c r="D277" s="43"/>
      <c r="E277" s="43"/>
      <c r="F277" s="43">
        <f t="shared" si="278"/>
        <v>0</v>
      </c>
      <c r="G277" s="43"/>
      <c r="H277" s="43"/>
      <c r="I277" s="43">
        <f t="shared" si="279"/>
        <v>0</v>
      </c>
      <c r="J277" s="43"/>
      <c r="K277" s="43"/>
      <c r="L277" s="43">
        <f t="shared" si="280"/>
        <v>0</v>
      </c>
      <c r="M277" s="43"/>
      <c r="N277" s="43"/>
      <c r="O277" s="155">
        <f t="shared" si="281"/>
        <v>0</v>
      </c>
      <c r="P277" s="88"/>
    </row>
    <row r="278" spans="1:17" ht="24" hidden="1" x14ac:dyDescent="0.25">
      <c r="A278" s="90">
        <v>7260</v>
      </c>
      <c r="B278" s="38" t="s">
        <v>269</v>
      </c>
      <c r="C278" s="128">
        <f t="shared" si="238"/>
        <v>0</v>
      </c>
      <c r="D278" s="40"/>
      <c r="E278" s="40"/>
      <c r="F278" s="40">
        <f t="shared" si="278"/>
        <v>0</v>
      </c>
      <c r="G278" s="40"/>
      <c r="H278" s="40"/>
      <c r="I278" s="40">
        <f t="shared" si="279"/>
        <v>0</v>
      </c>
      <c r="J278" s="40"/>
      <c r="K278" s="40"/>
      <c r="L278" s="40">
        <f t="shared" si="280"/>
        <v>0</v>
      </c>
      <c r="M278" s="40"/>
      <c r="N278" s="40"/>
      <c r="O278" s="154">
        <f t="shared" si="281"/>
        <v>0</v>
      </c>
      <c r="P278" s="89"/>
    </row>
    <row r="279" spans="1:17" hidden="1" x14ac:dyDescent="0.25">
      <c r="A279" s="52">
        <v>7700</v>
      </c>
      <c r="B279" s="103" t="s">
        <v>298</v>
      </c>
      <c r="C279" s="137">
        <f t="shared" si="238"/>
        <v>0</v>
      </c>
      <c r="D279" s="104">
        <f t="shared" ref="D279:O279" si="282">D280</f>
        <v>0</v>
      </c>
      <c r="E279" s="104">
        <f t="shared" si="282"/>
        <v>0</v>
      </c>
      <c r="F279" s="104">
        <f t="shared" si="282"/>
        <v>0</v>
      </c>
      <c r="G279" s="104">
        <f t="shared" si="282"/>
        <v>0</v>
      </c>
      <c r="H279" s="104">
        <f t="shared" si="282"/>
        <v>0</v>
      </c>
      <c r="I279" s="104">
        <f t="shared" si="282"/>
        <v>0</v>
      </c>
      <c r="J279" s="104">
        <f t="shared" si="282"/>
        <v>0</v>
      </c>
      <c r="K279" s="104">
        <f t="shared" si="282"/>
        <v>0</v>
      </c>
      <c r="L279" s="104">
        <f t="shared" si="282"/>
        <v>0</v>
      </c>
      <c r="M279" s="104">
        <f t="shared" si="282"/>
        <v>0</v>
      </c>
      <c r="N279" s="104">
        <f t="shared" si="282"/>
        <v>0</v>
      </c>
      <c r="O279" s="104">
        <f t="shared" si="282"/>
        <v>0</v>
      </c>
      <c r="P279" s="176"/>
    </row>
    <row r="280" spans="1:17" hidden="1" x14ac:dyDescent="0.25">
      <c r="A280" s="70">
        <v>7720</v>
      </c>
      <c r="B280" s="38" t="s">
        <v>299</v>
      </c>
      <c r="C280" s="609">
        <f t="shared" si="238"/>
        <v>0</v>
      </c>
      <c r="D280" s="47"/>
      <c r="E280" s="47"/>
      <c r="F280" s="47">
        <f>D280+E280</f>
        <v>0</v>
      </c>
      <c r="G280" s="47"/>
      <c r="H280" s="47"/>
      <c r="I280" s="47">
        <f>G280+H280</f>
        <v>0</v>
      </c>
      <c r="J280" s="47"/>
      <c r="K280" s="47"/>
      <c r="L280" s="47">
        <f>J280+K280</f>
        <v>0</v>
      </c>
      <c r="M280" s="47"/>
      <c r="N280" s="47"/>
      <c r="O280" s="163">
        <f>M280+N280</f>
        <v>0</v>
      </c>
      <c r="P280" s="179"/>
    </row>
    <row r="281" spans="1:17" hidden="1" x14ac:dyDescent="0.25">
      <c r="A281" s="92"/>
      <c r="B281" s="41" t="s">
        <v>270</v>
      </c>
      <c r="C281" s="129">
        <f t="shared" si="238"/>
        <v>0</v>
      </c>
      <c r="D281" s="73">
        <f t="shared" ref="D281:E281" si="283">SUM(D282:D283)</f>
        <v>0</v>
      </c>
      <c r="E281" s="73">
        <f t="shared" si="283"/>
        <v>0</v>
      </c>
      <c r="F281" s="73">
        <f>SUM(F282:F283)</f>
        <v>0</v>
      </c>
      <c r="G281" s="73">
        <f t="shared" ref="G281:O281" si="284">SUM(G282:G283)</f>
        <v>0</v>
      </c>
      <c r="H281" s="73">
        <f t="shared" si="284"/>
        <v>0</v>
      </c>
      <c r="I281" s="73">
        <f t="shared" si="284"/>
        <v>0</v>
      </c>
      <c r="J281" s="73">
        <f t="shared" si="284"/>
        <v>0</v>
      </c>
      <c r="K281" s="73">
        <f t="shared" si="284"/>
        <v>0</v>
      </c>
      <c r="L281" s="73">
        <f t="shared" si="284"/>
        <v>0</v>
      </c>
      <c r="M281" s="73">
        <f t="shared" si="284"/>
        <v>0</v>
      </c>
      <c r="N281" s="73">
        <f t="shared" si="284"/>
        <v>0</v>
      </c>
      <c r="O281" s="73">
        <f t="shared" si="284"/>
        <v>0</v>
      </c>
      <c r="P281" s="93"/>
    </row>
    <row r="282" spans="1:17" hidden="1" x14ac:dyDescent="0.25">
      <c r="A282" s="92" t="s">
        <v>271</v>
      </c>
      <c r="B282" s="30" t="s">
        <v>272</v>
      </c>
      <c r="C282" s="129">
        <f t="shared" si="238"/>
        <v>0</v>
      </c>
      <c r="D282" s="43"/>
      <c r="E282" s="43"/>
      <c r="F282" s="43">
        <f>E282+D282</f>
        <v>0</v>
      </c>
      <c r="G282" s="43"/>
      <c r="H282" s="43"/>
      <c r="I282" s="43">
        <f>H282+G282</f>
        <v>0</v>
      </c>
      <c r="J282" s="43"/>
      <c r="K282" s="43"/>
      <c r="L282" s="43">
        <f>K282+J282</f>
        <v>0</v>
      </c>
      <c r="M282" s="43"/>
      <c r="N282" s="43"/>
      <c r="O282" s="155">
        <f>N282+M282</f>
        <v>0</v>
      </c>
      <c r="P282" s="88"/>
    </row>
    <row r="283" spans="1:17" ht="24" hidden="1" x14ac:dyDescent="0.25">
      <c r="A283" s="92" t="s">
        <v>273</v>
      </c>
      <c r="B283" s="97" t="s">
        <v>274</v>
      </c>
      <c r="C283" s="128">
        <f t="shared" si="238"/>
        <v>0</v>
      </c>
      <c r="D283" s="40"/>
      <c r="E283" s="40"/>
      <c r="F283" s="40">
        <f>E283+D283</f>
        <v>0</v>
      </c>
      <c r="G283" s="40"/>
      <c r="H283" s="40"/>
      <c r="I283" s="40">
        <f>H283+G283</f>
        <v>0</v>
      </c>
      <c r="J283" s="40"/>
      <c r="K283" s="40"/>
      <c r="L283" s="40">
        <f>K283+J283</f>
        <v>0</v>
      </c>
      <c r="M283" s="40"/>
      <c r="N283" s="40"/>
      <c r="O283" s="154">
        <f>N283+M283</f>
        <v>0</v>
      </c>
      <c r="P283" s="89"/>
    </row>
    <row r="284" spans="1:17" ht="12.75" thickBot="1" x14ac:dyDescent="0.3">
      <c r="A284" s="108"/>
      <c r="B284" s="108" t="s">
        <v>275</v>
      </c>
      <c r="C284" s="324">
        <f t="shared" si="238"/>
        <v>141196</v>
      </c>
      <c r="D284" s="240">
        <f t="shared" ref="D284:O284" si="285">SUM(D281,D268,D229,D194,D186,D172,D74,D52)</f>
        <v>141712</v>
      </c>
      <c r="E284" s="281">
        <f t="shared" si="285"/>
        <v>-516</v>
      </c>
      <c r="F284" s="324">
        <f t="shared" si="285"/>
        <v>141196</v>
      </c>
      <c r="G284" s="240">
        <f t="shared" si="285"/>
        <v>0</v>
      </c>
      <c r="H284" s="281">
        <f t="shared" si="285"/>
        <v>0</v>
      </c>
      <c r="I284" s="324">
        <f t="shared" si="285"/>
        <v>0</v>
      </c>
      <c r="J284" s="240">
        <f t="shared" si="285"/>
        <v>0</v>
      </c>
      <c r="K284" s="281">
        <f t="shared" si="285"/>
        <v>0</v>
      </c>
      <c r="L284" s="324">
        <f t="shared" si="285"/>
        <v>0</v>
      </c>
      <c r="M284" s="240">
        <f t="shared" si="285"/>
        <v>0</v>
      </c>
      <c r="N284" s="281">
        <f t="shared" si="285"/>
        <v>0</v>
      </c>
      <c r="O284" s="324">
        <f t="shared" si="285"/>
        <v>0</v>
      </c>
      <c r="P284" s="627"/>
      <c r="Q284" s="331"/>
    </row>
    <row r="285" spans="1:17" s="19" customFormat="1" ht="13.5" hidden="1" thickTop="1" thickBot="1" x14ac:dyDescent="0.3">
      <c r="A285" s="881" t="s">
        <v>276</v>
      </c>
      <c r="B285" s="882"/>
      <c r="C285" s="139">
        <f t="shared" si="238"/>
        <v>0</v>
      </c>
      <c r="D285" s="111">
        <f t="shared" ref="D285:N285" si="286">SUM(D24,D25,D41)-D50</f>
        <v>0</v>
      </c>
      <c r="E285" s="111">
        <f t="shared" si="286"/>
        <v>0</v>
      </c>
      <c r="F285" s="111">
        <f>SUM(F24,F25,F41)-F50</f>
        <v>0</v>
      </c>
      <c r="G285" s="111">
        <f t="shared" si="286"/>
        <v>0</v>
      </c>
      <c r="H285" s="111">
        <f t="shared" si="286"/>
        <v>0</v>
      </c>
      <c r="I285" s="111">
        <f t="shared" si="286"/>
        <v>0</v>
      </c>
      <c r="J285" s="111">
        <f t="shared" si="286"/>
        <v>0</v>
      </c>
      <c r="K285" s="111">
        <f t="shared" si="286"/>
        <v>0</v>
      </c>
      <c r="L285" s="111">
        <f t="shared" si="286"/>
        <v>0</v>
      </c>
      <c r="M285" s="111">
        <f t="shared" si="286"/>
        <v>0</v>
      </c>
      <c r="N285" s="111">
        <f t="shared" si="286"/>
        <v>0</v>
      </c>
      <c r="O285" s="123">
        <f>O44-O50</f>
        <v>0</v>
      </c>
      <c r="P285" s="112"/>
    </row>
    <row r="286" spans="1:17" s="19" customFormat="1" ht="12.75" hidden="1" thickTop="1" x14ac:dyDescent="0.25">
      <c r="A286" s="883" t="s">
        <v>277</v>
      </c>
      <c r="B286" s="884"/>
      <c r="C286" s="140">
        <f t="shared" si="238"/>
        <v>0</v>
      </c>
      <c r="D286" s="101">
        <f t="shared" ref="D286:O286" si="287">SUM(D287,D288)-D295+D296</f>
        <v>0</v>
      </c>
      <c r="E286" s="101">
        <f t="shared" si="287"/>
        <v>0</v>
      </c>
      <c r="F286" s="101">
        <f t="shared" si="287"/>
        <v>0</v>
      </c>
      <c r="G286" s="101">
        <f t="shared" si="287"/>
        <v>0</v>
      </c>
      <c r="H286" s="101">
        <f t="shared" si="287"/>
        <v>0</v>
      </c>
      <c r="I286" s="101">
        <f t="shared" si="287"/>
        <v>0</v>
      </c>
      <c r="J286" s="101">
        <f t="shared" si="287"/>
        <v>0</v>
      </c>
      <c r="K286" s="101">
        <f t="shared" si="287"/>
        <v>0</v>
      </c>
      <c r="L286" s="101">
        <f t="shared" si="287"/>
        <v>0</v>
      </c>
      <c r="M286" s="101">
        <f t="shared" si="287"/>
        <v>0</v>
      </c>
      <c r="N286" s="101">
        <f t="shared" si="287"/>
        <v>0</v>
      </c>
      <c r="O286" s="110">
        <f t="shared" si="287"/>
        <v>0</v>
      </c>
      <c r="P286" s="107"/>
    </row>
    <row r="287" spans="1:17" s="19" customFormat="1" ht="13.5" hidden="1" thickTop="1" thickBot="1" x14ac:dyDescent="0.3">
      <c r="A287" s="60" t="s">
        <v>278</v>
      </c>
      <c r="B287" s="60" t="s">
        <v>279</v>
      </c>
      <c r="C287" s="131">
        <f t="shared" si="238"/>
        <v>0</v>
      </c>
      <c r="D287" s="61">
        <f t="shared" ref="D287:O287" si="288">D21-D281</f>
        <v>0</v>
      </c>
      <c r="E287" s="61">
        <f t="shared" si="288"/>
        <v>0</v>
      </c>
      <c r="F287" s="61">
        <f t="shared" si="288"/>
        <v>0</v>
      </c>
      <c r="G287" s="61">
        <f t="shared" si="288"/>
        <v>0</v>
      </c>
      <c r="H287" s="61">
        <f t="shared" si="288"/>
        <v>0</v>
      </c>
      <c r="I287" s="61">
        <f t="shared" si="288"/>
        <v>0</v>
      </c>
      <c r="J287" s="61">
        <f t="shared" si="288"/>
        <v>0</v>
      </c>
      <c r="K287" s="61">
        <f t="shared" si="288"/>
        <v>0</v>
      </c>
      <c r="L287" s="61">
        <f t="shared" si="288"/>
        <v>0</v>
      </c>
      <c r="M287" s="61">
        <f t="shared" si="288"/>
        <v>0</v>
      </c>
      <c r="N287" s="61">
        <f t="shared" si="288"/>
        <v>0</v>
      </c>
      <c r="O287" s="114">
        <f t="shared" si="288"/>
        <v>0</v>
      </c>
      <c r="P287" s="168"/>
    </row>
    <row r="288" spans="1:17" s="19" customFormat="1" ht="12.75" hidden="1" thickTop="1" x14ac:dyDescent="0.25">
      <c r="A288" s="113" t="s">
        <v>280</v>
      </c>
      <c r="B288" s="113" t="s">
        <v>281</v>
      </c>
      <c r="C288" s="140">
        <f t="shared" si="238"/>
        <v>0</v>
      </c>
      <c r="D288" s="101">
        <f t="shared" ref="D288:O288" si="289">SUM(D289,D291,D293)-SUM(D290,D292,D294)</f>
        <v>0</v>
      </c>
      <c r="E288" s="101">
        <f t="shared" si="289"/>
        <v>0</v>
      </c>
      <c r="F288" s="101">
        <f t="shared" si="289"/>
        <v>0</v>
      </c>
      <c r="G288" s="101">
        <f t="shared" si="289"/>
        <v>0</v>
      </c>
      <c r="H288" s="101">
        <f t="shared" si="289"/>
        <v>0</v>
      </c>
      <c r="I288" s="101">
        <f t="shared" si="289"/>
        <v>0</v>
      </c>
      <c r="J288" s="101">
        <f t="shared" si="289"/>
        <v>0</v>
      </c>
      <c r="K288" s="101">
        <f t="shared" si="289"/>
        <v>0</v>
      </c>
      <c r="L288" s="101">
        <f t="shared" si="289"/>
        <v>0</v>
      </c>
      <c r="M288" s="101">
        <f t="shared" si="289"/>
        <v>0</v>
      </c>
      <c r="N288" s="101">
        <f t="shared" si="289"/>
        <v>0</v>
      </c>
      <c r="O288" s="110">
        <f t="shared" si="289"/>
        <v>0</v>
      </c>
      <c r="P288" s="107"/>
    </row>
    <row r="289" spans="1:16" ht="12.75" hidden="1" thickTop="1" x14ac:dyDescent="0.25">
      <c r="A289" s="98" t="s">
        <v>282</v>
      </c>
      <c r="B289" s="57" t="s">
        <v>283</v>
      </c>
      <c r="C289" s="609">
        <f t="shared" si="238"/>
        <v>0</v>
      </c>
      <c r="D289" s="47"/>
      <c r="E289" s="47"/>
      <c r="F289" s="47">
        <f t="shared" ref="F289:F296" si="290">E289+D289</f>
        <v>0</v>
      </c>
      <c r="G289" s="47"/>
      <c r="H289" s="47"/>
      <c r="I289" s="47">
        <f t="shared" ref="I289:I296" si="291">H289+G289</f>
        <v>0</v>
      </c>
      <c r="J289" s="47"/>
      <c r="K289" s="47"/>
      <c r="L289" s="47">
        <f t="shared" ref="L289:L296" si="292">K289+J289</f>
        <v>0</v>
      </c>
      <c r="M289" s="47"/>
      <c r="N289" s="47"/>
      <c r="O289" s="163">
        <f t="shared" ref="O289:O296" si="293">N289+M289</f>
        <v>0</v>
      </c>
      <c r="P289" s="179"/>
    </row>
    <row r="290" spans="1:16" ht="24.75" hidden="1" thickTop="1" x14ac:dyDescent="0.25">
      <c r="A290" s="92" t="s">
        <v>284</v>
      </c>
      <c r="B290" s="29" t="s">
        <v>285</v>
      </c>
      <c r="C290" s="129">
        <f t="shared" si="238"/>
        <v>0</v>
      </c>
      <c r="D290" s="43"/>
      <c r="E290" s="43"/>
      <c r="F290" s="43">
        <f t="shared" si="290"/>
        <v>0</v>
      </c>
      <c r="G290" s="43"/>
      <c r="H290" s="43"/>
      <c r="I290" s="43">
        <f t="shared" si="291"/>
        <v>0</v>
      </c>
      <c r="J290" s="43"/>
      <c r="K290" s="43"/>
      <c r="L290" s="43">
        <f t="shared" si="292"/>
        <v>0</v>
      </c>
      <c r="M290" s="43"/>
      <c r="N290" s="43"/>
      <c r="O290" s="155">
        <f t="shared" si="293"/>
        <v>0</v>
      </c>
      <c r="P290" s="88"/>
    </row>
    <row r="291" spans="1:16" ht="12.75" hidden="1" thickTop="1" x14ac:dyDescent="0.25">
      <c r="A291" s="92" t="s">
        <v>286</v>
      </c>
      <c r="B291" s="29" t="s">
        <v>287</v>
      </c>
      <c r="C291" s="129">
        <f t="shared" si="238"/>
        <v>0</v>
      </c>
      <c r="D291" s="43"/>
      <c r="E291" s="43"/>
      <c r="F291" s="43">
        <f t="shared" si="290"/>
        <v>0</v>
      </c>
      <c r="G291" s="43"/>
      <c r="H291" s="43"/>
      <c r="I291" s="43">
        <f t="shared" si="291"/>
        <v>0</v>
      </c>
      <c r="J291" s="43"/>
      <c r="K291" s="43"/>
      <c r="L291" s="43">
        <f t="shared" si="292"/>
        <v>0</v>
      </c>
      <c r="M291" s="43"/>
      <c r="N291" s="43"/>
      <c r="O291" s="155">
        <f t="shared" si="293"/>
        <v>0</v>
      </c>
      <c r="P291" s="88"/>
    </row>
    <row r="292" spans="1:16" ht="24.75" hidden="1" thickTop="1" x14ac:dyDescent="0.25">
      <c r="A292" s="92" t="s">
        <v>288</v>
      </c>
      <c r="B292" s="29" t="s">
        <v>289</v>
      </c>
      <c r="C292" s="129">
        <f>SUM(F292,I292,L292,O292)</f>
        <v>0</v>
      </c>
      <c r="D292" s="43"/>
      <c r="E292" s="43"/>
      <c r="F292" s="43">
        <f t="shared" si="290"/>
        <v>0</v>
      </c>
      <c r="G292" s="43"/>
      <c r="H292" s="43"/>
      <c r="I292" s="43">
        <f t="shared" si="291"/>
        <v>0</v>
      </c>
      <c r="J292" s="43"/>
      <c r="K292" s="43"/>
      <c r="L292" s="43">
        <f t="shared" si="292"/>
        <v>0</v>
      </c>
      <c r="M292" s="43"/>
      <c r="N292" s="43"/>
      <c r="O292" s="155">
        <f t="shared" si="293"/>
        <v>0</v>
      </c>
      <c r="P292" s="88"/>
    </row>
    <row r="293" spans="1:16" ht="12.75" hidden="1" thickTop="1" x14ac:dyDescent="0.25">
      <c r="A293" s="92" t="s">
        <v>290</v>
      </c>
      <c r="B293" s="29" t="s">
        <v>291</v>
      </c>
      <c r="C293" s="129">
        <f t="shared" si="238"/>
        <v>0</v>
      </c>
      <c r="D293" s="43"/>
      <c r="E293" s="43"/>
      <c r="F293" s="43">
        <f t="shared" si="290"/>
        <v>0</v>
      </c>
      <c r="G293" s="43"/>
      <c r="H293" s="43"/>
      <c r="I293" s="43">
        <f t="shared" si="291"/>
        <v>0</v>
      </c>
      <c r="J293" s="43"/>
      <c r="K293" s="43"/>
      <c r="L293" s="43">
        <f t="shared" si="292"/>
        <v>0</v>
      </c>
      <c r="M293" s="43"/>
      <c r="N293" s="43"/>
      <c r="O293" s="155">
        <f t="shared" si="293"/>
        <v>0</v>
      </c>
      <c r="P293" s="88"/>
    </row>
    <row r="294" spans="1:16" ht="24.75" hidden="1" thickTop="1" x14ac:dyDescent="0.25">
      <c r="A294" s="99" t="s">
        <v>292</v>
      </c>
      <c r="B294" s="100" t="s">
        <v>293</v>
      </c>
      <c r="C294" s="624">
        <f t="shared" si="238"/>
        <v>0</v>
      </c>
      <c r="D294" s="80"/>
      <c r="E294" s="80"/>
      <c r="F294" s="80">
        <f t="shared" si="290"/>
        <v>0</v>
      </c>
      <c r="G294" s="80"/>
      <c r="H294" s="80"/>
      <c r="I294" s="80">
        <f t="shared" si="291"/>
        <v>0</v>
      </c>
      <c r="J294" s="80"/>
      <c r="K294" s="80"/>
      <c r="L294" s="80">
        <f t="shared" si="292"/>
        <v>0</v>
      </c>
      <c r="M294" s="80"/>
      <c r="N294" s="80"/>
      <c r="O294" s="160">
        <f t="shared" si="293"/>
        <v>0</v>
      </c>
      <c r="P294" s="178"/>
    </row>
    <row r="295" spans="1:16" s="19" customFormat="1" ht="13.5" hidden="1" thickTop="1" thickBot="1" x14ac:dyDescent="0.3">
      <c r="A295" s="115" t="s">
        <v>294</v>
      </c>
      <c r="B295" s="115" t="s">
        <v>295</v>
      </c>
      <c r="C295" s="139">
        <f t="shared" si="238"/>
        <v>0</v>
      </c>
      <c r="D295" s="116"/>
      <c r="E295" s="116"/>
      <c r="F295" s="116">
        <f t="shared" si="290"/>
        <v>0</v>
      </c>
      <c r="G295" s="116"/>
      <c r="H295" s="116"/>
      <c r="I295" s="116">
        <f t="shared" si="291"/>
        <v>0</v>
      </c>
      <c r="J295" s="116"/>
      <c r="K295" s="116"/>
      <c r="L295" s="116">
        <f t="shared" si="292"/>
        <v>0</v>
      </c>
      <c r="M295" s="116"/>
      <c r="N295" s="116"/>
      <c r="O295" s="164">
        <f t="shared" si="293"/>
        <v>0</v>
      </c>
      <c r="P295" s="180"/>
    </row>
    <row r="296" spans="1:16" s="19" customFormat="1" ht="48.75" hidden="1" thickTop="1" x14ac:dyDescent="0.25">
      <c r="A296" s="113" t="s">
        <v>296</v>
      </c>
      <c r="B296" s="102" t="s">
        <v>297</v>
      </c>
      <c r="C296" s="140">
        <f>SUM(F296,I296,L296,O296)</f>
        <v>0</v>
      </c>
      <c r="D296" s="449"/>
      <c r="E296" s="449"/>
      <c r="F296" s="76">
        <f t="shared" si="290"/>
        <v>0</v>
      </c>
      <c r="G296" s="76"/>
      <c r="H296" s="76"/>
      <c r="I296" s="76">
        <f t="shared" si="291"/>
        <v>0</v>
      </c>
      <c r="J296" s="76"/>
      <c r="K296" s="76"/>
      <c r="L296" s="76">
        <f t="shared" si="292"/>
        <v>0</v>
      </c>
      <c r="M296" s="76"/>
      <c r="N296" s="76"/>
      <c r="O296" s="157">
        <f t="shared" si="293"/>
        <v>0</v>
      </c>
      <c r="P296" s="177"/>
    </row>
    <row r="297" spans="1:16" ht="12.75" thickTop="1" x14ac:dyDescent="0.25">
      <c r="A297" s="1"/>
      <c r="B297" s="1"/>
      <c r="C297" s="1"/>
      <c r="D297" s="1"/>
      <c r="E297" s="1"/>
      <c r="F297" s="1"/>
      <c r="G297" s="1"/>
      <c r="H297" s="1"/>
      <c r="I297" s="1"/>
      <c r="J297" s="1"/>
      <c r="K297" s="1"/>
      <c r="L297" s="1"/>
      <c r="M297" s="1"/>
      <c r="N297" s="1"/>
      <c r="O297" s="1"/>
    </row>
    <row r="298" spans="1:16" x14ac:dyDescent="0.25">
      <c r="A298" s="1"/>
      <c r="B298" s="1"/>
      <c r="C298" s="1"/>
      <c r="D298" s="1"/>
      <c r="E298" s="1"/>
      <c r="F298" s="1"/>
      <c r="G298" s="1"/>
      <c r="H298" s="1"/>
      <c r="I298" s="1"/>
      <c r="J298" s="1"/>
      <c r="K298" s="1"/>
      <c r="L298" s="1"/>
      <c r="M298" s="1"/>
      <c r="N298" s="1"/>
      <c r="O298" s="1"/>
    </row>
    <row r="299" spans="1:16" x14ac:dyDescent="0.25">
      <c r="A299" s="1"/>
      <c r="B299" s="1"/>
      <c r="C299" s="1"/>
      <c r="D299" s="1"/>
      <c r="E299" s="1"/>
      <c r="F299" s="1"/>
      <c r="G299" s="1"/>
      <c r="H299" s="1"/>
      <c r="I299" s="1"/>
      <c r="J299" s="1"/>
      <c r="K299" s="1"/>
      <c r="L299" s="1"/>
      <c r="M299" s="1"/>
      <c r="N299" s="1"/>
      <c r="O299" s="1"/>
    </row>
    <row r="300" spans="1:16" x14ac:dyDescent="0.25">
      <c r="A300" s="1"/>
      <c r="B300" s="1"/>
      <c r="C300" s="1"/>
      <c r="D300" s="1"/>
      <c r="E300" s="1"/>
      <c r="F300" s="1"/>
      <c r="G300" s="1"/>
      <c r="H300" s="1"/>
      <c r="I300" s="1"/>
      <c r="J300" s="1"/>
      <c r="K300" s="1"/>
      <c r="L300" s="1"/>
      <c r="M300" s="1"/>
      <c r="N300" s="1"/>
      <c r="O300" s="1"/>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4moMN6qBp8SHy/fgVEGkm1L8iXfZjo29+0jYW5UOfbc7JWwm94Tgypa9aulqguCgEX0QgPyhOgiXxyxa6UcZ7w==" saltValue="uxqX/kNeNZvC01QbboKDJA==" spinCount="100000" sheet="1" objects="1" scenarios="1" formatCells="0" formatColumns="0" formatRows="0"/>
  <autoFilter ref="A18:P296">
    <filterColumn colId="2">
      <filters>
        <filter val="141 712"/>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88.pielikums Jūrmalas pilsētas domes
2017.gada 23.marta saistošajiem noteikumiem Nr.14
(protokols Nr.6, 9.punkts)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T8" sqref="T7:T8"/>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324</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318</v>
      </c>
      <c r="D3" s="916"/>
      <c r="E3" s="916"/>
      <c r="F3" s="916"/>
      <c r="G3" s="916"/>
      <c r="H3" s="916"/>
      <c r="I3" s="916"/>
      <c r="J3" s="916"/>
      <c r="K3" s="916"/>
      <c r="L3" s="916"/>
      <c r="M3" s="916"/>
      <c r="N3" s="916"/>
      <c r="O3" s="916"/>
      <c r="P3" s="917"/>
      <c r="Q3" s="331"/>
    </row>
    <row r="4" spans="1:17" ht="12.75" customHeight="1" x14ac:dyDescent="0.25">
      <c r="A4" s="4" t="s">
        <v>1</v>
      </c>
      <c r="B4" s="5"/>
      <c r="C4" s="916" t="s">
        <v>319</v>
      </c>
      <c r="D4" s="916"/>
      <c r="E4" s="916"/>
      <c r="F4" s="916"/>
      <c r="G4" s="916"/>
      <c r="H4" s="916"/>
      <c r="I4" s="916"/>
      <c r="J4" s="916"/>
      <c r="K4" s="916"/>
      <c r="L4" s="916"/>
      <c r="M4" s="916"/>
      <c r="N4" s="916"/>
      <c r="O4" s="916"/>
      <c r="P4" s="917"/>
      <c r="Q4" s="331"/>
    </row>
    <row r="5" spans="1:17" ht="12.75" customHeight="1" x14ac:dyDescent="0.25">
      <c r="A5" s="2" t="s">
        <v>2</v>
      </c>
      <c r="B5" s="3"/>
      <c r="C5" s="891" t="s">
        <v>320</v>
      </c>
      <c r="D5" s="891"/>
      <c r="E5" s="891"/>
      <c r="F5" s="891"/>
      <c r="G5" s="891"/>
      <c r="H5" s="891"/>
      <c r="I5" s="891"/>
      <c r="J5" s="891"/>
      <c r="K5" s="891"/>
      <c r="L5" s="891"/>
      <c r="M5" s="891"/>
      <c r="N5" s="891"/>
      <c r="O5" s="891"/>
      <c r="P5" s="892"/>
      <c r="Q5" s="331"/>
    </row>
    <row r="6" spans="1:17" ht="12.75" customHeight="1" x14ac:dyDescent="0.25">
      <c r="A6" s="2" t="s">
        <v>3</v>
      </c>
      <c r="B6" s="3"/>
      <c r="C6" s="891" t="s">
        <v>321</v>
      </c>
      <c r="D6" s="891"/>
      <c r="E6" s="891"/>
      <c r="F6" s="891"/>
      <c r="G6" s="891"/>
      <c r="H6" s="891"/>
      <c r="I6" s="891"/>
      <c r="J6" s="891"/>
      <c r="K6" s="891"/>
      <c r="L6" s="891"/>
      <c r="M6" s="891"/>
      <c r="N6" s="891"/>
      <c r="O6" s="891"/>
      <c r="P6" s="892"/>
      <c r="Q6" s="331"/>
    </row>
    <row r="7" spans="1:17" ht="36.75" customHeight="1" x14ac:dyDescent="0.25">
      <c r="A7" s="2" t="s">
        <v>4</v>
      </c>
      <c r="B7" s="3"/>
      <c r="C7" s="916" t="s">
        <v>323</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322</v>
      </c>
      <c r="D9" s="891"/>
      <c r="E9" s="891"/>
      <c r="F9" s="891"/>
      <c r="G9" s="891"/>
      <c r="H9" s="891"/>
      <c r="I9" s="891"/>
      <c r="J9" s="891"/>
      <c r="K9" s="891"/>
      <c r="L9" s="891"/>
      <c r="M9" s="891"/>
      <c r="N9" s="891"/>
      <c r="O9" s="891"/>
      <c r="P9" s="892"/>
      <c r="Q9" s="331"/>
    </row>
    <row r="10" spans="1:17" ht="12.75" customHeight="1" x14ac:dyDescent="0.25">
      <c r="A10" s="2"/>
      <c r="B10" s="3" t="s">
        <v>7</v>
      </c>
      <c r="C10" s="891"/>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860"/>
      <c r="Q15" s="332"/>
    </row>
    <row r="16" spans="1:17" s="12" customFormat="1" ht="12.75" customHeight="1" x14ac:dyDescent="0.25">
      <c r="A16" s="894"/>
      <c r="B16" s="897"/>
      <c r="C16" s="924" t="s">
        <v>13</v>
      </c>
      <c r="D16" s="922" t="s">
        <v>309</v>
      </c>
      <c r="E16" s="889" t="s">
        <v>311</v>
      </c>
      <c r="F16" s="902" t="s">
        <v>14</v>
      </c>
      <c r="G16" s="904" t="s">
        <v>310</v>
      </c>
      <c r="H16" s="887" t="s">
        <v>317</v>
      </c>
      <c r="I16" s="928" t="s">
        <v>15</v>
      </c>
      <c r="J16" s="922" t="s">
        <v>312</v>
      </c>
      <c r="K16" s="889" t="s">
        <v>313</v>
      </c>
      <c r="L16" s="908" t="s">
        <v>16</v>
      </c>
      <c r="M16" s="910" t="s">
        <v>314</v>
      </c>
      <c r="N16" s="887" t="s">
        <v>315</v>
      </c>
      <c r="O16" s="889" t="s">
        <v>17</v>
      </c>
      <c r="P16" s="894" t="s">
        <v>316</v>
      </c>
      <c r="Q16" s="332"/>
    </row>
    <row r="17" spans="1:17" s="13" customFormat="1" ht="66" customHeight="1" thickBot="1" x14ac:dyDescent="0.3">
      <c r="A17" s="895"/>
      <c r="B17" s="897"/>
      <c r="C17" s="925"/>
      <c r="D17" s="923"/>
      <c r="E17" s="890"/>
      <c r="F17" s="903"/>
      <c r="G17" s="905"/>
      <c r="H17" s="888"/>
      <c r="I17" s="929"/>
      <c r="J17" s="923"/>
      <c r="K17" s="890"/>
      <c r="L17" s="909"/>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5">
        <v>8</v>
      </c>
      <c r="I18" s="141">
        <v>9</v>
      </c>
      <c r="J18" s="124">
        <v>10</v>
      </c>
      <c r="K18" s="141">
        <v>11</v>
      </c>
      <c r="L18" s="14">
        <v>12</v>
      </c>
      <c r="M18" s="208">
        <v>13</v>
      </c>
      <c r="N18" s="15">
        <v>14</v>
      </c>
      <c r="O18" s="141">
        <v>15</v>
      </c>
      <c r="P18" s="14">
        <v>16</v>
      </c>
      <c r="Q18" s="330"/>
    </row>
    <row r="19" spans="1:17" s="19" customFormat="1" hidden="1" x14ac:dyDescent="0.25">
      <c r="A19" s="16"/>
      <c r="B19" s="17" t="s">
        <v>19</v>
      </c>
      <c r="C19" s="182"/>
      <c r="D19" s="244"/>
      <c r="E19" s="142"/>
      <c r="F19" s="290"/>
      <c r="G19" s="209"/>
      <c r="H19" s="18"/>
      <c r="I19" s="142"/>
      <c r="J19" s="244"/>
      <c r="K19" s="142"/>
      <c r="L19" s="290"/>
      <c r="M19" s="209"/>
      <c r="N19" s="18"/>
      <c r="O19" s="142"/>
      <c r="P19" s="290"/>
      <c r="Q19" s="182"/>
    </row>
    <row r="20" spans="1:17" s="19" customFormat="1" ht="12.75" thickBot="1" x14ac:dyDescent="0.3">
      <c r="A20" s="20"/>
      <c r="B20" s="21" t="s">
        <v>20</v>
      </c>
      <c r="C20" s="183">
        <f>SUM(F20,I20,L20,O20)</f>
        <v>51609</v>
      </c>
      <c r="D20" s="125">
        <f>SUM(D21,D24,D25,D41,D42)</f>
        <v>60110</v>
      </c>
      <c r="E20" s="270">
        <f>SUM(E21,E24,E25,E41,E42)</f>
        <v>-8501</v>
      </c>
      <c r="F20" s="291">
        <f>SUM(F21,F24,F25,F41,F42)</f>
        <v>51609</v>
      </c>
      <c r="G20" s="210">
        <f>SUM(G21,G24,G42)</f>
        <v>0</v>
      </c>
      <c r="H20" s="22">
        <f t="shared" ref="H20:I20" si="0">SUM(H21,H24,H42)</f>
        <v>0</v>
      </c>
      <c r="I20" s="270">
        <f t="shared" si="0"/>
        <v>0</v>
      </c>
      <c r="J20" s="125">
        <f>SUM(J21,J26,J42)</f>
        <v>0</v>
      </c>
      <c r="K20" s="270">
        <f t="shared" ref="K20:L20" si="1">SUM(K21,K26,K42)</f>
        <v>0</v>
      </c>
      <c r="L20" s="291">
        <f t="shared" si="1"/>
        <v>0</v>
      </c>
      <c r="M20" s="210">
        <f>SUM(M21,M44)</f>
        <v>0</v>
      </c>
      <c r="N20" s="22">
        <f t="shared" ref="N20:O20" si="2">SUM(N21,N44)</f>
        <v>0</v>
      </c>
      <c r="O20" s="270">
        <f t="shared" si="2"/>
        <v>0</v>
      </c>
      <c r="P20" s="291"/>
      <c r="Q20" s="182"/>
    </row>
    <row r="21" spans="1:17" ht="12.75" hidden="1" thickTop="1" x14ac:dyDescent="0.25">
      <c r="A21" s="23"/>
      <c r="B21" s="24" t="s">
        <v>21</v>
      </c>
      <c r="C21" s="184">
        <f t="shared" ref="C21" si="3">SUM(F21,I21,L21,O21)</f>
        <v>0</v>
      </c>
      <c r="D21" s="126">
        <f>SUM(D22:D23)</f>
        <v>0</v>
      </c>
      <c r="E21" s="271">
        <f t="shared" ref="E21" si="4">SUM(E22:E23)</f>
        <v>0</v>
      </c>
      <c r="F21" s="292">
        <f>SUM(F22:F23)</f>
        <v>0</v>
      </c>
      <c r="G21" s="211">
        <f t="shared" ref="G21:O21" si="5">SUM(G22:G23)</f>
        <v>0</v>
      </c>
      <c r="H21" s="25">
        <f t="shared" si="5"/>
        <v>0</v>
      </c>
      <c r="I21" s="271">
        <f t="shared" si="5"/>
        <v>0</v>
      </c>
      <c r="J21" s="126">
        <f t="shared" si="5"/>
        <v>0</v>
      </c>
      <c r="K21" s="25">
        <f t="shared" si="5"/>
        <v>0</v>
      </c>
      <c r="L21" s="165">
        <f t="shared" si="5"/>
        <v>0</v>
      </c>
      <c r="M21" s="211">
        <f>SUM(M22:M23)</f>
        <v>0</v>
      </c>
      <c r="N21" s="25">
        <f t="shared" si="5"/>
        <v>0</v>
      </c>
      <c r="O21" s="271">
        <f t="shared" si="5"/>
        <v>0</v>
      </c>
      <c r="P21" s="292"/>
      <c r="Q21" s="331"/>
    </row>
    <row r="22" spans="1:17" ht="12.75" hidden="1" thickTop="1" x14ac:dyDescent="0.25">
      <c r="A22" s="26"/>
      <c r="B22" s="27" t="s">
        <v>22</v>
      </c>
      <c r="C22" s="185">
        <f>SUM(F22,I22,L22,O22)</f>
        <v>0</v>
      </c>
      <c r="D22" s="245"/>
      <c r="E22" s="143"/>
      <c r="F22" s="293">
        <f>D22+E22</f>
        <v>0</v>
      </c>
      <c r="G22" s="212"/>
      <c r="H22" s="28"/>
      <c r="I22" s="143">
        <f>G22+H22</f>
        <v>0</v>
      </c>
      <c r="J22" s="245"/>
      <c r="K22" s="28"/>
      <c r="L22" s="166">
        <f>J22+K22</f>
        <v>0</v>
      </c>
      <c r="M22" s="212"/>
      <c r="N22" s="28"/>
      <c r="O22" s="143">
        <f t="shared" ref="O22" si="6">M22+N22</f>
        <v>0</v>
      </c>
      <c r="P22" s="293"/>
      <c r="Q22" s="331"/>
    </row>
    <row r="23" spans="1:17" ht="12.75" hidden="1" thickTop="1" x14ac:dyDescent="0.25">
      <c r="A23" s="29"/>
      <c r="B23" s="30" t="s">
        <v>23</v>
      </c>
      <c r="C23" s="186">
        <f t="shared" ref="C23" si="7">SUM(F23,I23,L23,O23)</f>
        <v>0</v>
      </c>
      <c r="D23" s="246"/>
      <c r="E23" s="272"/>
      <c r="F23" s="333">
        <f t="shared" ref="F23:F24" si="8">D23+E23</f>
        <v>0</v>
      </c>
      <c r="G23" s="213"/>
      <c r="H23" s="31"/>
      <c r="I23" s="272">
        <f t="shared" ref="I23:I24" si="9">G23+H23</f>
        <v>0</v>
      </c>
      <c r="J23" s="246"/>
      <c r="K23" s="31"/>
      <c r="L23" s="247">
        <f>J23+K23</f>
        <v>0</v>
      </c>
      <c r="M23" s="213"/>
      <c r="N23" s="31"/>
      <c r="O23" s="144">
        <f>M23+N23</f>
        <v>0</v>
      </c>
      <c r="P23" s="294"/>
      <c r="Q23" s="331"/>
    </row>
    <row r="24" spans="1:17" s="19" customFormat="1" ht="25.5" thickTop="1" thickBot="1" x14ac:dyDescent="0.3">
      <c r="A24" s="32">
        <v>19300</v>
      </c>
      <c r="B24" s="32" t="s">
        <v>24</v>
      </c>
      <c r="C24" s="187">
        <f>SUM(F24,I24)</f>
        <v>51609</v>
      </c>
      <c r="D24" s="248">
        <f>D50</f>
        <v>60110</v>
      </c>
      <c r="E24" s="273">
        <f>E50</f>
        <v>-8501</v>
      </c>
      <c r="F24" s="334">
        <f t="shared" si="8"/>
        <v>51609</v>
      </c>
      <c r="G24" s="214"/>
      <c r="H24" s="33"/>
      <c r="I24" s="273">
        <f t="shared" si="9"/>
        <v>0</v>
      </c>
      <c r="J24" s="289" t="s">
        <v>25</v>
      </c>
      <c r="K24" s="145" t="s">
        <v>25</v>
      </c>
      <c r="L24" s="295" t="s">
        <v>25</v>
      </c>
      <c r="M24" s="282" t="s">
        <v>25</v>
      </c>
      <c r="N24" s="145" t="s">
        <v>25</v>
      </c>
      <c r="O24" s="145" t="s">
        <v>25</v>
      </c>
      <c r="P24" s="295"/>
      <c r="Q24" s="182"/>
    </row>
    <row r="25" spans="1:17" s="19" customFormat="1" ht="24.75" hidden="1" thickTop="1" x14ac:dyDescent="0.25">
      <c r="A25" s="118"/>
      <c r="B25" s="34" t="s">
        <v>26</v>
      </c>
      <c r="C25" s="188">
        <f>SUM(F25)</f>
        <v>0</v>
      </c>
      <c r="D25" s="249"/>
      <c r="E25" s="157"/>
      <c r="F25" s="335">
        <f>D25+E25</f>
        <v>0</v>
      </c>
      <c r="G25" s="215" t="s">
        <v>25</v>
      </c>
      <c r="H25" s="35" t="s">
        <v>25</v>
      </c>
      <c r="I25" s="119" t="s">
        <v>25</v>
      </c>
      <c r="J25" s="250" t="s">
        <v>25</v>
      </c>
      <c r="K25" s="35" t="s">
        <v>25</v>
      </c>
      <c r="L25" s="167" t="s">
        <v>25</v>
      </c>
      <c r="M25" s="283" t="s">
        <v>25</v>
      </c>
      <c r="N25" s="119" t="s">
        <v>25</v>
      </c>
      <c r="O25" s="119" t="s">
        <v>25</v>
      </c>
      <c r="P25" s="296"/>
      <c r="Q25" s="182"/>
    </row>
    <row r="26" spans="1:17" s="19" customFormat="1" ht="36.75" hidden="1" thickTop="1" x14ac:dyDescent="0.25">
      <c r="A26" s="34">
        <v>21300</v>
      </c>
      <c r="B26" s="34" t="s">
        <v>27</v>
      </c>
      <c r="C26" s="188">
        <f>SUM(L26)</f>
        <v>0</v>
      </c>
      <c r="D26" s="250" t="s">
        <v>25</v>
      </c>
      <c r="E26" s="119" t="s">
        <v>25</v>
      </c>
      <c r="F26" s="296" t="s">
        <v>25</v>
      </c>
      <c r="G26" s="215" t="s">
        <v>25</v>
      </c>
      <c r="H26" s="35" t="s">
        <v>25</v>
      </c>
      <c r="I26" s="119" t="s">
        <v>25</v>
      </c>
      <c r="J26" s="127">
        <f t="shared" ref="J26:K26" si="10">SUM(J27,J31,J33,J36)</f>
        <v>0</v>
      </c>
      <c r="K26" s="36">
        <f t="shared" si="10"/>
        <v>0</v>
      </c>
      <c r="L26" s="174">
        <f>SUM(L27,L31,L33,L36)</f>
        <v>0</v>
      </c>
      <c r="M26" s="283" t="s">
        <v>25</v>
      </c>
      <c r="N26" s="119" t="s">
        <v>25</v>
      </c>
      <c r="O26" s="119" t="s">
        <v>25</v>
      </c>
      <c r="P26" s="296"/>
      <c r="Q26" s="182"/>
    </row>
    <row r="27" spans="1:17" s="19" customFormat="1" ht="24.75" hidden="1" thickTop="1" x14ac:dyDescent="0.25">
      <c r="A27" s="37">
        <v>21350</v>
      </c>
      <c r="B27" s="34" t="s">
        <v>28</v>
      </c>
      <c r="C27" s="188">
        <f t="shared" ref="C27:C40" si="11">SUM(L27)</f>
        <v>0</v>
      </c>
      <c r="D27" s="250" t="s">
        <v>25</v>
      </c>
      <c r="E27" s="119" t="s">
        <v>25</v>
      </c>
      <c r="F27" s="296" t="s">
        <v>25</v>
      </c>
      <c r="G27" s="215" t="s">
        <v>25</v>
      </c>
      <c r="H27" s="35" t="s">
        <v>25</v>
      </c>
      <c r="I27" s="119" t="s">
        <v>25</v>
      </c>
      <c r="J27" s="127">
        <f t="shared" ref="J27:K27" si="12">SUM(J28:J30)</f>
        <v>0</v>
      </c>
      <c r="K27" s="36">
        <f t="shared" si="12"/>
        <v>0</v>
      </c>
      <c r="L27" s="174">
        <f>SUM(L28:L30)</f>
        <v>0</v>
      </c>
      <c r="M27" s="283" t="s">
        <v>25</v>
      </c>
      <c r="N27" s="119" t="s">
        <v>25</v>
      </c>
      <c r="O27" s="119" t="s">
        <v>25</v>
      </c>
      <c r="P27" s="296"/>
      <c r="Q27" s="182"/>
    </row>
    <row r="28" spans="1:17" ht="12.75" hidden="1" thickTop="1" x14ac:dyDescent="0.25">
      <c r="A28" s="26">
        <v>21351</v>
      </c>
      <c r="B28" s="38" t="s">
        <v>29</v>
      </c>
      <c r="C28" s="189">
        <f t="shared" si="11"/>
        <v>0</v>
      </c>
      <c r="D28" s="251" t="s">
        <v>25</v>
      </c>
      <c r="E28" s="146" t="s">
        <v>25</v>
      </c>
      <c r="F28" s="297" t="s">
        <v>25</v>
      </c>
      <c r="G28" s="216" t="s">
        <v>25</v>
      </c>
      <c r="H28" s="39" t="s">
        <v>25</v>
      </c>
      <c r="I28" s="146" t="s">
        <v>25</v>
      </c>
      <c r="J28" s="251"/>
      <c r="K28" s="39"/>
      <c r="L28" s="89">
        <f t="shared" ref="L28:L30" si="13">J28+K28</f>
        <v>0</v>
      </c>
      <c r="M28" s="284" t="s">
        <v>25</v>
      </c>
      <c r="N28" s="146" t="s">
        <v>25</v>
      </c>
      <c r="O28" s="146" t="s">
        <v>25</v>
      </c>
      <c r="P28" s="297"/>
      <c r="Q28" s="331"/>
    </row>
    <row r="29" spans="1:17" ht="12.75" hidden="1" thickTop="1" x14ac:dyDescent="0.25">
      <c r="A29" s="29">
        <v>21352</v>
      </c>
      <c r="B29" s="41" t="s">
        <v>30</v>
      </c>
      <c r="C29" s="190">
        <f t="shared" si="11"/>
        <v>0</v>
      </c>
      <c r="D29" s="252" t="s">
        <v>25</v>
      </c>
      <c r="E29" s="147" t="s">
        <v>25</v>
      </c>
      <c r="F29" s="298" t="s">
        <v>25</v>
      </c>
      <c r="G29" s="217" t="s">
        <v>25</v>
      </c>
      <c r="H29" s="42" t="s">
        <v>25</v>
      </c>
      <c r="I29" s="147" t="s">
        <v>25</v>
      </c>
      <c r="J29" s="252"/>
      <c r="K29" s="42"/>
      <c r="L29" s="88">
        <f t="shared" si="13"/>
        <v>0</v>
      </c>
      <c r="M29" s="285" t="s">
        <v>25</v>
      </c>
      <c r="N29" s="147" t="s">
        <v>25</v>
      </c>
      <c r="O29" s="147" t="s">
        <v>25</v>
      </c>
      <c r="P29" s="298"/>
      <c r="Q29" s="331"/>
    </row>
    <row r="30" spans="1:17" ht="24.75" hidden="1" thickTop="1" x14ac:dyDescent="0.25">
      <c r="A30" s="29">
        <v>21359</v>
      </c>
      <c r="B30" s="41" t="s">
        <v>31</v>
      </c>
      <c r="C30" s="190">
        <f t="shared" si="11"/>
        <v>0</v>
      </c>
      <c r="D30" s="252" t="s">
        <v>25</v>
      </c>
      <c r="E30" s="147" t="s">
        <v>25</v>
      </c>
      <c r="F30" s="298" t="s">
        <v>25</v>
      </c>
      <c r="G30" s="217" t="s">
        <v>25</v>
      </c>
      <c r="H30" s="42" t="s">
        <v>25</v>
      </c>
      <c r="I30" s="147" t="s">
        <v>25</v>
      </c>
      <c r="J30" s="252"/>
      <c r="K30" s="42"/>
      <c r="L30" s="88">
        <f t="shared" si="13"/>
        <v>0</v>
      </c>
      <c r="M30" s="285" t="s">
        <v>25</v>
      </c>
      <c r="N30" s="147" t="s">
        <v>25</v>
      </c>
      <c r="O30" s="147" t="s">
        <v>25</v>
      </c>
      <c r="P30" s="298"/>
      <c r="Q30" s="331"/>
    </row>
    <row r="31" spans="1:17" s="19" customFormat="1" ht="36.75" hidden="1" thickTop="1" x14ac:dyDescent="0.25">
      <c r="A31" s="37">
        <v>21370</v>
      </c>
      <c r="B31" s="34" t="s">
        <v>32</v>
      </c>
      <c r="C31" s="188">
        <f t="shared" si="11"/>
        <v>0</v>
      </c>
      <c r="D31" s="250" t="s">
        <v>25</v>
      </c>
      <c r="E31" s="119" t="s">
        <v>25</v>
      </c>
      <c r="F31" s="296" t="s">
        <v>25</v>
      </c>
      <c r="G31" s="215" t="s">
        <v>25</v>
      </c>
      <c r="H31" s="35" t="s">
        <v>25</v>
      </c>
      <c r="I31" s="119" t="s">
        <v>25</v>
      </c>
      <c r="J31" s="127">
        <f t="shared" ref="J31:K31" si="14">SUM(J32)</f>
        <v>0</v>
      </c>
      <c r="K31" s="36">
        <f t="shared" si="14"/>
        <v>0</v>
      </c>
      <c r="L31" s="174">
        <f>SUM(L32)</f>
        <v>0</v>
      </c>
      <c r="M31" s="283" t="s">
        <v>25</v>
      </c>
      <c r="N31" s="119" t="s">
        <v>25</v>
      </c>
      <c r="O31" s="119" t="s">
        <v>25</v>
      </c>
      <c r="P31" s="296"/>
      <c r="Q31" s="182"/>
    </row>
    <row r="32" spans="1:17" ht="36.75" hidden="1" thickTop="1" x14ac:dyDescent="0.25">
      <c r="A32" s="44">
        <v>21379</v>
      </c>
      <c r="B32" s="45" t="s">
        <v>33</v>
      </c>
      <c r="C32" s="191">
        <f t="shared" si="11"/>
        <v>0</v>
      </c>
      <c r="D32" s="253" t="s">
        <v>25</v>
      </c>
      <c r="E32" s="148" t="s">
        <v>25</v>
      </c>
      <c r="F32" s="299" t="s">
        <v>25</v>
      </c>
      <c r="G32" s="218" t="s">
        <v>25</v>
      </c>
      <c r="H32" s="46" t="s">
        <v>25</v>
      </c>
      <c r="I32" s="148" t="s">
        <v>25</v>
      </c>
      <c r="J32" s="253"/>
      <c r="K32" s="46"/>
      <c r="L32" s="179">
        <f>J32+K32</f>
        <v>0</v>
      </c>
      <c r="M32" s="286" t="s">
        <v>25</v>
      </c>
      <c r="N32" s="148" t="s">
        <v>25</v>
      </c>
      <c r="O32" s="148" t="s">
        <v>25</v>
      </c>
      <c r="P32" s="299"/>
      <c r="Q32" s="331"/>
    </row>
    <row r="33" spans="1:17" s="19" customFormat="1" ht="12.75" hidden="1" thickTop="1" x14ac:dyDescent="0.25">
      <c r="A33" s="37">
        <v>21380</v>
      </c>
      <c r="B33" s="34" t="s">
        <v>34</v>
      </c>
      <c r="C33" s="188">
        <f t="shared" si="11"/>
        <v>0</v>
      </c>
      <c r="D33" s="250" t="s">
        <v>25</v>
      </c>
      <c r="E33" s="119" t="s">
        <v>25</v>
      </c>
      <c r="F33" s="296" t="s">
        <v>25</v>
      </c>
      <c r="G33" s="215" t="s">
        <v>25</v>
      </c>
      <c r="H33" s="35" t="s">
        <v>25</v>
      </c>
      <c r="I33" s="119" t="s">
        <v>25</v>
      </c>
      <c r="J33" s="127">
        <f t="shared" ref="J33:K33" si="15">SUM(J34:J35)</f>
        <v>0</v>
      </c>
      <c r="K33" s="36">
        <f t="shared" si="15"/>
        <v>0</v>
      </c>
      <c r="L33" s="174">
        <f>SUM(L34:L35)</f>
        <v>0</v>
      </c>
      <c r="M33" s="283" t="s">
        <v>25</v>
      </c>
      <c r="N33" s="119" t="s">
        <v>25</v>
      </c>
      <c r="O33" s="119" t="s">
        <v>25</v>
      </c>
      <c r="P33" s="296"/>
      <c r="Q33" s="182"/>
    </row>
    <row r="34" spans="1:17" ht="12.75" hidden="1" thickTop="1" x14ac:dyDescent="0.25">
      <c r="A34" s="27">
        <v>21381</v>
      </c>
      <c r="B34" s="38" t="s">
        <v>35</v>
      </c>
      <c r="C34" s="189">
        <f t="shared" si="11"/>
        <v>0</v>
      </c>
      <c r="D34" s="251" t="s">
        <v>25</v>
      </c>
      <c r="E34" s="146" t="s">
        <v>25</v>
      </c>
      <c r="F34" s="297" t="s">
        <v>25</v>
      </c>
      <c r="G34" s="216" t="s">
        <v>25</v>
      </c>
      <c r="H34" s="39" t="s">
        <v>25</v>
      </c>
      <c r="I34" s="146" t="s">
        <v>25</v>
      </c>
      <c r="J34" s="251"/>
      <c r="K34" s="39"/>
      <c r="L34" s="89">
        <f t="shared" ref="L34:L35" si="16">J34+K34</f>
        <v>0</v>
      </c>
      <c r="M34" s="284" t="s">
        <v>25</v>
      </c>
      <c r="N34" s="146" t="s">
        <v>25</v>
      </c>
      <c r="O34" s="146" t="s">
        <v>25</v>
      </c>
      <c r="P34" s="297"/>
      <c r="Q34" s="331"/>
    </row>
    <row r="35" spans="1:17" ht="24.75" hidden="1" thickTop="1" x14ac:dyDescent="0.25">
      <c r="A35" s="30">
        <v>21383</v>
      </c>
      <c r="B35" s="41" t="s">
        <v>36</v>
      </c>
      <c r="C35" s="190">
        <f t="shared" si="11"/>
        <v>0</v>
      </c>
      <c r="D35" s="252" t="s">
        <v>25</v>
      </c>
      <c r="E35" s="147" t="s">
        <v>25</v>
      </c>
      <c r="F35" s="298" t="s">
        <v>25</v>
      </c>
      <c r="G35" s="217" t="s">
        <v>25</v>
      </c>
      <c r="H35" s="42" t="s">
        <v>25</v>
      </c>
      <c r="I35" s="147" t="s">
        <v>25</v>
      </c>
      <c r="J35" s="252"/>
      <c r="K35" s="42"/>
      <c r="L35" s="88">
        <f t="shared" si="16"/>
        <v>0</v>
      </c>
      <c r="M35" s="285" t="s">
        <v>25</v>
      </c>
      <c r="N35" s="147" t="s">
        <v>25</v>
      </c>
      <c r="O35" s="147" t="s">
        <v>25</v>
      </c>
      <c r="P35" s="298"/>
      <c r="Q35" s="331"/>
    </row>
    <row r="36" spans="1:17" s="19" customFormat="1" ht="24.75" hidden="1" thickTop="1" x14ac:dyDescent="0.25">
      <c r="A36" s="37">
        <v>21390</v>
      </c>
      <c r="B36" s="34" t="s">
        <v>37</v>
      </c>
      <c r="C36" s="188">
        <f t="shared" si="11"/>
        <v>0</v>
      </c>
      <c r="D36" s="250" t="s">
        <v>25</v>
      </c>
      <c r="E36" s="119" t="s">
        <v>25</v>
      </c>
      <c r="F36" s="296" t="s">
        <v>25</v>
      </c>
      <c r="G36" s="215" t="s">
        <v>25</v>
      </c>
      <c r="H36" s="35" t="s">
        <v>25</v>
      </c>
      <c r="I36" s="119" t="s">
        <v>25</v>
      </c>
      <c r="J36" s="127">
        <f t="shared" ref="J36:K36" si="17">SUM(J37:J40)</f>
        <v>0</v>
      </c>
      <c r="K36" s="36">
        <f t="shared" si="17"/>
        <v>0</v>
      </c>
      <c r="L36" s="174">
        <f>SUM(L37:L40)</f>
        <v>0</v>
      </c>
      <c r="M36" s="283" t="s">
        <v>25</v>
      </c>
      <c r="N36" s="119" t="s">
        <v>25</v>
      </c>
      <c r="O36" s="119" t="s">
        <v>25</v>
      </c>
      <c r="P36" s="296"/>
      <c r="Q36" s="182"/>
    </row>
    <row r="37" spans="1:17" ht="24.75" hidden="1" thickTop="1" x14ac:dyDescent="0.25">
      <c r="A37" s="27">
        <v>21391</v>
      </c>
      <c r="B37" s="38" t="s">
        <v>38</v>
      </c>
      <c r="C37" s="189">
        <f t="shared" si="11"/>
        <v>0</v>
      </c>
      <c r="D37" s="251" t="s">
        <v>25</v>
      </c>
      <c r="E37" s="146" t="s">
        <v>25</v>
      </c>
      <c r="F37" s="297" t="s">
        <v>25</v>
      </c>
      <c r="G37" s="216" t="s">
        <v>25</v>
      </c>
      <c r="H37" s="39" t="s">
        <v>25</v>
      </c>
      <c r="I37" s="146" t="s">
        <v>25</v>
      </c>
      <c r="J37" s="251"/>
      <c r="K37" s="39"/>
      <c r="L37" s="89">
        <f t="shared" ref="L37:L40" si="18">J37+K37</f>
        <v>0</v>
      </c>
      <c r="M37" s="284" t="s">
        <v>25</v>
      </c>
      <c r="N37" s="146" t="s">
        <v>25</v>
      </c>
      <c r="O37" s="146" t="s">
        <v>25</v>
      </c>
      <c r="P37" s="297"/>
      <c r="Q37" s="331"/>
    </row>
    <row r="38" spans="1:17" ht="12.75" hidden="1" thickTop="1" x14ac:dyDescent="0.25">
      <c r="A38" s="30">
        <v>21393</v>
      </c>
      <c r="B38" s="41" t="s">
        <v>39</v>
      </c>
      <c r="C38" s="190">
        <f t="shared" si="11"/>
        <v>0</v>
      </c>
      <c r="D38" s="252" t="s">
        <v>25</v>
      </c>
      <c r="E38" s="147" t="s">
        <v>25</v>
      </c>
      <c r="F38" s="298" t="s">
        <v>25</v>
      </c>
      <c r="G38" s="217" t="s">
        <v>25</v>
      </c>
      <c r="H38" s="42" t="s">
        <v>25</v>
      </c>
      <c r="I38" s="147" t="s">
        <v>25</v>
      </c>
      <c r="J38" s="252"/>
      <c r="K38" s="42"/>
      <c r="L38" s="88">
        <f t="shared" si="18"/>
        <v>0</v>
      </c>
      <c r="M38" s="285" t="s">
        <v>25</v>
      </c>
      <c r="N38" s="147" t="s">
        <v>25</v>
      </c>
      <c r="O38" s="147" t="s">
        <v>25</v>
      </c>
      <c r="P38" s="298"/>
      <c r="Q38" s="331"/>
    </row>
    <row r="39" spans="1:17" ht="12.75" hidden="1" thickTop="1" x14ac:dyDescent="0.25">
      <c r="A39" s="30">
        <v>21395</v>
      </c>
      <c r="B39" s="41" t="s">
        <v>40</v>
      </c>
      <c r="C39" s="190">
        <f t="shared" si="11"/>
        <v>0</v>
      </c>
      <c r="D39" s="252" t="s">
        <v>25</v>
      </c>
      <c r="E39" s="147" t="s">
        <v>25</v>
      </c>
      <c r="F39" s="298" t="s">
        <v>25</v>
      </c>
      <c r="G39" s="217" t="s">
        <v>25</v>
      </c>
      <c r="H39" s="42" t="s">
        <v>25</v>
      </c>
      <c r="I39" s="147" t="s">
        <v>25</v>
      </c>
      <c r="J39" s="252"/>
      <c r="K39" s="42"/>
      <c r="L39" s="88">
        <f t="shared" si="18"/>
        <v>0</v>
      </c>
      <c r="M39" s="285" t="s">
        <v>25</v>
      </c>
      <c r="N39" s="147" t="s">
        <v>25</v>
      </c>
      <c r="O39" s="147" t="s">
        <v>25</v>
      </c>
      <c r="P39" s="298"/>
      <c r="Q39" s="331"/>
    </row>
    <row r="40" spans="1:17" ht="24.75" hidden="1" thickTop="1" x14ac:dyDescent="0.25">
      <c r="A40" s="30">
        <v>21399</v>
      </c>
      <c r="B40" s="41" t="s">
        <v>41</v>
      </c>
      <c r="C40" s="190">
        <f t="shared" si="11"/>
        <v>0</v>
      </c>
      <c r="D40" s="252" t="s">
        <v>25</v>
      </c>
      <c r="E40" s="147" t="s">
        <v>25</v>
      </c>
      <c r="F40" s="298" t="s">
        <v>25</v>
      </c>
      <c r="G40" s="217" t="s">
        <v>25</v>
      </c>
      <c r="H40" s="42" t="s">
        <v>25</v>
      </c>
      <c r="I40" s="147" t="s">
        <v>25</v>
      </c>
      <c r="J40" s="252"/>
      <c r="K40" s="42"/>
      <c r="L40" s="88">
        <f t="shared" si="18"/>
        <v>0</v>
      </c>
      <c r="M40" s="285" t="s">
        <v>25</v>
      </c>
      <c r="N40" s="147" t="s">
        <v>25</v>
      </c>
      <c r="O40" s="147" t="s">
        <v>25</v>
      </c>
      <c r="P40" s="298"/>
      <c r="Q40" s="331"/>
    </row>
    <row r="41" spans="1:17" s="19" customFormat="1" ht="36.75" hidden="1" customHeight="1" x14ac:dyDescent="0.25">
      <c r="A41" s="37">
        <v>21420</v>
      </c>
      <c r="B41" s="34" t="s">
        <v>42</v>
      </c>
      <c r="C41" s="192">
        <f>SUM(F41)</f>
        <v>0</v>
      </c>
      <c r="D41" s="254"/>
      <c r="E41" s="336"/>
      <c r="F41" s="335">
        <f>D41+E41</f>
        <v>0</v>
      </c>
      <c r="G41" s="215" t="s">
        <v>25</v>
      </c>
      <c r="H41" s="35" t="s">
        <v>25</v>
      </c>
      <c r="I41" s="119" t="s">
        <v>25</v>
      </c>
      <c r="J41" s="250" t="s">
        <v>25</v>
      </c>
      <c r="K41" s="35" t="s">
        <v>25</v>
      </c>
      <c r="L41" s="167" t="s">
        <v>25</v>
      </c>
      <c r="M41" s="283" t="s">
        <v>25</v>
      </c>
      <c r="N41" s="119" t="s">
        <v>25</v>
      </c>
      <c r="O41" s="119" t="s">
        <v>25</v>
      </c>
      <c r="P41" s="296"/>
      <c r="Q41" s="182"/>
    </row>
    <row r="42" spans="1:17" s="19" customFormat="1" ht="24.75" hidden="1" thickTop="1" x14ac:dyDescent="0.25">
      <c r="A42" s="48">
        <v>21490</v>
      </c>
      <c r="B42" s="49" t="s">
        <v>43</v>
      </c>
      <c r="C42" s="192">
        <f>SUM(F42,I42,L42)</f>
        <v>0</v>
      </c>
      <c r="D42" s="255">
        <f>D43</f>
        <v>0</v>
      </c>
      <c r="E42" s="274">
        <f t="shared" ref="E42" si="19">E43</f>
        <v>0</v>
      </c>
      <c r="F42" s="337">
        <f>F43</f>
        <v>0</v>
      </c>
      <c r="G42" s="219">
        <f t="shared" ref="G42:K42" si="20">G43</f>
        <v>0</v>
      </c>
      <c r="H42" s="50">
        <f t="shared" si="20"/>
        <v>0</v>
      </c>
      <c r="I42" s="274">
        <f t="shared" si="20"/>
        <v>0</v>
      </c>
      <c r="J42" s="255">
        <f t="shared" si="20"/>
        <v>0</v>
      </c>
      <c r="K42" s="50">
        <f t="shared" si="20"/>
        <v>0</v>
      </c>
      <c r="L42" s="256">
        <f>L43</f>
        <v>0</v>
      </c>
      <c r="M42" s="283" t="s">
        <v>25</v>
      </c>
      <c r="N42" s="119" t="s">
        <v>25</v>
      </c>
      <c r="O42" s="119" t="s">
        <v>25</v>
      </c>
      <c r="P42" s="296"/>
      <c r="Q42" s="182"/>
    </row>
    <row r="43" spans="1:17" s="19" customFormat="1" ht="24.75" hidden="1" thickTop="1" x14ac:dyDescent="0.25">
      <c r="A43" s="30">
        <v>21499</v>
      </c>
      <c r="B43" s="41" t="s">
        <v>44</v>
      </c>
      <c r="C43" s="193">
        <f>SUM(F43,I43,L43)</f>
        <v>0</v>
      </c>
      <c r="D43" s="257"/>
      <c r="E43" s="163"/>
      <c r="F43" s="310">
        <f>D43+E43</f>
        <v>0</v>
      </c>
      <c r="G43" s="220"/>
      <c r="H43" s="40"/>
      <c r="I43" s="154">
        <f>G43+H43</f>
        <v>0</v>
      </c>
      <c r="J43" s="264"/>
      <c r="K43" s="40"/>
      <c r="L43" s="89">
        <f>J43+K43</f>
        <v>0</v>
      </c>
      <c r="M43" s="286" t="s">
        <v>25</v>
      </c>
      <c r="N43" s="148" t="s">
        <v>25</v>
      </c>
      <c r="O43" s="148" t="s">
        <v>25</v>
      </c>
      <c r="P43" s="299"/>
      <c r="Q43" s="182"/>
    </row>
    <row r="44" spans="1:17" ht="24.75" hidden="1" thickTop="1" x14ac:dyDescent="0.25">
      <c r="A44" s="51">
        <v>23000</v>
      </c>
      <c r="B44" s="52" t="s">
        <v>45</v>
      </c>
      <c r="C44" s="192">
        <f>SUM(O44)</f>
        <v>0</v>
      </c>
      <c r="D44" s="258" t="s">
        <v>25</v>
      </c>
      <c r="E44" s="275" t="s">
        <v>25</v>
      </c>
      <c r="F44" s="338" t="s">
        <v>25</v>
      </c>
      <c r="G44" s="221" t="s">
        <v>25</v>
      </c>
      <c r="H44" s="53" t="s">
        <v>25</v>
      </c>
      <c r="I44" s="275" t="s">
        <v>25</v>
      </c>
      <c r="J44" s="258" t="s">
        <v>25</v>
      </c>
      <c r="K44" s="53" t="s">
        <v>25</v>
      </c>
      <c r="L44" s="259" t="s">
        <v>25</v>
      </c>
      <c r="M44" s="287">
        <f t="shared" ref="M44:N44" si="21">SUM(M45:M46)</f>
        <v>0</v>
      </c>
      <c r="N44" s="149">
        <f t="shared" si="21"/>
        <v>0</v>
      </c>
      <c r="O44" s="149">
        <f>SUM(O45:O46)</f>
        <v>0</v>
      </c>
      <c r="P44" s="300"/>
      <c r="Q44" s="331"/>
    </row>
    <row r="45" spans="1:17" ht="24.75" hidden="1" thickTop="1" x14ac:dyDescent="0.25">
      <c r="A45" s="54">
        <v>23410</v>
      </c>
      <c r="B45" s="55" t="s">
        <v>46</v>
      </c>
      <c r="C45" s="194">
        <f t="shared" ref="C45:C46" si="22">SUM(O45)</f>
        <v>0</v>
      </c>
      <c r="D45" s="260" t="s">
        <v>25</v>
      </c>
      <c r="E45" s="276" t="s">
        <v>25</v>
      </c>
      <c r="F45" s="339" t="s">
        <v>25</v>
      </c>
      <c r="G45" s="222" t="s">
        <v>25</v>
      </c>
      <c r="H45" s="56" t="s">
        <v>25</v>
      </c>
      <c r="I45" s="276" t="s">
        <v>25</v>
      </c>
      <c r="J45" s="260" t="s">
        <v>25</v>
      </c>
      <c r="K45" s="56" t="s">
        <v>25</v>
      </c>
      <c r="L45" s="261" t="s">
        <v>25</v>
      </c>
      <c r="M45" s="222"/>
      <c r="N45" s="56"/>
      <c r="O45" s="150">
        <f t="shared" ref="O45:O46" si="23">M45+N45</f>
        <v>0</v>
      </c>
      <c r="P45" s="301"/>
      <c r="Q45" s="331"/>
    </row>
    <row r="46" spans="1:17" ht="24.75" hidden="1" thickTop="1" x14ac:dyDescent="0.25">
      <c r="A46" s="54">
        <v>23510</v>
      </c>
      <c r="B46" s="55" t="s">
        <v>47</v>
      </c>
      <c r="C46" s="194">
        <f t="shared" si="22"/>
        <v>0</v>
      </c>
      <c r="D46" s="260" t="s">
        <v>25</v>
      </c>
      <c r="E46" s="276" t="s">
        <v>25</v>
      </c>
      <c r="F46" s="339" t="s">
        <v>25</v>
      </c>
      <c r="G46" s="222" t="s">
        <v>25</v>
      </c>
      <c r="H46" s="56" t="s">
        <v>25</v>
      </c>
      <c r="I46" s="276" t="s">
        <v>25</v>
      </c>
      <c r="J46" s="260" t="s">
        <v>25</v>
      </c>
      <c r="K46" s="56" t="s">
        <v>25</v>
      </c>
      <c r="L46" s="261" t="s">
        <v>25</v>
      </c>
      <c r="M46" s="222"/>
      <c r="N46" s="56"/>
      <c r="O46" s="150">
        <f t="shared" si="23"/>
        <v>0</v>
      </c>
      <c r="P46" s="301"/>
      <c r="Q46" s="331"/>
    </row>
    <row r="47" spans="1:17" ht="12.75" hidden="1" thickTop="1" x14ac:dyDescent="0.25">
      <c r="A47" s="57"/>
      <c r="B47" s="55"/>
      <c r="C47" s="195"/>
      <c r="D47" s="262"/>
      <c r="E47" s="156"/>
      <c r="F47" s="339"/>
      <c r="G47" s="222"/>
      <c r="H47" s="56"/>
      <c r="I47" s="276"/>
      <c r="J47" s="260"/>
      <c r="K47" s="276"/>
      <c r="L47" s="302"/>
      <c r="M47" s="288"/>
      <c r="N47" s="105"/>
      <c r="O47" s="151"/>
      <c r="P47" s="302"/>
      <c r="Q47" s="331"/>
    </row>
    <row r="48" spans="1:17" s="19" customFormat="1" ht="12.75" hidden="1" thickTop="1" x14ac:dyDescent="0.25">
      <c r="A48" s="58"/>
      <c r="B48" s="59" t="s">
        <v>48</v>
      </c>
      <c r="C48" s="196"/>
      <c r="D48" s="263"/>
      <c r="E48" s="340"/>
      <c r="F48" s="303"/>
      <c r="G48" s="223"/>
      <c r="H48" s="106"/>
      <c r="I48" s="152"/>
      <c r="J48" s="130"/>
      <c r="K48" s="152"/>
      <c r="L48" s="303"/>
      <c r="M48" s="223"/>
      <c r="N48" s="106"/>
      <c r="O48" s="152"/>
      <c r="P48" s="303"/>
      <c r="Q48" s="182"/>
    </row>
    <row r="49" spans="1:17" s="19" customFormat="1" ht="13.5" thickTop="1" thickBot="1" x14ac:dyDescent="0.3">
      <c r="A49" s="60"/>
      <c r="B49" s="20" t="s">
        <v>49</v>
      </c>
      <c r="C49" s="197">
        <f t="shared" ref="C49:C112" si="24">SUM(F49,I49,L49,O49)</f>
        <v>51609</v>
      </c>
      <c r="D49" s="131">
        <f>SUM(D50,D281)</f>
        <v>60110</v>
      </c>
      <c r="E49" s="114">
        <f t="shared" ref="E49" si="25">SUM(E50,E281)</f>
        <v>-8501</v>
      </c>
      <c r="F49" s="304">
        <f>SUM(F50,F281)</f>
        <v>51609</v>
      </c>
      <c r="G49" s="224">
        <f t="shared" ref="G49:O49" si="26">SUM(G50,G281)</f>
        <v>0</v>
      </c>
      <c r="H49" s="61">
        <f t="shared" si="26"/>
        <v>0</v>
      </c>
      <c r="I49" s="114">
        <f t="shared" si="26"/>
        <v>0</v>
      </c>
      <c r="J49" s="131">
        <f t="shared" si="26"/>
        <v>0</v>
      </c>
      <c r="K49" s="114">
        <f t="shared" si="26"/>
        <v>0</v>
      </c>
      <c r="L49" s="304">
        <f t="shared" si="26"/>
        <v>0</v>
      </c>
      <c r="M49" s="224">
        <f t="shared" si="26"/>
        <v>0</v>
      </c>
      <c r="N49" s="61">
        <f t="shared" si="26"/>
        <v>0</v>
      </c>
      <c r="O49" s="114">
        <f t="shared" si="26"/>
        <v>0</v>
      </c>
      <c r="P49" s="304"/>
      <c r="Q49" s="182"/>
    </row>
    <row r="50" spans="1:17" s="19" customFormat="1" ht="36.75" thickTop="1" x14ac:dyDescent="0.25">
      <c r="A50" s="62"/>
      <c r="B50" s="63" t="s">
        <v>50</v>
      </c>
      <c r="C50" s="198">
        <f t="shared" si="24"/>
        <v>51609</v>
      </c>
      <c r="D50" s="132">
        <f>SUM(D51,D193)</f>
        <v>60110</v>
      </c>
      <c r="E50" s="277">
        <f t="shared" ref="E50" si="27">SUM(E51,E193)</f>
        <v>-8501</v>
      </c>
      <c r="F50" s="305">
        <f>SUM(F51,F193)</f>
        <v>51609</v>
      </c>
      <c r="G50" s="225">
        <f t="shared" ref="G50:O50" si="28">SUM(G51,G193)</f>
        <v>0</v>
      </c>
      <c r="H50" s="64">
        <f t="shared" si="28"/>
        <v>0</v>
      </c>
      <c r="I50" s="277">
        <f t="shared" si="28"/>
        <v>0</v>
      </c>
      <c r="J50" s="132">
        <f t="shared" si="28"/>
        <v>0</v>
      </c>
      <c r="K50" s="277">
        <f t="shared" si="28"/>
        <v>0</v>
      </c>
      <c r="L50" s="305">
        <f t="shared" si="28"/>
        <v>0</v>
      </c>
      <c r="M50" s="225">
        <f t="shared" si="28"/>
        <v>0</v>
      </c>
      <c r="N50" s="64">
        <f t="shared" si="28"/>
        <v>0</v>
      </c>
      <c r="O50" s="277">
        <f t="shared" si="28"/>
        <v>0</v>
      </c>
      <c r="P50" s="305"/>
      <c r="Q50" s="182"/>
    </row>
    <row r="51" spans="1:17" s="19" customFormat="1" ht="24" x14ac:dyDescent="0.25">
      <c r="A51" s="65"/>
      <c r="B51" s="16" t="s">
        <v>51</v>
      </c>
      <c r="C51" s="199">
        <f t="shared" si="24"/>
        <v>51609</v>
      </c>
      <c r="D51" s="133">
        <f>SUM(D52,D74,D172,D186)</f>
        <v>60110</v>
      </c>
      <c r="E51" s="278">
        <f t="shared" ref="E51" si="29">SUM(E52,E74,E172,E186)</f>
        <v>-8501</v>
      </c>
      <c r="F51" s="306">
        <f>SUM(F52,F74,F172,F186)</f>
        <v>51609</v>
      </c>
      <c r="G51" s="226">
        <f t="shared" ref="G51:O51" si="30">SUM(G52,G74,G172,G186)</f>
        <v>0</v>
      </c>
      <c r="H51" s="66">
        <f t="shared" si="30"/>
        <v>0</v>
      </c>
      <c r="I51" s="278">
        <f t="shared" si="30"/>
        <v>0</v>
      </c>
      <c r="J51" s="133">
        <f t="shared" si="30"/>
        <v>0</v>
      </c>
      <c r="K51" s="278">
        <f t="shared" si="30"/>
        <v>0</v>
      </c>
      <c r="L51" s="306">
        <f t="shared" si="30"/>
        <v>0</v>
      </c>
      <c r="M51" s="226">
        <f t="shared" si="30"/>
        <v>0</v>
      </c>
      <c r="N51" s="66">
        <f t="shared" si="30"/>
        <v>0</v>
      </c>
      <c r="O51" s="278">
        <f t="shared" si="30"/>
        <v>0</v>
      </c>
      <c r="P51" s="306"/>
      <c r="Q51" s="182"/>
    </row>
    <row r="52" spans="1:17" s="19" customFormat="1" hidden="1" x14ac:dyDescent="0.25">
      <c r="A52" s="67">
        <v>1000</v>
      </c>
      <c r="B52" s="67" t="s">
        <v>52</v>
      </c>
      <c r="C52" s="200">
        <f t="shared" si="24"/>
        <v>0</v>
      </c>
      <c r="D52" s="134">
        <f>SUM(D53,D66)</f>
        <v>0</v>
      </c>
      <c r="E52" s="122">
        <f t="shared" ref="E52" si="31">SUM(E53,E66)</f>
        <v>0</v>
      </c>
      <c r="F52" s="307">
        <f>SUM(F53,F66)</f>
        <v>0</v>
      </c>
      <c r="G52" s="227">
        <f t="shared" ref="G52:O52" si="32">SUM(G53,G66)</f>
        <v>0</v>
      </c>
      <c r="H52" s="68">
        <f t="shared" si="32"/>
        <v>0</v>
      </c>
      <c r="I52" s="122">
        <f t="shared" si="32"/>
        <v>0</v>
      </c>
      <c r="J52" s="134">
        <f t="shared" si="32"/>
        <v>0</v>
      </c>
      <c r="K52" s="68">
        <f t="shared" si="32"/>
        <v>0</v>
      </c>
      <c r="L52" s="170">
        <f t="shared" si="32"/>
        <v>0</v>
      </c>
      <c r="M52" s="227">
        <f t="shared" si="32"/>
        <v>0</v>
      </c>
      <c r="N52" s="68">
        <f t="shared" si="32"/>
        <v>0</v>
      </c>
      <c r="O52" s="122">
        <f t="shared" si="32"/>
        <v>0</v>
      </c>
      <c r="P52" s="307"/>
      <c r="Q52" s="182"/>
    </row>
    <row r="53" spans="1:17" hidden="1" x14ac:dyDescent="0.25">
      <c r="A53" s="34">
        <v>1100</v>
      </c>
      <c r="B53" s="69" t="s">
        <v>53</v>
      </c>
      <c r="C53" s="188">
        <f t="shared" si="24"/>
        <v>0</v>
      </c>
      <c r="D53" s="127">
        <f>SUM(D54,D57,D65)</f>
        <v>0</v>
      </c>
      <c r="E53" s="120">
        <f t="shared" ref="E53" si="33">SUM(E54,E57,E65)</f>
        <v>0</v>
      </c>
      <c r="F53" s="314">
        <f>SUM(F54,F57,F65)</f>
        <v>0</v>
      </c>
      <c r="G53" s="228">
        <f t="shared" ref="G53:N53" si="34">SUM(G54,G57,G65)</f>
        <v>0</v>
      </c>
      <c r="H53" s="36">
        <f t="shared" si="34"/>
        <v>0</v>
      </c>
      <c r="I53" s="120">
        <f t="shared" si="34"/>
        <v>0</v>
      </c>
      <c r="J53" s="127">
        <f t="shared" si="34"/>
        <v>0</v>
      </c>
      <c r="K53" s="36">
        <f t="shared" si="34"/>
        <v>0</v>
      </c>
      <c r="L53" s="174">
        <f t="shared" si="34"/>
        <v>0</v>
      </c>
      <c r="M53" s="228">
        <f t="shared" si="34"/>
        <v>0</v>
      </c>
      <c r="N53" s="36">
        <f t="shared" si="34"/>
        <v>0</v>
      </c>
      <c r="O53" s="120">
        <f>SUM(O54,O57,O65)</f>
        <v>0</v>
      </c>
      <c r="P53" s="308"/>
      <c r="Q53" s="331"/>
    </row>
    <row r="54" spans="1:17" hidden="1" x14ac:dyDescent="0.25">
      <c r="A54" s="70">
        <v>1110</v>
      </c>
      <c r="B54" s="55" t="s">
        <v>54</v>
      </c>
      <c r="C54" s="195">
        <f t="shared" si="24"/>
        <v>0</v>
      </c>
      <c r="D54" s="262">
        <f>SUM(D55:D56)</f>
        <v>0</v>
      </c>
      <c r="E54" s="156"/>
      <c r="F54" s="309">
        <f>SUM(F55:F56)</f>
        <v>0</v>
      </c>
      <c r="G54" s="229"/>
      <c r="H54" s="71"/>
      <c r="I54" s="153">
        <f>SUM(I55:I56)</f>
        <v>0</v>
      </c>
      <c r="J54" s="82"/>
      <c r="K54" s="71"/>
      <c r="L54" s="172">
        <f>SUM(L55:L56)</f>
        <v>0</v>
      </c>
      <c r="M54" s="229"/>
      <c r="N54" s="71"/>
      <c r="O54" s="153">
        <f>SUM(O55:O56)</f>
        <v>0</v>
      </c>
      <c r="P54" s="309"/>
      <c r="Q54" s="331"/>
    </row>
    <row r="55" spans="1:17" hidden="1" x14ac:dyDescent="0.25">
      <c r="A55" s="27">
        <v>1111</v>
      </c>
      <c r="B55" s="38" t="s">
        <v>55</v>
      </c>
      <c r="C55" s="189">
        <f t="shared" si="24"/>
        <v>0</v>
      </c>
      <c r="D55" s="264"/>
      <c r="E55" s="154"/>
      <c r="F55" s="310">
        <f>D55+E55</f>
        <v>0</v>
      </c>
      <c r="G55" s="220"/>
      <c r="H55" s="40"/>
      <c r="I55" s="154">
        <f>G55+H55</f>
        <v>0</v>
      </c>
      <c r="J55" s="264"/>
      <c r="K55" s="40"/>
      <c r="L55" s="89">
        <f>J55+K55</f>
        <v>0</v>
      </c>
      <c r="M55" s="220"/>
      <c r="N55" s="40"/>
      <c r="O55" s="154">
        <f>M55+N55</f>
        <v>0</v>
      </c>
      <c r="P55" s="310"/>
      <c r="Q55" s="331"/>
    </row>
    <row r="56" spans="1:17" ht="24" hidden="1" customHeight="1" x14ac:dyDescent="0.25">
      <c r="A56" s="30">
        <v>1119</v>
      </c>
      <c r="B56" s="41" t="s">
        <v>56</v>
      </c>
      <c r="C56" s="190">
        <f t="shared" si="24"/>
        <v>0</v>
      </c>
      <c r="D56" s="265"/>
      <c r="E56" s="155"/>
      <c r="F56" s="311">
        <f>D56+E56</f>
        <v>0</v>
      </c>
      <c r="G56" s="230"/>
      <c r="H56" s="43"/>
      <c r="I56" s="155">
        <f>G56+H56</f>
        <v>0</v>
      </c>
      <c r="J56" s="265"/>
      <c r="K56" s="43"/>
      <c r="L56" s="88">
        <f>J56+K56</f>
        <v>0</v>
      </c>
      <c r="M56" s="230"/>
      <c r="N56" s="43"/>
      <c r="O56" s="155">
        <f>M56+N56</f>
        <v>0</v>
      </c>
      <c r="P56" s="311"/>
      <c r="Q56" s="331"/>
    </row>
    <row r="57" spans="1:17" ht="23.25" hidden="1" customHeight="1" x14ac:dyDescent="0.25">
      <c r="A57" s="72">
        <v>1140</v>
      </c>
      <c r="B57" s="41" t="s">
        <v>57</v>
      </c>
      <c r="C57" s="190">
        <f t="shared" si="24"/>
        <v>0</v>
      </c>
      <c r="D57" s="129">
        <f>SUM(D58:D64)</f>
        <v>0</v>
      </c>
      <c r="E57" s="87">
        <f t="shared" ref="E57" si="35">SUM(E58:E64)</f>
        <v>0</v>
      </c>
      <c r="F57" s="312">
        <f>SUM(F58:F64)</f>
        <v>0</v>
      </c>
      <c r="G57" s="231">
        <f t="shared" ref="G57:N57" si="36">SUM(G58:G64)</f>
        <v>0</v>
      </c>
      <c r="H57" s="73">
        <f t="shared" si="36"/>
        <v>0</v>
      </c>
      <c r="I57" s="87">
        <f t="shared" si="36"/>
        <v>0</v>
      </c>
      <c r="J57" s="129">
        <f t="shared" si="36"/>
        <v>0</v>
      </c>
      <c r="K57" s="73">
        <f t="shared" si="36"/>
        <v>0</v>
      </c>
      <c r="L57" s="93">
        <f t="shared" si="36"/>
        <v>0</v>
      </c>
      <c r="M57" s="231">
        <f t="shared" si="36"/>
        <v>0</v>
      </c>
      <c r="N57" s="73">
        <f t="shared" si="36"/>
        <v>0</v>
      </c>
      <c r="O57" s="87">
        <f>SUM(O58:O64)</f>
        <v>0</v>
      </c>
      <c r="P57" s="312"/>
      <c r="Q57" s="331"/>
    </row>
    <row r="58" spans="1:17" hidden="1" x14ac:dyDescent="0.25">
      <c r="A58" s="30">
        <v>1141</v>
      </c>
      <c r="B58" s="41" t="s">
        <v>58</v>
      </c>
      <c r="C58" s="190">
        <f t="shared" si="24"/>
        <v>0</v>
      </c>
      <c r="D58" s="265"/>
      <c r="E58" s="155"/>
      <c r="F58" s="311">
        <f t="shared" ref="F58:F65" si="37">D58+E58</f>
        <v>0</v>
      </c>
      <c r="G58" s="230"/>
      <c r="H58" s="43"/>
      <c r="I58" s="155">
        <f t="shared" ref="I58:I65" si="38">G58+H58</f>
        <v>0</v>
      </c>
      <c r="J58" s="265"/>
      <c r="K58" s="43"/>
      <c r="L58" s="88">
        <f t="shared" ref="L58:L65" si="39">J58+K58</f>
        <v>0</v>
      </c>
      <c r="M58" s="230"/>
      <c r="N58" s="43"/>
      <c r="O58" s="155">
        <f t="shared" ref="O58:O65" si="40">M58+N58</f>
        <v>0</v>
      </c>
      <c r="P58" s="311"/>
      <c r="Q58" s="331"/>
    </row>
    <row r="59" spans="1:17" ht="24.75" hidden="1" customHeight="1" x14ac:dyDescent="0.25">
      <c r="A59" s="30">
        <v>1142</v>
      </c>
      <c r="B59" s="41" t="s">
        <v>59</v>
      </c>
      <c r="C59" s="190">
        <f t="shared" si="24"/>
        <v>0</v>
      </c>
      <c r="D59" s="265"/>
      <c r="E59" s="155"/>
      <c r="F59" s="311">
        <f t="shared" si="37"/>
        <v>0</v>
      </c>
      <c r="G59" s="230"/>
      <c r="H59" s="43"/>
      <c r="I59" s="155">
        <f t="shared" si="38"/>
        <v>0</v>
      </c>
      <c r="J59" s="265"/>
      <c r="K59" s="43"/>
      <c r="L59" s="88">
        <f t="shared" si="39"/>
        <v>0</v>
      </c>
      <c r="M59" s="230"/>
      <c r="N59" s="43"/>
      <c r="O59" s="155">
        <f t="shared" si="40"/>
        <v>0</v>
      </c>
      <c r="P59" s="311"/>
      <c r="Q59" s="331"/>
    </row>
    <row r="60" spans="1:17" ht="24" hidden="1" x14ac:dyDescent="0.25">
      <c r="A60" s="30">
        <v>1145</v>
      </c>
      <c r="B60" s="41" t="s">
        <v>60</v>
      </c>
      <c r="C60" s="190">
        <f t="shared" si="24"/>
        <v>0</v>
      </c>
      <c r="D60" s="265"/>
      <c r="E60" s="155"/>
      <c r="F60" s="311">
        <f t="shared" si="37"/>
        <v>0</v>
      </c>
      <c r="G60" s="230"/>
      <c r="H60" s="43"/>
      <c r="I60" s="155">
        <f t="shared" si="38"/>
        <v>0</v>
      </c>
      <c r="J60" s="265"/>
      <c r="K60" s="43"/>
      <c r="L60" s="88">
        <f t="shared" si="39"/>
        <v>0</v>
      </c>
      <c r="M60" s="230"/>
      <c r="N60" s="43"/>
      <c r="O60" s="155">
        <f t="shared" si="40"/>
        <v>0</v>
      </c>
      <c r="P60" s="311"/>
      <c r="Q60" s="331"/>
    </row>
    <row r="61" spans="1:17" ht="27.75" hidden="1" customHeight="1" x14ac:dyDescent="0.25">
      <c r="A61" s="30">
        <v>1146</v>
      </c>
      <c r="B61" s="41" t="s">
        <v>61</v>
      </c>
      <c r="C61" s="190">
        <f t="shared" si="24"/>
        <v>0</v>
      </c>
      <c r="D61" s="265"/>
      <c r="E61" s="155"/>
      <c r="F61" s="311">
        <f t="shared" si="37"/>
        <v>0</v>
      </c>
      <c r="G61" s="230"/>
      <c r="H61" s="43"/>
      <c r="I61" s="155">
        <f t="shared" si="38"/>
        <v>0</v>
      </c>
      <c r="J61" s="265"/>
      <c r="K61" s="43"/>
      <c r="L61" s="88">
        <f t="shared" si="39"/>
        <v>0</v>
      </c>
      <c r="M61" s="230"/>
      <c r="N61" s="43"/>
      <c r="O61" s="155">
        <f t="shared" si="40"/>
        <v>0</v>
      </c>
      <c r="P61" s="311"/>
      <c r="Q61" s="331"/>
    </row>
    <row r="62" spans="1:17" hidden="1" x14ac:dyDescent="0.25">
      <c r="A62" s="30">
        <v>1147</v>
      </c>
      <c r="B62" s="41" t="s">
        <v>62</v>
      </c>
      <c r="C62" s="190">
        <f t="shared" si="24"/>
        <v>0</v>
      </c>
      <c r="D62" s="265"/>
      <c r="E62" s="155"/>
      <c r="F62" s="311">
        <f t="shared" si="37"/>
        <v>0</v>
      </c>
      <c r="G62" s="230"/>
      <c r="H62" s="43"/>
      <c r="I62" s="155">
        <f t="shared" si="38"/>
        <v>0</v>
      </c>
      <c r="J62" s="265"/>
      <c r="K62" s="43"/>
      <c r="L62" s="88">
        <f t="shared" si="39"/>
        <v>0</v>
      </c>
      <c r="M62" s="230"/>
      <c r="N62" s="43"/>
      <c r="O62" s="155">
        <f t="shared" si="40"/>
        <v>0</v>
      </c>
      <c r="P62" s="311"/>
      <c r="Q62" s="331"/>
    </row>
    <row r="63" spans="1:17" hidden="1" x14ac:dyDescent="0.25">
      <c r="A63" s="30">
        <v>1148</v>
      </c>
      <c r="B63" s="41" t="s">
        <v>63</v>
      </c>
      <c r="C63" s="190">
        <f t="shared" si="24"/>
        <v>0</v>
      </c>
      <c r="D63" s="265"/>
      <c r="E63" s="155"/>
      <c r="F63" s="311">
        <f t="shared" si="37"/>
        <v>0</v>
      </c>
      <c r="G63" s="230"/>
      <c r="H63" s="43"/>
      <c r="I63" s="155">
        <f t="shared" si="38"/>
        <v>0</v>
      </c>
      <c r="J63" s="265"/>
      <c r="K63" s="43"/>
      <c r="L63" s="88">
        <f t="shared" si="39"/>
        <v>0</v>
      </c>
      <c r="M63" s="230"/>
      <c r="N63" s="43"/>
      <c r="O63" s="155">
        <f t="shared" si="40"/>
        <v>0</v>
      </c>
      <c r="P63" s="311"/>
      <c r="Q63" s="331"/>
    </row>
    <row r="64" spans="1:17" ht="36" hidden="1" x14ac:dyDescent="0.25">
      <c r="A64" s="30">
        <v>1149</v>
      </c>
      <c r="B64" s="41" t="s">
        <v>64</v>
      </c>
      <c r="C64" s="190">
        <f t="shared" si="24"/>
        <v>0</v>
      </c>
      <c r="D64" s="265"/>
      <c r="E64" s="155"/>
      <c r="F64" s="311">
        <f t="shared" si="37"/>
        <v>0</v>
      </c>
      <c r="G64" s="230"/>
      <c r="H64" s="43"/>
      <c r="I64" s="155">
        <f t="shared" si="38"/>
        <v>0</v>
      </c>
      <c r="J64" s="265"/>
      <c r="K64" s="43"/>
      <c r="L64" s="88">
        <f t="shared" si="39"/>
        <v>0</v>
      </c>
      <c r="M64" s="230"/>
      <c r="N64" s="43"/>
      <c r="O64" s="155">
        <f t="shared" si="40"/>
        <v>0</v>
      </c>
      <c r="P64" s="311"/>
      <c r="Q64" s="331"/>
    </row>
    <row r="65" spans="1:17" ht="36" hidden="1" x14ac:dyDescent="0.25">
      <c r="A65" s="70">
        <v>1150</v>
      </c>
      <c r="B65" s="55" t="s">
        <v>65</v>
      </c>
      <c r="C65" s="195">
        <f t="shared" si="24"/>
        <v>0</v>
      </c>
      <c r="D65" s="262"/>
      <c r="E65" s="156"/>
      <c r="F65" s="313">
        <f t="shared" si="37"/>
        <v>0</v>
      </c>
      <c r="G65" s="232"/>
      <c r="H65" s="74"/>
      <c r="I65" s="156">
        <f t="shared" si="38"/>
        <v>0</v>
      </c>
      <c r="J65" s="262"/>
      <c r="K65" s="74"/>
      <c r="L65" s="173">
        <f t="shared" si="39"/>
        <v>0</v>
      </c>
      <c r="M65" s="232"/>
      <c r="N65" s="74"/>
      <c r="O65" s="156">
        <f t="shared" si="40"/>
        <v>0</v>
      </c>
      <c r="P65" s="313"/>
      <c r="Q65" s="331"/>
    </row>
    <row r="66" spans="1:17" ht="36" hidden="1" x14ac:dyDescent="0.25">
      <c r="A66" s="34">
        <v>1200</v>
      </c>
      <c r="B66" s="69" t="s">
        <v>66</v>
      </c>
      <c r="C66" s="188">
        <f t="shared" si="24"/>
        <v>0</v>
      </c>
      <c r="D66" s="127">
        <f>SUM(D67:D68)</f>
        <v>0</v>
      </c>
      <c r="E66" s="120">
        <f t="shared" ref="E66" si="41">SUM(E67:E68)</f>
        <v>0</v>
      </c>
      <c r="F66" s="314">
        <f>SUM(F67:F68)</f>
        <v>0</v>
      </c>
      <c r="G66" s="228">
        <f t="shared" ref="G66:N66" si="42">SUM(G67:G68)</f>
        <v>0</v>
      </c>
      <c r="H66" s="36">
        <f t="shared" si="42"/>
        <v>0</v>
      </c>
      <c r="I66" s="120">
        <f t="shared" si="42"/>
        <v>0</v>
      </c>
      <c r="J66" s="127">
        <f t="shared" si="42"/>
        <v>0</v>
      </c>
      <c r="K66" s="36">
        <f t="shared" si="42"/>
        <v>0</v>
      </c>
      <c r="L66" s="174">
        <f t="shared" si="42"/>
        <v>0</v>
      </c>
      <c r="M66" s="228">
        <f t="shared" si="42"/>
        <v>0</v>
      </c>
      <c r="N66" s="36">
        <f t="shared" si="42"/>
        <v>0</v>
      </c>
      <c r="O66" s="120">
        <f>SUM(O67:O68)</f>
        <v>0</v>
      </c>
      <c r="P66" s="314"/>
      <c r="Q66" s="331"/>
    </row>
    <row r="67" spans="1:17" ht="24" hidden="1" x14ac:dyDescent="0.25">
      <c r="A67" s="859">
        <v>1210</v>
      </c>
      <c r="B67" s="38" t="s">
        <v>67</v>
      </c>
      <c r="C67" s="189">
        <f t="shared" si="24"/>
        <v>0</v>
      </c>
      <c r="D67" s="264"/>
      <c r="E67" s="154"/>
      <c r="F67" s="310">
        <f>D67+E67</f>
        <v>0</v>
      </c>
      <c r="G67" s="220"/>
      <c r="H67" s="40"/>
      <c r="I67" s="154">
        <f>G67+H67</f>
        <v>0</v>
      </c>
      <c r="J67" s="264"/>
      <c r="K67" s="40"/>
      <c r="L67" s="89">
        <f>J67+K67</f>
        <v>0</v>
      </c>
      <c r="M67" s="220"/>
      <c r="N67" s="40"/>
      <c r="O67" s="154">
        <f>M67+N67</f>
        <v>0</v>
      </c>
      <c r="P67" s="310"/>
      <c r="Q67" s="331"/>
    </row>
    <row r="68" spans="1:17" ht="24" hidden="1" x14ac:dyDescent="0.25">
      <c r="A68" s="72">
        <v>1220</v>
      </c>
      <c r="B68" s="41" t="s">
        <v>68</v>
      </c>
      <c r="C68" s="190">
        <f t="shared" si="24"/>
        <v>0</v>
      </c>
      <c r="D68" s="129">
        <f>SUM(D69:D73)</f>
        <v>0</v>
      </c>
      <c r="E68" s="87">
        <f t="shared" ref="E68" si="43">SUM(E69:E73)</f>
        <v>0</v>
      </c>
      <c r="F68" s="312">
        <f>SUM(F69:F73)</f>
        <v>0</v>
      </c>
      <c r="G68" s="231">
        <f t="shared" ref="G68:O68" si="44">SUM(G69:G73)</f>
        <v>0</v>
      </c>
      <c r="H68" s="73">
        <f t="shared" si="44"/>
        <v>0</v>
      </c>
      <c r="I68" s="87">
        <f t="shared" si="44"/>
        <v>0</v>
      </c>
      <c r="J68" s="129">
        <f t="shared" si="44"/>
        <v>0</v>
      </c>
      <c r="K68" s="73">
        <f t="shared" si="44"/>
        <v>0</v>
      </c>
      <c r="L68" s="93">
        <f t="shared" si="44"/>
        <v>0</v>
      </c>
      <c r="M68" s="231">
        <f t="shared" si="44"/>
        <v>0</v>
      </c>
      <c r="N68" s="73">
        <f t="shared" si="44"/>
        <v>0</v>
      </c>
      <c r="O68" s="87">
        <f t="shared" si="44"/>
        <v>0</v>
      </c>
      <c r="P68" s="312"/>
      <c r="Q68" s="331"/>
    </row>
    <row r="69" spans="1:17" ht="60" hidden="1" x14ac:dyDescent="0.25">
      <c r="A69" s="30">
        <v>1221</v>
      </c>
      <c r="B69" s="41" t="s">
        <v>69</v>
      </c>
      <c r="C69" s="190">
        <f t="shared" si="24"/>
        <v>0</v>
      </c>
      <c r="D69" s="265"/>
      <c r="E69" s="155"/>
      <c r="F69" s="311">
        <f t="shared" ref="F69:F73" si="45">D69+E69</f>
        <v>0</v>
      </c>
      <c r="G69" s="230"/>
      <c r="H69" s="43"/>
      <c r="I69" s="155">
        <f t="shared" ref="I69:I73" si="46">G69+H69</f>
        <v>0</v>
      </c>
      <c r="J69" s="265"/>
      <c r="K69" s="43"/>
      <c r="L69" s="88">
        <f t="shared" ref="L69:L73" si="47">J69+K69</f>
        <v>0</v>
      </c>
      <c r="M69" s="230"/>
      <c r="N69" s="43"/>
      <c r="O69" s="155">
        <f t="shared" ref="O69:O73" si="48">M69+N69</f>
        <v>0</v>
      </c>
      <c r="P69" s="311"/>
      <c r="Q69" s="331"/>
    </row>
    <row r="70" spans="1:17" hidden="1" x14ac:dyDescent="0.25">
      <c r="A70" s="30">
        <v>1223</v>
      </c>
      <c r="B70" s="41" t="s">
        <v>70</v>
      </c>
      <c r="C70" s="190">
        <f t="shared" si="24"/>
        <v>0</v>
      </c>
      <c r="D70" s="265"/>
      <c r="E70" s="155"/>
      <c r="F70" s="311">
        <f t="shared" si="45"/>
        <v>0</v>
      </c>
      <c r="G70" s="230"/>
      <c r="H70" s="43"/>
      <c r="I70" s="155">
        <f t="shared" si="46"/>
        <v>0</v>
      </c>
      <c r="J70" s="265"/>
      <c r="K70" s="43"/>
      <c r="L70" s="88">
        <f t="shared" si="47"/>
        <v>0</v>
      </c>
      <c r="M70" s="230"/>
      <c r="N70" s="43"/>
      <c r="O70" s="155">
        <f t="shared" si="48"/>
        <v>0</v>
      </c>
      <c r="P70" s="311"/>
      <c r="Q70" s="331"/>
    </row>
    <row r="71" spans="1:17" hidden="1" x14ac:dyDescent="0.25">
      <c r="A71" s="30">
        <v>1225</v>
      </c>
      <c r="B71" s="41" t="s">
        <v>71</v>
      </c>
      <c r="C71" s="190">
        <f t="shared" si="24"/>
        <v>0</v>
      </c>
      <c r="D71" s="265"/>
      <c r="E71" s="155"/>
      <c r="F71" s="311">
        <f t="shared" si="45"/>
        <v>0</v>
      </c>
      <c r="G71" s="230"/>
      <c r="H71" s="43"/>
      <c r="I71" s="155">
        <f t="shared" si="46"/>
        <v>0</v>
      </c>
      <c r="J71" s="265"/>
      <c r="K71" s="43"/>
      <c r="L71" s="88">
        <f t="shared" si="47"/>
        <v>0</v>
      </c>
      <c r="M71" s="230"/>
      <c r="N71" s="43"/>
      <c r="O71" s="155">
        <f t="shared" si="48"/>
        <v>0</v>
      </c>
      <c r="P71" s="311"/>
      <c r="Q71" s="331"/>
    </row>
    <row r="72" spans="1:17" ht="36" hidden="1" x14ac:dyDescent="0.25">
      <c r="A72" s="30">
        <v>1227</v>
      </c>
      <c r="B72" s="41" t="s">
        <v>72</v>
      </c>
      <c r="C72" s="190">
        <f t="shared" si="24"/>
        <v>0</v>
      </c>
      <c r="D72" s="265"/>
      <c r="E72" s="155"/>
      <c r="F72" s="311">
        <f t="shared" si="45"/>
        <v>0</v>
      </c>
      <c r="G72" s="230"/>
      <c r="H72" s="43"/>
      <c r="I72" s="155">
        <f t="shared" si="46"/>
        <v>0</v>
      </c>
      <c r="J72" s="265"/>
      <c r="K72" s="43"/>
      <c r="L72" s="88">
        <f t="shared" si="47"/>
        <v>0</v>
      </c>
      <c r="M72" s="230"/>
      <c r="N72" s="43"/>
      <c r="O72" s="155">
        <f t="shared" si="48"/>
        <v>0</v>
      </c>
      <c r="P72" s="311"/>
      <c r="Q72" s="331"/>
    </row>
    <row r="73" spans="1:17" ht="60" hidden="1" x14ac:dyDescent="0.25">
      <c r="A73" s="30">
        <v>1228</v>
      </c>
      <c r="B73" s="41" t="s">
        <v>73</v>
      </c>
      <c r="C73" s="190">
        <f t="shared" si="24"/>
        <v>0</v>
      </c>
      <c r="D73" s="265"/>
      <c r="E73" s="155"/>
      <c r="F73" s="311">
        <f t="shared" si="45"/>
        <v>0</v>
      </c>
      <c r="G73" s="230"/>
      <c r="H73" s="43"/>
      <c r="I73" s="155">
        <f t="shared" si="46"/>
        <v>0</v>
      </c>
      <c r="J73" s="265"/>
      <c r="K73" s="43"/>
      <c r="L73" s="88">
        <f t="shared" si="47"/>
        <v>0</v>
      </c>
      <c r="M73" s="230"/>
      <c r="N73" s="43"/>
      <c r="O73" s="155">
        <f t="shared" si="48"/>
        <v>0</v>
      </c>
      <c r="P73" s="311"/>
      <c r="Q73" s="331"/>
    </row>
    <row r="74" spans="1:17" x14ac:dyDescent="0.25">
      <c r="A74" s="67">
        <v>2000</v>
      </c>
      <c r="B74" s="67" t="s">
        <v>74</v>
      </c>
      <c r="C74" s="200">
        <f t="shared" si="24"/>
        <v>51609</v>
      </c>
      <c r="D74" s="134">
        <f>SUM(D75,D82,D129,D163,D164,D171)</f>
        <v>60110</v>
      </c>
      <c r="E74" s="122">
        <f t="shared" ref="E74" si="49">SUM(E75,E82,E129,E163,E164,E171)</f>
        <v>-8501</v>
      </c>
      <c r="F74" s="307">
        <f>SUM(F75,F82,F129,F163,F164,F171)</f>
        <v>51609</v>
      </c>
      <c r="G74" s="227">
        <f t="shared" ref="G74:O74" si="50">SUM(G75,G82,G129,G163,G164,G171)</f>
        <v>0</v>
      </c>
      <c r="H74" s="68">
        <f t="shared" si="50"/>
        <v>0</v>
      </c>
      <c r="I74" s="122">
        <f t="shared" si="50"/>
        <v>0</v>
      </c>
      <c r="J74" s="134">
        <f t="shared" si="50"/>
        <v>0</v>
      </c>
      <c r="K74" s="122">
        <f t="shared" si="50"/>
        <v>0</v>
      </c>
      <c r="L74" s="307">
        <f t="shared" si="50"/>
        <v>0</v>
      </c>
      <c r="M74" s="227">
        <f t="shared" si="50"/>
        <v>0</v>
      </c>
      <c r="N74" s="68">
        <f t="shared" si="50"/>
        <v>0</v>
      </c>
      <c r="O74" s="122">
        <f t="shared" si="50"/>
        <v>0</v>
      </c>
      <c r="P74" s="307"/>
      <c r="Q74" s="331"/>
    </row>
    <row r="75" spans="1:17" ht="24" hidden="1" x14ac:dyDescent="0.25">
      <c r="A75" s="34">
        <v>2100</v>
      </c>
      <c r="B75" s="69" t="s">
        <v>75</v>
      </c>
      <c r="C75" s="188">
        <f t="shared" si="24"/>
        <v>0</v>
      </c>
      <c r="D75" s="127">
        <f>SUM(D76,D79)</f>
        <v>0</v>
      </c>
      <c r="E75" s="120">
        <f t="shared" ref="E75" si="51">SUM(E76,E79)</f>
        <v>0</v>
      </c>
      <c r="F75" s="314">
        <f>SUM(F76,F79)</f>
        <v>0</v>
      </c>
      <c r="G75" s="228">
        <f t="shared" ref="G75:O75" si="52">SUM(G76,G79)</f>
        <v>0</v>
      </c>
      <c r="H75" s="36">
        <f t="shared" si="52"/>
        <v>0</v>
      </c>
      <c r="I75" s="120">
        <f t="shared" si="52"/>
        <v>0</v>
      </c>
      <c r="J75" s="127">
        <f t="shared" si="52"/>
        <v>0</v>
      </c>
      <c r="K75" s="36">
        <f t="shared" si="52"/>
        <v>0</v>
      </c>
      <c r="L75" s="174">
        <f t="shared" si="52"/>
        <v>0</v>
      </c>
      <c r="M75" s="228">
        <f t="shared" si="52"/>
        <v>0</v>
      </c>
      <c r="N75" s="36">
        <f t="shared" si="52"/>
        <v>0</v>
      </c>
      <c r="O75" s="120">
        <f t="shared" si="52"/>
        <v>0</v>
      </c>
      <c r="P75" s="314"/>
      <c r="Q75" s="331"/>
    </row>
    <row r="76" spans="1:17" ht="24" hidden="1" x14ac:dyDescent="0.25">
      <c r="A76" s="859">
        <v>2110</v>
      </c>
      <c r="B76" s="38" t="s">
        <v>76</v>
      </c>
      <c r="C76" s="189">
        <f t="shared" si="24"/>
        <v>0</v>
      </c>
      <c r="D76" s="128">
        <f>SUM(D77:D78)</f>
        <v>0</v>
      </c>
      <c r="E76" s="86">
        <f t="shared" ref="E76" si="53">SUM(E77:E78)</f>
        <v>0</v>
      </c>
      <c r="F76" s="315">
        <f>SUM(F77:F78)</f>
        <v>0</v>
      </c>
      <c r="G76" s="233">
        <f t="shared" ref="G76:O76" si="54">SUM(G77:G78)</f>
        <v>0</v>
      </c>
      <c r="H76" s="75">
        <f t="shared" si="54"/>
        <v>0</v>
      </c>
      <c r="I76" s="86">
        <f t="shared" si="54"/>
        <v>0</v>
      </c>
      <c r="J76" s="128">
        <f t="shared" si="54"/>
        <v>0</v>
      </c>
      <c r="K76" s="75">
        <f t="shared" si="54"/>
        <v>0</v>
      </c>
      <c r="L76" s="175">
        <f t="shared" si="54"/>
        <v>0</v>
      </c>
      <c r="M76" s="233">
        <f t="shared" si="54"/>
        <v>0</v>
      </c>
      <c r="N76" s="75">
        <f t="shared" si="54"/>
        <v>0</v>
      </c>
      <c r="O76" s="86">
        <f t="shared" si="54"/>
        <v>0</v>
      </c>
      <c r="P76" s="315"/>
      <c r="Q76" s="331"/>
    </row>
    <row r="77" spans="1:17" hidden="1" x14ac:dyDescent="0.25">
      <c r="A77" s="30">
        <v>2111</v>
      </c>
      <c r="B77" s="41" t="s">
        <v>77</v>
      </c>
      <c r="C77" s="190">
        <f t="shared" si="24"/>
        <v>0</v>
      </c>
      <c r="D77" s="265"/>
      <c r="E77" s="155"/>
      <c r="F77" s="311">
        <f t="shared" ref="F77:F78" si="55">D77+E77</f>
        <v>0</v>
      </c>
      <c r="G77" s="230"/>
      <c r="H77" s="43"/>
      <c r="I77" s="155">
        <f t="shared" ref="I77:I78" si="56">G77+H77</f>
        <v>0</v>
      </c>
      <c r="J77" s="265"/>
      <c r="K77" s="43"/>
      <c r="L77" s="88">
        <f t="shared" ref="L77:L78" si="57">J77+K77</f>
        <v>0</v>
      </c>
      <c r="M77" s="230"/>
      <c r="N77" s="43"/>
      <c r="O77" s="155">
        <f t="shared" ref="O77:O78" si="58">M77+N77</f>
        <v>0</v>
      </c>
      <c r="P77" s="311"/>
      <c r="Q77" s="331"/>
    </row>
    <row r="78" spans="1:17" ht="24" hidden="1" x14ac:dyDescent="0.25">
      <c r="A78" s="30">
        <v>2112</v>
      </c>
      <c r="B78" s="41" t="s">
        <v>78</v>
      </c>
      <c r="C78" s="190">
        <f t="shared" si="24"/>
        <v>0</v>
      </c>
      <c r="D78" s="265"/>
      <c r="E78" s="155"/>
      <c r="F78" s="311">
        <f t="shared" si="55"/>
        <v>0</v>
      </c>
      <c r="G78" s="230"/>
      <c r="H78" s="43"/>
      <c r="I78" s="155">
        <f t="shared" si="56"/>
        <v>0</v>
      </c>
      <c r="J78" s="265"/>
      <c r="K78" s="43"/>
      <c r="L78" s="88">
        <f t="shared" si="57"/>
        <v>0</v>
      </c>
      <c r="M78" s="230"/>
      <c r="N78" s="43"/>
      <c r="O78" s="155">
        <f t="shared" si="58"/>
        <v>0</v>
      </c>
      <c r="P78" s="311"/>
      <c r="Q78" s="331"/>
    </row>
    <row r="79" spans="1:17" ht="24" hidden="1" x14ac:dyDescent="0.25">
      <c r="A79" s="72">
        <v>2120</v>
      </c>
      <c r="B79" s="41" t="s">
        <v>79</v>
      </c>
      <c r="C79" s="190">
        <f t="shared" si="24"/>
        <v>0</v>
      </c>
      <c r="D79" s="129">
        <f>SUM(D80:D81)</f>
        <v>0</v>
      </c>
      <c r="E79" s="87">
        <f t="shared" ref="E79" si="59">SUM(E80:E81)</f>
        <v>0</v>
      </c>
      <c r="F79" s="312">
        <f>SUM(F80:F81)</f>
        <v>0</v>
      </c>
      <c r="G79" s="231">
        <f t="shared" ref="G79:O79" si="60">SUM(G80:G81)</f>
        <v>0</v>
      </c>
      <c r="H79" s="73">
        <f t="shared" si="60"/>
        <v>0</v>
      </c>
      <c r="I79" s="87">
        <f t="shared" si="60"/>
        <v>0</v>
      </c>
      <c r="J79" s="129">
        <f t="shared" si="60"/>
        <v>0</v>
      </c>
      <c r="K79" s="73">
        <f t="shared" si="60"/>
        <v>0</v>
      </c>
      <c r="L79" s="93">
        <f t="shared" si="60"/>
        <v>0</v>
      </c>
      <c r="M79" s="231">
        <f t="shared" si="60"/>
        <v>0</v>
      </c>
      <c r="N79" s="73">
        <f t="shared" si="60"/>
        <v>0</v>
      </c>
      <c r="O79" s="87">
        <f t="shared" si="60"/>
        <v>0</v>
      </c>
      <c r="P79" s="312"/>
      <c r="Q79" s="331"/>
    </row>
    <row r="80" spans="1:17" hidden="1" x14ac:dyDescent="0.25">
      <c r="A80" s="30">
        <v>2121</v>
      </c>
      <c r="B80" s="41" t="s">
        <v>77</v>
      </c>
      <c r="C80" s="190">
        <f t="shared" si="24"/>
        <v>0</v>
      </c>
      <c r="D80" s="265"/>
      <c r="E80" s="155"/>
      <c r="F80" s="311">
        <f t="shared" ref="F80:F81" si="61">D80+E80</f>
        <v>0</v>
      </c>
      <c r="G80" s="230"/>
      <c r="H80" s="43"/>
      <c r="I80" s="155">
        <f t="shared" ref="I80:I81" si="62">G80+H80</f>
        <v>0</v>
      </c>
      <c r="J80" s="265"/>
      <c r="K80" s="43"/>
      <c r="L80" s="88">
        <f t="shared" ref="L80:L81" si="63">J80+K80</f>
        <v>0</v>
      </c>
      <c r="M80" s="230"/>
      <c r="N80" s="43"/>
      <c r="O80" s="155">
        <f t="shared" ref="O80:O81" si="64">M80+N80</f>
        <v>0</v>
      </c>
      <c r="P80" s="311"/>
      <c r="Q80" s="331"/>
    </row>
    <row r="81" spans="1:17" ht="24" hidden="1" x14ac:dyDescent="0.25">
      <c r="A81" s="30">
        <v>2122</v>
      </c>
      <c r="B81" s="41" t="s">
        <v>78</v>
      </c>
      <c r="C81" s="190">
        <f t="shared" si="24"/>
        <v>0</v>
      </c>
      <c r="D81" s="265"/>
      <c r="E81" s="155"/>
      <c r="F81" s="311">
        <f t="shared" si="61"/>
        <v>0</v>
      </c>
      <c r="G81" s="230"/>
      <c r="H81" s="43"/>
      <c r="I81" s="155">
        <f t="shared" si="62"/>
        <v>0</v>
      </c>
      <c r="J81" s="265"/>
      <c r="K81" s="43"/>
      <c r="L81" s="88">
        <f t="shared" si="63"/>
        <v>0</v>
      </c>
      <c r="M81" s="230"/>
      <c r="N81" s="43"/>
      <c r="O81" s="155">
        <f t="shared" si="64"/>
        <v>0</v>
      </c>
      <c r="P81" s="311"/>
      <c r="Q81" s="331"/>
    </row>
    <row r="82" spans="1:17" x14ac:dyDescent="0.25">
      <c r="A82" s="34">
        <v>2200</v>
      </c>
      <c r="B82" s="69" t="s">
        <v>80</v>
      </c>
      <c r="C82" s="188">
        <f t="shared" si="24"/>
        <v>51609</v>
      </c>
      <c r="D82" s="127">
        <f>SUM(D83,D88,D94,D102,D111,D115,D121,D127)</f>
        <v>60110</v>
      </c>
      <c r="E82" s="120">
        <f t="shared" ref="E82" si="65">SUM(E83,E88,E94,E102,E111,E115,E121,E127)</f>
        <v>-8501</v>
      </c>
      <c r="F82" s="314">
        <f>SUM(F83,F88,F94,F102,F111,F115,F121,F127)</f>
        <v>51609</v>
      </c>
      <c r="G82" s="228">
        <f t="shared" ref="G82:O82" si="66">SUM(G83,G88,G94,G102,G111,G115,G121,G127)</f>
        <v>0</v>
      </c>
      <c r="H82" s="36">
        <f t="shared" si="66"/>
        <v>0</v>
      </c>
      <c r="I82" s="120">
        <f t="shared" si="66"/>
        <v>0</v>
      </c>
      <c r="J82" s="127">
        <f t="shared" si="66"/>
        <v>0</v>
      </c>
      <c r="K82" s="120">
        <f t="shared" si="66"/>
        <v>0</v>
      </c>
      <c r="L82" s="314">
        <f t="shared" si="66"/>
        <v>0</v>
      </c>
      <c r="M82" s="228">
        <f t="shared" si="66"/>
        <v>0</v>
      </c>
      <c r="N82" s="36">
        <f t="shared" si="66"/>
        <v>0</v>
      </c>
      <c r="O82" s="120">
        <f t="shared" si="66"/>
        <v>0</v>
      </c>
      <c r="P82" s="316"/>
      <c r="Q82" s="331"/>
    </row>
    <row r="83" spans="1:17" ht="24" hidden="1" x14ac:dyDescent="0.25">
      <c r="A83" s="70">
        <v>2210</v>
      </c>
      <c r="B83" s="55" t="s">
        <v>81</v>
      </c>
      <c r="C83" s="195">
        <f t="shared" si="24"/>
        <v>0</v>
      </c>
      <c r="D83" s="82">
        <f>SUM(D84:D87)</f>
        <v>0</v>
      </c>
      <c r="E83" s="153">
        <f t="shared" ref="E83" si="67">SUM(E84:E87)</f>
        <v>0</v>
      </c>
      <c r="F83" s="309">
        <f>SUM(F84:F87)</f>
        <v>0</v>
      </c>
      <c r="G83" s="229">
        <f t="shared" ref="G83:O83" si="68">SUM(G84:G87)</f>
        <v>0</v>
      </c>
      <c r="H83" s="71">
        <f t="shared" si="68"/>
        <v>0</v>
      </c>
      <c r="I83" s="153">
        <f t="shared" si="68"/>
        <v>0</v>
      </c>
      <c r="J83" s="82">
        <f t="shared" si="68"/>
        <v>0</v>
      </c>
      <c r="K83" s="71">
        <f t="shared" si="68"/>
        <v>0</v>
      </c>
      <c r="L83" s="172">
        <f t="shared" si="68"/>
        <v>0</v>
      </c>
      <c r="M83" s="229">
        <f t="shared" si="68"/>
        <v>0</v>
      </c>
      <c r="N83" s="71">
        <f t="shared" si="68"/>
        <v>0</v>
      </c>
      <c r="O83" s="153">
        <f t="shared" si="68"/>
        <v>0</v>
      </c>
      <c r="P83" s="309"/>
      <c r="Q83" s="331"/>
    </row>
    <row r="84" spans="1:17" ht="24" hidden="1" x14ac:dyDescent="0.25">
      <c r="A84" s="27">
        <v>2211</v>
      </c>
      <c r="B84" s="38" t="s">
        <v>82</v>
      </c>
      <c r="C84" s="189">
        <f t="shared" si="24"/>
        <v>0</v>
      </c>
      <c r="D84" s="264"/>
      <c r="E84" s="154"/>
      <c r="F84" s="310">
        <f t="shared" ref="F84:F87" si="69">D84+E84</f>
        <v>0</v>
      </c>
      <c r="G84" s="220"/>
      <c r="H84" s="40"/>
      <c r="I84" s="154">
        <f t="shared" ref="I84:I87" si="70">G84+H84</f>
        <v>0</v>
      </c>
      <c r="J84" s="264"/>
      <c r="K84" s="40"/>
      <c r="L84" s="89">
        <f t="shared" ref="L84:L87" si="71">J84+K84</f>
        <v>0</v>
      </c>
      <c r="M84" s="220"/>
      <c r="N84" s="40"/>
      <c r="O84" s="154">
        <f t="shared" ref="O84:O87" si="72">M84+N84</f>
        <v>0</v>
      </c>
      <c r="P84" s="310"/>
      <c r="Q84" s="331"/>
    </row>
    <row r="85" spans="1:17" ht="36" hidden="1" x14ac:dyDescent="0.25">
      <c r="A85" s="30">
        <v>2212</v>
      </c>
      <c r="B85" s="41" t="s">
        <v>83</v>
      </c>
      <c r="C85" s="190">
        <f t="shared" si="24"/>
        <v>0</v>
      </c>
      <c r="D85" s="265"/>
      <c r="E85" s="155"/>
      <c r="F85" s="311">
        <f t="shared" si="69"/>
        <v>0</v>
      </c>
      <c r="G85" s="230"/>
      <c r="H85" s="43"/>
      <c r="I85" s="155">
        <f t="shared" si="70"/>
        <v>0</v>
      </c>
      <c r="J85" s="265"/>
      <c r="K85" s="43"/>
      <c r="L85" s="88">
        <f t="shared" si="71"/>
        <v>0</v>
      </c>
      <c r="M85" s="230"/>
      <c r="N85" s="43"/>
      <c r="O85" s="155">
        <f t="shared" si="72"/>
        <v>0</v>
      </c>
      <c r="P85" s="311"/>
      <c r="Q85" s="331"/>
    </row>
    <row r="86" spans="1:17" ht="24" hidden="1" x14ac:dyDescent="0.25">
      <c r="A86" s="30">
        <v>2214</v>
      </c>
      <c r="B86" s="41" t="s">
        <v>84</v>
      </c>
      <c r="C86" s="190">
        <f t="shared" si="24"/>
        <v>0</v>
      </c>
      <c r="D86" s="265"/>
      <c r="E86" s="155"/>
      <c r="F86" s="311">
        <f t="shared" si="69"/>
        <v>0</v>
      </c>
      <c r="G86" s="230"/>
      <c r="H86" s="43"/>
      <c r="I86" s="155">
        <f t="shared" si="70"/>
        <v>0</v>
      </c>
      <c r="J86" s="265"/>
      <c r="K86" s="43"/>
      <c r="L86" s="88">
        <f t="shared" si="71"/>
        <v>0</v>
      </c>
      <c r="M86" s="230"/>
      <c r="N86" s="43"/>
      <c r="O86" s="155">
        <f t="shared" si="72"/>
        <v>0</v>
      </c>
      <c r="P86" s="311"/>
      <c r="Q86" s="331"/>
    </row>
    <row r="87" spans="1:17" hidden="1" x14ac:dyDescent="0.25">
      <c r="A87" s="30">
        <v>2219</v>
      </c>
      <c r="B87" s="41" t="s">
        <v>85</v>
      </c>
      <c r="C87" s="190">
        <f t="shared" si="24"/>
        <v>0</v>
      </c>
      <c r="D87" s="265"/>
      <c r="E87" s="155"/>
      <c r="F87" s="311">
        <f t="shared" si="69"/>
        <v>0</v>
      </c>
      <c r="G87" s="230"/>
      <c r="H87" s="43"/>
      <c r="I87" s="155">
        <f t="shared" si="70"/>
        <v>0</v>
      </c>
      <c r="J87" s="265"/>
      <c r="K87" s="43"/>
      <c r="L87" s="88">
        <f t="shared" si="71"/>
        <v>0</v>
      </c>
      <c r="M87" s="230"/>
      <c r="N87" s="43"/>
      <c r="O87" s="155">
        <f t="shared" si="72"/>
        <v>0</v>
      </c>
      <c r="P87" s="311"/>
      <c r="Q87" s="331"/>
    </row>
    <row r="88" spans="1:17" ht="24" hidden="1" x14ac:dyDescent="0.25">
      <c r="A88" s="72">
        <v>2220</v>
      </c>
      <c r="B88" s="41" t="s">
        <v>86</v>
      </c>
      <c r="C88" s="190">
        <f t="shared" si="24"/>
        <v>0</v>
      </c>
      <c r="D88" s="129">
        <f>SUM(D89:D93)</f>
        <v>0</v>
      </c>
      <c r="E88" s="87">
        <f t="shared" ref="E88" si="73">SUM(E89:E93)</f>
        <v>0</v>
      </c>
      <c r="F88" s="312">
        <f>SUM(F89:F93)</f>
        <v>0</v>
      </c>
      <c r="G88" s="231">
        <f t="shared" ref="G88:O88" si="74">SUM(G89:G93)</f>
        <v>0</v>
      </c>
      <c r="H88" s="73">
        <f t="shared" si="74"/>
        <v>0</v>
      </c>
      <c r="I88" s="87">
        <f t="shared" si="74"/>
        <v>0</v>
      </c>
      <c r="J88" s="129">
        <f t="shared" si="74"/>
        <v>0</v>
      </c>
      <c r="K88" s="73">
        <f t="shared" si="74"/>
        <v>0</v>
      </c>
      <c r="L88" s="93">
        <f t="shared" si="74"/>
        <v>0</v>
      </c>
      <c r="M88" s="231">
        <f t="shared" si="74"/>
        <v>0</v>
      </c>
      <c r="N88" s="73">
        <f t="shared" si="74"/>
        <v>0</v>
      </c>
      <c r="O88" s="87">
        <f t="shared" si="74"/>
        <v>0</v>
      </c>
      <c r="P88" s="312"/>
      <c r="Q88" s="331"/>
    </row>
    <row r="89" spans="1:17" ht="24" hidden="1" x14ac:dyDescent="0.25">
      <c r="A89" s="30">
        <v>2221</v>
      </c>
      <c r="B89" s="41" t="s">
        <v>305</v>
      </c>
      <c r="C89" s="190">
        <f t="shared" si="24"/>
        <v>0</v>
      </c>
      <c r="D89" s="265"/>
      <c r="E89" s="155"/>
      <c r="F89" s="311">
        <f t="shared" ref="F89:F93" si="75">D89+E89</f>
        <v>0</v>
      </c>
      <c r="G89" s="230"/>
      <c r="H89" s="43"/>
      <c r="I89" s="155">
        <f t="shared" ref="I89:I93" si="76">G89+H89</f>
        <v>0</v>
      </c>
      <c r="J89" s="265"/>
      <c r="K89" s="43"/>
      <c r="L89" s="88">
        <f t="shared" ref="L89:L93" si="77">J89+K89</f>
        <v>0</v>
      </c>
      <c r="M89" s="230"/>
      <c r="N89" s="43"/>
      <c r="O89" s="155">
        <f t="shared" ref="O89:O93" si="78">M89+N89</f>
        <v>0</v>
      </c>
      <c r="P89" s="311"/>
      <c r="Q89" s="331"/>
    </row>
    <row r="90" spans="1:17" hidden="1" x14ac:dyDescent="0.25">
      <c r="A90" s="30">
        <v>2222</v>
      </c>
      <c r="B90" s="41" t="s">
        <v>87</v>
      </c>
      <c r="C90" s="190">
        <f t="shared" si="24"/>
        <v>0</v>
      </c>
      <c r="D90" s="265"/>
      <c r="E90" s="155"/>
      <c r="F90" s="311">
        <f t="shared" si="75"/>
        <v>0</v>
      </c>
      <c r="G90" s="230"/>
      <c r="H90" s="43"/>
      <c r="I90" s="155">
        <f t="shared" si="76"/>
        <v>0</v>
      </c>
      <c r="J90" s="265"/>
      <c r="K90" s="43"/>
      <c r="L90" s="88">
        <f t="shared" si="77"/>
        <v>0</v>
      </c>
      <c r="M90" s="230"/>
      <c r="N90" s="43"/>
      <c r="O90" s="155">
        <f t="shared" si="78"/>
        <v>0</v>
      </c>
      <c r="P90" s="311"/>
      <c r="Q90" s="331"/>
    </row>
    <row r="91" spans="1:17" hidden="1" x14ac:dyDescent="0.25">
      <c r="A91" s="30">
        <v>2223</v>
      </c>
      <c r="B91" s="41" t="s">
        <v>88</v>
      </c>
      <c r="C91" s="190">
        <f t="shared" si="24"/>
        <v>0</v>
      </c>
      <c r="D91" s="265"/>
      <c r="E91" s="155"/>
      <c r="F91" s="311">
        <f t="shared" si="75"/>
        <v>0</v>
      </c>
      <c r="G91" s="230"/>
      <c r="H91" s="43"/>
      <c r="I91" s="155">
        <f t="shared" si="76"/>
        <v>0</v>
      </c>
      <c r="J91" s="265"/>
      <c r="K91" s="43"/>
      <c r="L91" s="88">
        <f t="shared" si="77"/>
        <v>0</v>
      </c>
      <c r="M91" s="230"/>
      <c r="N91" s="43"/>
      <c r="O91" s="155">
        <f t="shared" si="78"/>
        <v>0</v>
      </c>
      <c r="P91" s="311"/>
      <c r="Q91" s="331"/>
    </row>
    <row r="92" spans="1:17" ht="48" hidden="1" x14ac:dyDescent="0.25">
      <c r="A92" s="30">
        <v>2224</v>
      </c>
      <c r="B92" s="41" t="s">
        <v>89</v>
      </c>
      <c r="C92" s="190">
        <f t="shared" si="24"/>
        <v>0</v>
      </c>
      <c r="D92" s="265"/>
      <c r="E92" s="155"/>
      <c r="F92" s="311">
        <f t="shared" si="75"/>
        <v>0</v>
      </c>
      <c r="G92" s="230"/>
      <c r="H92" s="43"/>
      <c r="I92" s="155">
        <f t="shared" si="76"/>
        <v>0</v>
      </c>
      <c r="J92" s="265"/>
      <c r="K92" s="43"/>
      <c r="L92" s="88">
        <f t="shared" si="77"/>
        <v>0</v>
      </c>
      <c r="M92" s="230"/>
      <c r="N92" s="43"/>
      <c r="O92" s="155">
        <f t="shared" si="78"/>
        <v>0</v>
      </c>
      <c r="P92" s="311"/>
      <c r="Q92" s="331"/>
    </row>
    <row r="93" spans="1:17" ht="24" hidden="1" x14ac:dyDescent="0.25">
      <c r="A93" s="30">
        <v>2229</v>
      </c>
      <c r="B93" s="41" t="s">
        <v>90</v>
      </c>
      <c r="C93" s="190">
        <f t="shared" si="24"/>
        <v>0</v>
      </c>
      <c r="D93" s="265"/>
      <c r="E93" s="155"/>
      <c r="F93" s="311">
        <f t="shared" si="75"/>
        <v>0</v>
      </c>
      <c r="G93" s="230"/>
      <c r="H93" s="43"/>
      <c r="I93" s="155">
        <f t="shared" si="76"/>
        <v>0</v>
      </c>
      <c r="J93" s="265"/>
      <c r="K93" s="43"/>
      <c r="L93" s="88">
        <f t="shared" si="77"/>
        <v>0</v>
      </c>
      <c r="M93" s="230"/>
      <c r="N93" s="43"/>
      <c r="O93" s="155">
        <f t="shared" si="78"/>
        <v>0</v>
      </c>
      <c r="P93" s="311"/>
      <c r="Q93" s="331"/>
    </row>
    <row r="94" spans="1:17" ht="36" hidden="1" x14ac:dyDescent="0.25">
      <c r="A94" s="72">
        <v>2230</v>
      </c>
      <c r="B94" s="41" t="s">
        <v>91</v>
      </c>
      <c r="C94" s="190">
        <f t="shared" si="24"/>
        <v>0</v>
      </c>
      <c r="D94" s="129">
        <f>SUM(D95:D101)</f>
        <v>0</v>
      </c>
      <c r="E94" s="87">
        <f t="shared" ref="E94" si="79">SUM(E95:E101)</f>
        <v>0</v>
      </c>
      <c r="F94" s="312">
        <f>SUM(F95:F101)</f>
        <v>0</v>
      </c>
      <c r="G94" s="231">
        <f t="shared" ref="G94:N94" si="80">SUM(G95:G101)</f>
        <v>0</v>
      </c>
      <c r="H94" s="73">
        <f t="shared" si="80"/>
        <v>0</v>
      </c>
      <c r="I94" s="87">
        <f t="shared" si="80"/>
        <v>0</v>
      </c>
      <c r="J94" s="129">
        <f t="shared" si="80"/>
        <v>0</v>
      </c>
      <c r="K94" s="73">
        <f t="shared" si="80"/>
        <v>0</v>
      </c>
      <c r="L94" s="93">
        <f t="shared" si="80"/>
        <v>0</v>
      </c>
      <c r="M94" s="231">
        <f t="shared" si="80"/>
        <v>0</v>
      </c>
      <c r="N94" s="73">
        <f t="shared" si="80"/>
        <v>0</v>
      </c>
      <c r="O94" s="87">
        <f>SUM(O95:O101)</f>
        <v>0</v>
      </c>
      <c r="P94" s="312"/>
      <c r="Q94" s="331"/>
    </row>
    <row r="95" spans="1:17" ht="24" hidden="1" x14ac:dyDescent="0.25">
      <c r="A95" s="30">
        <v>2231</v>
      </c>
      <c r="B95" s="41" t="s">
        <v>92</v>
      </c>
      <c r="C95" s="190">
        <f t="shared" si="24"/>
        <v>0</v>
      </c>
      <c r="D95" s="265"/>
      <c r="E95" s="155"/>
      <c r="F95" s="311">
        <f t="shared" ref="F95:F101" si="81">D95+E95</f>
        <v>0</v>
      </c>
      <c r="G95" s="230"/>
      <c r="H95" s="43"/>
      <c r="I95" s="155">
        <f t="shared" ref="I95:I101" si="82">G95+H95</f>
        <v>0</v>
      </c>
      <c r="J95" s="265"/>
      <c r="K95" s="43"/>
      <c r="L95" s="88">
        <f t="shared" ref="L95:L101" si="83">J95+K95</f>
        <v>0</v>
      </c>
      <c r="M95" s="230"/>
      <c r="N95" s="43"/>
      <c r="O95" s="155">
        <f t="shared" ref="O95:O101" si="84">M95+N95</f>
        <v>0</v>
      </c>
      <c r="P95" s="311"/>
      <c r="Q95" s="331"/>
    </row>
    <row r="96" spans="1:17" ht="36" hidden="1" x14ac:dyDescent="0.25">
      <c r="A96" s="30">
        <v>2232</v>
      </c>
      <c r="B96" s="41" t="s">
        <v>93</v>
      </c>
      <c r="C96" s="190">
        <f t="shared" si="24"/>
        <v>0</v>
      </c>
      <c r="D96" s="265"/>
      <c r="E96" s="155"/>
      <c r="F96" s="311">
        <f t="shared" si="81"/>
        <v>0</v>
      </c>
      <c r="G96" s="230"/>
      <c r="H96" s="43"/>
      <c r="I96" s="155">
        <f t="shared" si="82"/>
        <v>0</v>
      </c>
      <c r="J96" s="265"/>
      <c r="K96" s="43"/>
      <c r="L96" s="88">
        <f t="shared" si="83"/>
        <v>0</v>
      </c>
      <c r="M96" s="230"/>
      <c r="N96" s="43"/>
      <c r="O96" s="155">
        <f t="shared" si="84"/>
        <v>0</v>
      </c>
      <c r="P96" s="311"/>
      <c r="Q96" s="331"/>
    </row>
    <row r="97" spans="1:17" ht="24" hidden="1" x14ac:dyDescent="0.25">
      <c r="A97" s="27">
        <v>2233</v>
      </c>
      <c r="B97" s="38" t="s">
        <v>94</v>
      </c>
      <c r="C97" s="189">
        <f t="shared" si="24"/>
        <v>0</v>
      </c>
      <c r="D97" s="264"/>
      <c r="E97" s="154"/>
      <c r="F97" s="310">
        <f t="shared" si="81"/>
        <v>0</v>
      </c>
      <c r="G97" s="220"/>
      <c r="H97" s="40"/>
      <c r="I97" s="154">
        <f t="shared" si="82"/>
        <v>0</v>
      </c>
      <c r="J97" s="264"/>
      <c r="K97" s="40"/>
      <c r="L97" s="89">
        <f t="shared" si="83"/>
        <v>0</v>
      </c>
      <c r="M97" s="220"/>
      <c r="N97" s="40"/>
      <c r="O97" s="154">
        <f t="shared" si="84"/>
        <v>0</v>
      </c>
      <c r="P97" s="310"/>
      <c r="Q97" s="331"/>
    </row>
    <row r="98" spans="1:17" ht="36" hidden="1" x14ac:dyDescent="0.25">
      <c r="A98" s="30">
        <v>2234</v>
      </c>
      <c r="B98" s="41" t="s">
        <v>95</v>
      </c>
      <c r="C98" s="190">
        <f t="shared" si="24"/>
        <v>0</v>
      </c>
      <c r="D98" s="265"/>
      <c r="E98" s="155"/>
      <c r="F98" s="311">
        <f t="shared" si="81"/>
        <v>0</v>
      </c>
      <c r="G98" s="230"/>
      <c r="H98" s="43"/>
      <c r="I98" s="155">
        <f t="shared" si="82"/>
        <v>0</v>
      </c>
      <c r="J98" s="265"/>
      <c r="K98" s="43"/>
      <c r="L98" s="88">
        <f t="shared" si="83"/>
        <v>0</v>
      </c>
      <c r="M98" s="230"/>
      <c r="N98" s="43"/>
      <c r="O98" s="155">
        <f t="shared" si="84"/>
        <v>0</v>
      </c>
      <c r="P98" s="311"/>
      <c r="Q98" s="331"/>
    </row>
    <row r="99" spans="1:17" ht="24" hidden="1" x14ac:dyDescent="0.25">
      <c r="A99" s="30">
        <v>2235</v>
      </c>
      <c r="B99" s="41" t="s">
        <v>96</v>
      </c>
      <c r="C99" s="190">
        <f t="shared" si="24"/>
        <v>0</v>
      </c>
      <c r="D99" s="265"/>
      <c r="E99" s="155"/>
      <c r="F99" s="311">
        <f t="shared" si="81"/>
        <v>0</v>
      </c>
      <c r="G99" s="230"/>
      <c r="H99" s="43"/>
      <c r="I99" s="155">
        <f t="shared" si="82"/>
        <v>0</v>
      </c>
      <c r="J99" s="265"/>
      <c r="K99" s="43"/>
      <c r="L99" s="88">
        <f t="shared" si="83"/>
        <v>0</v>
      </c>
      <c r="M99" s="230"/>
      <c r="N99" s="43"/>
      <c r="O99" s="155">
        <f t="shared" si="84"/>
        <v>0</v>
      </c>
      <c r="P99" s="311"/>
      <c r="Q99" s="331"/>
    </row>
    <row r="100" spans="1:17" hidden="1" x14ac:dyDescent="0.25">
      <c r="A100" s="30">
        <v>2236</v>
      </c>
      <c r="B100" s="41" t="s">
        <v>97</v>
      </c>
      <c r="C100" s="190">
        <f t="shared" si="24"/>
        <v>0</v>
      </c>
      <c r="D100" s="265"/>
      <c r="E100" s="155"/>
      <c r="F100" s="311">
        <f t="shared" si="81"/>
        <v>0</v>
      </c>
      <c r="G100" s="230"/>
      <c r="H100" s="43"/>
      <c r="I100" s="155">
        <f t="shared" si="82"/>
        <v>0</v>
      </c>
      <c r="J100" s="265"/>
      <c r="K100" s="43"/>
      <c r="L100" s="88">
        <f t="shared" si="83"/>
        <v>0</v>
      </c>
      <c r="M100" s="230"/>
      <c r="N100" s="43"/>
      <c r="O100" s="155">
        <f t="shared" si="84"/>
        <v>0</v>
      </c>
      <c r="P100" s="311"/>
      <c r="Q100" s="331"/>
    </row>
    <row r="101" spans="1:17" ht="24" hidden="1" x14ac:dyDescent="0.25">
      <c r="A101" s="30">
        <v>2239</v>
      </c>
      <c r="B101" s="41" t="s">
        <v>98</v>
      </c>
      <c r="C101" s="190">
        <f t="shared" si="24"/>
        <v>0</v>
      </c>
      <c r="D101" s="265"/>
      <c r="E101" s="155"/>
      <c r="F101" s="311">
        <f t="shared" si="81"/>
        <v>0</v>
      </c>
      <c r="G101" s="230"/>
      <c r="H101" s="43"/>
      <c r="I101" s="155">
        <f t="shared" si="82"/>
        <v>0</v>
      </c>
      <c r="J101" s="265"/>
      <c r="K101" s="43"/>
      <c r="L101" s="88">
        <f t="shared" si="83"/>
        <v>0</v>
      </c>
      <c r="M101" s="230"/>
      <c r="N101" s="43"/>
      <c r="O101" s="155">
        <f t="shared" si="84"/>
        <v>0</v>
      </c>
      <c r="P101" s="311"/>
      <c r="Q101" s="331"/>
    </row>
    <row r="102" spans="1:17" ht="36" hidden="1" x14ac:dyDescent="0.25">
      <c r="A102" s="72">
        <v>2240</v>
      </c>
      <c r="B102" s="41" t="s">
        <v>99</v>
      </c>
      <c r="C102" s="190">
        <f t="shared" si="24"/>
        <v>0</v>
      </c>
      <c r="D102" s="129">
        <f>SUM(D103:D110)</f>
        <v>0</v>
      </c>
      <c r="E102" s="87">
        <f t="shared" ref="E102" si="85">SUM(E103:E110)</f>
        <v>0</v>
      </c>
      <c r="F102" s="312">
        <f>SUM(F103:F110)</f>
        <v>0</v>
      </c>
      <c r="G102" s="231">
        <f t="shared" ref="G102:N102" si="86">SUM(G103:G110)</f>
        <v>0</v>
      </c>
      <c r="H102" s="73">
        <f t="shared" si="86"/>
        <v>0</v>
      </c>
      <c r="I102" s="87">
        <f t="shared" si="86"/>
        <v>0</v>
      </c>
      <c r="J102" s="129">
        <f t="shared" si="86"/>
        <v>0</v>
      </c>
      <c r="K102" s="73">
        <f t="shared" si="86"/>
        <v>0</v>
      </c>
      <c r="L102" s="93">
        <f t="shared" si="86"/>
        <v>0</v>
      </c>
      <c r="M102" s="231">
        <f t="shared" si="86"/>
        <v>0</v>
      </c>
      <c r="N102" s="73">
        <f t="shared" si="86"/>
        <v>0</v>
      </c>
      <c r="O102" s="87">
        <f>SUM(O103:O110)</f>
        <v>0</v>
      </c>
      <c r="P102" s="312"/>
      <c r="Q102" s="331"/>
    </row>
    <row r="103" spans="1:17" hidden="1" x14ac:dyDescent="0.25">
      <c r="A103" s="30">
        <v>2241</v>
      </c>
      <c r="B103" s="41" t="s">
        <v>100</v>
      </c>
      <c r="C103" s="190">
        <f t="shared" si="24"/>
        <v>0</v>
      </c>
      <c r="D103" s="265"/>
      <c r="E103" s="155"/>
      <c r="F103" s="311">
        <f t="shared" ref="F103:F110" si="87">D103+E103</f>
        <v>0</v>
      </c>
      <c r="G103" s="230"/>
      <c r="H103" s="43"/>
      <c r="I103" s="155">
        <f t="shared" ref="I103:I110" si="88">G103+H103</f>
        <v>0</v>
      </c>
      <c r="J103" s="265"/>
      <c r="K103" s="43"/>
      <c r="L103" s="88">
        <f t="shared" ref="L103:L110" si="89">J103+K103</f>
        <v>0</v>
      </c>
      <c r="M103" s="230"/>
      <c r="N103" s="43"/>
      <c r="O103" s="155">
        <f t="shared" ref="O103:O110" si="90">M103+N103</f>
        <v>0</v>
      </c>
      <c r="P103" s="311"/>
      <c r="Q103" s="331"/>
    </row>
    <row r="104" spans="1:17" ht="24" hidden="1" x14ac:dyDescent="0.25">
      <c r="A104" s="30">
        <v>2242</v>
      </c>
      <c r="B104" s="41" t="s">
        <v>101</v>
      </c>
      <c r="C104" s="190">
        <f t="shared" si="24"/>
        <v>0</v>
      </c>
      <c r="D104" s="265"/>
      <c r="E104" s="155"/>
      <c r="F104" s="311">
        <f t="shared" si="87"/>
        <v>0</v>
      </c>
      <c r="G104" s="230"/>
      <c r="H104" s="43"/>
      <c r="I104" s="155">
        <f t="shared" si="88"/>
        <v>0</v>
      </c>
      <c r="J104" s="265"/>
      <c r="K104" s="43"/>
      <c r="L104" s="88">
        <f t="shared" si="89"/>
        <v>0</v>
      </c>
      <c r="M104" s="230"/>
      <c r="N104" s="43"/>
      <c r="O104" s="155">
        <f t="shared" si="90"/>
        <v>0</v>
      </c>
      <c r="P104" s="311"/>
      <c r="Q104" s="331"/>
    </row>
    <row r="105" spans="1:17" ht="24" hidden="1" x14ac:dyDescent="0.25">
      <c r="A105" s="30">
        <v>2243</v>
      </c>
      <c r="B105" s="41" t="s">
        <v>102</v>
      </c>
      <c r="C105" s="190">
        <f t="shared" si="24"/>
        <v>0</v>
      </c>
      <c r="D105" s="265"/>
      <c r="E105" s="155"/>
      <c r="F105" s="311">
        <f t="shared" si="87"/>
        <v>0</v>
      </c>
      <c r="G105" s="230"/>
      <c r="H105" s="43"/>
      <c r="I105" s="155">
        <f t="shared" si="88"/>
        <v>0</v>
      </c>
      <c r="J105" s="265"/>
      <c r="K105" s="43"/>
      <c r="L105" s="88">
        <f t="shared" si="89"/>
        <v>0</v>
      </c>
      <c r="M105" s="230"/>
      <c r="N105" s="43"/>
      <c r="O105" s="155">
        <f t="shared" si="90"/>
        <v>0</v>
      </c>
      <c r="P105" s="311"/>
      <c r="Q105" s="331"/>
    </row>
    <row r="106" spans="1:17" hidden="1" x14ac:dyDescent="0.25">
      <c r="A106" s="30">
        <v>2244</v>
      </c>
      <c r="B106" s="41" t="s">
        <v>103</v>
      </c>
      <c r="C106" s="190">
        <f t="shared" si="24"/>
        <v>0</v>
      </c>
      <c r="D106" s="265"/>
      <c r="E106" s="155"/>
      <c r="F106" s="311">
        <f t="shared" si="87"/>
        <v>0</v>
      </c>
      <c r="G106" s="230"/>
      <c r="H106" s="43"/>
      <c r="I106" s="155">
        <f t="shared" si="88"/>
        <v>0</v>
      </c>
      <c r="J106" s="265"/>
      <c r="K106" s="43"/>
      <c r="L106" s="88">
        <f t="shared" si="89"/>
        <v>0</v>
      </c>
      <c r="M106" s="230"/>
      <c r="N106" s="43"/>
      <c r="O106" s="155">
        <f t="shared" si="90"/>
        <v>0</v>
      </c>
      <c r="P106" s="311"/>
      <c r="Q106" s="331"/>
    </row>
    <row r="107" spans="1:17" ht="24" hidden="1" x14ac:dyDescent="0.25">
      <c r="A107" s="30">
        <v>2246</v>
      </c>
      <c r="B107" s="41" t="s">
        <v>104</v>
      </c>
      <c r="C107" s="190">
        <f t="shared" si="24"/>
        <v>0</v>
      </c>
      <c r="D107" s="265"/>
      <c r="E107" s="155"/>
      <c r="F107" s="311">
        <f t="shared" si="87"/>
        <v>0</v>
      </c>
      <c r="G107" s="230"/>
      <c r="H107" s="43"/>
      <c r="I107" s="155">
        <f t="shared" si="88"/>
        <v>0</v>
      </c>
      <c r="J107" s="265"/>
      <c r="K107" s="43"/>
      <c r="L107" s="88">
        <f t="shared" si="89"/>
        <v>0</v>
      </c>
      <c r="M107" s="230"/>
      <c r="N107" s="43"/>
      <c r="O107" s="155">
        <f t="shared" si="90"/>
        <v>0</v>
      </c>
      <c r="P107" s="311"/>
      <c r="Q107" s="331"/>
    </row>
    <row r="108" spans="1:17" hidden="1" x14ac:dyDescent="0.25">
      <c r="A108" s="30">
        <v>2247</v>
      </c>
      <c r="B108" s="41" t="s">
        <v>105</v>
      </c>
      <c r="C108" s="190">
        <f t="shared" si="24"/>
        <v>0</v>
      </c>
      <c r="D108" s="265"/>
      <c r="E108" s="155"/>
      <c r="F108" s="311">
        <f t="shared" si="87"/>
        <v>0</v>
      </c>
      <c r="G108" s="230"/>
      <c r="H108" s="43"/>
      <c r="I108" s="155">
        <f t="shared" si="88"/>
        <v>0</v>
      </c>
      <c r="J108" s="265"/>
      <c r="K108" s="43"/>
      <c r="L108" s="88">
        <f t="shared" si="89"/>
        <v>0</v>
      </c>
      <c r="M108" s="230"/>
      <c r="N108" s="43"/>
      <c r="O108" s="155">
        <f t="shared" si="90"/>
        <v>0</v>
      </c>
      <c r="P108" s="311"/>
      <c r="Q108" s="331"/>
    </row>
    <row r="109" spans="1:17" ht="24" hidden="1" x14ac:dyDescent="0.25">
      <c r="A109" s="30">
        <v>2248</v>
      </c>
      <c r="B109" s="41" t="s">
        <v>106</v>
      </c>
      <c r="C109" s="190">
        <f t="shared" si="24"/>
        <v>0</v>
      </c>
      <c r="D109" s="265"/>
      <c r="E109" s="155"/>
      <c r="F109" s="311">
        <f t="shared" si="87"/>
        <v>0</v>
      </c>
      <c r="G109" s="230"/>
      <c r="H109" s="43"/>
      <c r="I109" s="155">
        <f t="shared" si="88"/>
        <v>0</v>
      </c>
      <c r="J109" s="265"/>
      <c r="K109" s="43"/>
      <c r="L109" s="88">
        <f t="shared" si="89"/>
        <v>0</v>
      </c>
      <c r="M109" s="230"/>
      <c r="N109" s="43"/>
      <c r="O109" s="155">
        <f t="shared" si="90"/>
        <v>0</v>
      </c>
      <c r="P109" s="311"/>
      <c r="Q109" s="331"/>
    </row>
    <row r="110" spans="1:17" ht="24" hidden="1" x14ac:dyDescent="0.25">
      <c r="A110" s="30">
        <v>2249</v>
      </c>
      <c r="B110" s="41" t="s">
        <v>107</v>
      </c>
      <c r="C110" s="190">
        <f t="shared" si="24"/>
        <v>0</v>
      </c>
      <c r="D110" s="265"/>
      <c r="E110" s="155"/>
      <c r="F110" s="311">
        <f t="shared" si="87"/>
        <v>0</v>
      </c>
      <c r="G110" s="230"/>
      <c r="H110" s="43"/>
      <c r="I110" s="155">
        <f t="shared" si="88"/>
        <v>0</v>
      </c>
      <c r="J110" s="265"/>
      <c r="K110" s="43"/>
      <c r="L110" s="88">
        <f t="shared" si="89"/>
        <v>0</v>
      </c>
      <c r="M110" s="230"/>
      <c r="N110" s="43"/>
      <c r="O110" s="155">
        <f t="shared" si="90"/>
        <v>0</v>
      </c>
      <c r="P110" s="311"/>
      <c r="Q110" s="331"/>
    </row>
    <row r="111" spans="1:17" hidden="1" x14ac:dyDescent="0.25">
      <c r="A111" s="72">
        <v>2250</v>
      </c>
      <c r="B111" s="41" t="s">
        <v>108</v>
      </c>
      <c r="C111" s="190">
        <f t="shared" si="24"/>
        <v>0</v>
      </c>
      <c r="D111" s="129">
        <f>SUM(D112:D114)</f>
        <v>0</v>
      </c>
      <c r="E111" s="87">
        <f t="shared" ref="E111" si="91">SUM(E112:E114)</f>
        <v>0</v>
      </c>
      <c r="F111" s="312">
        <f>SUM(F112:F114)</f>
        <v>0</v>
      </c>
      <c r="G111" s="231">
        <f t="shared" ref="G111:N111" si="92">SUM(G112:G114)</f>
        <v>0</v>
      </c>
      <c r="H111" s="73">
        <f t="shared" si="92"/>
        <v>0</v>
      </c>
      <c r="I111" s="87">
        <f t="shared" si="92"/>
        <v>0</v>
      </c>
      <c r="J111" s="129">
        <f t="shared" si="92"/>
        <v>0</v>
      </c>
      <c r="K111" s="73">
        <f t="shared" si="92"/>
        <v>0</v>
      </c>
      <c r="L111" s="93">
        <f t="shared" si="92"/>
        <v>0</v>
      </c>
      <c r="M111" s="231">
        <f t="shared" si="92"/>
        <v>0</v>
      </c>
      <c r="N111" s="73">
        <f t="shared" si="92"/>
        <v>0</v>
      </c>
      <c r="O111" s="87">
        <f>SUM(O112:O114)</f>
        <v>0</v>
      </c>
      <c r="P111" s="312"/>
      <c r="Q111" s="331"/>
    </row>
    <row r="112" spans="1:17" hidden="1" x14ac:dyDescent="0.25">
      <c r="A112" s="30">
        <v>2251</v>
      </c>
      <c r="B112" s="41" t="s">
        <v>109</v>
      </c>
      <c r="C112" s="190">
        <f t="shared" si="24"/>
        <v>0</v>
      </c>
      <c r="D112" s="265"/>
      <c r="E112" s="155"/>
      <c r="F112" s="311">
        <f t="shared" ref="F112:F114" si="93">D112+E112</f>
        <v>0</v>
      </c>
      <c r="G112" s="230"/>
      <c r="H112" s="43"/>
      <c r="I112" s="155">
        <f t="shared" ref="I112:I114" si="94">G112+H112</f>
        <v>0</v>
      </c>
      <c r="J112" s="265"/>
      <c r="K112" s="43"/>
      <c r="L112" s="88">
        <f t="shared" ref="L112:L114" si="95">J112+K112</f>
        <v>0</v>
      </c>
      <c r="M112" s="230"/>
      <c r="N112" s="43"/>
      <c r="O112" s="155">
        <f t="shared" ref="O112:O114" si="96">M112+N112</f>
        <v>0</v>
      </c>
      <c r="P112" s="311"/>
      <c r="Q112" s="331"/>
    </row>
    <row r="113" spans="1:17" ht="24" hidden="1" x14ac:dyDescent="0.25">
      <c r="A113" s="30">
        <v>2252</v>
      </c>
      <c r="B113" s="41" t="s">
        <v>110</v>
      </c>
      <c r="C113" s="190">
        <f t="shared" ref="C113:C176" si="97">SUM(F113,I113,L113,O113)</f>
        <v>0</v>
      </c>
      <c r="D113" s="265"/>
      <c r="E113" s="155"/>
      <c r="F113" s="311">
        <f t="shared" si="93"/>
        <v>0</v>
      </c>
      <c r="G113" s="230"/>
      <c r="H113" s="43"/>
      <c r="I113" s="155">
        <f t="shared" si="94"/>
        <v>0</v>
      </c>
      <c r="J113" s="265"/>
      <c r="K113" s="43"/>
      <c r="L113" s="88">
        <f t="shared" si="95"/>
        <v>0</v>
      </c>
      <c r="M113" s="230"/>
      <c r="N113" s="43"/>
      <c r="O113" s="155">
        <f t="shared" si="96"/>
        <v>0</v>
      </c>
      <c r="P113" s="311"/>
      <c r="Q113" s="331"/>
    </row>
    <row r="114" spans="1:17" ht="24" hidden="1" x14ac:dyDescent="0.25">
      <c r="A114" s="30">
        <v>2259</v>
      </c>
      <c r="B114" s="41" t="s">
        <v>111</v>
      </c>
      <c r="C114" s="190">
        <f t="shared" si="97"/>
        <v>0</v>
      </c>
      <c r="D114" s="265"/>
      <c r="E114" s="155"/>
      <c r="F114" s="311">
        <f t="shared" si="93"/>
        <v>0</v>
      </c>
      <c r="G114" s="230"/>
      <c r="H114" s="43"/>
      <c r="I114" s="155">
        <f t="shared" si="94"/>
        <v>0</v>
      </c>
      <c r="J114" s="265"/>
      <c r="K114" s="43"/>
      <c r="L114" s="88">
        <f t="shared" si="95"/>
        <v>0</v>
      </c>
      <c r="M114" s="230"/>
      <c r="N114" s="43"/>
      <c r="O114" s="155">
        <f t="shared" si="96"/>
        <v>0</v>
      </c>
      <c r="P114" s="311"/>
      <c r="Q114" s="331"/>
    </row>
    <row r="115" spans="1:17" hidden="1" x14ac:dyDescent="0.25">
      <c r="A115" s="72">
        <v>2260</v>
      </c>
      <c r="B115" s="41" t="s">
        <v>112</v>
      </c>
      <c r="C115" s="190">
        <f t="shared" si="97"/>
        <v>0</v>
      </c>
      <c r="D115" s="129">
        <f>SUM(D116:D120)</f>
        <v>0</v>
      </c>
      <c r="E115" s="87">
        <f t="shared" ref="E115" si="98">SUM(E116:E120)</f>
        <v>0</v>
      </c>
      <c r="F115" s="312">
        <f>SUM(F116:F120)</f>
        <v>0</v>
      </c>
      <c r="G115" s="231">
        <f t="shared" ref="G115:N115" si="99">SUM(G116:G120)</f>
        <v>0</v>
      </c>
      <c r="H115" s="73">
        <f t="shared" si="99"/>
        <v>0</v>
      </c>
      <c r="I115" s="87">
        <f t="shared" si="99"/>
        <v>0</v>
      </c>
      <c r="J115" s="129">
        <f t="shared" si="99"/>
        <v>0</v>
      </c>
      <c r="K115" s="73">
        <f t="shared" si="99"/>
        <v>0</v>
      </c>
      <c r="L115" s="93">
        <f t="shared" si="99"/>
        <v>0</v>
      </c>
      <c r="M115" s="231">
        <f t="shared" si="99"/>
        <v>0</v>
      </c>
      <c r="N115" s="73">
        <f t="shared" si="99"/>
        <v>0</v>
      </c>
      <c r="O115" s="87">
        <f>SUM(O116:O120)</f>
        <v>0</v>
      </c>
      <c r="P115" s="312"/>
      <c r="Q115" s="331"/>
    </row>
    <row r="116" spans="1:17" hidden="1" x14ac:dyDescent="0.25">
      <c r="A116" s="30">
        <v>2261</v>
      </c>
      <c r="B116" s="41" t="s">
        <v>113</v>
      </c>
      <c r="C116" s="190">
        <f t="shared" si="97"/>
        <v>0</v>
      </c>
      <c r="D116" s="265"/>
      <c r="E116" s="155"/>
      <c r="F116" s="311">
        <f t="shared" ref="F116:F120" si="100">D116+E116</f>
        <v>0</v>
      </c>
      <c r="G116" s="230"/>
      <c r="H116" s="43"/>
      <c r="I116" s="155">
        <f t="shared" ref="I116:I120" si="101">G116+H116</f>
        <v>0</v>
      </c>
      <c r="J116" s="265"/>
      <c r="K116" s="43"/>
      <c r="L116" s="88">
        <f t="shared" ref="L116:L120" si="102">J116+K116</f>
        <v>0</v>
      </c>
      <c r="M116" s="230"/>
      <c r="N116" s="43"/>
      <c r="O116" s="155">
        <f t="shared" ref="O116:O120" si="103">M116+N116</f>
        <v>0</v>
      </c>
      <c r="P116" s="311"/>
      <c r="Q116" s="331"/>
    </row>
    <row r="117" spans="1:17" hidden="1" x14ac:dyDescent="0.25">
      <c r="A117" s="30">
        <v>2262</v>
      </c>
      <c r="B117" s="41" t="s">
        <v>114</v>
      </c>
      <c r="C117" s="190">
        <f t="shared" si="97"/>
        <v>0</v>
      </c>
      <c r="D117" s="265"/>
      <c r="E117" s="155"/>
      <c r="F117" s="311">
        <f t="shared" si="100"/>
        <v>0</v>
      </c>
      <c r="G117" s="230"/>
      <c r="H117" s="43"/>
      <c r="I117" s="155">
        <f t="shared" si="101"/>
        <v>0</v>
      </c>
      <c r="J117" s="265"/>
      <c r="K117" s="43"/>
      <c r="L117" s="88">
        <f t="shared" si="102"/>
        <v>0</v>
      </c>
      <c r="M117" s="230"/>
      <c r="N117" s="43"/>
      <c r="O117" s="155">
        <f t="shared" si="103"/>
        <v>0</v>
      </c>
      <c r="P117" s="311"/>
      <c r="Q117" s="331"/>
    </row>
    <row r="118" spans="1:17" hidden="1" x14ac:dyDescent="0.25">
      <c r="A118" s="30">
        <v>2263</v>
      </c>
      <c r="B118" s="41" t="s">
        <v>115</v>
      </c>
      <c r="C118" s="190">
        <f t="shared" si="97"/>
        <v>0</v>
      </c>
      <c r="D118" s="265"/>
      <c r="E118" s="155"/>
      <c r="F118" s="311">
        <f t="shared" si="100"/>
        <v>0</v>
      </c>
      <c r="G118" s="230"/>
      <c r="H118" s="43"/>
      <c r="I118" s="155">
        <f t="shared" si="101"/>
        <v>0</v>
      </c>
      <c r="J118" s="265"/>
      <c r="K118" s="43"/>
      <c r="L118" s="88">
        <f t="shared" si="102"/>
        <v>0</v>
      </c>
      <c r="M118" s="230"/>
      <c r="N118" s="43"/>
      <c r="O118" s="155">
        <f t="shared" si="103"/>
        <v>0</v>
      </c>
      <c r="P118" s="311"/>
      <c r="Q118" s="331"/>
    </row>
    <row r="119" spans="1:17" ht="24" hidden="1" x14ac:dyDescent="0.25">
      <c r="A119" s="30">
        <v>2264</v>
      </c>
      <c r="B119" s="41" t="s">
        <v>116</v>
      </c>
      <c r="C119" s="190">
        <f t="shared" si="97"/>
        <v>0</v>
      </c>
      <c r="D119" s="265"/>
      <c r="E119" s="155"/>
      <c r="F119" s="311">
        <f t="shared" si="100"/>
        <v>0</v>
      </c>
      <c r="G119" s="230"/>
      <c r="H119" s="43"/>
      <c r="I119" s="155">
        <f t="shared" si="101"/>
        <v>0</v>
      </c>
      <c r="J119" s="265"/>
      <c r="K119" s="43"/>
      <c r="L119" s="88">
        <f t="shared" si="102"/>
        <v>0</v>
      </c>
      <c r="M119" s="230"/>
      <c r="N119" s="43"/>
      <c r="O119" s="155">
        <f t="shared" si="103"/>
        <v>0</v>
      </c>
      <c r="P119" s="311"/>
      <c r="Q119" s="331"/>
    </row>
    <row r="120" spans="1:17" hidden="1" x14ac:dyDescent="0.25">
      <c r="A120" s="30">
        <v>2269</v>
      </c>
      <c r="B120" s="41" t="s">
        <v>117</v>
      </c>
      <c r="C120" s="190">
        <f t="shared" si="97"/>
        <v>0</v>
      </c>
      <c r="D120" s="265"/>
      <c r="E120" s="155"/>
      <c r="F120" s="311">
        <f t="shared" si="100"/>
        <v>0</v>
      </c>
      <c r="G120" s="230"/>
      <c r="H120" s="43"/>
      <c r="I120" s="155">
        <f t="shared" si="101"/>
        <v>0</v>
      </c>
      <c r="J120" s="265"/>
      <c r="K120" s="43"/>
      <c r="L120" s="88">
        <f t="shared" si="102"/>
        <v>0</v>
      </c>
      <c r="M120" s="230"/>
      <c r="N120" s="43"/>
      <c r="O120" s="155">
        <f t="shared" si="103"/>
        <v>0</v>
      </c>
      <c r="P120" s="311"/>
      <c r="Q120" s="331"/>
    </row>
    <row r="121" spans="1:17" x14ac:dyDescent="0.25">
      <c r="A121" s="72">
        <v>2270</v>
      </c>
      <c r="B121" s="41" t="s">
        <v>118</v>
      </c>
      <c r="C121" s="190">
        <f t="shared" si="97"/>
        <v>51609</v>
      </c>
      <c r="D121" s="129">
        <f>SUM(D122:D126)</f>
        <v>60110</v>
      </c>
      <c r="E121" s="87">
        <f t="shared" ref="E121" si="104">SUM(E122:E126)</f>
        <v>-8501</v>
      </c>
      <c r="F121" s="312">
        <f>SUM(F122:F126)</f>
        <v>51609</v>
      </c>
      <c r="G121" s="231">
        <f t="shared" ref="G121:N121" si="105">SUM(G122:G126)</f>
        <v>0</v>
      </c>
      <c r="H121" s="73">
        <f t="shared" si="105"/>
        <v>0</v>
      </c>
      <c r="I121" s="87">
        <f t="shared" si="105"/>
        <v>0</v>
      </c>
      <c r="J121" s="129">
        <f t="shared" si="105"/>
        <v>0</v>
      </c>
      <c r="K121" s="87">
        <f t="shared" si="105"/>
        <v>0</v>
      </c>
      <c r="L121" s="312">
        <f t="shared" si="105"/>
        <v>0</v>
      </c>
      <c r="M121" s="231">
        <f t="shared" si="105"/>
        <v>0</v>
      </c>
      <c r="N121" s="73">
        <f t="shared" si="105"/>
        <v>0</v>
      </c>
      <c r="O121" s="87">
        <f>SUM(O122:O126)</f>
        <v>0</v>
      </c>
      <c r="P121" s="312"/>
      <c r="Q121" s="331"/>
    </row>
    <row r="122" spans="1:17" hidden="1" x14ac:dyDescent="0.25">
      <c r="A122" s="30">
        <v>2272</v>
      </c>
      <c r="B122" s="92" t="s">
        <v>119</v>
      </c>
      <c r="C122" s="190">
        <f t="shared" si="97"/>
        <v>0</v>
      </c>
      <c r="D122" s="265"/>
      <c r="E122" s="155"/>
      <c r="F122" s="311">
        <f t="shared" ref="F122:F126" si="106">D122+E122</f>
        <v>0</v>
      </c>
      <c r="G122" s="230"/>
      <c r="H122" s="43"/>
      <c r="I122" s="155">
        <f t="shared" ref="I122:I126" si="107">G122+H122</f>
        <v>0</v>
      </c>
      <c r="J122" s="265"/>
      <c r="K122" s="43"/>
      <c r="L122" s="88">
        <f t="shared" ref="L122:L126" si="108">J122+K122</f>
        <v>0</v>
      </c>
      <c r="M122" s="230"/>
      <c r="N122" s="43"/>
      <c r="O122" s="155">
        <f t="shared" ref="O122:O126" si="109">M122+N122</f>
        <v>0</v>
      </c>
      <c r="P122" s="311"/>
      <c r="Q122" s="331"/>
    </row>
    <row r="123" spans="1:17" ht="24" hidden="1" x14ac:dyDescent="0.25">
      <c r="A123" s="30">
        <v>2274</v>
      </c>
      <c r="B123" s="117" t="s">
        <v>306</v>
      </c>
      <c r="C123" s="190">
        <f t="shared" si="97"/>
        <v>0</v>
      </c>
      <c r="D123" s="265"/>
      <c r="E123" s="155"/>
      <c r="F123" s="311">
        <f t="shared" si="106"/>
        <v>0</v>
      </c>
      <c r="G123" s="230"/>
      <c r="H123" s="43"/>
      <c r="I123" s="155">
        <f t="shared" si="107"/>
        <v>0</v>
      </c>
      <c r="J123" s="265"/>
      <c r="K123" s="43"/>
      <c r="L123" s="88">
        <f t="shared" si="108"/>
        <v>0</v>
      </c>
      <c r="M123" s="230"/>
      <c r="N123" s="43"/>
      <c r="O123" s="155">
        <f t="shared" si="109"/>
        <v>0</v>
      </c>
      <c r="P123" s="311"/>
      <c r="Q123" s="331"/>
    </row>
    <row r="124" spans="1:17" ht="84" x14ac:dyDescent="0.25">
      <c r="A124" s="30">
        <v>2275</v>
      </c>
      <c r="B124" s="41" t="s">
        <v>120</v>
      </c>
      <c r="C124" s="190">
        <f t="shared" si="97"/>
        <v>51609</v>
      </c>
      <c r="D124" s="265">
        <f>70000-9890</f>
        <v>60110</v>
      </c>
      <c r="E124" s="155">
        <v>-8501</v>
      </c>
      <c r="F124" s="311">
        <f t="shared" si="106"/>
        <v>51609</v>
      </c>
      <c r="G124" s="230"/>
      <c r="H124" s="43"/>
      <c r="I124" s="155">
        <f t="shared" si="107"/>
        <v>0</v>
      </c>
      <c r="J124" s="265"/>
      <c r="K124" s="155"/>
      <c r="L124" s="311">
        <f t="shared" si="108"/>
        <v>0</v>
      </c>
      <c r="M124" s="230"/>
      <c r="N124" s="43"/>
      <c r="O124" s="155">
        <f t="shared" si="109"/>
        <v>0</v>
      </c>
      <c r="P124" s="442" t="s">
        <v>924</v>
      </c>
      <c r="Q124" s="331"/>
    </row>
    <row r="125" spans="1:17" ht="36" hidden="1" x14ac:dyDescent="0.25">
      <c r="A125" s="30">
        <v>2276</v>
      </c>
      <c r="B125" s="41" t="s">
        <v>121</v>
      </c>
      <c r="C125" s="190">
        <f t="shared" si="97"/>
        <v>0</v>
      </c>
      <c r="D125" s="265"/>
      <c r="E125" s="155"/>
      <c r="F125" s="311">
        <f t="shared" si="106"/>
        <v>0</v>
      </c>
      <c r="G125" s="230"/>
      <c r="H125" s="43"/>
      <c r="I125" s="155">
        <f t="shared" si="107"/>
        <v>0</v>
      </c>
      <c r="J125" s="265"/>
      <c r="K125" s="43"/>
      <c r="L125" s="88">
        <f t="shared" si="108"/>
        <v>0</v>
      </c>
      <c r="M125" s="230"/>
      <c r="N125" s="43"/>
      <c r="O125" s="155">
        <f t="shared" si="109"/>
        <v>0</v>
      </c>
      <c r="P125" s="311"/>
      <c r="Q125" s="331"/>
    </row>
    <row r="126" spans="1:17" ht="24" hidden="1" x14ac:dyDescent="0.25">
      <c r="A126" s="30">
        <v>2279</v>
      </c>
      <c r="B126" s="41" t="s">
        <v>122</v>
      </c>
      <c r="C126" s="190">
        <f t="shared" si="97"/>
        <v>0</v>
      </c>
      <c r="D126" s="265"/>
      <c r="E126" s="155"/>
      <c r="F126" s="311">
        <f t="shared" si="106"/>
        <v>0</v>
      </c>
      <c r="G126" s="230"/>
      <c r="H126" s="43"/>
      <c r="I126" s="155">
        <f t="shared" si="107"/>
        <v>0</v>
      </c>
      <c r="J126" s="265"/>
      <c r="K126" s="43"/>
      <c r="L126" s="88">
        <f t="shared" si="108"/>
        <v>0</v>
      </c>
      <c r="M126" s="230"/>
      <c r="N126" s="43"/>
      <c r="O126" s="155">
        <f t="shared" si="109"/>
        <v>0</v>
      </c>
      <c r="P126" s="311"/>
      <c r="Q126" s="331"/>
    </row>
    <row r="127" spans="1:17" ht="24" hidden="1" x14ac:dyDescent="0.25">
      <c r="A127" s="859">
        <v>2280</v>
      </c>
      <c r="B127" s="38" t="s">
        <v>123</v>
      </c>
      <c r="C127" s="189">
        <f t="shared" si="97"/>
        <v>0</v>
      </c>
      <c r="D127" s="128">
        <f>SUM(D128)</f>
        <v>0</v>
      </c>
      <c r="E127" s="86">
        <f t="shared" ref="E127:O127" si="110">SUM(E128)</f>
        <v>0</v>
      </c>
      <c r="F127" s="315">
        <f t="shared" si="110"/>
        <v>0</v>
      </c>
      <c r="G127" s="233">
        <f t="shared" si="110"/>
        <v>0</v>
      </c>
      <c r="H127" s="75">
        <f t="shared" si="110"/>
        <v>0</v>
      </c>
      <c r="I127" s="86">
        <f t="shared" si="110"/>
        <v>0</v>
      </c>
      <c r="J127" s="128">
        <f t="shared" si="110"/>
        <v>0</v>
      </c>
      <c r="K127" s="75">
        <f t="shared" si="110"/>
        <v>0</v>
      </c>
      <c r="L127" s="175">
        <f t="shared" si="110"/>
        <v>0</v>
      </c>
      <c r="M127" s="233">
        <f t="shared" si="110"/>
        <v>0</v>
      </c>
      <c r="N127" s="75">
        <f t="shared" si="110"/>
        <v>0</v>
      </c>
      <c r="O127" s="87">
        <f t="shared" si="110"/>
        <v>0</v>
      </c>
      <c r="P127" s="312"/>
      <c r="Q127" s="331"/>
    </row>
    <row r="128" spans="1:17" ht="24" hidden="1" x14ac:dyDescent="0.25">
      <c r="A128" s="30">
        <v>2283</v>
      </c>
      <c r="B128" s="41" t="s">
        <v>124</v>
      </c>
      <c r="C128" s="190">
        <f t="shared" si="97"/>
        <v>0</v>
      </c>
      <c r="D128" s="265"/>
      <c r="E128" s="155"/>
      <c r="F128" s="311">
        <f>D128+E128</f>
        <v>0</v>
      </c>
      <c r="G128" s="230"/>
      <c r="H128" s="43"/>
      <c r="I128" s="155">
        <f>G128+H128</f>
        <v>0</v>
      </c>
      <c r="J128" s="265"/>
      <c r="K128" s="43"/>
      <c r="L128" s="88">
        <f>J128+K128</f>
        <v>0</v>
      </c>
      <c r="M128" s="230"/>
      <c r="N128" s="43"/>
      <c r="O128" s="155">
        <f>M128+N128</f>
        <v>0</v>
      </c>
      <c r="P128" s="311"/>
      <c r="Q128" s="331"/>
    </row>
    <row r="129" spans="1:17" ht="38.25" hidden="1" customHeight="1" x14ac:dyDescent="0.25">
      <c r="A129" s="34">
        <v>2300</v>
      </c>
      <c r="B129" s="69" t="s">
        <v>125</v>
      </c>
      <c r="C129" s="188">
        <f t="shared" si="97"/>
        <v>0</v>
      </c>
      <c r="D129" s="127">
        <f>SUM(D130,D135,D139,D140,D143,D150,D158,D159,D162)</f>
        <v>0</v>
      </c>
      <c r="E129" s="120">
        <f t="shared" ref="E129" si="111">SUM(E130,E135,E139,E140,E143,E150,E158,E159,E162)</f>
        <v>0</v>
      </c>
      <c r="F129" s="314">
        <f>SUM(F130,F135,F139,F140,F143,F150,F158,F159,F162)</f>
        <v>0</v>
      </c>
      <c r="G129" s="228">
        <f t="shared" ref="G129:N129" si="112">SUM(G130,G135,G139,G140,G143,G150,G158,G159,G162)</f>
        <v>0</v>
      </c>
      <c r="H129" s="36">
        <f t="shared" si="112"/>
        <v>0</v>
      </c>
      <c r="I129" s="120">
        <f t="shared" si="112"/>
        <v>0</v>
      </c>
      <c r="J129" s="127">
        <f t="shared" si="112"/>
        <v>0</v>
      </c>
      <c r="K129" s="36">
        <f t="shared" si="112"/>
        <v>0</v>
      </c>
      <c r="L129" s="174">
        <f t="shared" si="112"/>
        <v>0</v>
      </c>
      <c r="M129" s="228">
        <f t="shared" si="112"/>
        <v>0</v>
      </c>
      <c r="N129" s="36">
        <f t="shared" si="112"/>
        <v>0</v>
      </c>
      <c r="O129" s="120">
        <f>SUM(O130,O135,O139,O140,O143,O150,O158,O159,O162)</f>
        <v>0</v>
      </c>
      <c r="P129" s="314"/>
      <c r="Q129" s="331"/>
    </row>
    <row r="130" spans="1:17" ht="24" hidden="1" x14ac:dyDescent="0.25">
      <c r="A130" s="859">
        <v>2310</v>
      </c>
      <c r="B130" s="38" t="s">
        <v>126</v>
      </c>
      <c r="C130" s="189">
        <f t="shared" si="97"/>
        <v>0</v>
      </c>
      <c r="D130" s="128">
        <f>SUM(D131:D134)</f>
        <v>0</v>
      </c>
      <c r="E130" s="86">
        <f t="shared" ref="E130:O130" si="113">SUM(E131:E134)</f>
        <v>0</v>
      </c>
      <c r="F130" s="315">
        <f t="shared" si="113"/>
        <v>0</v>
      </c>
      <c r="G130" s="233">
        <f t="shared" si="113"/>
        <v>0</v>
      </c>
      <c r="H130" s="75">
        <f t="shared" si="113"/>
        <v>0</v>
      </c>
      <c r="I130" s="86">
        <f t="shared" si="113"/>
        <v>0</v>
      </c>
      <c r="J130" s="128">
        <f t="shared" si="113"/>
        <v>0</v>
      </c>
      <c r="K130" s="75">
        <f t="shared" si="113"/>
        <v>0</v>
      </c>
      <c r="L130" s="175">
        <f t="shared" si="113"/>
        <v>0</v>
      </c>
      <c r="M130" s="233">
        <f t="shared" si="113"/>
        <v>0</v>
      </c>
      <c r="N130" s="75">
        <f t="shared" si="113"/>
        <v>0</v>
      </c>
      <c r="O130" s="86">
        <f t="shared" si="113"/>
        <v>0</v>
      </c>
      <c r="P130" s="315"/>
      <c r="Q130" s="331"/>
    </row>
    <row r="131" spans="1:17" hidden="1" x14ac:dyDescent="0.25">
      <c r="A131" s="30">
        <v>2311</v>
      </c>
      <c r="B131" s="41" t="s">
        <v>127</v>
      </c>
      <c r="C131" s="190">
        <f t="shared" si="97"/>
        <v>0</v>
      </c>
      <c r="D131" s="265"/>
      <c r="E131" s="155"/>
      <c r="F131" s="311">
        <f t="shared" ref="F131:F134" si="114">D131+E131</f>
        <v>0</v>
      </c>
      <c r="G131" s="230"/>
      <c r="H131" s="43"/>
      <c r="I131" s="155">
        <f t="shared" ref="I131:I134" si="115">G131+H131</f>
        <v>0</v>
      </c>
      <c r="J131" s="265"/>
      <c r="K131" s="43"/>
      <c r="L131" s="88">
        <f t="shared" ref="L131:L134" si="116">J131+K131</f>
        <v>0</v>
      </c>
      <c r="M131" s="230"/>
      <c r="N131" s="43"/>
      <c r="O131" s="155">
        <f t="shared" ref="O131:O134" si="117">M131+N131</f>
        <v>0</v>
      </c>
      <c r="P131" s="311"/>
      <c r="Q131" s="331"/>
    </row>
    <row r="132" spans="1:17" hidden="1" x14ac:dyDescent="0.25">
      <c r="A132" s="30">
        <v>2312</v>
      </c>
      <c r="B132" s="41" t="s">
        <v>128</v>
      </c>
      <c r="C132" s="190">
        <f t="shared" si="97"/>
        <v>0</v>
      </c>
      <c r="D132" s="265"/>
      <c r="E132" s="155"/>
      <c r="F132" s="311">
        <f t="shared" si="114"/>
        <v>0</v>
      </c>
      <c r="G132" s="230"/>
      <c r="H132" s="43"/>
      <c r="I132" s="155">
        <f t="shared" si="115"/>
        <v>0</v>
      </c>
      <c r="J132" s="265"/>
      <c r="K132" s="43"/>
      <c r="L132" s="88">
        <f t="shared" si="116"/>
        <v>0</v>
      </c>
      <c r="M132" s="230"/>
      <c r="N132" s="43"/>
      <c r="O132" s="155">
        <f t="shared" si="117"/>
        <v>0</v>
      </c>
      <c r="P132" s="311"/>
      <c r="Q132" s="331"/>
    </row>
    <row r="133" spans="1:17" hidden="1" x14ac:dyDescent="0.25">
      <c r="A133" s="30">
        <v>2313</v>
      </c>
      <c r="B133" s="41" t="s">
        <v>129</v>
      </c>
      <c r="C133" s="190">
        <f t="shared" si="97"/>
        <v>0</v>
      </c>
      <c r="D133" s="265"/>
      <c r="E133" s="155"/>
      <c r="F133" s="311">
        <f t="shared" si="114"/>
        <v>0</v>
      </c>
      <c r="G133" s="230"/>
      <c r="H133" s="43"/>
      <c r="I133" s="155">
        <f t="shared" si="115"/>
        <v>0</v>
      </c>
      <c r="J133" s="265"/>
      <c r="K133" s="43"/>
      <c r="L133" s="88">
        <f t="shared" si="116"/>
        <v>0</v>
      </c>
      <c r="M133" s="230"/>
      <c r="N133" s="43"/>
      <c r="O133" s="155">
        <f t="shared" si="117"/>
        <v>0</v>
      </c>
      <c r="P133" s="311"/>
      <c r="Q133" s="331"/>
    </row>
    <row r="134" spans="1:17" ht="47.25" hidden="1" customHeight="1" x14ac:dyDescent="0.25">
      <c r="A134" s="30">
        <v>2314</v>
      </c>
      <c r="B134" s="41" t="s">
        <v>307</v>
      </c>
      <c r="C134" s="190">
        <f t="shared" si="97"/>
        <v>0</v>
      </c>
      <c r="D134" s="265"/>
      <c r="E134" s="155"/>
      <c r="F134" s="311">
        <f t="shared" si="114"/>
        <v>0</v>
      </c>
      <c r="G134" s="230"/>
      <c r="H134" s="43"/>
      <c r="I134" s="155">
        <f t="shared" si="115"/>
        <v>0</v>
      </c>
      <c r="J134" s="265"/>
      <c r="K134" s="43"/>
      <c r="L134" s="88">
        <f t="shared" si="116"/>
        <v>0</v>
      </c>
      <c r="M134" s="230"/>
      <c r="N134" s="43"/>
      <c r="O134" s="155">
        <f t="shared" si="117"/>
        <v>0</v>
      </c>
      <c r="P134" s="311"/>
      <c r="Q134" s="331"/>
    </row>
    <row r="135" spans="1:17" hidden="1" x14ac:dyDescent="0.25">
      <c r="A135" s="72">
        <v>2320</v>
      </c>
      <c r="B135" s="41" t="s">
        <v>130</v>
      </c>
      <c r="C135" s="190">
        <f t="shared" si="97"/>
        <v>0</v>
      </c>
      <c r="D135" s="129">
        <f>SUM(D136:D138)</f>
        <v>0</v>
      </c>
      <c r="E135" s="87">
        <f t="shared" ref="E135" si="118">SUM(E136:E138)</f>
        <v>0</v>
      </c>
      <c r="F135" s="312">
        <f>SUM(F136:F138)</f>
        <v>0</v>
      </c>
      <c r="G135" s="231">
        <f t="shared" ref="G135:N135" si="119">SUM(G136:G138)</f>
        <v>0</v>
      </c>
      <c r="H135" s="73">
        <f t="shared" si="119"/>
        <v>0</v>
      </c>
      <c r="I135" s="87">
        <f t="shared" si="119"/>
        <v>0</v>
      </c>
      <c r="J135" s="129">
        <f t="shared" si="119"/>
        <v>0</v>
      </c>
      <c r="K135" s="73">
        <f t="shared" si="119"/>
        <v>0</v>
      </c>
      <c r="L135" s="93">
        <f t="shared" si="119"/>
        <v>0</v>
      </c>
      <c r="M135" s="231">
        <f t="shared" si="119"/>
        <v>0</v>
      </c>
      <c r="N135" s="73">
        <f t="shared" si="119"/>
        <v>0</v>
      </c>
      <c r="O135" s="87">
        <f>SUM(O136:O138)</f>
        <v>0</v>
      </c>
      <c r="P135" s="312"/>
      <c r="Q135" s="331"/>
    </row>
    <row r="136" spans="1:17" hidden="1" x14ac:dyDescent="0.25">
      <c r="A136" s="30">
        <v>2321</v>
      </c>
      <c r="B136" s="41" t="s">
        <v>131</v>
      </c>
      <c r="C136" s="190">
        <f t="shared" si="97"/>
        <v>0</v>
      </c>
      <c r="D136" s="265"/>
      <c r="E136" s="155"/>
      <c r="F136" s="311">
        <f t="shared" ref="F136:F139" si="120">D136+E136</f>
        <v>0</v>
      </c>
      <c r="G136" s="230"/>
      <c r="H136" s="43"/>
      <c r="I136" s="155">
        <f t="shared" ref="I136:I139" si="121">G136+H136</f>
        <v>0</v>
      </c>
      <c r="J136" s="265"/>
      <c r="K136" s="43"/>
      <c r="L136" s="88">
        <f t="shared" ref="L136:L139" si="122">J136+K136</f>
        <v>0</v>
      </c>
      <c r="M136" s="230"/>
      <c r="N136" s="43"/>
      <c r="O136" s="155">
        <f t="shared" ref="O136:O139" si="123">M136+N136</f>
        <v>0</v>
      </c>
      <c r="P136" s="311"/>
      <c r="Q136" s="331"/>
    </row>
    <row r="137" spans="1:17" hidden="1" x14ac:dyDescent="0.25">
      <c r="A137" s="30">
        <v>2322</v>
      </c>
      <c r="B137" s="41" t="s">
        <v>132</v>
      </c>
      <c r="C137" s="190">
        <f t="shared" si="97"/>
        <v>0</v>
      </c>
      <c r="D137" s="265"/>
      <c r="E137" s="155"/>
      <c r="F137" s="311">
        <f t="shared" si="120"/>
        <v>0</v>
      </c>
      <c r="G137" s="230"/>
      <c r="H137" s="43"/>
      <c r="I137" s="155">
        <f t="shared" si="121"/>
        <v>0</v>
      </c>
      <c r="J137" s="265"/>
      <c r="K137" s="43"/>
      <c r="L137" s="88">
        <f t="shared" si="122"/>
        <v>0</v>
      </c>
      <c r="M137" s="230"/>
      <c r="N137" s="43"/>
      <c r="O137" s="155">
        <f t="shared" si="123"/>
        <v>0</v>
      </c>
      <c r="P137" s="311"/>
      <c r="Q137" s="331"/>
    </row>
    <row r="138" spans="1:17" ht="10.5" hidden="1" customHeight="1" x14ac:dyDescent="0.25">
      <c r="A138" s="30">
        <v>2329</v>
      </c>
      <c r="B138" s="41" t="s">
        <v>133</v>
      </c>
      <c r="C138" s="190">
        <f t="shared" si="97"/>
        <v>0</v>
      </c>
      <c r="D138" s="265"/>
      <c r="E138" s="155"/>
      <c r="F138" s="311">
        <f t="shared" si="120"/>
        <v>0</v>
      </c>
      <c r="G138" s="230"/>
      <c r="H138" s="43"/>
      <c r="I138" s="155">
        <f t="shared" si="121"/>
        <v>0</v>
      </c>
      <c r="J138" s="265"/>
      <c r="K138" s="43"/>
      <c r="L138" s="88">
        <f t="shared" si="122"/>
        <v>0</v>
      </c>
      <c r="M138" s="230"/>
      <c r="N138" s="43"/>
      <c r="O138" s="155">
        <f t="shared" si="123"/>
        <v>0</v>
      </c>
      <c r="P138" s="311"/>
      <c r="Q138" s="331"/>
    </row>
    <row r="139" spans="1:17" hidden="1" x14ac:dyDescent="0.25">
      <c r="A139" s="72">
        <v>2330</v>
      </c>
      <c r="B139" s="41" t="s">
        <v>134</v>
      </c>
      <c r="C139" s="190">
        <f t="shared" si="97"/>
        <v>0</v>
      </c>
      <c r="D139" s="265"/>
      <c r="E139" s="155"/>
      <c r="F139" s="311">
        <f t="shared" si="120"/>
        <v>0</v>
      </c>
      <c r="G139" s="230"/>
      <c r="H139" s="43"/>
      <c r="I139" s="155">
        <f t="shared" si="121"/>
        <v>0</v>
      </c>
      <c r="J139" s="265"/>
      <c r="K139" s="43"/>
      <c r="L139" s="88">
        <f t="shared" si="122"/>
        <v>0</v>
      </c>
      <c r="M139" s="230"/>
      <c r="N139" s="43"/>
      <c r="O139" s="155">
        <f t="shared" si="123"/>
        <v>0</v>
      </c>
      <c r="P139" s="311"/>
      <c r="Q139" s="331"/>
    </row>
    <row r="140" spans="1:17" ht="48" hidden="1" x14ac:dyDescent="0.25">
      <c r="A140" s="72">
        <v>2340</v>
      </c>
      <c r="B140" s="41" t="s">
        <v>135</v>
      </c>
      <c r="C140" s="190">
        <f t="shared" si="97"/>
        <v>0</v>
      </c>
      <c r="D140" s="129">
        <f>SUM(D141:D142)</f>
        <v>0</v>
      </c>
      <c r="E140" s="87">
        <f t="shared" ref="E140" si="124">SUM(E141:E142)</f>
        <v>0</v>
      </c>
      <c r="F140" s="312">
        <f>SUM(F141:F142)</f>
        <v>0</v>
      </c>
      <c r="G140" s="231">
        <f t="shared" ref="G140:N140" si="125">SUM(G141:G142)</f>
        <v>0</v>
      </c>
      <c r="H140" s="73">
        <f t="shared" si="125"/>
        <v>0</v>
      </c>
      <c r="I140" s="87">
        <f t="shared" si="125"/>
        <v>0</v>
      </c>
      <c r="J140" s="129">
        <f t="shared" si="125"/>
        <v>0</v>
      </c>
      <c r="K140" s="73">
        <f t="shared" si="125"/>
        <v>0</v>
      </c>
      <c r="L140" s="93">
        <f t="shared" si="125"/>
        <v>0</v>
      </c>
      <c r="M140" s="231">
        <f t="shared" si="125"/>
        <v>0</v>
      </c>
      <c r="N140" s="73">
        <f t="shared" si="125"/>
        <v>0</v>
      </c>
      <c r="O140" s="87">
        <f>SUM(O141:O142)</f>
        <v>0</v>
      </c>
      <c r="P140" s="312"/>
      <c r="Q140" s="331"/>
    </row>
    <row r="141" spans="1:17" hidden="1" x14ac:dyDescent="0.25">
      <c r="A141" s="30">
        <v>2341</v>
      </c>
      <c r="B141" s="41" t="s">
        <v>136</v>
      </c>
      <c r="C141" s="190">
        <f t="shared" si="97"/>
        <v>0</v>
      </c>
      <c r="D141" s="265"/>
      <c r="E141" s="155"/>
      <c r="F141" s="311">
        <f t="shared" ref="F141:F142" si="126">D141+E141</f>
        <v>0</v>
      </c>
      <c r="G141" s="230"/>
      <c r="H141" s="43"/>
      <c r="I141" s="155">
        <f t="shared" ref="I141:I142" si="127">G141+H141</f>
        <v>0</v>
      </c>
      <c r="J141" s="265"/>
      <c r="K141" s="43"/>
      <c r="L141" s="88">
        <f t="shared" ref="L141:L142" si="128">J141+K141</f>
        <v>0</v>
      </c>
      <c r="M141" s="230"/>
      <c r="N141" s="43"/>
      <c r="O141" s="155">
        <f t="shared" ref="O141:O142" si="129">M141+N141</f>
        <v>0</v>
      </c>
      <c r="P141" s="311"/>
      <c r="Q141" s="331"/>
    </row>
    <row r="142" spans="1:17" ht="24" hidden="1" x14ac:dyDescent="0.25">
      <c r="A142" s="30">
        <v>2344</v>
      </c>
      <c r="B142" s="41" t="s">
        <v>137</v>
      </c>
      <c r="C142" s="190">
        <f t="shared" si="97"/>
        <v>0</v>
      </c>
      <c r="D142" s="265"/>
      <c r="E142" s="155"/>
      <c r="F142" s="311">
        <f t="shared" si="126"/>
        <v>0</v>
      </c>
      <c r="G142" s="230"/>
      <c r="H142" s="43"/>
      <c r="I142" s="155">
        <f t="shared" si="127"/>
        <v>0</v>
      </c>
      <c r="J142" s="265"/>
      <c r="K142" s="43"/>
      <c r="L142" s="88">
        <f t="shared" si="128"/>
        <v>0</v>
      </c>
      <c r="M142" s="230"/>
      <c r="N142" s="43"/>
      <c r="O142" s="155">
        <f t="shared" si="129"/>
        <v>0</v>
      </c>
      <c r="P142" s="311"/>
      <c r="Q142" s="331"/>
    </row>
    <row r="143" spans="1:17" ht="24" hidden="1" x14ac:dyDescent="0.25">
      <c r="A143" s="70">
        <v>2350</v>
      </c>
      <c r="B143" s="55" t="s">
        <v>138</v>
      </c>
      <c r="C143" s="195">
        <f t="shared" si="97"/>
        <v>0</v>
      </c>
      <c r="D143" s="82">
        <f>SUM(D144:D149)</f>
        <v>0</v>
      </c>
      <c r="E143" s="153">
        <f t="shared" ref="E143" si="130">SUM(E144:E149)</f>
        <v>0</v>
      </c>
      <c r="F143" s="309">
        <f>SUM(F144:F149)</f>
        <v>0</v>
      </c>
      <c r="G143" s="229">
        <f t="shared" ref="G143:N143" si="131">SUM(G144:G149)</f>
        <v>0</v>
      </c>
      <c r="H143" s="71">
        <f t="shared" si="131"/>
        <v>0</v>
      </c>
      <c r="I143" s="153">
        <f t="shared" si="131"/>
        <v>0</v>
      </c>
      <c r="J143" s="82">
        <f t="shared" si="131"/>
        <v>0</v>
      </c>
      <c r="K143" s="71">
        <f t="shared" si="131"/>
        <v>0</v>
      </c>
      <c r="L143" s="172">
        <f t="shared" si="131"/>
        <v>0</v>
      </c>
      <c r="M143" s="229">
        <f t="shared" si="131"/>
        <v>0</v>
      </c>
      <c r="N143" s="71">
        <f t="shared" si="131"/>
        <v>0</v>
      </c>
      <c r="O143" s="153">
        <f>SUM(O144:O149)</f>
        <v>0</v>
      </c>
      <c r="P143" s="309"/>
      <c r="Q143" s="331"/>
    </row>
    <row r="144" spans="1:17" hidden="1" x14ac:dyDescent="0.25">
      <c r="A144" s="27">
        <v>2351</v>
      </c>
      <c r="B144" s="38" t="s">
        <v>139</v>
      </c>
      <c r="C144" s="189">
        <f t="shared" si="97"/>
        <v>0</v>
      </c>
      <c r="D144" s="264"/>
      <c r="E144" s="154"/>
      <c r="F144" s="310">
        <f t="shared" ref="F144:F149" si="132">D144+E144</f>
        <v>0</v>
      </c>
      <c r="G144" s="220"/>
      <c r="H144" s="40"/>
      <c r="I144" s="154">
        <f t="shared" ref="I144:I149" si="133">G144+H144</f>
        <v>0</v>
      </c>
      <c r="J144" s="264"/>
      <c r="K144" s="40"/>
      <c r="L144" s="89">
        <f t="shared" ref="L144:L149" si="134">J144+K144</f>
        <v>0</v>
      </c>
      <c r="M144" s="220"/>
      <c r="N144" s="40"/>
      <c r="O144" s="154">
        <f t="shared" ref="O144:O149" si="135">M144+N144</f>
        <v>0</v>
      </c>
      <c r="P144" s="310"/>
      <c r="Q144" s="331"/>
    </row>
    <row r="145" spans="1:17" hidden="1" x14ac:dyDescent="0.25">
      <c r="A145" s="30">
        <v>2352</v>
      </c>
      <c r="B145" s="41" t="s">
        <v>140</v>
      </c>
      <c r="C145" s="190">
        <f t="shared" si="97"/>
        <v>0</v>
      </c>
      <c r="D145" s="265"/>
      <c r="E145" s="155"/>
      <c r="F145" s="311">
        <f t="shared" si="132"/>
        <v>0</v>
      </c>
      <c r="G145" s="230"/>
      <c r="H145" s="43"/>
      <c r="I145" s="155">
        <f t="shared" si="133"/>
        <v>0</v>
      </c>
      <c r="J145" s="265"/>
      <c r="K145" s="43"/>
      <c r="L145" s="88">
        <f t="shared" si="134"/>
        <v>0</v>
      </c>
      <c r="M145" s="230"/>
      <c r="N145" s="43"/>
      <c r="O145" s="155">
        <f t="shared" si="135"/>
        <v>0</v>
      </c>
      <c r="P145" s="311"/>
      <c r="Q145" s="331"/>
    </row>
    <row r="146" spans="1:17" ht="24" hidden="1" x14ac:dyDescent="0.25">
      <c r="A146" s="30">
        <v>2353</v>
      </c>
      <c r="B146" s="41" t="s">
        <v>141</v>
      </c>
      <c r="C146" s="190">
        <f t="shared" si="97"/>
        <v>0</v>
      </c>
      <c r="D146" s="265"/>
      <c r="E146" s="155"/>
      <c r="F146" s="311">
        <f t="shared" si="132"/>
        <v>0</v>
      </c>
      <c r="G146" s="230"/>
      <c r="H146" s="43"/>
      <c r="I146" s="155">
        <f t="shared" si="133"/>
        <v>0</v>
      </c>
      <c r="J146" s="265"/>
      <c r="K146" s="43"/>
      <c r="L146" s="88">
        <f t="shared" si="134"/>
        <v>0</v>
      </c>
      <c r="M146" s="230"/>
      <c r="N146" s="43"/>
      <c r="O146" s="155">
        <f t="shared" si="135"/>
        <v>0</v>
      </c>
      <c r="P146" s="311"/>
      <c r="Q146" s="331"/>
    </row>
    <row r="147" spans="1:17" ht="24" hidden="1" x14ac:dyDescent="0.25">
      <c r="A147" s="30">
        <v>2354</v>
      </c>
      <c r="B147" s="41" t="s">
        <v>142</v>
      </c>
      <c r="C147" s="190">
        <f t="shared" si="97"/>
        <v>0</v>
      </c>
      <c r="D147" s="265"/>
      <c r="E147" s="155"/>
      <c r="F147" s="311">
        <f t="shared" si="132"/>
        <v>0</v>
      </c>
      <c r="G147" s="230"/>
      <c r="H147" s="43"/>
      <c r="I147" s="155">
        <f t="shared" si="133"/>
        <v>0</v>
      </c>
      <c r="J147" s="265"/>
      <c r="K147" s="43"/>
      <c r="L147" s="88">
        <f t="shared" si="134"/>
        <v>0</v>
      </c>
      <c r="M147" s="230"/>
      <c r="N147" s="43"/>
      <c r="O147" s="155">
        <f t="shared" si="135"/>
        <v>0</v>
      </c>
      <c r="P147" s="311"/>
      <c r="Q147" s="331"/>
    </row>
    <row r="148" spans="1:17" ht="24" hidden="1" x14ac:dyDescent="0.25">
      <c r="A148" s="30">
        <v>2355</v>
      </c>
      <c r="B148" s="41" t="s">
        <v>143</v>
      </c>
      <c r="C148" s="190">
        <f t="shared" si="97"/>
        <v>0</v>
      </c>
      <c r="D148" s="265"/>
      <c r="E148" s="155"/>
      <c r="F148" s="311">
        <f t="shared" si="132"/>
        <v>0</v>
      </c>
      <c r="G148" s="230"/>
      <c r="H148" s="43"/>
      <c r="I148" s="155">
        <f t="shared" si="133"/>
        <v>0</v>
      </c>
      <c r="J148" s="265"/>
      <c r="K148" s="43"/>
      <c r="L148" s="88">
        <f t="shared" si="134"/>
        <v>0</v>
      </c>
      <c r="M148" s="230"/>
      <c r="N148" s="43"/>
      <c r="O148" s="155">
        <f t="shared" si="135"/>
        <v>0</v>
      </c>
      <c r="P148" s="311"/>
      <c r="Q148" s="331"/>
    </row>
    <row r="149" spans="1:17" ht="24" hidden="1" x14ac:dyDescent="0.25">
      <c r="A149" s="30">
        <v>2359</v>
      </c>
      <c r="B149" s="41" t="s">
        <v>144</v>
      </c>
      <c r="C149" s="190">
        <f t="shared" si="97"/>
        <v>0</v>
      </c>
      <c r="D149" s="265"/>
      <c r="E149" s="155"/>
      <c r="F149" s="311">
        <f t="shared" si="132"/>
        <v>0</v>
      </c>
      <c r="G149" s="230"/>
      <c r="H149" s="43"/>
      <c r="I149" s="155">
        <f t="shared" si="133"/>
        <v>0</v>
      </c>
      <c r="J149" s="265"/>
      <c r="K149" s="43"/>
      <c r="L149" s="88">
        <f t="shared" si="134"/>
        <v>0</v>
      </c>
      <c r="M149" s="230"/>
      <c r="N149" s="43"/>
      <c r="O149" s="155">
        <f t="shared" si="135"/>
        <v>0</v>
      </c>
      <c r="P149" s="311"/>
      <c r="Q149" s="331"/>
    </row>
    <row r="150" spans="1:17" ht="24.75" hidden="1" customHeight="1" x14ac:dyDescent="0.25">
      <c r="A150" s="72">
        <v>2360</v>
      </c>
      <c r="B150" s="41" t="s">
        <v>145</v>
      </c>
      <c r="C150" s="190">
        <f t="shared" si="97"/>
        <v>0</v>
      </c>
      <c r="D150" s="129">
        <f>SUM(D151:D157)</f>
        <v>0</v>
      </c>
      <c r="E150" s="87">
        <f t="shared" ref="E150" si="136">SUM(E151:E157)</f>
        <v>0</v>
      </c>
      <c r="F150" s="312">
        <f>SUM(F151:F157)</f>
        <v>0</v>
      </c>
      <c r="G150" s="231">
        <f t="shared" ref="G150:N150" si="137">SUM(G151:G157)</f>
        <v>0</v>
      </c>
      <c r="H150" s="73">
        <f t="shared" si="137"/>
        <v>0</v>
      </c>
      <c r="I150" s="87">
        <f t="shared" si="137"/>
        <v>0</v>
      </c>
      <c r="J150" s="129">
        <f t="shared" si="137"/>
        <v>0</v>
      </c>
      <c r="K150" s="73">
        <f t="shared" si="137"/>
        <v>0</v>
      </c>
      <c r="L150" s="93">
        <f t="shared" si="137"/>
        <v>0</v>
      </c>
      <c r="M150" s="231">
        <f t="shared" si="137"/>
        <v>0</v>
      </c>
      <c r="N150" s="73">
        <f t="shared" si="137"/>
        <v>0</v>
      </c>
      <c r="O150" s="87">
        <f>SUM(O151:O157)</f>
        <v>0</v>
      </c>
      <c r="P150" s="312"/>
      <c r="Q150" s="331"/>
    </row>
    <row r="151" spans="1:17" hidden="1" x14ac:dyDescent="0.25">
      <c r="A151" s="29">
        <v>2361</v>
      </c>
      <c r="B151" s="41" t="s">
        <v>146</v>
      </c>
      <c r="C151" s="190">
        <f t="shared" si="97"/>
        <v>0</v>
      </c>
      <c r="D151" s="265"/>
      <c r="E151" s="155"/>
      <c r="F151" s="311">
        <f t="shared" ref="F151:F158" si="138">D151+E151</f>
        <v>0</v>
      </c>
      <c r="G151" s="230"/>
      <c r="H151" s="43"/>
      <c r="I151" s="155">
        <f t="shared" ref="I151:I158" si="139">G151+H151</f>
        <v>0</v>
      </c>
      <c r="J151" s="265"/>
      <c r="K151" s="43"/>
      <c r="L151" s="88">
        <f t="shared" ref="L151:L158" si="140">J151+K151</f>
        <v>0</v>
      </c>
      <c r="M151" s="230"/>
      <c r="N151" s="43"/>
      <c r="O151" s="155">
        <f t="shared" ref="O151:O158" si="141">M151+N151</f>
        <v>0</v>
      </c>
      <c r="P151" s="311"/>
      <c r="Q151" s="331"/>
    </row>
    <row r="152" spans="1:17" ht="24" hidden="1" x14ac:dyDescent="0.25">
      <c r="A152" s="29">
        <v>2362</v>
      </c>
      <c r="B152" s="41" t="s">
        <v>147</v>
      </c>
      <c r="C152" s="190">
        <f t="shared" si="97"/>
        <v>0</v>
      </c>
      <c r="D152" s="265"/>
      <c r="E152" s="155"/>
      <c r="F152" s="311">
        <f t="shared" si="138"/>
        <v>0</v>
      </c>
      <c r="G152" s="230"/>
      <c r="H152" s="43"/>
      <c r="I152" s="155">
        <f t="shared" si="139"/>
        <v>0</v>
      </c>
      <c r="J152" s="265"/>
      <c r="K152" s="43"/>
      <c r="L152" s="88">
        <f t="shared" si="140"/>
        <v>0</v>
      </c>
      <c r="M152" s="230"/>
      <c r="N152" s="43"/>
      <c r="O152" s="155">
        <f t="shared" si="141"/>
        <v>0</v>
      </c>
      <c r="P152" s="311"/>
      <c r="Q152" s="331"/>
    </row>
    <row r="153" spans="1:17" hidden="1" x14ac:dyDescent="0.25">
      <c r="A153" s="29">
        <v>2363</v>
      </c>
      <c r="B153" s="41" t="s">
        <v>148</v>
      </c>
      <c r="C153" s="190">
        <f t="shared" si="97"/>
        <v>0</v>
      </c>
      <c r="D153" s="265"/>
      <c r="E153" s="155"/>
      <c r="F153" s="311">
        <f t="shared" si="138"/>
        <v>0</v>
      </c>
      <c r="G153" s="230"/>
      <c r="H153" s="43"/>
      <c r="I153" s="155">
        <f t="shared" si="139"/>
        <v>0</v>
      </c>
      <c r="J153" s="265"/>
      <c r="K153" s="43"/>
      <c r="L153" s="88">
        <f t="shared" si="140"/>
        <v>0</v>
      </c>
      <c r="M153" s="230"/>
      <c r="N153" s="43"/>
      <c r="O153" s="155">
        <f t="shared" si="141"/>
        <v>0</v>
      </c>
      <c r="P153" s="311"/>
      <c r="Q153" s="331"/>
    </row>
    <row r="154" spans="1:17" hidden="1" x14ac:dyDescent="0.25">
      <c r="A154" s="29">
        <v>2364</v>
      </c>
      <c r="B154" s="41" t="s">
        <v>149</v>
      </c>
      <c r="C154" s="190">
        <f t="shared" si="97"/>
        <v>0</v>
      </c>
      <c r="D154" s="265"/>
      <c r="E154" s="155"/>
      <c r="F154" s="311">
        <f t="shared" si="138"/>
        <v>0</v>
      </c>
      <c r="G154" s="230"/>
      <c r="H154" s="43"/>
      <c r="I154" s="155">
        <f t="shared" si="139"/>
        <v>0</v>
      </c>
      <c r="J154" s="265"/>
      <c r="K154" s="43"/>
      <c r="L154" s="88">
        <f t="shared" si="140"/>
        <v>0</v>
      </c>
      <c r="M154" s="230"/>
      <c r="N154" s="43"/>
      <c r="O154" s="155">
        <f t="shared" si="141"/>
        <v>0</v>
      </c>
      <c r="P154" s="311"/>
      <c r="Q154" s="331"/>
    </row>
    <row r="155" spans="1:17" ht="12.75" hidden="1" customHeight="1" x14ac:dyDescent="0.25">
      <c r="A155" s="29">
        <v>2365</v>
      </c>
      <c r="B155" s="41" t="s">
        <v>150</v>
      </c>
      <c r="C155" s="190">
        <f t="shared" si="97"/>
        <v>0</v>
      </c>
      <c r="D155" s="265"/>
      <c r="E155" s="155"/>
      <c r="F155" s="311">
        <f t="shared" si="138"/>
        <v>0</v>
      </c>
      <c r="G155" s="230"/>
      <c r="H155" s="43"/>
      <c r="I155" s="155">
        <f t="shared" si="139"/>
        <v>0</v>
      </c>
      <c r="J155" s="265"/>
      <c r="K155" s="43"/>
      <c r="L155" s="88">
        <f t="shared" si="140"/>
        <v>0</v>
      </c>
      <c r="M155" s="230"/>
      <c r="N155" s="43"/>
      <c r="O155" s="155">
        <f t="shared" si="141"/>
        <v>0</v>
      </c>
      <c r="P155" s="311"/>
      <c r="Q155" s="331"/>
    </row>
    <row r="156" spans="1:17" ht="36" hidden="1" x14ac:dyDescent="0.25">
      <c r="A156" s="29">
        <v>2366</v>
      </c>
      <c r="B156" s="41" t="s">
        <v>151</v>
      </c>
      <c r="C156" s="190">
        <f t="shared" si="97"/>
        <v>0</v>
      </c>
      <c r="D156" s="265"/>
      <c r="E156" s="155"/>
      <c r="F156" s="311">
        <f t="shared" si="138"/>
        <v>0</v>
      </c>
      <c r="G156" s="230"/>
      <c r="H156" s="43"/>
      <c r="I156" s="155">
        <f t="shared" si="139"/>
        <v>0</v>
      </c>
      <c r="J156" s="265"/>
      <c r="K156" s="43"/>
      <c r="L156" s="88">
        <f t="shared" si="140"/>
        <v>0</v>
      </c>
      <c r="M156" s="230"/>
      <c r="N156" s="43"/>
      <c r="O156" s="155">
        <f t="shared" si="141"/>
        <v>0</v>
      </c>
      <c r="P156" s="311"/>
      <c r="Q156" s="331"/>
    </row>
    <row r="157" spans="1:17" ht="48" hidden="1" x14ac:dyDescent="0.25">
      <c r="A157" s="29">
        <v>2369</v>
      </c>
      <c r="B157" s="41" t="s">
        <v>152</v>
      </c>
      <c r="C157" s="190">
        <f t="shared" si="97"/>
        <v>0</v>
      </c>
      <c r="D157" s="265"/>
      <c r="E157" s="155"/>
      <c r="F157" s="311">
        <f t="shared" si="138"/>
        <v>0</v>
      </c>
      <c r="G157" s="230"/>
      <c r="H157" s="43"/>
      <c r="I157" s="155">
        <f t="shared" si="139"/>
        <v>0</v>
      </c>
      <c r="J157" s="265"/>
      <c r="K157" s="43"/>
      <c r="L157" s="88">
        <f t="shared" si="140"/>
        <v>0</v>
      </c>
      <c r="M157" s="230"/>
      <c r="N157" s="43"/>
      <c r="O157" s="155">
        <f t="shared" si="141"/>
        <v>0</v>
      </c>
      <c r="P157" s="311"/>
      <c r="Q157" s="331"/>
    </row>
    <row r="158" spans="1:17" hidden="1" x14ac:dyDescent="0.25">
      <c r="A158" s="70">
        <v>2370</v>
      </c>
      <c r="B158" s="55" t="s">
        <v>153</v>
      </c>
      <c r="C158" s="195">
        <f t="shared" si="97"/>
        <v>0</v>
      </c>
      <c r="D158" s="262"/>
      <c r="E158" s="156"/>
      <c r="F158" s="313">
        <f t="shared" si="138"/>
        <v>0</v>
      </c>
      <c r="G158" s="232"/>
      <c r="H158" s="74"/>
      <c r="I158" s="156">
        <f t="shared" si="139"/>
        <v>0</v>
      </c>
      <c r="J158" s="262"/>
      <c r="K158" s="74"/>
      <c r="L158" s="173">
        <f t="shared" si="140"/>
        <v>0</v>
      </c>
      <c r="M158" s="232"/>
      <c r="N158" s="74"/>
      <c r="O158" s="156">
        <f t="shared" si="141"/>
        <v>0</v>
      </c>
      <c r="P158" s="313"/>
      <c r="Q158" s="331"/>
    </row>
    <row r="159" spans="1:17" hidden="1" x14ac:dyDescent="0.25">
      <c r="A159" s="70">
        <v>2380</v>
      </c>
      <c r="B159" s="55" t="s">
        <v>154</v>
      </c>
      <c r="C159" s="195">
        <f t="shared" si="97"/>
        <v>0</v>
      </c>
      <c r="D159" s="82">
        <f>SUM(D160:D161)</f>
        <v>0</v>
      </c>
      <c r="E159" s="153">
        <f t="shared" ref="E159" si="142">SUM(E160:E161)</f>
        <v>0</v>
      </c>
      <c r="F159" s="309">
        <f>SUM(F160:F161)</f>
        <v>0</v>
      </c>
      <c r="G159" s="229">
        <f t="shared" ref="G159:N159" si="143">SUM(G160:G161)</f>
        <v>0</v>
      </c>
      <c r="H159" s="71">
        <f t="shared" si="143"/>
        <v>0</v>
      </c>
      <c r="I159" s="153">
        <f t="shared" si="143"/>
        <v>0</v>
      </c>
      <c r="J159" s="82">
        <f t="shared" si="143"/>
        <v>0</v>
      </c>
      <c r="K159" s="71">
        <f t="shared" si="143"/>
        <v>0</v>
      </c>
      <c r="L159" s="172">
        <f t="shared" si="143"/>
        <v>0</v>
      </c>
      <c r="M159" s="229">
        <f t="shared" si="143"/>
        <v>0</v>
      </c>
      <c r="N159" s="71">
        <f t="shared" si="143"/>
        <v>0</v>
      </c>
      <c r="O159" s="153">
        <f>SUM(O160:O161)</f>
        <v>0</v>
      </c>
      <c r="P159" s="309"/>
      <c r="Q159" s="331"/>
    </row>
    <row r="160" spans="1:17" hidden="1" x14ac:dyDescent="0.25">
      <c r="A160" s="26">
        <v>2381</v>
      </c>
      <c r="B160" s="38" t="s">
        <v>155</v>
      </c>
      <c r="C160" s="189">
        <f t="shared" si="97"/>
        <v>0</v>
      </c>
      <c r="D160" s="264"/>
      <c r="E160" s="154"/>
      <c r="F160" s="310">
        <f t="shared" ref="F160:F163" si="144">D160+E160</f>
        <v>0</v>
      </c>
      <c r="G160" s="220"/>
      <c r="H160" s="40"/>
      <c r="I160" s="154">
        <f t="shared" ref="I160:I163" si="145">G160+H160</f>
        <v>0</v>
      </c>
      <c r="J160" s="264"/>
      <c r="K160" s="40"/>
      <c r="L160" s="89">
        <f t="shared" ref="L160:L163" si="146">J160+K160</f>
        <v>0</v>
      </c>
      <c r="M160" s="220"/>
      <c r="N160" s="40"/>
      <c r="O160" s="154">
        <f t="shared" ref="O160:O163" si="147">M160+N160</f>
        <v>0</v>
      </c>
      <c r="P160" s="310"/>
      <c r="Q160" s="331"/>
    </row>
    <row r="161" spans="1:17" ht="24" hidden="1" x14ac:dyDescent="0.25">
      <c r="A161" s="29">
        <v>2389</v>
      </c>
      <c r="B161" s="41" t="s">
        <v>156</v>
      </c>
      <c r="C161" s="190">
        <f t="shared" si="97"/>
        <v>0</v>
      </c>
      <c r="D161" s="265"/>
      <c r="E161" s="155"/>
      <c r="F161" s="311">
        <f t="shared" si="144"/>
        <v>0</v>
      </c>
      <c r="G161" s="230"/>
      <c r="H161" s="43"/>
      <c r="I161" s="155">
        <f t="shared" si="145"/>
        <v>0</v>
      </c>
      <c r="J161" s="265"/>
      <c r="K161" s="43"/>
      <c r="L161" s="88">
        <f t="shared" si="146"/>
        <v>0</v>
      </c>
      <c r="M161" s="230"/>
      <c r="N161" s="43"/>
      <c r="O161" s="155">
        <f t="shared" si="147"/>
        <v>0</v>
      </c>
      <c r="P161" s="311"/>
      <c r="Q161" s="331"/>
    </row>
    <row r="162" spans="1:17" hidden="1" x14ac:dyDescent="0.25">
      <c r="A162" s="70">
        <v>2390</v>
      </c>
      <c r="B162" s="55" t="s">
        <v>157</v>
      </c>
      <c r="C162" s="195">
        <f t="shared" si="97"/>
        <v>0</v>
      </c>
      <c r="D162" s="262"/>
      <c r="E162" s="156"/>
      <c r="F162" s="313">
        <f t="shared" si="144"/>
        <v>0</v>
      </c>
      <c r="G162" s="232"/>
      <c r="H162" s="74"/>
      <c r="I162" s="156">
        <f t="shared" si="145"/>
        <v>0</v>
      </c>
      <c r="J162" s="262"/>
      <c r="K162" s="74"/>
      <c r="L162" s="173">
        <f t="shared" si="146"/>
        <v>0</v>
      </c>
      <c r="M162" s="232"/>
      <c r="N162" s="74"/>
      <c r="O162" s="156">
        <f t="shared" si="147"/>
        <v>0</v>
      </c>
      <c r="P162" s="313"/>
      <c r="Q162" s="331"/>
    </row>
    <row r="163" spans="1:17" hidden="1" x14ac:dyDescent="0.25">
      <c r="A163" s="34">
        <v>2400</v>
      </c>
      <c r="B163" s="69" t="s">
        <v>158</v>
      </c>
      <c r="C163" s="188">
        <f t="shared" si="97"/>
        <v>0</v>
      </c>
      <c r="D163" s="249"/>
      <c r="E163" s="157"/>
      <c r="F163" s="317">
        <f t="shared" si="144"/>
        <v>0</v>
      </c>
      <c r="G163" s="234"/>
      <c r="H163" s="76"/>
      <c r="I163" s="157">
        <f t="shared" si="145"/>
        <v>0</v>
      </c>
      <c r="J163" s="249"/>
      <c r="K163" s="76"/>
      <c r="L163" s="177">
        <f t="shared" si="146"/>
        <v>0</v>
      </c>
      <c r="M163" s="234"/>
      <c r="N163" s="76"/>
      <c r="O163" s="157">
        <f t="shared" si="147"/>
        <v>0</v>
      </c>
      <c r="P163" s="317"/>
      <c r="Q163" s="331"/>
    </row>
    <row r="164" spans="1:17" ht="24" hidden="1" x14ac:dyDescent="0.25">
      <c r="A164" s="34">
        <v>2500</v>
      </c>
      <c r="B164" s="69" t="s">
        <v>159</v>
      </c>
      <c r="C164" s="188">
        <f t="shared" si="97"/>
        <v>0</v>
      </c>
      <c r="D164" s="127">
        <f>SUM(D165,D170)</f>
        <v>0</v>
      </c>
      <c r="E164" s="120">
        <f t="shared" ref="E164" si="148">SUM(E165,E170)</f>
        <v>0</v>
      </c>
      <c r="F164" s="314">
        <f>SUM(F165,F170)</f>
        <v>0</v>
      </c>
      <c r="G164" s="228">
        <f t="shared" ref="G164:O164" si="149">SUM(G165,G170)</f>
        <v>0</v>
      </c>
      <c r="H164" s="36">
        <f t="shared" si="149"/>
        <v>0</v>
      </c>
      <c r="I164" s="120">
        <f t="shared" si="149"/>
        <v>0</v>
      </c>
      <c r="J164" s="127">
        <f t="shared" si="149"/>
        <v>0</v>
      </c>
      <c r="K164" s="36">
        <f t="shared" si="149"/>
        <v>0</v>
      </c>
      <c r="L164" s="174">
        <f t="shared" si="149"/>
        <v>0</v>
      </c>
      <c r="M164" s="228">
        <f t="shared" si="149"/>
        <v>0</v>
      </c>
      <c r="N164" s="36">
        <f t="shared" si="149"/>
        <v>0</v>
      </c>
      <c r="O164" s="120">
        <f t="shared" si="149"/>
        <v>0</v>
      </c>
      <c r="P164" s="308"/>
      <c r="Q164" s="331"/>
    </row>
    <row r="165" spans="1:17" ht="16.5" hidden="1" customHeight="1" x14ac:dyDescent="0.25">
      <c r="A165" s="859">
        <v>2510</v>
      </c>
      <c r="B165" s="38" t="s">
        <v>160</v>
      </c>
      <c r="C165" s="189">
        <f t="shared" si="97"/>
        <v>0</v>
      </c>
      <c r="D165" s="128">
        <f>SUM(D166:D169)</f>
        <v>0</v>
      </c>
      <c r="E165" s="86">
        <f t="shared" ref="E165" si="150">SUM(E166:E169)</f>
        <v>0</v>
      </c>
      <c r="F165" s="315">
        <f>SUM(F166:F169)</f>
        <v>0</v>
      </c>
      <c r="G165" s="233">
        <f t="shared" ref="G165:O165" si="151">SUM(G166:G169)</f>
        <v>0</v>
      </c>
      <c r="H165" s="75">
        <f t="shared" si="151"/>
        <v>0</v>
      </c>
      <c r="I165" s="86">
        <f t="shared" si="151"/>
        <v>0</v>
      </c>
      <c r="J165" s="128">
        <f t="shared" si="151"/>
        <v>0</v>
      </c>
      <c r="K165" s="75">
        <f t="shared" si="151"/>
        <v>0</v>
      </c>
      <c r="L165" s="175">
        <f t="shared" si="151"/>
        <v>0</v>
      </c>
      <c r="M165" s="233">
        <f t="shared" si="151"/>
        <v>0</v>
      </c>
      <c r="N165" s="75">
        <f t="shared" si="151"/>
        <v>0</v>
      </c>
      <c r="O165" s="158">
        <f t="shared" si="151"/>
        <v>0</v>
      </c>
      <c r="P165" s="318"/>
      <c r="Q165" s="331"/>
    </row>
    <row r="166" spans="1:17" ht="24" hidden="1" x14ac:dyDescent="0.25">
      <c r="A166" s="30">
        <v>2512</v>
      </c>
      <c r="B166" s="41" t="s">
        <v>161</v>
      </c>
      <c r="C166" s="190">
        <f t="shared" si="97"/>
        <v>0</v>
      </c>
      <c r="D166" s="265"/>
      <c r="E166" s="155"/>
      <c r="F166" s="311">
        <f t="shared" ref="F166:F171" si="152">D166+E166</f>
        <v>0</v>
      </c>
      <c r="G166" s="230"/>
      <c r="H166" s="43"/>
      <c r="I166" s="155">
        <f t="shared" ref="I166:I171" si="153">G166+H166</f>
        <v>0</v>
      </c>
      <c r="J166" s="265"/>
      <c r="K166" s="43"/>
      <c r="L166" s="88">
        <f t="shared" ref="L166:L171" si="154">J166+K166</f>
        <v>0</v>
      </c>
      <c r="M166" s="230"/>
      <c r="N166" s="43"/>
      <c r="O166" s="155">
        <f t="shared" ref="O166:O171" si="155">M166+N166</f>
        <v>0</v>
      </c>
      <c r="P166" s="311"/>
      <c r="Q166" s="331"/>
    </row>
    <row r="167" spans="1:17" ht="36" hidden="1" x14ac:dyDescent="0.25">
      <c r="A167" s="30">
        <v>2513</v>
      </c>
      <c r="B167" s="41" t="s">
        <v>162</v>
      </c>
      <c r="C167" s="190">
        <f t="shared" si="97"/>
        <v>0</v>
      </c>
      <c r="D167" s="265"/>
      <c r="E167" s="155"/>
      <c r="F167" s="311">
        <f t="shared" si="152"/>
        <v>0</v>
      </c>
      <c r="G167" s="230"/>
      <c r="H167" s="43"/>
      <c r="I167" s="155">
        <f t="shared" si="153"/>
        <v>0</v>
      </c>
      <c r="J167" s="265"/>
      <c r="K167" s="43"/>
      <c r="L167" s="88">
        <f t="shared" si="154"/>
        <v>0</v>
      </c>
      <c r="M167" s="230"/>
      <c r="N167" s="43"/>
      <c r="O167" s="155">
        <f t="shared" si="155"/>
        <v>0</v>
      </c>
      <c r="P167" s="311"/>
      <c r="Q167" s="331"/>
    </row>
    <row r="168" spans="1:17" ht="24" hidden="1" x14ac:dyDescent="0.25">
      <c r="A168" s="30">
        <v>2515</v>
      </c>
      <c r="B168" s="41" t="s">
        <v>163</v>
      </c>
      <c r="C168" s="190">
        <f t="shared" si="97"/>
        <v>0</v>
      </c>
      <c r="D168" s="265"/>
      <c r="E168" s="155"/>
      <c r="F168" s="311">
        <f t="shared" si="152"/>
        <v>0</v>
      </c>
      <c r="G168" s="230"/>
      <c r="H168" s="43"/>
      <c r="I168" s="155">
        <f t="shared" si="153"/>
        <v>0</v>
      </c>
      <c r="J168" s="265"/>
      <c r="K168" s="43"/>
      <c r="L168" s="88">
        <f t="shared" si="154"/>
        <v>0</v>
      </c>
      <c r="M168" s="230"/>
      <c r="N168" s="43"/>
      <c r="O168" s="155">
        <f t="shared" si="155"/>
        <v>0</v>
      </c>
      <c r="P168" s="311"/>
      <c r="Q168" s="331"/>
    </row>
    <row r="169" spans="1:17" ht="24" hidden="1" x14ac:dyDescent="0.25">
      <c r="A169" s="30">
        <v>2519</v>
      </c>
      <c r="B169" s="41" t="s">
        <v>164</v>
      </c>
      <c r="C169" s="190">
        <f t="shared" si="97"/>
        <v>0</v>
      </c>
      <c r="D169" s="265"/>
      <c r="E169" s="155"/>
      <c r="F169" s="311">
        <f t="shared" si="152"/>
        <v>0</v>
      </c>
      <c r="G169" s="230"/>
      <c r="H169" s="43"/>
      <c r="I169" s="155">
        <f t="shared" si="153"/>
        <v>0</v>
      </c>
      <c r="J169" s="265"/>
      <c r="K169" s="43"/>
      <c r="L169" s="88">
        <f t="shared" si="154"/>
        <v>0</v>
      </c>
      <c r="M169" s="230"/>
      <c r="N169" s="43"/>
      <c r="O169" s="155">
        <f t="shared" si="155"/>
        <v>0</v>
      </c>
      <c r="P169" s="311"/>
      <c r="Q169" s="331"/>
    </row>
    <row r="170" spans="1:17" ht="24" hidden="1" x14ac:dyDescent="0.25">
      <c r="A170" s="72">
        <v>2520</v>
      </c>
      <c r="B170" s="41" t="s">
        <v>165</v>
      </c>
      <c r="C170" s="190">
        <f t="shared" si="97"/>
        <v>0</v>
      </c>
      <c r="D170" s="265"/>
      <c r="E170" s="155"/>
      <c r="F170" s="311">
        <f t="shared" si="152"/>
        <v>0</v>
      </c>
      <c r="G170" s="230"/>
      <c r="H170" s="43"/>
      <c r="I170" s="155">
        <f t="shared" si="153"/>
        <v>0</v>
      </c>
      <c r="J170" s="265"/>
      <c r="K170" s="43"/>
      <c r="L170" s="88">
        <f t="shared" si="154"/>
        <v>0</v>
      </c>
      <c r="M170" s="230"/>
      <c r="N170" s="43"/>
      <c r="O170" s="155">
        <f t="shared" si="155"/>
        <v>0</v>
      </c>
      <c r="P170" s="311"/>
      <c r="Q170" s="331"/>
    </row>
    <row r="171" spans="1:17" s="77" customFormat="1" ht="48" hidden="1" x14ac:dyDescent="0.25">
      <c r="A171" s="17">
        <v>2800</v>
      </c>
      <c r="B171" s="38" t="s">
        <v>166</v>
      </c>
      <c r="C171" s="189">
        <f t="shared" si="97"/>
        <v>0</v>
      </c>
      <c r="D171" s="264"/>
      <c r="E171" s="154"/>
      <c r="F171" s="293">
        <f t="shared" si="152"/>
        <v>0</v>
      </c>
      <c r="G171" s="212"/>
      <c r="H171" s="28"/>
      <c r="I171" s="143">
        <f t="shared" si="153"/>
        <v>0</v>
      </c>
      <c r="J171" s="245"/>
      <c r="K171" s="28"/>
      <c r="L171" s="166">
        <f t="shared" si="154"/>
        <v>0</v>
      </c>
      <c r="M171" s="212"/>
      <c r="N171" s="28"/>
      <c r="O171" s="143">
        <f t="shared" si="155"/>
        <v>0</v>
      </c>
      <c r="P171" s="293"/>
      <c r="Q171" s="341"/>
    </row>
    <row r="172" spans="1:17" hidden="1" x14ac:dyDescent="0.25">
      <c r="A172" s="67">
        <v>3000</v>
      </c>
      <c r="B172" s="67" t="s">
        <v>167</v>
      </c>
      <c r="C172" s="200">
        <f t="shared" si="97"/>
        <v>0</v>
      </c>
      <c r="D172" s="134">
        <f>SUM(D173,D183)</f>
        <v>0</v>
      </c>
      <c r="E172" s="122">
        <f t="shared" ref="E172" si="156">SUM(E173,E183)</f>
        <v>0</v>
      </c>
      <c r="F172" s="307">
        <f>SUM(F173,F183)</f>
        <v>0</v>
      </c>
      <c r="G172" s="227">
        <f t="shared" ref="G172:N172" si="157">SUM(G173,G183)</f>
        <v>0</v>
      </c>
      <c r="H172" s="68">
        <f t="shared" si="157"/>
        <v>0</v>
      </c>
      <c r="I172" s="122">
        <f t="shared" si="157"/>
        <v>0</v>
      </c>
      <c r="J172" s="134">
        <f t="shared" si="157"/>
        <v>0</v>
      </c>
      <c r="K172" s="68">
        <f t="shared" si="157"/>
        <v>0</v>
      </c>
      <c r="L172" s="170">
        <f t="shared" si="157"/>
        <v>0</v>
      </c>
      <c r="M172" s="227">
        <f t="shared" si="157"/>
        <v>0</v>
      </c>
      <c r="N172" s="68">
        <f t="shared" si="157"/>
        <v>0</v>
      </c>
      <c r="O172" s="122">
        <f>SUM(O173,O183)</f>
        <v>0</v>
      </c>
      <c r="P172" s="307"/>
      <c r="Q172" s="331"/>
    </row>
    <row r="173" spans="1:17" ht="24" hidden="1" x14ac:dyDescent="0.25">
      <c r="A173" s="34">
        <v>3200</v>
      </c>
      <c r="B173" s="78" t="s">
        <v>168</v>
      </c>
      <c r="C173" s="188">
        <f t="shared" si="97"/>
        <v>0</v>
      </c>
      <c r="D173" s="127">
        <f>SUM(D174,D178)</f>
        <v>0</v>
      </c>
      <c r="E173" s="120">
        <f t="shared" ref="E173" si="158">SUM(E174,E178)</f>
        <v>0</v>
      </c>
      <c r="F173" s="314">
        <f>SUM(F174,F178)</f>
        <v>0</v>
      </c>
      <c r="G173" s="228">
        <f t="shared" ref="G173:O173" si="159">SUM(G174,G178)</f>
        <v>0</v>
      </c>
      <c r="H173" s="36">
        <f t="shared" si="159"/>
        <v>0</v>
      </c>
      <c r="I173" s="120">
        <f t="shared" si="159"/>
        <v>0</v>
      </c>
      <c r="J173" s="127">
        <f t="shared" si="159"/>
        <v>0</v>
      </c>
      <c r="K173" s="36">
        <f t="shared" si="159"/>
        <v>0</v>
      </c>
      <c r="L173" s="174">
        <f t="shared" si="159"/>
        <v>0</v>
      </c>
      <c r="M173" s="228">
        <f t="shared" si="159"/>
        <v>0</v>
      </c>
      <c r="N173" s="36">
        <f t="shared" si="159"/>
        <v>0</v>
      </c>
      <c r="O173" s="121">
        <f t="shared" si="159"/>
        <v>0</v>
      </c>
      <c r="P173" s="308"/>
      <c r="Q173" s="331"/>
    </row>
    <row r="174" spans="1:17" ht="36" hidden="1" x14ac:dyDescent="0.25">
      <c r="A174" s="859">
        <v>3260</v>
      </c>
      <c r="B174" s="38" t="s">
        <v>169</v>
      </c>
      <c r="C174" s="189">
        <f t="shared" si="97"/>
        <v>0</v>
      </c>
      <c r="D174" s="128">
        <f>SUM(D175:D177)</f>
        <v>0</v>
      </c>
      <c r="E174" s="86">
        <f t="shared" ref="E174" si="160">SUM(E175:E177)</f>
        <v>0</v>
      </c>
      <c r="F174" s="315">
        <f>SUM(F175:F177)</f>
        <v>0</v>
      </c>
      <c r="G174" s="233">
        <f t="shared" ref="G174:N174" si="161">SUM(G175:G177)</f>
        <v>0</v>
      </c>
      <c r="H174" s="75">
        <f t="shared" si="161"/>
        <v>0</v>
      </c>
      <c r="I174" s="86">
        <f t="shared" si="161"/>
        <v>0</v>
      </c>
      <c r="J174" s="128">
        <f t="shared" si="161"/>
        <v>0</v>
      </c>
      <c r="K174" s="75">
        <f t="shared" si="161"/>
        <v>0</v>
      </c>
      <c r="L174" s="175">
        <f t="shared" si="161"/>
        <v>0</v>
      </c>
      <c r="M174" s="233">
        <f t="shared" si="161"/>
        <v>0</v>
      </c>
      <c r="N174" s="75">
        <f t="shared" si="161"/>
        <v>0</v>
      </c>
      <c r="O174" s="86">
        <f>SUM(O175:O177)</f>
        <v>0</v>
      </c>
      <c r="P174" s="315"/>
      <c r="Q174" s="331"/>
    </row>
    <row r="175" spans="1:17" ht="24" hidden="1" x14ac:dyDescent="0.25">
      <c r="A175" s="30">
        <v>3261</v>
      </c>
      <c r="B175" s="41" t="s">
        <v>170</v>
      </c>
      <c r="C175" s="190">
        <f t="shared" si="97"/>
        <v>0</v>
      </c>
      <c r="D175" s="265"/>
      <c r="E175" s="155"/>
      <c r="F175" s="311">
        <f t="shared" ref="F175:F177" si="162">D175+E175</f>
        <v>0</v>
      </c>
      <c r="G175" s="230"/>
      <c r="H175" s="43"/>
      <c r="I175" s="155">
        <f t="shared" ref="I175:I177" si="163">G175+H175</f>
        <v>0</v>
      </c>
      <c r="J175" s="265"/>
      <c r="K175" s="43"/>
      <c r="L175" s="88">
        <f t="shared" ref="L175:L177" si="164">J175+K175</f>
        <v>0</v>
      </c>
      <c r="M175" s="230"/>
      <c r="N175" s="43"/>
      <c r="O175" s="155">
        <f t="shared" ref="O175:O177" si="165">M175+N175</f>
        <v>0</v>
      </c>
      <c r="P175" s="311"/>
      <c r="Q175" s="331"/>
    </row>
    <row r="176" spans="1:17" ht="36" hidden="1" x14ac:dyDescent="0.25">
      <c r="A176" s="30">
        <v>3262</v>
      </c>
      <c r="B176" s="41" t="s">
        <v>171</v>
      </c>
      <c r="C176" s="190">
        <f t="shared" si="97"/>
        <v>0</v>
      </c>
      <c r="D176" s="265"/>
      <c r="E176" s="155"/>
      <c r="F176" s="311">
        <f t="shared" si="162"/>
        <v>0</v>
      </c>
      <c r="G176" s="230"/>
      <c r="H176" s="43"/>
      <c r="I176" s="155">
        <f t="shared" si="163"/>
        <v>0</v>
      </c>
      <c r="J176" s="265"/>
      <c r="K176" s="43"/>
      <c r="L176" s="88">
        <f t="shared" si="164"/>
        <v>0</v>
      </c>
      <c r="M176" s="230"/>
      <c r="N176" s="43"/>
      <c r="O176" s="155">
        <f t="shared" si="165"/>
        <v>0</v>
      </c>
      <c r="P176" s="311"/>
      <c r="Q176" s="331"/>
    </row>
    <row r="177" spans="1:17" ht="24" hidden="1" x14ac:dyDescent="0.25">
      <c r="A177" s="30">
        <v>3263</v>
      </c>
      <c r="B177" s="41" t="s">
        <v>172</v>
      </c>
      <c r="C177" s="190">
        <f t="shared" ref="C177:C240" si="166">SUM(F177,I177,L177,O177)</f>
        <v>0</v>
      </c>
      <c r="D177" s="265"/>
      <c r="E177" s="155"/>
      <c r="F177" s="311">
        <f t="shared" si="162"/>
        <v>0</v>
      </c>
      <c r="G177" s="230"/>
      <c r="H177" s="43"/>
      <c r="I177" s="155">
        <f t="shared" si="163"/>
        <v>0</v>
      </c>
      <c r="J177" s="265"/>
      <c r="K177" s="43"/>
      <c r="L177" s="88">
        <f t="shared" si="164"/>
        <v>0</v>
      </c>
      <c r="M177" s="230"/>
      <c r="N177" s="43"/>
      <c r="O177" s="155">
        <f t="shared" si="165"/>
        <v>0</v>
      </c>
      <c r="P177" s="311"/>
      <c r="Q177" s="331"/>
    </row>
    <row r="178" spans="1:17" ht="84" hidden="1" x14ac:dyDescent="0.25">
      <c r="A178" s="859">
        <v>3290</v>
      </c>
      <c r="B178" s="38" t="s">
        <v>300</v>
      </c>
      <c r="C178" s="201">
        <f t="shared" si="166"/>
        <v>0</v>
      </c>
      <c r="D178" s="128">
        <f>SUM(D179:D182)</f>
        <v>0</v>
      </c>
      <c r="E178" s="86">
        <f t="shared" ref="E178" si="167">SUM(E179:E182)</f>
        <v>0</v>
      </c>
      <c r="F178" s="315">
        <f>SUM(F179:F182)</f>
        <v>0</v>
      </c>
      <c r="G178" s="233">
        <f t="shared" ref="G178:O178" si="168">SUM(G179:G182)</f>
        <v>0</v>
      </c>
      <c r="H178" s="75">
        <f t="shared" si="168"/>
        <v>0</v>
      </c>
      <c r="I178" s="86">
        <f t="shared" si="168"/>
        <v>0</v>
      </c>
      <c r="J178" s="128">
        <f t="shared" si="168"/>
        <v>0</v>
      </c>
      <c r="K178" s="75">
        <f t="shared" si="168"/>
        <v>0</v>
      </c>
      <c r="L178" s="175">
        <f t="shared" si="168"/>
        <v>0</v>
      </c>
      <c r="M178" s="233">
        <f t="shared" si="168"/>
        <v>0</v>
      </c>
      <c r="N178" s="75">
        <f t="shared" si="168"/>
        <v>0</v>
      </c>
      <c r="O178" s="159">
        <f t="shared" si="168"/>
        <v>0</v>
      </c>
      <c r="P178" s="319"/>
      <c r="Q178" s="331"/>
    </row>
    <row r="179" spans="1:17" ht="72" hidden="1" x14ac:dyDescent="0.25">
      <c r="A179" s="30">
        <v>3291</v>
      </c>
      <c r="B179" s="41" t="s">
        <v>173</v>
      </c>
      <c r="C179" s="190">
        <f t="shared" si="166"/>
        <v>0</v>
      </c>
      <c r="D179" s="265"/>
      <c r="E179" s="155"/>
      <c r="F179" s="311">
        <f t="shared" ref="F179:F182" si="169">D179+E179</f>
        <v>0</v>
      </c>
      <c r="G179" s="230"/>
      <c r="H179" s="43"/>
      <c r="I179" s="155">
        <f t="shared" ref="I179:I182" si="170">G179+H179</f>
        <v>0</v>
      </c>
      <c r="J179" s="265"/>
      <c r="K179" s="43"/>
      <c r="L179" s="88">
        <f t="shared" ref="L179:L182" si="171">J179+K179</f>
        <v>0</v>
      </c>
      <c r="M179" s="230"/>
      <c r="N179" s="43"/>
      <c r="O179" s="155">
        <f t="shared" ref="O179:O182" si="172">M179+N179</f>
        <v>0</v>
      </c>
      <c r="P179" s="311"/>
      <c r="Q179" s="331"/>
    </row>
    <row r="180" spans="1:17" ht="72" hidden="1" x14ac:dyDescent="0.25">
      <c r="A180" s="30">
        <v>3292</v>
      </c>
      <c r="B180" s="41" t="s">
        <v>174</v>
      </c>
      <c r="C180" s="190">
        <f t="shared" si="166"/>
        <v>0</v>
      </c>
      <c r="D180" s="265"/>
      <c r="E180" s="155"/>
      <c r="F180" s="311">
        <f t="shared" si="169"/>
        <v>0</v>
      </c>
      <c r="G180" s="230"/>
      <c r="H180" s="43"/>
      <c r="I180" s="155">
        <f t="shared" si="170"/>
        <v>0</v>
      </c>
      <c r="J180" s="265"/>
      <c r="K180" s="43"/>
      <c r="L180" s="88">
        <f t="shared" si="171"/>
        <v>0</v>
      </c>
      <c r="M180" s="230"/>
      <c r="N180" s="43"/>
      <c r="O180" s="155">
        <f t="shared" si="172"/>
        <v>0</v>
      </c>
      <c r="P180" s="311"/>
      <c r="Q180" s="331"/>
    </row>
    <row r="181" spans="1:17" ht="72" hidden="1" x14ac:dyDescent="0.25">
      <c r="A181" s="30">
        <v>3293</v>
      </c>
      <c r="B181" s="41" t="s">
        <v>175</v>
      </c>
      <c r="C181" s="190">
        <f t="shared" si="166"/>
        <v>0</v>
      </c>
      <c r="D181" s="265"/>
      <c r="E181" s="155"/>
      <c r="F181" s="311">
        <f t="shared" si="169"/>
        <v>0</v>
      </c>
      <c r="G181" s="230"/>
      <c r="H181" s="43"/>
      <c r="I181" s="155">
        <f t="shared" si="170"/>
        <v>0</v>
      </c>
      <c r="J181" s="265"/>
      <c r="K181" s="43"/>
      <c r="L181" s="88">
        <f t="shared" si="171"/>
        <v>0</v>
      </c>
      <c r="M181" s="230"/>
      <c r="N181" s="43"/>
      <c r="O181" s="155">
        <f t="shared" si="172"/>
        <v>0</v>
      </c>
      <c r="P181" s="311"/>
      <c r="Q181" s="331"/>
    </row>
    <row r="182" spans="1:17" ht="60" hidden="1" x14ac:dyDescent="0.25">
      <c r="A182" s="79">
        <v>3294</v>
      </c>
      <c r="B182" s="41" t="s">
        <v>176</v>
      </c>
      <c r="C182" s="201">
        <f t="shared" si="166"/>
        <v>0</v>
      </c>
      <c r="D182" s="266"/>
      <c r="E182" s="160"/>
      <c r="F182" s="320">
        <f t="shared" si="169"/>
        <v>0</v>
      </c>
      <c r="G182" s="235"/>
      <c r="H182" s="80"/>
      <c r="I182" s="160">
        <f t="shared" si="170"/>
        <v>0</v>
      </c>
      <c r="J182" s="266"/>
      <c r="K182" s="80"/>
      <c r="L182" s="178">
        <f t="shared" si="171"/>
        <v>0</v>
      </c>
      <c r="M182" s="235"/>
      <c r="N182" s="80"/>
      <c r="O182" s="160">
        <f t="shared" si="172"/>
        <v>0</v>
      </c>
      <c r="P182" s="320"/>
      <c r="Q182" s="331"/>
    </row>
    <row r="183" spans="1:17" ht="48" hidden="1" x14ac:dyDescent="0.25">
      <c r="A183" s="49">
        <v>3300</v>
      </c>
      <c r="B183" s="78" t="s">
        <v>177</v>
      </c>
      <c r="C183" s="202">
        <f t="shared" si="166"/>
        <v>0</v>
      </c>
      <c r="D183" s="135">
        <f>SUM(D184:D185)</f>
        <v>0</v>
      </c>
      <c r="E183" s="121">
        <f t="shared" ref="E183" si="173">SUM(E184:E185)</f>
        <v>0</v>
      </c>
      <c r="F183" s="308">
        <f>SUM(F184:F185)</f>
        <v>0</v>
      </c>
      <c r="G183" s="236">
        <f t="shared" ref="G183:O183" si="174">SUM(G184:G185)</f>
        <v>0</v>
      </c>
      <c r="H183" s="81">
        <f t="shared" si="174"/>
        <v>0</v>
      </c>
      <c r="I183" s="121">
        <f t="shared" si="174"/>
        <v>0</v>
      </c>
      <c r="J183" s="135">
        <f t="shared" si="174"/>
        <v>0</v>
      </c>
      <c r="K183" s="81">
        <f t="shared" si="174"/>
        <v>0</v>
      </c>
      <c r="L183" s="171">
        <f t="shared" si="174"/>
        <v>0</v>
      </c>
      <c r="M183" s="236">
        <f t="shared" si="174"/>
        <v>0</v>
      </c>
      <c r="N183" s="81">
        <f t="shared" si="174"/>
        <v>0</v>
      </c>
      <c r="O183" s="121">
        <f t="shared" si="174"/>
        <v>0</v>
      </c>
      <c r="P183" s="308"/>
      <c r="Q183" s="331"/>
    </row>
    <row r="184" spans="1:17" ht="48" hidden="1" x14ac:dyDescent="0.25">
      <c r="A184" s="54">
        <v>3310</v>
      </c>
      <c r="B184" s="55" t="s">
        <v>178</v>
      </c>
      <c r="C184" s="195">
        <f t="shared" si="166"/>
        <v>0</v>
      </c>
      <c r="D184" s="262"/>
      <c r="E184" s="156"/>
      <c r="F184" s="313">
        <f t="shared" ref="F184:F185" si="175">D184+E184</f>
        <v>0</v>
      </c>
      <c r="G184" s="232"/>
      <c r="H184" s="74"/>
      <c r="I184" s="156">
        <f t="shared" ref="I184:I185" si="176">G184+H184</f>
        <v>0</v>
      </c>
      <c r="J184" s="262"/>
      <c r="K184" s="74"/>
      <c r="L184" s="173">
        <f t="shared" ref="L184:L185" si="177">J184+K184</f>
        <v>0</v>
      </c>
      <c r="M184" s="232"/>
      <c r="N184" s="74"/>
      <c r="O184" s="156">
        <f t="shared" ref="O184:O185" si="178">M184+N184</f>
        <v>0</v>
      </c>
      <c r="P184" s="313"/>
      <c r="Q184" s="331"/>
    </row>
    <row r="185" spans="1:17" ht="60" hidden="1" x14ac:dyDescent="0.25">
      <c r="A185" s="27">
        <v>3320</v>
      </c>
      <c r="B185" s="38" t="s">
        <v>179</v>
      </c>
      <c r="C185" s="189">
        <f t="shared" si="166"/>
        <v>0</v>
      </c>
      <c r="D185" s="264"/>
      <c r="E185" s="154"/>
      <c r="F185" s="310">
        <f t="shared" si="175"/>
        <v>0</v>
      </c>
      <c r="G185" s="220"/>
      <c r="H185" s="40"/>
      <c r="I185" s="154">
        <f t="shared" si="176"/>
        <v>0</v>
      </c>
      <c r="J185" s="264"/>
      <c r="K185" s="40"/>
      <c r="L185" s="89">
        <f t="shared" si="177"/>
        <v>0</v>
      </c>
      <c r="M185" s="220"/>
      <c r="N185" s="40"/>
      <c r="O185" s="154">
        <f t="shared" si="178"/>
        <v>0</v>
      </c>
      <c r="P185" s="310"/>
      <c r="Q185" s="331"/>
    </row>
    <row r="186" spans="1:17" hidden="1" x14ac:dyDescent="0.25">
      <c r="A186" s="83">
        <v>4000</v>
      </c>
      <c r="B186" s="67" t="s">
        <v>180</v>
      </c>
      <c r="C186" s="200">
        <f t="shared" si="166"/>
        <v>0</v>
      </c>
      <c r="D186" s="134">
        <f>SUM(D187,D190)</f>
        <v>0</v>
      </c>
      <c r="E186" s="122">
        <f t="shared" ref="E186" si="179">SUM(E187,E190)</f>
        <v>0</v>
      </c>
      <c r="F186" s="307">
        <f>SUM(F187,F190)</f>
        <v>0</v>
      </c>
      <c r="G186" s="227">
        <f t="shared" ref="G186:N186" si="180">SUM(G187,G190)</f>
        <v>0</v>
      </c>
      <c r="H186" s="68">
        <f t="shared" si="180"/>
        <v>0</v>
      </c>
      <c r="I186" s="122">
        <f t="shared" si="180"/>
        <v>0</v>
      </c>
      <c r="J186" s="134">
        <f t="shared" si="180"/>
        <v>0</v>
      </c>
      <c r="K186" s="68">
        <f t="shared" si="180"/>
        <v>0</v>
      </c>
      <c r="L186" s="170">
        <f t="shared" si="180"/>
        <v>0</v>
      </c>
      <c r="M186" s="227">
        <f t="shared" si="180"/>
        <v>0</v>
      </c>
      <c r="N186" s="68">
        <f t="shared" si="180"/>
        <v>0</v>
      </c>
      <c r="O186" s="122">
        <f>SUM(O187,O190)</f>
        <v>0</v>
      </c>
      <c r="P186" s="307"/>
      <c r="Q186" s="331"/>
    </row>
    <row r="187" spans="1:17" ht="24" hidden="1" x14ac:dyDescent="0.25">
      <c r="A187" s="84">
        <v>4200</v>
      </c>
      <c r="B187" s="69" t="s">
        <v>181</v>
      </c>
      <c r="C187" s="188">
        <f t="shared" si="166"/>
        <v>0</v>
      </c>
      <c r="D187" s="127">
        <f>SUM(D188,D189)</f>
        <v>0</v>
      </c>
      <c r="E187" s="120">
        <f t="shared" ref="E187" si="181">SUM(E188,E189)</f>
        <v>0</v>
      </c>
      <c r="F187" s="314">
        <f>SUM(F188,F189)</f>
        <v>0</v>
      </c>
      <c r="G187" s="228">
        <f t="shared" ref="G187:N187" si="182">SUM(G188,G189)</f>
        <v>0</v>
      </c>
      <c r="H187" s="36">
        <f t="shared" si="182"/>
        <v>0</v>
      </c>
      <c r="I187" s="120">
        <f t="shared" si="182"/>
        <v>0</v>
      </c>
      <c r="J187" s="127">
        <f t="shared" si="182"/>
        <v>0</v>
      </c>
      <c r="K187" s="36">
        <f t="shared" si="182"/>
        <v>0</v>
      </c>
      <c r="L187" s="174">
        <f t="shared" si="182"/>
        <v>0</v>
      </c>
      <c r="M187" s="228">
        <f t="shared" si="182"/>
        <v>0</v>
      </c>
      <c r="N187" s="36">
        <f t="shared" si="182"/>
        <v>0</v>
      </c>
      <c r="O187" s="120">
        <f>SUM(O188,O189)</f>
        <v>0</v>
      </c>
      <c r="P187" s="314"/>
      <c r="Q187" s="331"/>
    </row>
    <row r="188" spans="1:17" ht="36" hidden="1" x14ac:dyDescent="0.25">
      <c r="A188" s="859">
        <v>4240</v>
      </c>
      <c r="B188" s="38" t="s">
        <v>182</v>
      </c>
      <c r="C188" s="189">
        <f t="shared" si="166"/>
        <v>0</v>
      </c>
      <c r="D188" s="264"/>
      <c r="E188" s="154"/>
      <c r="F188" s="310">
        <f t="shared" ref="F188:F189" si="183">D188+E188</f>
        <v>0</v>
      </c>
      <c r="G188" s="220"/>
      <c r="H188" s="40"/>
      <c r="I188" s="154">
        <f t="shared" ref="I188:I189" si="184">G188+H188</f>
        <v>0</v>
      </c>
      <c r="J188" s="264"/>
      <c r="K188" s="40"/>
      <c r="L188" s="89">
        <f t="shared" ref="L188:L189" si="185">J188+K188</f>
        <v>0</v>
      </c>
      <c r="M188" s="220"/>
      <c r="N188" s="40"/>
      <c r="O188" s="154">
        <f t="shared" ref="O188:O189" si="186">M188+N188</f>
        <v>0</v>
      </c>
      <c r="P188" s="310"/>
      <c r="Q188" s="331"/>
    </row>
    <row r="189" spans="1:17" ht="24" hidden="1" x14ac:dyDescent="0.25">
      <c r="A189" s="72">
        <v>4250</v>
      </c>
      <c r="B189" s="41" t="s">
        <v>183</v>
      </c>
      <c r="C189" s="190">
        <f t="shared" si="166"/>
        <v>0</v>
      </c>
      <c r="D189" s="265"/>
      <c r="E189" s="155"/>
      <c r="F189" s="311">
        <f t="shared" si="183"/>
        <v>0</v>
      </c>
      <c r="G189" s="230"/>
      <c r="H189" s="43"/>
      <c r="I189" s="155">
        <f t="shared" si="184"/>
        <v>0</v>
      </c>
      <c r="J189" s="265"/>
      <c r="K189" s="43"/>
      <c r="L189" s="88">
        <f t="shared" si="185"/>
        <v>0</v>
      </c>
      <c r="M189" s="230"/>
      <c r="N189" s="43"/>
      <c r="O189" s="155">
        <f t="shared" si="186"/>
        <v>0</v>
      </c>
      <c r="P189" s="311"/>
      <c r="Q189" s="331"/>
    </row>
    <row r="190" spans="1:17" hidden="1" x14ac:dyDescent="0.25">
      <c r="A190" s="34">
        <v>4300</v>
      </c>
      <c r="B190" s="69" t="s">
        <v>184</v>
      </c>
      <c r="C190" s="188">
        <f t="shared" si="166"/>
        <v>0</v>
      </c>
      <c r="D190" s="127">
        <f>SUM(D191)</f>
        <v>0</v>
      </c>
      <c r="E190" s="120">
        <f t="shared" ref="E190" si="187">SUM(E191)</f>
        <v>0</v>
      </c>
      <c r="F190" s="314">
        <f>SUM(F191)</f>
        <v>0</v>
      </c>
      <c r="G190" s="228">
        <f t="shared" ref="G190:N190" si="188">SUM(G191)</f>
        <v>0</v>
      </c>
      <c r="H190" s="36">
        <f t="shared" si="188"/>
        <v>0</v>
      </c>
      <c r="I190" s="120">
        <f t="shared" si="188"/>
        <v>0</v>
      </c>
      <c r="J190" s="127">
        <f t="shared" si="188"/>
        <v>0</v>
      </c>
      <c r="K190" s="36">
        <f t="shared" si="188"/>
        <v>0</v>
      </c>
      <c r="L190" s="174">
        <f t="shared" si="188"/>
        <v>0</v>
      </c>
      <c r="M190" s="228">
        <f t="shared" si="188"/>
        <v>0</v>
      </c>
      <c r="N190" s="36">
        <f t="shared" si="188"/>
        <v>0</v>
      </c>
      <c r="O190" s="120">
        <f>SUM(O191)</f>
        <v>0</v>
      </c>
      <c r="P190" s="314"/>
      <c r="Q190" s="331"/>
    </row>
    <row r="191" spans="1:17" ht="24" hidden="1" x14ac:dyDescent="0.25">
      <c r="A191" s="859">
        <v>4310</v>
      </c>
      <c r="B191" s="38" t="s">
        <v>185</v>
      </c>
      <c r="C191" s="189">
        <f t="shared" si="166"/>
        <v>0</v>
      </c>
      <c r="D191" s="128">
        <f>SUM(D192:D192)</f>
        <v>0</v>
      </c>
      <c r="E191" s="86">
        <f t="shared" ref="E191" si="189">SUM(E192:E192)</f>
        <v>0</v>
      </c>
      <c r="F191" s="315">
        <f>SUM(F192:F192)</f>
        <v>0</v>
      </c>
      <c r="G191" s="233">
        <f t="shared" ref="G191:N191" si="190">SUM(G192:G192)</f>
        <v>0</v>
      </c>
      <c r="H191" s="75">
        <f t="shared" si="190"/>
        <v>0</v>
      </c>
      <c r="I191" s="86">
        <f t="shared" si="190"/>
        <v>0</v>
      </c>
      <c r="J191" s="128">
        <f t="shared" si="190"/>
        <v>0</v>
      </c>
      <c r="K191" s="75">
        <f t="shared" si="190"/>
        <v>0</v>
      </c>
      <c r="L191" s="175">
        <f t="shared" si="190"/>
        <v>0</v>
      </c>
      <c r="M191" s="233">
        <f t="shared" si="190"/>
        <v>0</v>
      </c>
      <c r="N191" s="75">
        <f t="shared" si="190"/>
        <v>0</v>
      </c>
      <c r="O191" s="86">
        <f>SUM(O192:O192)</f>
        <v>0</v>
      </c>
      <c r="P191" s="315"/>
      <c r="Q191" s="331"/>
    </row>
    <row r="192" spans="1:17" ht="36" hidden="1" x14ac:dyDescent="0.25">
      <c r="A192" s="30">
        <v>4311</v>
      </c>
      <c r="B192" s="41" t="s">
        <v>186</v>
      </c>
      <c r="C192" s="190">
        <f t="shared" si="166"/>
        <v>0</v>
      </c>
      <c r="D192" s="265"/>
      <c r="E192" s="155"/>
      <c r="F192" s="311">
        <f>D192+E192</f>
        <v>0</v>
      </c>
      <c r="G192" s="230"/>
      <c r="H192" s="43"/>
      <c r="I192" s="155">
        <f>G192+H192</f>
        <v>0</v>
      </c>
      <c r="J192" s="265"/>
      <c r="K192" s="43"/>
      <c r="L192" s="88">
        <f>J192+K192</f>
        <v>0</v>
      </c>
      <c r="M192" s="230"/>
      <c r="N192" s="43"/>
      <c r="O192" s="155">
        <f>M192+N192</f>
        <v>0</v>
      </c>
      <c r="P192" s="311"/>
      <c r="Q192" s="331"/>
    </row>
    <row r="193" spans="1:17" s="19" customFormat="1" ht="24" hidden="1" x14ac:dyDescent="0.25">
      <c r="A193" s="85"/>
      <c r="B193" s="17" t="s">
        <v>187</v>
      </c>
      <c r="C193" s="199">
        <f t="shared" si="166"/>
        <v>0</v>
      </c>
      <c r="D193" s="133">
        <f>SUM(D194,D229,D268)</f>
        <v>0</v>
      </c>
      <c r="E193" s="278">
        <f t="shared" ref="E193" si="191">SUM(E194,E229,E268)</f>
        <v>0</v>
      </c>
      <c r="F193" s="306">
        <f>SUM(F194,F229,F268)</f>
        <v>0</v>
      </c>
      <c r="G193" s="226">
        <f t="shared" ref="G193:N193" si="192">SUM(G194,G229,G268)</f>
        <v>0</v>
      </c>
      <c r="H193" s="66">
        <f t="shared" si="192"/>
        <v>0</v>
      </c>
      <c r="I193" s="278">
        <f t="shared" si="192"/>
        <v>0</v>
      </c>
      <c r="J193" s="133">
        <f t="shared" si="192"/>
        <v>0</v>
      </c>
      <c r="K193" s="66">
        <f t="shared" si="192"/>
        <v>0</v>
      </c>
      <c r="L193" s="169">
        <f t="shared" si="192"/>
        <v>0</v>
      </c>
      <c r="M193" s="226">
        <f t="shared" si="192"/>
        <v>0</v>
      </c>
      <c r="N193" s="66">
        <f t="shared" si="192"/>
        <v>0</v>
      </c>
      <c r="O193" s="161">
        <f>SUM(O194,O229,O268)</f>
        <v>0</v>
      </c>
      <c r="P193" s="321"/>
      <c r="Q193" s="182"/>
    </row>
    <row r="194" spans="1:17" hidden="1" x14ac:dyDescent="0.25">
      <c r="A194" s="67">
        <v>5000</v>
      </c>
      <c r="B194" s="67" t="s">
        <v>188</v>
      </c>
      <c r="C194" s="200">
        <f t="shared" si="166"/>
        <v>0</v>
      </c>
      <c r="D194" s="134">
        <f>D195+D203</f>
        <v>0</v>
      </c>
      <c r="E194" s="122">
        <f t="shared" ref="E194" si="193">E195+E203</f>
        <v>0</v>
      </c>
      <c r="F194" s="307">
        <f>F195+F203</f>
        <v>0</v>
      </c>
      <c r="G194" s="227">
        <f t="shared" ref="G194:N194" si="194">G195+G203</f>
        <v>0</v>
      </c>
      <c r="H194" s="68">
        <f t="shared" si="194"/>
        <v>0</v>
      </c>
      <c r="I194" s="122">
        <f t="shared" si="194"/>
        <v>0</v>
      </c>
      <c r="J194" s="134">
        <f t="shared" si="194"/>
        <v>0</v>
      </c>
      <c r="K194" s="68">
        <f t="shared" si="194"/>
        <v>0</v>
      </c>
      <c r="L194" s="170">
        <f t="shared" si="194"/>
        <v>0</v>
      </c>
      <c r="M194" s="227">
        <f t="shared" si="194"/>
        <v>0</v>
      </c>
      <c r="N194" s="68">
        <f t="shared" si="194"/>
        <v>0</v>
      </c>
      <c r="O194" s="122">
        <f>O195+O203</f>
        <v>0</v>
      </c>
      <c r="P194" s="307"/>
      <c r="Q194" s="331"/>
    </row>
    <row r="195" spans="1:17" hidden="1" x14ac:dyDescent="0.25">
      <c r="A195" s="34">
        <v>5100</v>
      </c>
      <c r="B195" s="69" t="s">
        <v>189</v>
      </c>
      <c r="C195" s="188">
        <f t="shared" si="166"/>
        <v>0</v>
      </c>
      <c r="D195" s="127">
        <f>D196+D197+D200+D201+D202</f>
        <v>0</v>
      </c>
      <c r="E195" s="120">
        <f t="shared" ref="E195" si="195">E196+E197+E200+E201+E202</f>
        <v>0</v>
      </c>
      <c r="F195" s="314">
        <f>F196+F197+F200+F201+F202</f>
        <v>0</v>
      </c>
      <c r="G195" s="228">
        <f t="shared" ref="G195:N195" si="196">G196+G197+G200+G201+G202</f>
        <v>0</v>
      </c>
      <c r="H195" s="36">
        <f t="shared" si="196"/>
        <v>0</v>
      </c>
      <c r="I195" s="120">
        <f t="shared" si="196"/>
        <v>0</v>
      </c>
      <c r="J195" s="127">
        <f t="shared" si="196"/>
        <v>0</v>
      </c>
      <c r="K195" s="36">
        <f t="shared" si="196"/>
        <v>0</v>
      </c>
      <c r="L195" s="174">
        <f t="shared" si="196"/>
        <v>0</v>
      </c>
      <c r="M195" s="228">
        <f t="shared" si="196"/>
        <v>0</v>
      </c>
      <c r="N195" s="36">
        <f t="shared" si="196"/>
        <v>0</v>
      </c>
      <c r="O195" s="120">
        <f>O196+O197+O200+O201+O202</f>
        <v>0</v>
      </c>
      <c r="P195" s="314"/>
      <c r="Q195" s="331"/>
    </row>
    <row r="196" spans="1:17" hidden="1" x14ac:dyDescent="0.25">
      <c r="A196" s="859">
        <v>5110</v>
      </c>
      <c r="B196" s="38" t="s">
        <v>190</v>
      </c>
      <c r="C196" s="189">
        <f t="shared" si="166"/>
        <v>0</v>
      </c>
      <c r="D196" s="264"/>
      <c r="E196" s="154"/>
      <c r="F196" s="310">
        <f>D196+E196</f>
        <v>0</v>
      </c>
      <c r="G196" s="220"/>
      <c r="H196" s="40"/>
      <c r="I196" s="154">
        <f>G196+H196</f>
        <v>0</v>
      </c>
      <c r="J196" s="264"/>
      <c r="K196" s="40"/>
      <c r="L196" s="89">
        <f>J196+K196</f>
        <v>0</v>
      </c>
      <c r="M196" s="220"/>
      <c r="N196" s="40"/>
      <c r="O196" s="154">
        <f>M196+N196</f>
        <v>0</v>
      </c>
      <c r="P196" s="310"/>
      <c r="Q196" s="331"/>
    </row>
    <row r="197" spans="1:17" ht="24" hidden="1" x14ac:dyDescent="0.25">
      <c r="A197" s="72">
        <v>5120</v>
      </c>
      <c r="B197" s="41" t="s">
        <v>191</v>
      </c>
      <c r="C197" s="190">
        <f t="shared" si="166"/>
        <v>0</v>
      </c>
      <c r="D197" s="129">
        <f>D198+D199</f>
        <v>0</v>
      </c>
      <c r="E197" s="87">
        <f t="shared" ref="E197" si="197">E198+E199</f>
        <v>0</v>
      </c>
      <c r="F197" s="312">
        <f>F198+F199</f>
        <v>0</v>
      </c>
      <c r="G197" s="231">
        <f t="shared" ref="G197:O197" si="198">G198+G199</f>
        <v>0</v>
      </c>
      <c r="H197" s="73">
        <f t="shared" si="198"/>
        <v>0</v>
      </c>
      <c r="I197" s="87">
        <f t="shared" si="198"/>
        <v>0</v>
      </c>
      <c r="J197" s="129">
        <f t="shared" si="198"/>
        <v>0</v>
      </c>
      <c r="K197" s="73">
        <f t="shared" si="198"/>
        <v>0</v>
      </c>
      <c r="L197" s="93">
        <f t="shared" si="198"/>
        <v>0</v>
      </c>
      <c r="M197" s="231">
        <f t="shared" si="198"/>
        <v>0</v>
      </c>
      <c r="N197" s="73">
        <f t="shared" si="198"/>
        <v>0</v>
      </c>
      <c r="O197" s="87">
        <f t="shared" si="198"/>
        <v>0</v>
      </c>
      <c r="P197" s="312"/>
      <c r="Q197" s="331"/>
    </row>
    <row r="198" spans="1:17" hidden="1" x14ac:dyDescent="0.25">
      <c r="A198" s="30">
        <v>5121</v>
      </c>
      <c r="B198" s="41" t="s">
        <v>192</v>
      </c>
      <c r="C198" s="190">
        <f t="shared" si="166"/>
        <v>0</v>
      </c>
      <c r="D198" s="265"/>
      <c r="E198" s="155"/>
      <c r="F198" s="311">
        <f t="shared" ref="F198:F202" si="199">D198+E198</f>
        <v>0</v>
      </c>
      <c r="G198" s="230"/>
      <c r="H198" s="43"/>
      <c r="I198" s="155">
        <f t="shared" ref="I198:I202" si="200">G198+H198</f>
        <v>0</v>
      </c>
      <c r="J198" s="265"/>
      <c r="K198" s="43"/>
      <c r="L198" s="88">
        <f t="shared" ref="L198:L202" si="201">J198+K198</f>
        <v>0</v>
      </c>
      <c r="M198" s="230"/>
      <c r="N198" s="43"/>
      <c r="O198" s="155">
        <f t="shared" ref="O198:O202" si="202">M198+N198</f>
        <v>0</v>
      </c>
      <c r="P198" s="311"/>
      <c r="Q198" s="331"/>
    </row>
    <row r="199" spans="1:17" ht="24" hidden="1" x14ac:dyDescent="0.25">
      <c r="A199" s="30">
        <v>5129</v>
      </c>
      <c r="B199" s="41" t="s">
        <v>193</v>
      </c>
      <c r="C199" s="190">
        <f t="shared" si="166"/>
        <v>0</v>
      </c>
      <c r="D199" s="265"/>
      <c r="E199" s="155"/>
      <c r="F199" s="311">
        <f t="shared" si="199"/>
        <v>0</v>
      </c>
      <c r="G199" s="230"/>
      <c r="H199" s="43"/>
      <c r="I199" s="155">
        <f t="shared" si="200"/>
        <v>0</v>
      </c>
      <c r="J199" s="265"/>
      <c r="K199" s="43"/>
      <c r="L199" s="88">
        <f t="shared" si="201"/>
        <v>0</v>
      </c>
      <c r="M199" s="230"/>
      <c r="N199" s="43"/>
      <c r="O199" s="155">
        <f t="shared" si="202"/>
        <v>0</v>
      </c>
      <c r="P199" s="311"/>
      <c r="Q199" s="331"/>
    </row>
    <row r="200" spans="1:17" hidden="1" x14ac:dyDescent="0.25">
      <c r="A200" s="72">
        <v>5130</v>
      </c>
      <c r="B200" s="41" t="s">
        <v>194</v>
      </c>
      <c r="C200" s="190">
        <f t="shared" si="166"/>
        <v>0</v>
      </c>
      <c r="D200" s="265"/>
      <c r="E200" s="155"/>
      <c r="F200" s="311">
        <f t="shared" si="199"/>
        <v>0</v>
      </c>
      <c r="G200" s="230"/>
      <c r="H200" s="43"/>
      <c r="I200" s="155">
        <f t="shared" si="200"/>
        <v>0</v>
      </c>
      <c r="J200" s="265"/>
      <c r="K200" s="43"/>
      <c r="L200" s="88">
        <f t="shared" si="201"/>
        <v>0</v>
      </c>
      <c r="M200" s="230"/>
      <c r="N200" s="43"/>
      <c r="O200" s="155">
        <f t="shared" si="202"/>
        <v>0</v>
      </c>
      <c r="P200" s="311"/>
      <c r="Q200" s="331"/>
    </row>
    <row r="201" spans="1:17" hidden="1" x14ac:dyDescent="0.25">
      <c r="A201" s="72">
        <v>5140</v>
      </c>
      <c r="B201" s="41" t="s">
        <v>195</v>
      </c>
      <c r="C201" s="190">
        <f t="shared" si="166"/>
        <v>0</v>
      </c>
      <c r="D201" s="265"/>
      <c r="E201" s="155"/>
      <c r="F201" s="311">
        <f t="shared" si="199"/>
        <v>0</v>
      </c>
      <c r="G201" s="230"/>
      <c r="H201" s="43"/>
      <c r="I201" s="155">
        <f t="shared" si="200"/>
        <v>0</v>
      </c>
      <c r="J201" s="265"/>
      <c r="K201" s="43"/>
      <c r="L201" s="88">
        <f t="shared" si="201"/>
        <v>0</v>
      </c>
      <c r="M201" s="230"/>
      <c r="N201" s="43"/>
      <c r="O201" s="155">
        <f t="shared" si="202"/>
        <v>0</v>
      </c>
      <c r="P201" s="311"/>
      <c r="Q201" s="331"/>
    </row>
    <row r="202" spans="1:17" ht="24" hidden="1" x14ac:dyDescent="0.25">
      <c r="A202" s="72">
        <v>5170</v>
      </c>
      <c r="B202" s="41" t="s">
        <v>196</v>
      </c>
      <c r="C202" s="190">
        <f t="shared" si="166"/>
        <v>0</v>
      </c>
      <c r="D202" s="265"/>
      <c r="E202" s="155"/>
      <c r="F202" s="311">
        <f t="shared" si="199"/>
        <v>0</v>
      </c>
      <c r="G202" s="230"/>
      <c r="H202" s="43"/>
      <c r="I202" s="155">
        <f t="shared" si="200"/>
        <v>0</v>
      </c>
      <c r="J202" s="265"/>
      <c r="K202" s="43"/>
      <c r="L202" s="88">
        <f t="shared" si="201"/>
        <v>0</v>
      </c>
      <c r="M202" s="230"/>
      <c r="N202" s="43"/>
      <c r="O202" s="155">
        <f t="shared" si="202"/>
        <v>0</v>
      </c>
      <c r="P202" s="311"/>
      <c r="Q202" s="331"/>
    </row>
    <row r="203" spans="1:17" hidden="1" x14ac:dyDescent="0.25">
      <c r="A203" s="34">
        <v>5200</v>
      </c>
      <c r="B203" s="69" t="s">
        <v>197</v>
      </c>
      <c r="C203" s="188">
        <f t="shared" si="166"/>
        <v>0</v>
      </c>
      <c r="D203" s="127">
        <f>D204+D214+D215+D224+D225+D226+D228</f>
        <v>0</v>
      </c>
      <c r="E203" s="120">
        <f t="shared" ref="E203" si="203">E204+E214+E215+E224+E225+E226+E228</f>
        <v>0</v>
      </c>
      <c r="F203" s="314">
        <f>F204+F214+F215+F224+F225+F226+F228</f>
        <v>0</v>
      </c>
      <c r="G203" s="228">
        <f t="shared" ref="G203:O203" si="204">G204+G214+G215+G224+G225+G226+G228</f>
        <v>0</v>
      </c>
      <c r="H203" s="36">
        <f t="shared" si="204"/>
        <v>0</v>
      </c>
      <c r="I203" s="120">
        <f t="shared" si="204"/>
        <v>0</v>
      </c>
      <c r="J203" s="127">
        <f t="shared" si="204"/>
        <v>0</v>
      </c>
      <c r="K203" s="36">
        <f t="shared" si="204"/>
        <v>0</v>
      </c>
      <c r="L203" s="174">
        <f t="shared" si="204"/>
        <v>0</v>
      </c>
      <c r="M203" s="228">
        <f t="shared" si="204"/>
        <v>0</v>
      </c>
      <c r="N203" s="36">
        <f t="shared" si="204"/>
        <v>0</v>
      </c>
      <c r="O203" s="120">
        <f t="shared" si="204"/>
        <v>0</v>
      </c>
      <c r="P203" s="314"/>
      <c r="Q203" s="331"/>
    </row>
    <row r="204" spans="1:17" hidden="1" x14ac:dyDescent="0.25">
      <c r="A204" s="70">
        <v>5210</v>
      </c>
      <c r="B204" s="55" t="s">
        <v>198</v>
      </c>
      <c r="C204" s="195">
        <f t="shared" si="166"/>
        <v>0</v>
      </c>
      <c r="D204" s="82">
        <f>SUM(D205:D213)</f>
        <v>0</v>
      </c>
      <c r="E204" s="153">
        <f>SUM(E205:E213)</f>
        <v>0</v>
      </c>
      <c r="F204" s="309">
        <f t="shared" ref="F204:N204" si="205">SUM(F205:F213)</f>
        <v>0</v>
      </c>
      <c r="G204" s="229">
        <f t="shared" si="205"/>
        <v>0</v>
      </c>
      <c r="H204" s="71">
        <f t="shared" si="205"/>
        <v>0</v>
      </c>
      <c r="I204" s="153">
        <f t="shared" si="205"/>
        <v>0</v>
      </c>
      <c r="J204" s="82">
        <f t="shared" si="205"/>
        <v>0</v>
      </c>
      <c r="K204" s="71">
        <f t="shared" si="205"/>
        <v>0</v>
      </c>
      <c r="L204" s="172">
        <f t="shared" si="205"/>
        <v>0</v>
      </c>
      <c r="M204" s="229">
        <f t="shared" si="205"/>
        <v>0</v>
      </c>
      <c r="N204" s="71">
        <f t="shared" si="205"/>
        <v>0</v>
      </c>
      <c r="O204" s="153">
        <f>SUM(O205:O213)</f>
        <v>0</v>
      </c>
      <c r="P204" s="309"/>
      <c r="Q204" s="331"/>
    </row>
    <row r="205" spans="1:17" hidden="1" x14ac:dyDescent="0.25">
      <c r="A205" s="27">
        <v>5211</v>
      </c>
      <c r="B205" s="38" t="s">
        <v>199</v>
      </c>
      <c r="C205" s="189">
        <f t="shared" si="166"/>
        <v>0</v>
      </c>
      <c r="D205" s="264"/>
      <c r="E205" s="154"/>
      <c r="F205" s="310">
        <f t="shared" ref="F205:F214" si="206">D205+E205</f>
        <v>0</v>
      </c>
      <c r="G205" s="220"/>
      <c r="H205" s="40"/>
      <c r="I205" s="154">
        <f t="shared" ref="I205:I214" si="207">G205+H205</f>
        <v>0</v>
      </c>
      <c r="J205" s="264"/>
      <c r="K205" s="40"/>
      <c r="L205" s="89">
        <f t="shared" ref="L205:L214" si="208">J205+K205</f>
        <v>0</v>
      </c>
      <c r="M205" s="220"/>
      <c r="N205" s="40"/>
      <c r="O205" s="154">
        <f t="shared" ref="O205:O214" si="209">M205+N205</f>
        <v>0</v>
      </c>
      <c r="P205" s="310"/>
      <c r="Q205" s="331"/>
    </row>
    <row r="206" spans="1:17" hidden="1" x14ac:dyDescent="0.25">
      <c r="A206" s="30">
        <v>5212</v>
      </c>
      <c r="B206" s="41" t="s">
        <v>200</v>
      </c>
      <c r="C206" s="190">
        <f t="shared" si="166"/>
        <v>0</v>
      </c>
      <c r="D206" s="265"/>
      <c r="E206" s="155"/>
      <c r="F206" s="311">
        <f t="shared" si="206"/>
        <v>0</v>
      </c>
      <c r="G206" s="230"/>
      <c r="H206" s="43"/>
      <c r="I206" s="155">
        <f t="shared" si="207"/>
        <v>0</v>
      </c>
      <c r="J206" s="265"/>
      <c r="K206" s="43"/>
      <c r="L206" s="88">
        <f t="shared" si="208"/>
        <v>0</v>
      </c>
      <c r="M206" s="230"/>
      <c r="N206" s="43"/>
      <c r="O206" s="155">
        <f t="shared" si="209"/>
        <v>0</v>
      </c>
      <c r="P206" s="311"/>
      <c r="Q206" s="331"/>
    </row>
    <row r="207" spans="1:17" hidden="1" x14ac:dyDescent="0.25">
      <c r="A207" s="30">
        <v>5213</v>
      </c>
      <c r="B207" s="41" t="s">
        <v>201</v>
      </c>
      <c r="C207" s="190">
        <f t="shared" si="166"/>
        <v>0</v>
      </c>
      <c r="D207" s="265"/>
      <c r="E207" s="155"/>
      <c r="F207" s="311">
        <f t="shared" si="206"/>
        <v>0</v>
      </c>
      <c r="G207" s="230"/>
      <c r="H207" s="43"/>
      <c r="I207" s="155">
        <f t="shared" si="207"/>
        <v>0</v>
      </c>
      <c r="J207" s="265"/>
      <c r="K207" s="43"/>
      <c r="L207" s="88">
        <f t="shared" si="208"/>
        <v>0</v>
      </c>
      <c r="M207" s="230"/>
      <c r="N207" s="43"/>
      <c r="O207" s="155">
        <f t="shared" si="209"/>
        <v>0</v>
      </c>
      <c r="P207" s="311"/>
      <c r="Q207" s="331"/>
    </row>
    <row r="208" spans="1:17" hidden="1" x14ac:dyDescent="0.25">
      <c r="A208" s="30">
        <v>5214</v>
      </c>
      <c r="B208" s="41" t="s">
        <v>202</v>
      </c>
      <c r="C208" s="190">
        <f t="shared" si="166"/>
        <v>0</v>
      </c>
      <c r="D208" s="265"/>
      <c r="E208" s="155"/>
      <c r="F208" s="311">
        <f t="shared" si="206"/>
        <v>0</v>
      </c>
      <c r="G208" s="230"/>
      <c r="H208" s="43"/>
      <c r="I208" s="155">
        <f t="shared" si="207"/>
        <v>0</v>
      </c>
      <c r="J208" s="265"/>
      <c r="K208" s="43"/>
      <c r="L208" s="88">
        <f t="shared" si="208"/>
        <v>0</v>
      </c>
      <c r="M208" s="230"/>
      <c r="N208" s="43"/>
      <c r="O208" s="155">
        <f t="shared" si="209"/>
        <v>0</v>
      </c>
      <c r="P208" s="311"/>
      <c r="Q208" s="331"/>
    </row>
    <row r="209" spans="1:17" hidden="1" x14ac:dyDescent="0.25">
      <c r="A209" s="30">
        <v>5215</v>
      </c>
      <c r="B209" s="41" t="s">
        <v>203</v>
      </c>
      <c r="C209" s="190">
        <f t="shared" si="166"/>
        <v>0</v>
      </c>
      <c r="D209" s="265"/>
      <c r="E209" s="155"/>
      <c r="F209" s="311">
        <f t="shared" si="206"/>
        <v>0</v>
      </c>
      <c r="G209" s="230"/>
      <c r="H209" s="43"/>
      <c r="I209" s="155">
        <f t="shared" si="207"/>
        <v>0</v>
      </c>
      <c r="J209" s="265"/>
      <c r="K209" s="43"/>
      <c r="L209" s="88">
        <f t="shared" si="208"/>
        <v>0</v>
      </c>
      <c r="M209" s="230"/>
      <c r="N209" s="43"/>
      <c r="O209" s="155">
        <f t="shared" si="209"/>
        <v>0</v>
      </c>
      <c r="P209" s="311"/>
      <c r="Q209" s="331"/>
    </row>
    <row r="210" spans="1:17" ht="24" hidden="1" x14ac:dyDescent="0.25">
      <c r="A210" s="30">
        <v>5216</v>
      </c>
      <c r="B210" s="41" t="s">
        <v>204</v>
      </c>
      <c r="C210" s="190">
        <f t="shared" si="166"/>
        <v>0</v>
      </c>
      <c r="D210" s="265"/>
      <c r="E210" s="155"/>
      <c r="F210" s="311">
        <f t="shared" si="206"/>
        <v>0</v>
      </c>
      <c r="G210" s="230"/>
      <c r="H210" s="43"/>
      <c r="I210" s="155">
        <f t="shared" si="207"/>
        <v>0</v>
      </c>
      <c r="J210" s="265"/>
      <c r="K210" s="43"/>
      <c r="L210" s="88">
        <f t="shared" si="208"/>
        <v>0</v>
      </c>
      <c r="M210" s="230"/>
      <c r="N210" s="43"/>
      <c r="O210" s="155">
        <f t="shared" si="209"/>
        <v>0</v>
      </c>
      <c r="P210" s="311"/>
      <c r="Q210" s="331"/>
    </row>
    <row r="211" spans="1:17" hidden="1" x14ac:dyDescent="0.25">
      <c r="A211" s="30">
        <v>5217</v>
      </c>
      <c r="B211" s="41" t="s">
        <v>205</v>
      </c>
      <c r="C211" s="190">
        <f t="shared" si="166"/>
        <v>0</v>
      </c>
      <c r="D211" s="265"/>
      <c r="E211" s="155"/>
      <c r="F211" s="311">
        <f t="shared" si="206"/>
        <v>0</v>
      </c>
      <c r="G211" s="230"/>
      <c r="H211" s="43"/>
      <c r="I211" s="155">
        <f t="shared" si="207"/>
        <v>0</v>
      </c>
      <c r="J211" s="265"/>
      <c r="K211" s="43"/>
      <c r="L211" s="88">
        <f t="shared" si="208"/>
        <v>0</v>
      </c>
      <c r="M211" s="230"/>
      <c r="N211" s="43"/>
      <c r="O211" s="155">
        <f t="shared" si="209"/>
        <v>0</v>
      </c>
      <c r="P211" s="311"/>
      <c r="Q211" s="331"/>
    </row>
    <row r="212" spans="1:17" hidden="1" x14ac:dyDescent="0.25">
      <c r="A212" s="30">
        <v>5218</v>
      </c>
      <c r="B212" s="41" t="s">
        <v>206</v>
      </c>
      <c r="C212" s="190">
        <f t="shared" si="166"/>
        <v>0</v>
      </c>
      <c r="D212" s="265"/>
      <c r="E212" s="155"/>
      <c r="F212" s="311">
        <f t="shared" si="206"/>
        <v>0</v>
      </c>
      <c r="G212" s="230"/>
      <c r="H212" s="43"/>
      <c r="I212" s="155">
        <f t="shared" si="207"/>
        <v>0</v>
      </c>
      <c r="J212" s="265"/>
      <c r="K212" s="43"/>
      <c r="L212" s="88">
        <f t="shared" si="208"/>
        <v>0</v>
      </c>
      <c r="M212" s="230"/>
      <c r="N212" s="43"/>
      <c r="O212" s="155">
        <f t="shared" si="209"/>
        <v>0</v>
      </c>
      <c r="P212" s="311"/>
      <c r="Q212" s="331"/>
    </row>
    <row r="213" spans="1:17" hidden="1" x14ac:dyDescent="0.25">
      <c r="A213" s="30">
        <v>5219</v>
      </c>
      <c r="B213" s="41" t="s">
        <v>207</v>
      </c>
      <c r="C213" s="190">
        <f t="shared" si="166"/>
        <v>0</v>
      </c>
      <c r="D213" s="265"/>
      <c r="E213" s="155"/>
      <c r="F213" s="311">
        <f t="shared" si="206"/>
        <v>0</v>
      </c>
      <c r="G213" s="230"/>
      <c r="H213" s="43"/>
      <c r="I213" s="155">
        <f t="shared" si="207"/>
        <v>0</v>
      </c>
      <c r="J213" s="265"/>
      <c r="K213" s="43"/>
      <c r="L213" s="88">
        <f t="shared" si="208"/>
        <v>0</v>
      </c>
      <c r="M213" s="230"/>
      <c r="N213" s="43"/>
      <c r="O213" s="155">
        <f t="shared" si="209"/>
        <v>0</v>
      </c>
      <c r="P213" s="311"/>
      <c r="Q213" s="331"/>
    </row>
    <row r="214" spans="1:17" ht="13.5" hidden="1" customHeight="1" x14ac:dyDescent="0.25">
      <c r="A214" s="72">
        <v>5220</v>
      </c>
      <c r="B214" s="41" t="s">
        <v>208</v>
      </c>
      <c r="C214" s="190">
        <f t="shared" si="166"/>
        <v>0</v>
      </c>
      <c r="D214" s="265"/>
      <c r="E214" s="155"/>
      <c r="F214" s="311">
        <f t="shared" si="206"/>
        <v>0</v>
      </c>
      <c r="G214" s="230"/>
      <c r="H214" s="43"/>
      <c r="I214" s="155">
        <f t="shared" si="207"/>
        <v>0</v>
      </c>
      <c r="J214" s="265"/>
      <c r="K214" s="43"/>
      <c r="L214" s="88">
        <f t="shared" si="208"/>
        <v>0</v>
      </c>
      <c r="M214" s="230"/>
      <c r="N214" s="43"/>
      <c r="O214" s="155">
        <f t="shared" si="209"/>
        <v>0</v>
      </c>
      <c r="P214" s="311"/>
      <c r="Q214" s="331"/>
    </row>
    <row r="215" spans="1:17" hidden="1" x14ac:dyDescent="0.25">
      <c r="A215" s="72">
        <v>5230</v>
      </c>
      <c r="B215" s="41" t="s">
        <v>209</v>
      </c>
      <c r="C215" s="190">
        <f t="shared" si="166"/>
        <v>0</v>
      </c>
      <c r="D215" s="129">
        <f>SUM(D216:D223)</f>
        <v>0</v>
      </c>
      <c r="E215" s="87">
        <f t="shared" ref="E215" si="210">SUM(E216:E223)</f>
        <v>0</v>
      </c>
      <c r="F215" s="312">
        <f>SUM(F216:F223)</f>
        <v>0</v>
      </c>
      <c r="G215" s="231">
        <f t="shared" ref="G215:N215" si="211">SUM(G216:G223)</f>
        <v>0</v>
      </c>
      <c r="H215" s="73">
        <f t="shared" si="211"/>
        <v>0</v>
      </c>
      <c r="I215" s="87">
        <f t="shared" si="211"/>
        <v>0</v>
      </c>
      <c r="J215" s="129">
        <f t="shared" si="211"/>
        <v>0</v>
      </c>
      <c r="K215" s="73">
        <f t="shared" si="211"/>
        <v>0</v>
      </c>
      <c r="L215" s="93">
        <f t="shared" si="211"/>
        <v>0</v>
      </c>
      <c r="M215" s="231">
        <f t="shared" si="211"/>
        <v>0</v>
      </c>
      <c r="N215" s="73">
        <f t="shared" si="211"/>
        <v>0</v>
      </c>
      <c r="O215" s="87">
        <f>SUM(O216:O223)</f>
        <v>0</v>
      </c>
      <c r="P215" s="312"/>
      <c r="Q215" s="331"/>
    </row>
    <row r="216" spans="1:17" hidden="1" x14ac:dyDescent="0.25">
      <c r="A216" s="30">
        <v>5231</v>
      </c>
      <c r="B216" s="41" t="s">
        <v>210</v>
      </c>
      <c r="C216" s="190">
        <f t="shared" si="166"/>
        <v>0</v>
      </c>
      <c r="D216" s="265"/>
      <c r="E216" s="155"/>
      <c r="F216" s="311">
        <f t="shared" ref="F216:F225" si="212">D216+E216</f>
        <v>0</v>
      </c>
      <c r="G216" s="230"/>
      <c r="H216" s="43"/>
      <c r="I216" s="155">
        <f t="shared" ref="I216:I225" si="213">G216+H216</f>
        <v>0</v>
      </c>
      <c r="J216" s="265"/>
      <c r="K216" s="43"/>
      <c r="L216" s="88">
        <f t="shared" ref="L216:L225" si="214">J216+K216</f>
        <v>0</v>
      </c>
      <c r="M216" s="230"/>
      <c r="N216" s="43"/>
      <c r="O216" s="155">
        <f t="shared" ref="O216:O225" si="215">M216+N216</f>
        <v>0</v>
      </c>
      <c r="P216" s="311"/>
      <c r="Q216" s="331"/>
    </row>
    <row r="217" spans="1:17" hidden="1" x14ac:dyDescent="0.25">
      <c r="A217" s="30">
        <v>5232</v>
      </c>
      <c r="B217" s="41" t="s">
        <v>211</v>
      </c>
      <c r="C217" s="190">
        <f t="shared" si="166"/>
        <v>0</v>
      </c>
      <c r="D217" s="265"/>
      <c r="E217" s="155"/>
      <c r="F217" s="311">
        <f t="shared" si="212"/>
        <v>0</v>
      </c>
      <c r="G217" s="230"/>
      <c r="H217" s="43"/>
      <c r="I217" s="155">
        <f t="shared" si="213"/>
        <v>0</v>
      </c>
      <c r="J217" s="265"/>
      <c r="K217" s="43"/>
      <c r="L217" s="88">
        <f t="shared" si="214"/>
        <v>0</v>
      </c>
      <c r="M217" s="230"/>
      <c r="N217" s="43"/>
      <c r="O217" s="155">
        <f t="shared" si="215"/>
        <v>0</v>
      </c>
      <c r="P217" s="311"/>
      <c r="Q217" s="331"/>
    </row>
    <row r="218" spans="1:17" hidden="1" x14ac:dyDescent="0.25">
      <c r="A218" s="30">
        <v>5233</v>
      </c>
      <c r="B218" s="41" t="s">
        <v>212</v>
      </c>
      <c r="C218" s="190">
        <f t="shared" si="166"/>
        <v>0</v>
      </c>
      <c r="D218" s="265"/>
      <c r="E218" s="155"/>
      <c r="F218" s="311">
        <f t="shared" si="212"/>
        <v>0</v>
      </c>
      <c r="G218" s="230"/>
      <c r="H218" s="43"/>
      <c r="I218" s="155">
        <f t="shared" si="213"/>
        <v>0</v>
      </c>
      <c r="J218" s="265"/>
      <c r="K218" s="43"/>
      <c r="L218" s="88">
        <f t="shared" si="214"/>
        <v>0</v>
      </c>
      <c r="M218" s="230"/>
      <c r="N218" s="43"/>
      <c r="O218" s="155">
        <f t="shared" si="215"/>
        <v>0</v>
      </c>
      <c r="P218" s="311"/>
      <c r="Q218" s="331"/>
    </row>
    <row r="219" spans="1:17" ht="24" hidden="1" x14ac:dyDescent="0.25">
      <c r="A219" s="30">
        <v>5234</v>
      </c>
      <c r="B219" s="41" t="s">
        <v>213</v>
      </c>
      <c r="C219" s="190">
        <f t="shared" si="166"/>
        <v>0</v>
      </c>
      <c r="D219" s="265"/>
      <c r="E219" s="155"/>
      <c r="F219" s="311">
        <f t="shared" si="212"/>
        <v>0</v>
      </c>
      <c r="G219" s="230"/>
      <c r="H219" s="43"/>
      <c r="I219" s="155">
        <f t="shared" si="213"/>
        <v>0</v>
      </c>
      <c r="J219" s="265"/>
      <c r="K219" s="43"/>
      <c r="L219" s="88">
        <f t="shared" si="214"/>
        <v>0</v>
      </c>
      <c r="M219" s="230"/>
      <c r="N219" s="43"/>
      <c r="O219" s="155">
        <f t="shared" si="215"/>
        <v>0</v>
      </c>
      <c r="P219" s="311"/>
      <c r="Q219" s="331"/>
    </row>
    <row r="220" spans="1:17" ht="14.25" hidden="1" customHeight="1" x14ac:dyDescent="0.25">
      <c r="A220" s="30">
        <v>5236</v>
      </c>
      <c r="B220" s="41" t="s">
        <v>214</v>
      </c>
      <c r="C220" s="190">
        <f t="shared" si="166"/>
        <v>0</v>
      </c>
      <c r="D220" s="265"/>
      <c r="E220" s="155"/>
      <c r="F220" s="311">
        <f t="shared" si="212"/>
        <v>0</v>
      </c>
      <c r="G220" s="230"/>
      <c r="H220" s="43"/>
      <c r="I220" s="155">
        <f t="shared" si="213"/>
        <v>0</v>
      </c>
      <c r="J220" s="265"/>
      <c r="K220" s="43"/>
      <c r="L220" s="88">
        <f t="shared" si="214"/>
        <v>0</v>
      </c>
      <c r="M220" s="230"/>
      <c r="N220" s="43"/>
      <c r="O220" s="155">
        <f t="shared" si="215"/>
        <v>0</v>
      </c>
      <c r="P220" s="311"/>
      <c r="Q220" s="331"/>
    </row>
    <row r="221" spans="1:17" ht="14.25" hidden="1" customHeight="1" x14ac:dyDescent="0.25">
      <c r="A221" s="30">
        <v>5237</v>
      </c>
      <c r="B221" s="41" t="s">
        <v>215</v>
      </c>
      <c r="C221" s="190">
        <f t="shared" si="166"/>
        <v>0</v>
      </c>
      <c r="D221" s="265"/>
      <c r="E221" s="155"/>
      <c r="F221" s="311">
        <f t="shared" si="212"/>
        <v>0</v>
      </c>
      <c r="G221" s="230"/>
      <c r="H221" s="43"/>
      <c r="I221" s="155">
        <f t="shared" si="213"/>
        <v>0</v>
      </c>
      <c r="J221" s="265"/>
      <c r="K221" s="43"/>
      <c r="L221" s="88">
        <f t="shared" si="214"/>
        <v>0</v>
      </c>
      <c r="M221" s="230"/>
      <c r="N221" s="43"/>
      <c r="O221" s="155">
        <f t="shared" si="215"/>
        <v>0</v>
      </c>
      <c r="P221" s="311"/>
      <c r="Q221" s="331"/>
    </row>
    <row r="222" spans="1:17" ht="24" hidden="1" x14ac:dyDescent="0.25">
      <c r="A222" s="30">
        <v>5238</v>
      </c>
      <c r="B222" s="41" t="s">
        <v>216</v>
      </c>
      <c r="C222" s="190">
        <f t="shared" si="166"/>
        <v>0</v>
      </c>
      <c r="D222" s="265"/>
      <c r="E222" s="155"/>
      <c r="F222" s="311">
        <f t="shared" si="212"/>
        <v>0</v>
      </c>
      <c r="G222" s="230"/>
      <c r="H222" s="43"/>
      <c r="I222" s="155">
        <f t="shared" si="213"/>
        <v>0</v>
      </c>
      <c r="J222" s="265"/>
      <c r="K222" s="43"/>
      <c r="L222" s="88">
        <f t="shared" si="214"/>
        <v>0</v>
      </c>
      <c r="M222" s="230"/>
      <c r="N222" s="43"/>
      <c r="O222" s="155">
        <f t="shared" si="215"/>
        <v>0</v>
      </c>
      <c r="P222" s="311"/>
      <c r="Q222" s="331"/>
    </row>
    <row r="223" spans="1:17" ht="24" hidden="1" x14ac:dyDescent="0.25">
      <c r="A223" s="30">
        <v>5239</v>
      </c>
      <c r="B223" s="41" t="s">
        <v>217</v>
      </c>
      <c r="C223" s="190">
        <f t="shared" si="166"/>
        <v>0</v>
      </c>
      <c r="D223" s="265"/>
      <c r="E223" s="155"/>
      <c r="F223" s="311">
        <f t="shared" si="212"/>
        <v>0</v>
      </c>
      <c r="G223" s="230"/>
      <c r="H223" s="43"/>
      <c r="I223" s="155">
        <f t="shared" si="213"/>
        <v>0</v>
      </c>
      <c r="J223" s="265"/>
      <c r="K223" s="43"/>
      <c r="L223" s="88">
        <f t="shared" si="214"/>
        <v>0</v>
      </c>
      <c r="M223" s="230"/>
      <c r="N223" s="43"/>
      <c r="O223" s="155">
        <f t="shared" si="215"/>
        <v>0</v>
      </c>
      <c r="P223" s="311"/>
      <c r="Q223" s="331"/>
    </row>
    <row r="224" spans="1:17" ht="24" hidden="1" x14ac:dyDescent="0.25">
      <c r="A224" s="72">
        <v>5240</v>
      </c>
      <c r="B224" s="41" t="s">
        <v>218</v>
      </c>
      <c r="C224" s="190">
        <f t="shared" si="166"/>
        <v>0</v>
      </c>
      <c r="D224" s="265"/>
      <c r="E224" s="155"/>
      <c r="F224" s="311">
        <f t="shared" si="212"/>
        <v>0</v>
      </c>
      <c r="G224" s="230"/>
      <c r="H224" s="43"/>
      <c r="I224" s="155">
        <f t="shared" si="213"/>
        <v>0</v>
      </c>
      <c r="J224" s="265"/>
      <c r="K224" s="43"/>
      <c r="L224" s="88">
        <f t="shared" si="214"/>
        <v>0</v>
      </c>
      <c r="M224" s="230"/>
      <c r="N224" s="43"/>
      <c r="O224" s="155">
        <f t="shared" si="215"/>
        <v>0</v>
      </c>
      <c r="P224" s="311"/>
      <c r="Q224" s="331"/>
    </row>
    <row r="225" spans="1:17" hidden="1" x14ac:dyDescent="0.25">
      <c r="A225" s="72">
        <v>5250</v>
      </c>
      <c r="B225" s="41" t="s">
        <v>219</v>
      </c>
      <c r="C225" s="190">
        <f t="shared" si="166"/>
        <v>0</v>
      </c>
      <c r="D225" s="265"/>
      <c r="E225" s="155"/>
      <c r="F225" s="311">
        <f t="shared" si="212"/>
        <v>0</v>
      </c>
      <c r="G225" s="230"/>
      <c r="H225" s="43"/>
      <c r="I225" s="155">
        <f t="shared" si="213"/>
        <v>0</v>
      </c>
      <c r="J225" s="265"/>
      <c r="K225" s="43"/>
      <c r="L225" s="88">
        <f t="shared" si="214"/>
        <v>0</v>
      </c>
      <c r="M225" s="230"/>
      <c r="N225" s="43"/>
      <c r="O225" s="155">
        <f t="shared" si="215"/>
        <v>0</v>
      </c>
      <c r="P225" s="311"/>
      <c r="Q225" s="331"/>
    </row>
    <row r="226" spans="1:17" hidden="1" x14ac:dyDescent="0.25">
      <c r="A226" s="72">
        <v>5260</v>
      </c>
      <c r="B226" s="41" t="s">
        <v>220</v>
      </c>
      <c r="C226" s="190">
        <f t="shared" si="166"/>
        <v>0</v>
      </c>
      <c r="D226" s="129">
        <f>SUM(D227)</f>
        <v>0</v>
      </c>
      <c r="E226" s="87">
        <f t="shared" ref="E226" si="216">SUM(E227)</f>
        <v>0</v>
      </c>
      <c r="F226" s="312">
        <f>SUM(F227)</f>
        <v>0</v>
      </c>
      <c r="G226" s="231">
        <f t="shared" ref="G226:N226" si="217">SUM(G227)</f>
        <v>0</v>
      </c>
      <c r="H226" s="73">
        <f t="shared" si="217"/>
        <v>0</v>
      </c>
      <c r="I226" s="87">
        <f t="shared" si="217"/>
        <v>0</v>
      </c>
      <c r="J226" s="129">
        <f t="shared" si="217"/>
        <v>0</v>
      </c>
      <c r="K226" s="73">
        <f t="shared" si="217"/>
        <v>0</v>
      </c>
      <c r="L226" s="93">
        <f t="shared" si="217"/>
        <v>0</v>
      </c>
      <c r="M226" s="231">
        <f t="shared" si="217"/>
        <v>0</v>
      </c>
      <c r="N226" s="73">
        <f t="shared" si="217"/>
        <v>0</v>
      </c>
      <c r="O226" s="87">
        <f>SUM(O227)</f>
        <v>0</v>
      </c>
      <c r="P226" s="312"/>
      <c r="Q226" s="331"/>
    </row>
    <row r="227" spans="1:17" ht="24" hidden="1" x14ac:dyDescent="0.25">
      <c r="A227" s="30">
        <v>5269</v>
      </c>
      <c r="B227" s="41" t="s">
        <v>221</v>
      </c>
      <c r="C227" s="190">
        <f t="shared" si="166"/>
        <v>0</v>
      </c>
      <c r="D227" s="265"/>
      <c r="E227" s="155"/>
      <c r="F227" s="311">
        <f t="shared" ref="F227:F228" si="218">D227+E227</f>
        <v>0</v>
      </c>
      <c r="G227" s="230"/>
      <c r="H227" s="43"/>
      <c r="I227" s="155">
        <f t="shared" ref="I227:I228" si="219">G227+H227</f>
        <v>0</v>
      </c>
      <c r="J227" s="265"/>
      <c r="K227" s="43"/>
      <c r="L227" s="88">
        <f t="shared" ref="L227:L228" si="220">J227+K227</f>
        <v>0</v>
      </c>
      <c r="M227" s="230"/>
      <c r="N227" s="43"/>
      <c r="O227" s="155">
        <f t="shared" ref="O227:O228" si="221">M227+N227</f>
        <v>0</v>
      </c>
      <c r="P227" s="311"/>
      <c r="Q227" s="331"/>
    </row>
    <row r="228" spans="1:17" ht="24" hidden="1" x14ac:dyDescent="0.25">
      <c r="A228" s="70">
        <v>5270</v>
      </c>
      <c r="B228" s="55" t="s">
        <v>222</v>
      </c>
      <c r="C228" s="195">
        <f t="shared" si="166"/>
        <v>0</v>
      </c>
      <c r="D228" s="262"/>
      <c r="E228" s="156"/>
      <c r="F228" s="313">
        <f t="shared" si="218"/>
        <v>0</v>
      </c>
      <c r="G228" s="232"/>
      <c r="H228" s="74"/>
      <c r="I228" s="156">
        <f t="shared" si="219"/>
        <v>0</v>
      </c>
      <c r="J228" s="262"/>
      <c r="K228" s="74"/>
      <c r="L228" s="173">
        <f t="shared" si="220"/>
        <v>0</v>
      </c>
      <c r="M228" s="232"/>
      <c r="N228" s="74"/>
      <c r="O228" s="156">
        <f t="shared" si="221"/>
        <v>0</v>
      </c>
      <c r="P228" s="313"/>
      <c r="Q228" s="331"/>
    </row>
    <row r="229" spans="1:17" hidden="1" x14ac:dyDescent="0.25">
      <c r="A229" s="67">
        <v>6000</v>
      </c>
      <c r="B229" s="67" t="s">
        <v>223</v>
      </c>
      <c r="C229" s="200">
        <f t="shared" si="166"/>
        <v>0</v>
      </c>
      <c r="D229" s="134">
        <f>D230+D250+D258</f>
        <v>0</v>
      </c>
      <c r="E229" s="122">
        <f t="shared" ref="E229" si="222">E230+E250+E258</f>
        <v>0</v>
      </c>
      <c r="F229" s="307">
        <f>F230+F250+F258</f>
        <v>0</v>
      </c>
      <c r="G229" s="227">
        <f t="shared" ref="G229:N229" si="223">G230+G250+G258</f>
        <v>0</v>
      </c>
      <c r="H229" s="68">
        <f t="shared" si="223"/>
        <v>0</v>
      </c>
      <c r="I229" s="122">
        <f t="shared" si="223"/>
        <v>0</v>
      </c>
      <c r="J229" s="134">
        <f t="shared" si="223"/>
        <v>0</v>
      </c>
      <c r="K229" s="68">
        <f t="shared" si="223"/>
        <v>0</v>
      </c>
      <c r="L229" s="170">
        <f t="shared" si="223"/>
        <v>0</v>
      </c>
      <c r="M229" s="227">
        <f t="shared" si="223"/>
        <v>0</v>
      </c>
      <c r="N229" s="68">
        <f t="shared" si="223"/>
        <v>0</v>
      </c>
      <c r="O229" s="122">
        <f>O230+O250+O258</f>
        <v>0</v>
      </c>
      <c r="P229" s="307"/>
      <c r="Q229" s="331"/>
    </row>
    <row r="230" spans="1:17" ht="14.25" hidden="1" customHeight="1" x14ac:dyDescent="0.25">
      <c r="A230" s="49">
        <v>6200</v>
      </c>
      <c r="B230" s="78" t="s">
        <v>224</v>
      </c>
      <c r="C230" s="202">
        <f t="shared" si="166"/>
        <v>0</v>
      </c>
      <c r="D230" s="135">
        <f>SUM(D231,D232,D234,D237,D243,D244,D245)</f>
        <v>0</v>
      </c>
      <c r="E230" s="121">
        <f t="shared" ref="E230" si="224">SUM(E231,E232,E234,E237,E243,E244,E245)</f>
        <v>0</v>
      </c>
      <c r="F230" s="308">
        <f>SUM(F231,F232,F234,F237,F243,F244,F245)</f>
        <v>0</v>
      </c>
      <c r="G230" s="236">
        <f t="shared" ref="G230:N230" si="225">SUM(G231,G232,G234,G237,G243,G244,G245)</f>
        <v>0</v>
      </c>
      <c r="H230" s="81">
        <f t="shared" si="225"/>
        <v>0</v>
      </c>
      <c r="I230" s="121">
        <f t="shared" si="225"/>
        <v>0</v>
      </c>
      <c r="J230" s="135">
        <f t="shared" si="225"/>
        <v>0</v>
      </c>
      <c r="K230" s="81">
        <f t="shared" si="225"/>
        <v>0</v>
      </c>
      <c r="L230" s="171">
        <f t="shared" si="225"/>
        <v>0</v>
      </c>
      <c r="M230" s="236">
        <f t="shared" si="225"/>
        <v>0</v>
      </c>
      <c r="N230" s="81">
        <f t="shared" si="225"/>
        <v>0</v>
      </c>
      <c r="O230" s="121">
        <f>SUM(O231,O232,O234,O237,O243,O244,O245)</f>
        <v>0</v>
      </c>
      <c r="P230" s="308"/>
      <c r="Q230" s="331"/>
    </row>
    <row r="231" spans="1:17" ht="24" hidden="1" x14ac:dyDescent="0.25">
      <c r="A231" s="859">
        <v>6220</v>
      </c>
      <c r="B231" s="38" t="s">
        <v>225</v>
      </c>
      <c r="C231" s="189">
        <f t="shared" si="166"/>
        <v>0</v>
      </c>
      <c r="D231" s="264"/>
      <c r="E231" s="154"/>
      <c r="F231" s="310">
        <f>D231+E231</f>
        <v>0</v>
      </c>
      <c r="G231" s="220"/>
      <c r="H231" s="40"/>
      <c r="I231" s="154">
        <f>G231+H231</f>
        <v>0</v>
      </c>
      <c r="J231" s="264"/>
      <c r="K231" s="40"/>
      <c r="L231" s="89">
        <f>J231+K231</f>
        <v>0</v>
      </c>
      <c r="M231" s="220"/>
      <c r="N231" s="40"/>
      <c r="O231" s="154">
        <f>M231+N231</f>
        <v>0</v>
      </c>
      <c r="P231" s="310"/>
      <c r="Q231" s="331"/>
    </row>
    <row r="232" spans="1:17" hidden="1" x14ac:dyDescent="0.25">
      <c r="A232" s="72">
        <v>6230</v>
      </c>
      <c r="B232" s="41" t="s">
        <v>226</v>
      </c>
      <c r="C232" s="190">
        <f t="shared" si="166"/>
        <v>0</v>
      </c>
      <c r="D232" s="129">
        <f>SUM(D233)</f>
        <v>0</v>
      </c>
      <c r="E232" s="87">
        <f t="shared" ref="E232:O232" si="226">SUM(E233)</f>
        <v>0</v>
      </c>
      <c r="F232" s="312">
        <f t="shared" si="226"/>
        <v>0</v>
      </c>
      <c r="G232" s="231">
        <f t="shared" si="226"/>
        <v>0</v>
      </c>
      <c r="H232" s="73">
        <f t="shared" si="226"/>
        <v>0</v>
      </c>
      <c r="I232" s="87">
        <f t="shared" si="226"/>
        <v>0</v>
      </c>
      <c r="J232" s="129">
        <f t="shared" si="226"/>
        <v>0</v>
      </c>
      <c r="K232" s="73">
        <f t="shared" si="226"/>
        <v>0</v>
      </c>
      <c r="L232" s="93">
        <f t="shared" si="226"/>
        <v>0</v>
      </c>
      <c r="M232" s="231">
        <f t="shared" si="226"/>
        <v>0</v>
      </c>
      <c r="N232" s="73">
        <f t="shared" si="226"/>
        <v>0</v>
      </c>
      <c r="O232" s="87">
        <f t="shared" si="226"/>
        <v>0</v>
      </c>
      <c r="P232" s="312"/>
      <c r="Q232" s="331"/>
    </row>
    <row r="233" spans="1:17" ht="24" hidden="1" x14ac:dyDescent="0.25">
      <c r="A233" s="30">
        <v>6239</v>
      </c>
      <c r="B233" s="38" t="s">
        <v>227</v>
      </c>
      <c r="C233" s="190">
        <f t="shared" si="166"/>
        <v>0</v>
      </c>
      <c r="D233" s="264"/>
      <c r="E233" s="154"/>
      <c r="F233" s="310">
        <f>D233+E233</f>
        <v>0</v>
      </c>
      <c r="G233" s="220"/>
      <c r="H233" s="40"/>
      <c r="I233" s="154">
        <f>G233+H233</f>
        <v>0</v>
      </c>
      <c r="J233" s="264"/>
      <c r="K233" s="40"/>
      <c r="L233" s="89">
        <f>J233+K233</f>
        <v>0</v>
      </c>
      <c r="M233" s="220"/>
      <c r="N233" s="40"/>
      <c r="O233" s="154">
        <f>M233+N233</f>
        <v>0</v>
      </c>
      <c r="P233" s="310"/>
      <c r="Q233" s="331"/>
    </row>
    <row r="234" spans="1:17" ht="24" hidden="1" x14ac:dyDescent="0.25">
      <c r="A234" s="72">
        <v>6240</v>
      </c>
      <c r="B234" s="41" t="s">
        <v>228</v>
      </c>
      <c r="C234" s="190">
        <f t="shared" si="166"/>
        <v>0</v>
      </c>
      <c r="D234" s="129">
        <f>SUM(D235:D236)</f>
        <v>0</v>
      </c>
      <c r="E234" s="87">
        <f t="shared" ref="E234" si="227">SUM(E235:E236)</f>
        <v>0</v>
      </c>
      <c r="F234" s="312">
        <f>SUM(F235:F236)</f>
        <v>0</v>
      </c>
      <c r="G234" s="231">
        <f t="shared" ref="G234:N234" si="228">SUM(G235:G236)</f>
        <v>0</v>
      </c>
      <c r="H234" s="73">
        <f t="shared" si="228"/>
        <v>0</v>
      </c>
      <c r="I234" s="87">
        <f t="shared" si="228"/>
        <v>0</v>
      </c>
      <c r="J234" s="129">
        <f t="shared" si="228"/>
        <v>0</v>
      </c>
      <c r="K234" s="73">
        <f t="shared" si="228"/>
        <v>0</v>
      </c>
      <c r="L234" s="93">
        <f t="shared" si="228"/>
        <v>0</v>
      </c>
      <c r="M234" s="231">
        <f t="shared" si="228"/>
        <v>0</v>
      </c>
      <c r="N234" s="73">
        <f t="shared" si="228"/>
        <v>0</v>
      </c>
      <c r="O234" s="87">
        <f>SUM(O235:O236)</f>
        <v>0</v>
      </c>
      <c r="P234" s="312"/>
      <c r="Q234" s="331"/>
    </row>
    <row r="235" spans="1:17" hidden="1" x14ac:dyDescent="0.25">
      <c r="A235" s="30">
        <v>6241</v>
      </c>
      <c r="B235" s="41" t="s">
        <v>229</v>
      </c>
      <c r="C235" s="190">
        <f t="shared" si="166"/>
        <v>0</v>
      </c>
      <c r="D235" s="265"/>
      <c r="E235" s="155"/>
      <c r="F235" s="311">
        <f t="shared" ref="F235:F236" si="229">D235+E235</f>
        <v>0</v>
      </c>
      <c r="G235" s="230"/>
      <c r="H235" s="43"/>
      <c r="I235" s="155">
        <f t="shared" ref="I235:I236" si="230">G235+H235</f>
        <v>0</v>
      </c>
      <c r="J235" s="265"/>
      <c r="K235" s="43"/>
      <c r="L235" s="88">
        <f t="shared" ref="L235:L236" si="231">J235+K235</f>
        <v>0</v>
      </c>
      <c r="M235" s="230"/>
      <c r="N235" s="43"/>
      <c r="O235" s="155">
        <f t="shared" ref="O235:O236" si="232">M235+N235</f>
        <v>0</v>
      </c>
      <c r="P235" s="311"/>
      <c r="Q235" s="331"/>
    </row>
    <row r="236" spans="1:17" hidden="1" x14ac:dyDescent="0.25">
      <c r="A236" s="30">
        <v>6242</v>
      </c>
      <c r="B236" s="41" t="s">
        <v>230</v>
      </c>
      <c r="C236" s="190">
        <f t="shared" si="166"/>
        <v>0</v>
      </c>
      <c r="D236" s="265"/>
      <c r="E236" s="155"/>
      <c r="F236" s="311">
        <f t="shared" si="229"/>
        <v>0</v>
      </c>
      <c r="G236" s="230"/>
      <c r="H236" s="43"/>
      <c r="I236" s="155">
        <f t="shared" si="230"/>
        <v>0</v>
      </c>
      <c r="J236" s="265"/>
      <c r="K236" s="43"/>
      <c r="L236" s="88">
        <f t="shared" si="231"/>
        <v>0</v>
      </c>
      <c r="M236" s="230"/>
      <c r="N236" s="43"/>
      <c r="O236" s="155">
        <f t="shared" si="232"/>
        <v>0</v>
      </c>
      <c r="P236" s="311"/>
      <c r="Q236" s="331"/>
    </row>
    <row r="237" spans="1:17" ht="25.5" hidden="1" customHeight="1" x14ac:dyDescent="0.25">
      <c r="A237" s="72">
        <v>6250</v>
      </c>
      <c r="B237" s="41" t="s">
        <v>231</v>
      </c>
      <c r="C237" s="190">
        <f t="shared" si="166"/>
        <v>0</v>
      </c>
      <c r="D237" s="129">
        <f>SUM(D238:D242)</f>
        <v>0</v>
      </c>
      <c r="E237" s="87">
        <f t="shared" ref="E237" si="233">SUM(E238:E242)</f>
        <v>0</v>
      </c>
      <c r="F237" s="312">
        <f>SUM(F238:F242)</f>
        <v>0</v>
      </c>
      <c r="G237" s="231">
        <f t="shared" ref="G237:N237" si="234">SUM(G238:G242)</f>
        <v>0</v>
      </c>
      <c r="H237" s="73">
        <f t="shared" si="234"/>
        <v>0</v>
      </c>
      <c r="I237" s="87">
        <f t="shared" si="234"/>
        <v>0</v>
      </c>
      <c r="J237" s="129">
        <f t="shared" si="234"/>
        <v>0</v>
      </c>
      <c r="K237" s="73">
        <f t="shared" si="234"/>
        <v>0</v>
      </c>
      <c r="L237" s="93">
        <f t="shared" si="234"/>
        <v>0</v>
      </c>
      <c r="M237" s="231">
        <f t="shared" si="234"/>
        <v>0</v>
      </c>
      <c r="N237" s="73">
        <f t="shared" si="234"/>
        <v>0</v>
      </c>
      <c r="O237" s="87">
        <f>SUM(O238:O242)</f>
        <v>0</v>
      </c>
      <c r="P237" s="312"/>
      <c r="Q237" s="331"/>
    </row>
    <row r="238" spans="1:17" ht="14.25" hidden="1" customHeight="1" x14ac:dyDescent="0.25">
      <c r="A238" s="30">
        <v>6252</v>
      </c>
      <c r="B238" s="41" t="s">
        <v>232</v>
      </c>
      <c r="C238" s="190">
        <f t="shared" si="166"/>
        <v>0</v>
      </c>
      <c r="D238" s="265"/>
      <c r="E238" s="155"/>
      <c r="F238" s="311">
        <f t="shared" ref="F238:F244" si="235">D238+E238</f>
        <v>0</v>
      </c>
      <c r="G238" s="230"/>
      <c r="H238" s="43"/>
      <c r="I238" s="155">
        <f t="shared" ref="I238:I244" si="236">G238+H238</f>
        <v>0</v>
      </c>
      <c r="J238" s="265"/>
      <c r="K238" s="43"/>
      <c r="L238" s="88">
        <f t="shared" ref="L238:L244" si="237">J238+K238</f>
        <v>0</v>
      </c>
      <c r="M238" s="230"/>
      <c r="N238" s="43"/>
      <c r="O238" s="155">
        <f t="shared" ref="O238:O244" si="238">M238+N238</f>
        <v>0</v>
      </c>
      <c r="P238" s="311"/>
      <c r="Q238" s="331"/>
    </row>
    <row r="239" spans="1:17" ht="14.25" hidden="1" customHeight="1" x14ac:dyDescent="0.25">
      <c r="A239" s="30">
        <v>6253</v>
      </c>
      <c r="B239" s="41" t="s">
        <v>233</v>
      </c>
      <c r="C239" s="190">
        <f t="shared" si="166"/>
        <v>0</v>
      </c>
      <c r="D239" s="265"/>
      <c r="E239" s="155"/>
      <c r="F239" s="311">
        <f t="shared" si="235"/>
        <v>0</v>
      </c>
      <c r="G239" s="230"/>
      <c r="H239" s="43"/>
      <c r="I239" s="155">
        <f t="shared" si="236"/>
        <v>0</v>
      </c>
      <c r="J239" s="265"/>
      <c r="K239" s="43"/>
      <c r="L239" s="88">
        <f t="shared" si="237"/>
        <v>0</v>
      </c>
      <c r="M239" s="230"/>
      <c r="N239" s="43"/>
      <c r="O239" s="155">
        <f t="shared" si="238"/>
        <v>0</v>
      </c>
      <c r="P239" s="311"/>
      <c r="Q239" s="331"/>
    </row>
    <row r="240" spans="1:17" ht="24" hidden="1" x14ac:dyDescent="0.25">
      <c r="A240" s="30">
        <v>6254</v>
      </c>
      <c r="B240" s="41" t="s">
        <v>234</v>
      </c>
      <c r="C240" s="190">
        <f t="shared" si="166"/>
        <v>0</v>
      </c>
      <c r="D240" s="265"/>
      <c r="E240" s="155"/>
      <c r="F240" s="311">
        <f t="shared" si="235"/>
        <v>0</v>
      </c>
      <c r="G240" s="230"/>
      <c r="H240" s="43"/>
      <c r="I240" s="155">
        <f t="shared" si="236"/>
        <v>0</v>
      </c>
      <c r="J240" s="265"/>
      <c r="K240" s="43"/>
      <c r="L240" s="88">
        <f t="shared" si="237"/>
        <v>0</v>
      </c>
      <c r="M240" s="230"/>
      <c r="N240" s="43"/>
      <c r="O240" s="155">
        <f t="shared" si="238"/>
        <v>0</v>
      </c>
      <c r="P240" s="311"/>
      <c r="Q240" s="331"/>
    </row>
    <row r="241" spans="1:17" ht="24" hidden="1" x14ac:dyDescent="0.25">
      <c r="A241" s="30">
        <v>6255</v>
      </c>
      <c r="B241" s="41" t="s">
        <v>235</v>
      </c>
      <c r="C241" s="190">
        <f t="shared" ref="C241:C295" si="239">SUM(F241,I241,L241,O241)</f>
        <v>0</v>
      </c>
      <c r="D241" s="265"/>
      <c r="E241" s="155"/>
      <c r="F241" s="311">
        <f t="shared" si="235"/>
        <v>0</v>
      </c>
      <c r="G241" s="230"/>
      <c r="H241" s="43"/>
      <c r="I241" s="155">
        <f t="shared" si="236"/>
        <v>0</v>
      </c>
      <c r="J241" s="265"/>
      <c r="K241" s="43"/>
      <c r="L241" s="88">
        <f t="shared" si="237"/>
        <v>0</v>
      </c>
      <c r="M241" s="230"/>
      <c r="N241" s="43"/>
      <c r="O241" s="155">
        <f t="shared" si="238"/>
        <v>0</v>
      </c>
      <c r="P241" s="311"/>
      <c r="Q241" s="331"/>
    </row>
    <row r="242" spans="1:17" hidden="1" x14ac:dyDescent="0.25">
      <c r="A242" s="30">
        <v>6259</v>
      </c>
      <c r="B242" s="41" t="s">
        <v>236</v>
      </c>
      <c r="C242" s="190">
        <f t="shared" si="239"/>
        <v>0</v>
      </c>
      <c r="D242" s="265"/>
      <c r="E242" s="155"/>
      <c r="F242" s="311">
        <f t="shared" si="235"/>
        <v>0</v>
      </c>
      <c r="G242" s="230"/>
      <c r="H242" s="43"/>
      <c r="I242" s="155">
        <f t="shared" si="236"/>
        <v>0</v>
      </c>
      <c r="J242" s="265"/>
      <c r="K242" s="43"/>
      <c r="L242" s="88">
        <f t="shared" si="237"/>
        <v>0</v>
      </c>
      <c r="M242" s="230"/>
      <c r="N242" s="43"/>
      <c r="O242" s="155">
        <f t="shared" si="238"/>
        <v>0</v>
      </c>
      <c r="P242" s="311"/>
      <c r="Q242" s="331"/>
    </row>
    <row r="243" spans="1:17" ht="24" hidden="1" x14ac:dyDescent="0.25">
      <c r="A243" s="72">
        <v>6260</v>
      </c>
      <c r="B243" s="41" t="s">
        <v>237</v>
      </c>
      <c r="C243" s="190">
        <f t="shared" si="239"/>
        <v>0</v>
      </c>
      <c r="D243" s="265"/>
      <c r="E243" s="155"/>
      <c r="F243" s="311">
        <f t="shared" si="235"/>
        <v>0</v>
      </c>
      <c r="G243" s="230"/>
      <c r="H243" s="43"/>
      <c r="I243" s="155">
        <f t="shared" si="236"/>
        <v>0</v>
      </c>
      <c r="J243" s="265"/>
      <c r="K243" s="43"/>
      <c r="L243" s="88">
        <f t="shared" si="237"/>
        <v>0</v>
      </c>
      <c r="M243" s="230"/>
      <c r="N243" s="43"/>
      <c r="O243" s="155">
        <f t="shared" si="238"/>
        <v>0</v>
      </c>
      <c r="P243" s="311"/>
      <c r="Q243" s="331"/>
    </row>
    <row r="244" spans="1:17" hidden="1" x14ac:dyDescent="0.25">
      <c r="A244" s="72">
        <v>6270</v>
      </c>
      <c r="B244" s="41" t="s">
        <v>238</v>
      </c>
      <c r="C244" s="190">
        <f t="shared" si="239"/>
        <v>0</v>
      </c>
      <c r="D244" s="265"/>
      <c r="E244" s="155"/>
      <c r="F244" s="311">
        <f t="shared" si="235"/>
        <v>0</v>
      </c>
      <c r="G244" s="230"/>
      <c r="H244" s="43"/>
      <c r="I244" s="155">
        <f t="shared" si="236"/>
        <v>0</v>
      </c>
      <c r="J244" s="265"/>
      <c r="K244" s="43"/>
      <c r="L244" s="88">
        <f t="shared" si="237"/>
        <v>0</v>
      </c>
      <c r="M244" s="230"/>
      <c r="N244" s="43"/>
      <c r="O244" s="155">
        <f t="shared" si="238"/>
        <v>0</v>
      </c>
      <c r="P244" s="311"/>
      <c r="Q244" s="331"/>
    </row>
    <row r="245" spans="1:17" ht="24" hidden="1" x14ac:dyDescent="0.25">
      <c r="A245" s="859">
        <v>6290</v>
      </c>
      <c r="B245" s="38" t="s">
        <v>239</v>
      </c>
      <c r="C245" s="201">
        <f t="shared" si="239"/>
        <v>0</v>
      </c>
      <c r="D245" s="128">
        <f>SUM(D246:D249)</f>
        <v>0</v>
      </c>
      <c r="E245" s="86">
        <f t="shared" ref="E245" si="240">SUM(E246:E249)</f>
        <v>0</v>
      </c>
      <c r="F245" s="315">
        <f>SUM(F246:F249)</f>
        <v>0</v>
      </c>
      <c r="G245" s="233">
        <f t="shared" ref="G245:O245" si="241">SUM(G246:G249)</f>
        <v>0</v>
      </c>
      <c r="H245" s="75">
        <f t="shared" si="241"/>
        <v>0</v>
      </c>
      <c r="I245" s="86">
        <f t="shared" si="241"/>
        <v>0</v>
      </c>
      <c r="J245" s="128">
        <f t="shared" si="241"/>
        <v>0</v>
      </c>
      <c r="K245" s="75">
        <f t="shared" si="241"/>
        <v>0</v>
      </c>
      <c r="L245" s="175">
        <f t="shared" si="241"/>
        <v>0</v>
      </c>
      <c r="M245" s="233">
        <f t="shared" si="241"/>
        <v>0</v>
      </c>
      <c r="N245" s="75">
        <f t="shared" si="241"/>
        <v>0</v>
      </c>
      <c r="O245" s="86">
        <f t="shared" si="241"/>
        <v>0</v>
      </c>
      <c r="P245" s="319"/>
      <c r="Q245" s="331"/>
    </row>
    <row r="246" spans="1:17" hidden="1" x14ac:dyDescent="0.25">
      <c r="A246" s="30">
        <v>6291</v>
      </c>
      <c r="B246" s="41" t="s">
        <v>240</v>
      </c>
      <c r="C246" s="190">
        <f t="shared" si="239"/>
        <v>0</v>
      </c>
      <c r="D246" s="265"/>
      <c r="E246" s="155"/>
      <c r="F246" s="311">
        <f t="shared" ref="F246:F249" si="242">D246+E246</f>
        <v>0</v>
      </c>
      <c r="G246" s="230"/>
      <c r="H246" s="43"/>
      <c r="I246" s="155">
        <f t="shared" ref="I246:I249" si="243">G246+H246</f>
        <v>0</v>
      </c>
      <c r="J246" s="265"/>
      <c r="K246" s="43"/>
      <c r="L246" s="88">
        <f t="shared" ref="L246:L249" si="244">J246+K246</f>
        <v>0</v>
      </c>
      <c r="M246" s="230"/>
      <c r="N246" s="43"/>
      <c r="O246" s="155">
        <f t="shared" ref="O246:O249" si="245">M246+N246</f>
        <v>0</v>
      </c>
      <c r="P246" s="311"/>
      <c r="Q246" s="331"/>
    </row>
    <row r="247" spans="1:17" hidden="1" x14ac:dyDescent="0.25">
      <c r="A247" s="30">
        <v>6292</v>
      </c>
      <c r="B247" s="41" t="s">
        <v>241</v>
      </c>
      <c r="C247" s="190">
        <f t="shared" si="239"/>
        <v>0</v>
      </c>
      <c r="D247" s="265"/>
      <c r="E247" s="155"/>
      <c r="F247" s="311">
        <f t="shared" si="242"/>
        <v>0</v>
      </c>
      <c r="G247" s="230"/>
      <c r="H247" s="43"/>
      <c r="I247" s="155">
        <f t="shared" si="243"/>
        <v>0</v>
      </c>
      <c r="J247" s="265"/>
      <c r="K247" s="43"/>
      <c r="L247" s="88">
        <f t="shared" si="244"/>
        <v>0</v>
      </c>
      <c r="M247" s="230"/>
      <c r="N247" s="43"/>
      <c r="O247" s="155">
        <f t="shared" si="245"/>
        <v>0</v>
      </c>
      <c r="P247" s="311"/>
      <c r="Q247" s="331"/>
    </row>
    <row r="248" spans="1:17" ht="72" hidden="1" x14ac:dyDescent="0.25">
      <c r="A248" s="30">
        <v>6296</v>
      </c>
      <c r="B248" s="41" t="s">
        <v>242</v>
      </c>
      <c r="C248" s="190">
        <f t="shared" si="239"/>
        <v>0</v>
      </c>
      <c r="D248" s="265"/>
      <c r="E248" s="155"/>
      <c r="F248" s="311">
        <f t="shared" si="242"/>
        <v>0</v>
      </c>
      <c r="G248" s="230"/>
      <c r="H248" s="43"/>
      <c r="I248" s="155">
        <f t="shared" si="243"/>
        <v>0</v>
      </c>
      <c r="J248" s="265"/>
      <c r="K248" s="43"/>
      <c r="L248" s="88">
        <f t="shared" si="244"/>
        <v>0</v>
      </c>
      <c r="M248" s="230"/>
      <c r="N248" s="43"/>
      <c r="O248" s="155">
        <f t="shared" si="245"/>
        <v>0</v>
      </c>
      <c r="P248" s="311"/>
      <c r="Q248" s="331"/>
    </row>
    <row r="249" spans="1:17" ht="39.75" hidden="1" customHeight="1" x14ac:dyDescent="0.25">
      <c r="A249" s="30">
        <v>6299</v>
      </c>
      <c r="B249" s="41" t="s">
        <v>243</v>
      </c>
      <c r="C249" s="190">
        <f t="shared" si="239"/>
        <v>0</v>
      </c>
      <c r="D249" s="265"/>
      <c r="E249" s="155"/>
      <c r="F249" s="311">
        <f t="shared" si="242"/>
        <v>0</v>
      </c>
      <c r="G249" s="230"/>
      <c r="H249" s="43"/>
      <c r="I249" s="155">
        <f t="shared" si="243"/>
        <v>0</v>
      </c>
      <c r="J249" s="265"/>
      <c r="K249" s="43"/>
      <c r="L249" s="88">
        <f t="shared" si="244"/>
        <v>0</v>
      </c>
      <c r="M249" s="230"/>
      <c r="N249" s="43"/>
      <c r="O249" s="155">
        <f t="shared" si="245"/>
        <v>0</v>
      </c>
      <c r="P249" s="311"/>
      <c r="Q249" s="331"/>
    </row>
    <row r="250" spans="1:17" hidden="1" x14ac:dyDescent="0.25">
      <c r="A250" s="34">
        <v>6300</v>
      </c>
      <c r="B250" s="69" t="s">
        <v>244</v>
      </c>
      <c r="C250" s="188">
        <f t="shared" si="239"/>
        <v>0</v>
      </c>
      <c r="D250" s="127">
        <f>SUM(D251,D256,D257)</f>
        <v>0</v>
      </c>
      <c r="E250" s="120">
        <f t="shared" ref="E250" si="246">SUM(E251,E256,E257)</f>
        <v>0</v>
      </c>
      <c r="F250" s="314">
        <f>SUM(F251,F256,F257)</f>
        <v>0</v>
      </c>
      <c r="G250" s="228">
        <f t="shared" ref="G250:O250" si="247">SUM(G251,G256,G257)</f>
        <v>0</v>
      </c>
      <c r="H250" s="36">
        <f t="shared" si="247"/>
        <v>0</v>
      </c>
      <c r="I250" s="120">
        <f t="shared" si="247"/>
        <v>0</v>
      </c>
      <c r="J250" s="127">
        <f t="shared" si="247"/>
        <v>0</v>
      </c>
      <c r="K250" s="36">
        <f t="shared" si="247"/>
        <v>0</v>
      </c>
      <c r="L250" s="174">
        <f t="shared" si="247"/>
        <v>0</v>
      </c>
      <c r="M250" s="228">
        <f t="shared" si="247"/>
        <v>0</v>
      </c>
      <c r="N250" s="36">
        <f t="shared" si="247"/>
        <v>0</v>
      </c>
      <c r="O250" s="120">
        <f t="shared" si="247"/>
        <v>0</v>
      </c>
      <c r="P250" s="316"/>
      <c r="Q250" s="331"/>
    </row>
    <row r="251" spans="1:17" ht="24" hidden="1" x14ac:dyDescent="0.25">
      <c r="A251" s="859">
        <v>6320</v>
      </c>
      <c r="B251" s="38" t="s">
        <v>245</v>
      </c>
      <c r="C251" s="201">
        <f t="shared" si="239"/>
        <v>0</v>
      </c>
      <c r="D251" s="128">
        <f>SUM(D252:D255)</f>
        <v>0</v>
      </c>
      <c r="E251" s="86">
        <f t="shared" ref="E251" si="248">SUM(E252:E255)</f>
        <v>0</v>
      </c>
      <c r="F251" s="315">
        <f>SUM(F252:F255)</f>
        <v>0</v>
      </c>
      <c r="G251" s="233">
        <f t="shared" ref="G251:O251" si="249">SUM(G252:G255)</f>
        <v>0</v>
      </c>
      <c r="H251" s="75">
        <f t="shared" si="249"/>
        <v>0</v>
      </c>
      <c r="I251" s="86">
        <f t="shared" si="249"/>
        <v>0</v>
      </c>
      <c r="J251" s="128">
        <f t="shared" si="249"/>
        <v>0</v>
      </c>
      <c r="K251" s="75">
        <f t="shared" si="249"/>
        <v>0</v>
      </c>
      <c r="L251" s="175">
        <f t="shared" si="249"/>
        <v>0</v>
      </c>
      <c r="M251" s="233">
        <f t="shared" si="249"/>
        <v>0</v>
      </c>
      <c r="N251" s="75">
        <f t="shared" si="249"/>
        <v>0</v>
      </c>
      <c r="O251" s="86">
        <f t="shared" si="249"/>
        <v>0</v>
      </c>
      <c r="P251" s="315"/>
      <c r="Q251" s="331"/>
    </row>
    <row r="252" spans="1:17" hidden="1" x14ac:dyDescent="0.25">
      <c r="A252" s="30">
        <v>6322</v>
      </c>
      <c r="B252" s="41" t="s">
        <v>246</v>
      </c>
      <c r="C252" s="190">
        <f t="shared" si="239"/>
        <v>0</v>
      </c>
      <c r="D252" s="265"/>
      <c r="E252" s="155"/>
      <c r="F252" s="311">
        <f t="shared" ref="F252:F257" si="250">D252+E252</f>
        <v>0</v>
      </c>
      <c r="G252" s="230"/>
      <c r="H252" s="43"/>
      <c r="I252" s="155">
        <f t="shared" ref="I252:I257" si="251">G252+H252</f>
        <v>0</v>
      </c>
      <c r="J252" s="265"/>
      <c r="K252" s="43"/>
      <c r="L252" s="88">
        <f t="shared" ref="L252:L257" si="252">J252+K252</f>
        <v>0</v>
      </c>
      <c r="M252" s="230"/>
      <c r="N252" s="43"/>
      <c r="O252" s="155">
        <f t="shared" ref="O252:O257" si="253">M252+N252</f>
        <v>0</v>
      </c>
      <c r="P252" s="311"/>
      <c r="Q252" s="331"/>
    </row>
    <row r="253" spans="1:17" ht="24" hidden="1" x14ac:dyDescent="0.25">
      <c r="A253" s="30">
        <v>6323</v>
      </c>
      <c r="B253" s="41" t="s">
        <v>247</v>
      </c>
      <c r="C253" s="190">
        <f t="shared" si="239"/>
        <v>0</v>
      </c>
      <c r="D253" s="265"/>
      <c r="E253" s="155"/>
      <c r="F253" s="311">
        <f t="shared" si="250"/>
        <v>0</v>
      </c>
      <c r="G253" s="230"/>
      <c r="H253" s="43"/>
      <c r="I253" s="155">
        <f t="shared" si="251"/>
        <v>0</v>
      </c>
      <c r="J253" s="265"/>
      <c r="K253" s="43"/>
      <c r="L253" s="88">
        <f t="shared" si="252"/>
        <v>0</v>
      </c>
      <c r="M253" s="230"/>
      <c r="N253" s="43"/>
      <c r="O253" s="155">
        <f t="shared" si="253"/>
        <v>0</v>
      </c>
      <c r="P253" s="311"/>
      <c r="Q253" s="331"/>
    </row>
    <row r="254" spans="1:17" ht="24" hidden="1" x14ac:dyDescent="0.25">
      <c r="A254" s="30">
        <v>6324</v>
      </c>
      <c r="B254" s="41" t="s">
        <v>301</v>
      </c>
      <c r="C254" s="190">
        <f t="shared" si="239"/>
        <v>0</v>
      </c>
      <c r="D254" s="265"/>
      <c r="E254" s="155"/>
      <c r="F254" s="311">
        <f t="shared" si="250"/>
        <v>0</v>
      </c>
      <c r="G254" s="230"/>
      <c r="H254" s="43"/>
      <c r="I254" s="155">
        <f t="shared" si="251"/>
        <v>0</v>
      </c>
      <c r="J254" s="265"/>
      <c r="K254" s="43"/>
      <c r="L254" s="88">
        <f t="shared" si="252"/>
        <v>0</v>
      </c>
      <c r="M254" s="230"/>
      <c r="N254" s="43"/>
      <c r="O254" s="155">
        <f t="shared" si="253"/>
        <v>0</v>
      </c>
      <c r="P254" s="311"/>
      <c r="Q254" s="331"/>
    </row>
    <row r="255" spans="1:17" hidden="1" x14ac:dyDescent="0.25">
      <c r="A255" s="27">
        <v>6329</v>
      </c>
      <c r="B255" s="38" t="s">
        <v>302</v>
      </c>
      <c r="C255" s="189">
        <f t="shared" si="239"/>
        <v>0</v>
      </c>
      <c r="D255" s="264"/>
      <c r="E255" s="154"/>
      <c r="F255" s="310">
        <f t="shared" si="250"/>
        <v>0</v>
      </c>
      <c r="G255" s="220"/>
      <c r="H255" s="40"/>
      <c r="I255" s="154">
        <f t="shared" si="251"/>
        <v>0</v>
      </c>
      <c r="J255" s="264"/>
      <c r="K255" s="40"/>
      <c r="L255" s="89">
        <f t="shared" si="252"/>
        <v>0</v>
      </c>
      <c r="M255" s="220"/>
      <c r="N255" s="40"/>
      <c r="O255" s="154">
        <f t="shared" si="253"/>
        <v>0</v>
      </c>
      <c r="P255" s="310"/>
      <c r="Q255" s="331"/>
    </row>
    <row r="256" spans="1:17" ht="24" hidden="1" x14ac:dyDescent="0.25">
      <c r="A256" s="90">
        <v>6330</v>
      </c>
      <c r="B256" s="91" t="s">
        <v>248</v>
      </c>
      <c r="C256" s="201">
        <f t="shared" si="239"/>
        <v>0</v>
      </c>
      <c r="D256" s="266"/>
      <c r="E256" s="160"/>
      <c r="F256" s="320">
        <f t="shared" si="250"/>
        <v>0</v>
      </c>
      <c r="G256" s="235"/>
      <c r="H256" s="80"/>
      <c r="I256" s="160">
        <f t="shared" si="251"/>
        <v>0</v>
      </c>
      <c r="J256" s="266"/>
      <c r="K256" s="80"/>
      <c r="L256" s="178">
        <f t="shared" si="252"/>
        <v>0</v>
      </c>
      <c r="M256" s="235"/>
      <c r="N256" s="80"/>
      <c r="O256" s="160">
        <f t="shared" si="253"/>
        <v>0</v>
      </c>
      <c r="P256" s="320"/>
      <c r="Q256" s="331"/>
    </row>
    <row r="257" spans="1:17" hidden="1" x14ac:dyDescent="0.25">
      <c r="A257" s="72">
        <v>6360</v>
      </c>
      <c r="B257" s="41" t="s">
        <v>249</v>
      </c>
      <c r="C257" s="190">
        <f t="shared" si="239"/>
        <v>0</v>
      </c>
      <c r="D257" s="265"/>
      <c r="E257" s="155"/>
      <c r="F257" s="311">
        <f t="shared" si="250"/>
        <v>0</v>
      </c>
      <c r="G257" s="230"/>
      <c r="H257" s="43"/>
      <c r="I257" s="155">
        <f t="shared" si="251"/>
        <v>0</v>
      </c>
      <c r="J257" s="265"/>
      <c r="K257" s="43"/>
      <c r="L257" s="88">
        <f t="shared" si="252"/>
        <v>0</v>
      </c>
      <c r="M257" s="230"/>
      <c r="N257" s="43"/>
      <c r="O257" s="155">
        <f t="shared" si="253"/>
        <v>0</v>
      </c>
      <c r="P257" s="311"/>
      <c r="Q257" s="331"/>
    </row>
    <row r="258" spans="1:17" ht="36" hidden="1" x14ac:dyDescent="0.25">
      <c r="A258" s="34">
        <v>6400</v>
      </c>
      <c r="B258" s="69" t="s">
        <v>250</v>
      </c>
      <c r="C258" s="188">
        <f t="shared" si="239"/>
        <v>0</v>
      </c>
      <c r="D258" s="127">
        <f>SUM(D259,D263)</f>
        <v>0</v>
      </c>
      <c r="E258" s="120">
        <f t="shared" ref="E258" si="254">SUM(E259,E263)</f>
        <v>0</v>
      </c>
      <c r="F258" s="314">
        <f>SUM(F259,F263)</f>
        <v>0</v>
      </c>
      <c r="G258" s="228">
        <f t="shared" ref="G258:O258" si="255">SUM(G259,G263)</f>
        <v>0</v>
      </c>
      <c r="H258" s="36">
        <f t="shared" si="255"/>
        <v>0</v>
      </c>
      <c r="I258" s="120">
        <f t="shared" si="255"/>
        <v>0</v>
      </c>
      <c r="J258" s="127">
        <f t="shared" si="255"/>
        <v>0</v>
      </c>
      <c r="K258" s="36">
        <f t="shared" si="255"/>
        <v>0</v>
      </c>
      <c r="L258" s="174">
        <f t="shared" si="255"/>
        <v>0</v>
      </c>
      <c r="M258" s="228">
        <f t="shared" si="255"/>
        <v>0</v>
      </c>
      <c r="N258" s="36">
        <f t="shared" si="255"/>
        <v>0</v>
      </c>
      <c r="O258" s="120">
        <f t="shared" si="255"/>
        <v>0</v>
      </c>
      <c r="P258" s="316"/>
      <c r="Q258" s="331"/>
    </row>
    <row r="259" spans="1:17" ht="24" hidden="1" x14ac:dyDescent="0.25">
      <c r="A259" s="859">
        <v>6410</v>
      </c>
      <c r="B259" s="38" t="s">
        <v>251</v>
      </c>
      <c r="C259" s="189">
        <f t="shared" si="239"/>
        <v>0</v>
      </c>
      <c r="D259" s="128">
        <f>SUM(D260:D262)</f>
        <v>0</v>
      </c>
      <c r="E259" s="86">
        <f t="shared" ref="E259" si="256">SUM(E260:E262)</f>
        <v>0</v>
      </c>
      <c r="F259" s="315">
        <f>SUM(F260:F262)</f>
        <v>0</v>
      </c>
      <c r="G259" s="233">
        <f t="shared" ref="G259:O259" si="257">SUM(G260:G262)</f>
        <v>0</v>
      </c>
      <c r="H259" s="75">
        <f t="shared" si="257"/>
        <v>0</v>
      </c>
      <c r="I259" s="86">
        <f t="shared" si="257"/>
        <v>0</v>
      </c>
      <c r="J259" s="128">
        <f t="shared" si="257"/>
        <v>0</v>
      </c>
      <c r="K259" s="75">
        <f t="shared" si="257"/>
        <v>0</v>
      </c>
      <c r="L259" s="175">
        <f t="shared" si="257"/>
        <v>0</v>
      </c>
      <c r="M259" s="233">
        <f t="shared" si="257"/>
        <v>0</v>
      </c>
      <c r="N259" s="75">
        <f t="shared" si="257"/>
        <v>0</v>
      </c>
      <c r="O259" s="158">
        <f t="shared" si="257"/>
        <v>0</v>
      </c>
      <c r="P259" s="318"/>
      <c r="Q259" s="331"/>
    </row>
    <row r="260" spans="1:17" hidden="1" x14ac:dyDescent="0.25">
      <c r="A260" s="30">
        <v>6411</v>
      </c>
      <c r="B260" s="92" t="s">
        <v>252</v>
      </c>
      <c r="C260" s="190">
        <f t="shared" si="239"/>
        <v>0</v>
      </c>
      <c r="D260" s="265"/>
      <c r="E260" s="155"/>
      <c r="F260" s="311">
        <f t="shared" ref="F260:F262" si="258">D260+E260</f>
        <v>0</v>
      </c>
      <c r="G260" s="230"/>
      <c r="H260" s="43"/>
      <c r="I260" s="155">
        <f t="shared" ref="I260:I262" si="259">G260+H260</f>
        <v>0</v>
      </c>
      <c r="J260" s="265"/>
      <c r="K260" s="43"/>
      <c r="L260" s="88">
        <f t="shared" ref="L260:L262" si="260">J260+K260</f>
        <v>0</v>
      </c>
      <c r="M260" s="230"/>
      <c r="N260" s="43"/>
      <c r="O260" s="155">
        <f t="shared" ref="O260:O262" si="261">M260+N260</f>
        <v>0</v>
      </c>
      <c r="P260" s="311"/>
      <c r="Q260" s="331"/>
    </row>
    <row r="261" spans="1:17" ht="36" hidden="1" x14ac:dyDescent="0.25">
      <c r="A261" s="30">
        <v>6412</v>
      </c>
      <c r="B261" s="41" t="s">
        <v>253</v>
      </c>
      <c r="C261" s="190">
        <f t="shared" si="239"/>
        <v>0</v>
      </c>
      <c r="D261" s="265"/>
      <c r="E261" s="155"/>
      <c r="F261" s="311">
        <f t="shared" si="258"/>
        <v>0</v>
      </c>
      <c r="G261" s="230"/>
      <c r="H261" s="43"/>
      <c r="I261" s="155">
        <f t="shared" si="259"/>
        <v>0</v>
      </c>
      <c r="J261" s="265"/>
      <c r="K261" s="43"/>
      <c r="L261" s="88">
        <f t="shared" si="260"/>
        <v>0</v>
      </c>
      <c r="M261" s="230"/>
      <c r="N261" s="43"/>
      <c r="O261" s="155">
        <f t="shared" si="261"/>
        <v>0</v>
      </c>
      <c r="P261" s="311"/>
      <c r="Q261" s="331"/>
    </row>
    <row r="262" spans="1:17" ht="36" hidden="1" x14ac:dyDescent="0.25">
      <c r="A262" s="30">
        <v>6419</v>
      </c>
      <c r="B262" s="41" t="s">
        <v>254</v>
      </c>
      <c r="C262" s="190">
        <f t="shared" si="239"/>
        <v>0</v>
      </c>
      <c r="D262" s="265"/>
      <c r="E262" s="155"/>
      <c r="F262" s="311">
        <f t="shared" si="258"/>
        <v>0</v>
      </c>
      <c r="G262" s="230"/>
      <c r="H262" s="43"/>
      <c r="I262" s="155">
        <f t="shared" si="259"/>
        <v>0</v>
      </c>
      <c r="J262" s="265"/>
      <c r="K262" s="43"/>
      <c r="L262" s="88">
        <f t="shared" si="260"/>
        <v>0</v>
      </c>
      <c r="M262" s="230"/>
      <c r="N262" s="43"/>
      <c r="O262" s="155">
        <f t="shared" si="261"/>
        <v>0</v>
      </c>
      <c r="P262" s="311"/>
      <c r="Q262" s="331"/>
    </row>
    <row r="263" spans="1:17" ht="36" hidden="1" x14ac:dyDescent="0.25">
      <c r="A263" s="72">
        <v>6420</v>
      </c>
      <c r="B263" s="41" t="s">
        <v>255</v>
      </c>
      <c r="C263" s="190">
        <f t="shared" si="239"/>
        <v>0</v>
      </c>
      <c r="D263" s="129">
        <f>SUM(D264:D267)</f>
        <v>0</v>
      </c>
      <c r="E263" s="87">
        <f t="shared" ref="E263" si="262">SUM(E264:E267)</f>
        <v>0</v>
      </c>
      <c r="F263" s="312">
        <f>SUM(F264:F267)</f>
        <v>0</v>
      </c>
      <c r="G263" s="231">
        <f t="shared" ref="G263:N263" si="263">SUM(G264:G267)</f>
        <v>0</v>
      </c>
      <c r="H263" s="73">
        <f t="shared" si="263"/>
        <v>0</v>
      </c>
      <c r="I263" s="87">
        <f t="shared" si="263"/>
        <v>0</v>
      </c>
      <c r="J263" s="129">
        <f t="shared" si="263"/>
        <v>0</v>
      </c>
      <c r="K263" s="73">
        <f t="shared" si="263"/>
        <v>0</v>
      </c>
      <c r="L263" s="93">
        <f t="shared" si="263"/>
        <v>0</v>
      </c>
      <c r="M263" s="231">
        <f t="shared" si="263"/>
        <v>0</v>
      </c>
      <c r="N263" s="73">
        <f t="shared" si="263"/>
        <v>0</v>
      </c>
      <c r="O263" s="87">
        <f>SUM(O264:O267)</f>
        <v>0</v>
      </c>
      <c r="P263" s="312"/>
      <c r="Q263" s="331"/>
    </row>
    <row r="264" spans="1:17" hidden="1" x14ac:dyDescent="0.25">
      <c r="A264" s="30">
        <v>6421</v>
      </c>
      <c r="B264" s="41" t="s">
        <v>256</v>
      </c>
      <c r="C264" s="190">
        <f t="shared" si="239"/>
        <v>0</v>
      </c>
      <c r="D264" s="265"/>
      <c r="E264" s="155"/>
      <c r="F264" s="311">
        <f t="shared" ref="F264:F267" si="264">D264+E264</f>
        <v>0</v>
      </c>
      <c r="G264" s="230"/>
      <c r="H264" s="43"/>
      <c r="I264" s="155">
        <f t="shared" ref="I264:I267" si="265">G264+H264</f>
        <v>0</v>
      </c>
      <c r="J264" s="265"/>
      <c r="K264" s="43"/>
      <c r="L264" s="88">
        <f t="shared" ref="L264:L267" si="266">J264+K264</f>
        <v>0</v>
      </c>
      <c r="M264" s="230"/>
      <c r="N264" s="43"/>
      <c r="O264" s="155">
        <f t="shared" ref="O264:O267" si="267">M264+N264</f>
        <v>0</v>
      </c>
      <c r="P264" s="311"/>
      <c r="Q264" s="331"/>
    </row>
    <row r="265" spans="1:17" hidden="1" x14ac:dyDescent="0.25">
      <c r="A265" s="30">
        <v>6422</v>
      </c>
      <c r="B265" s="41" t="s">
        <v>257</v>
      </c>
      <c r="C265" s="190">
        <f t="shared" si="239"/>
        <v>0</v>
      </c>
      <c r="D265" s="265"/>
      <c r="E265" s="155"/>
      <c r="F265" s="311">
        <f t="shared" si="264"/>
        <v>0</v>
      </c>
      <c r="G265" s="230"/>
      <c r="H265" s="43"/>
      <c r="I265" s="155">
        <f t="shared" si="265"/>
        <v>0</v>
      </c>
      <c r="J265" s="265"/>
      <c r="K265" s="43"/>
      <c r="L265" s="88">
        <f t="shared" si="266"/>
        <v>0</v>
      </c>
      <c r="M265" s="230"/>
      <c r="N265" s="43"/>
      <c r="O265" s="155">
        <f t="shared" si="267"/>
        <v>0</v>
      </c>
      <c r="P265" s="311"/>
      <c r="Q265" s="331"/>
    </row>
    <row r="266" spans="1:17" ht="24" hidden="1" x14ac:dyDescent="0.25">
      <c r="A266" s="30">
        <v>6423</v>
      </c>
      <c r="B266" s="41" t="s">
        <v>258</v>
      </c>
      <c r="C266" s="190">
        <f t="shared" si="239"/>
        <v>0</v>
      </c>
      <c r="D266" s="265"/>
      <c r="E266" s="155"/>
      <c r="F266" s="311">
        <f t="shared" si="264"/>
        <v>0</v>
      </c>
      <c r="G266" s="230"/>
      <c r="H266" s="43"/>
      <c r="I266" s="155">
        <f t="shared" si="265"/>
        <v>0</v>
      </c>
      <c r="J266" s="265"/>
      <c r="K266" s="43"/>
      <c r="L266" s="88">
        <f t="shared" si="266"/>
        <v>0</v>
      </c>
      <c r="M266" s="230"/>
      <c r="N266" s="43"/>
      <c r="O266" s="155">
        <f t="shared" si="267"/>
        <v>0</v>
      </c>
      <c r="P266" s="311"/>
      <c r="Q266" s="331"/>
    </row>
    <row r="267" spans="1:17" ht="36" hidden="1" x14ac:dyDescent="0.25">
      <c r="A267" s="30">
        <v>6424</v>
      </c>
      <c r="B267" s="41" t="s">
        <v>259</v>
      </c>
      <c r="C267" s="190">
        <f t="shared" si="239"/>
        <v>0</v>
      </c>
      <c r="D267" s="265"/>
      <c r="E267" s="155"/>
      <c r="F267" s="311">
        <f t="shared" si="264"/>
        <v>0</v>
      </c>
      <c r="G267" s="230"/>
      <c r="H267" s="43"/>
      <c r="I267" s="155">
        <f t="shared" si="265"/>
        <v>0</v>
      </c>
      <c r="J267" s="265"/>
      <c r="K267" s="43"/>
      <c r="L267" s="88">
        <f t="shared" si="266"/>
        <v>0</v>
      </c>
      <c r="M267" s="230"/>
      <c r="N267" s="43"/>
      <c r="O267" s="155">
        <f t="shared" si="267"/>
        <v>0</v>
      </c>
      <c r="P267" s="311"/>
      <c r="Q267" s="331"/>
    </row>
    <row r="268" spans="1:17" ht="36" hidden="1" x14ac:dyDescent="0.25">
      <c r="A268" s="95">
        <v>7000</v>
      </c>
      <c r="B268" s="95" t="s">
        <v>260</v>
      </c>
      <c r="C268" s="203">
        <f>SUM(F268,I268,L268,O268)</f>
        <v>0</v>
      </c>
      <c r="D268" s="136">
        <f>SUM(D269,D279)</f>
        <v>0</v>
      </c>
      <c r="E268" s="279">
        <f t="shared" ref="E268" si="268">SUM(E269,E279)</f>
        <v>0</v>
      </c>
      <c r="F268" s="342">
        <f>SUM(F269,F279)</f>
        <v>0</v>
      </c>
      <c r="G268" s="237">
        <f t="shared" ref="G268:N268" si="269">SUM(G269,G279)</f>
        <v>0</v>
      </c>
      <c r="H268" s="96">
        <f t="shared" si="269"/>
        <v>0</v>
      </c>
      <c r="I268" s="279">
        <f t="shared" si="269"/>
        <v>0</v>
      </c>
      <c r="J268" s="136">
        <f t="shared" si="269"/>
        <v>0</v>
      </c>
      <c r="K268" s="96">
        <f t="shared" si="269"/>
        <v>0</v>
      </c>
      <c r="L268" s="267">
        <f t="shared" si="269"/>
        <v>0</v>
      </c>
      <c r="M268" s="237">
        <f t="shared" si="269"/>
        <v>0</v>
      </c>
      <c r="N268" s="96">
        <f t="shared" si="269"/>
        <v>0</v>
      </c>
      <c r="O268" s="162">
        <f>SUM(O269,O279)</f>
        <v>0</v>
      </c>
      <c r="P268" s="322"/>
      <c r="Q268" s="331"/>
    </row>
    <row r="269" spans="1:17" ht="24" hidden="1" x14ac:dyDescent="0.25">
      <c r="A269" s="34">
        <v>7200</v>
      </c>
      <c r="B269" s="69" t="s">
        <v>261</v>
      </c>
      <c r="C269" s="188">
        <f t="shared" si="239"/>
        <v>0</v>
      </c>
      <c r="D269" s="127">
        <f>SUM(D270,D271,D274,D275,D278)</f>
        <v>0</v>
      </c>
      <c r="E269" s="120">
        <f t="shared" ref="E269" si="270">SUM(E270,E271,E274,E275,E278)</f>
        <v>0</v>
      </c>
      <c r="F269" s="314">
        <f>SUM(F270,F271,F274,F275,F278)</f>
        <v>0</v>
      </c>
      <c r="G269" s="228"/>
      <c r="H269" s="36"/>
      <c r="I269" s="120">
        <f>SUM(I270,I271,I274,I275,I278)</f>
        <v>0</v>
      </c>
      <c r="J269" s="127"/>
      <c r="K269" s="36"/>
      <c r="L269" s="174">
        <f>SUM(L270,L271,L274,L275,L278)</f>
        <v>0</v>
      </c>
      <c r="M269" s="228"/>
      <c r="N269" s="36"/>
      <c r="O269" s="121">
        <f>SUM(O270,O271,O274,O275,O278)</f>
        <v>0</v>
      </c>
      <c r="P269" s="308"/>
      <c r="Q269" s="331"/>
    </row>
    <row r="270" spans="1:17" ht="24" hidden="1" x14ac:dyDescent="0.25">
      <c r="A270" s="859">
        <v>7210</v>
      </c>
      <c r="B270" s="38" t="s">
        <v>262</v>
      </c>
      <c r="C270" s="189">
        <f t="shared" si="239"/>
        <v>0</v>
      </c>
      <c r="D270" s="264"/>
      <c r="E270" s="154"/>
      <c r="F270" s="310">
        <f>D270+E270</f>
        <v>0</v>
      </c>
      <c r="G270" s="220"/>
      <c r="H270" s="40"/>
      <c r="I270" s="154">
        <f>G270+H270</f>
        <v>0</v>
      </c>
      <c r="J270" s="264"/>
      <c r="K270" s="40"/>
      <c r="L270" s="89">
        <f>J270+K270</f>
        <v>0</v>
      </c>
      <c r="M270" s="220"/>
      <c r="N270" s="40"/>
      <c r="O270" s="154">
        <f>M270+N270</f>
        <v>0</v>
      </c>
      <c r="P270" s="310"/>
      <c r="Q270" s="331"/>
    </row>
    <row r="271" spans="1:17" s="94" customFormat="1" ht="36" hidden="1" x14ac:dyDescent="0.25">
      <c r="A271" s="72">
        <v>7220</v>
      </c>
      <c r="B271" s="41" t="s">
        <v>263</v>
      </c>
      <c r="C271" s="190">
        <f t="shared" si="239"/>
        <v>0</v>
      </c>
      <c r="D271" s="129">
        <f>SUM(D272:D273)</f>
        <v>0</v>
      </c>
      <c r="E271" s="87">
        <f t="shared" ref="E271" si="271">SUM(E272:E273)</f>
        <v>0</v>
      </c>
      <c r="F271" s="312">
        <f>SUM(F272:F273)</f>
        <v>0</v>
      </c>
      <c r="G271" s="231">
        <f t="shared" ref="G271:O271" si="272">SUM(G272:G273)</f>
        <v>0</v>
      </c>
      <c r="H271" s="73">
        <f t="shared" si="272"/>
        <v>0</v>
      </c>
      <c r="I271" s="87">
        <f t="shared" si="272"/>
        <v>0</v>
      </c>
      <c r="J271" s="129">
        <f t="shared" si="272"/>
        <v>0</v>
      </c>
      <c r="K271" s="73">
        <f t="shared" si="272"/>
        <v>0</v>
      </c>
      <c r="L271" s="93">
        <f t="shared" si="272"/>
        <v>0</v>
      </c>
      <c r="M271" s="231">
        <f t="shared" si="272"/>
        <v>0</v>
      </c>
      <c r="N271" s="73">
        <f t="shared" si="272"/>
        <v>0</v>
      </c>
      <c r="O271" s="87">
        <f t="shared" si="272"/>
        <v>0</v>
      </c>
      <c r="P271" s="312"/>
      <c r="Q271" s="343"/>
    </row>
    <row r="272" spans="1:17" s="94" customFormat="1" ht="36" hidden="1" x14ac:dyDescent="0.25">
      <c r="A272" s="30">
        <v>7221</v>
      </c>
      <c r="B272" s="41" t="s">
        <v>264</v>
      </c>
      <c r="C272" s="190">
        <f t="shared" si="239"/>
        <v>0</v>
      </c>
      <c r="D272" s="265"/>
      <c r="E272" s="155"/>
      <c r="F272" s="311">
        <f t="shared" ref="F272:F274" si="273">D272+E272</f>
        <v>0</v>
      </c>
      <c r="G272" s="230"/>
      <c r="H272" s="43"/>
      <c r="I272" s="155">
        <f t="shared" ref="I272:I274" si="274">G272+H272</f>
        <v>0</v>
      </c>
      <c r="J272" s="265"/>
      <c r="K272" s="43"/>
      <c r="L272" s="88">
        <f t="shared" ref="L272:L274" si="275">J272+K272</f>
        <v>0</v>
      </c>
      <c r="M272" s="230"/>
      <c r="N272" s="43"/>
      <c r="O272" s="155">
        <f t="shared" ref="O272:O274" si="276">M272+N272</f>
        <v>0</v>
      </c>
      <c r="P272" s="311"/>
      <c r="Q272" s="343"/>
    </row>
    <row r="273" spans="1:17" s="94" customFormat="1" ht="36" hidden="1" x14ac:dyDescent="0.25">
      <c r="A273" s="30">
        <v>7222</v>
      </c>
      <c r="B273" s="41" t="s">
        <v>265</v>
      </c>
      <c r="C273" s="190">
        <f t="shared" si="239"/>
        <v>0</v>
      </c>
      <c r="D273" s="265"/>
      <c r="E273" s="155"/>
      <c r="F273" s="311">
        <f t="shared" si="273"/>
        <v>0</v>
      </c>
      <c r="G273" s="230"/>
      <c r="H273" s="43"/>
      <c r="I273" s="155">
        <f t="shared" si="274"/>
        <v>0</v>
      </c>
      <c r="J273" s="265"/>
      <c r="K273" s="43"/>
      <c r="L273" s="88">
        <f t="shared" si="275"/>
        <v>0</v>
      </c>
      <c r="M273" s="230"/>
      <c r="N273" s="43"/>
      <c r="O273" s="155">
        <f t="shared" si="276"/>
        <v>0</v>
      </c>
      <c r="P273" s="311"/>
      <c r="Q273" s="343"/>
    </row>
    <row r="274" spans="1:17" ht="24" hidden="1" x14ac:dyDescent="0.25">
      <c r="A274" s="72">
        <v>7230</v>
      </c>
      <c r="B274" s="41" t="s">
        <v>308</v>
      </c>
      <c r="C274" s="190">
        <f t="shared" si="239"/>
        <v>0</v>
      </c>
      <c r="D274" s="265"/>
      <c r="E274" s="155"/>
      <c r="F274" s="311">
        <f t="shared" si="273"/>
        <v>0</v>
      </c>
      <c r="G274" s="230"/>
      <c r="H274" s="43"/>
      <c r="I274" s="155">
        <f t="shared" si="274"/>
        <v>0</v>
      </c>
      <c r="J274" s="265"/>
      <c r="K274" s="43"/>
      <c r="L274" s="88">
        <f t="shared" si="275"/>
        <v>0</v>
      </c>
      <c r="M274" s="230"/>
      <c r="N274" s="43"/>
      <c r="O274" s="155">
        <f t="shared" si="276"/>
        <v>0</v>
      </c>
      <c r="P274" s="311"/>
      <c r="Q274" s="331"/>
    </row>
    <row r="275" spans="1:17" ht="24" hidden="1" x14ac:dyDescent="0.25">
      <c r="A275" s="72">
        <v>7240</v>
      </c>
      <c r="B275" s="41" t="s">
        <v>266</v>
      </c>
      <c r="C275" s="190">
        <f t="shared" si="239"/>
        <v>0</v>
      </c>
      <c r="D275" s="129">
        <f>SUM(D276:D277)</f>
        <v>0</v>
      </c>
      <c r="E275" s="87">
        <f t="shared" ref="E275" si="277">SUM(E276:E277)</f>
        <v>0</v>
      </c>
      <c r="F275" s="312">
        <f>SUM(F276:F277)</f>
        <v>0</v>
      </c>
      <c r="G275" s="231">
        <f t="shared" ref="G275:O275" si="278">SUM(G276:G277)</f>
        <v>0</v>
      </c>
      <c r="H275" s="73">
        <f t="shared" si="278"/>
        <v>0</v>
      </c>
      <c r="I275" s="87">
        <f t="shared" si="278"/>
        <v>0</v>
      </c>
      <c r="J275" s="129">
        <f t="shared" si="278"/>
        <v>0</v>
      </c>
      <c r="K275" s="73">
        <f t="shared" si="278"/>
        <v>0</v>
      </c>
      <c r="L275" s="93">
        <f t="shared" si="278"/>
        <v>0</v>
      </c>
      <c r="M275" s="231">
        <f t="shared" si="278"/>
        <v>0</v>
      </c>
      <c r="N275" s="73">
        <f t="shared" si="278"/>
        <v>0</v>
      </c>
      <c r="O275" s="87">
        <f t="shared" si="278"/>
        <v>0</v>
      </c>
      <c r="P275" s="312"/>
      <c r="Q275" s="331"/>
    </row>
    <row r="276" spans="1:17" ht="48" hidden="1" x14ac:dyDescent="0.25">
      <c r="A276" s="30">
        <v>7245</v>
      </c>
      <c r="B276" s="41" t="s">
        <v>267</v>
      </c>
      <c r="C276" s="190">
        <f t="shared" si="239"/>
        <v>0</v>
      </c>
      <c r="D276" s="265"/>
      <c r="E276" s="155"/>
      <c r="F276" s="311">
        <f t="shared" ref="F276:F278" si="279">D276+E276</f>
        <v>0</v>
      </c>
      <c r="G276" s="230"/>
      <c r="H276" s="43"/>
      <c r="I276" s="155">
        <f t="shared" ref="I276:I278" si="280">G276+H276</f>
        <v>0</v>
      </c>
      <c r="J276" s="265"/>
      <c r="K276" s="43"/>
      <c r="L276" s="88">
        <f t="shared" ref="L276:L278" si="281">J276+K276</f>
        <v>0</v>
      </c>
      <c r="M276" s="230"/>
      <c r="N276" s="43"/>
      <c r="O276" s="155">
        <f t="shared" ref="O276:O278" si="282">M276+N276</f>
        <v>0</v>
      </c>
      <c r="P276" s="311"/>
      <c r="Q276" s="331"/>
    </row>
    <row r="277" spans="1:17" ht="96" hidden="1" x14ac:dyDescent="0.25">
      <c r="A277" s="30">
        <v>7246</v>
      </c>
      <c r="B277" s="41" t="s">
        <v>268</v>
      </c>
      <c r="C277" s="190">
        <f t="shared" si="239"/>
        <v>0</v>
      </c>
      <c r="D277" s="265"/>
      <c r="E277" s="155"/>
      <c r="F277" s="311">
        <f t="shared" si="279"/>
        <v>0</v>
      </c>
      <c r="G277" s="230"/>
      <c r="H277" s="43"/>
      <c r="I277" s="155">
        <f t="shared" si="280"/>
        <v>0</v>
      </c>
      <c r="J277" s="265"/>
      <c r="K277" s="43"/>
      <c r="L277" s="88">
        <f t="shared" si="281"/>
        <v>0</v>
      </c>
      <c r="M277" s="230"/>
      <c r="N277" s="43"/>
      <c r="O277" s="155">
        <f t="shared" si="282"/>
        <v>0</v>
      </c>
      <c r="P277" s="311"/>
      <c r="Q277" s="331"/>
    </row>
    <row r="278" spans="1:17" ht="24" hidden="1" x14ac:dyDescent="0.25">
      <c r="A278" s="90">
        <v>7260</v>
      </c>
      <c r="B278" s="38" t="s">
        <v>269</v>
      </c>
      <c r="C278" s="189">
        <f t="shared" si="239"/>
        <v>0</v>
      </c>
      <c r="D278" s="264"/>
      <c r="E278" s="154"/>
      <c r="F278" s="310">
        <f t="shared" si="279"/>
        <v>0</v>
      </c>
      <c r="G278" s="220"/>
      <c r="H278" s="40"/>
      <c r="I278" s="154">
        <f t="shared" si="280"/>
        <v>0</v>
      </c>
      <c r="J278" s="264"/>
      <c r="K278" s="40"/>
      <c r="L278" s="89">
        <f t="shared" si="281"/>
        <v>0</v>
      </c>
      <c r="M278" s="220"/>
      <c r="N278" s="40"/>
      <c r="O278" s="154">
        <f t="shared" si="282"/>
        <v>0</v>
      </c>
      <c r="P278" s="310"/>
      <c r="Q278" s="331"/>
    </row>
    <row r="279" spans="1:17" hidden="1" x14ac:dyDescent="0.25">
      <c r="A279" s="52">
        <v>7700</v>
      </c>
      <c r="B279" s="103" t="s">
        <v>298</v>
      </c>
      <c r="C279" s="204">
        <f t="shared" si="239"/>
        <v>0</v>
      </c>
      <c r="D279" s="137">
        <f>D280</f>
        <v>0</v>
      </c>
      <c r="E279" s="280">
        <f t="shared" ref="E279:O279" si="283">E280</f>
        <v>0</v>
      </c>
      <c r="F279" s="316">
        <f t="shared" si="283"/>
        <v>0</v>
      </c>
      <c r="G279" s="238">
        <f t="shared" si="283"/>
        <v>0</v>
      </c>
      <c r="H279" s="104">
        <f t="shared" si="283"/>
        <v>0</v>
      </c>
      <c r="I279" s="280">
        <f t="shared" si="283"/>
        <v>0</v>
      </c>
      <c r="J279" s="137">
        <f t="shared" si="283"/>
        <v>0</v>
      </c>
      <c r="K279" s="104">
        <f t="shared" si="283"/>
        <v>0</v>
      </c>
      <c r="L279" s="176">
        <f t="shared" si="283"/>
        <v>0</v>
      </c>
      <c r="M279" s="238">
        <f t="shared" si="283"/>
        <v>0</v>
      </c>
      <c r="N279" s="104">
        <f t="shared" si="283"/>
        <v>0</v>
      </c>
      <c r="O279" s="280">
        <f t="shared" si="283"/>
        <v>0</v>
      </c>
      <c r="P279" s="316"/>
      <c r="Q279" s="331"/>
    </row>
    <row r="280" spans="1:17" hidden="1" x14ac:dyDescent="0.25">
      <c r="A280" s="70">
        <v>7720</v>
      </c>
      <c r="B280" s="38" t="s">
        <v>299</v>
      </c>
      <c r="C280" s="191">
        <f t="shared" si="239"/>
        <v>0</v>
      </c>
      <c r="D280" s="257"/>
      <c r="E280" s="163"/>
      <c r="F280" s="323">
        <f>D280+E280</f>
        <v>0</v>
      </c>
      <c r="G280" s="239"/>
      <c r="H280" s="47"/>
      <c r="I280" s="163">
        <f>G280+H280</f>
        <v>0</v>
      </c>
      <c r="J280" s="257"/>
      <c r="K280" s="47"/>
      <c r="L280" s="179">
        <f>J280+K280</f>
        <v>0</v>
      </c>
      <c r="M280" s="239"/>
      <c r="N280" s="47"/>
      <c r="O280" s="163">
        <f>M280+N280</f>
        <v>0</v>
      </c>
      <c r="P280" s="323"/>
      <c r="Q280" s="331"/>
    </row>
    <row r="281" spans="1:17" hidden="1" x14ac:dyDescent="0.25">
      <c r="A281" s="92"/>
      <c r="B281" s="41" t="s">
        <v>270</v>
      </c>
      <c r="C281" s="190">
        <f t="shared" si="239"/>
        <v>0</v>
      </c>
      <c r="D281" s="129">
        <f>SUM(D282:D283)</f>
        <v>0</v>
      </c>
      <c r="E281" s="87">
        <f t="shared" ref="E281" si="284">SUM(E282:E283)</f>
        <v>0</v>
      </c>
      <c r="F281" s="312">
        <f>SUM(F282:F283)</f>
        <v>0</v>
      </c>
      <c r="G281" s="231">
        <f t="shared" ref="G281:O281" si="285">SUM(G282:G283)</f>
        <v>0</v>
      </c>
      <c r="H281" s="73">
        <f t="shared" si="285"/>
        <v>0</v>
      </c>
      <c r="I281" s="87">
        <f t="shared" si="285"/>
        <v>0</v>
      </c>
      <c r="J281" s="129">
        <f t="shared" si="285"/>
        <v>0</v>
      </c>
      <c r="K281" s="73">
        <f t="shared" si="285"/>
        <v>0</v>
      </c>
      <c r="L281" s="93">
        <f t="shared" si="285"/>
        <v>0</v>
      </c>
      <c r="M281" s="231">
        <f t="shared" si="285"/>
        <v>0</v>
      </c>
      <c r="N281" s="73">
        <f t="shared" si="285"/>
        <v>0</v>
      </c>
      <c r="O281" s="87">
        <f t="shared" si="285"/>
        <v>0</v>
      </c>
      <c r="P281" s="312"/>
      <c r="Q281" s="331"/>
    </row>
    <row r="282" spans="1:17" hidden="1" x14ac:dyDescent="0.25">
      <c r="A282" s="92" t="s">
        <v>271</v>
      </c>
      <c r="B282" s="30" t="s">
        <v>272</v>
      </c>
      <c r="C282" s="190">
        <f t="shared" si="239"/>
        <v>0</v>
      </c>
      <c r="D282" s="265"/>
      <c r="E282" s="155"/>
      <c r="F282" s="311">
        <f>E282+D282</f>
        <v>0</v>
      </c>
      <c r="G282" s="230"/>
      <c r="H282" s="43"/>
      <c r="I282" s="155">
        <f>H282+G282</f>
        <v>0</v>
      </c>
      <c r="J282" s="265"/>
      <c r="K282" s="43"/>
      <c r="L282" s="88">
        <f>K282+J282</f>
        <v>0</v>
      </c>
      <c r="M282" s="230"/>
      <c r="N282" s="43"/>
      <c r="O282" s="155">
        <f>N282+M282</f>
        <v>0</v>
      </c>
      <c r="P282" s="311"/>
      <c r="Q282" s="331"/>
    </row>
    <row r="283" spans="1:17" ht="24" hidden="1" x14ac:dyDescent="0.25">
      <c r="A283" s="92" t="s">
        <v>273</v>
      </c>
      <c r="B283" s="97" t="s">
        <v>274</v>
      </c>
      <c r="C283" s="189">
        <f t="shared" si="239"/>
        <v>0</v>
      </c>
      <c r="D283" s="264"/>
      <c r="E283" s="154"/>
      <c r="F283" s="310">
        <f>E283+D283</f>
        <v>0</v>
      </c>
      <c r="G283" s="220"/>
      <c r="H283" s="40"/>
      <c r="I283" s="154">
        <f>H283+G283</f>
        <v>0</v>
      </c>
      <c r="J283" s="264"/>
      <c r="K283" s="40"/>
      <c r="L283" s="89">
        <f>K283+J283</f>
        <v>0</v>
      </c>
      <c r="M283" s="220"/>
      <c r="N283" s="40"/>
      <c r="O283" s="154">
        <f>N283+M283</f>
        <v>0</v>
      </c>
      <c r="P283" s="310"/>
      <c r="Q283" s="331"/>
    </row>
    <row r="284" spans="1:17" ht="12.75" thickBot="1" x14ac:dyDescent="0.3">
      <c r="A284" s="108"/>
      <c r="B284" s="108" t="s">
        <v>275</v>
      </c>
      <c r="C284" s="205">
        <f t="shared" si="239"/>
        <v>51609</v>
      </c>
      <c r="D284" s="138">
        <f>SUM(D281,D268,D229,D194,D186,D172,D74,D52)</f>
        <v>60110</v>
      </c>
      <c r="E284" s="281">
        <f t="shared" ref="E284:O284" si="286">SUM(E281,E268,E229,E194,E186,E172,E74,E52)</f>
        <v>-8501</v>
      </c>
      <c r="F284" s="324">
        <f t="shared" si="286"/>
        <v>51609</v>
      </c>
      <c r="G284" s="240">
        <f t="shared" si="286"/>
        <v>0</v>
      </c>
      <c r="H284" s="109">
        <f t="shared" si="286"/>
        <v>0</v>
      </c>
      <c r="I284" s="281">
        <f t="shared" si="286"/>
        <v>0</v>
      </c>
      <c r="J284" s="138">
        <f t="shared" si="286"/>
        <v>0</v>
      </c>
      <c r="K284" s="281">
        <f t="shared" si="286"/>
        <v>0</v>
      </c>
      <c r="L284" s="324">
        <f t="shared" si="286"/>
        <v>0</v>
      </c>
      <c r="M284" s="240">
        <f t="shared" si="286"/>
        <v>0</v>
      </c>
      <c r="N284" s="109">
        <f t="shared" si="286"/>
        <v>0</v>
      </c>
      <c r="O284" s="281">
        <f t="shared" si="286"/>
        <v>0</v>
      </c>
      <c r="P284" s="324"/>
      <c r="Q284" s="331"/>
    </row>
    <row r="285" spans="1:17" s="19" customFormat="1" ht="13.5" hidden="1" thickTop="1" thickBot="1" x14ac:dyDescent="0.3">
      <c r="A285" s="881" t="s">
        <v>276</v>
      </c>
      <c r="B285" s="882"/>
      <c r="C285" s="206">
        <f t="shared" si="239"/>
        <v>0</v>
      </c>
      <c r="D285" s="139">
        <f>SUM(D24,D25,D41,D42)-D50</f>
        <v>0</v>
      </c>
      <c r="E285" s="123">
        <f t="shared" ref="E285:N285" si="287">SUM(E24,E25,E41)-E50</f>
        <v>0</v>
      </c>
      <c r="F285" s="325">
        <f>SUM(F24,F25,F41)-F50</f>
        <v>0</v>
      </c>
      <c r="G285" s="241">
        <f t="shared" si="287"/>
        <v>0</v>
      </c>
      <c r="H285" s="111">
        <f t="shared" si="287"/>
        <v>0</v>
      </c>
      <c r="I285" s="123">
        <f t="shared" si="287"/>
        <v>0</v>
      </c>
      <c r="J285" s="139">
        <f t="shared" si="287"/>
        <v>0</v>
      </c>
      <c r="K285" s="111">
        <f t="shared" si="287"/>
        <v>0</v>
      </c>
      <c r="L285" s="112">
        <f t="shared" si="287"/>
        <v>0</v>
      </c>
      <c r="M285" s="241">
        <f t="shared" si="287"/>
        <v>0</v>
      </c>
      <c r="N285" s="111">
        <f t="shared" si="287"/>
        <v>0</v>
      </c>
      <c r="O285" s="123">
        <f>O44-O50</f>
        <v>0</v>
      </c>
      <c r="P285" s="325"/>
      <c r="Q285" s="182"/>
    </row>
    <row r="286" spans="1:17" s="19" customFormat="1" ht="12.75" hidden="1" thickTop="1" x14ac:dyDescent="0.25">
      <c r="A286" s="883" t="s">
        <v>277</v>
      </c>
      <c r="B286" s="884"/>
      <c r="C286" s="207">
        <f t="shared" si="239"/>
        <v>0</v>
      </c>
      <c r="D286" s="140">
        <f>SUM(D287,D288)-D295+D296</f>
        <v>0</v>
      </c>
      <c r="E286" s="110">
        <f t="shared" ref="E286:O286" si="288">SUM(E287,E288)-E295+E296</f>
        <v>0</v>
      </c>
      <c r="F286" s="326">
        <f t="shared" si="288"/>
        <v>0</v>
      </c>
      <c r="G286" s="242">
        <f t="shared" si="288"/>
        <v>0</v>
      </c>
      <c r="H286" s="101">
        <f t="shared" si="288"/>
        <v>0</v>
      </c>
      <c r="I286" s="110">
        <f t="shared" si="288"/>
        <v>0</v>
      </c>
      <c r="J286" s="140">
        <f t="shared" si="288"/>
        <v>0</v>
      </c>
      <c r="K286" s="101">
        <f t="shared" si="288"/>
        <v>0</v>
      </c>
      <c r="L286" s="107">
        <f t="shared" si="288"/>
        <v>0</v>
      </c>
      <c r="M286" s="242">
        <f t="shared" si="288"/>
        <v>0</v>
      </c>
      <c r="N286" s="101">
        <f t="shared" si="288"/>
        <v>0</v>
      </c>
      <c r="O286" s="110">
        <f t="shared" si="288"/>
        <v>0</v>
      </c>
      <c r="P286" s="326"/>
      <c r="Q286" s="182"/>
    </row>
    <row r="287" spans="1:17" s="19" customFormat="1" ht="13.5" hidden="1" thickTop="1" thickBot="1" x14ac:dyDescent="0.3">
      <c r="A287" s="60" t="s">
        <v>278</v>
      </c>
      <c r="B287" s="60" t="s">
        <v>279</v>
      </c>
      <c r="C287" s="197">
        <f t="shared" si="239"/>
        <v>0</v>
      </c>
      <c r="D287" s="131">
        <f>D21-D281</f>
        <v>0</v>
      </c>
      <c r="E287" s="114">
        <f t="shared" ref="E287:O287" si="289">E21-E281</f>
        <v>0</v>
      </c>
      <c r="F287" s="304">
        <f t="shared" si="289"/>
        <v>0</v>
      </c>
      <c r="G287" s="224">
        <f t="shared" si="289"/>
        <v>0</v>
      </c>
      <c r="H287" s="61">
        <f t="shared" si="289"/>
        <v>0</v>
      </c>
      <c r="I287" s="114">
        <f t="shared" si="289"/>
        <v>0</v>
      </c>
      <c r="J287" s="131">
        <f t="shared" si="289"/>
        <v>0</v>
      </c>
      <c r="K287" s="61">
        <f t="shared" si="289"/>
        <v>0</v>
      </c>
      <c r="L287" s="168">
        <f t="shared" si="289"/>
        <v>0</v>
      </c>
      <c r="M287" s="224">
        <f t="shared" si="289"/>
        <v>0</v>
      </c>
      <c r="N287" s="61">
        <f t="shared" si="289"/>
        <v>0</v>
      </c>
      <c r="O287" s="114">
        <f t="shared" si="289"/>
        <v>0</v>
      </c>
      <c r="P287" s="304"/>
      <c r="Q287" s="182"/>
    </row>
    <row r="288" spans="1:17" s="19" customFormat="1" ht="12.75" hidden="1" thickTop="1" x14ac:dyDescent="0.25">
      <c r="A288" s="113" t="s">
        <v>280</v>
      </c>
      <c r="B288" s="113" t="s">
        <v>281</v>
      </c>
      <c r="C288" s="207">
        <f t="shared" si="239"/>
        <v>0</v>
      </c>
      <c r="D288" s="140">
        <f>SUM(D289,D291,D293)-SUM(D290,D292,D294)</f>
        <v>0</v>
      </c>
      <c r="E288" s="110">
        <f t="shared" ref="E288:O288" si="290">SUM(E289,E291,E293)-SUM(E290,E292,E294)</f>
        <v>0</v>
      </c>
      <c r="F288" s="326">
        <f t="shared" si="290"/>
        <v>0</v>
      </c>
      <c r="G288" s="242">
        <f t="shared" si="290"/>
        <v>0</v>
      </c>
      <c r="H288" s="101">
        <f t="shared" si="290"/>
        <v>0</v>
      </c>
      <c r="I288" s="110">
        <f t="shared" si="290"/>
        <v>0</v>
      </c>
      <c r="J288" s="140">
        <f t="shared" si="290"/>
        <v>0</v>
      </c>
      <c r="K288" s="101">
        <f t="shared" si="290"/>
        <v>0</v>
      </c>
      <c r="L288" s="107">
        <f t="shared" si="290"/>
        <v>0</v>
      </c>
      <c r="M288" s="242">
        <f t="shared" si="290"/>
        <v>0</v>
      </c>
      <c r="N288" s="101">
        <f t="shared" si="290"/>
        <v>0</v>
      </c>
      <c r="O288" s="110">
        <f t="shared" si="290"/>
        <v>0</v>
      </c>
      <c r="P288" s="326"/>
      <c r="Q288" s="182"/>
    </row>
    <row r="289" spans="1:17" ht="12.75" hidden="1" thickTop="1" x14ac:dyDescent="0.25">
      <c r="A289" s="98" t="s">
        <v>282</v>
      </c>
      <c r="B289" s="57" t="s">
        <v>283</v>
      </c>
      <c r="C289" s="191">
        <f t="shared" si="239"/>
        <v>0</v>
      </c>
      <c r="D289" s="257"/>
      <c r="E289" s="163"/>
      <c r="F289" s="323">
        <f t="shared" ref="F289:F296" si="291">E289+D289</f>
        <v>0</v>
      </c>
      <c r="G289" s="239"/>
      <c r="H289" s="47"/>
      <c r="I289" s="163">
        <f t="shared" ref="I289:I296" si="292">H289+G289</f>
        <v>0</v>
      </c>
      <c r="J289" s="257"/>
      <c r="K289" s="47"/>
      <c r="L289" s="179">
        <f t="shared" ref="L289:L296" si="293">K289+J289</f>
        <v>0</v>
      </c>
      <c r="M289" s="239"/>
      <c r="N289" s="47"/>
      <c r="O289" s="163">
        <f t="shared" ref="O289:O296" si="294">N289+M289</f>
        <v>0</v>
      </c>
      <c r="P289" s="323"/>
      <c r="Q289" s="331"/>
    </row>
    <row r="290" spans="1:17" ht="24.75" hidden="1" thickTop="1" x14ac:dyDescent="0.25">
      <c r="A290" s="92" t="s">
        <v>284</v>
      </c>
      <c r="B290" s="29" t="s">
        <v>285</v>
      </c>
      <c r="C290" s="190">
        <f t="shared" si="239"/>
        <v>0</v>
      </c>
      <c r="D290" s="265"/>
      <c r="E290" s="155"/>
      <c r="F290" s="311">
        <f t="shared" si="291"/>
        <v>0</v>
      </c>
      <c r="G290" s="230"/>
      <c r="H290" s="43"/>
      <c r="I290" s="155">
        <f t="shared" si="292"/>
        <v>0</v>
      </c>
      <c r="J290" s="265"/>
      <c r="K290" s="43"/>
      <c r="L290" s="88">
        <f t="shared" si="293"/>
        <v>0</v>
      </c>
      <c r="M290" s="230"/>
      <c r="N290" s="43"/>
      <c r="O290" s="155">
        <f t="shared" si="294"/>
        <v>0</v>
      </c>
      <c r="P290" s="311"/>
      <c r="Q290" s="331"/>
    </row>
    <row r="291" spans="1:17" ht="12.75" hidden="1" thickTop="1" x14ac:dyDescent="0.25">
      <c r="A291" s="92" t="s">
        <v>286</v>
      </c>
      <c r="B291" s="29" t="s">
        <v>287</v>
      </c>
      <c r="C291" s="190">
        <f t="shared" si="239"/>
        <v>0</v>
      </c>
      <c r="D291" s="265"/>
      <c r="E291" s="155"/>
      <c r="F291" s="311">
        <f t="shared" si="291"/>
        <v>0</v>
      </c>
      <c r="G291" s="230"/>
      <c r="H291" s="43"/>
      <c r="I291" s="155">
        <f t="shared" si="292"/>
        <v>0</v>
      </c>
      <c r="J291" s="265"/>
      <c r="K291" s="43"/>
      <c r="L291" s="88">
        <f t="shared" si="293"/>
        <v>0</v>
      </c>
      <c r="M291" s="230"/>
      <c r="N291" s="43"/>
      <c r="O291" s="155">
        <f t="shared" si="294"/>
        <v>0</v>
      </c>
      <c r="P291" s="311"/>
      <c r="Q291" s="331"/>
    </row>
    <row r="292" spans="1:17" ht="24.75" hidden="1" thickTop="1" x14ac:dyDescent="0.25">
      <c r="A292" s="92" t="s">
        <v>288</v>
      </c>
      <c r="B292" s="29" t="s">
        <v>289</v>
      </c>
      <c r="C292" s="190">
        <f>SUM(F292,I292,L292,O292)</f>
        <v>0</v>
      </c>
      <c r="D292" s="265"/>
      <c r="E292" s="155"/>
      <c r="F292" s="311">
        <f t="shared" si="291"/>
        <v>0</v>
      </c>
      <c r="G292" s="230"/>
      <c r="H292" s="43"/>
      <c r="I292" s="155">
        <f t="shared" si="292"/>
        <v>0</v>
      </c>
      <c r="J292" s="265"/>
      <c r="K292" s="43"/>
      <c r="L292" s="88">
        <f t="shared" si="293"/>
        <v>0</v>
      </c>
      <c r="M292" s="230"/>
      <c r="N292" s="43"/>
      <c r="O292" s="155">
        <f t="shared" si="294"/>
        <v>0</v>
      </c>
      <c r="P292" s="311"/>
      <c r="Q292" s="331"/>
    </row>
    <row r="293" spans="1:17" ht="12.75" hidden="1" thickTop="1" x14ac:dyDescent="0.25">
      <c r="A293" s="92" t="s">
        <v>290</v>
      </c>
      <c r="B293" s="29" t="s">
        <v>291</v>
      </c>
      <c r="C293" s="190">
        <f t="shared" si="239"/>
        <v>0</v>
      </c>
      <c r="D293" s="265"/>
      <c r="E293" s="155"/>
      <c r="F293" s="311">
        <f t="shared" si="291"/>
        <v>0</v>
      </c>
      <c r="G293" s="230"/>
      <c r="H293" s="43"/>
      <c r="I293" s="155">
        <f t="shared" si="292"/>
        <v>0</v>
      </c>
      <c r="J293" s="265"/>
      <c r="K293" s="43"/>
      <c r="L293" s="88">
        <f t="shared" si="293"/>
        <v>0</v>
      </c>
      <c r="M293" s="230"/>
      <c r="N293" s="43"/>
      <c r="O293" s="155">
        <f t="shared" si="294"/>
        <v>0</v>
      </c>
      <c r="P293" s="311"/>
      <c r="Q293" s="331"/>
    </row>
    <row r="294" spans="1:17" ht="24.75" hidden="1" thickTop="1" x14ac:dyDescent="0.25">
      <c r="A294" s="99" t="s">
        <v>292</v>
      </c>
      <c r="B294" s="100" t="s">
        <v>293</v>
      </c>
      <c r="C294" s="201">
        <f t="shared" si="239"/>
        <v>0</v>
      </c>
      <c r="D294" s="266"/>
      <c r="E294" s="160"/>
      <c r="F294" s="320">
        <f t="shared" si="291"/>
        <v>0</v>
      </c>
      <c r="G294" s="235"/>
      <c r="H294" s="80"/>
      <c r="I294" s="160">
        <f t="shared" si="292"/>
        <v>0</v>
      </c>
      <c r="J294" s="266"/>
      <c r="K294" s="80"/>
      <c r="L294" s="178">
        <f t="shared" si="293"/>
        <v>0</v>
      </c>
      <c r="M294" s="235"/>
      <c r="N294" s="80"/>
      <c r="O294" s="160">
        <f t="shared" si="294"/>
        <v>0</v>
      </c>
      <c r="P294" s="320"/>
      <c r="Q294" s="331"/>
    </row>
    <row r="295" spans="1:17" s="19" customFormat="1" ht="13.5" hidden="1" thickTop="1" thickBot="1" x14ac:dyDescent="0.3">
      <c r="A295" s="115" t="s">
        <v>294</v>
      </c>
      <c r="B295" s="115" t="s">
        <v>295</v>
      </c>
      <c r="C295" s="206">
        <f t="shared" si="239"/>
        <v>0</v>
      </c>
      <c r="D295" s="268"/>
      <c r="E295" s="164"/>
      <c r="F295" s="327">
        <f t="shared" si="291"/>
        <v>0</v>
      </c>
      <c r="G295" s="243"/>
      <c r="H295" s="116"/>
      <c r="I295" s="164">
        <f t="shared" si="292"/>
        <v>0</v>
      </c>
      <c r="J295" s="268"/>
      <c r="K295" s="116"/>
      <c r="L295" s="180">
        <f t="shared" si="293"/>
        <v>0</v>
      </c>
      <c r="M295" s="243"/>
      <c r="N295" s="116"/>
      <c r="O295" s="164">
        <f t="shared" si="294"/>
        <v>0</v>
      </c>
      <c r="P295" s="327"/>
      <c r="Q295" s="182"/>
    </row>
    <row r="296" spans="1:17" s="19" customFormat="1" ht="48.75" hidden="1" thickTop="1" x14ac:dyDescent="0.25">
      <c r="A296" s="113" t="s">
        <v>296</v>
      </c>
      <c r="B296" s="102" t="s">
        <v>297</v>
      </c>
      <c r="C296" s="207">
        <f>SUM(F296,I296,L296,O296)</f>
        <v>0</v>
      </c>
      <c r="D296" s="269"/>
      <c r="E296" s="344"/>
      <c r="F296" s="317">
        <f t="shared" si="291"/>
        <v>0</v>
      </c>
      <c r="G296" s="234"/>
      <c r="H296" s="76"/>
      <c r="I296" s="157">
        <f t="shared" si="292"/>
        <v>0</v>
      </c>
      <c r="J296" s="249"/>
      <c r="K296" s="76"/>
      <c r="L296" s="177">
        <f t="shared" si="293"/>
        <v>0</v>
      </c>
      <c r="M296" s="234"/>
      <c r="N296" s="76"/>
      <c r="O296" s="157">
        <f t="shared" si="294"/>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nITrkS2JXXECx1eRsKb40zsdMizlvvDdd0eZt9dGgEs+1s8q+YhlO8WqtiZt4h0J8bc8THnux3E95xFal6jBBw==" saltValue="/2y+5q9dpGtZ4FjA1gDLuA==" spinCount="100000" sheet="1" objects="1" scenarios="1" formatCells="0" formatColumns="0" formatRows="0"/>
  <autoFilter ref="A18:P296">
    <filterColumn colId="2">
      <filters>
        <filter val="51 609"/>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97.pielikums Jūrmalas pilsētas domes
2017.gada 23.marta saistošajiem noteikumiem Nr.14
(protokols Nr.6, 9.punkts)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T6" sqref="T6"/>
    </sheetView>
  </sheetViews>
  <sheetFormatPr defaultRowHeight="12" outlineLevelCol="1" x14ac:dyDescent="0.25"/>
  <cols>
    <col min="1" max="1" width="10.42578125" style="6" customWidth="1"/>
    <col min="2" max="2" width="36.425781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815</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397</v>
      </c>
      <c r="D3" s="916"/>
      <c r="E3" s="916"/>
      <c r="F3" s="916"/>
      <c r="G3" s="916"/>
      <c r="H3" s="916"/>
      <c r="I3" s="916"/>
      <c r="J3" s="916"/>
      <c r="K3" s="916"/>
      <c r="L3" s="916"/>
      <c r="M3" s="916"/>
      <c r="N3" s="916"/>
      <c r="O3" s="916"/>
      <c r="P3" s="917"/>
      <c r="Q3" s="331"/>
    </row>
    <row r="4" spans="1:17" ht="12.75" customHeight="1" x14ac:dyDescent="0.25">
      <c r="A4" s="4" t="s">
        <v>1</v>
      </c>
      <c r="B4" s="5"/>
      <c r="C4" s="916" t="s">
        <v>319</v>
      </c>
      <c r="D4" s="916"/>
      <c r="E4" s="916"/>
      <c r="F4" s="916"/>
      <c r="G4" s="916"/>
      <c r="H4" s="916"/>
      <c r="I4" s="916"/>
      <c r="J4" s="916"/>
      <c r="K4" s="916"/>
      <c r="L4" s="916"/>
      <c r="M4" s="916"/>
      <c r="N4" s="916"/>
      <c r="O4" s="916"/>
      <c r="P4" s="917"/>
      <c r="Q4" s="331"/>
    </row>
    <row r="5" spans="1:17" ht="12.75" customHeight="1" x14ac:dyDescent="0.25">
      <c r="A5" s="2" t="s">
        <v>2</v>
      </c>
      <c r="B5" s="3"/>
      <c r="C5" s="891" t="s">
        <v>730</v>
      </c>
      <c r="D5" s="891"/>
      <c r="E5" s="891"/>
      <c r="F5" s="891"/>
      <c r="G5" s="891"/>
      <c r="H5" s="891"/>
      <c r="I5" s="891"/>
      <c r="J5" s="891"/>
      <c r="K5" s="891"/>
      <c r="L5" s="891"/>
      <c r="M5" s="891"/>
      <c r="N5" s="891"/>
      <c r="O5" s="891"/>
      <c r="P5" s="892"/>
      <c r="Q5" s="331"/>
    </row>
    <row r="6" spans="1:17" ht="12.75" customHeight="1" x14ac:dyDescent="0.25">
      <c r="A6" s="2" t="s">
        <v>3</v>
      </c>
      <c r="B6" s="3"/>
      <c r="C6" s="891" t="s">
        <v>816</v>
      </c>
      <c r="D6" s="891"/>
      <c r="E6" s="891"/>
      <c r="F6" s="891"/>
      <c r="G6" s="891"/>
      <c r="H6" s="891"/>
      <c r="I6" s="891"/>
      <c r="J6" s="891"/>
      <c r="K6" s="891"/>
      <c r="L6" s="891"/>
      <c r="M6" s="891"/>
      <c r="N6" s="891"/>
      <c r="O6" s="891"/>
      <c r="P6" s="892"/>
      <c r="Q6" s="331"/>
    </row>
    <row r="7" spans="1:17" x14ac:dyDescent="0.25">
      <c r="A7" s="2" t="s">
        <v>4</v>
      </c>
      <c r="B7" s="3"/>
      <c r="C7" s="916" t="s">
        <v>817</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400</v>
      </c>
      <c r="D9" s="891"/>
      <c r="E9" s="891"/>
      <c r="F9" s="891"/>
      <c r="G9" s="891"/>
      <c r="H9" s="891"/>
      <c r="I9" s="891"/>
      <c r="J9" s="891"/>
      <c r="K9" s="891"/>
      <c r="L9" s="891"/>
      <c r="M9" s="891"/>
      <c r="N9" s="891"/>
      <c r="O9" s="891"/>
      <c r="P9" s="892"/>
      <c r="Q9" s="331"/>
    </row>
    <row r="10" spans="1:17" ht="12.75" customHeight="1" x14ac:dyDescent="0.25">
      <c r="A10" s="2"/>
      <c r="B10" s="3" t="s">
        <v>7</v>
      </c>
      <c r="C10" s="891"/>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t="s">
        <v>401</v>
      </c>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687"/>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17" s="13" customFormat="1" ht="66" customHeight="1" thickBot="1" x14ac:dyDescent="0.3">
      <c r="A17" s="895"/>
      <c r="B17" s="897"/>
      <c r="C17" s="925"/>
      <c r="D17" s="923"/>
      <c r="E17" s="890"/>
      <c r="F17" s="903"/>
      <c r="G17" s="905"/>
      <c r="H17" s="890"/>
      <c r="I17" s="921"/>
      <c r="J17" s="923"/>
      <c r="K17" s="888"/>
      <c r="L17" s="927"/>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17" s="19" customFormat="1" x14ac:dyDescent="0.25">
      <c r="A19" s="16"/>
      <c r="B19" s="17" t="s">
        <v>19</v>
      </c>
      <c r="C19" s="182"/>
      <c r="D19" s="244"/>
      <c r="E19" s="142"/>
      <c r="F19" s="290"/>
      <c r="G19" s="209"/>
      <c r="H19" s="142"/>
      <c r="I19" s="290"/>
      <c r="J19" s="244"/>
      <c r="K19" s="18"/>
      <c r="L19" s="402"/>
      <c r="M19" s="209"/>
      <c r="N19" s="18"/>
      <c r="O19" s="142"/>
      <c r="P19" s="290"/>
      <c r="Q19" s="182"/>
    </row>
    <row r="20" spans="1:17" s="19" customFormat="1" ht="12.75" thickBot="1" x14ac:dyDescent="0.3">
      <c r="A20" s="20"/>
      <c r="B20" s="21" t="s">
        <v>20</v>
      </c>
      <c r="C20" s="183">
        <f>SUM(F20,I20,L20,O20)</f>
        <v>596542</v>
      </c>
      <c r="D20" s="125">
        <f>SUM(D21,D24,D25,D41,D42)</f>
        <v>559465</v>
      </c>
      <c r="E20" s="270">
        <f>SUM(E21,E24,E25,E41,E42)</f>
        <v>0</v>
      </c>
      <c r="F20" s="291">
        <f>SUM(F21,F24,F25,F41,F42)</f>
        <v>559465</v>
      </c>
      <c r="G20" s="210">
        <f>SUM(G21,G24,G42)</f>
        <v>0</v>
      </c>
      <c r="H20" s="270">
        <f t="shared" ref="H20:I20" si="0">SUM(H21,H24,H42)</f>
        <v>0</v>
      </c>
      <c r="I20" s="291">
        <f t="shared" si="0"/>
        <v>0</v>
      </c>
      <c r="J20" s="125">
        <f>SUM(J21,J26,J42)</f>
        <v>37077</v>
      </c>
      <c r="K20" s="22">
        <f t="shared" ref="K20:L20" si="1">SUM(K21,K26,K42)</f>
        <v>0</v>
      </c>
      <c r="L20" s="403">
        <f t="shared" si="1"/>
        <v>37077</v>
      </c>
      <c r="M20" s="210">
        <f>SUM(M21,M44)</f>
        <v>0</v>
      </c>
      <c r="N20" s="22">
        <f t="shared" ref="N20:O20" si="2">SUM(N21,N44)</f>
        <v>0</v>
      </c>
      <c r="O20" s="270">
        <f t="shared" si="2"/>
        <v>0</v>
      </c>
      <c r="P20" s="404"/>
      <c r="Q20" s="182"/>
    </row>
    <row r="21" spans="1:17" ht="12.75" hidden="1" thickTop="1" x14ac:dyDescent="0.25">
      <c r="A21" s="23"/>
      <c r="B21" s="24" t="s">
        <v>21</v>
      </c>
      <c r="C21" s="184">
        <f t="shared" ref="C21" si="3">SUM(F21,I21,L21,O21)</f>
        <v>0</v>
      </c>
      <c r="D21" s="126">
        <f>SUM(D22:D23)</f>
        <v>0</v>
      </c>
      <c r="E21" s="25">
        <f t="shared" ref="E21" si="4">SUM(E22:E23)</f>
        <v>0</v>
      </c>
      <c r="F21" s="165">
        <f>SUM(F22:F23)</f>
        <v>0</v>
      </c>
      <c r="G21" s="211">
        <f t="shared" ref="G21:O21" si="5">SUM(G22:G23)</f>
        <v>0</v>
      </c>
      <c r="H21" s="25">
        <f t="shared" si="5"/>
        <v>0</v>
      </c>
      <c r="I21" s="271">
        <f t="shared" si="5"/>
        <v>0</v>
      </c>
      <c r="J21" s="126">
        <f>SUM(J22:J23)</f>
        <v>0</v>
      </c>
      <c r="K21" s="25">
        <f t="shared" si="5"/>
        <v>0</v>
      </c>
      <c r="L21" s="165">
        <f t="shared" si="5"/>
        <v>0</v>
      </c>
      <c r="M21" s="211">
        <f>SUM(M22:M23)</f>
        <v>0</v>
      </c>
      <c r="N21" s="25">
        <f t="shared" si="5"/>
        <v>0</v>
      </c>
      <c r="O21" s="271">
        <f t="shared" si="5"/>
        <v>0</v>
      </c>
      <c r="P21" s="406"/>
      <c r="Q21" s="331"/>
    </row>
    <row r="22" spans="1:17" ht="12.75" hidden="1" thickTop="1" x14ac:dyDescent="0.25">
      <c r="A22" s="26"/>
      <c r="B22" s="27" t="s">
        <v>22</v>
      </c>
      <c r="C22" s="185">
        <f>SUM(F22,I22,L22,O22)</f>
        <v>0</v>
      </c>
      <c r="D22" s="245"/>
      <c r="E22" s="28"/>
      <c r="F22" s="407">
        <f>D22+E22</f>
        <v>0</v>
      </c>
      <c r="G22" s="212"/>
      <c r="H22" s="28"/>
      <c r="I22" s="408">
        <f>G22+H22</f>
        <v>0</v>
      </c>
      <c r="J22" s="245"/>
      <c r="K22" s="28"/>
      <c r="L22" s="407">
        <f>J22+K22</f>
        <v>0</v>
      </c>
      <c r="M22" s="212"/>
      <c r="N22" s="28"/>
      <c r="O22" s="408">
        <f t="shared" ref="O22" si="6">M22+N22</f>
        <v>0</v>
      </c>
      <c r="P22" s="293"/>
      <c r="Q22" s="331"/>
    </row>
    <row r="23" spans="1:17" ht="12.75" hidden="1" thickTop="1" x14ac:dyDescent="0.25">
      <c r="A23" s="29"/>
      <c r="B23" s="30" t="s">
        <v>23</v>
      </c>
      <c r="C23" s="186">
        <f t="shared" ref="C23" si="7">SUM(F23,I23,L23,O23)</f>
        <v>0</v>
      </c>
      <c r="D23" s="246"/>
      <c r="E23" s="31"/>
      <c r="F23" s="409">
        <f t="shared" ref="F23:F24" si="8">D23+E23</f>
        <v>0</v>
      </c>
      <c r="G23" s="213"/>
      <c r="H23" s="31"/>
      <c r="I23" s="144">
        <f>G23+H23</f>
        <v>0</v>
      </c>
      <c r="J23" s="246"/>
      <c r="K23" s="31"/>
      <c r="L23" s="409">
        <f>J23+K23</f>
        <v>0</v>
      </c>
      <c r="M23" s="213"/>
      <c r="N23" s="31"/>
      <c r="O23" s="144">
        <f>M23+N23</f>
        <v>0</v>
      </c>
      <c r="P23" s="333"/>
      <c r="Q23" s="331"/>
    </row>
    <row r="24" spans="1:17" s="19" customFormat="1" ht="25.5" thickTop="1" thickBot="1" x14ac:dyDescent="0.3">
      <c r="A24" s="32">
        <v>19300</v>
      </c>
      <c r="B24" s="32" t="s">
        <v>24</v>
      </c>
      <c r="C24" s="187">
        <f>SUM(F24,I24)</f>
        <v>559465</v>
      </c>
      <c r="D24" s="248">
        <v>559465</v>
      </c>
      <c r="E24" s="273">
        <f>-368+368</f>
        <v>0</v>
      </c>
      <c r="F24" s="519">
        <f t="shared" si="8"/>
        <v>559465</v>
      </c>
      <c r="G24" s="214"/>
      <c r="H24" s="273"/>
      <c r="I24" s="519">
        <f t="shared" ref="I24" si="9">G24+H24</f>
        <v>0</v>
      </c>
      <c r="J24" s="289" t="s">
        <v>25</v>
      </c>
      <c r="K24" s="410" t="s">
        <v>25</v>
      </c>
      <c r="L24" s="411" t="s">
        <v>25</v>
      </c>
      <c r="M24" s="282" t="s">
        <v>25</v>
      </c>
      <c r="N24" s="145" t="s">
        <v>25</v>
      </c>
      <c r="O24" s="145" t="s">
        <v>25</v>
      </c>
      <c r="P24" s="412"/>
      <c r="Q24" s="182"/>
    </row>
    <row r="25" spans="1:17" s="19" customFormat="1" ht="24.75" hidden="1" thickTop="1" x14ac:dyDescent="0.25">
      <c r="A25" s="118"/>
      <c r="B25" s="34" t="s">
        <v>26</v>
      </c>
      <c r="C25" s="188">
        <f>SUM(F25)</f>
        <v>0</v>
      </c>
      <c r="D25" s="249"/>
      <c r="E25" s="76"/>
      <c r="F25" s="413">
        <f>D25+E25</f>
        <v>0</v>
      </c>
      <c r="G25" s="215" t="s">
        <v>25</v>
      </c>
      <c r="H25" s="35" t="s">
        <v>25</v>
      </c>
      <c r="I25" s="119" t="s">
        <v>25</v>
      </c>
      <c r="J25" s="250" t="s">
        <v>25</v>
      </c>
      <c r="K25" s="35" t="s">
        <v>25</v>
      </c>
      <c r="L25" s="167" t="s">
        <v>25</v>
      </c>
      <c r="M25" s="283" t="s">
        <v>25</v>
      </c>
      <c r="N25" s="119" t="s">
        <v>25</v>
      </c>
      <c r="O25" s="119" t="s">
        <v>25</v>
      </c>
      <c r="P25" s="414"/>
      <c r="Q25" s="182"/>
    </row>
    <row r="26" spans="1:17" s="19" customFormat="1" ht="24.75" thickTop="1" x14ac:dyDescent="0.25">
      <c r="A26" s="34">
        <v>21300</v>
      </c>
      <c r="B26" s="34" t="s">
        <v>27</v>
      </c>
      <c r="C26" s="188">
        <f>SUM(L26)</f>
        <v>37077</v>
      </c>
      <c r="D26" s="250" t="s">
        <v>25</v>
      </c>
      <c r="E26" s="119" t="s">
        <v>25</v>
      </c>
      <c r="F26" s="296" t="s">
        <v>25</v>
      </c>
      <c r="G26" s="215" t="s">
        <v>25</v>
      </c>
      <c r="H26" s="119" t="s">
        <v>25</v>
      </c>
      <c r="I26" s="296" t="s">
        <v>25</v>
      </c>
      <c r="J26" s="127">
        <f>SUM(J27,J31,J33,J36)</f>
        <v>37077</v>
      </c>
      <c r="K26" s="36">
        <f t="shared" ref="K26" si="10">SUM(K27,K31,K33,K36)</f>
        <v>0</v>
      </c>
      <c r="L26" s="174">
        <f>SUM(L27,L31,L33,L36)</f>
        <v>37077</v>
      </c>
      <c r="M26" s="283" t="s">
        <v>25</v>
      </c>
      <c r="N26" s="119" t="s">
        <v>25</v>
      </c>
      <c r="O26" s="119" t="s">
        <v>25</v>
      </c>
      <c r="P26" s="414"/>
      <c r="Q26" s="182"/>
    </row>
    <row r="27" spans="1:17" s="19" customFormat="1" hidden="1" x14ac:dyDescent="0.25">
      <c r="A27" s="37">
        <v>21350</v>
      </c>
      <c r="B27" s="34" t="s">
        <v>28</v>
      </c>
      <c r="C27" s="188">
        <f t="shared" ref="C27:C40" si="11">SUM(L27)</f>
        <v>0</v>
      </c>
      <c r="D27" s="250" t="s">
        <v>25</v>
      </c>
      <c r="E27" s="35" t="s">
        <v>25</v>
      </c>
      <c r="F27" s="167" t="s">
        <v>25</v>
      </c>
      <c r="G27" s="215" t="s">
        <v>25</v>
      </c>
      <c r="H27" s="35" t="s">
        <v>25</v>
      </c>
      <c r="I27" s="119" t="s">
        <v>25</v>
      </c>
      <c r="J27" s="127">
        <f>SUM(J28:J30)</f>
        <v>0</v>
      </c>
      <c r="K27" s="36">
        <f t="shared" ref="K27" si="12">SUM(K28:K30)</f>
        <v>0</v>
      </c>
      <c r="L27" s="174">
        <f>SUM(L28:L30)</f>
        <v>0</v>
      </c>
      <c r="M27" s="283" t="s">
        <v>25</v>
      </c>
      <c r="N27" s="119" t="s">
        <v>25</v>
      </c>
      <c r="O27" s="119" t="s">
        <v>25</v>
      </c>
      <c r="P27" s="414"/>
      <c r="Q27" s="182"/>
    </row>
    <row r="28" spans="1:17" hidden="1" x14ac:dyDescent="0.25">
      <c r="A28" s="26">
        <v>21351</v>
      </c>
      <c r="B28" s="38" t="s">
        <v>29</v>
      </c>
      <c r="C28" s="189">
        <f t="shared" si="11"/>
        <v>0</v>
      </c>
      <c r="D28" s="251" t="s">
        <v>25</v>
      </c>
      <c r="E28" s="39" t="s">
        <v>25</v>
      </c>
      <c r="F28" s="415" t="s">
        <v>25</v>
      </c>
      <c r="G28" s="216" t="s">
        <v>25</v>
      </c>
      <c r="H28" s="39" t="s">
        <v>25</v>
      </c>
      <c r="I28" s="146" t="s">
        <v>25</v>
      </c>
      <c r="J28" s="416"/>
      <c r="K28" s="417"/>
      <c r="L28" s="175">
        <f t="shared" ref="L28:L30" si="13">J28+K28</f>
        <v>0</v>
      </c>
      <c r="M28" s="284" t="s">
        <v>25</v>
      </c>
      <c r="N28" s="146" t="s">
        <v>25</v>
      </c>
      <c r="O28" s="146" t="s">
        <v>25</v>
      </c>
      <c r="P28" s="418"/>
      <c r="Q28" s="331"/>
    </row>
    <row r="29" spans="1:17" hidden="1" x14ac:dyDescent="0.25">
      <c r="A29" s="29">
        <v>21352</v>
      </c>
      <c r="B29" s="41" t="s">
        <v>30</v>
      </c>
      <c r="C29" s="190">
        <f t="shared" si="11"/>
        <v>0</v>
      </c>
      <c r="D29" s="252" t="s">
        <v>25</v>
      </c>
      <c r="E29" s="42" t="s">
        <v>25</v>
      </c>
      <c r="F29" s="419" t="s">
        <v>25</v>
      </c>
      <c r="G29" s="217" t="s">
        <v>25</v>
      </c>
      <c r="H29" s="42" t="s">
        <v>25</v>
      </c>
      <c r="I29" s="147" t="s">
        <v>25</v>
      </c>
      <c r="J29" s="420"/>
      <c r="K29" s="421"/>
      <c r="L29" s="93">
        <f t="shared" si="13"/>
        <v>0</v>
      </c>
      <c r="M29" s="285" t="s">
        <v>25</v>
      </c>
      <c r="N29" s="147" t="s">
        <v>25</v>
      </c>
      <c r="O29" s="147" t="s">
        <v>25</v>
      </c>
      <c r="P29" s="422"/>
      <c r="Q29" s="331"/>
    </row>
    <row r="30" spans="1:17" hidden="1" x14ac:dyDescent="0.25">
      <c r="A30" s="29">
        <v>21359</v>
      </c>
      <c r="B30" s="41" t="s">
        <v>31</v>
      </c>
      <c r="C30" s="190">
        <f t="shared" si="11"/>
        <v>0</v>
      </c>
      <c r="D30" s="252" t="s">
        <v>25</v>
      </c>
      <c r="E30" s="42" t="s">
        <v>25</v>
      </c>
      <c r="F30" s="419" t="s">
        <v>25</v>
      </c>
      <c r="G30" s="217" t="s">
        <v>25</v>
      </c>
      <c r="H30" s="42" t="s">
        <v>25</v>
      </c>
      <c r="I30" s="147" t="s">
        <v>25</v>
      </c>
      <c r="J30" s="420"/>
      <c r="K30" s="421"/>
      <c r="L30" s="93">
        <f t="shared" si="13"/>
        <v>0</v>
      </c>
      <c r="M30" s="285" t="s">
        <v>25</v>
      </c>
      <c r="N30" s="147" t="s">
        <v>25</v>
      </c>
      <c r="O30" s="147" t="s">
        <v>25</v>
      </c>
      <c r="P30" s="422"/>
      <c r="Q30" s="331"/>
    </row>
    <row r="31" spans="1:17" s="19" customFormat="1" ht="24" hidden="1" x14ac:dyDescent="0.25">
      <c r="A31" s="37">
        <v>21370</v>
      </c>
      <c r="B31" s="34" t="s">
        <v>32</v>
      </c>
      <c r="C31" s="188">
        <f t="shared" si="11"/>
        <v>0</v>
      </c>
      <c r="D31" s="250" t="s">
        <v>25</v>
      </c>
      <c r="E31" s="35" t="s">
        <v>25</v>
      </c>
      <c r="F31" s="167" t="s">
        <v>25</v>
      </c>
      <c r="G31" s="215" t="s">
        <v>25</v>
      </c>
      <c r="H31" s="35" t="s">
        <v>25</v>
      </c>
      <c r="I31" s="119" t="s">
        <v>25</v>
      </c>
      <c r="J31" s="127">
        <f>SUM(J32)</f>
        <v>0</v>
      </c>
      <c r="K31" s="36">
        <f t="shared" ref="K31" si="14">SUM(K32)</f>
        <v>0</v>
      </c>
      <c r="L31" s="174">
        <f>SUM(L32)</f>
        <v>0</v>
      </c>
      <c r="M31" s="283" t="s">
        <v>25</v>
      </c>
      <c r="N31" s="119" t="s">
        <v>25</v>
      </c>
      <c r="O31" s="119" t="s">
        <v>25</v>
      </c>
      <c r="P31" s="414"/>
      <c r="Q31" s="182"/>
    </row>
    <row r="32" spans="1:17" ht="24" hidden="1" x14ac:dyDescent="0.25">
      <c r="A32" s="44">
        <v>21379</v>
      </c>
      <c r="B32" s="45" t="s">
        <v>33</v>
      </c>
      <c r="C32" s="191">
        <f t="shared" si="11"/>
        <v>0</v>
      </c>
      <c r="D32" s="253" t="s">
        <v>25</v>
      </c>
      <c r="E32" s="46" t="s">
        <v>25</v>
      </c>
      <c r="F32" s="423" t="s">
        <v>25</v>
      </c>
      <c r="G32" s="218" t="s">
        <v>25</v>
      </c>
      <c r="H32" s="46" t="s">
        <v>25</v>
      </c>
      <c r="I32" s="148" t="s">
        <v>25</v>
      </c>
      <c r="J32" s="424"/>
      <c r="K32" s="425"/>
      <c r="L32" s="426">
        <f>J32+K32</f>
        <v>0</v>
      </c>
      <c r="M32" s="286" t="s">
        <v>25</v>
      </c>
      <c r="N32" s="148" t="s">
        <v>25</v>
      </c>
      <c r="O32" s="148" t="s">
        <v>25</v>
      </c>
      <c r="P32" s="427"/>
      <c r="Q32" s="331"/>
    </row>
    <row r="33" spans="1:17" s="19" customFormat="1" hidden="1" x14ac:dyDescent="0.25">
      <c r="A33" s="37">
        <v>21380</v>
      </c>
      <c r="B33" s="34" t="s">
        <v>34</v>
      </c>
      <c r="C33" s="188">
        <f t="shared" si="11"/>
        <v>0</v>
      </c>
      <c r="D33" s="250" t="s">
        <v>25</v>
      </c>
      <c r="E33" s="35" t="s">
        <v>25</v>
      </c>
      <c r="F33" s="167" t="s">
        <v>25</v>
      </c>
      <c r="G33" s="215" t="s">
        <v>25</v>
      </c>
      <c r="H33" s="35" t="s">
        <v>25</v>
      </c>
      <c r="I33" s="119" t="s">
        <v>25</v>
      </c>
      <c r="J33" s="127">
        <f>SUM(J34:J35)</f>
        <v>0</v>
      </c>
      <c r="K33" s="36">
        <f t="shared" ref="K33" si="15">SUM(K34:K35)</f>
        <v>0</v>
      </c>
      <c r="L33" s="174">
        <f>SUM(L34:L35)</f>
        <v>0</v>
      </c>
      <c r="M33" s="283" t="s">
        <v>25</v>
      </c>
      <c r="N33" s="119" t="s">
        <v>25</v>
      </c>
      <c r="O33" s="119" t="s">
        <v>25</v>
      </c>
      <c r="P33" s="414"/>
      <c r="Q33" s="182"/>
    </row>
    <row r="34" spans="1:17" hidden="1" x14ac:dyDescent="0.25">
      <c r="A34" s="27">
        <v>21381</v>
      </c>
      <c r="B34" s="38" t="s">
        <v>35</v>
      </c>
      <c r="C34" s="189">
        <f t="shared" si="11"/>
        <v>0</v>
      </c>
      <c r="D34" s="251" t="s">
        <v>25</v>
      </c>
      <c r="E34" s="39" t="s">
        <v>25</v>
      </c>
      <c r="F34" s="415" t="s">
        <v>25</v>
      </c>
      <c r="G34" s="216" t="s">
        <v>25</v>
      </c>
      <c r="H34" s="39" t="s">
        <v>25</v>
      </c>
      <c r="I34" s="146" t="s">
        <v>25</v>
      </c>
      <c r="J34" s="416"/>
      <c r="K34" s="417"/>
      <c r="L34" s="175">
        <f t="shared" ref="L34:L35" si="16">J34+K34</f>
        <v>0</v>
      </c>
      <c r="M34" s="284" t="s">
        <v>25</v>
      </c>
      <c r="N34" s="146" t="s">
        <v>25</v>
      </c>
      <c r="O34" s="146" t="s">
        <v>25</v>
      </c>
      <c r="P34" s="418"/>
      <c r="Q34" s="331"/>
    </row>
    <row r="35" spans="1:17" hidden="1" x14ac:dyDescent="0.25">
      <c r="A35" s="30">
        <v>21383</v>
      </c>
      <c r="B35" s="41" t="s">
        <v>36</v>
      </c>
      <c r="C35" s="190">
        <f t="shared" si="11"/>
        <v>0</v>
      </c>
      <c r="D35" s="252" t="s">
        <v>25</v>
      </c>
      <c r="E35" s="42" t="s">
        <v>25</v>
      </c>
      <c r="F35" s="419" t="s">
        <v>25</v>
      </c>
      <c r="G35" s="217" t="s">
        <v>25</v>
      </c>
      <c r="H35" s="42" t="s">
        <v>25</v>
      </c>
      <c r="I35" s="147" t="s">
        <v>25</v>
      </c>
      <c r="J35" s="420"/>
      <c r="K35" s="421"/>
      <c r="L35" s="93">
        <f t="shared" si="16"/>
        <v>0</v>
      </c>
      <c r="M35" s="285" t="s">
        <v>25</v>
      </c>
      <c r="N35" s="147" t="s">
        <v>25</v>
      </c>
      <c r="O35" s="147" t="s">
        <v>25</v>
      </c>
      <c r="P35" s="422"/>
      <c r="Q35" s="331"/>
    </row>
    <row r="36" spans="1:17" s="19" customFormat="1" ht="24" x14ac:dyDescent="0.25">
      <c r="A36" s="37">
        <v>21390</v>
      </c>
      <c r="B36" s="34" t="s">
        <v>37</v>
      </c>
      <c r="C36" s="188">
        <f t="shared" si="11"/>
        <v>37077</v>
      </c>
      <c r="D36" s="250" t="s">
        <v>25</v>
      </c>
      <c r="E36" s="119" t="s">
        <v>25</v>
      </c>
      <c r="F36" s="296" t="s">
        <v>25</v>
      </c>
      <c r="G36" s="215" t="s">
        <v>25</v>
      </c>
      <c r="H36" s="119" t="s">
        <v>25</v>
      </c>
      <c r="I36" s="296" t="s">
        <v>25</v>
      </c>
      <c r="J36" s="127">
        <f>SUM(J37:J40)</f>
        <v>37077</v>
      </c>
      <c r="K36" s="36">
        <f t="shared" ref="K36" si="17">SUM(K37:K40)</f>
        <v>0</v>
      </c>
      <c r="L36" s="174">
        <f>SUM(L37:L40)</f>
        <v>37077</v>
      </c>
      <c r="M36" s="283" t="s">
        <v>25</v>
      </c>
      <c r="N36" s="119" t="s">
        <v>25</v>
      </c>
      <c r="O36" s="119" t="s">
        <v>25</v>
      </c>
      <c r="P36" s="414"/>
      <c r="Q36" s="182"/>
    </row>
    <row r="37" spans="1:17" ht="24" hidden="1" x14ac:dyDescent="0.25">
      <c r="A37" s="27">
        <v>21391</v>
      </c>
      <c r="B37" s="38" t="s">
        <v>38</v>
      </c>
      <c r="C37" s="189">
        <f t="shared" si="11"/>
        <v>0</v>
      </c>
      <c r="D37" s="251" t="s">
        <v>25</v>
      </c>
      <c r="E37" s="39" t="s">
        <v>25</v>
      </c>
      <c r="F37" s="415" t="s">
        <v>25</v>
      </c>
      <c r="G37" s="216" t="s">
        <v>25</v>
      </c>
      <c r="H37" s="39" t="s">
        <v>25</v>
      </c>
      <c r="I37" s="146" t="s">
        <v>25</v>
      </c>
      <c r="J37" s="416"/>
      <c r="K37" s="417"/>
      <c r="L37" s="175">
        <f t="shared" ref="L37:L40" si="18">J37+K37</f>
        <v>0</v>
      </c>
      <c r="M37" s="284" t="s">
        <v>25</v>
      </c>
      <c r="N37" s="146" t="s">
        <v>25</v>
      </c>
      <c r="O37" s="146" t="s">
        <v>25</v>
      </c>
      <c r="P37" s="418"/>
      <c r="Q37" s="331"/>
    </row>
    <row r="38" spans="1:17" hidden="1" x14ac:dyDescent="0.25">
      <c r="A38" s="30">
        <v>21393</v>
      </c>
      <c r="B38" s="41" t="s">
        <v>39</v>
      </c>
      <c r="C38" s="190">
        <f t="shared" si="11"/>
        <v>0</v>
      </c>
      <c r="D38" s="252" t="s">
        <v>25</v>
      </c>
      <c r="E38" s="42" t="s">
        <v>25</v>
      </c>
      <c r="F38" s="419" t="s">
        <v>25</v>
      </c>
      <c r="G38" s="217" t="s">
        <v>25</v>
      </c>
      <c r="H38" s="42" t="s">
        <v>25</v>
      </c>
      <c r="I38" s="147" t="s">
        <v>25</v>
      </c>
      <c r="J38" s="420"/>
      <c r="K38" s="421"/>
      <c r="L38" s="93">
        <f t="shared" si="18"/>
        <v>0</v>
      </c>
      <c r="M38" s="285" t="s">
        <v>25</v>
      </c>
      <c r="N38" s="147" t="s">
        <v>25</v>
      </c>
      <c r="O38" s="147" t="s">
        <v>25</v>
      </c>
      <c r="P38" s="422"/>
      <c r="Q38" s="331"/>
    </row>
    <row r="39" spans="1:17" hidden="1" x14ac:dyDescent="0.25">
      <c r="A39" s="30">
        <v>21395</v>
      </c>
      <c r="B39" s="41" t="s">
        <v>40</v>
      </c>
      <c r="C39" s="190">
        <f t="shared" si="11"/>
        <v>0</v>
      </c>
      <c r="D39" s="252" t="s">
        <v>25</v>
      </c>
      <c r="E39" s="42" t="s">
        <v>25</v>
      </c>
      <c r="F39" s="419" t="s">
        <v>25</v>
      </c>
      <c r="G39" s="217" t="s">
        <v>25</v>
      </c>
      <c r="H39" s="42" t="s">
        <v>25</v>
      </c>
      <c r="I39" s="147" t="s">
        <v>25</v>
      </c>
      <c r="J39" s="420"/>
      <c r="K39" s="421"/>
      <c r="L39" s="93">
        <f t="shared" si="18"/>
        <v>0</v>
      </c>
      <c r="M39" s="285" t="s">
        <v>25</v>
      </c>
      <c r="N39" s="147" t="s">
        <v>25</v>
      </c>
      <c r="O39" s="147" t="s">
        <v>25</v>
      </c>
      <c r="P39" s="422"/>
      <c r="Q39" s="331"/>
    </row>
    <row r="40" spans="1:17" x14ac:dyDescent="0.25">
      <c r="A40" s="30">
        <v>21399</v>
      </c>
      <c r="B40" s="41" t="s">
        <v>41</v>
      </c>
      <c r="C40" s="190">
        <f t="shared" si="11"/>
        <v>37077</v>
      </c>
      <c r="D40" s="252" t="s">
        <v>25</v>
      </c>
      <c r="E40" s="147" t="s">
        <v>25</v>
      </c>
      <c r="F40" s="298" t="s">
        <v>25</v>
      </c>
      <c r="G40" s="217" t="s">
        <v>25</v>
      </c>
      <c r="H40" s="147" t="s">
        <v>25</v>
      </c>
      <c r="I40" s="298" t="s">
        <v>25</v>
      </c>
      <c r="J40" s="420">
        <f>J50</f>
        <v>37077</v>
      </c>
      <c r="K40" s="421"/>
      <c r="L40" s="93">
        <f t="shared" si="18"/>
        <v>37077</v>
      </c>
      <c r="M40" s="285" t="s">
        <v>25</v>
      </c>
      <c r="N40" s="147" t="s">
        <v>25</v>
      </c>
      <c r="O40" s="147" t="s">
        <v>25</v>
      </c>
      <c r="P40" s="422"/>
      <c r="Q40" s="331"/>
    </row>
    <row r="41" spans="1:17" s="19" customFormat="1" ht="36.75" hidden="1" customHeight="1" x14ac:dyDescent="0.25">
      <c r="A41" s="37">
        <v>21420</v>
      </c>
      <c r="B41" s="34" t="s">
        <v>42</v>
      </c>
      <c r="C41" s="192">
        <f>SUM(F41)</f>
        <v>0</v>
      </c>
      <c r="D41" s="254"/>
      <c r="E41" s="428"/>
      <c r="F41" s="413">
        <f>D41+E41</f>
        <v>0</v>
      </c>
      <c r="G41" s="215" t="s">
        <v>25</v>
      </c>
      <c r="H41" s="35" t="s">
        <v>25</v>
      </c>
      <c r="I41" s="119" t="s">
        <v>25</v>
      </c>
      <c r="J41" s="250" t="s">
        <v>25</v>
      </c>
      <c r="K41" s="35" t="s">
        <v>25</v>
      </c>
      <c r="L41" s="167" t="s">
        <v>25</v>
      </c>
      <c r="M41" s="283" t="s">
        <v>25</v>
      </c>
      <c r="N41" s="119" t="s">
        <v>25</v>
      </c>
      <c r="O41" s="119" t="s">
        <v>25</v>
      </c>
      <c r="P41" s="414"/>
      <c r="Q41" s="182"/>
    </row>
    <row r="42" spans="1:17" s="19" customFormat="1" hidden="1" x14ac:dyDescent="0.25">
      <c r="A42" s="48">
        <v>21490</v>
      </c>
      <c r="B42" s="49" t="s">
        <v>43</v>
      </c>
      <c r="C42" s="192">
        <f>SUM(F42,I42,L42)</f>
        <v>0</v>
      </c>
      <c r="D42" s="255">
        <f>D43</f>
        <v>0</v>
      </c>
      <c r="E42" s="50">
        <f t="shared" ref="E42" si="19">E43</f>
        <v>0</v>
      </c>
      <c r="F42" s="256">
        <f>F43</f>
        <v>0</v>
      </c>
      <c r="G42" s="219">
        <f t="shared" ref="G42:K42" si="20">G43</f>
        <v>0</v>
      </c>
      <c r="H42" s="50">
        <f t="shared" si="20"/>
        <v>0</v>
      </c>
      <c r="I42" s="274">
        <f t="shared" si="20"/>
        <v>0</v>
      </c>
      <c r="J42" s="255">
        <f>J43</f>
        <v>0</v>
      </c>
      <c r="K42" s="50">
        <f t="shared" si="20"/>
        <v>0</v>
      </c>
      <c r="L42" s="256">
        <f>L43</f>
        <v>0</v>
      </c>
      <c r="M42" s="283" t="s">
        <v>25</v>
      </c>
      <c r="N42" s="119" t="s">
        <v>25</v>
      </c>
      <c r="O42" s="119" t="s">
        <v>25</v>
      </c>
      <c r="P42" s="414"/>
      <c r="Q42" s="182"/>
    </row>
    <row r="43" spans="1:17" s="19" customFormat="1" hidden="1" x14ac:dyDescent="0.25">
      <c r="A43" s="30">
        <v>21499</v>
      </c>
      <c r="B43" s="41" t="s">
        <v>44</v>
      </c>
      <c r="C43" s="193">
        <f>SUM(F43,I43,L43)</f>
        <v>0</v>
      </c>
      <c r="D43" s="257"/>
      <c r="E43" s="47"/>
      <c r="F43" s="175">
        <f>D43+E43</f>
        <v>0</v>
      </c>
      <c r="G43" s="220"/>
      <c r="H43" s="40"/>
      <c r="I43" s="86">
        <f>G43+H43</f>
        <v>0</v>
      </c>
      <c r="J43" s="264"/>
      <c r="K43" s="40"/>
      <c r="L43" s="175">
        <f>J43+K43</f>
        <v>0</v>
      </c>
      <c r="M43" s="286" t="s">
        <v>25</v>
      </c>
      <c r="N43" s="148" t="s">
        <v>25</v>
      </c>
      <c r="O43" s="148" t="s">
        <v>25</v>
      </c>
      <c r="P43" s="427"/>
      <c r="Q43" s="182"/>
    </row>
    <row r="44" spans="1:17" hidden="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1">SUM(M45:M46)</f>
        <v>0</v>
      </c>
      <c r="N44" s="149">
        <f t="shared" si="21"/>
        <v>0</v>
      </c>
      <c r="O44" s="149">
        <f>SUM(O45:O46)</f>
        <v>0</v>
      </c>
      <c r="P44" s="335"/>
      <c r="Q44" s="331"/>
    </row>
    <row r="45" spans="1:17" hidden="1" x14ac:dyDescent="0.25">
      <c r="A45" s="54">
        <v>23410</v>
      </c>
      <c r="B45" s="55" t="s">
        <v>46</v>
      </c>
      <c r="C45" s="194">
        <f t="shared" ref="C45:C46" si="22">SUM(O45)</f>
        <v>0</v>
      </c>
      <c r="D45" s="260" t="s">
        <v>25</v>
      </c>
      <c r="E45" s="56" t="s">
        <v>25</v>
      </c>
      <c r="F45" s="261" t="s">
        <v>25</v>
      </c>
      <c r="G45" s="222" t="s">
        <v>25</v>
      </c>
      <c r="H45" s="56" t="s">
        <v>25</v>
      </c>
      <c r="I45" s="276" t="s">
        <v>25</v>
      </c>
      <c r="J45" s="260" t="s">
        <v>25</v>
      </c>
      <c r="K45" s="56" t="s">
        <v>25</v>
      </c>
      <c r="L45" s="261" t="s">
        <v>25</v>
      </c>
      <c r="M45" s="429"/>
      <c r="N45" s="430"/>
      <c r="O45" s="151">
        <f t="shared" ref="O45:O46" si="23">M45+N45</f>
        <v>0</v>
      </c>
      <c r="P45" s="301"/>
      <c r="Q45" s="331"/>
    </row>
    <row r="46" spans="1:17" hidden="1" x14ac:dyDescent="0.25">
      <c r="A46" s="54">
        <v>23510</v>
      </c>
      <c r="B46" s="55" t="s">
        <v>47</v>
      </c>
      <c r="C46" s="194">
        <f t="shared" si="22"/>
        <v>0</v>
      </c>
      <c r="D46" s="260" t="s">
        <v>25</v>
      </c>
      <c r="E46" s="56" t="s">
        <v>25</v>
      </c>
      <c r="F46" s="261" t="s">
        <v>25</v>
      </c>
      <c r="G46" s="222" t="s">
        <v>25</v>
      </c>
      <c r="H46" s="56" t="s">
        <v>25</v>
      </c>
      <c r="I46" s="276" t="s">
        <v>25</v>
      </c>
      <c r="J46" s="260" t="s">
        <v>25</v>
      </c>
      <c r="K46" s="56" t="s">
        <v>25</v>
      </c>
      <c r="L46" s="261" t="s">
        <v>25</v>
      </c>
      <c r="M46" s="429"/>
      <c r="N46" s="430"/>
      <c r="O46" s="151">
        <f t="shared" si="23"/>
        <v>0</v>
      </c>
      <c r="P46" s="301"/>
      <c r="Q46" s="331"/>
    </row>
    <row r="47" spans="1:17" x14ac:dyDescent="0.25">
      <c r="A47" s="57"/>
      <c r="B47" s="55"/>
      <c r="C47" s="195"/>
      <c r="D47" s="262"/>
      <c r="E47" s="156"/>
      <c r="F47" s="339"/>
      <c r="G47" s="222"/>
      <c r="H47" s="276"/>
      <c r="I47" s="339"/>
      <c r="J47" s="260"/>
      <c r="K47" s="56"/>
      <c r="L47" s="431"/>
      <c r="M47" s="288"/>
      <c r="N47" s="105"/>
      <c r="O47" s="151"/>
      <c r="P47" s="301"/>
      <c r="Q47" s="331"/>
    </row>
    <row r="48" spans="1:17" s="19" customFormat="1" x14ac:dyDescent="0.25">
      <c r="A48" s="58"/>
      <c r="B48" s="59" t="s">
        <v>48</v>
      </c>
      <c r="C48" s="196"/>
      <c r="D48" s="263"/>
      <c r="E48" s="340"/>
      <c r="F48" s="303"/>
      <c r="G48" s="223"/>
      <c r="H48" s="152"/>
      <c r="I48" s="303"/>
      <c r="J48" s="130"/>
      <c r="K48" s="106"/>
      <c r="L48" s="433"/>
      <c r="M48" s="223"/>
      <c r="N48" s="106"/>
      <c r="O48" s="152"/>
      <c r="P48" s="434"/>
      <c r="Q48" s="182"/>
    </row>
    <row r="49" spans="1:17" s="19" customFormat="1" ht="12.75" thickBot="1" x14ac:dyDescent="0.3">
      <c r="A49" s="60"/>
      <c r="B49" s="20" t="s">
        <v>49</v>
      </c>
      <c r="C49" s="197">
        <f t="shared" ref="C49:C112" si="24">SUM(F49,I49,L49,O49)</f>
        <v>596542</v>
      </c>
      <c r="D49" s="131">
        <f>SUM(D50,D281)</f>
        <v>559465</v>
      </c>
      <c r="E49" s="114">
        <f t="shared" ref="E49" si="25">SUM(E50,E281)</f>
        <v>0</v>
      </c>
      <c r="F49" s="304">
        <f>SUM(F50,F281)</f>
        <v>559465</v>
      </c>
      <c r="G49" s="224">
        <f t="shared" ref="G49:O49" si="26">SUM(G50,G281)</f>
        <v>0</v>
      </c>
      <c r="H49" s="114">
        <f t="shared" si="26"/>
        <v>0</v>
      </c>
      <c r="I49" s="304">
        <f t="shared" si="26"/>
        <v>0</v>
      </c>
      <c r="J49" s="131">
        <f>SUM(J50,J281)</f>
        <v>37077</v>
      </c>
      <c r="K49" s="61">
        <f t="shared" si="26"/>
        <v>0</v>
      </c>
      <c r="L49" s="168">
        <f t="shared" si="26"/>
        <v>37077</v>
      </c>
      <c r="M49" s="224">
        <f t="shared" si="26"/>
        <v>0</v>
      </c>
      <c r="N49" s="61">
        <f t="shared" si="26"/>
        <v>0</v>
      </c>
      <c r="O49" s="114">
        <f t="shared" si="26"/>
        <v>0</v>
      </c>
      <c r="P49" s="435"/>
      <c r="Q49" s="182"/>
    </row>
    <row r="50" spans="1:17" s="19" customFormat="1" ht="24.75" thickTop="1" x14ac:dyDescent="0.25">
      <c r="A50" s="62"/>
      <c r="B50" s="63" t="s">
        <v>50</v>
      </c>
      <c r="C50" s="198">
        <f t="shared" si="24"/>
        <v>596542</v>
      </c>
      <c r="D50" s="132">
        <f>SUM(D51,D193)</f>
        <v>559465</v>
      </c>
      <c r="E50" s="277">
        <f t="shared" ref="E50" si="27">SUM(E51,E193)</f>
        <v>0</v>
      </c>
      <c r="F50" s="305">
        <f>SUM(F51,F193)</f>
        <v>559465</v>
      </c>
      <c r="G50" s="225">
        <f t="shared" ref="G50:O50" si="28">SUM(G51,G193)</f>
        <v>0</v>
      </c>
      <c r="H50" s="277">
        <f t="shared" si="28"/>
        <v>0</v>
      </c>
      <c r="I50" s="305">
        <f t="shared" si="28"/>
        <v>0</v>
      </c>
      <c r="J50" s="132">
        <f>SUM(J51,J193)</f>
        <v>37077</v>
      </c>
      <c r="K50" s="64">
        <f t="shared" si="28"/>
        <v>0</v>
      </c>
      <c r="L50" s="436">
        <f t="shared" si="28"/>
        <v>37077</v>
      </c>
      <c r="M50" s="225">
        <f t="shared" si="28"/>
        <v>0</v>
      </c>
      <c r="N50" s="64">
        <f t="shared" si="28"/>
        <v>0</v>
      </c>
      <c r="O50" s="277">
        <f t="shared" si="28"/>
        <v>0</v>
      </c>
      <c r="P50" s="437"/>
      <c r="Q50" s="182"/>
    </row>
    <row r="51" spans="1:17" s="19" customFormat="1" ht="24" x14ac:dyDescent="0.25">
      <c r="A51" s="65"/>
      <c r="B51" s="16" t="s">
        <v>51</v>
      </c>
      <c r="C51" s="199">
        <f t="shared" si="24"/>
        <v>594674</v>
      </c>
      <c r="D51" s="133">
        <f>SUM(D52,D74,D172,D186)</f>
        <v>557965</v>
      </c>
      <c r="E51" s="278">
        <f t="shared" ref="E51" si="29">SUM(E52,E74,E172,E186)</f>
        <v>-368</v>
      </c>
      <c r="F51" s="306">
        <f>SUM(F52,F74,F172,F186)</f>
        <v>557597</v>
      </c>
      <c r="G51" s="226">
        <f t="shared" ref="G51:O51" si="30">SUM(G52,G74,G172,G186)</f>
        <v>0</v>
      </c>
      <c r="H51" s="278">
        <f t="shared" si="30"/>
        <v>0</v>
      </c>
      <c r="I51" s="306">
        <f t="shared" si="30"/>
        <v>0</v>
      </c>
      <c r="J51" s="133">
        <f>SUM(J52,J74,J172,J186)</f>
        <v>37077</v>
      </c>
      <c r="K51" s="66">
        <f t="shared" si="30"/>
        <v>0</v>
      </c>
      <c r="L51" s="169">
        <f t="shared" si="30"/>
        <v>37077</v>
      </c>
      <c r="M51" s="226">
        <f t="shared" si="30"/>
        <v>0</v>
      </c>
      <c r="N51" s="66">
        <f t="shared" si="30"/>
        <v>0</v>
      </c>
      <c r="O51" s="278">
        <f t="shared" si="30"/>
        <v>0</v>
      </c>
      <c r="P51" s="438"/>
      <c r="Q51" s="182"/>
    </row>
    <row r="52" spans="1:17" s="19" customFormat="1" hidden="1" x14ac:dyDescent="0.25">
      <c r="A52" s="67">
        <v>1000</v>
      </c>
      <c r="B52" s="67" t="s">
        <v>52</v>
      </c>
      <c r="C52" s="200">
        <f t="shared" si="24"/>
        <v>0</v>
      </c>
      <c r="D52" s="134">
        <f>SUM(D53,D66)</f>
        <v>0</v>
      </c>
      <c r="E52" s="68">
        <f t="shared" ref="E52" si="31">SUM(E53,E66)</f>
        <v>0</v>
      </c>
      <c r="F52" s="170">
        <f>SUM(F53,F66)</f>
        <v>0</v>
      </c>
      <c r="G52" s="227">
        <f t="shared" ref="G52:O52" si="32">SUM(G53,G66)</f>
        <v>0</v>
      </c>
      <c r="H52" s="68">
        <f t="shared" si="32"/>
        <v>0</v>
      </c>
      <c r="I52" s="122">
        <f t="shared" si="32"/>
        <v>0</v>
      </c>
      <c r="J52" s="134">
        <f>SUM(J53,J66)</f>
        <v>0</v>
      </c>
      <c r="K52" s="68">
        <f t="shared" si="32"/>
        <v>0</v>
      </c>
      <c r="L52" s="170">
        <f t="shared" si="32"/>
        <v>0</v>
      </c>
      <c r="M52" s="227">
        <f t="shared" si="32"/>
        <v>0</v>
      </c>
      <c r="N52" s="68">
        <f t="shared" si="32"/>
        <v>0</v>
      </c>
      <c r="O52" s="122">
        <f t="shared" si="32"/>
        <v>0</v>
      </c>
      <c r="P52" s="439"/>
      <c r="Q52" s="182"/>
    </row>
    <row r="53" spans="1:17" hidden="1" x14ac:dyDescent="0.25">
      <c r="A53" s="34">
        <v>1100</v>
      </c>
      <c r="B53" s="69" t="s">
        <v>53</v>
      </c>
      <c r="C53" s="188">
        <f t="shared" si="24"/>
        <v>0</v>
      </c>
      <c r="D53" s="127">
        <f>SUM(D54,D57,D65)</f>
        <v>0</v>
      </c>
      <c r="E53" s="36">
        <f t="shared" ref="E53" si="33">SUM(E54,E57,E65)</f>
        <v>0</v>
      </c>
      <c r="F53" s="174">
        <f>SUM(F54,F57,F65)</f>
        <v>0</v>
      </c>
      <c r="G53" s="228">
        <f t="shared" ref="G53:N53" si="34">SUM(G54,G57,G65)</f>
        <v>0</v>
      </c>
      <c r="H53" s="36">
        <f t="shared" si="34"/>
        <v>0</v>
      </c>
      <c r="I53" s="120">
        <f t="shared" si="34"/>
        <v>0</v>
      </c>
      <c r="J53" s="127">
        <f>SUM(J54,J57,J65)</f>
        <v>0</v>
      </c>
      <c r="K53" s="36">
        <f t="shared" si="34"/>
        <v>0</v>
      </c>
      <c r="L53" s="174">
        <f t="shared" si="34"/>
        <v>0</v>
      </c>
      <c r="M53" s="228">
        <f t="shared" si="34"/>
        <v>0</v>
      </c>
      <c r="N53" s="36">
        <f t="shared" si="34"/>
        <v>0</v>
      </c>
      <c r="O53" s="120">
        <f>SUM(O54,O57,O65)</f>
        <v>0</v>
      </c>
      <c r="P53" s="440"/>
      <c r="Q53" s="331"/>
    </row>
    <row r="54" spans="1:17" hidden="1" x14ac:dyDescent="0.25">
      <c r="A54" s="70">
        <v>1110</v>
      </c>
      <c r="B54" s="55" t="s">
        <v>54</v>
      </c>
      <c r="C54" s="195">
        <f>SUM(F54,I54,L54,O54)</f>
        <v>0</v>
      </c>
      <c r="D54" s="82">
        <f>SUM(D55:D56)</f>
        <v>0</v>
      </c>
      <c r="E54" s="71">
        <f>SUM(E55:E56)</f>
        <v>0</v>
      </c>
      <c r="F54" s="172">
        <f>SUM(F55:F56)</f>
        <v>0</v>
      </c>
      <c r="G54" s="229">
        <f t="shared" ref="G54:H54" si="35">SUM(G55:G56)</f>
        <v>0</v>
      </c>
      <c r="H54" s="71">
        <f t="shared" si="35"/>
        <v>0</v>
      </c>
      <c r="I54" s="153">
        <f>SUM(I55:I56)</f>
        <v>0</v>
      </c>
      <c r="J54" s="82">
        <f>SUM(J55:J56)</f>
        <v>0</v>
      </c>
      <c r="K54" s="71">
        <f t="shared" ref="K54" si="36">SUM(K55:K56)</f>
        <v>0</v>
      </c>
      <c r="L54" s="172">
        <f>SUM(L55:L56)</f>
        <v>0</v>
      </c>
      <c r="M54" s="229">
        <f t="shared" ref="M54:N54" si="37">SUM(M55:M56)</f>
        <v>0</v>
      </c>
      <c r="N54" s="71">
        <f t="shared" si="37"/>
        <v>0</v>
      </c>
      <c r="O54" s="153">
        <f>SUM(O55:O56)</f>
        <v>0</v>
      </c>
      <c r="P54" s="313"/>
      <c r="Q54" s="331"/>
    </row>
    <row r="55" spans="1:17" hidden="1" x14ac:dyDescent="0.25">
      <c r="A55" s="27">
        <v>1111</v>
      </c>
      <c r="B55" s="38" t="s">
        <v>55</v>
      </c>
      <c r="C55" s="189">
        <f t="shared" si="24"/>
        <v>0</v>
      </c>
      <c r="D55" s="264">
        <v>0</v>
      </c>
      <c r="E55" s="40"/>
      <c r="F55" s="175">
        <f>D55+E55</f>
        <v>0</v>
      </c>
      <c r="G55" s="220"/>
      <c r="H55" s="40"/>
      <c r="I55" s="86">
        <f>G55+H55</f>
        <v>0</v>
      </c>
      <c r="J55" s="264">
        <v>0</v>
      </c>
      <c r="K55" s="40"/>
      <c r="L55" s="175">
        <f>J55+K55</f>
        <v>0</v>
      </c>
      <c r="M55" s="220"/>
      <c r="N55" s="40"/>
      <c r="O55" s="86">
        <f>M55+N55</f>
        <v>0</v>
      </c>
      <c r="P55" s="310"/>
      <c r="Q55" s="331"/>
    </row>
    <row r="56" spans="1:17" ht="24" hidden="1" customHeight="1" x14ac:dyDescent="0.25">
      <c r="A56" s="30">
        <v>1119</v>
      </c>
      <c r="B56" s="41" t="s">
        <v>56</v>
      </c>
      <c r="C56" s="190">
        <f t="shared" si="24"/>
        <v>0</v>
      </c>
      <c r="D56" s="265">
        <v>0</v>
      </c>
      <c r="E56" s="43"/>
      <c r="F56" s="93">
        <f>D56+E56</f>
        <v>0</v>
      </c>
      <c r="G56" s="230"/>
      <c r="H56" s="43"/>
      <c r="I56" s="87">
        <f>G56+H56</f>
        <v>0</v>
      </c>
      <c r="J56" s="265">
        <v>0</v>
      </c>
      <c r="K56" s="43"/>
      <c r="L56" s="93">
        <f>J56+K56</f>
        <v>0</v>
      </c>
      <c r="M56" s="230"/>
      <c r="N56" s="43"/>
      <c r="O56" s="87">
        <f>M56+N56</f>
        <v>0</v>
      </c>
      <c r="P56" s="311"/>
      <c r="Q56" s="331"/>
    </row>
    <row r="57" spans="1:17" ht="23.25" hidden="1" customHeight="1" x14ac:dyDescent="0.25">
      <c r="A57" s="72">
        <v>1140</v>
      </c>
      <c r="B57" s="41" t="s">
        <v>57</v>
      </c>
      <c r="C57" s="190">
        <f t="shared" si="24"/>
        <v>0</v>
      </c>
      <c r="D57" s="129">
        <f>SUM(D58:D64)</f>
        <v>0</v>
      </c>
      <c r="E57" s="73">
        <f t="shared" ref="E57" si="38">SUM(E58:E64)</f>
        <v>0</v>
      </c>
      <c r="F57" s="93">
        <f>SUM(F58:F64)</f>
        <v>0</v>
      </c>
      <c r="G57" s="231">
        <f t="shared" ref="G57:I57" si="39">SUM(G58:G64)</f>
        <v>0</v>
      </c>
      <c r="H57" s="73">
        <f t="shared" si="39"/>
        <v>0</v>
      </c>
      <c r="I57" s="87">
        <f t="shared" si="39"/>
        <v>0</v>
      </c>
      <c r="J57" s="129">
        <f>SUM(J58:J64)</f>
        <v>0</v>
      </c>
      <c r="K57" s="73">
        <f t="shared" ref="K57:N57" si="40">SUM(K58:K64)</f>
        <v>0</v>
      </c>
      <c r="L57" s="93">
        <f t="shared" si="40"/>
        <v>0</v>
      </c>
      <c r="M57" s="231">
        <f t="shared" si="40"/>
        <v>0</v>
      </c>
      <c r="N57" s="73">
        <f t="shared" si="40"/>
        <v>0</v>
      </c>
      <c r="O57" s="87">
        <f>SUM(O58:O64)</f>
        <v>0</v>
      </c>
      <c r="P57" s="311"/>
      <c r="Q57" s="331"/>
    </row>
    <row r="58" spans="1:17" hidden="1" x14ac:dyDescent="0.25">
      <c r="A58" s="30">
        <v>1141</v>
      </c>
      <c r="B58" s="41" t="s">
        <v>58</v>
      </c>
      <c r="C58" s="190">
        <f t="shared" si="24"/>
        <v>0</v>
      </c>
      <c r="D58" s="265">
        <v>0</v>
      </c>
      <c r="E58" s="43"/>
      <c r="F58" s="93">
        <f t="shared" ref="F58:F65" si="41">D58+E58</f>
        <v>0</v>
      </c>
      <c r="G58" s="230"/>
      <c r="H58" s="43"/>
      <c r="I58" s="87">
        <f t="shared" ref="I58:I65" si="42">G58+H58</f>
        <v>0</v>
      </c>
      <c r="J58" s="265">
        <v>0</v>
      </c>
      <c r="K58" s="43"/>
      <c r="L58" s="93">
        <f t="shared" ref="L58:L65" si="43">J58+K58</f>
        <v>0</v>
      </c>
      <c r="M58" s="230"/>
      <c r="N58" s="43"/>
      <c r="O58" s="87">
        <f t="shared" ref="O58:O65" si="44">M58+N58</f>
        <v>0</v>
      </c>
      <c r="P58" s="311"/>
      <c r="Q58" s="331"/>
    </row>
    <row r="59" spans="1:17" ht="24.75" hidden="1" customHeight="1" x14ac:dyDescent="0.25">
      <c r="A59" s="30">
        <v>1142</v>
      </c>
      <c r="B59" s="41" t="s">
        <v>59</v>
      </c>
      <c r="C59" s="190">
        <f t="shared" si="24"/>
        <v>0</v>
      </c>
      <c r="D59" s="265">
        <v>0</v>
      </c>
      <c r="E59" s="43"/>
      <c r="F59" s="93">
        <f t="shared" si="41"/>
        <v>0</v>
      </c>
      <c r="G59" s="230"/>
      <c r="H59" s="43"/>
      <c r="I59" s="87">
        <f t="shared" si="42"/>
        <v>0</v>
      </c>
      <c r="J59" s="265">
        <v>0</v>
      </c>
      <c r="K59" s="43"/>
      <c r="L59" s="93">
        <f t="shared" si="43"/>
        <v>0</v>
      </c>
      <c r="M59" s="230"/>
      <c r="N59" s="43"/>
      <c r="O59" s="87">
        <f t="shared" si="44"/>
        <v>0</v>
      </c>
      <c r="P59" s="311"/>
      <c r="Q59" s="331"/>
    </row>
    <row r="60" spans="1:17" ht="24" hidden="1" x14ac:dyDescent="0.25">
      <c r="A60" s="30">
        <v>1145</v>
      </c>
      <c r="B60" s="41" t="s">
        <v>60</v>
      </c>
      <c r="C60" s="190">
        <f t="shared" si="24"/>
        <v>0</v>
      </c>
      <c r="D60" s="265">
        <v>0</v>
      </c>
      <c r="E60" s="43"/>
      <c r="F60" s="93">
        <f t="shared" si="41"/>
        <v>0</v>
      </c>
      <c r="G60" s="230"/>
      <c r="H60" s="43"/>
      <c r="I60" s="87">
        <f t="shared" si="42"/>
        <v>0</v>
      </c>
      <c r="J60" s="265">
        <v>0</v>
      </c>
      <c r="K60" s="43"/>
      <c r="L60" s="93">
        <f t="shared" si="43"/>
        <v>0</v>
      </c>
      <c r="M60" s="230"/>
      <c r="N60" s="43"/>
      <c r="O60" s="87">
        <f t="shared" si="44"/>
        <v>0</v>
      </c>
      <c r="P60" s="311"/>
      <c r="Q60" s="331"/>
    </row>
    <row r="61" spans="1:17" ht="27.75" hidden="1" customHeight="1" x14ac:dyDescent="0.25">
      <c r="A61" s="30">
        <v>1146</v>
      </c>
      <c r="B61" s="41" t="s">
        <v>61</v>
      </c>
      <c r="C61" s="190">
        <f t="shared" si="24"/>
        <v>0</v>
      </c>
      <c r="D61" s="265">
        <v>0</v>
      </c>
      <c r="E61" s="43"/>
      <c r="F61" s="93">
        <f t="shared" si="41"/>
        <v>0</v>
      </c>
      <c r="G61" s="230"/>
      <c r="H61" s="43"/>
      <c r="I61" s="87">
        <f t="shared" si="42"/>
        <v>0</v>
      </c>
      <c r="J61" s="265">
        <v>0</v>
      </c>
      <c r="K61" s="43"/>
      <c r="L61" s="93">
        <f t="shared" si="43"/>
        <v>0</v>
      </c>
      <c r="M61" s="230"/>
      <c r="N61" s="43"/>
      <c r="O61" s="87">
        <f t="shared" si="44"/>
        <v>0</v>
      </c>
      <c r="P61" s="311"/>
      <c r="Q61" s="331"/>
    </row>
    <row r="62" spans="1:17" hidden="1" x14ac:dyDescent="0.25">
      <c r="A62" s="30">
        <v>1147</v>
      </c>
      <c r="B62" s="41" t="s">
        <v>62</v>
      </c>
      <c r="C62" s="190">
        <f t="shared" si="24"/>
        <v>0</v>
      </c>
      <c r="D62" s="265">
        <v>0</v>
      </c>
      <c r="E62" s="43"/>
      <c r="F62" s="93">
        <f t="shared" si="41"/>
        <v>0</v>
      </c>
      <c r="G62" s="230"/>
      <c r="H62" s="43"/>
      <c r="I62" s="87">
        <f t="shared" si="42"/>
        <v>0</v>
      </c>
      <c r="J62" s="265">
        <v>0</v>
      </c>
      <c r="K62" s="43"/>
      <c r="L62" s="93">
        <f t="shared" si="43"/>
        <v>0</v>
      </c>
      <c r="M62" s="230"/>
      <c r="N62" s="43"/>
      <c r="O62" s="87">
        <f t="shared" si="44"/>
        <v>0</v>
      </c>
      <c r="P62" s="311"/>
      <c r="Q62" s="331"/>
    </row>
    <row r="63" spans="1:17" hidden="1" x14ac:dyDescent="0.25">
      <c r="A63" s="30">
        <v>1148</v>
      </c>
      <c r="B63" s="41" t="s">
        <v>63</v>
      </c>
      <c r="C63" s="190">
        <f t="shared" si="24"/>
        <v>0</v>
      </c>
      <c r="D63" s="265">
        <v>0</v>
      </c>
      <c r="E63" s="43"/>
      <c r="F63" s="93">
        <f t="shared" si="41"/>
        <v>0</v>
      </c>
      <c r="G63" s="230"/>
      <c r="H63" s="43"/>
      <c r="I63" s="87">
        <f t="shared" si="42"/>
        <v>0</v>
      </c>
      <c r="J63" s="265">
        <v>0</v>
      </c>
      <c r="K63" s="43"/>
      <c r="L63" s="93">
        <f t="shared" si="43"/>
        <v>0</v>
      </c>
      <c r="M63" s="230"/>
      <c r="N63" s="43"/>
      <c r="O63" s="87">
        <f t="shared" si="44"/>
        <v>0</v>
      </c>
      <c r="P63" s="311"/>
      <c r="Q63" s="331"/>
    </row>
    <row r="64" spans="1:17" ht="24" hidden="1" x14ac:dyDescent="0.25">
      <c r="A64" s="30">
        <v>1149</v>
      </c>
      <c r="B64" s="41" t="s">
        <v>64</v>
      </c>
      <c r="C64" s="190">
        <f t="shared" si="24"/>
        <v>0</v>
      </c>
      <c r="D64" s="265">
        <v>0</v>
      </c>
      <c r="E64" s="43"/>
      <c r="F64" s="93">
        <f t="shared" si="41"/>
        <v>0</v>
      </c>
      <c r="G64" s="230"/>
      <c r="H64" s="43"/>
      <c r="I64" s="87">
        <f t="shared" si="42"/>
        <v>0</v>
      </c>
      <c r="J64" s="265">
        <v>0</v>
      </c>
      <c r="K64" s="43"/>
      <c r="L64" s="93">
        <f t="shared" si="43"/>
        <v>0</v>
      </c>
      <c r="M64" s="230"/>
      <c r="N64" s="43"/>
      <c r="O64" s="87">
        <f t="shared" si="44"/>
        <v>0</v>
      </c>
      <c r="P64" s="311"/>
      <c r="Q64" s="331"/>
    </row>
    <row r="65" spans="1:17" ht="24" hidden="1" x14ac:dyDescent="0.25">
      <c r="A65" s="70">
        <v>1150</v>
      </c>
      <c r="B65" s="55" t="s">
        <v>65</v>
      </c>
      <c r="C65" s="195">
        <f t="shared" si="24"/>
        <v>0</v>
      </c>
      <c r="D65" s="262">
        <v>0</v>
      </c>
      <c r="E65" s="74"/>
      <c r="F65" s="172">
        <f t="shared" si="41"/>
        <v>0</v>
      </c>
      <c r="G65" s="232"/>
      <c r="H65" s="74"/>
      <c r="I65" s="153">
        <f t="shared" si="42"/>
        <v>0</v>
      </c>
      <c r="J65" s="262">
        <v>0</v>
      </c>
      <c r="K65" s="74"/>
      <c r="L65" s="172">
        <f t="shared" si="43"/>
        <v>0</v>
      </c>
      <c r="M65" s="232"/>
      <c r="N65" s="74"/>
      <c r="O65" s="153">
        <f t="shared" si="44"/>
        <v>0</v>
      </c>
      <c r="P65" s="313"/>
      <c r="Q65" s="331"/>
    </row>
    <row r="66" spans="1:17" ht="24" hidden="1" x14ac:dyDescent="0.25">
      <c r="A66" s="34">
        <v>1200</v>
      </c>
      <c r="B66" s="69" t="s">
        <v>66</v>
      </c>
      <c r="C66" s="188">
        <f t="shared" si="24"/>
        <v>0</v>
      </c>
      <c r="D66" s="127">
        <f>SUM(D67:D68)</f>
        <v>0</v>
      </c>
      <c r="E66" s="36">
        <f t="shared" ref="E66" si="45">SUM(E67:E68)</f>
        <v>0</v>
      </c>
      <c r="F66" s="174">
        <f>SUM(F67:F68)</f>
        <v>0</v>
      </c>
      <c r="G66" s="228">
        <f t="shared" ref="G66:I66" si="46">SUM(G67:G68)</f>
        <v>0</v>
      </c>
      <c r="H66" s="36">
        <f t="shared" si="46"/>
        <v>0</v>
      </c>
      <c r="I66" s="120">
        <f t="shared" si="46"/>
        <v>0</v>
      </c>
      <c r="J66" s="127">
        <f>SUM(J67:J68)</f>
        <v>0</v>
      </c>
      <c r="K66" s="36">
        <f t="shared" ref="K66:N66" si="47">SUM(K67:K68)</f>
        <v>0</v>
      </c>
      <c r="L66" s="174">
        <f t="shared" si="47"/>
        <v>0</v>
      </c>
      <c r="M66" s="228">
        <f t="shared" si="47"/>
        <v>0</v>
      </c>
      <c r="N66" s="36">
        <f t="shared" si="47"/>
        <v>0</v>
      </c>
      <c r="O66" s="120">
        <f>SUM(O67:O68)</f>
        <v>0</v>
      </c>
      <c r="P66" s="317"/>
      <c r="Q66" s="331"/>
    </row>
    <row r="67" spans="1:17" ht="24" hidden="1" x14ac:dyDescent="0.25">
      <c r="A67" s="686">
        <v>1210</v>
      </c>
      <c r="B67" s="38" t="s">
        <v>67</v>
      </c>
      <c r="C67" s="189">
        <f t="shared" si="24"/>
        <v>0</v>
      </c>
      <c r="D67" s="264">
        <v>0</v>
      </c>
      <c r="E67" s="40"/>
      <c r="F67" s="175">
        <f>D67+E67</f>
        <v>0</v>
      </c>
      <c r="G67" s="220"/>
      <c r="H67" s="40"/>
      <c r="I67" s="86">
        <f>G67+H67</f>
        <v>0</v>
      </c>
      <c r="J67" s="264">
        <v>0</v>
      </c>
      <c r="K67" s="40"/>
      <c r="L67" s="175">
        <f>J67+K67</f>
        <v>0</v>
      </c>
      <c r="M67" s="220"/>
      <c r="N67" s="40"/>
      <c r="O67" s="86">
        <f>M67+N67</f>
        <v>0</v>
      </c>
      <c r="P67" s="310"/>
      <c r="Q67" s="331"/>
    </row>
    <row r="68" spans="1:17" ht="24" hidden="1" x14ac:dyDescent="0.25">
      <c r="A68" s="72">
        <v>1220</v>
      </c>
      <c r="B68" s="41" t="s">
        <v>68</v>
      </c>
      <c r="C68" s="190">
        <f t="shared" si="24"/>
        <v>0</v>
      </c>
      <c r="D68" s="129">
        <f>SUM(D69:D73)</f>
        <v>0</v>
      </c>
      <c r="E68" s="73">
        <f t="shared" ref="E68" si="48">SUM(E69:E73)</f>
        <v>0</v>
      </c>
      <c r="F68" s="93">
        <f>SUM(F69:F73)</f>
        <v>0</v>
      </c>
      <c r="G68" s="231">
        <f t="shared" ref="G68:I68" si="49">SUM(G69:G73)</f>
        <v>0</v>
      </c>
      <c r="H68" s="73">
        <f t="shared" si="49"/>
        <v>0</v>
      </c>
      <c r="I68" s="87">
        <f t="shared" si="49"/>
        <v>0</v>
      </c>
      <c r="J68" s="129">
        <f>SUM(J69:J73)</f>
        <v>0</v>
      </c>
      <c r="K68" s="73">
        <f t="shared" ref="K68:O68" si="50">SUM(K69:K73)</f>
        <v>0</v>
      </c>
      <c r="L68" s="93">
        <f t="shared" si="50"/>
        <v>0</v>
      </c>
      <c r="M68" s="231">
        <f t="shared" si="50"/>
        <v>0</v>
      </c>
      <c r="N68" s="73">
        <f t="shared" si="50"/>
        <v>0</v>
      </c>
      <c r="O68" s="87">
        <f t="shared" si="50"/>
        <v>0</v>
      </c>
      <c r="P68" s="311"/>
      <c r="Q68" s="331"/>
    </row>
    <row r="69" spans="1:17" ht="36" hidden="1" x14ac:dyDescent="0.25">
      <c r="A69" s="30">
        <v>1221</v>
      </c>
      <c r="B69" s="41" t="s">
        <v>69</v>
      </c>
      <c r="C69" s="190">
        <f t="shared" si="24"/>
        <v>0</v>
      </c>
      <c r="D69" s="265">
        <v>0</v>
      </c>
      <c r="E69" s="43"/>
      <c r="F69" s="93">
        <f t="shared" ref="F69:F73" si="51">D69+E69</f>
        <v>0</v>
      </c>
      <c r="G69" s="230"/>
      <c r="H69" s="43"/>
      <c r="I69" s="87">
        <f t="shared" ref="I69:I73" si="52">G69+H69</f>
        <v>0</v>
      </c>
      <c r="J69" s="265">
        <v>0</v>
      </c>
      <c r="K69" s="43"/>
      <c r="L69" s="93">
        <f t="shared" ref="L69:L73" si="53">J69+K69</f>
        <v>0</v>
      </c>
      <c r="M69" s="230"/>
      <c r="N69" s="43"/>
      <c r="O69" s="87">
        <f t="shared" ref="O69:O73" si="54">M69+N69</f>
        <v>0</v>
      </c>
      <c r="P69" s="311"/>
      <c r="Q69" s="331"/>
    </row>
    <row r="70" spans="1:17" hidden="1" x14ac:dyDescent="0.25">
      <c r="A70" s="30">
        <v>1223</v>
      </c>
      <c r="B70" s="41" t="s">
        <v>70</v>
      </c>
      <c r="C70" s="190">
        <f t="shared" si="24"/>
        <v>0</v>
      </c>
      <c r="D70" s="265">
        <v>0</v>
      </c>
      <c r="E70" s="43"/>
      <c r="F70" s="93">
        <f t="shared" si="51"/>
        <v>0</v>
      </c>
      <c r="G70" s="230"/>
      <c r="H70" s="43"/>
      <c r="I70" s="87">
        <f t="shared" si="52"/>
        <v>0</v>
      </c>
      <c r="J70" s="265">
        <v>0</v>
      </c>
      <c r="K70" s="43"/>
      <c r="L70" s="93">
        <f t="shared" si="53"/>
        <v>0</v>
      </c>
      <c r="M70" s="230"/>
      <c r="N70" s="43"/>
      <c r="O70" s="87">
        <f t="shared" si="54"/>
        <v>0</v>
      </c>
      <c r="P70" s="311"/>
      <c r="Q70" s="331"/>
    </row>
    <row r="71" spans="1:17" hidden="1" x14ac:dyDescent="0.25">
      <c r="A71" s="30">
        <v>1225</v>
      </c>
      <c r="B71" s="41" t="s">
        <v>71</v>
      </c>
      <c r="C71" s="190">
        <f t="shared" si="24"/>
        <v>0</v>
      </c>
      <c r="D71" s="265">
        <v>0</v>
      </c>
      <c r="E71" s="43"/>
      <c r="F71" s="93">
        <f t="shared" si="51"/>
        <v>0</v>
      </c>
      <c r="G71" s="230"/>
      <c r="H71" s="43"/>
      <c r="I71" s="87">
        <f t="shared" si="52"/>
        <v>0</v>
      </c>
      <c r="J71" s="265">
        <v>0</v>
      </c>
      <c r="K71" s="43"/>
      <c r="L71" s="93">
        <f t="shared" si="53"/>
        <v>0</v>
      </c>
      <c r="M71" s="230"/>
      <c r="N71" s="43"/>
      <c r="O71" s="87">
        <f t="shared" si="54"/>
        <v>0</v>
      </c>
      <c r="P71" s="311"/>
      <c r="Q71" s="331"/>
    </row>
    <row r="72" spans="1:17" ht="24" hidden="1" x14ac:dyDescent="0.25">
      <c r="A72" s="30">
        <v>1227</v>
      </c>
      <c r="B72" s="41" t="s">
        <v>72</v>
      </c>
      <c r="C72" s="190">
        <f t="shared" si="24"/>
        <v>0</v>
      </c>
      <c r="D72" s="265">
        <v>0</v>
      </c>
      <c r="E72" s="43"/>
      <c r="F72" s="93">
        <f t="shared" si="51"/>
        <v>0</v>
      </c>
      <c r="G72" s="230"/>
      <c r="H72" s="43"/>
      <c r="I72" s="87">
        <f t="shared" si="52"/>
        <v>0</v>
      </c>
      <c r="J72" s="265">
        <v>0</v>
      </c>
      <c r="K72" s="43"/>
      <c r="L72" s="93">
        <f t="shared" si="53"/>
        <v>0</v>
      </c>
      <c r="M72" s="230"/>
      <c r="N72" s="43"/>
      <c r="O72" s="87">
        <f t="shared" si="54"/>
        <v>0</v>
      </c>
      <c r="P72" s="311"/>
      <c r="Q72" s="331"/>
    </row>
    <row r="73" spans="1:17" ht="36" hidden="1" x14ac:dyDescent="0.25">
      <c r="A73" s="30">
        <v>1228</v>
      </c>
      <c r="B73" s="41" t="s">
        <v>73</v>
      </c>
      <c r="C73" s="190">
        <f t="shared" si="24"/>
        <v>0</v>
      </c>
      <c r="D73" s="265">
        <v>0</v>
      </c>
      <c r="E73" s="43"/>
      <c r="F73" s="93">
        <f t="shared" si="51"/>
        <v>0</v>
      </c>
      <c r="G73" s="230"/>
      <c r="H73" s="43"/>
      <c r="I73" s="87">
        <f t="shared" si="52"/>
        <v>0</v>
      </c>
      <c r="J73" s="265">
        <v>0</v>
      </c>
      <c r="K73" s="43"/>
      <c r="L73" s="93">
        <f t="shared" si="53"/>
        <v>0</v>
      </c>
      <c r="M73" s="230"/>
      <c r="N73" s="43"/>
      <c r="O73" s="87">
        <f t="shared" si="54"/>
        <v>0</v>
      </c>
      <c r="P73" s="311"/>
      <c r="Q73" s="331"/>
    </row>
    <row r="74" spans="1:17" x14ac:dyDescent="0.25">
      <c r="A74" s="67">
        <v>2000</v>
      </c>
      <c r="B74" s="67" t="s">
        <v>74</v>
      </c>
      <c r="C74" s="200">
        <f t="shared" si="24"/>
        <v>594674</v>
      </c>
      <c r="D74" s="134">
        <f>SUM(D75,D82,D129,D163,D164,D171)</f>
        <v>557965</v>
      </c>
      <c r="E74" s="122">
        <f t="shared" ref="E74" si="55">SUM(E75,E82,E129,E163,E164,E171)</f>
        <v>-368</v>
      </c>
      <c r="F74" s="307">
        <f>SUM(F75,F82,F129,F163,F164,F171)</f>
        <v>557597</v>
      </c>
      <c r="G74" s="227">
        <f t="shared" ref="G74:I74" si="56">SUM(G75,G82,G129,G163,G164,G171)</f>
        <v>0</v>
      </c>
      <c r="H74" s="122">
        <f t="shared" si="56"/>
        <v>0</v>
      </c>
      <c r="I74" s="307">
        <f t="shared" si="56"/>
        <v>0</v>
      </c>
      <c r="J74" s="134">
        <f>SUM(J75,J82,J129,J163,J164,J171)</f>
        <v>37077</v>
      </c>
      <c r="K74" s="68">
        <f t="shared" ref="K74:O74" si="57">SUM(K75,K82,K129,K163,K164,K171)</f>
        <v>0</v>
      </c>
      <c r="L74" s="170">
        <f t="shared" si="57"/>
        <v>37077</v>
      </c>
      <c r="M74" s="227">
        <f t="shared" si="57"/>
        <v>0</v>
      </c>
      <c r="N74" s="68">
        <f t="shared" si="57"/>
        <v>0</v>
      </c>
      <c r="O74" s="122">
        <f t="shared" si="57"/>
        <v>0</v>
      </c>
      <c r="P74" s="439"/>
      <c r="Q74" s="331"/>
    </row>
    <row r="75" spans="1:17" ht="24" hidden="1" x14ac:dyDescent="0.25">
      <c r="A75" s="34">
        <v>2100</v>
      </c>
      <c r="B75" s="69" t="s">
        <v>75</v>
      </c>
      <c r="C75" s="188">
        <f t="shared" si="24"/>
        <v>0</v>
      </c>
      <c r="D75" s="127">
        <f>SUM(D76,D79)</f>
        <v>0</v>
      </c>
      <c r="E75" s="36">
        <f t="shared" ref="E75" si="58">SUM(E76,E79)</f>
        <v>0</v>
      </c>
      <c r="F75" s="174">
        <f>SUM(F76,F79)</f>
        <v>0</v>
      </c>
      <c r="G75" s="228">
        <f t="shared" ref="G75:I75" si="59">SUM(G76,G79)</f>
        <v>0</v>
      </c>
      <c r="H75" s="36">
        <f t="shared" si="59"/>
        <v>0</v>
      </c>
      <c r="I75" s="120">
        <f t="shared" si="59"/>
        <v>0</v>
      </c>
      <c r="J75" s="127">
        <f>SUM(J76,J79)</f>
        <v>0</v>
      </c>
      <c r="K75" s="36">
        <f t="shared" ref="K75:O75" si="60">SUM(K76,K79)</f>
        <v>0</v>
      </c>
      <c r="L75" s="174">
        <f t="shared" si="60"/>
        <v>0</v>
      </c>
      <c r="M75" s="228">
        <f t="shared" si="60"/>
        <v>0</v>
      </c>
      <c r="N75" s="36">
        <f t="shared" si="60"/>
        <v>0</v>
      </c>
      <c r="O75" s="120">
        <f t="shared" si="60"/>
        <v>0</v>
      </c>
      <c r="P75" s="317"/>
      <c r="Q75" s="331"/>
    </row>
    <row r="76" spans="1:17" ht="24" hidden="1" x14ac:dyDescent="0.25">
      <c r="A76" s="686">
        <v>2110</v>
      </c>
      <c r="B76" s="38" t="s">
        <v>76</v>
      </c>
      <c r="C76" s="189">
        <f t="shared" si="24"/>
        <v>0</v>
      </c>
      <c r="D76" s="128">
        <f>SUM(D77:D78)</f>
        <v>0</v>
      </c>
      <c r="E76" s="75">
        <f t="shared" ref="E76" si="61">SUM(E77:E78)</f>
        <v>0</v>
      </c>
      <c r="F76" s="175">
        <f>SUM(F77:F78)</f>
        <v>0</v>
      </c>
      <c r="G76" s="233">
        <f t="shared" ref="G76:I76" si="62">SUM(G77:G78)</f>
        <v>0</v>
      </c>
      <c r="H76" s="75">
        <f t="shared" si="62"/>
        <v>0</v>
      </c>
      <c r="I76" s="86">
        <f t="shared" si="62"/>
        <v>0</v>
      </c>
      <c r="J76" s="128">
        <f>SUM(J77:J78)</f>
        <v>0</v>
      </c>
      <c r="K76" s="75">
        <f t="shared" ref="K76:O76" si="63">SUM(K77:K78)</f>
        <v>0</v>
      </c>
      <c r="L76" s="175">
        <f t="shared" si="63"/>
        <v>0</v>
      </c>
      <c r="M76" s="233">
        <f t="shared" si="63"/>
        <v>0</v>
      </c>
      <c r="N76" s="75">
        <f t="shared" si="63"/>
        <v>0</v>
      </c>
      <c r="O76" s="86">
        <f t="shared" si="63"/>
        <v>0</v>
      </c>
      <c r="P76" s="310"/>
      <c r="Q76" s="331"/>
    </row>
    <row r="77" spans="1:17" hidden="1" x14ac:dyDescent="0.25">
      <c r="A77" s="30">
        <v>2111</v>
      </c>
      <c r="B77" s="41" t="s">
        <v>77</v>
      </c>
      <c r="C77" s="190">
        <f t="shared" si="24"/>
        <v>0</v>
      </c>
      <c r="D77" s="265">
        <v>0</v>
      </c>
      <c r="E77" s="43"/>
      <c r="F77" s="93">
        <f t="shared" ref="F77:F78" si="64">D77+E77</f>
        <v>0</v>
      </c>
      <c r="G77" s="230"/>
      <c r="H77" s="43"/>
      <c r="I77" s="87">
        <f t="shared" ref="I77:I78" si="65">G77+H77</f>
        <v>0</v>
      </c>
      <c r="J77" s="265">
        <v>0</v>
      </c>
      <c r="K77" s="43"/>
      <c r="L77" s="93">
        <f t="shared" ref="L77:L78" si="66">J77+K77</f>
        <v>0</v>
      </c>
      <c r="M77" s="230"/>
      <c r="N77" s="43"/>
      <c r="O77" s="87">
        <f t="shared" ref="O77:O78" si="67">M77+N77</f>
        <v>0</v>
      </c>
      <c r="P77" s="311"/>
      <c r="Q77" s="331"/>
    </row>
    <row r="78" spans="1:17" hidden="1" x14ac:dyDescent="0.25">
      <c r="A78" s="30">
        <v>2112</v>
      </c>
      <c r="B78" s="41" t="s">
        <v>78</v>
      </c>
      <c r="C78" s="190">
        <f t="shared" si="24"/>
        <v>0</v>
      </c>
      <c r="D78" s="265">
        <v>0</v>
      </c>
      <c r="E78" s="43"/>
      <c r="F78" s="93">
        <f t="shared" si="64"/>
        <v>0</v>
      </c>
      <c r="G78" s="230"/>
      <c r="H78" s="43"/>
      <c r="I78" s="87">
        <f t="shared" si="65"/>
        <v>0</v>
      </c>
      <c r="J78" s="265">
        <v>0</v>
      </c>
      <c r="K78" s="43"/>
      <c r="L78" s="93">
        <f t="shared" si="66"/>
        <v>0</v>
      </c>
      <c r="M78" s="230"/>
      <c r="N78" s="43"/>
      <c r="O78" s="87">
        <f t="shared" si="67"/>
        <v>0</v>
      </c>
      <c r="P78" s="311"/>
      <c r="Q78" s="331"/>
    </row>
    <row r="79" spans="1:17" ht="24" hidden="1" x14ac:dyDescent="0.25">
      <c r="A79" s="72">
        <v>2120</v>
      </c>
      <c r="B79" s="41" t="s">
        <v>79</v>
      </c>
      <c r="C79" s="190">
        <f t="shared" si="24"/>
        <v>0</v>
      </c>
      <c r="D79" s="129">
        <f>SUM(D80:D81)</f>
        <v>0</v>
      </c>
      <c r="E79" s="73">
        <f t="shared" ref="E79" si="68">SUM(E80:E81)</f>
        <v>0</v>
      </c>
      <c r="F79" s="93">
        <f>SUM(F80:F81)</f>
        <v>0</v>
      </c>
      <c r="G79" s="231">
        <f t="shared" ref="G79:I79" si="69">SUM(G80:G81)</f>
        <v>0</v>
      </c>
      <c r="H79" s="73">
        <f t="shared" si="69"/>
        <v>0</v>
      </c>
      <c r="I79" s="87">
        <f t="shared" si="69"/>
        <v>0</v>
      </c>
      <c r="J79" s="129">
        <f>SUM(J80:J81)</f>
        <v>0</v>
      </c>
      <c r="K79" s="73">
        <f t="shared" ref="K79:O79" si="70">SUM(K80:K81)</f>
        <v>0</v>
      </c>
      <c r="L79" s="93">
        <f t="shared" si="70"/>
        <v>0</v>
      </c>
      <c r="M79" s="231">
        <f t="shared" si="70"/>
        <v>0</v>
      </c>
      <c r="N79" s="73">
        <f t="shared" si="70"/>
        <v>0</v>
      </c>
      <c r="O79" s="87">
        <f t="shared" si="70"/>
        <v>0</v>
      </c>
      <c r="P79" s="311"/>
      <c r="Q79" s="331"/>
    </row>
    <row r="80" spans="1:17" hidden="1" x14ac:dyDescent="0.25">
      <c r="A80" s="30">
        <v>2121</v>
      </c>
      <c r="B80" s="41" t="s">
        <v>77</v>
      </c>
      <c r="C80" s="190">
        <f t="shared" si="24"/>
        <v>0</v>
      </c>
      <c r="D80" s="265">
        <v>0</v>
      </c>
      <c r="E80" s="43"/>
      <c r="F80" s="93">
        <f t="shared" ref="F80:F81" si="71">D80+E80</f>
        <v>0</v>
      </c>
      <c r="G80" s="230"/>
      <c r="H80" s="43"/>
      <c r="I80" s="87">
        <f t="shared" ref="I80:I81" si="72">G80+H80</f>
        <v>0</v>
      </c>
      <c r="J80" s="265">
        <v>0</v>
      </c>
      <c r="K80" s="43"/>
      <c r="L80" s="93">
        <f t="shared" ref="L80:L81" si="73">J80+K80</f>
        <v>0</v>
      </c>
      <c r="M80" s="230"/>
      <c r="N80" s="43"/>
      <c r="O80" s="87">
        <f t="shared" ref="O80:O81" si="74">M80+N80</f>
        <v>0</v>
      </c>
      <c r="P80" s="311"/>
      <c r="Q80" s="331"/>
    </row>
    <row r="81" spans="1:17" hidden="1" x14ac:dyDescent="0.25">
      <c r="A81" s="30">
        <v>2122</v>
      </c>
      <c r="B81" s="41" t="s">
        <v>78</v>
      </c>
      <c r="C81" s="190">
        <f t="shared" si="24"/>
        <v>0</v>
      </c>
      <c r="D81" s="265">
        <v>0</v>
      </c>
      <c r="E81" s="43"/>
      <c r="F81" s="93">
        <f t="shared" si="71"/>
        <v>0</v>
      </c>
      <c r="G81" s="230"/>
      <c r="H81" s="43"/>
      <c r="I81" s="87">
        <f t="shared" si="72"/>
        <v>0</v>
      </c>
      <c r="J81" s="265">
        <v>0</v>
      </c>
      <c r="K81" s="43"/>
      <c r="L81" s="93">
        <f t="shared" si="73"/>
        <v>0</v>
      </c>
      <c r="M81" s="230"/>
      <c r="N81" s="43"/>
      <c r="O81" s="87">
        <f t="shared" si="74"/>
        <v>0</v>
      </c>
      <c r="P81" s="311"/>
      <c r="Q81" s="331"/>
    </row>
    <row r="82" spans="1:17" x14ac:dyDescent="0.25">
      <c r="A82" s="34">
        <v>2200</v>
      </c>
      <c r="B82" s="69" t="s">
        <v>80</v>
      </c>
      <c r="C82" s="188">
        <f t="shared" si="24"/>
        <v>591674</v>
      </c>
      <c r="D82" s="127">
        <f>SUM(D83,D88,D94,D102,D111,D115,D121,D127)</f>
        <v>554965</v>
      </c>
      <c r="E82" s="120">
        <f t="shared" ref="E82" si="75">SUM(E83,E88,E94,E102,E111,E115,E121,E127)</f>
        <v>-368</v>
      </c>
      <c r="F82" s="314">
        <f>SUM(F83,F88,F94,F102,F111,F115,F121,F127)</f>
        <v>554597</v>
      </c>
      <c r="G82" s="228">
        <f t="shared" ref="G82:I82" si="76">SUM(G83,G88,G94,G102,G111,G115,G121,G127)</f>
        <v>0</v>
      </c>
      <c r="H82" s="120">
        <f t="shared" si="76"/>
        <v>0</v>
      </c>
      <c r="I82" s="314">
        <f t="shared" si="76"/>
        <v>0</v>
      </c>
      <c r="J82" s="127">
        <f>SUM(J83,J88,J94,J102,J111,J115,J121,J127)</f>
        <v>37077</v>
      </c>
      <c r="K82" s="36">
        <f t="shared" ref="K82:O82" si="77">SUM(K83,K88,K94,K102,K111,K115,K121,K127)</f>
        <v>0</v>
      </c>
      <c r="L82" s="174">
        <f t="shared" si="77"/>
        <v>37077</v>
      </c>
      <c r="M82" s="228">
        <f t="shared" si="77"/>
        <v>0</v>
      </c>
      <c r="N82" s="36">
        <f t="shared" si="77"/>
        <v>0</v>
      </c>
      <c r="O82" s="120">
        <f t="shared" si="77"/>
        <v>0</v>
      </c>
      <c r="P82" s="441"/>
      <c r="Q82" s="331"/>
    </row>
    <row r="83" spans="1:17" hidden="1" x14ac:dyDescent="0.25">
      <c r="A83" s="70">
        <v>2210</v>
      </c>
      <c r="B83" s="55" t="s">
        <v>81</v>
      </c>
      <c r="C83" s="195">
        <f t="shared" si="24"/>
        <v>0</v>
      </c>
      <c r="D83" s="82">
        <f>SUM(D84:D87)</f>
        <v>0</v>
      </c>
      <c r="E83" s="71">
        <f t="shared" ref="E83" si="78">SUM(E84:E87)</f>
        <v>0</v>
      </c>
      <c r="F83" s="172">
        <f>SUM(F84:F87)</f>
        <v>0</v>
      </c>
      <c r="G83" s="229">
        <f t="shared" ref="G83:I83" si="79">SUM(G84:G87)</f>
        <v>0</v>
      </c>
      <c r="H83" s="71">
        <f t="shared" si="79"/>
        <v>0</v>
      </c>
      <c r="I83" s="153">
        <f t="shared" si="79"/>
        <v>0</v>
      </c>
      <c r="J83" s="82">
        <f>SUM(J84:J87)</f>
        <v>0</v>
      </c>
      <c r="K83" s="71">
        <f t="shared" ref="K83:O83" si="80">SUM(K84:K87)</f>
        <v>0</v>
      </c>
      <c r="L83" s="172">
        <f t="shared" si="80"/>
        <v>0</v>
      </c>
      <c r="M83" s="229">
        <f t="shared" si="80"/>
        <v>0</v>
      </c>
      <c r="N83" s="71">
        <f t="shared" si="80"/>
        <v>0</v>
      </c>
      <c r="O83" s="153">
        <f t="shared" si="80"/>
        <v>0</v>
      </c>
      <c r="P83" s="313"/>
      <c r="Q83" s="331"/>
    </row>
    <row r="84" spans="1:17" hidden="1" x14ac:dyDescent="0.25">
      <c r="A84" s="27">
        <v>2211</v>
      </c>
      <c r="B84" s="38" t="s">
        <v>82</v>
      </c>
      <c r="C84" s="189">
        <f t="shared" si="24"/>
        <v>0</v>
      </c>
      <c r="D84" s="264">
        <v>0</v>
      </c>
      <c r="E84" s="40"/>
      <c r="F84" s="175">
        <f t="shared" ref="F84:F87" si="81">D84+E84</f>
        <v>0</v>
      </c>
      <c r="G84" s="220"/>
      <c r="H84" s="40"/>
      <c r="I84" s="86">
        <f t="shared" ref="I84:I87" si="82">G84+H84</f>
        <v>0</v>
      </c>
      <c r="J84" s="264">
        <v>0</v>
      </c>
      <c r="K84" s="40"/>
      <c r="L84" s="175">
        <f t="shared" ref="L84:L87" si="83">J84+K84</f>
        <v>0</v>
      </c>
      <c r="M84" s="220"/>
      <c r="N84" s="40"/>
      <c r="O84" s="86">
        <f t="shared" ref="O84:O87" si="84">M84+N84</f>
        <v>0</v>
      </c>
      <c r="P84" s="310"/>
      <c r="Q84" s="331"/>
    </row>
    <row r="85" spans="1:17" ht="36" hidden="1" x14ac:dyDescent="0.25">
      <c r="A85" s="30">
        <v>2212</v>
      </c>
      <c r="B85" s="41" t="s">
        <v>83</v>
      </c>
      <c r="C85" s="190">
        <f t="shared" si="24"/>
        <v>0</v>
      </c>
      <c r="D85" s="265">
        <v>0</v>
      </c>
      <c r="E85" s="43"/>
      <c r="F85" s="93">
        <f t="shared" si="81"/>
        <v>0</v>
      </c>
      <c r="G85" s="230"/>
      <c r="H85" s="43"/>
      <c r="I85" s="87">
        <f t="shared" si="82"/>
        <v>0</v>
      </c>
      <c r="J85" s="265">
        <v>0</v>
      </c>
      <c r="K85" s="43"/>
      <c r="L85" s="93">
        <f t="shared" si="83"/>
        <v>0</v>
      </c>
      <c r="M85" s="230"/>
      <c r="N85" s="43"/>
      <c r="O85" s="87">
        <f t="shared" si="84"/>
        <v>0</v>
      </c>
      <c r="P85" s="311"/>
      <c r="Q85" s="331"/>
    </row>
    <row r="86" spans="1:17" ht="24" hidden="1" x14ac:dyDescent="0.25">
      <c r="A86" s="30">
        <v>2214</v>
      </c>
      <c r="B86" s="41" t="s">
        <v>84</v>
      </c>
      <c r="C86" s="190">
        <f t="shared" si="24"/>
        <v>0</v>
      </c>
      <c r="D86" s="265">
        <v>0</v>
      </c>
      <c r="E86" s="43"/>
      <c r="F86" s="93">
        <f t="shared" si="81"/>
        <v>0</v>
      </c>
      <c r="G86" s="230"/>
      <c r="H86" s="43"/>
      <c r="I86" s="87">
        <f t="shared" si="82"/>
        <v>0</v>
      </c>
      <c r="J86" s="265">
        <v>0</v>
      </c>
      <c r="K86" s="43"/>
      <c r="L86" s="93">
        <f t="shared" si="83"/>
        <v>0</v>
      </c>
      <c r="M86" s="230"/>
      <c r="N86" s="43"/>
      <c r="O86" s="87">
        <f t="shared" si="84"/>
        <v>0</v>
      </c>
      <c r="P86" s="311"/>
      <c r="Q86" s="331"/>
    </row>
    <row r="87" spans="1:17" hidden="1" x14ac:dyDescent="0.25">
      <c r="A87" s="30">
        <v>2219</v>
      </c>
      <c r="B87" s="41" t="s">
        <v>85</v>
      </c>
      <c r="C87" s="190">
        <f t="shared" si="24"/>
        <v>0</v>
      </c>
      <c r="D87" s="265">
        <v>0</v>
      </c>
      <c r="E87" s="43"/>
      <c r="F87" s="93">
        <f t="shared" si="81"/>
        <v>0</v>
      </c>
      <c r="G87" s="230"/>
      <c r="H87" s="43"/>
      <c r="I87" s="87">
        <f t="shared" si="82"/>
        <v>0</v>
      </c>
      <c r="J87" s="265">
        <v>0</v>
      </c>
      <c r="K87" s="43"/>
      <c r="L87" s="93">
        <f t="shared" si="83"/>
        <v>0</v>
      </c>
      <c r="M87" s="230"/>
      <c r="N87" s="43"/>
      <c r="O87" s="87">
        <f t="shared" si="84"/>
        <v>0</v>
      </c>
      <c r="P87" s="311"/>
      <c r="Q87" s="331"/>
    </row>
    <row r="88" spans="1:17" x14ac:dyDescent="0.25">
      <c r="A88" s="72">
        <v>2220</v>
      </c>
      <c r="B88" s="41" t="s">
        <v>86</v>
      </c>
      <c r="C88" s="190">
        <f t="shared" si="24"/>
        <v>26920</v>
      </c>
      <c r="D88" s="129">
        <f>SUM(D89:D93)</f>
        <v>26920</v>
      </c>
      <c r="E88" s="87">
        <f t="shared" ref="E88" si="85">SUM(E89:E93)</f>
        <v>0</v>
      </c>
      <c r="F88" s="312">
        <f>SUM(F89:F93)</f>
        <v>26920</v>
      </c>
      <c r="G88" s="231">
        <f t="shared" ref="G88:I88" si="86">SUM(G89:G93)</f>
        <v>0</v>
      </c>
      <c r="H88" s="87">
        <f t="shared" si="86"/>
        <v>0</v>
      </c>
      <c r="I88" s="312">
        <f t="shared" si="86"/>
        <v>0</v>
      </c>
      <c r="J88" s="129">
        <f>SUM(J89:J93)</f>
        <v>0</v>
      </c>
      <c r="K88" s="73">
        <f t="shared" ref="K88:O88" si="87">SUM(K89:K93)</f>
        <v>0</v>
      </c>
      <c r="L88" s="93">
        <f t="shared" si="87"/>
        <v>0</v>
      </c>
      <c r="M88" s="231">
        <f t="shared" si="87"/>
        <v>0</v>
      </c>
      <c r="N88" s="73">
        <f t="shared" si="87"/>
        <v>0</v>
      </c>
      <c r="O88" s="87">
        <f t="shared" si="87"/>
        <v>0</v>
      </c>
      <c r="P88" s="311"/>
      <c r="Q88" s="331"/>
    </row>
    <row r="89" spans="1:17" x14ac:dyDescent="0.25">
      <c r="A89" s="30">
        <v>2221</v>
      </c>
      <c r="B89" s="41" t="s">
        <v>305</v>
      </c>
      <c r="C89" s="190">
        <f t="shared" si="24"/>
        <v>19620</v>
      </c>
      <c r="D89" s="265">
        <v>19620</v>
      </c>
      <c r="E89" s="155"/>
      <c r="F89" s="312">
        <f t="shared" ref="F89:F93" si="88">D89+E89</f>
        <v>19620</v>
      </c>
      <c r="G89" s="230"/>
      <c r="H89" s="155"/>
      <c r="I89" s="312">
        <f t="shared" ref="I89:I93" si="89">G89+H89</f>
        <v>0</v>
      </c>
      <c r="J89" s="265">
        <v>0</v>
      </c>
      <c r="K89" s="43"/>
      <c r="L89" s="93">
        <f t="shared" ref="L89:L93" si="90">J89+K89</f>
        <v>0</v>
      </c>
      <c r="M89" s="230"/>
      <c r="N89" s="43"/>
      <c r="O89" s="87">
        <f t="shared" ref="O89:O93" si="91">M89+N89</f>
        <v>0</v>
      </c>
      <c r="P89" s="311"/>
      <c r="Q89" s="331"/>
    </row>
    <row r="90" spans="1:17" x14ac:dyDescent="0.25">
      <c r="A90" s="30">
        <v>2222</v>
      </c>
      <c r="B90" s="41" t="s">
        <v>87</v>
      </c>
      <c r="C90" s="190">
        <f t="shared" si="24"/>
        <v>850</v>
      </c>
      <c r="D90" s="265">
        <v>850</v>
      </c>
      <c r="E90" s="155"/>
      <c r="F90" s="312">
        <f t="shared" si="88"/>
        <v>850</v>
      </c>
      <c r="G90" s="230"/>
      <c r="H90" s="155"/>
      <c r="I90" s="312">
        <f t="shared" si="89"/>
        <v>0</v>
      </c>
      <c r="J90" s="265">
        <v>0</v>
      </c>
      <c r="K90" s="43"/>
      <c r="L90" s="93">
        <f t="shared" si="90"/>
        <v>0</v>
      </c>
      <c r="M90" s="230"/>
      <c r="N90" s="43"/>
      <c r="O90" s="87">
        <f t="shared" si="91"/>
        <v>0</v>
      </c>
      <c r="P90" s="311"/>
      <c r="Q90" s="331"/>
    </row>
    <row r="91" spans="1:17" x14ac:dyDescent="0.25">
      <c r="A91" s="30">
        <v>2223</v>
      </c>
      <c r="B91" s="41" t="s">
        <v>88</v>
      </c>
      <c r="C91" s="190">
        <f t="shared" si="24"/>
        <v>6450</v>
      </c>
      <c r="D91" s="265">
        <v>6450</v>
      </c>
      <c r="E91" s="155"/>
      <c r="F91" s="312">
        <f t="shared" si="88"/>
        <v>6450</v>
      </c>
      <c r="G91" s="230"/>
      <c r="H91" s="155"/>
      <c r="I91" s="312">
        <f t="shared" si="89"/>
        <v>0</v>
      </c>
      <c r="J91" s="265">
        <v>0</v>
      </c>
      <c r="K91" s="43"/>
      <c r="L91" s="93">
        <f t="shared" si="90"/>
        <v>0</v>
      </c>
      <c r="M91" s="230"/>
      <c r="N91" s="43"/>
      <c r="O91" s="87">
        <f t="shared" si="91"/>
        <v>0</v>
      </c>
      <c r="P91" s="311"/>
      <c r="Q91" s="331"/>
    </row>
    <row r="92" spans="1:17" ht="36" hidden="1" x14ac:dyDescent="0.25">
      <c r="A92" s="30">
        <v>2224</v>
      </c>
      <c r="B92" s="41" t="s">
        <v>89</v>
      </c>
      <c r="C92" s="190">
        <f t="shared" si="24"/>
        <v>0</v>
      </c>
      <c r="D92" s="265">
        <v>0</v>
      </c>
      <c r="E92" s="43"/>
      <c r="F92" s="93">
        <f t="shared" si="88"/>
        <v>0</v>
      </c>
      <c r="G92" s="230"/>
      <c r="H92" s="43"/>
      <c r="I92" s="87">
        <f t="shared" si="89"/>
        <v>0</v>
      </c>
      <c r="J92" s="265">
        <v>0</v>
      </c>
      <c r="K92" s="43"/>
      <c r="L92" s="93">
        <f t="shared" si="90"/>
        <v>0</v>
      </c>
      <c r="M92" s="230"/>
      <c r="N92" s="43"/>
      <c r="O92" s="87">
        <f t="shared" si="91"/>
        <v>0</v>
      </c>
      <c r="P92" s="311"/>
      <c r="Q92" s="331"/>
    </row>
    <row r="93" spans="1:17" ht="24" hidden="1" x14ac:dyDescent="0.25">
      <c r="A93" s="30">
        <v>2229</v>
      </c>
      <c r="B93" s="41" t="s">
        <v>90</v>
      </c>
      <c r="C93" s="190">
        <f t="shared" si="24"/>
        <v>0</v>
      </c>
      <c r="D93" s="265">
        <v>0</v>
      </c>
      <c r="E93" s="43"/>
      <c r="F93" s="93">
        <f t="shared" si="88"/>
        <v>0</v>
      </c>
      <c r="G93" s="230"/>
      <c r="H93" s="43"/>
      <c r="I93" s="87">
        <f t="shared" si="89"/>
        <v>0</v>
      </c>
      <c r="J93" s="265">
        <v>0</v>
      </c>
      <c r="K93" s="43"/>
      <c r="L93" s="93">
        <f t="shared" si="90"/>
        <v>0</v>
      </c>
      <c r="M93" s="230"/>
      <c r="N93" s="43"/>
      <c r="O93" s="87">
        <f t="shared" si="91"/>
        <v>0</v>
      </c>
      <c r="P93" s="311"/>
      <c r="Q93" s="331"/>
    </row>
    <row r="94" spans="1:17" ht="24" x14ac:dyDescent="0.25">
      <c r="A94" s="72">
        <v>2230</v>
      </c>
      <c r="B94" s="41" t="s">
        <v>91</v>
      </c>
      <c r="C94" s="190">
        <f t="shared" si="24"/>
        <v>5000</v>
      </c>
      <c r="D94" s="129">
        <f>SUM(D95:D101)</f>
        <v>5000</v>
      </c>
      <c r="E94" s="87">
        <f t="shared" ref="E94" si="92">SUM(E95:E101)</f>
        <v>0</v>
      </c>
      <c r="F94" s="312">
        <f>SUM(F95:F101)</f>
        <v>5000</v>
      </c>
      <c r="G94" s="231">
        <f t="shared" ref="G94:I94" si="93">SUM(G95:G101)</f>
        <v>0</v>
      </c>
      <c r="H94" s="87">
        <f t="shared" si="93"/>
        <v>0</v>
      </c>
      <c r="I94" s="312">
        <f t="shared" si="93"/>
        <v>0</v>
      </c>
      <c r="J94" s="129">
        <f>SUM(J95:J101)</f>
        <v>0</v>
      </c>
      <c r="K94" s="73">
        <f t="shared" ref="K94:N94" si="94">SUM(K95:K101)</f>
        <v>0</v>
      </c>
      <c r="L94" s="93">
        <f t="shared" si="94"/>
        <v>0</v>
      </c>
      <c r="M94" s="231">
        <f t="shared" si="94"/>
        <v>0</v>
      </c>
      <c r="N94" s="73">
        <f t="shared" si="94"/>
        <v>0</v>
      </c>
      <c r="O94" s="87">
        <f>SUM(O95:O101)</f>
        <v>0</v>
      </c>
      <c r="P94" s="311"/>
      <c r="Q94" s="331"/>
    </row>
    <row r="95" spans="1:17" ht="24" hidden="1" x14ac:dyDescent="0.25">
      <c r="A95" s="30">
        <v>2231</v>
      </c>
      <c r="B95" s="41" t="s">
        <v>92</v>
      </c>
      <c r="C95" s="190">
        <f t="shared" si="24"/>
        <v>0</v>
      </c>
      <c r="D95" s="265">
        <v>0</v>
      </c>
      <c r="E95" s="43"/>
      <c r="F95" s="93">
        <f t="shared" ref="F95:F101" si="95">D95+E95</f>
        <v>0</v>
      </c>
      <c r="G95" s="230"/>
      <c r="H95" s="43"/>
      <c r="I95" s="87">
        <f t="shared" ref="I95:I101" si="96">G95+H95</f>
        <v>0</v>
      </c>
      <c r="J95" s="265">
        <v>0</v>
      </c>
      <c r="K95" s="43"/>
      <c r="L95" s="93">
        <f t="shared" ref="L95:L101" si="97">J95+K95</f>
        <v>0</v>
      </c>
      <c r="M95" s="230"/>
      <c r="N95" s="43"/>
      <c r="O95" s="87">
        <f t="shared" ref="O95:O101" si="98">M95+N95</f>
        <v>0</v>
      </c>
      <c r="P95" s="311"/>
      <c r="Q95" s="331"/>
    </row>
    <row r="96" spans="1:17" ht="24" hidden="1" x14ac:dyDescent="0.25">
      <c r="A96" s="30">
        <v>2232</v>
      </c>
      <c r="B96" s="41" t="s">
        <v>93</v>
      </c>
      <c r="C96" s="190">
        <f t="shared" si="24"/>
        <v>0</v>
      </c>
      <c r="D96" s="265">
        <v>0</v>
      </c>
      <c r="E96" s="43"/>
      <c r="F96" s="93">
        <f t="shared" si="95"/>
        <v>0</v>
      </c>
      <c r="G96" s="230"/>
      <c r="H96" s="43"/>
      <c r="I96" s="87">
        <f t="shared" si="96"/>
        <v>0</v>
      </c>
      <c r="J96" s="265">
        <v>0</v>
      </c>
      <c r="K96" s="43"/>
      <c r="L96" s="93">
        <f t="shared" si="97"/>
        <v>0</v>
      </c>
      <c r="M96" s="230"/>
      <c r="N96" s="43"/>
      <c r="O96" s="87">
        <f t="shared" si="98"/>
        <v>0</v>
      </c>
      <c r="P96" s="311"/>
      <c r="Q96" s="331"/>
    </row>
    <row r="97" spans="1:17" hidden="1" x14ac:dyDescent="0.25">
      <c r="A97" s="27">
        <v>2233</v>
      </c>
      <c r="B97" s="38" t="s">
        <v>94</v>
      </c>
      <c r="C97" s="189">
        <f t="shared" si="24"/>
        <v>0</v>
      </c>
      <c r="D97" s="264">
        <v>0</v>
      </c>
      <c r="E97" s="40"/>
      <c r="F97" s="175">
        <f t="shared" si="95"/>
        <v>0</v>
      </c>
      <c r="G97" s="220"/>
      <c r="H97" s="40"/>
      <c r="I97" s="86">
        <f t="shared" si="96"/>
        <v>0</v>
      </c>
      <c r="J97" s="264">
        <v>0</v>
      </c>
      <c r="K97" s="40"/>
      <c r="L97" s="175">
        <f t="shared" si="97"/>
        <v>0</v>
      </c>
      <c r="M97" s="220"/>
      <c r="N97" s="40"/>
      <c r="O97" s="86">
        <f t="shared" si="98"/>
        <v>0</v>
      </c>
      <c r="P97" s="310"/>
      <c r="Q97" s="331"/>
    </row>
    <row r="98" spans="1:17" ht="24" hidden="1" x14ac:dyDescent="0.25">
      <c r="A98" s="30">
        <v>2234</v>
      </c>
      <c r="B98" s="41" t="s">
        <v>95</v>
      </c>
      <c r="C98" s="190">
        <f t="shared" si="24"/>
        <v>0</v>
      </c>
      <c r="D98" s="265">
        <v>0</v>
      </c>
      <c r="E98" s="43"/>
      <c r="F98" s="93">
        <f t="shared" si="95"/>
        <v>0</v>
      </c>
      <c r="G98" s="230"/>
      <c r="H98" s="43"/>
      <c r="I98" s="87">
        <f t="shared" si="96"/>
        <v>0</v>
      </c>
      <c r="J98" s="265">
        <v>0</v>
      </c>
      <c r="K98" s="43"/>
      <c r="L98" s="93">
        <f t="shared" si="97"/>
        <v>0</v>
      </c>
      <c r="M98" s="230"/>
      <c r="N98" s="43"/>
      <c r="O98" s="87">
        <f t="shared" si="98"/>
        <v>0</v>
      </c>
      <c r="P98" s="311"/>
      <c r="Q98" s="331"/>
    </row>
    <row r="99" spans="1:17" ht="24" hidden="1" x14ac:dyDescent="0.25">
      <c r="A99" s="30">
        <v>2235</v>
      </c>
      <c r="B99" s="41" t="s">
        <v>96</v>
      </c>
      <c r="C99" s="190">
        <f t="shared" si="24"/>
        <v>0</v>
      </c>
      <c r="D99" s="265">
        <v>0</v>
      </c>
      <c r="E99" s="43"/>
      <c r="F99" s="93">
        <f t="shared" si="95"/>
        <v>0</v>
      </c>
      <c r="G99" s="230"/>
      <c r="H99" s="43"/>
      <c r="I99" s="87">
        <f t="shared" si="96"/>
        <v>0</v>
      </c>
      <c r="J99" s="265">
        <v>0</v>
      </c>
      <c r="K99" s="43"/>
      <c r="L99" s="93">
        <f t="shared" si="97"/>
        <v>0</v>
      </c>
      <c r="M99" s="230"/>
      <c r="N99" s="43"/>
      <c r="O99" s="87">
        <f t="shared" si="98"/>
        <v>0</v>
      </c>
      <c r="P99" s="311"/>
      <c r="Q99" s="331"/>
    </row>
    <row r="100" spans="1:17" hidden="1" x14ac:dyDescent="0.25">
      <c r="A100" s="30">
        <v>2236</v>
      </c>
      <c r="B100" s="41" t="s">
        <v>97</v>
      </c>
      <c r="C100" s="190">
        <f t="shared" si="24"/>
        <v>0</v>
      </c>
      <c r="D100" s="265">
        <v>0</v>
      </c>
      <c r="E100" s="43"/>
      <c r="F100" s="93">
        <f t="shared" si="95"/>
        <v>0</v>
      </c>
      <c r="G100" s="230"/>
      <c r="H100" s="43"/>
      <c r="I100" s="87">
        <f t="shared" si="96"/>
        <v>0</v>
      </c>
      <c r="J100" s="265">
        <v>0</v>
      </c>
      <c r="K100" s="43"/>
      <c r="L100" s="93">
        <f t="shared" si="97"/>
        <v>0</v>
      </c>
      <c r="M100" s="230"/>
      <c r="N100" s="43"/>
      <c r="O100" s="87">
        <f t="shared" si="98"/>
        <v>0</v>
      </c>
      <c r="P100" s="311"/>
      <c r="Q100" s="331"/>
    </row>
    <row r="101" spans="1:17" x14ac:dyDescent="0.25">
      <c r="A101" s="30">
        <v>2239</v>
      </c>
      <c r="B101" s="41" t="s">
        <v>98</v>
      </c>
      <c r="C101" s="190">
        <f t="shared" si="24"/>
        <v>5000</v>
      </c>
      <c r="D101" s="265">
        <v>5000</v>
      </c>
      <c r="E101" s="155"/>
      <c r="F101" s="312">
        <f t="shared" si="95"/>
        <v>5000</v>
      </c>
      <c r="G101" s="230"/>
      <c r="H101" s="155"/>
      <c r="I101" s="312">
        <f t="shared" si="96"/>
        <v>0</v>
      </c>
      <c r="J101" s="265">
        <v>0</v>
      </c>
      <c r="K101" s="43"/>
      <c r="L101" s="93">
        <f t="shared" si="97"/>
        <v>0</v>
      </c>
      <c r="M101" s="230"/>
      <c r="N101" s="43"/>
      <c r="O101" s="87">
        <f t="shared" si="98"/>
        <v>0</v>
      </c>
      <c r="P101" s="311"/>
      <c r="Q101" s="331"/>
    </row>
    <row r="102" spans="1:17" ht="24" x14ac:dyDescent="0.25">
      <c r="A102" s="72">
        <v>2240</v>
      </c>
      <c r="B102" s="41" t="s">
        <v>99</v>
      </c>
      <c r="C102" s="190">
        <f t="shared" si="24"/>
        <v>357959</v>
      </c>
      <c r="D102" s="129">
        <f>SUM(D103:D110)</f>
        <v>358327</v>
      </c>
      <c r="E102" s="87">
        <f t="shared" ref="E102" si="99">SUM(E103:E110)</f>
        <v>-368</v>
      </c>
      <c r="F102" s="312">
        <f>SUM(F103:F110)</f>
        <v>357959</v>
      </c>
      <c r="G102" s="231">
        <f t="shared" ref="G102:I102" si="100">SUM(G103:G110)</f>
        <v>0</v>
      </c>
      <c r="H102" s="87">
        <f t="shared" si="100"/>
        <v>0</v>
      </c>
      <c r="I102" s="312">
        <f t="shared" si="100"/>
        <v>0</v>
      </c>
      <c r="J102" s="129">
        <f>SUM(J103:J110)</f>
        <v>0</v>
      </c>
      <c r="K102" s="73">
        <f t="shared" ref="K102:N102" si="101">SUM(K103:K110)</f>
        <v>0</v>
      </c>
      <c r="L102" s="93">
        <f t="shared" si="101"/>
        <v>0</v>
      </c>
      <c r="M102" s="231">
        <f t="shared" si="101"/>
        <v>0</v>
      </c>
      <c r="N102" s="73">
        <f t="shared" si="101"/>
        <v>0</v>
      </c>
      <c r="O102" s="87">
        <f>SUM(O103:O110)</f>
        <v>0</v>
      </c>
      <c r="P102" s="311"/>
      <c r="Q102" s="331"/>
    </row>
    <row r="103" spans="1:17" x14ac:dyDescent="0.25">
      <c r="A103" s="30">
        <v>2241</v>
      </c>
      <c r="B103" s="41" t="s">
        <v>100</v>
      </c>
      <c r="C103" s="190">
        <f t="shared" si="24"/>
        <v>4500</v>
      </c>
      <c r="D103" s="265">
        <v>4500</v>
      </c>
      <c r="E103" s="155"/>
      <c r="F103" s="312">
        <f t="shared" ref="F103:F110" si="102">D103+E103</f>
        <v>4500</v>
      </c>
      <c r="G103" s="230"/>
      <c r="H103" s="155"/>
      <c r="I103" s="312">
        <f t="shared" ref="I103:I110" si="103">G103+H103</f>
        <v>0</v>
      </c>
      <c r="J103" s="265">
        <v>0</v>
      </c>
      <c r="K103" s="43"/>
      <c r="L103" s="93">
        <f t="shared" ref="L103:L110" si="104">J103+K103</f>
        <v>0</v>
      </c>
      <c r="M103" s="230"/>
      <c r="N103" s="43"/>
      <c r="O103" s="87">
        <f t="shared" ref="O103:O110" si="105">M103+N103</f>
        <v>0</v>
      </c>
      <c r="P103" s="311"/>
      <c r="Q103" s="331"/>
    </row>
    <row r="104" spans="1:17" hidden="1" x14ac:dyDescent="0.25">
      <c r="A104" s="30">
        <v>2242</v>
      </c>
      <c r="B104" s="41" t="s">
        <v>101</v>
      </c>
      <c r="C104" s="190">
        <f t="shared" si="24"/>
        <v>0</v>
      </c>
      <c r="D104" s="265">
        <v>0</v>
      </c>
      <c r="E104" s="43"/>
      <c r="F104" s="93">
        <f t="shared" si="102"/>
        <v>0</v>
      </c>
      <c r="G104" s="230"/>
      <c r="H104" s="43"/>
      <c r="I104" s="87">
        <f t="shared" si="103"/>
        <v>0</v>
      </c>
      <c r="J104" s="265">
        <v>0</v>
      </c>
      <c r="K104" s="43"/>
      <c r="L104" s="93">
        <f t="shared" si="104"/>
        <v>0</v>
      </c>
      <c r="M104" s="230"/>
      <c r="N104" s="43"/>
      <c r="O104" s="87">
        <f t="shared" si="105"/>
        <v>0</v>
      </c>
      <c r="P104" s="311"/>
      <c r="Q104" s="331"/>
    </row>
    <row r="105" spans="1:17" ht="24" hidden="1" x14ac:dyDescent="0.25">
      <c r="A105" s="30">
        <v>2243</v>
      </c>
      <c r="B105" s="41" t="s">
        <v>102</v>
      </c>
      <c r="C105" s="190">
        <f t="shared" si="24"/>
        <v>0</v>
      </c>
      <c r="D105" s="265">
        <v>0</v>
      </c>
      <c r="E105" s="43"/>
      <c r="F105" s="93">
        <f t="shared" si="102"/>
        <v>0</v>
      </c>
      <c r="G105" s="230"/>
      <c r="H105" s="43"/>
      <c r="I105" s="87">
        <f t="shared" si="103"/>
        <v>0</v>
      </c>
      <c r="J105" s="265">
        <v>0</v>
      </c>
      <c r="K105" s="43"/>
      <c r="L105" s="93">
        <f t="shared" si="104"/>
        <v>0</v>
      </c>
      <c r="M105" s="230"/>
      <c r="N105" s="43"/>
      <c r="O105" s="87">
        <f t="shared" si="105"/>
        <v>0</v>
      </c>
      <c r="P105" s="311"/>
      <c r="Q105" s="331"/>
    </row>
    <row r="106" spans="1:17" x14ac:dyDescent="0.25">
      <c r="A106" s="30">
        <v>2244</v>
      </c>
      <c r="B106" s="41" t="s">
        <v>103</v>
      </c>
      <c r="C106" s="190">
        <f t="shared" si="24"/>
        <v>335709</v>
      </c>
      <c r="D106" s="265">
        <v>336077</v>
      </c>
      <c r="E106" s="155">
        <v>-368</v>
      </c>
      <c r="F106" s="312">
        <f t="shared" si="102"/>
        <v>335709</v>
      </c>
      <c r="G106" s="230"/>
      <c r="H106" s="155"/>
      <c r="I106" s="312">
        <f t="shared" si="103"/>
        <v>0</v>
      </c>
      <c r="J106" s="265">
        <v>0</v>
      </c>
      <c r="K106" s="43"/>
      <c r="L106" s="93">
        <f t="shared" si="104"/>
        <v>0</v>
      </c>
      <c r="M106" s="230"/>
      <c r="N106" s="43"/>
      <c r="O106" s="87">
        <f t="shared" si="105"/>
        <v>0</v>
      </c>
      <c r="P106" s="311"/>
      <c r="Q106" s="331"/>
    </row>
    <row r="107" spans="1:17" hidden="1" x14ac:dyDescent="0.25">
      <c r="A107" s="30">
        <v>2246</v>
      </c>
      <c r="B107" s="41" t="s">
        <v>104</v>
      </c>
      <c r="C107" s="190">
        <f t="shared" si="24"/>
        <v>0</v>
      </c>
      <c r="D107" s="265">
        <v>0</v>
      </c>
      <c r="E107" s="43"/>
      <c r="F107" s="93">
        <f t="shared" si="102"/>
        <v>0</v>
      </c>
      <c r="G107" s="230"/>
      <c r="H107" s="43"/>
      <c r="I107" s="87">
        <f t="shared" si="103"/>
        <v>0</v>
      </c>
      <c r="J107" s="265">
        <v>0</v>
      </c>
      <c r="K107" s="43"/>
      <c r="L107" s="93">
        <f t="shared" si="104"/>
        <v>0</v>
      </c>
      <c r="M107" s="230"/>
      <c r="N107" s="43"/>
      <c r="O107" s="87">
        <f t="shared" si="105"/>
        <v>0</v>
      </c>
      <c r="P107" s="311"/>
      <c r="Q107" s="331"/>
    </row>
    <row r="108" spans="1:17" x14ac:dyDescent="0.25">
      <c r="A108" s="30">
        <v>2247</v>
      </c>
      <c r="B108" s="41" t="s">
        <v>105</v>
      </c>
      <c r="C108" s="190">
        <f t="shared" si="24"/>
        <v>17750</v>
      </c>
      <c r="D108" s="265">
        <v>17750</v>
      </c>
      <c r="E108" s="155"/>
      <c r="F108" s="312">
        <f t="shared" si="102"/>
        <v>17750</v>
      </c>
      <c r="G108" s="230"/>
      <c r="H108" s="155"/>
      <c r="I108" s="312">
        <f t="shared" si="103"/>
        <v>0</v>
      </c>
      <c r="J108" s="265">
        <v>0</v>
      </c>
      <c r="K108" s="43"/>
      <c r="L108" s="93">
        <f t="shared" si="104"/>
        <v>0</v>
      </c>
      <c r="M108" s="230"/>
      <c r="N108" s="43"/>
      <c r="O108" s="87">
        <f t="shared" si="105"/>
        <v>0</v>
      </c>
      <c r="P108" s="311"/>
      <c r="Q108" s="331"/>
    </row>
    <row r="109" spans="1:17" ht="24" hidden="1" x14ac:dyDescent="0.25">
      <c r="A109" s="30">
        <v>2248</v>
      </c>
      <c r="B109" s="41" t="s">
        <v>106</v>
      </c>
      <c r="C109" s="190">
        <f t="shared" si="24"/>
        <v>0</v>
      </c>
      <c r="D109" s="265">
        <v>0</v>
      </c>
      <c r="E109" s="43"/>
      <c r="F109" s="93">
        <f t="shared" si="102"/>
        <v>0</v>
      </c>
      <c r="G109" s="230"/>
      <c r="H109" s="43"/>
      <c r="I109" s="87">
        <f t="shared" si="103"/>
        <v>0</v>
      </c>
      <c r="J109" s="265">
        <v>0</v>
      </c>
      <c r="K109" s="43"/>
      <c r="L109" s="93">
        <f t="shared" si="104"/>
        <v>0</v>
      </c>
      <c r="M109" s="230"/>
      <c r="N109" s="43"/>
      <c r="O109" s="87">
        <f t="shared" si="105"/>
        <v>0</v>
      </c>
      <c r="P109" s="311"/>
      <c r="Q109" s="331"/>
    </row>
    <row r="110" spans="1:17" ht="24" hidden="1" x14ac:dyDescent="0.25">
      <c r="A110" s="30">
        <v>2249</v>
      </c>
      <c r="B110" s="41" t="s">
        <v>107</v>
      </c>
      <c r="C110" s="190">
        <f t="shared" si="24"/>
        <v>0</v>
      </c>
      <c r="D110" s="265">
        <v>0</v>
      </c>
      <c r="E110" s="43"/>
      <c r="F110" s="93">
        <f t="shared" si="102"/>
        <v>0</v>
      </c>
      <c r="G110" s="230"/>
      <c r="H110" s="43"/>
      <c r="I110" s="87">
        <f t="shared" si="103"/>
        <v>0</v>
      </c>
      <c r="J110" s="265">
        <v>0</v>
      </c>
      <c r="K110" s="43"/>
      <c r="L110" s="93">
        <f t="shared" si="104"/>
        <v>0</v>
      </c>
      <c r="M110" s="230"/>
      <c r="N110" s="43"/>
      <c r="O110" s="87">
        <f t="shared" si="105"/>
        <v>0</v>
      </c>
      <c r="P110" s="311"/>
      <c r="Q110" s="331"/>
    </row>
    <row r="111" spans="1:17" hidden="1" x14ac:dyDescent="0.25">
      <c r="A111" s="72">
        <v>2250</v>
      </c>
      <c r="B111" s="41" t="s">
        <v>108</v>
      </c>
      <c r="C111" s="190">
        <f t="shared" si="24"/>
        <v>0</v>
      </c>
      <c r="D111" s="129">
        <f>SUM(D112:D114)</f>
        <v>0</v>
      </c>
      <c r="E111" s="73">
        <f t="shared" ref="E111" si="106">SUM(E112:E114)</f>
        <v>0</v>
      </c>
      <c r="F111" s="93">
        <f>SUM(F112:F114)</f>
        <v>0</v>
      </c>
      <c r="G111" s="231">
        <f t="shared" ref="G111:I111" si="107">SUM(G112:G114)</f>
        <v>0</v>
      </c>
      <c r="H111" s="73">
        <f t="shared" si="107"/>
        <v>0</v>
      </c>
      <c r="I111" s="87">
        <f t="shared" si="107"/>
        <v>0</v>
      </c>
      <c r="J111" s="129">
        <f>SUM(J112:J114)</f>
        <v>0</v>
      </c>
      <c r="K111" s="73">
        <f t="shared" ref="K111:N111" si="108">SUM(K112:K114)</f>
        <v>0</v>
      </c>
      <c r="L111" s="93">
        <f t="shared" si="108"/>
        <v>0</v>
      </c>
      <c r="M111" s="231">
        <f t="shared" si="108"/>
        <v>0</v>
      </c>
      <c r="N111" s="73">
        <f t="shared" si="108"/>
        <v>0</v>
      </c>
      <c r="O111" s="87">
        <f>SUM(O112:O114)</f>
        <v>0</v>
      </c>
      <c r="P111" s="311"/>
      <c r="Q111" s="331"/>
    </row>
    <row r="112" spans="1:17" hidden="1" x14ac:dyDescent="0.25">
      <c r="A112" s="30">
        <v>2251</v>
      </c>
      <c r="B112" s="41" t="s">
        <v>109</v>
      </c>
      <c r="C112" s="190">
        <f t="shared" si="24"/>
        <v>0</v>
      </c>
      <c r="D112" s="265">
        <v>0</v>
      </c>
      <c r="E112" s="43"/>
      <c r="F112" s="93">
        <f t="shared" ref="F112:F114" si="109">D112+E112</f>
        <v>0</v>
      </c>
      <c r="G112" s="230"/>
      <c r="H112" s="43"/>
      <c r="I112" s="87">
        <f t="shared" ref="I112:I114" si="110">G112+H112</f>
        <v>0</v>
      </c>
      <c r="J112" s="265">
        <v>0</v>
      </c>
      <c r="K112" s="43"/>
      <c r="L112" s="93">
        <f t="shared" ref="L112:L114" si="111">J112+K112</f>
        <v>0</v>
      </c>
      <c r="M112" s="230"/>
      <c r="N112" s="43"/>
      <c r="O112" s="87">
        <f t="shared" ref="O112:O114" si="112">M112+N112</f>
        <v>0</v>
      </c>
      <c r="P112" s="311"/>
      <c r="Q112" s="331"/>
    </row>
    <row r="113" spans="1:17" hidden="1" x14ac:dyDescent="0.25">
      <c r="A113" s="30">
        <v>2252</v>
      </c>
      <c r="B113" s="41" t="s">
        <v>110</v>
      </c>
      <c r="C113" s="190">
        <f t="shared" ref="C113:C176" si="113">SUM(F113,I113,L113,O113)</f>
        <v>0</v>
      </c>
      <c r="D113" s="265">
        <v>0</v>
      </c>
      <c r="E113" s="43"/>
      <c r="F113" s="93">
        <f t="shared" si="109"/>
        <v>0</v>
      </c>
      <c r="G113" s="230"/>
      <c r="H113" s="43"/>
      <c r="I113" s="87">
        <f t="shared" si="110"/>
        <v>0</v>
      </c>
      <c r="J113" s="265">
        <v>0</v>
      </c>
      <c r="K113" s="43"/>
      <c r="L113" s="93">
        <f t="shared" si="111"/>
        <v>0</v>
      </c>
      <c r="M113" s="230"/>
      <c r="N113" s="43"/>
      <c r="O113" s="87">
        <f t="shared" si="112"/>
        <v>0</v>
      </c>
      <c r="P113" s="311"/>
      <c r="Q113" s="331"/>
    </row>
    <row r="114" spans="1:17" hidden="1" x14ac:dyDescent="0.25">
      <c r="A114" s="30">
        <v>2259</v>
      </c>
      <c r="B114" s="41" t="s">
        <v>111</v>
      </c>
      <c r="C114" s="190">
        <f t="shared" si="113"/>
        <v>0</v>
      </c>
      <c r="D114" s="265">
        <v>0</v>
      </c>
      <c r="E114" s="43"/>
      <c r="F114" s="93">
        <f t="shared" si="109"/>
        <v>0</v>
      </c>
      <c r="G114" s="230"/>
      <c r="H114" s="43"/>
      <c r="I114" s="87">
        <f t="shared" si="110"/>
        <v>0</v>
      </c>
      <c r="J114" s="265">
        <v>0</v>
      </c>
      <c r="K114" s="43"/>
      <c r="L114" s="93">
        <f t="shared" si="111"/>
        <v>0</v>
      </c>
      <c r="M114" s="230"/>
      <c r="N114" s="43"/>
      <c r="O114" s="87">
        <f t="shared" si="112"/>
        <v>0</v>
      </c>
      <c r="P114" s="311"/>
      <c r="Q114" s="331"/>
    </row>
    <row r="115" spans="1:17" x14ac:dyDescent="0.25">
      <c r="A115" s="72">
        <v>2260</v>
      </c>
      <c r="B115" s="41" t="s">
        <v>112</v>
      </c>
      <c r="C115" s="190">
        <f t="shared" si="113"/>
        <v>128695</v>
      </c>
      <c r="D115" s="129">
        <f>SUM(D116:D120)</f>
        <v>91618</v>
      </c>
      <c r="E115" s="87">
        <f t="shared" ref="E115" si="114">SUM(E116:E120)</f>
        <v>0</v>
      </c>
      <c r="F115" s="312">
        <f>SUM(F116:F120)</f>
        <v>91618</v>
      </c>
      <c r="G115" s="231">
        <f t="shared" ref="G115:I115" si="115">SUM(G116:G120)</f>
        <v>0</v>
      </c>
      <c r="H115" s="87">
        <f t="shared" si="115"/>
        <v>0</v>
      </c>
      <c r="I115" s="312">
        <f t="shared" si="115"/>
        <v>0</v>
      </c>
      <c r="J115" s="129">
        <f>SUM(J116:J120)</f>
        <v>37077</v>
      </c>
      <c r="K115" s="73">
        <f t="shared" ref="K115:N115" si="116">SUM(K116:K120)</f>
        <v>0</v>
      </c>
      <c r="L115" s="93">
        <f t="shared" si="116"/>
        <v>37077</v>
      </c>
      <c r="M115" s="231">
        <f t="shared" si="116"/>
        <v>0</v>
      </c>
      <c r="N115" s="73">
        <f t="shared" si="116"/>
        <v>0</v>
      </c>
      <c r="O115" s="87">
        <f>SUM(O116:O120)</f>
        <v>0</v>
      </c>
      <c r="P115" s="311"/>
      <c r="Q115" s="331"/>
    </row>
    <row r="116" spans="1:17" x14ac:dyDescent="0.25">
      <c r="A116" s="30">
        <v>2261</v>
      </c>
      <c r="B116" s="41" t="s">
        <v>113</v>
      </c>
      <c r="C116" s="190">
        <f t="shared" si="113"/>
        <v>93923</v>
      </c>
      <c r="D116" s="265">
        <v>56846</v>
      </c>
      <c r="E116" s="155"/>
      <c r="F116" s="312">
        <f t="shared" ref="F116:F120" si="117">D116+E116</f>
        <v>56846</v>
      </c>
      <c r="G116" s="230"/>
      <c r="H116" s="155"/>
      <c r="I116" s="312">
        <f t="shared" ref="I116:I120" si="118">G116+H116</f>
        <v>0</v>
      </c>
      <c r="J116" s="265">
        <v>37077</v>
      </c>
      <c r="K116" s="43"/>
      <c r="L116" s="93">
        <f t="shared" ref="L116:L120" si="119">J116+K116</f>
        <v>37077</v>
      </c>
      <c r="M116" s="230"/>
      <c r="N116" s="43"/>
      <c r="O116" s="87">
        <f t="shared" ref="O116:O120" si="120">M116+N116</f>
        <v>0</v>
      </c>
      <c r="P116" s="311"/>
      <c r="Q116" s="331"/>
    </row>
    <row r="117" spans="1:17" hidden="1" x14ac:dyDescent="0.25">
      <c r="A117" s="30">
        <v>2262</v>
      </c>
      <c r="B117" s="41" t="s">
        <v>114</v>
      </c>
      <c r="C117" s="190">
        <f t="shared" si="113"/>
        <v>0</v>
      </c>
      <c r="D117" s="265">
        <v>0</v>
      </c>
      <c r="E117" s="43"/>
      <c r="F117" s="93">
        <f t="shared" si="117"/>
        <v>0</v>
      </c>
      <c r="G117" s="230"/>
      <c r="H117" s="43"/>
      <c r="I117" s="87">
        <f t="shared" si="118"/>
        <v>0</v>
      </c>
      <c r="J117" s="265">
        <v>0</v>
      </c>
      <c r="K117" s="43"/>
      <c r="L117" s="93">
        <f t="shared" si="119"/>
        <v>0</v>
      </c>
      <c r="M117" s="230"/>
      <c r="N117" s="43"/>
      <c r="O117" s="87">
        <f t="shared" si="120"/>
        <v>0</v>
      </c>
      <c r="P117" s="311"/>
      <c r="Q117" s="331"/>
    </row>
    <row r="118" spans="1:17" x14ac:dyDescent="0.25">
      <c r="A118" s="30">
        <v>2263</v>
      </c>
      <c r="B118" s="41" t="s">
        <v>115</v>
      </c>
      <c r="C118" s="190">
        <f t="shared" si="113"/>
        <v>30916</v>
      </c>
      <c r="D118" s="265">
        <v>30916</v>
      </c>
      <c r="E118" s="155"/>
      <c r="F118" s="312">
        <f t="shared" si="117"/>
        <v>30916</v>
      </c>
      <c r="G118" s="230"/>
      <c r="H118" s="155"/>
      <c r="I118" s="312">
        <f t="shared" si="118"/>
        <v>0</v>
      </c>
      <c r="J118" s="265">
        <v>0</v>
      </c>
      <c r="K118" s="43"/>
      <c r="L118" s="93">
        <f t="shared" si="119"/>
        <v>0</v>
      </c>
      <c r="M118" s="230"/>
      <c r="N118" s="43"/>
      <c r="O118" s="87">
        <f t="shared" si="120"/>
        <v>0</v>
      </c>
      <c r="P118" s="311"/>
      <c r="Q118" s="331"/>
    </row>
    <row r="119" spans="1:17" hidden="1" x14ac:dyDescent="0.25">
      <c r="A119" s="30">
        <v>2264</v>
      </c>
      <c r="B119" s="41" t="s">
        <v>116</v>
      </c>
      <c r="C119" s="190">
        <f t="shared" si="113"/>
        <v>0</v>
      </c>
      <c r="D119" s="265">
        <v>0</v>
      </c>
      <c r="E119" s="43"/>
      <c r="F119" s="93">
        <f t="shared" si="117"/>
        <v>0</v>
      </c>
      <c r="G119" s="230"/>
      <c r="H119" s="43"/>
      <c r="I119" s="87">
        <f t="shared" si="118"/>
        <v>0</v>
      </c>
      <c r="J119" s="265">
        <v>0</v>
      </c>
      <c r="K119" s="43"/>
      <c r="L119" s="93">
        <f t="shared" si="119"/>
        <v>0</v>
      </c>
      <c r="M119" s="230"/>
      <c r="N119" s="43"/>
      <c r="O119" s="87">
        <f t="shared" si="120"/>
        <v>0</v>
      </c>
      <c r="P119" s="311"/>
      <c r="Q119" s="331"/>
    </row>
    <row r="120" spans="1:17" x14ac:dyDescent="0.25">
      <c r="A120" s="30">
        <v>2269</v>
      </c>
      <c r="B120" s="41" t="s">
        <v>117</v>
      </c>
      <c r="C120" s="190">
        <f t="shared" si="113"/>
        <v>3856</v>
      </c>
      <c r="D120" s="265">
        <v>3856</v>
      </c>
      <c r="E120" s="155"/>
      <c r="F120" s="312">
        <f t="shared" si="117"/>
        <v>3856</v>
      </c>
      <c r="G120" s="230"/>
      <c r="H120" s="155"/>
      <c r="I120" s="312">
        <f t="shared" si="118"/>
        <v>0</v>
      </c>
      <c r="J120" s="265">
        <v>0</v>
      </c>
      <c r="K120" s="43"/>
      <c r="L120" s="93">
        <f t="shared" si="119"/>
        <v>0</v>
      </c>
      <c r="M120" s="230"/>
      <c r="N120" s="43"/>
      <c r="O120" s="87">
        <f t="shared" si="120"/>
        <v>0</v>
      </c>
      <c r="P120" s="311"/>
      <c r="Q120" s="331"/>
    </row>
    <row r="121" spans="1:17" x14ac:dyDescent="0.25">
      <c r="A121" s="72">
        <v>2270</v>
      </c>
      <c r="B121" s="41" t="s">
        <v>118</v>
      </c>
      <c r="C121" s="190">
        <f t="shared" si="113"/>
        <v>73100</v>
      </c>
      <c r="D121" s="129">
        <f>SUM(D122:D126)</f>
        <v>73100</v>
      </c>
      <c r="E121" s="87">
        <f t="shared" ref="E121" si="121">SUM(E122:E126)</f>
        <v>0</v>
      </c>
      <c r="F121" s="312">
        <f>SUM(F122:F126)</f>
        <v>73100</v>
      </c>
      <c r="G121" s="231">
        <f t="shared" ref="G121:I121" si="122">SUM(G122:G126)</f>
        <v>0</v>
      </c>
      <c r="H121" s="87">
        <f t="shared" si="122"/>
        <v>0</v>
      </c>
      <c r="I121" s="312">
        <f t="shared" si="122"/>
        <v>0</v>
      </c>
      <c r="J121" s="129">
        <f>SUM(J122:J126)</f>
        <v>0</v>
      </c>
      <c r="K121" s="73">
        <f t="shared" ref="K121:N121" si="123">SUM(K122:K126)</f>
        <v>0</v>
      </c>
      <c r="L121" s="93">
        <f t="shared" si="123"/>
        <v>0</v>
      </c>
      <c r="M121" s="231">
        <f t="shared" si="123"/>
        <v>0</v>
      </c>
      <c r="N121" s="73">
        <f t="shared" si="123"/>
        <v>0</v>
      </c>
      <c r="O121" s="87">
        <f>SUM(O122:O126)</f>
        <v>0</v>
      </c>
      <c r="P121" s="311"/>
      <c r="Q121" s="331"/>
    </row>
    <row r="122" spans="1:17" hidden="1" x14ac:dyDescent="0.25">
      <c r="A122" s="30">
        <v>2272</v>
      </c>
      <c r="B122" s="92" t="s">
        <v>119</v>
      </c>
      <c r="C122" s="190">
        <f t="shared" si="113"/>
        <v>0</v>
      </c>
      <c r="D122" s="265">
        <v>0</v>
      </c>
      <c r="E122" s="43"/>
      <c r="F122" s="93">
        <f t="shared" ref="F122:F126" si="124">D122+E122</f>
        <v>0</v>
      </c>
      <c r="G122" s="230"/>
      <c r="H122" s="43"/>
      <c r="I122" s="87">
        <f t="shared" ref="I122:I126" si="125">G122+H122</f>
        <v>0</v>
      </c>
      <c r="J122" s="265">
        <v>0</v>
      </c>
      <c r="K122" s="43"/>
      <c r="L122" s="93">
        <f t="shared" ref="L122:L126" si="126">J122+K122</f>
        <v>0</v>
      </c>
      <c r="M122" s="230"/>
      <c r="N122" s="43"/>
      <c r="O122" s="87">
        <f t="shared" ref="O122:O126" si="127">M122+N122</f>
        <v>0</v>
      </c>
      <c r="P122" s="311"/>
      <c r="Q122" s="331"/>
    </row>
    <row r="123" spans="1:17" hidden="1" x14ac:dyDescent="0.25">
      <c r="A123" s="30">
        <v>2274</v>
      </c>
      <c r="B123" s="117" t="s">
        <v>306</v>
      </c>
      <c r="C123" s="190">
        <f t="shared" si="113"/>
        <v>0</v>
      </c>
      <c r="D123" s="265">
        <v>0</v>
      </c>
      <c r="E123" s="43"/>
      <c r="F123" s="93">
        <f t="shared" si="124"/>
        <v>0</v>
      </c>
      <c r="G123" s="230"/>
      <c r="H123" s="43"/>
      <c r="I123" s="87">
        <f t="shared" si="125"/>
        <v>0</v>
      </c>
      <c r="J123" s="265">
        <v>0</v>
      </c>
      <c r="K123" s="43"/>
      <c r="L123" s="93">
        <f t="shared" si="126"/>
        <v>0</v>
      </c>
      <c r="M123" s="230"/>
      <c r="N123" s="43"/>
      <c r="O123" s="87">
        <f t="shared" si="127"/>
        <v>0</v>
      </c>
      <c r="P123" s="311"/>
      <c r="Q123" s="331"/>
    </row>
    <row r="124" spans="1:17" hidden="1" x14ac:dyDescent="0.25">
      <c r="A124" s="30">
        <v>2275</v>
      </c>
      <c r="B124" s="41" t="s">
        <v>120</v>
      </c>
      <c r="C124" s="190">
        <f t="shared" si="113"/>
        <v>0</v>
      </c>
      <c r="D124" s="265">
        <v>0</v>
      </c>
      <c r="E124" s="43"/>
      <c r="F124" s="93">
        <f t="shared" si="124"/>
        <v>0</v>
      </c>
      <c r="G124" s="230"/>
      <c r="H124" s="43"/>
      <c r="I124" s="87">
        <f t="shared" si="125"/>
        <v>0</v>
      </c>
      <c r="J124" s="265">
        <v>0</v>
      </c>
      <c r="K124" s="43"/>
      <c r="L124" s="93">
        <f t="shared" si="126"/>
        <v>0</v>
      </c>
      <c r="M124" s="230"/>
      <c r="N124" s="43"/>
      <c r="O124" s="87">
        <f t="shared" si="127"/>
        <v>0</v>
      </c>
      <c r="P124" s="311"/>
      <c r="Q124" s="331"/>
    </row>
    <row r="125" spans="1:17" ht="24" x14ac:dyDescent="0.25">
      <c r="A125" s="30">
        <v>2276</v>
      </c>
      <c r="B125" s="41" t="s">
        <v>121</v>
      </c>
      <c r="C125" s="190">
        <f t="shared" si="113"/>
        <v>1000</v>
      </c>
      <c r="D125" s="265">
        <v>1000</v>
      </c>
      <c r="E125" s="155"/>
      <c r="F125" s="312">
        <f t="shared" si="124"/>
        <v>1000</v>
      </c>
      <c r="G125" s="230"/>
      <c r="H125" s="155"/>
      <c r="I125" s="312">
        <f t="shared" si="125"/>
        <v>0</v>
      </c>
      <c r="J125" s="265">
        <v>0</v>
      </c>
      <c r="K125" s="43"/>
      <c r="L125" s="93">
        <f t="shared" si="126"/>
        <v>0</v>
      </c>
      <c r="M125" s="230"/>
      <c r="N125" s="43"/>
      <c r="O125" s="87">
        <f t="shared" si="127"/>
        <v>0</v>
      </c>
      <c r="P125" s="311"/>
      <c r="Q125" s="331"/>
    </row>
    <row r="126" spans="1:17" x14ac:dyDescent="0.25">
      <c r="A126" s="30">
        <v>2279</v>
      </c>
      <c r="B126" s="41" t="s">
        <v>122</v>
      </c>
      <c r="C126" s="190">
        <f t="shared" si="113"/>
        <v>72100</v>
      </c>
      <c r="D126" s="265">
        <v>72100</v>
      </c>
      <c r="E126" s="155"/>
      <c r="F126" s="312">
        <f t="shared" si="124"/>
        <v>72100</v>
      </c>
      <c r="G126" s="230"/>
      <c r="H126" s="155"/>
      <c r="I126" s="312">
        <f t="shared" si="125"/>
        <v>0</v>
      </c>
      <c r="J126" s="265">
        <v>0</v>
      </c>
      <c r="K126" s="43"/>
      <c r="L126" s="93">
        <f t="shared" si="126"/>
        <v>0</v>
      </c>
      <c r="M126" s="230"/>
      <c r="N126" s="43"/>
      <c r="O126" s="87">
        <f t="shared" si="127"/>
        <v>0</v>
      </c>
      <c r="P126" s="311"/>
      <c r="Q126" s="331"/>
    </row>
    <row r="127" spans="1:17" ht="24" hidden="1" x14ac:dyDescent="0.25">
      <c r="A127" s="686">
        <v>2280</v>
      </c>
      <c r="B127" s="38" t="s">
        <v>123</v>
      </c>
      <c r="C127" s="189">
        <f t="shared" si="113"/>
        <v>0</v>
      </c>
      <c r="D127" s="128">
        <f>SUM(D128)</f>
        <v>0</v>
      </c>
      <c r="E127" s="75">
        <f>SUM(E128)</f>
        <v>0</v>
      </c>
      <c r="F127" s="175">
        <f t="shared" ref="F127:O127" si="128">SUM(F128)</f>
        <v>0</v>
      </c>
      <c r="G127" s="233">
        <f t="shared" si="128"/>
        <v>0</v>
      </c>
      <c r="H127" s="75">
        <f t="shared" si="128"/>
        <v>0</v>
      </c>
      <c r="I127" s="86">
        <f t="shared" si="128"/>
        <v>0</v>
      </c>
      <c r="J127" s="128">
        <f>SUM(J128)</f>
        <v>0</v>
      </c>
      <c r="K127" s="75">
        <f t="shared" si="128"/>
        <v>0</v>
      </c>
      <c r="L127" s="175">
        <f t="shared" si="128"/>
        <v>0</v>
      </c>
      <c r="M127" s="233">
        <f t="shared" si="128"/>
        <v>0</v>
      </c>
      <c r="N127" s="75">
        <f t="shared" si="128"/>
        <v>0</v>
      </c>
      <c r="O127" s="87">
        <f t="shared" si="128"/>
        <v>0</v>
      </c>
      <c r="P127" s="311"/>
      <c r="Q127" s="331"/>
    </row>
    <row r="128" spans="1:17" hidden="1" x14ac:dyDescent="0.25">
      <c r="A128" s="30">
        <v>2283</v>
      </c>
      <c r="B128" s="41" t="s">
        <v>124</v>
      </c>
      <c r="C128" s="190">
        <f t="shared" si="113"/>
        <v>0</v>
      </c>
      <c r="D128" s="265">
        <v>0</v>
      </c>
      <c r="E128" s="43"/>
      <c r="F128" s="93">
        <f>D128+E128</f>
        <v>0</v>
      </c>
      <c r="G128" s="230"/>
      <c r="H128" s="43"/>
      <c r="I128" s="87">
        <f>G128+H128</f>
        <v>0</v>
      </c>
      <c r="J128" s="265">
        <v>0</v>
      </c>
      <c r="K128" s="43"/>
      <c r="L128" s="93">
        <f>J128+K128</f>
        <v>0</v>
      </c>
      <c r="M128" s="230"/>
      <c r="N128" s="43"/>
      <c r="O128" s="87">
        <f>M128+N128</f>
        <v>0</v>
      </c>
      <c r="P128" s="311"/>
      <c r="Q128" s="331"/>
    </row>
    <row r="129" spans="1:17" ht="38.25" customHeight="1" x14ac:dyDescent="0.25">
      <c r="A129" s="34">
        <v>2300</v>
      </c>
      <c r="B129" s="69" t="s">
        <v>125</v>
      </c>
      <c r="C129" s="188">
        <f t="shared" si="113"/>
        <v>1500</v>
      </c>
      <c r="D129" s="127">
        <f>SUM(D130,D135,D139,D140,D143,D150,D158,D159,D162)</f>
        <v>1500</v>
      </c>
      <c r="E129" s="120">
        <f t="shared" ref="E129" si="129">SUM(E130,E135,E139,E140,E143,E150,E158,E159,E162)</f>
        <v>0</v>
      </c>
      <c r="F129" s="314">
        <f>SUM(F130,F135,F139,F140,F143,F150,F158,F159,F162)</f>
        <v>1500</v>
      </c>
      <c r="G129" s="228">
        <f t="shared" ref="G129:I129" si="130">SUM(G130,G135,G139,G140,G143,G150,G158,G159,G162)</f>
        <v>0</v>
      </c>
      <c r="H129" s="120">
        <f t="shared" si="130"/>
        <v>0</v>
      </c>
      <c r="I129" s="314">
        <f t="shared" si="130"/>
        <v>0</v>
      </c>
      <c r="J129" s="127">
        <f>SUM(J130,J135,J139,J140,J143,J150,J158,J159,J162)</f>
        <v>0</v>
      </c>
      <c r="K129" s="36">
        <f t="shared" ref="K129:N129" si="131">SUM(K130,K135,K139,K140,K143,K150,K158,K159,K162)</f>
        <v>0</v>
      </c>
      <c r="L129" s="174">
        <f t="shared" si="131"/>
        <v>0</v>
      </c>
      <c r="M129" s="228">
        <f t="shared" si="131"/>
        <v>0</v>
      </c>
      <c r="N129" s="36">
        <f t="shared" si="131"/>
        <v>0</v>
      </c>
      <c r="O129" s="120">
        <f>SUM(O130,O135,O139,O140,O143,O150,O158,O159,O162)</f>
        <v>0</v>
      </c>
      <c r="P129" s="317"/>
      <c r="Q129" s="331"/>
    </row>
    <row r="130" spans="1:17" ht="24" x14ac:dyDescent="0.25">
      <c r="A130" s="686">
        <v>2310</v>
      </c>
      <c r="B130" s="38" t="s">
        <v>126</v>
      </c>
      <c r="C130" s="189">
        <f t="shared" si="113"/>
        <v>1500</v>
      </c>
      <c r="D130" s="128">
        <f>SUM(D131:D134)</f>
        <v>1500</v>
      </c>
      <c r="E130" s="86">
        <f t="shared" ref="E130:O130" si="132">SUM(E131:E134)</f>
        <v>0</v>
      </c>
      <c r="F130" s="315">
        <f t="shared" si="132"/>
        <v>1500</v>
      </c>
      <c r="G130" s="233">
        <f t="shared" si="132"/>
        <v>0</v>
      </c>
      <c r="H130" s="86">
        <f t="shared" si="132"/>
        <v>0</v>
      </c>
      <c r="I130" s="315">
        <f t="shared" si="132"/>
        <v>0</v>
      </c>
      <c r="J130" s="128">
        <f>SUM(J131:J134)</f>
        <v>0</v>
      </c>
      <c r="K130" s="75">
        <f t="shared" si="132"/>
        <v>0</v>
      </c>
      <c r="L130" s="175">
        <f t="shared" si="132"/>
        <v>0</v>
      </c>
      <c r="M130" s="233">
        <f t="shared" si="132"/>
        <v>0</v>
      </c>
      <c r="N130" s="75">
        <f t="shared" si="132"/>
        <v>0</v>
      </c>
      <c r="O130" s="86">
        <f t="shared" si="132"/>
        <v>0</v>
      </c>
      <c r="P130" s="310"/>
      <c r="Q130" s="331"/>
    </row>
    <row r="131" spans="1:17" hidden="1" x14ac:dyDescent="0.25">
      <c r="A131" s="30">
        <v>2311</v>
      </c>
      <c r="B131" s="41" t="s">
        <v>127</v>
      </c>
      <c r="C131" s="190">
        <f t="shared" si="113"/>
        <v>0</v>
      </c>
      <c r="D131" s="265">
        <v>0</v>
      </c>
      <c r="E131" s="43"/>
      <c r="F131" s="93">
        <f t="shared" ref="F131:F134" si="133">D131+E131</f>
        <v>0</v>
      </c>
      <c r="G131" s="230"/>
      <c r="H131" s="43"/>
      <c r="I131" s="87">
        <f t="shared" ref="I131:I134" si="134">G131+H131</f>
        <v>0</v>
      </c>
      <c r="J131" s="265">
        <v>0</v>
      </c>
      <c r="K131" s="43"/>
      <c r="L131" s="93">
        <f t="shared" ref="L131:L134" si="135">J131+K131</f>
        <v>0</v>
      </c>
      <c r="M131" s="230"/>
      <c r="N131" s="43"/>
      <c r="O131" s="87">
        <f t="shared" ref="O131:O134" si="136">M131+N131</f>
        <v>0</v>
      </c>
      <c r="P131" s="311"/>
      <c r="Q131" s="331"/>
    </row>
    <row r="132" spans="1:17" x14ac:dyDescent="0.25">
      <c r="A132" s="30">
        <v>2312</v>
      </c>
      <c r="B132" s="41" t="s">
        <v>128</v>
      </c>
      <c r="C132" s="190">
        <f t="shared" si="113"/>
        <v>1500</v>
      </c>
      <c r="D132" s="265">
        <v>1500</v>
      </c>
      <c r="E132" s="155"/>
      <c r="F132" s="312">
        <f t="shared" si="133"/>
        <v>1500</v>
      </c>
      <c r="G132" s="230"/>
      <c r="H132" s="155"/>
      <c r="I132" s="312">
        <f t="shared" si="134"/>
        <v>0</v>
      </c>
      <c r="J132" s="265">
        <v>0</v>
      </c>
      <c r="K132" s="43"/>
      <c r="L132" s="93">
        <f t="shared" si="135"/>
        <v>0</v>
      </c>
      <c r="M132" s="230"/>
      <c r="N132" s="43"/>
      <c r="O132" s="87">
        <f t="shared" si="136"/>
        <v>0</v>
      </c>
      <c r="P132" s="311"/>
      <c r="Q132" s="331"/>
    </row>
    <row r="133" spans="1:17" hidden="1" x14ac:dyDescent="0.25">
      <c r="A133" s="30">
        <v>2313</v>
      </c>
      <c r="B133" s="41" t="s">
        <v>129</v>
      </c>
      <c r="C133" s="190">
        <f t="shared" si="113"/>
        <v>0</v>
      </c>
      <c r="D133" s="265">
        <v>0</v>
      </c>
      <c r="E133" s="43"/>
      <c r="F133" s="93">
        <f t="shared" si="133"/>
        <v>0</v>
      </c>
      <c r="G133" s="230"/>
      <c r="H133" s="43"/>
      <c r="I133" s="87">
        <f t="shared" si="134"/>
        <v>0</v>
      </c>
      <c r="J133" s="265">
        <v>0</v>
      </c>
      <c r="K133" s="43"/>
      <c r="L133" s="93">
        <f t="shared" si="135"/>
        <v>0</v>
      </c>
      <c r="M133" s="230"/>
      <c r="N133" s="43"/>
      <c r="O133" s="87">
        <f t="shared" si="136"/>
        <v>0</v>
      </c>
      <c r="P133" s="311"/>
      <c r="Q133" s="331"/>
    </row>
    <row r="134" spans="1:17" ht="47.25" hidden="1" customHeight="1" x14ac:dyDescent="0.25">
      <c r="A134" s="30">
        <v>2314</v>
      </c>
      <c r="B134" s="41" t="s">
        <v>307</v>
      </c>
      <c r="C134" s="190">
        <f t="shared" si="113"/>
        <v>0</v>
      </c>
      <c r="D134" s="265">
        <v>0</v>
      </c>
      <c r="E134" s="43"/>
      <c r="F134" s="93">
        <f t="shared" si="133"/>
        <v>0</v>
      </c>
      <c r="G134" s="230"/>
      <c r="H134" s="43"/>
      <c r="I134" s="87">
        <f t="shared" si="134"/>
        <v>0</v>
      </c>
      <c r="J134" s="265">
        <v>0</v>
      </c>
      <c r="K134" s="43"/>
      <c r="L134" s="93">
        <f t="shared" si="135"/>
        <v>0</v>
      </c>
      <c r="M134" s="230"/>
      <c r="N134" s="43"/>
      <c r="O134" s="87">
        <f t="shared" si="136"/>
        <v>0</v>
      </c>
      <c r="P134" s="311"/>
      <c r="Q134" s="331"/>
    </row>
    <row r="135" spans="1:17" hidden="1" x14ac:dyDescent="0.25">
      <c r="A135" s="72">
        <v>2320</v>
      </c>
      <c r="B135" s="41" t="s">
        <v>130</v>
      </c>
      <c r="C135" s="190">
        <f t="shared" si="113"/>
        <v>0</v>
      </c>
      <c r="D135" s="129">
        <f>SUM(D136:D138)</f>
        <v>0</v>
      </c>
      <c r="E135" s="73">
        <f>SUM(E136:E138)</f>
        <v>0</v>
      </c>
      <c r="F135" s="93">
        <f>SUM(F136:F138)</f>
        <v>0</v>
      </c>
      <c r="G135" s="231">
        <f t="shared" ref="G135" si="137">SUM(G136:G138)</f>
        <v>0</v>
      </c>
      <c r="H135" s="73">
        <f>SUM(H136:H138)</f>
        <v>0</v>
      </c>
      <c r="I135" s="87">
        <f t="shared" ref="I135" si="138">SUM(I136:I138)</f>
        <v>0</v>
      </c>
      <c r="J135" s="129">
        <f>SUM(J136:J138)</f>
        <v>0</v>
      </c>
      <c r="K135" s="73">
        <f t="shared" ref="K135:N135" si="139">SUM(K136:K138)</f>
        <v>0</v>
      </c>
      <c r="L135" s="93">
        <f t="shared" si="139"/>
        <v>0</v>
      </c>
      <c r="M135" s="231">
        <f t="shared" si="139"/>
        <v>0</v>
      </c>
      <c r="N135" s="73">
        <f t="shared" si="139"/>
        <v>0</v>
      </c>
      <c r="O135" s="87">
        <f>SUM(O136:O138)</f>
        <v>0</v>
      </c>
      <c r="P135" s="311"/>
      <c r="Q135" s="331"/>
    </row>
    <row r="136" spans="1:17" hidden="1" x14ac:dyDescent="0.25">
      <c r="A136" s="30">
        <v>2321</v>
      </c>
      <c r="B136" s="41" t="s">
        <v>131</v>
      </c>
      <c r="C136" s="190">
        <f t="shared" si="113"/>
        <v>0</v>
      </c>
      <c r="D136" s="265">
        <v>0</v>
      </c>
      <c r="E136" s="43"/>
      <c r="F136" s="93">
        <f t="shared" ref="F136:F139" si="140">D136+E136</f>
        <v>0</v>
      </c>
      <c r="G136" s="230"/>
      <c r="H136" s="43"/>
      <c r="I136" s="87">
        <f t="shared" ref="I136:I139" si="141">G136+H136</f>
        <v>0</v>
      </c>
      <c r="J136" s="265">
        <v>0</v>
      </c>
      <c r="K136" s="43"/>
      <c r="L136" s="93">
        <f t="shared" ref="L136:L139" si="142">J136+K136</f>
        <v>0</v>
      </c>
      <c r="M136" s="230"/>
      <c r="N136" s="43"/>
      <c r="O136" s="87">
        <f t="shared" ref="O136:O139" si="143">M136+N136</f>
        <v>0</v>
      </c>
      <c r="P136" s="311"/>
      <c r="Q136" s="331"/>
    </row>
    <row r="137" spans="1:17" hidden="1" x14ac:dyDescent="0.25">
      <c r="A137" s="30">
        <v>2322</v>
      </c>
      <c r="B137" s="41" t="s">
        <v>132</v>
      </c>
      <c r="C137" s="190">
        <f t="shared" si="113"/>
        <v>0</v>
      </c>
      <c r="D137" s="265">
        <v>0</v>
      </c>
      <c r="E137" s="43"/>
      <c r="F137" s="93">
        <f t="shared" si="140"/>
        <v>0</v>
      </c>
      <c r="G137" s="230"/>
      <c r="H137" s="43"/>
      <c r="I137" s="87">
        <f t="shared" si="141"/>
        <v>0</v>
      </c>
      <c r="J137" s="265">
        <v>0</v>
      </c>
      <c r="K137" s="43"/>
      <c r="L137" s="93">
        <f t="shared" si="142"/>
        <v>0</v>
      </c>
      <c r="M137" s="230"/>
      <c r="N137" s="43"/>
      <c r="O137" s="87">
        <f t="shared" si="143"/>
        <v>0</v>
      </c>
      <c r="P137" s="311"/>
      <c r="Q137" s="331"/>
    </row>
    <row r="138" spans="1:17" ht="10.5" hidden="1" customHeight="1" x14ac:dyDescent="0.25">
      <c r="A138" s="30">
        <v>2329</v>
      </c>
      <c r="B138" s="41" t="s">
        <v>133</v>
      </c>
      <c r="C138" s="190">
        <f t="shared" si="113"/>
        <v>0</v>
      </c>
      <c r="D138" s="265">
        <v>0</v>
      </c>
      <c r="E138" s="43"/>
      <c r="F138" s="93">
        <f t="shared" si="140"/>
        <v>0</v>
      </c>
      <c r="G138" s="230"/>
      <c r="H138" s="43"/>
      <c r="I138" s="87">
        <f t="shared" si="141"/>
        <v>0</v>
      </c>
      <c r="J138" s="265">
        <v>0</v>
      </c>
      <c r="K138" s="43"/>
      <c r="L138" s="93">
        <f t="shared" si="142"/>
        <v>0</v>
      </c>
      <c r="M138" s="230"/>
      <c r="N138" s="43"/>
      <c r="O138" s="87">
        <f t="shared" si="143"/>
        <v>0</v>
      </c>
      <c r="P138" s="311"/>
      <c r="Q138" s="331"/>
    </row>
    <row r="139" spans="1:17" hidden="1" x14ac:dyDescent="0.25">
      <c r="A139" s="72">
        <v>2330</v>
      </c>
      <c r="B139" s="41" t="s">
        <v>134</v>
      </c>
      <c r="C139" s="190">
        <f t="shared" si="113"/>
        <v>0</v>
      </c>
      <c r="D139" s="265">
        <v>0</v>
      </c>
      <c r="E139" s="43"/>
      <c r="F139" s="93">
        <f t="shared" si="140"/>
        <v>0</v>
      </c>
      <c r="G139" s="230"/>
      <c r="H139" s="43"/>
      <c r="I139" s="87">
        <f t="shared" si="141"/>
        <v>0</v>
      </c>
      <c r="J139" s="265">
        <v>0</v>
      </c>
      <c r="K139" s="43"/>
      <c r="L139" s="93">
        <f t="shared" si="142"/>
        <v>0</v>
      </c>
      <c r="M139" s="230"/>
      <c r="N139" s="43"/>
      <c r="O139" s="87">
        <f t="shared" si="143"/>
        <v>0</v>
      </c>
      <c r="P139" s="311"/>
      <c r="Q139" s="331"/>
    </row>
    <row r="140" spans="1:17" ht="36" hidden="1" x14ac:dyDescent="0.25">
      <c r="A140" s="72">
        <v>2340</v>
      </c>
      <c r="B140" s="41" t="s">
        <v>135</v>
      </c>
      <c r="C140" s="190">
        <f t="shared" si="113"/>
        <v>0</v>
      </c>
      <c r="D140" s="129">
        <f>SUM(D141:D142)</f>
        <v>0</v>
      </c>
      <c r="E140" s="73">
        <f>SUM(E141:E142)</f>
        <v>0</v>
      </c>
      <c r="F140" s="93">
        <f>SUM(F141:F142)</f>
        <v>0</v>
      </c>
      <c r="G140" s="231">
        <f t="shared" ref="G140:I140" si="144">SUM(G141:G142)</f>
        <v>0</v>
      </c>
      <c r="H140" s="73">
        <f t="shared" si="144"/>
        <v>0</v>
      </c>
      <c r="I140" s="87">
        <f t="shared" si="144"/>
        <v>0</v>
      </c>
      <c r="J140" s="129">
        <f>SUM(J141:J142)</f>
        <v>0</v>
      </c>
      <c r="K140" s="73">
        <f t="shared" ref="K140:N140" si="145">SUM(K141:K142)</f>
        <v>0</v>
      </c>
      <c r="L140" s="93">
        <f t="shared" si="145"/>
        <v>0</v>
      </c>
      <c r="M140" s="231">
        <f t="shared" si="145"/>
        <v>0</v>
      </c>
      <c r="N140" s="73">
        <f t="shared" si="145"/>
        <v>0</v>
      </c>
      <c r="O140" s="87">
        <f>SUM(O141:O142)</f>
        <v>0</v>
      </c>
      <c r="P140" s="311"/>
      <c r="Q140" s="331"/>
    </row>
    <row r="141" spans="1:17" hidden="1" x14ac:dyDescent="0.25">
      <c r="A141" s="30">
        <v>2341</v>
      </c>
      <c r="B141" s="41" t="s">
        <v>136</v>
      </c>
      <c r="C141" s="190">
        <f t="shared" si="113"/>
        <v>0</v>
      </c>
      <c r="D141" s="265">
        <v>0</v>
      </c>
      <c r="E141" s="43"/>
      <c r="F141" s="93">
        <f t="shared" ref="F141:F142" si="146">D141+E141</f>
        <v>0</v>
      </c>
      <c r="G141" s="230"/>
      <c r="H141" s="43"/>
      <c r="I141" s="87">
        <f t="shared" ref="I141:I142" si="147">G141+H141</f>
        <v>0</v>
      </c>
      <c r="J141" s="265">
        <v>0</v>
      </c>
      <c r="K141" s="43"/>
      <c r="L141" s="93">
        <f t="shared" ref="L141:L142" si="148">J141+K141</f>
        <v>0</v>
      </c>
      <c r="M141" s="230"/>
      <c r="N141" s="43"/>
      <c r="O141" s="87">
        <f t="shared" ref="O141:O142" si="149">M141+N141</f>
        <v>0</v>
      </c>
      <c r="P141" s="311"/>
      <c r="Q141" s="331"/>
    </row>
    <row r="142" spans="1:17" ht="24" hidden="1" x14ac:dyDescent="0.25">
      <c r="A142" s="30">
        <v>2344</v>
      </c>
      <c r="B142" s="41" t="s">
        <v>137</v>
      </c>
      <c r="C142" s="190">
        <f t="shared" si="113"/>
        <v>0</v>
      </c>
      <c r="D142" s="265">
        <v>0</v>
      </c>
      <c r="E142" s="43"/>
      <c r="F142" s="93">
        <f t="shared" si="146"/>
        <v>0</v>
      </c>
      <c r="G142" s="230"/>
      <c r="H142" s="43"/>
      <c r="I142" s="87">
        <f t="shared" si="147"/>
        <v>0</v>
      </c>
      <c r="J142" s="265">
        <v>0</v>
      </c>
      <c r="K142" s="43"/>
      <c r="L142" s="93">
        <f t="shared" si="148"/>
        <v>0</v>
      </c>
      <c r="M142" s="230"/>
      <c r="N142" s="43"/>
      <c r="O142" s="87">
        <f t="shared" si="149"/>
        <v>0</v>
      </c>
      <c r="P142" s="311"/>
      <c r="Q142" s="331"/>
    </row>
    <row r="143" spans="1:17" hidden="1" x14ac:dyDescent="0.25">
      <c r="A143" s="70">
        <v>2350</v>
      </c>
      <c r="B143" s="55" t="s">
        <v>138</v>
      </c>
      <c r="C143" s="195">
        <f t="shared" si="113"/>
        <v>0</v>
      </c>
      <c r="D143" s="82">
        <f>SUM(D144:D149)</f>
        <v>0</v>
      </c>
      <c r="E143" s="71">
        <f>SUM(E144:E149)</f>
        <v>0</v>
      </c>
      <c r="F143" s="172">
        <f>SUM(F144:F149)</f>
        <v>0</v>
      </c>
      <c r="G143" s="229">
        <f t="shared" ref="G143:N143" si="150">SUM(G144:G149)</f>
        <v>0</v>
      </c>
      <c r="H143" s="71">
        <f t="shared" si="150"/>
        <v>0</v>
      </c>
      <c r="I143" s="153">
        <f t="shared" si="150"/>
        <v>0</v>
      </c>
      <c r="J143" s="82">
        <f>SUM(J144:J149)</f>
        <v>0</v>
      </c>
      <c r="K143" s="71">
        <f t="shared" si="150"/>
        <v>0</v>
      </c>
      <c r="L143" s="172">
        <f t="shared" si="150"/>
        <v>0</v>
      </c>
      <c r="M143" s="229">
        <f t="shared" si="150"/>
        <v>0</v>
      </c>
      <c r="N143" s="71">
        <f t="shared" si="150"/>
        <v>0</v>
      </c>
      <c r="O143" s="153">
        <f>SUM(O144:O149)</f>
        <v>0</v>
      </c>
      <c r="P143" s="313"/>
      <c r="Q143" s="331"/>
    </row>
    <row r="144" spans="1:17" hidden="1" x14ac:dyDescent="0.25">
      <c r="A144" s="27">
        <v>2351</v>
      </c>
      <c r="B144" s="38" t="s">
        <v>139</v>
      </c>
      <c r="C144" s="189">
        <f t="shared" si="113"/>
        <v>0</v>
      </c>
      <c r="D144" s="264">
        <v>0</v>
      </c>
      <c r="E144" s="40"/>
      <c r="F144" s="175">
        <f t="shared" ref="F144:F149" si="151">D144+E144</f>
        <v>0</v>
      </c>
      <c r="G144" s="220"/>
      <c r="H144" s="40"/>
      <c r="I144" s="86">
        <f t="shared" ref="I144:I149" si="152">G144+H144</f>
        <v>0</v>
      </c>
      <c r="J144" s="264">
        <v>0</v>
      </c>
      <c r="K144" s="40"/>
      <c r="L144" s="175">
        <f t="shared" ref="L144:L149" si="153">J144+K144</f>
        <v>0</v>
      </c>
      <c r="M144" s="220"/>
      <c r="N144" s="40"/>
      <c r="O144" s="86">
        <f t="shared" ref="O144:O149" si="154">M144+N144</f>
        <v>0</v>
      </c>
      <c r="P144" s="310"/>
      <c r="Q144" s="331"/>
    </row>
    <row r="145" spans="1:17" hidden="1" x14ac:dyDescent="0.25">
      <c r="A145" s="30">
        <v>2352</v>
      </c>
      <c r="B145" s="41" t="s">
        <v>140</v>
      </c>
      <c r="C145" s="190">
        <f t="shared" si="113"/>
        <v>0</v>
      </c>
      <c r="D145" s="265">
        <v>0</v>
      </c>
      <c r="E145" s="43"/>
      <c r="F145" s="93">
        <f t="shared" si="151"/>
        <v>0</v>
      </c>
      <c r="G145" s="230"/>
      <c r="H145" s="43"/>
      <c r="I145" s="87">
        <f t="shared" si="152"/>
        <v>0</v>
      </c>
      <c r="J145" s="265">
        <v>0</v>
      </c>
      <c r="K145" s="43"/>
      <c r="L145" s="93">
        <f t="shared" si="153"/>
        <v>0</v>
      </c>
      <c r="M145" s="230"/>
      <c r="N145" s="43"/>
      <c r="O145" s="87">
        <f t="shared" si="154"/>
        <v>0</v>
      </c>
      <c r="P145" s="311"/>
      <c r="Q145" s="331"/>
    </row>
    <row r="146" spans="1:17" hidden="1" x14ac:dyDescent="0.25">
      <c r="A146" s="30">
        <v>2353</v>
      </c>
      <c r="B146" s="41" t="s">
        <v>141</v>
      </c>
      <c r="C146" s="190">
        <f t="shared" si="113"/>
        <v>0</v>
      </c>
      <c r="D146" s="265">
        <v>0</v>
      </c>
      <c r="E146" s="43"/>
      <c r="F146" s="93">
        <f t="shared" si="151"/>
        <v>0</v>
      </c>
      <c r="G146" s="230"/>
      <c r="H146" s="43"/>
      <c r="I146" s="87">
        <f t="shared" si="152"/>
        <v>0</v>
      </c>
      <c r="J146" s="265">
        <v>0</v>
      </c>
      <c r="K146" s="43"/>
      <c r="L146" s="93">
        <f t="shared" si="153"/>
        <v>0</v>
      </c>
      <c r="M146" s="230"/>
      <c r="N146" s="43"/>
      <c r="O146" s="87">
        <f t="shared" si="154"/>
        <v>0</v>
      </c>
      <c r="P146" s="311"/>
      <c r="Q146" s="331"/>
    </row>
    <row r="147" spans="1:17" hidden="1" x14ac:dyDescent="0.25">
      <c r="A147" s="30">
        <v>2354</v>
      </c>
      <c r="B147" s="41" t="s">
        <v>142</v>
      </c>
      <c r="C147" s="190">
        <f t="shared" si="113"/>
        <v>0</v>
      </c>
      <c r="D147" s="265">
        <v>0</v>
      </c>
      <c r="E147" s="43"/>
      <c r="F147" s="93">
        <f t="shared" si="151"/>
        <v>0</v>
      </c>
      <c r="G147" s="230"/>
      <c r="H147" s="43"/>
      <c r="I147" s="87">
        <f t="shared" si="152"/>
        <v>0</v>
      </c>
      <c r="J147" s="265">
        <v>0</v>
      </c>
      <c r="K147" s="43"/>
      <c r="L147" s="93">
        <f t="shared" si="153"/>
        <v>0</v>
      </c>
      <c r="M147" s="230"/>
      <c r="N147" s="43"/>
      <c r="O147" s="87">
        <f t="shared" si="154"/>
        <v>0</v>
      </c>
      <c r="P147" s="311"/>
      <c r="Q147" s="331"/>
    </row>
    <row r="148" spans="1:17" hidden="1" x14ac:dyDescent="0.25">
      <c r="A148" s="30">
        <v>2355</v>
      </c>
      <c r="B148" s="41" t="s">
        <v>143</v>
      </c>
      <c r="C148" s="190">
        <f t="shared" si="113"/>
        <v>0</v>
      </c>
      <c r="D148" s="265">
        <v>0</v>
      </c>
      <c r="E148" s="43"/>
      <c r="F148" s="93">
        <f t="shared" si="151"/>
        <v>0</v>
      </c>
      <c r="G148" s="230"/>
      <c r="H148" s="43"/>
      <c r="I148" s="87">
        <f t="shared" si="152"/>
        <v>0</v>
      </c>
      <c r="J148" s="265">
        <v>0</v>
      </c>
      <c r="K148" s="43"/>
      <c r="L148" s="93">
        <f t="shared" si="153"/>
        <v>0</v>
      </c>
      <c r="M148" s="230"/>
      <c r="N148" s="43"/>
      <c r="O148" s="87">
        <f t="shared" si="154"/>
        <v>0</v>
      </c>
      <c r="P148" s="311"/>
      <c r="Q148" s="331"/>
    </row>
    <row r="149" spans="1:17" hidden="1" x14ac:dyDescent="0.25">
      <c r="A149" s="30">
        <v>2359</v>
      </c>
      <c r="B149" s="41" t="s">
        <v>144</v>
      </c>
      <c r="C149" s="190">
        <f t="shared" si="113"/>
        <v>0</v>
      </c>
      <c r="D149" s="265">
        <v>0</v>
      </c>
      <c r="E149" s="43"/>
      <c r="F149" s="93">
        <f t="shared" si="151"/>
        <v>0</v>
      </c>
      <c r="G149" s="230"/>
      <c r="H149" s="43"/>
      <c r="I149" s="87">
        <f t="shared" si="152"/>
        <v>0</v>
      </c>
      <c r="J149" s="265">
        <v>0</v>
      </c>
      <c r="K149" s="43"/>
      <c r="L149" s="93">
        <f t="shared" si="153"/>
        <v>0</v>
      </c>
      <c r="M149" s="230"/>
      <c r="N149" s="43"/>
      <c r="O149" s="87">
        <f t="shared" si="154"/>
        <v>0</v>
      </c>
      <c r="P149" s="311"/>
      <c r="Q149" s="331"/>
    </row>
    <row r="150" spans="1:17" ht="24.75" hidden="1" customHeight="1" x14ac:dyDescent="0.25">
      <c r="A150" s="72">
        <v>2360</v>
      </c>
      <c r="B150" s="41" t="s">
        <v>145</v>
      </c>
      <c r="C150" s="190">
        <f t="shared" si="113"/>
        <v>0</v>
      </c>
      <c r="D150" s="129">
        <f>SUM(D151:D157)</f>
        <v>0</v>
      </c>
      <c r="E150" s="73">
        <f>SUM(E151:E157)</f>
        <v>0</v>
      </c>
      <c r="F150" s="93">
        <f>SUM(F151:F157)</f>
        <v>0</v>
      </c>
      <c r="G150" s="231">
        <f t="shared" ref="G150:I150" si="155">SUM(G151:G157)</f>
        <v>0</v>
      </c>
      <c r="H150" s="73">
        <f t="shared" si="155"/>
        <v>0</v>
      </c>
      <c r="I150" s="87">
        <f t="shared" si="155"/>
        <v>0</v>
      </c>
      <c r="J150" s="129">
        <f>SUM(J151:J157)</f>
        <v>0</v>
      </c>
      <c r="K150" s="73">
        <f t="shared" ref="K150:N150" si="156">SUM(K151:K157)</f>
        <v>0</v>
      </c>
      <c r="L150" s="93">
        <f t="shared" si="156"/>
        <v>0</v>
      </c>
      <c r="M150" s="231">
        <f t="shared" si="156"/>
        <v>0</v>
      </c>
      <c r="N150" s="73">
        <f t="shared" si="156"/>
        <v>0</v>
      </c>
      <c r="O150" s="87">
        <f>SUM(O151:O157)</f>
        <v>0</v>
      </c>
      <c r="P150" s="311"/>
      <c r="Q150" s="331"/>
    </row>
    <row r="151" spans="1:17" hidden="1" x14ac:dyDescent="0.25">
      <c r="A151" s="29">
        <v>2361</v>
      </c>
      <c r="B151" s="41" t="s">
        <v>146</v>
      </c>
      <c r="C151" s="190">
        <f t="shared" si="113"/>
        <v>0</v>
      </c>
      <c r="D151" s="265">
        <v>0</v>
      </c>
      <c r="E151" s="43"/>
      <c r="F151" s="93">
        <f t="shared" ref="F151:F158" si="157">D151+E151</f>
        <v>0</v>
      </c>
      <c r="G151" s="230"/>
      <c r="H151" s="43"/>
      <c r="I151" s="87">
        <f t="shared" ref="I151:I158" si="158">G151+H151</f>
        <v>0</v>
      </c>
      <c r="J151" s="265">
        <v>0</v>
      </c>
      <c r="K151" s="43"/>
      <c r="L151" s="93">
        <f t="shared" ref="L151:L158" si="159">J151+K151</f>
        <v>0</v>
      </c>
      <c r="M151" s="230"/>
      <c r="N151" s="43"/>
      <c r="O151" s="87">
        <f t="shared" ref="O151:O158" si="160">M151+N151</f>
        <v>0</v>
      </c>
      <c r="P151" s="311"/>
      <c r="Q151" s="331"/>
    </row>
    <row r="152" spans="1:17" hidden="1" x14ac:dyDescent="0.25">
      <c r="A152" s="29">
        <v>2362</v>
      </c>
      <c r="B152" s="41" t="s">
        <v>147</v>
      </c>
      <c r="C152" s="190">
        <f t="shared" si="113"/>
        <v>0</v>
      </c>
      <c r="D152" s="265">
        <v>0</v>
      </c>
      <c r="E152" s="43"/>
      <c r="F152" s="93">
        <f t="shared" si="157"/>
        <v>0</v>
      </c>
      <c r="G152" s="230"/>
      <c r="H152" s="43"/>
      <c r="I152" s="87">
        <f t="shared" si="158"/>
        <v>0</v>
      </c>
      <c r="J152" s="265">
        <v>0</v>
      </c>
      <c r="K152" s="43"/>
      <c r="L152" s="93">
        <f t="shared" si="159"/>
        <v>0</v>
      </c>
      <c r="M152" s="230"/>
      <c r="N152" s="43"/>
      <c r="O152" s="87">
        <f t="shared" si="160"/>
        <v>0</v>
      </c>
      <c r="P152" s="311"/>
      <c r="Q152" s="331"/>
    </row>
    <row r="153" spans="1:17" hidden="1" x14ac:dyDescent="0.25">
      <c r="A153" s="29">
        <v>2363</v>
      </c>
      <c r="B153" s="41" t="s">
        <v>148</v>
      </c>
      <c r="C153" s="190">
        <f t="shared" si="113"/>
        <v>0</v>
      </c>
      <c r="D153" s="265">
        <v>0</v>
      </c>
      <c r="E153" s="43"/>
      <c r="F153" s="93">
        <f t="shared" si="157"/>
        <v>0</v>
      </c>
      <c r="G153" s="230"/>
      <c r="H153" s="43"/>
      <c r="I153" s="87">
        <f t="shared" si="158"/>
        <v>0</v>
      </c>
      <c r="J153" s="265">
        <v>0</v>
      </c>
      <c r="K153" s="43"/>
      <c r="L153" s="93">
        <f t="shared" si="159"/>
        <v>0</v>
      </c>
      <c r="M153" s="230"/>
      <c r="N153" s="43"/>
      <c r="O153" s="87">
        <f t="shared" si="160"/>
        <v>0</v>
      </c>
      <c r="P153" s="311"/>
      <c r="Q153" s="331"/>
    </row>
    <row r="154" spans="1:17" hidden="1" x14ac:dyDescent="0.25">
      <c r="A154" s="29">
        <v>2364</v>
      </c>
      <c r="B154" s="41" t="s">
        <v>149</v>
      </c>
      <c r="C154" s="190">
        <f t="shared" si="113"/>
        <v>0</v>
      </c>
      <c r="D154" s="265">
        <v>0</v>
      </c>
      <c r="E154" s="43"/>
      <c r="F154" s="93">
        <f t="shared" si="157"/>
        <v>0</v>
      </c>
      <c r="G154" s="230"/>
      <c r="H154" s="43"/>
      <c r="I154" s="87">
        <f t="shared" si="158"/>
        <v>0</v>
      </c>
      <c r="J154" s="265">
        <v>0</v>
      </c>
      <c r="K154" s="43"/>
      <c r="L154" s="93">
        <f t="shared" si="159"/>
        <v>0</v>
      </c>
      <c r="M154" s="230"/>
      <c r="N154" s="43"/>
      <c r="O154" s="87">
        <f t="shared" si="160"/>
        <v>0</v>
      </c>
      <c r="P154" s="311"/>
      <c r="Q154" s="331"/>
    </row>
    <row r="155" spans="1:17" ht="12.75" hidden="1" customHeight="1" x14ac:dyDescent="0.25">
      <c r="A155" s="29">
        <v>2365</v>
      </c>
      <c r="B155" s="41" t="s">
        <v>150</v>
      </c>
      <c r="C155" s="190">
        <f t="shared" si="113"/>
        <v>0</v>
      </c>
      <c r="D155" s="265">
        <v>0</v>
      </c>
      <c r="E155" s="43"/>
      <c r="F155" s="93">
        <f t="shared" si="157"/>
        <v>0</v>
      </c>
      <c r="G155" s="230"/>
      <c r="H155" s="43"/>
      <c r="I155" s="87">
        <f t="shared" si="158"/>
        <v>0</v>
      </c>
      <c r="J155" s="265">
        <v>0</v>
      </c>
      <c r="K155" s="43"/>
      <c r="L155" s="93">
        <f t="shared" si="159"/>
        <v>0</v>
      </c>
      <c r="M155" s="230"/>
      <c r="N155" s="43"/>
      <c r="O155" s="87">
        <f t="shared" si="160"/>
        <v>0</v>
      </c>
      <c r="P155" s="311"/>
      <c r="Q155" s="331"/>
    </row>
    <row r="156" spans="1:17" ht="24" hidden="1" x14ac:dyDescent="0.25">
      <c r="A156" s="29">
        <v>2366</v>
      </c>
      <c r="B156" s="41" t="s">
        <v>151</v>
      </c>
      <c r="C156" s="190">
        <f t="shared" si="113"/>
        <v>0</v>
      </c>
      <c r="D156" s="265">
        <v>0</v>
      </c>
      <c r="E156" s="43"/>
      <c r="F156" s="93">
        <f t="shared" si="157"/>
        <v>0</v>
      </c>
      <c r="G156" s="230"/>
      <c r="H156" s="43"/>
      <c r="I156" s="87">
        <f t="shared" si="158"/>
        <v>0</v>
      </c>
      <c r="J156" s="265">
        <v>0</v>
      </c>
      <c r="K156" s="43"/>
      <c r="L156" s="93">
        <f t="shared" si="159"/>
        <v>0</v>
      </c>
      <c r="M156" s="230"/>
      <c r="N156" s="43"/>
      <c r="O156" s="87">
        <f t="shared" si="160"/>
        <v>0</v>
      </c>
      <c r="P156" s="311"/>
      <c r="Q156" s="331"/>
    </row>
    <row r="157" spans="1:17" ht="36" hidden="1" x14ac:dyDescent="0.25">
      <c r="A157" s="29">
        <v>2369</v>
      </c>
      <c r="B157" s="41" t="s">
        <v>152</v>
      </c>
      <c r="C157" s="190">
        <f t="shared" si="113"/>
        <v>0</v>
      </c>
      <c r="D157" s="265">
        <v>0</v>
      </c>
      <c r="E157" s="43"/>
      <c r="F157" s="93">
        <f t="shared" si="157"/>
        <v>0</v>
      </c>
      <c r="G157" s="230"/>
      <c r="H157" s="43"/>
      <c r="I157" s="87">
        <f t="shared" si="158"/>
        <v>0</v>
      </c>
      <c r="J157" s="265">
        <v>0</v>
      </c>
      <c r="K157" s="43"/>
      <c r="L157" s="93">
        <f t="shared" si="159"/>
        <v>0</v>
      </c>
      <c r="M157" s="230"/>
      <c r="N157" s="43"/>
      <c r="O157" s="87">
        <f t="shared" si="160"/>
        <v>0</v>
      </c>
      <c r="P157" s="311"/>
      <c r="Q157" s="331"/>
    </row>
    <row r="158" spans="1:17" hidden="1" x14ac:dyDescent="0.25">
      <c r="A158" s="70">
        <v>2370</v>
      </c>
      <c r="B158" s="55" t="s">
        <v>153</v>
      </c>
      <c r="C158" s="195">
        <f t="shared" si="113"/>
        <v>0</v>
      </c>
      <c r="D158" s="262">
        <v>0</v>
      </c>
      <c r="E158" s="74"/>
      <c r="F158" s="172">
        <f t="shared" si="157"/>
        <v>0</v>
      </c>
      <c r="G158" s="232"/>
      <c r="H158" s="74"/>
      <c r="I158" s="153">
        <f t="shared" si="158"/>
        <v>0</v>
      </c>
      <c r="J158" s="262">
        <v>0</v>
      </c>
      <c r="K158" s="74"/>
      <c r="L158" s="172">
        <f t="shared" si="159"/>
        <v>0</v>
      </c>
      <c r="M158" s="232"/>
      <c r="N158" s="74"/>
      <c r="O158" s="153">
        <f t="shared" si="160"/>
        <v>0</v>
      </c>
      <c r="P158" s="313"/>
      <c r="Q158" s="331"/>
    </row>
    <row r="159" spans="1:17" hidden="1" x14ac:dyDescent="0.25">
      <c r="A159" s="70">
        <v>2380</v>
      </c>
      <c r="B159" s="55" t="s">
        <v>154</v>
      </c>
      <c r="C159" s="195">
        <f t="shared" si="113"/>
        <v>0</v>
      </c>
      <c r="D159" s="82">
        <f>SUM(D160:D161)</f>
        <v>0</v>
      </c>
      <c r="E159" s="71">
        <f t="shared" ref="E159" si="161">SUM(E160:E161)</f>
        <v>0</v>
      </c>
      <c r="F159" s="172">
        <f>SUM(F160:F161)</f>
        <v>0</v>
      </c>
      <c r="G159" s="229">
        <f t="shared" ref="G159:I159" si="162">SUM(G160:G161)</f>
        <v>0</v>
      </c>
      <c r="H159" s="71">
        <f t="shared" si="162"/>
        <v>0</v>
      </c>
      <c r="I159" s="153">
        <f t="shared" si="162"/>
        <v>0</v>
      </c>
      <c r="J159" s="82">
        <f>SUM(J160:J161)</f>
        <v>0</v>
      </c>
      <c r="K159" s="71">
        <f t="shared" ref="K159:N159" si="163">SUM(K160:K161)</f>
        <v>0</v>
      </c>
      <c r="L159" s="172">
        <f t="shared" si="163"/>
        <v>0</v>
      </c>
      <c r="M159" s="229">
        <f t="shared" si="163"/>
        <v>0</v>
      </c>
      <c r="N159" s="71">
        <f t="shared" si="163"/>
        <v>0</v>
      </c>
      <c r="O159" s="153">
        <f>SUM(O160:O161)</f>
        <v>0</v>
      </c>
      <c r="P159" s="313"/>
      <c r="Q159" s="331"/>
    </row>
    <row r="160" spans="1:17" hidden="1" x14ac:dyDescent="0.25">
      <c r="A160" s="26">
        <v>2381</v>
      </c>
      <c r="B160" s="38" t="s">
        <v>155</v>
      </c>
      <c r="C160" s="189">
        <f t="shared" si="113"/>
        <v>0</v>
      </c>
      <c r="D160" s="264">
        <v>0</v>
      </c>
      <c r="E160" s="40"/>
      <c r="F160" s="175">
        <f t="shared" ref="F160:F163" si="164">D160+E160</f>
        <v>0</v>
      </c>
      <c r="G160" s="220"/>
      <c r="H160" s="40"/>
      <c r="I160" s="86">
        <f t="shared" ref="I160:I163" si="165">G160+H160</f>
        <v>0</v>
      </c>
      <c r="J160" s="264">
        <v>0</v>
      </c>
      <c r="K160" s="40"/>
      <c r="L160" s="175">
        <f t="shared" ref="L160:L163" si="166">J160+K160</f>
        <v>0</v>
      </c>
      <c r="M160" s="220"/>
      <c r="N160" s="40"/>
      <c r="O160" s="86">
        <f t="shared" ref="O160:O163" si="167">M160+N160</f>
        <v>0</v>
      </c>
      <c r="P160" s="310"/>
      <c r="Q160" s="331"/>
    </row>
    <row r="161" spans="1:17" ht="24" hidden="1" x14ac:dyDescent="0.25">
      <c r="A161" s="29">
        <v>2389</v>
      </c>
      <c r="B161" s="41" t="s">
        <v>156</v>
      </c>
      <c r="C161" s="190">
        <f t="shared" si="113"/>
        <v>0</v>
      </c>
      <c r="D161" s="265">
        <v>0</v>
      </c>
      <c r="E161" s="43"/>
      <c r="F161" s="93">
        <f t="shared" si="164"/>
        <v>0</v>
      </c>
      <c r="G161" s="230"/>
      <c r="H161" s="43"/>
      <c r="I161" s="87">
        <f t="shared" si="165"/>
        <v>0</v>
      </c>
      <c r="J161" s="265">
        <v>0</v>
      </c>
      <c r="K161" s="43"/>
      <c r="L161" s="93">
        <f t="shared" si="166"/>
        <v>0</v>
      </c>
      <c r="M161" s="230"/>
      <c r="N161" s="43"/>
      <c r="O161" s="87">
        <f t="shared" si="167"/>
        <v>0</v>
      </c>
      <c r="P161" s="311"/>
      <c r="Q161" s="331"/>
    </row>
    <row r="162" spans="1:17" hidden="1" x14ac:dyDescent="0.25">
      <c r="A162" s="70">
        <v>2390</v>
      </c>
      <c r="B162" s="55" t="s">
        <v>157</v>
      </c>
      <c r="C162" s="195">
        <f t="shared" si="113"/>
        <v>0</v>
      </c>
      <c r="D162" s="262">
        <v>0</v>
      </c>
      <c r="E162" s="74"/>
      <c r="F162" s="172">
        <f t="shared" si="164"/>
        <v>0</v>
      </c>
      <c r="G162" s="232"/>
      <c r="H162" s="74"/>
      <c r="I162" s="153">
        <f t="shared" si="165"/>
        <v>0</v>
      </c>
      <c r="J162" s="262">
        <v>0</v>
      </c>
      <c r="K162" s="74"/>
      <c r="L162" s="172">
        <f t="shared" si="166"/>
        <v>0</v>
      </c>
      <c r="M162" s="232"/>
      <c r="N162" s="74"/>
      <c r="O162" s="153">
        <f t="shared" si="167"/>
        <v>0</v>
      </c>
      <c r="P162" s="313"/>
      <c r="Q162" s="331"/>
    </row>
    <row r="163" spans="1:17" hidden="1" x14ac:dyDescent="0.25">
      <c r="A163" s="34">
        <v>2400</v>
      </c>
      <c r="B163" s="69" t="s">
        <v>158</v>
      </c>
      <c r="C163" s="188">
        <f t="shared" si="113"/>
        <v>0</v>
      </c>
      <c r="D163" s="249">
        <v>0</v>
      </c>
      <c r="E163" s="76"/>
      <c r="F163" s="174">
        <f t="shared" si="164"/>
        <v>0</v>
      </c>
      <c r="G163" s="234"/>
      <c r="H163" s="76"/>
      <c r="I163" s="120">
        <f t="shared" si="165"/>
        <v>0</v>
      </c>
      <c r="J163" s="249">
        <v>0</v>
      </c>
      <c r="K163" s="76"/>
      <c r="L163" s="174">
        <f t="shared" si="166"/>
        <v>0</v>
      </c>
      <c r="M163" s="234"/>
      <c r="N163" s="76"/>
      <c r="O163" s="120">
        <f t="shared" si="167"/>
        <v>0</v>
      </c>
      <c r="P163" s="317"/>
      <c r="Q163" s="331"/>
    </row>
    <row r="164" spans="1:17" ht="24" x14ac:dyDescent="0.25">
      <c r="A164" s="34">
        <v>2500</v>
      </c>
      <c r="B164" s="69" t="s">
        <v>159</v>
      </c>
      <c r="C164" s="188">
        <f t="shared" si="113"/>
        <v>1500</v>
      </c>
      <c r="D164" s="127">
        <f>SUM(D165,D170)</f>
        <v>1500</v>
      </c>
      <c r="E164" s="120">
        <f t="shared" ref="E164" si="168">SUM(E165,E170)</f>
        <v>0</v>
      </c>
      <c r="F164" s="314">
        <f>SUM(F165,F170)</f>
        <v>1500</v>
      </c>
      <c r="G164" s="228">
        <f t="shared" ref="G164:I164" si="169">SUM(G165,G170)</f>
        <v>0</v>
      </c>
      <c r="H164" s="120">
        <f t="shared" si="169"/>
        <v>0</v>
      </c>
      <c r="I164" s="314">
        <f t="shared" si="169"/>
        <v>0</v>
      </c>
      <c r="J164" s="127">
        <f>SUM(J165,J170)</f>
        <v>0</v>
      </c>
      <c r="K164" s="36">
        <f t="shared" ref="K164:O164" si="170">SUM(K165,K170)</f>
        <v>0</v>
      </c>
      <c r="L164" s="174">
        <f t="shared" si="170"/>
        <v>0</v>
      </c>
      <c r="M164" s="228">
        <f t="shared" si="170"/>
        <v>0</v>
      </c>
      <c r="N164" s="36">
        <f t="shared" si="170"/>
        <v>0</v>
      </c>
      <c r="O164" s="120">
        <f t="shared" si="170"/>
        <v>0</v>
      </c>
      <c r="P164" s="440"/>
      <c r="Q164" s="331"/>
    </row>
    <row r="165" spans="1:17" ht="16.5" customHeight="1" x14ac:dyDescent="0.25">
      <c r="A165" s="686">
        <v>2510</v>
      </c>
      <c r="B165" s="38" t="s">
        <v>160</v>
      </c>
      <c r="C165" s="189">
        <f t="shared" si="113"/>
        <v>1500</v>
      </c>
      <c r="D165" s="128">
        <f>SUM(D166:D169)</f>
        <v>1500</v>
      </c>
      <c r="E165" s="86">
        <f t="shared" ref="E165" si="171">SUM(E166:E169)</f>
        <v>0</v>
      </c>
      <c r="F165" s="315">
        <f>SUM(F166:F169)</f>
        <v>1500</v>
      </c>
      <c r="G165" s="233">
        <f t="shared" ref="G165:I165" si="172">SUM(G166:G169)</f>
        <v>0</v>
      </c>
      <c r="H165" s="86">
        <f t="shared" si="172"/>
        <v>0</v>
      </c>
      <c r="I165" s="315">
        <f t="shared" si="172"/>
        <v>0</v>
      </c>
      <c r="J165" s="128">
        <f>SUM(J166:J169)</f>
        <v>0</v>
      </c>
      <c r="K165" s="75">
        <f t="shared" ref="K165:O165" si="173">SUM(K166:K169)</f>
        <v>0</v>
      </c>
      <c r="L165" s="175">
        <f t="shared" si="173"/>
        <v>0</v>
      </c>
      <c r="M165" s="233">
        <f t="shared" si="173"/>
        <v>0</v>
      </c>
      <c r="N165" s="75">
        <f t="shared" si="173"/>
        <v>0</v>
      </c>
      <c r="O165" s="158">
        <f t="shared" si="173"/>
        <v>0</v>
      </c>
      <c r="P165" s="323"/>
      <c r="Q165" s="331"/>
    </row>
    <row r="166" spans="1:17" ht="24" hidden="1" x14ac:dyDescent="0.25">
      <c r="A166" s="30">
        <v>2512</v>
      </c>
      <c r="B166" s="41" t="s">
        <v>161</v>
      </c>
      <c r="C166" s="190">
        <f t="shared" si="113"/>
        <v>0</v>
      </c>
      <c r="D166" s="265">
        <v>0</v>
      </c>
      <c r="E166" s="43"/>
      <c r="F166" s="93">
        <f t="shared" ref="F166:F171" si="174">D166+E166</f>
        <v>0</v>
      </c>
      <c r="G166" s="230"/>
      <c r="H166" s="43"/>
      <c r="I166" s="87">
        <f t="shared" ref="I166:I171" si="175">G166+H166</f>
        <v>0</v>
      </c>
      <c r="J166" s="265">
        <v>0</v>
      </c>
      <c r="K166" s="43"/>
      <c r="L166" s="93">
        <f t="shared" ref="L166:L171" si="176">J166+K166</f>
        <v>0</v>
      </c>
      <c r="M166" s="230"/>
      <c r="N166" s="43"/>
      <c r="O166" s="87">
        <f t="shared" ref="O166:O171" si="177">M166+N166</f>
        <v>0</v>
      </c>
      <c r="P166" s="311"/>
      <c r="Q166" s="331"/>
    </row>
    <row r="167" spans="1:17" ht="24" hidden="1" x14ac:dyDescent="0.25">
      <c r="A167" s="30">
        <v>2513</v>
      </c>
      <c r="B167" s="41" t="s">
        <v>162</v>
      </c>
      <c r="C167" s="190">
        <f t="shared" si="113"/>
        <v>0</v>
      </c>
      <c r="D167" s="265">
        <v>0</v>
      </c>
      <c r="E167" s="43"/>
      <c r="F167" s="93">
        <f t="shared" si="174"/>
        <v>0</v>
      </c>
      <c r="G167" s="230"/>
      <c r="H167" s="43"/>
      <c r="I167" s="87">
        <f t="shared" si="175"/>
        <v>0</v>
      </c>
      <c r="J167" s="265">
        <v>0</v>
      </c>
      <c r="K167" s="43"/>
      <c r="L167" s="93">
        <f t="shared" si="176"/>
        <v>0</v>
      </c>
      <c r="M167" s="230"/>
      <c r="N167" s="43"/>
      <c r="O167" s="87">
        <f t="shared" si="177"/>
        <v>0</v>
      </c>
      <c r="P167" s="311"/>
      <c r="Q167" s="331"/>
    </row>
    <row r="168" spans="1:17" hidden="1" x14ac:dyDescent="0.25">
      <c r="A168" s="30">
        <v>2515</v>
      </c>
      <c r="B168" s="41" t="s">
        <v>163</v>
      </c>
      <c r="C168" s="190">
        <f t="shared" si="113"/>
        <v>0</v>
      </c>
      <c r="D168" s="265">
        <v>0</v>
      </c>
      <c r="E168" s="43"/>
      <c r="F168" s="93">
        <f t="shared" si="174"/>
        <v>0</v>
      </c>
      <c r="G168" s="230"/>
      <c r="H168" s="43"/>
      <c r="I168" s="87">
        <f t="shared" si="175"/>
        <v>0</v>
      </c>
      <c r="J168" s="265">
        <v>0</v>
      </c>
      <c r="K168" s="43"/>
      <c r="L168" s="93">
        <f t="shared" si="176"/>
        <v>0</v>
      </c>
      <c r="M168" s="230"/>
      <c r="N168" s="43"/>
      <c r="O168" s="87">
        <f t="shared" si="177"/>
        <v>0</v>
      </c>
      <c r="P168" s="311"/>
      <c r="Q168" s="331"/>
    </row>
    <row r="169" spans="1:17" ht="24" x14ac:dyDescent="0.25">
      <c r="A169" s="30">
        <v>2519</v>
      </c>
      <c r="B169" s="41" t="s">
        <v>164</v>
      </c>
      <c r="C169" s="190">
        <f t="shared" si="113"/>
        <v>1500</v>
      </c>
      <c r="D169" s="265">
        <v>1500</v>
      </c>
      <c r="E169" s="155"/>
      <c r="F169" s="312">
        <f t="shared" si="174"/>
        <v>1500</v>
      </c>
      <c r="G169" s="230"/>
      <c r="H169" s="155"/>
      <c r="I169" s="312">
        <f t="shared" si="175"/>
        <v>0</v>
      </c>
      <c r="J169" s="265">
        <v>0</v>
      </c>
      <c r="K169" s="43"/>
      <c r="L169" s="93">
        <f t="shared" si="176"/>
        <v>0</v>
      </c>
      <c r="M169" s="230"/>
      <c r="N169" s="43"/>
      <c r="O169" s="87">
        <f t="shared" si="177"/>
        <v>0</v>
      </c>
      <c r="P169" s="311"/>
      <c r="Q169" s="331"/>
    </row>
    <row r="170" spans="1:17" hidden="1" x14ac:dyDescent="0.25">
      <c r="A170" s="72">
        <v>2520</v>
      </c>
      <c r="B170" s="41" t="s">
        <v>165</v>
      </c>
      <c r="C170" s="190">
        <f t="shared" si="113"/>
        <v>0</v>
      </c>
      <c r="D170" s="265">
        <v>0</v>
      </c>
      <c r="E170" s="43"/>
      <c r="F170" s="93">
        <f t="shared" si="174"/>
        <v>0</v>
      </c>
      <c r="G170" s="230"/>
      <c r="H170" s="43"/>
      <c r="I170" s="87">
        <f t="shared" si="175"/>
        <v>0</v>
      </c>
      <c r="J170" s="265">
        <v>0</v>
      </c>
      <c r="K170" s="43"/>
      <c r="L170" s="93">
        <f t="shared" si="176"/>
        <v>0</v>
      </c>
      <c r="M170" s="230"/>
      <c r="N170" s="43"/>
      <c r="O170" s="87">
        <f t="shared" si="177"/>
        <v>0</v>
      </c>
      <c r="P170" s="311"/>
      <c r="Q170" s="331"/>
    </row>
    <row r="171" spans="1:17" s="77" customFormat="1" ht="36" hidden="1" x14ac:dyDescent="0.25">
      <c r="A171" s="17">
        <v>2800</v>
      </c>
      <c r="B171" s="38" t="s">
        <v>166</v>
      </c>
      <c r="C171" s="189">
        <f t="shared" si="113"/>
        <v>0</v>
      </c>
      <c r="D171" s="264">
        <v>0</v>
      </c>
      <c r="E171" s="40"/>
      <c r="F171" s="407">
        <f t="shared" si="174"/>
        <v>0</v>
      </c>
      <c r="G171" s="212"/>
      <c r="H171" s="28"/>
      <c r="I171" s="408">
        <f t="shared" si="175"/>
        <v>0</v>
      </c>
      <c r="J171" s="245">
        <v>0</v>
      </c>
      <c r="K171" s="28"/>
      <c r="L171" s="407">
        <f t="shared" si="176"/>
        <v>0</v>
      </c>
      <c r="M171" s="212"/>
      <c r="N171" s="28"/>
      <c r="O171" s="408">
        <f t="shared" si="177"/>
        <v>0</v>
      </c>
      <c r="P171" s="293"/>
      <c r="Q171" s="341"/>
    </row>
    <row r="172" spans="1:17" hidden="1" x14ac:dyDescent="0.25">
      <c r="A172" s="67">
        <v>3000</v>
      </c>
      <c r="B172" s="67" t="s">
        <v>167</v>
      </c>
      <c r="C172" s="200">
        <f t="shared" si="113"/>
        <v>0</v>
      </c>
      <c r="D172" s="134">
        <f>SUM(D173,D183)</f>
        <v>0</v>
      </c>
      <c r="E172" s="68">
        <f t="shared" ref="E172" si="178">SUM(E173,E183)</f>
        <v>0</v>
      </c>
      <c r="F172" s="170">
        <f>SUM(F173,F183)</f>
        <v>0</v>
      </c>
      <c r="G172" s="227">
        <f t="shared" ref="G172:I172" si="179">SUM(G173,G183)</f>
        <v>0</v>
      </c>
      <c r="H172" s="68">
        <f t="shared" si="179"/>
        <v>0</v>
      </c>
      <c r="I172" s="122">
        <f t="shared" si="179"/>
        <v>0</v>
      </c>
      <c r="J172" s="134">
        <f>SUM(J173,J183)</f>
        <v>0</v>
      </c>
      <c r="K172" s="68">
        <f t="shared" ref="K172:N172" si="180">SUM(K173,K183)</f>
        <v>0</v>
      </c>
      <c r="L172" s="170">
        <f t="shared" si="180"/>
        <v>0</v>
      </c>
      <c r="M172" s="227">
        <f t="shared" si="180"/>
        <v>0</v>
      </c>
      <c r="N172" s="68">
        <f t="shared" si="180"/>
        <v>0</v>
      </c>
      <c r="O172" s="122">
        <f>SUM(O173,O183)</f>
        <v>0</v>
      </c>
      <c r="P172" s="439"/>
      <c r="Q172" s="331"/>
    </row>
    <row r="173" spans="1:17" ht="24" hidden="1" x14ac:dyDescent="0.25">
      <c r="A173" s="34">
        <v>3200</v>
      </c>
      <c r="B173" s="78" t="s">
        <v>168</v>
      </c>
      <c r="C173" s="188">
        <f t="shared" si="113"/>
        <v>0</v>
      </c>
      <c r="D173" s="127">
        <f>SUM(D174,D178)</f>
        <v>0</v>
      </c>
      <c r="E173" s="36">
        <f t="shared" ref="E173" si="181">SUM(E174,E178)</f>
        <v>0</v>
      </c>
      <c r="F173" s="174">
        <f>SUM(F174,F178)</f>
        <v>0</v>
      </c>
      <c r="G173" s="228">
        <f t="shared" ref="G173:I173" si="182">SUM(G174,G178)</f>
        <v>0</v>
      </c>
      <c r="H173" s="36">
        <f t="shared" si="182"/>
        <v>0</v>
      </c>
      <c r="I173" s="120">
        <f t="shared" si="182"/>
        <v>0</v>
      </c>
      <c r="J173" s="127">
        <f>SUM(J174,J178)</f>
        <v>0</v>
      </c>
      <c r="K173" s="36">
        <f t="shared" ref="K173:O173" si="183">SUM(K174,K178)</f>
        <v>0</v>
      </c>
      <c r="L173" s="174">
        <f t="shared" si="183"/>
        <v>0</v>
      </c>
      <c r="M173" s="228">
        <f t="shared" si="183"/>
        <v>0</v>
      </c>
      <c r="N173" s="36">
        <f t="shared" si="183"/>
        <v>0</v>
      </c>
      <c r="O173" s="121">
        <f t="shared" si="183"/>
        <v>0</v>
      </c>
      <c r="P173" s="440"/>
      <c r="Q173" s="331"/>
    </row>
    <row r="174" spans="1:17" ht="36" hidden="1" x14ac:dyDescent="0.25">
      <c r="A174" s="686">
        <v>3260</v>
      </c>
      <c r="B174" s="38" t="s">
        <v>169</v>
      </c>
      <c r="C174" s="189">
        <f t="shared" si="113"/>
        <v>0</v>
      </c>
      <c r="D174" s="128">
        <f>SUM(D175:D177)</f>
        <v>0</v>
      </c>
      <c r="E174" s="75">
        <f t="shared" ref="E174" si="184">SUM(E175:E177)</f>
        <v>0</v>
      </c>
      <c r="F174" s="175">
        <f>SUM(F175:F177)</f>
        <v>0</v>
      </c>
      <c r="G174" s="233">
        <f t="shared" ref="G174:I174" si="185">SUM(G175:G177)</f>
        <v>0</v>
      </c>
      <c r="H174" s="75">
        <f t="shared" si="185"/>
        <v>0</v>
      </c>
      <c r="I174" s="86">
        <f t="shared" si="185"/>
        <v>0</v>
      </c>
      <c r="J174" s="128">
        <f>SUM(J175:J177)</f>
        <v>0</v>
      </c>
      <c r="K174" s="75">
        <f t="shared" ref="K174:N174" si="186">SUM(K175:K177)</f>
        <v>0</v>
      </c>
      <c r="L174" s="175">
        <f t="shared" si="186"/>
        <v>0</v>
      </c>
      <c r="M174" s="233">
        <f t="shared" si="186"/>
        <v>0</v>
      </c>
      <c r="N174" s="75">
        <f t="shared" si="186"/>
        <v>0</v>
      </c>
      <c r="O174" s="86">
        <f>SUM(O175:O177)</f>
        <v>0</v>
      </c>
      <c r="P174" s="310"/>
      <c r="Q174" s="331"/>
    </row>
    <row r="175" spans="1:17" ht="24" hidden="1" x14ac:dyDescent="0.25">
      <c r="A175" s="30">
        <v>3261</v>
      </c>
      <c r="B175" s="41" t="s">
        <v>170</v>
      </c>
      <c r="C175" s="190">
        <f t="shared" si="113"/>
        <v>0</v>
      </c>
      <c r="D175" s="265">
        <v>0</v>
      </c>
      <c r="E175" s="43"/>
      <c r="F175" s="93">
        <f t="shared" ref="F175:F177" si="187">D175+E175</f>
        <v>0</v>
      </c>
      <c r="G175" s="230"/>
      <c r="H175" s="43"/>
      <c r="I175" s="87">
        <f t="shared" ref="I175:I177" si="188">G175+H175</f>
        <v>0</v>
      </c>
      <c r="J175" s="265">
        <v>0</v>
      </c>
      <c r="K175" s="43"/>
      <c r="L175" s="93">
        <f t="shared" ref="L175:L177" si="189">J175+K175</f>
        <v>0</v>
      </c>
      <c r="M175" s="230"/>
      <c r="N175" s="43"/>
      <c r="O175" s="87">
        <f t="shared" ref="O175:O177" si="190">M175+N175</f>
        <v>0</v>
      </c>
      <c r="P175" s="311"/>
      <c r="Q175" s="331"/>
    </row>
    <row r="176" spans="1:17" ht="36" hidden="1" x14ac:dyDescent="0.25">
      <c r="A176" s="30">
        <v>3262</v>
      </c>
      <c r="B176" s="41" t="s">
        <v>171</v>
      </c>
      <c r="C176" s="190">
        <f t="shared" si="113"/>
        <v>0</v>
      </c>
      <c r="D176" s="265">
        <v>0</v>
      </c>
      <c r="E176" s="43"/>
      <c r="F176" s="93">
        <f t="shared" si="187"/>
        <v>0</v>
      </c>
      <c r="G176" s="230"/>
      <c r="H176" s="43"/>
      <c r="I176" s="87">
        <f t="shared" si="188"/>
        <v>0</v>
      </c>
      <c r="J176" s="265">
        <v>0</v>
      </c>
      <c r="K176" s="43"/>
      <c r="L176" s="93">
        <f t="shared" si="189"/>
        <v>0</v>
      </c>
      <c r="M176" s="230"/>
      <c r="N176" s="43"/>
      <c r="O176" s="87">
        <f t="shared" si="190"/>
        <v>0</v>
      </c>
      <c r="P176" s="311"/>
      <c r="Q176" s="331"/>
    </row>
    <row r="177" spans="1:17" ht="24" hidden="1" x14ac:dyDescent="0.25">
      <c r="A177" s="30">
        <v>3263</v>
      </c>
      <c r="B177" s="41" t="s">
        <v>172</v>
      </c>
      <c r="C177" s="190">
        <f t="shared" ref="C177:C240" si="191">SUM(F177,I177,L177,O177)</f>
        <v>0</v>
      </c>
      <c r="D177" s="265">
        <v>0</v>
      </c>
      <c r="E177" s="43"/>
      <c r="F177" s="93">
        <f t="shared" si="187"/>
        <v>0</v>
      </c>
      <c r="G177" s="230"/>
      <c r="H177" s="43"/>
      <c r="I177" s="87">
        <f t="shared" si="188"/>
        <v>0</v>
      </c>
      <c r="J177" s="265">
        <v>0</v>
      </c>
      <c r="K177" s="43"/>
      <c r="L177" s="93">
        <f t="shared" si="189"/>
        <v>0</v>
      </c>
      <c r="M177" s="230"/>
      <c r="N177" s="43"/>
      <c r="O177" s="87">
        <f t="shared" si="190"/>
        <v>0</v>
      </c>
      <c r="P177" s="311"/>
      <c r="Q177" s="331"/>
    </row>
    <row r="178" spans="1:17" ht="72" hidden="1" x14ac:dyDescent="0.25">
      <c r="A178" s="686">
        <v>3290</v>
      </c>
      <c r="B178" s="38" t="s">
        <v>300</v>
      </c>
      <c r="C178" s="201">
        <f t="shared" si="191"/>
        <v>0</v>
      </c>
      <c r="D178" s="128">
        <f>SUM(D179:D182)</f>
        <v>0</v>
      </c>
      <c r="E178" s="75">
        <f t="shared" ref="E178" si="192">SUM(E179:E182)</f>
        <v>0</v>
      </c>
      <c r="F178" s="175">
        <f>SUM(F179:F182)</f>
        <v>0</v>
      </c>
      <c r="G178" s="233">
        <f t="shared" ref="G178:I178" si="193">SUM(G179:G182)</f>
        <v>0</v>
      </c>
      <c r="H178" s="75">
        <f t="shared" si="193"/>
        <v>0</v>
      </c>
      <c r="I178" s="86">
        <f t="shared" si="193"/>
        <v>0</v>
      </c>
      <c r="J178" s="128">
        <f>SUM(J179:J182)</f>
        <v>0</v>
      </c>
      <c r="K178" s="75">
        <f t="shared" ref="K178:O178" si="194">SUM(K179:K182)</f>
        <v>0</v>
      </c>
      <c r="L178" s="175">
        <f t="shared" si="194"/>
        <v>0</v>
      </c>
      <c r="M178" s="233">
        <f t="shared" si="194"/>
        <v>0</v>
      </c>
      <c r="N178" s="75">
        <f t="shared" si="194"/>
        <v>0</v>
      </c>
      <c r="O178" s="159">
        <f t="shared" si="194"/>
        <v>0</v>
      </c>
      <c r="P178" s="320"/>
      <c r="Q178" s="331"/>
    </row>
    <row r="179" spans="1:17" ht="48" hidden="1" x14ac:dyDescent="0.25">
      <c r="A179" s="30">
        <v>3291</v>
      </c>
      <c r="B179" s="41" t="s">
        <v>173</v>
      </c>
      <c r="C179" s="190">
        <f t="shared" si="191"/>
        <v>0</v>
      </c>
      <c r="D179" s="265">
        <v>0</v>
      </c>
      <c r="E179" s="43"/>
      <c r="F179" s="93">
        <f t="shared" ref="F179:F182" si="195">D179+E179</f>
        <v>0</v>
      </c>
      <c r="G179" s="230"/>
      <c r="H179" s="43"/>
      <c r="I179" s="87">
        <f t="shared" ref="I179:I182" si="196">G179+H179</f>
        <v>0</v>
      </c>
      <c r="J179" s="265">
        <v>0</v>
      </c>
      <c r="K179" s="43"/>
      <c r="L179" s="93">
        <f t="shared" ref="L179:L182" si="197">J179+K179</f>
        <v>0</v>
      </c>
      <c r="M179" s="230"/>
      <c r="N179" s="43"/>
      <c r="O179" s="87">
        <f t="shared" ref="O179:O182" si="198">M179+N179</f>
        <v>0</v>
      </c>
      <c r="P179" s="311"/>
      <c r="Q179" s="331"/>
    </row>
    <row r="180" spans="1:17" ht="60" hidden="1" x14ac:dyDescent="0.25">
      <c r="A180" s="30">
        <v>3292</v>
      </c>
      <c r="B180" s="41" t="s">
        <v>174</v>
      </c>
      <c r="C180" s="190">
        <f t="shared" si="191"/>
        <v>0</v>
      </c>
      <c r="D180" s="265">
        <v>0</v>
      </c>
      <c r="E180" s="43"/>
      <c r="F180" s="93">
        <f t="shared" si="195"/>
        <v>0</v>
      </c>
      <c r="G180" s="230"/>
      <c r="H180" s="43"/>
      <c r="I180" s="87">
        <f t="shared" si="196"/>
        <v>0</v>
      </c>
      <c r="J180" s="265">
        <v>0</v>
      </c>
      <c r="K180" s="43"/>
      <c r="L180" s="93">
        <f t="shared" si="197"/>
        <v>0</v>
      </c>
      <c r="M180" s="230"/>
      <c r="N180" s="43"/>
      <c r="O180" s="87">
        <f t="shared" si="198"/>
        <v>0</v>
      </c>
      <c r="P180" s="311"/>
      <c r="Q180" s="331"/>
    </row>
    <row r="181" spans="1:17" ht="48" hidden="1" x14ac:dyDescent="0.25">
      <c r="A181" s="30">
        <v>3293</v>
      </c>
      <c r="B181" s="41" t="s">
        <v>175</v>
      </c>
      <c r="C181" s="190">
        <f t="shared" si="191"/>
        <v>0</v>
      </c>
      <c r="D181" s="265">
        <v>0</v>
      </c>
      <c r="E181" s="43"/>
      <c r="F181" s="93">
        <f t="shared" si="195"/>
        <v>0</v>
      </c>
      <c r="G181" s="230"/>
      <c r="H181" s="43"/>
      <c r="I181" s="87">
        <f t="shared" si="196"/>
        <v>0</v>
      </c>
      <c r="J181" s="265">
        <v>0</v>
      </c>
      <c r="K181" s="43"/>
      <c r="L181" s="93">
        <f t="shared" si="197"/>
        <v>0</v>
      </c>
      <c r="M181" s="230"/>
      <c r="N181" s="43"/>
      <c r="O181" s="87">
        <f t="shared" si="198"/>
        <v>0</v>
      </c>
      <c r="P181" s="311"/>
      <c r="Q181" s="331"/>
    </row>
    <row r="182" spans="1:17" ht="48" hidden="1" x14ac:dyDescent="0.25">
      <c r="A182" s="79">
        <v>3294</v>
      </c>
      <c r="B182" s="41" t="s">
        <v>176</v>
      </c>
      <c r="C182" s="201">
        <f t="shared" si="191"/>
        <v>0</v>
      </c>
      <c r="D182" s="266">
        <v>0</v>
      </c>
      <c r="E182" s="80"/>
      <c r="F182" s="443">
        <f t="shared" si="195"/>
        <v>0</v>
      </c>
      <c r="G182" s="235"/>
      <c r="H182" s="80"/>
      <c r="I182" s="159">
        <f t="shared" si="196"/>
        <v>0</v>
      </c>
      <c r="J182" s="266">
        <v>0</v>
      </c>
      <c r="K182" s="80"/>
      <c r="L182" s="443">
        <f t="shared" si="197"/>
        <v>0</v>
      </c>
      <c r="M182" s="235"/>
      <c r="N182" s="80"/>
      <c r="O182" s="159">
        <f t="shared" si="198"/>
        <v>0</v>
      </c>
      <c r="P182" s="320"/>
      <c r="Q182" s="331"/>
    </row>
    <row r="183" spans="1:17" ht="36" hidden="1" x14ac:dyDescent="0.25">
      <c r="A183" s="49">
        <v>3300</v>
      </c>
      <c r="B183" s="78" t="s">
        <v>177</v>
      </c>
      <c r="C183" s="202">
        <f t="shared" si="191"/>
        <v>0</v>
      </c>
      <c r="D183" s="135">
        <f>SUM(D184:D185)</f>
        <v>0</v>
      </c>
      <c r="E183" s="81">
        <f t="shared" ref="E183" si="199">SUM(E184:E185)</f>
        <v>0</v>
      </c>
      <c r="F183" s="171">
        <f>SUM(F184:F185)</f>
        <v>0</v>
      </c>
      <c r="G183" s="236">
        <f t="shared" ref="G183:I183" si="200">SUM(G184:G185)</f>
        <v>0</v>
      </c>
      <c r="H183" s="81">
        <f t="shared" si="200"/>
        <v>0</v>
      </c>
      <c r="I183" s="121">
        <f t="shared" si="200"/>
        <v>0</v>
      </c>
      <c r="J183" s="135">
        <f>SUM(J184:J185)</f>
        <v>0</v>
      </c>
      <c r="K183" s="81">
        <f t="shared" ref="K183:O183" si="201">SUM(K184:K185)</f>
        <v>0</v>
      </c>
      <c r="L183" s="171">
        <f t="shared" si="201"/>
        <v>0</v>
      </c>
      <c r="M183" s="236">
        <f t="shared" si="201"/>
        <v>0</v>
      </c>
      <c r="N183" s="81">
        <f t="shared" si="201"/>
        <v>0</v>
      </c>
      <c r="O183" s="121">
        <f t="shared" si="201"/>
        <v>0</v>
      </c>
      <c r="P183" s="440"/>
      <c r="Q183" s="331"/>
    </row>
    <row r="184" spans="1:17" ht="36" hidden="1" x14ac:dyDescent="0.25">
      <c r="A184" s="54">
        <v>3310</v>
      </c>
      <c r="B184" s="55" t="s">
        <v>178</v>
      </c>
      <c r="C184" s="195">
        <f t="shared" si="191"/>
        <v>0</v>
      </c>
      <c r="D184" s="262">
        <v>0</v>
      </c>
      <c r="E184" s="74"/>
      <c r="F184" s="172">
        <f t="shared" ref="F184:F185" si="202">D184+E184</f>
        <v>0</v>
      </c>
      <c r="G184" s="232"/>
      <c r="H184" s="74"/>
      <c r="I184" s="153">
        <f t="shared" ref="I184:I185" si="203">G184+H184</f>
        <v>0</v>
      </c>
      <c r="J184" s="262">
        <v>0</v>
      </c>
      <c r="K184" s="74"/>
      <c r="L184" s="172">
        <f t="shared" ref="L184:L185" si="204">J184+K184</f>
        <v>0</v>
      </c>
      <c r="M184" s="232"/>
      <c r="N184" s="74"/>
      <c r="O184" s="153">
        <f t="shared" ref="O184:O185" si="205">M184+N184</f>
        <v>0</v>
      </c>
      <c r="P184" s="313"/>
      <c r="Q184" s="331"/>
    </row>
    <row r="185" spans="1:17" ht="48" hidden="1" x14ac:dyDescent="0.25">
      <c r="A185" s="27">
        <v>3320</v>
      </c>
      <c r="B185" s="38" t="s">
        <v>179</v>
      </c>
      <c r="C185" s="189">
        <f t="shared" si="191"/>
        <v>0</v>
      </c>
      <c r="D185" s="264">
        <v>0</v>
      </c>
      <c r="E185" s="40"/>
      <c r="F185" s="175">
        <f t="shared" si="202"/>
        <v>0</v>
      </c>
      <c r="G185" s="220"/>
      <c r="H185" s="40"/>
      <c r="I185" s="86">
        <f t="shared" si="203"/>
        <v>0</v>
      </c>
      <c r="J185" s="264">
        <v>0</v>
      </c>
      <c r="K185" s="40"/>
      <c r="L185" s="175">
        <f t="shared" si="204"/>
        <v>0</v>
      </c>
      <c r="M185" s="220"/>
      <c r="N185" s="40"/>
      <c r="O185" s="86">
        <f t="shared" si="205"/>
        <v>0</v>
      </c>
      <c r="P185" s="310"/>
      <c r="Q185" s="331"/>
    </row>
    <row r="186" spans="1:17" hidden="1" x14ac:dyDescent="0.25">
      <c r="A186" s="83">
        <v>4000</v>
      </c>
      <c r="B186" s="67" t="s">
        <v>180</v>
      </c>
      <c r="C186" s="200">
        <f t="shared" si="191"/>
        <v>0</v>
      </c>
      <c r="D186" s="134">
        <f>SUM(D187,D190)</f>
        <v>0</v>
      </c>
      <c r="E186" s="68">
        <f t="shared" ref="E186" si="206">SUM(E187,E190)</f>
        <v>0</v>
      </c>
      <c r="F186" s="170">
        <f>SUM(F187,F190)</f>
        <v>0</v>
      </c>
      <c r="G186" s="227">
        <f t="shared" ref="G186:I186" si="207">SUM(G187,G190)</f>
        <v>0</v>
      </c>
      <c r="H186" s="68">
        <f t="shared" si="207"/>
        <v>0</v>
      </c>
      <c r="I186" s="122">
        <f t="shared" si="207"/>
        <v>0</v>
      </c>
      <c r="J186" s="134">
        <f>SUM(J187,J190)</f>
        <v>0</v>
      </c>
      <c r="K186" s="68">
        <f t="shared" ref="K186:N186" si="208">SUM(K187,K190)</f>
        <v>0</v>
      </c>
      <c r="L186" s="170">
        <f t="shared" si="208"/>
        <v>0</v>
      </c>
      <c r="M186" s="227">
        <f t="shared" si="208"/>
        <v>0</v>
      </c>
      <c r="N186" s="68">
        <f t="shared" si="208"/>
        <v>0</v>
      </c>
      <c r="O186" s="122">
        <f>SUM(O187,O190)</f>
        <v>0</v>
      </c>
      <c r="P186" s="439"/>
      <c r="Q186" s="331"/>
    </row>
    <row r="187" spans="1:17" hidden="1" x14ac:dyDescent="0.25">
      <c r="A187" s="84">
        <v>4200</v>
      </c>
      <c r="B187" s="69" t="s">
        <v>181</v>
      </c>
      <c r="C187" s="188">
        <f t="shared" si="191"/>
        <v>0</v>
      </c>
      <c r="D187" s="127">
        <f>SUM(D188,D189)</f>
        <v>0</v>
      </c>
      <c r="E187" s="36">
        <f t="shared" ref="E187" si="209">SUM(E188,E189)</f>
        <v>0</v>
      </c>
      <c r="F187" s="174">
        <f>SUM(F188,F189)</f>
        <v>0</v>
      </c>
      <c r="G187" s="228">
        <f t="shared" ref="G187:I187" si="210">SUM(G188,G189)</f>
        <v>0</v>
      </c>
      <c r="H187" s="36">
        <f t="shared" si="210"/>
        <v>0</v>
      </c>
      <c r="I187" s="120">
        <f t="shared" si="210"/>
        <v>0</v>
      </c>
      <c r="J187" s="127">
        <f>SUM(J188,J189)</f>
        <v>0</v>
      </c>
      <c r="K187" s="36">
        <f t="shared" ref="K187:N187" si="211">SUM(K188,K189)</f>
        <v>0</v>
      </c>
      <c r="L187" s="174">
        <f t="shared" si="211"/>
        <v>0</v>
      </c>
      <c r="M187" s="228">
        <f t="shared" si="211"/>
        <v>0</v>
      </c>
      <c r="N187" s="36">
        <f t="shared" si="211"/>
        <v>0</v>
      </c>
      <c r="O187" s="120">
        <f>SUM(O188,O189)</f>
        <v>0</v>
      </c>
      <c r="P187" s="317"/>
      <c r="Q187" s="331"/>
    </row>
    <row r="188" spans="1:17" ht="24" hidden="1" x14ac:dyDescent="0.25">
      <c r="A188" s="686">
        <v>4240</v>
      </c>
      <c r="B188" s="38" t="s">
        <v>182</v>
      </c>
      <c r="C188" s="189">
        <f t="shared" si="191"/>
        <v>0</v>
      </c>
      <c r="D188" s="264">
        <v>0</v>
      </c>
      <c r="E188" s="40"/>
      <c r="F188" s="175">
        <f t="shared" ref="F188:F189" si="212">D188+E188</f>
        <v>0</v>
      </c>
      <c r="G188" s="220"/>
      <c r="H188" s="40"/>
      <c r="I188" s="86">
        <f t="shared" ref="I188:I189" si="213">G188+H188</f>
        <v>0</v>
      </c>
      <c r="J188" s="264">
        <v>0</v>
      </c>
      <c r="K188" s="40"/>
      <c r="L188" s="175">
        <f t="shared" ref="L188:L189" si="214">J188+K188</f>
        <v>0</v>
      </c>
      <c r="M188" s="220"/>
      <c r="N188" s="40"/>
      <c r="O188" s="86">
        <f t="shared" ref="O188:O189" si="215">M188+N188</f>
        <v>0</v>
      </c>
      <c r="P188" s="310"/>
      <c r="Q188" s="331"/>
    </row>
    <row r="189" spans="1:17" hidden="1" x14ac:dyDescent="0.25">
      <c r="A189" s="72">
        <v>4250</v>
      </c>
      <c r="B189" s="41" t="s">
        <v>183</v>
      </c>
      <c r="C189" s="190">
        <f t="shared" si="191"/>
        <v>0</v>
      </c>
      <c r="D189" s="265">
        <v>0</v>
      </c>
      <c r="E189" s="43"/>
      <c r="F189" s="93">
        <f t="shared" si="212"/>
        <v>0</v>
      </c>
      <c r="G189" s="230"/>
      <c r="H189" s="43"/>
      <c r="I189" s="87">
        <f t="shared" si="213"/>
        <v>0</v>
      </c>
      <c r="J189" s="265">
        <v>0</v>
      </c>
      <c r="K189" s="43"/>
      <c r="L189" s="93">
        <f t="shared" si="214"/>
        <v>0</v>
      </c>
      <c r="M189" s="230"/>
      <c r="N189" s="43"/>
      <c r="O189" s="87">
        <f t="shared" si="215"/>
        <v>0</v>
      </c>
      <c r="P189" s="311"/>
      <c r="Q189" s="331"/>
    </row>
    <row r="190" spans="1:17" hidden="1" x14ac:dyDescent="0.25">
      <c r="A190" s="34">
        <v>4300</v>
      </c>
      <c r="B190" s="69" t="s">
        <v>184</v>
      </c>
      <c r="C190" s="188">
        <f t="shared" si="191"/>
        <v>0</v>
      </c>
      <c r="D190" s="127">
        <f>SUM(D191)</f>
        <v>0</v>
      </c>
      <c r="E190" s="36">
        <f t="shared" ref="E190" si="216">SUM(E191)</f>
        <v>0</v>
      </c>
      <c r="F190" s="174">
        <f>SUM(F191)</f>
        <v>0</v>
      </c>
      <c r="G190" s="228">
        <f t="shared" ref="G190:I190" si="217">SUM(G191)</f>
        <v>0</v>
      </c>
      <c r="H190" s="36">
        <f t="shared" si="217"/>
        <v>0</v>
      </c>
      <c r="I190" s="120">
        <f t="shared" si="217"/>
        <v>0</v>
      </c>
      <c r="J190" s="127">
        <f>SUM(J191)</f>
        <v>0</v>
      </c>
      <c r="K190" s="36">
        <f t="shared" ref="K190:N190" si="218">SUM(K191)</f>
        <v>0</v>
      </c>
      <c r="L190" s="174">
        <f t="shared" si="218"/>
        <v>0</v>
      </c>
      <c r="M190" s="228">
        <f t="shared" si="218"/>
        <v>0</v>
      </c>
      <c r="N190" s="36">
        <f t="shared" si="218"/>
        <v>0</v>
      </c>
      <c r="O190" s="120">
        <f>SUM(O191)</f>
        <v>0</v>
      </c>
      <c r="P190" s="317"/>
      <c r="Q190" s="331"/>
    </row>
    <row r="191" spans="1:17" hidden="1" x14ac:dyDescent="0.25">
      <c r="A191" s="686">
        <v>4310</v>
      </c>
      <c r="B191" s="38" t="s">
        <v>185</v>
      </c>
      <c r="C191" s="189">
        <f t="shared" si="191"/>
        <v>0</v>
      </c>
      <c r="D191" s="128">
        <f>SUM(D192:D192)</f>
        <v>0</v>
      </c>
      <c r="E191" s="75">
        <f t="shared" ref="E191" si="219">SUM(E192:E192)</f>
        <v>0</v>
      </c>
      <c r="F191" s="175">
        <f>SUM(F192:F192)</f>
        <v>0</v>
      </c>
      <c r="G191" s="233">
        <f t="shared" ref="G191:I191" si="220">SUM(G192:G192)</f>
        <v>0</v>
      </c>
      <c r="H191" s="75">
        <f t="shared" si="220"/>
        <v>0</v>
      </c>
      <c r="I191" s="86">
        <f t="shared" si="220"/>
        <v>0</v>
      </c>
      <c r="J191" s="128">
        <f>SUM(J192:J192)</f>
        <v>0</v>
      </c>
      <c r="K191" s="75">
        <f t="shared" ref="K191:N191" si="221">SUM(K192:K192)</f>
        <v>0</v>
      </c>
      <c r="L191" s="175">
        <f t="shared" si="221"/>
        <v>0</v>
      </c>
      <c r="M191" s="233">
        <f t="shared" si="221"/>
        <v>0</v>
      </c>
      <c r="N191" s="75">
        <f t="shared" si="221"/>
        <v>0</v>
      </c>
      <c r="O191" s="86">
        <f>SUM(O192:O192)</f>
        <v>0</v>
      </c>
      <c r="P191" s="310"/>
      <c r="Q191" s="331"/>
    </row>
    <row r="192" spans="1:17" ht="36" hidden="1" x14ac:dyDescent="0.25">
      <c r="A192" s="30">
        <v>4311</v>
      </c>
      <c r="B192" s="41" t="s">
        <v>186</v>
      </c>
      <c r="C192" s="190">
        <f t="shared" si="191"/>
        <v>0</v>
      </c>
      <c r="D192" s="265">
        <v>0</v>
      </c>
      <c r="E192" s="43"/>
      <c r="F192" s="93">
        <f>D192+E192</f>
        <v>0</v>
      </c>
      <c r="G192" s="230"/>
      <c r="H192" s="43"/>
      <c r="I192" s="87">
        <f>G192+H192</f>
        <v>0</v>
      </c>
      <c r="J192" s="265">
        <v>0</v>
      </c>
      <c r="K192" s="43"/>
      <c r="L192" s="93">
        <f>J192+K192</f>
        <v>0</v>
      </c>
      <c r="M192" s="230"/>
      <c r="N192" s="43"/>
      <c r="O192" s="87">
        <f>M192+N192</f>
        <v>0</v>
      </c>
      <c r="P192" s="311"/>
      <c r="Q192" s="331"/>
    </row>
    <row r="193" spans="1:17" s="19" customFormat="1" x14ac:dyDescent="0.25">
      <c r="A193" s="85"/>
      <c r="B193" s="17" t="s">
        <v>187</v>
      </c>
      <c r="C193" s="199">
        <f t="shared" si="191"/>
        <v>1868</v>
      </c>
      <c r="D193" s="133">
        <f>SUM(D194,D229,D268)</f>
        <v>1500</v>
      </c>
      <c r="E193" s="278">
        <f t="shared" ref="E193" si="222">SUM(E194,E229,E268)</f>
        <v>368</v>
      </c>
      <c r="F193" s="306">
        <f>SUM(F194,F229,F268)</f>
        <v>1868</v>
      </c>
      <c r="G193" s="226">
        <f t="shared" ref="G193:I193" si="223">SUM(G194,G229,G268)</f>
        <v>0</v>
      </c>
      <c r="H193" s="278">
        <f t="shared" si="223"/>
        <v>0</v>
      </c>
      <c r="I193" s="306">
        <f t="shared" si="223"/>
        <v>0</v>
      </c>
      <c r="J193" s="133">
        <f>SUM(J194,J229,J268)</f>
        <v>0</v>
      </c>
      <c r="K193" s="66">
        <f t="shared" ref="K193:N193" si="224">SUM(K194,K229,K268)</f>
        <v>0</v>
      </c>
      <c r="L193" s="169">
        <f t="shared" si="224"/>
        <v>0</v>
      </c>
      <c r="M193" s="226">
        <f t="shared" si="224"/>
        <v>0</v>
      </c>
      <c r="N193" s="66">
        <f t="shared" si="224"/>
        <v>0</v>
      </c>
      <c r="O193" s="161">
        <f>SUM(O194,O229,O268)</f>
        <v>0</v>
      </c>
      <c r="P193" s="444"/>
      <c r="Q193" s="182"/>
    </row>
    <row r="194" spans="1:17" x14ac:dyDescent="0.25">
      <c r="A194" s="67">
        <v>5000</v>
      </c>
      <c r="B194" s="67" t="s">
        <v>188</v>
      </c>
      <c r="C194" s="200">
        <f t="shared" si="191"/>
        <v>1868</v>
      </c>
      <c r="D194" s="134">
        <f>D195+D203</f>
        <v>1500</v>
      </c>
      <c r="E194" s="122">
        <f t="shared" ref="E194" si="225">E195+E203</f>
        <v>368</v>
      </c>
      <c r="F194" s="307">
        <f>F195+F203</f>
        <v>1868</v>
      </c>
      <c r="G194" s="227">
        <f t="shared" ref="G194:I194" si="226">G195+G203</f>
        <v>0</v>
      </c>
      <c r="H194" s="122">
        <f t="shared" si="226"/>
        <v>0</v>
      </c>
      <c r="I194" s="307">
        <f t="shared" si="226"/>
        <v>0</v>
      </c>
      <c r="J194" s="134">
        <f>J195+J203</f>
        <v>0</v>
      </c>
      <c r="K194" s="68">
        <f t="shared" ref="K194:N194" si="227">K195+K203</f>
        <v>0</v>
      </c>
      <c r="L194" s="170">
        <f t="shared" si="227"/>
        <v>0</v>
      </c>
      <c r="M194" s="227">
        <f t="shared" si="227"/>
        <v>0</v>
      </c>
      <c r="N194" s="68">
        <f t="shared" si="227"/>
        <v>0</v>
      </c>
      <c r="O194" s="122">
        <f>O195+O203</f>
        <v>0</v>
      </c>
      <c r="P194" s="439"/>
      <c r="Q194" s="331"/>
    </row>
    <row r="195" spans="1:17" hidden="1" x14ac:dyDescent="0.25">
      <c r="A195" s="34">
        <v>5100</v>
      </c>
      <c r="B195" s="69" t="s">
        <v>189</v>
      </c>
      <c r="C195" s="188">
        <f t="shared" si="191"/>
        <v>0</v>
      </c>
      <c r="D195" s="127">
        <f>D196+D197+D200+D201+D202</f>
        <v>0</v>
      </c>
      <c r="E195" s="36">
        <f t="shared" ref="E195" si="228">E196+E197+E200+E201+E202</f>
        <v>0</v>
      </c>
      <c r="F195" s="174">
        <f>F196+F197+F200+F201+F202</f>
        <v>0</v>
      </c>
      <c r="G195" s="228">
        <f t="shared" ref="G195:I195" si="229">G196+G197+G200+G201+G202</f>
        <v>0</v>
      </c>
      <c r="H195" s="36">
        <f t="shared" si="229"/>
        <v>0</v>
      </c>
      <c r="I195" s="120">
        <f t="shared" si="229"/>
        <v>0</v>
      </c>
      <c r="J195" s="127">
        <f>J196+J197+J200+J201+J202</f>
        <v>0</v>
      </c>
      <c r="K195" s="36">
        <f t="shared" ref="K195:N195" si="230">K196+K197+K200+K201+K202</f>
        <v>0</v>
      </c>
      <c r="L195" s="174">
        <f t="shared" si="230"/>
        <v>0</v>
      </c>
      <c r="M195" s="228">
        <f t="shared" si="230"/>
        <v>0</v>
      </c>
      <c r="N195" s="36">
        <f t="shared" si="230"/>
        <v>0</v>
      </c>
      <c r="O195" s="120">
        <f>O196+O197+O200+O201+O202</f>
        <v>0</v>
      </c>
      <c r="P195" s="317"/>
      <c r="Q195" s="331"/>
    </row>
    <row r="196" spans="1:17" hidden="1" x14ac:dyDescent="0.25">
      <c r="A196" s="686">
        <v>5110</v>
      </c>
      <c r="B196" s="38" t="s">
        <v>190</v>
      </c>
      <c r="C196" s="189">
        <f t="shared" si="191"/>
        <v>0</v>
      </c>
      <c r="D196" s="264">
        <v>0</v>
      </c>
      <c r="E196" s="40"/>
      <c r="F196" s="175">
        <f>D196+E196</f>
        <v>0</v>
      </c>
      <c r="G196" s="220"/>
      <c r="H196" s="40"/>
      <c r="I196" s="86">
        <f>G196+H196</f>
        <v>0</v>
      </c>
      <c r="J196" s="264">
        <v>0</v>
      </c>
      <c r="K196" s="40"/>
      <c r="L196" s="175">
        <f>J196+K196</f>
        <v>0</v>
      </c>
      <c r="M196" s="220"/>
      <c r="N196" s="40"/>
      <c r="O196" s="86">
        <f>M196+N196</f>
        <v>0</v>
      </c>
      <c r="P196" s="310"/>
      <c r="Q196" s="331"/>
    </row>
    <row r="197" spans="1:17" ht="24" hidden="1" x14ac:dyDescent="0.25">
      <c r="A197" s="72">
        <v>5120</v>
      </c>
      <c r="B197" s="41" t="s">
        <v>191</v>
      </c>
      <c r="C197" s="190">
        <f t="shared" si="191"/>
        <v>0</v>
      </c>
      <c r="D197" s="129">
        <f>D198+D199</f>
        <v>0</v>
      </c>
      <c r="E197" s="73">
        <f t="shared" ref="E197" si="231">E198+E199</f>
        <v>0</v>
      </c>
      <c r="F197" s="93">
        <f>F198+F199</f>
        <v>0</v>
      </c>
      <c r="G197" s="231">
        <f t="shared" ref="G197:I197" si="232">G198+G199</f>
        <v>0</v>
      </c>
      <c r="H197" s="73">
        <f t="shared" si="232"/>
        <v>0</v>
      </c>
      <c r="I197" s="87">
        <f t="shared" si="232"/>
        <v>0</v>
      </c>
      <c r="J197" s="129">
        <f>J198+J199</f>
        <v>0</v>
      </c>
      <c r="K197" s="73">
        <f t="shared" ref="K197:O197" si="233">K198+K199</f>
        <v>0</v>
      </c>
      <c r="L197" s="93">
        <f t="shared" si="233"/>
        <v>0</v>
      </c>
      <c r="M197" s="231">
        <f t="shared" si="233"/>
        <v>0</v>
      </c>
      <c r="N197" s="73">
        <f t="shared" si="233"/>
        <v>0</v>
      </c>
      <c r="O197" s="87">
        <f t="shared" si="233"/>
        <v>0</v>
      </c>
      <c r="P197" s="311"/>
      <c r="Q197" s="331"/>
    </row>
    <row r="198" spans="1:17" hidden="1" x14ac:dyDescent="0.25">
      <c r="A198" s="30">
        <v>5121</v>
      </c>
      <c r="B198" s="41" t="s">
        <v>192</v>
      </c>
      <c r="C198" s="190">
        <f t="shared" si="191"/>
        <v>0</v>
      </c>
      <c r="D198" s="265">
        <v>0</v>
      </c>
      <c r="E198" s="43"/>
      <c r="F198" s="93">
        <f t="shared" ref="F198:F202" si="234">D198+E198</f>
        <v>0</v>
      </c>
      <c r="G198" s="230"/>
      <c r="H198" s="43"/>
      <c r="I198" s="87">
        <f t="shared" ref="I198:I202" si="235">G198+H198</f>
        <v>0</v>
      </c>
      <c r="J198" s="265">
        <v>0</v>
      </c>
      <c r="K198" s="43"/>
      <c r="L198" s="93">
        <f t="shared" ref="L198:L202" si="236">J198+K198</f>
        <v>0</v>
      </c>
      <c r="M198" s="230"/>
      <c r="N198" s="43"/>
      <c r="O198" s="87">
        <f t="shared" ref="O198:O202" si="237">M198+N198</f>
        <v>0</v>
      </c>
      <c r="P198" s="311"/>
      <c r="Q198" s="331"/>
    </row>
    <row r="199" spans="1:17" ht="24" hidden="1" x14ac:dyDescent="0.25">
      <c r="A199" s="30">
        <v>5129</v>
      </c>
      <c r="B199" s="41" t="s">
        <v>193</v>
      </c>
      <c r="C199" s="190">
        <f t="shared" si="191"/>
        <v>0</v>
      </c>
      <c r="D199" s="265">
        <v>0</v>
      </c>
      <c r="E199" s="43"/>
      <c r="F199" s="93">
        <f t="shared" si="234"/>
        <v>0</v>
      </c>
      <c r="G199" s="230"/>
      <c r="H199" s="43"/>
      <c r="I199" s="87">
        <f t="shared" si="235"/>
        <v>0</v>
      </c>
      <c r="J199" s="265">
        <v>0</v>
      </c>
      <c r="K199" s="43"/>
      <c r="L199" s="93">
        <f t="shared" si="236"/>
        <v>0</v>
      </c>
      <c r="M199" s="230"/>
      <c r="N199" s="43"/>
      <c r="O199" s="87">
        <f t="shared" si="237"/>
        <v>0</v>
      </c>
      <c r="P199" s="311"/>
      <c r="Q199" s="331"/>
    </row>
    <row r="200" spans="1:17" hidden="1" x14ac:dyDescent="0.25">
      <c r="A200" s="72">
        <v>5130</v>
      </c>
      <c r="B200" s="41" t="s">
        <v>194</v>
      </c>
      <c r="C200" s="190">
        <f t="shared" si="191"/>
        <v>0</v>
      </c>
      <c r="D200" s="265">
        <v>0</v>
      </c>
      <c r="E200" s="43"/>
      <c r="F200" s="93">
        <f t="shared" si="234"/>
        <v>0</v>
      </c>
      <c r="G200" s="230"/>
      <c r="H200" s="43"/>
      <c r="I200" s="87">
        <f t="shared" si="235"/>
        <v>0</v>
      </c>
      <c r="J200" s="265">
        <v>0</v>
      </c>
      <c r="K200" s="43"/>
      <c r="L200" s="93">
        <f t="shared" si="236"/>
        <v>0</v>
      </c>
      <c r="M200" s="230"/>
      <c r="N200" s="43"/>
      <c r="O200" s="87">
        <f t="shared" si="237"/>
        <v>0</v>
      </c>
      <c r="P200" s="311"/>
      <c r="Q200" s="331"/>
    </row>
    <row r="201" spans="1:17" hidden="1" x14ac:dyDescent="0.25">
      <c r="A201" s="72">
        <v>5140</v>
      </c>
      <c r="B201" s="41" t="s">
        <v>195</v>
      </c>
      <c r="C201" s="190">
        <f t="shared" si="191"/>
        <v>0</v>
      </c>
      <c r="D201" s="265">
        <v>0</v>
      </c>
      <c r="E201" s="43"/>
      <c r="F201" s="93">
        <f t="shared" si="234"/>
        <v>0</v>
      </c>
      <c r="G201" s="230"/>
      <c r="H201" s="43"/>
      <c r="I201" s="87">
        <f t="shared" si="235"/>
        <v>0</v>
      </c>
      <c r="J201" s="265">
        <v>0</v>
      </c>
      <c r="K201" s="43"/>
      <c r="L201" s="93">
        <f t="shared" si="236"/>
        <v>0</v>
      </c>
      <c r="M201" s="230"/>
      <c r="N201" s="43"/>
      <c r="O201" s="87">
        <f t="shared" si="237"/>
        <v>0</v>
      </c>
      <c r="P201" s="311"/>
      <c r="Q201" s="331"/>
    </row>
    <row r="202" spans="1:17" ht="24" hidden="1" x14ac:dyDescent="0.25">
      <c r="A202" s="72">
        <v>5170</v>
      </c>
      <c r="B202" s="41" t="s">
        <v>196</v>
      </c>
      <c r="C202" s="190">
        <f t="shared" si="191"/>
        <v>0</v>
      </c>
      <c r="D202" s="265">
        <v>0</v>
      </c>
      <c r="E202" s="43"/>
      <c r="F202" s="93">
        <f t="shared" si="234"/>
        <v>0</v>
      </c>
      <c r="G202" s="230"/>
      <c r="H202" s="43"/>
      <c r="I202" s="87">
        <f t="shared" si="235"/>
        <v>0</v>
      </c>
      <c r="J202" s="265">
        <v>0</v>
      </c>
      <c r="K202" s="43"/>
      <c r="L202" s="93">
        <f t="shared" si="236"/>
        <v>0</v>
      </c>
      <c r="M202" s="230"/>
      <c r="N202" s="43"/>
      <c r="O202" s="87">
        <f t="shared" si="237"/>
        <v>0</v>
      </c>
      <c r="P202" s="311"/>
      <c r="Q202" s="331"/>
    </row>
    <row r="203" spans="1:17" x14ac:dyDescent="0.25">
      <c r="A203" s="34">
        <v>5200</v>
      </c>
      <c r="B203" s="69" t="s">
        <v>197</v>
      </c>
      <c r="C203" s="188">
        <f t="shared" si="191"/>
        <v>1868</v>
      </c>
      <c r="D203" s="127">
        <f>D204+D214+D215+D224+D225+D226+D228</f>
        <v>1500</v>
      </c>
      <c r="E203" s="120">
        <f t="shared" ref="E203" si="238">E204+E214+E215+E224+E225+E226+E228</f>
        <v>368</v>
      </c>
      <c r="F203" s="314">
        <f>F204+F214+F215+F224+F225+F226+F228</f>
        <v>1868</v>
      </c>
      <c r="G203" s="228">
        <f t="shared" ref="G203:I203" si="239">G204+G214+G215+G224+G225+G226+G228</f>
        <v>0</v>
      </c>
      <c r="H203" s="120">
        <f t="shared" si="239"/>
        <v>0</v>
      </c>
      <c r="I203" s="314">
        <f t="shared" si="239"/>
        <v>0</v>
      </c>
      <c r="J203" s="127">
        <f>J204+J214+J215+J224+J225+J226+J228</f>
        <v>0</v>
      </c>
      <c r="K203" s="36">
        <f t="shared" ref="K203:O203" si="240">K204+K214+K215+K224+K225+K226+K228</f>
        <v>0</v>
      </c>
      <c r="L203" s="174">
        <f t="shared" si="240"/>
        <v>0</v>
      </c>
      <c r="M203" s="228">
        <f t="shared" si="240"/>
        <v>0</v>
      </c>
      <c r="N203" s="36">
        <f t="shared" si="240"/>
        <v>0</v>
      </c>
      <c r="O203" s="120">
        <f t="shared" si="240"/>
        <v>0</v>
      </c>
      <c r="P203" s="317"/>
      <c r="Q203" s="331"/>
    </row>
    <row r="204" spans="1:17" hidden="1" x14ac:dyDescent="0.25">
      <c r="A204" s="70">
        <v>5210</v>
      </c>
      <c r="B204" s="55" t="s">
        <v>198</v>
      </c>
      <c r="C204" s="195">
        <f t="shared" si="191"/>
        <v>0</v>
      </c>
      <c r="D204" s="82">
        <f>SUM(D205:D213)</f>
        <v>0</v>
      </c>
      <c r="E204" s="71">
        <f>SUM(E205:E213)</f>
        <v>0</v>
      </c>
      <c r="F204" s="172">
        <f t="shared" ref="F204:N204" si="241">SUM(F205:F213)</f>
        <v>0</v>
      </c>
      <c r="G204" s="229">
        <f t="shared" si="241"/>
        <v>0</v>
      </c>
      <c r="H204" s="71">
        <f t="shared" si="241"/>
        <v>0</v>
      </c>
      <c r="I204" s="153">
        <f t="shared" si="241"/>
        <v>0</v>
      </c>
      <c r="J204" s="82">
        <f>SUM(J205:J213)</f>
        <v>0</v>
      </c>
      <c r="K204" s="71">
        <f t="shared" si="241"/>
        <v>0</v>
      </c>
      <c r="L204" s="172">
        <f t="shared" si="241"/>
        <v>0</v>
      </c>
      <c r="M204" s="229">
        <f t="shared" si="241"/>
        <v>0</v>
      </c>
      <c r="N204" s="71">
        <f t="shared" si="241"/>
        <v>0</v>
      </c>
      <c r="O204" s="153">
        <f>SUM(O205:O213)</f>
        <v>0</v>
      </c>
      <c r="P204" s="313"/>
      <c r="Q204" s="331"/>
    </row>
    <row r="205" spans="1:17" hidden="1" x14ac:dyDescent="0.25">
      <c r="A205" s="27">
        <v>5211</v>
      </c>
      <c r="B205" s="38" t="s">
        <v>199</v>
      </c>
      <c r="C205" s="189">
        <f t="shared" si="191"/>
        <v>0</v>
      </c>
      <c r="D205" s="264">
        <v>0</v>
      </c>
      <c r="E205" s="40"/>
      <c r="F205" s="175">
        <f t="shared" ref="F205:F214" si="242">D205+E205</f>
        <v>0</v>
      </c>
      <c r="G205" s="220"/>
      <c r="H205" s="40"/>
      <c r="I205" s="86">
        <f t="shared" ref="I205:I214" si="243">G205+H205</f>
        <v>0</v>
      </c>
      <c r="J205" s="264">
        <v>0</v>
      </c>
      <c r="K205" s="40"/>
      <c r="L205" s="175">
        <f t="shared" ref="L205:L214" si="244">J205+K205</f>
        <v>0</v>
      </c>
      <c r="M205" s="220"/>
      <c r="N205" s="40"/>
      <c r="O205" s="86">
        <f t="shared" ref="O205:O214" si="245">M205+N205</f>
        <v>0</v>
      </c>
      <c r="P205" s="310"/>
      <c r="Q205" s="331"/>
    </row>
    <row r="206" spans="1:17" hidden="1" x14ac:dyDescent="0.25">
      <c r="A206" s="30">
        <v>5212</v>
      </c>
      <c r="B206" s="41" t="s">
        <v>200</v>
      </c>
      <c r="C206" s="190">
        <f t="shared" si="191"/>
        <v>0</v>
      </c>
      <c r="D206" s="265">
        <v>0</v>
      </c>
      <c r="E206" s="43"/>
      <c r="F206" s="93">
        <f t="shared" si="242"/>
        <v>0</v>
      </c>
      <c r="G206" s="230"/>
      <c r="H206" s="43"/>
      <c r="I206" s="87">
        <f t="shared" si="243"/>
        <v>0</v>
      </c>
      <c r="J206" s="265">
        <v>0</v>
      </c>
      <c r="K206" s="43"/>
      <c r="L206" s="93">
        <f t="shared" si="244"/>
        <v>0</v>
      </c>
      <c r="M206" s="230"/>
      <c r="N206" s="43"/>
      <c r="O206" s="87">
        <f t="shared" si="245"/>
        <v>0</v>
      </c>
      <c r="P206" s="311"/>
      <c r="Q206" s="331"/>
    </row>
    <row r="207" spans="1:17" hidden="1" x14ac:dyDescent="0.25">
      <c r="A207" s="30">
        <v>5213</v>
      </c>
      <c r="B207" s="41" t="s">
        <v>201</v>
      </c>
      <c r="C207" s="190">
        <f t="shared" si="191"/>
        <v>0</v>
      </c>
      <c r="D207" s="265">
        <v>0</v>
      </c>
      <c r="E207" s="43"/>
      <c r="F207" s="93">
        <f t="shared" si="242"/>
        <v>0</v>
      </c>
      <c r="G207" s="230"/>
      <c r="H207" s="43"/>
      <c r="I207" s="87">
        <f t="shared" si="243"/>
        <v>0</v>
      </c>
      <c r="J207" s="265">
        <v>0</v>
      </c>
      <c r="K207" s="43"/>
      <c r="L207" s="93">
        <f t="shared" si="244"/>
        <v>0</v>
      </c>
      <c r="M207" s="230"/>
      <c r="N207" s="43"/>
      <c r="O207" s="87">
        <f t="shared" si="245"/>
        <v>0</v>
      </c>
      <c r="P207" s="311"/>
      <c r="Q207" s="331"/>
    </row>
    <row r="208" spans="1:17" hidden="1" x14ac:dyDescent="0.25">
      <c r="A208" s="30">
        <v>5214</v>
      </c>
      <c r="B208" s="41" t="s">
        <v>202</v>
      </c>
      <c r="C208" s="190">
        <f t="shared" si="191"/>
        <v>0</v>
      </c>
      <c r="D208" s="265">
        <v>0</v>
      </c>
      <c r="E208" s="43"/>
      <c r="F208" s="93">
        <f t="shared" si="242"/>
        <v>0</v>
      </c>
      <c r="G208" s="230"/>
      <c r="H208" s="43"/>
      <c r="I208" s="87">
        <f t="shared" si="243"/>
        <v>0</v>
      </c>
      <c r="J208" s="265">
        <v>0</v>
      </c>
      <c r="K208" s="43"/>
      <c r="L208" s="93">
        <f t="shared" si="244"/>
        <v>0</v>
      </c>
      <c r="M208" s="230"/>
      <c r="N208" s="43"/>
      <c r="O208" s="87">
        <f t="shared" si="245"/>
        <v>0</v>
      </c>
      <c r="P208" s="311"/>
      <c r="Q208" s="331"/>
    </row>
    <row r="209" spans="1:17" hidden="1" x14ac:dyDescent="0.25">
      <c r="A209" s="30">
        <v>5215</v>
      </c>
      <c r="B209" s="41" t="s">
        <v>203</v>
      </c>
      <c r="C209" s="190">
        <f t="shared" si="191"/>
        <v>0</v>
      </c>
      <c r="D209" s="265">
        <v>0</v>
      </c>
      <c r="E209" s="43"/>
      <c r="F209" s="93">
        <f t="shared" si="242"/>
        <v>0</v>
      </c>
      <c r="G209" s="230"/>
      <c r="H209" s="43"/>
      <c r="I209" s="87">
        <f t="shared" si="243"/>
        <v>0</v>
      </c>
      <c r="J209" s="265">
        <v>0</v>
      </c>
      <c r="K209" s="43"/>
      <c r="L209" s="93">
        <f t="shared" si="244"/>
        <v>0</v>
      </c>
      <c r="M209" s="230"/>
      <c r="N209" s="43"/>
      <c r="O209" s="87">
        <f t="shared" si="245"/>
        <v>0</v>
      </c>
      <c r="P209" s="311"/>
      <c r="Q209" s="331"/>
    </row>
    <row r="210" spans="1:17" hidden="1" x14ac:dyDescent="0.25">
      <c r="A210" s="30">
        <v>5216</v>
      </c>
      <c r="B210" s="41" t="s">
        <v>204</v>
      </c>
      <c r="C210" s="190">
        <f t="shared" si="191"/>
        <v>0</v>
      </c>
      <c r="D210" s="265">
        <v>0</v>
      </c>
      <c r="E210" s="43"/>
      <c r="F210" s="93">
        <f t="shared" si="242"/>
        <v>0</v>
      </c>
      <c r="G210" s="230"/>
      <c r="H210" s="43"/>
      <c r="I210" s="87">
        <f t="shared" si="243"/>
        <v>0</v>
      </c>
      <c r="J210" s="265">
        <v>0</v>
      </c>
      <c r="K210" s="43"/>
      <c r="L210" s="93">
        <f t="shared" si="244"/>
        <v>0</v>
      </c>
      <c r="M210" s="230"/>
      <c r="N210" s="43"/>
      <c r="O210" s="87">
        <f t="shared" si="245"/>
        <v>0</v>
      </c>
      <c r="P210" s="311"/>
      <c r="Q210" s="331"/>
    </row>
    <row r="211" spans="1:17" hidden="1" x14ac:dyDescent="0.25">
      <c r="A211" s="30">
        <v>5217</v>
      </c>
      <c r="B211" s="41" t="s">
        <v>205</v>
      </c>
      <c r="C211" s="190">
        <f t="shared" si="191"/>
        <v>0</v>
      </c>
      <c r="D211" s="265">
        <v>0</v>
      </c>
      <c r="E211" s="43"/>
      <c r="F211" s="93">
        <f t="shared" si="242"/>
        <v>0</v>
      </c>
      <c r="G211" s="230"/>
      <c r="H211" s="43"/>
      <c r="I211" s="87">
        <f t="shared" si="243"/>
        <v>0</v>
      </c>
      <c r="J211" s="265">
        <v>0</v>
      </c>
      <c r="K211" s="43"/>
      <c r="L211" s="93">
        <f t="shared" si="244"/>
        <v>0</v>
      </c>
      <c r="M211" s="230"/>
      <c r="N211" s="43"/>
      <c r="O211" s="87">
        <f t="shared" si="245"/>
        <v>0</v>
      </c>
      <c r="P211" s="311"/>
      <c r="Q211" s="331"/>
    </row>
    <row r="212" spans="1:17" hidden="1" x14ac:dyDescent="0.25">
      <c r="A212" s="30">
        <v>5218</v>
      </c>
      <c r="B212" s="41" t="s">
        <v>206</v>
      </c>
      <c r="C212" s="190">
        <f t="shared" si="191"/>
        <v>0</v>
      </c>
      <c r="D212" s="265">
        <v>0</v>
      </c>
      <c r="E212" s="43"/>
      <c r="F212" s="93">
        <f t="shared" si="242"/>
        <v>0</v>
      </c>
      <c r="G212" s="230"/>
      <c r="H212" s="43"/>
      <c r="I212" s="87">
        <f t="shared" si="243"/>
        <v>0</v>
      </c>
      <c r="J212" s="265">
        <v>0</v>
      </c>
      <c r="K212" s="43"/>
      <c r="L212" s="93">
        <f t="shared" si="244"/>
        <v>0</v>
      </c>
      <c r="M212" s="230"/>
      <c r="N212" s="43"/>
      <c r="O212" s="87">
        <f t="shared" si="245"/>
        <v>0</v>
      </c>
      <c r="P212" s="311"/>
      <c r="Q212" s="331"/>
    </row>
    <row r="213" spans="1:17" hidden="1" x14ac:dyDescent="0.25">
      <c r="A213" s="30">
        <v>5219</v>
      </c>
      <c r="B213" s="41" t="s">
        <v>207</v>
      </c>
      <c r="C213" s="190">
        <f t="shared" si="191"/>
        <v>0</v>
      </c>
      <c r="D213" s="265">
        <v>0</v>
      </c>
      <c r="E213" s="43"/>
      <c r="F213" s="93">
        <f t="shared" si="242"/>
        <v>0</v>
      </c>
      <c r="G213" s="230"/>
      <c r="H213" s="43"/>
      <c r="I213" s="87">
        <f t="shared" si="243"/>
        <v>0</v>
      </c>
      <c r="J213" s="265">
        <v>0</v>
      </c>
      <c r="K213" s="43"/>
      <c r="L213" s="93">
        <f t="shared" si="244"/>
        <v>0</v>
      </c>
      <c r="M213" s="230"/>
      <c r="N213" s="43"/>
      <c r="O213" s="87">
        <f t="shared" si="245"/>
        <v>0</v>
      </c>
      <c r="P213" s="311"/>
      <c r="Q213" s="331"/>
    </row>
    <row r="214" spans="1:17" ht="13.5" hidden="1" customHeight="1" x14ac:dyDescent="0.25">
      <c r="A214" s="72">
        <v>5220</v>
      </c>
      <c r="B214" s="41" t="s">
        <v>208</v>
      </c>
      <c r="C214" s="190">
        <f t="shared" si="191"/>
        <v>0</v>
      </c>
      <c r="D214" s="265">
        <v>0</v>
      </c>
      <c r="E214" s="43"/>
      <c r="F214" s="93">
        <f t="shared" si="242"/>
        <v>0</v>
      </c>
      <c r="G214" s="230"/>
      <c r="H214" s="43"/>
      <c r="I214" s="87">
        <f t="shared" si="243"/>
        <v>0</v>
      </c>
      <c r="J214" s="265">
        <v>0</v>
      </c>
      <c r="K214" s="43"/>
      <c r="L214" s="93">
        <f t="shared" si="244"/>
        <v>0</v>
      </c>
      <c r="M214" s="230"/>
      <c r="N214" s="43"/>
      <c r="O214" s="87">
        <f t="shared" si="245"/>
        <v>0</v>
      </c>
      <c r="P214" s="311"/>
      <c r="Q214" s="331"/>
    </row>
    <row r="215" spans="1:17" x14ac:dyDescent="0.25">
      <c r="A215" s="72">
        <v>5230</v>
      </c>
      <c r="B215" s="41" t="s">
        <v>209</v>
      </c>
      <c r="C215" s="190">
        <f t="shared" si="191"/>
        <v>1868</v>
      </c>
      <c r="D215" s="129">
        <f>SUM(D216:D223)</f>
        <v>1500</v>
      </c>
      <c r="E215" s="87">
        <f t="shared" ref="E215" si="246">SUM(E216:E223)</f>
        <v>368</v>
      </c>
      <c r="F215" s="312">
        <f>SUM(F216:F223)</f>
        <v>1868</v>
      </c>
      <c r="G215" s="231">
        <f t="shared" ref="G215:I215" si="247">SUM(G216:G223)</f>
        <v>0</v>
      </c>
      <c r="H215" s="87">
        <f t="shared" si="247"/>
        <v>0</v>
      </c>
      <c r="I215" s="312">
        <f t="shared" si="247"/>
        <v>0</v>
      </c>
      <c r="J215" s="129">
        <f>SUM(J216:J223)</f>
        <v>0</v>
      </c>
      <c r="K215" s="73">
        <f t="shared" ref="K215:N215" si="248">SUM(K216:K223)</f>
        <v>0</v>
      </c>
      <c r="L215" s="93">
        <f t="shared" si="248"/>
        <v>0</v>
      </c>
      <c r="M215" s="231">
        <f t="shared" si="248"/>
        <v>0</v>
      </c>
      <c r="N215" s="73">
        <f t="shared" si="248"/>
        <v>0</v>
      </c>
      <c r="O215" s="87">
        <f>SUM(O216:O223)</f>
        <v>0</v>
      </c>
      <c r="P215" s="311"/>
      <c r="Q215" s="331"/>
    </row>
    <row r="216" spans="1:17" hidden="1" x14ac:dyDescent="0.25">
      <c r="A216" s="30">
        <v>5231</v>
      </c>
      <c r="B216" s="41" t="s">
        <v>210</v>
      </c>
      <c r="C216" s="190">
        <f t="shared" si="191"/>
        <v>0</v>
      </c>
      <c r="D216" s="265">
        <v>0</v>
      </c>
      <c r="E216" s="43"/>
      <c r="F216" s="93">
        <f t="shared" ref="F216:F225" si="249">D216+E216</f>
        <v>0</v>
      </c>
      <c r="G216" s="230"/>
      <c r="H216" s="43"/>
      <c r="I216" s="87">
        <f t="shared" ref="I216:I225" si="250">G216+H216</f>
        <v>0</v>
      </c>
      <c r="J216" s="265">
        <v>0</v>
      </c>
      <c r="K216" s="43"/>
      <c r="L216" s="93">
        <f t="shared" ref="L216:L225" si="251">J216+K216</f>
        <v>0</v>
      </c>
      <c r="M216" s="230"/>
      <c r="N216" s="43"/>
      <c r="O216" s="87">
        <f t="shared" ref="O216:O225" si="252">M216+N216</f>
        <v>0</v>
      </c>
      <c r="P216" s="311"/>
      <c r="Q216" s="331"/>
    </row>
    <row r="217" spans="1:17" hidden="1" x14ac:dyDescent="0.25">
      <c r="A217" s="30">
        <v>5232</v>
      </c>
      <c r="B217" s="41" t="s">
        <v>211</v>
      </c>
      <c r="C217" s="190">
        <f t="shared" si="191"/>
        <v>0</v>
      </c>
      <c r="D217" s="265">
        <v>0</v>
      </c>
      <c r="E217" s="43"/>
      <c r="F217" s="93">
        <f t="shared" si="249"/>
        <v>0</v>
      </c>
      <c r="G217" s="230"/>
      <c r="H217" s="43"/>
      <c r="I217" s="87">
        <f t="shared" si="250"/>
        <v>0</v>
      </c>
      <c r="J217" s="265">
        <v>0</v>
      </c>
      <c r="K217" s="43"/>
      <c r="L217" s="93">
        <f t="shared" si="251"/>
        <v>0</v>
      </c>
      <c r="M217" s="230"/>
      <c r="N217" s="43"/>
      <c r="O217" s="87">
        <f t="shared" si="252"/>
        <v>0</v>
      </c>
      <c r="P217" s="311"/>
      <c r="Q217" s="331"/>
    </row>
    <row r="218" spans="1:17" hidden="1" x14ac:dyDescent="0.25">
      <c r="A218" s="30">
        <v>5233</v>
      </c>
      <c r="B218" s="41" t="s">
        <v>212</v>
      </c>
      <c r="C218" s="190">
        <f t="shared" si="191"/>
        <v>0</v>
      </c>
      <c r="D218" s="265">
        <v>0</v>
      </c>
      <c r="E218" s="43"/>
      <c r="F218" s="93">
        <f t="shared" si="249"/>
        <v>0</v>
      </c>
      <c r="G218" s="230"/>
      <c r="H218" s="43"/>
      <c r="I218" s="87">
        <f t="shared" si="250"/>
        <v>0</v>
      </c>
      <c r="J218" s="265">
        <v>0</v>
      </c>
      <c r="K218" s="43"/>
      <c r="L218" s="93">
        <f t="shared" si="251"/>
        <v>0</v>
      </c>
      <c r="M218" s="230"/>
      <c r="N218" s="43"/>
      <c r="O218" s="87">
        <f t="shared" si="252"/>
        <v>0</v>
      </c>
      <c r="P218" s="311"/>
      <c r="Q218" s="331"/>
    </row>
    <row r="219" spans="1:17" hidden="1" x14ac:dyDescent="0.25">
      <c r="A219" s="30">
        <v>5234</v>
      </c>
      <c r="B219" s="41" t="s">
        <v>213</v>
      </c>
      <c r="C219" s="190">
        <f t="shared" si="191"/>
        <v>0</v>
      </c>
      <c r="D219" s="265">
        <v>0</v>
      </c>
      <c r="E219" s="43"/>
      <c r="F219" s="93">
        <f t="shared" si="249"/>
        <v>0</v>
      </c>
      <c r="G219" s="230"/>
      <c r="H219" s="43"/>
      <c r="I219" s="87">
        <f t="shared" si="250"/>
        <v>0</v>
      </c>
      <c r="J219" s="265">
        <v>0</v>
      </c>
      <c r="K219" s="43"/>
      <c r="L219" s="93">
        <f t="shared" si="251"/>
        <v>0</v>
      </c>
      <c r="M219" s="230"/>
      <c r="N219" s="43"/>
      <c r="O219" s="87">
        <f t="shared" si="252"/>
        <v>0</v>
      </c>
      <c r="P219" s="311"/>
      <c r="Q219" s="331"/>
    </row>
    <row r="220" spans="1:17" ht="14.25" hidden="1" customHeight="1" x14ac:dyDescent="0.25">
      <c r="A220" s="30">
        <v>5236</v>
      </c>
      <c r="B220" s="41" t="s">
        <v>214</v>
      </c>
      <c r="C220" s="190">
        <f t="shared" si="191"/>
        <v>0</v>
      </c>
      <c r="D220" s="265">
        <v>0</v>
      </c>
      <c r="E220" s="43"/>
      <c r="F220" s="93">
        <f t="shared" si="249"/>
        <v>0</v>
      </c>
      <c r="G220" s="230"/>
      <c r="H220" s="43"/>
      <c r="I220" s="87">
        <f t="shared" si="250"/>
        <v>0</v>
      </c>
      <c r="J220" s="265">
        <v>0</v>
      </c>
      <c r="K220" s="43"/>
      <c r="L220" s="93">
        <f t="shared" si="251"/>
        <v>0</v>
      </c>
      <c r="M220" s="230"/>
      <c r="N220" s="43"/>
      <c r="O220" s="87">
        <f t="shared" si="252"/>
        <v>0</v>
      </c>
      <c r="P220" s="311"/>
      <c r="Q220" s="331"/>
    </row>
    <row r="221" spans="1:17" ht="14.25" hidden="1" customHeight="1" x14ac:dyDescent="0.25">
      <c r="A221" s="30">
        <v>5237</v>
      </c>
      <c r="B221" s="41" t="s">
        <v>215</v>
      </c>
      <c r="C221" s="190">
        <f t="shared" si="191"/>
        <v>0</v>
      </c>
      <c r="D221" s="265">
        <v>0</v>
      </c>
      <c r="E221" s="43"/>
      <c r="F221" s="93">
        <f t="shared" si="249"/>
        <v>0</v>
      </c>
      <c r="G221" s="230"/>
      <c r="H221" s="43"/>
      <c r="I221" s="87">
        <f t="shared" si="250"/>
        <v>0</v>
      </c>
      <c r="J221" s="265">
        <v>0</v>
      </c>
      <c r="K221" s="43"/>
      <c r="L221" s="93">
        <f t="shared" si="251"/>
        <v>0</v>
      </c>
      <c r="M221" s="230"/>
      <c r="N221" s="43"/>
      <c r="O221" s="87">
        <f t="shared" si="252"/>
        <v>0</v>
      </c>
      <c r="P221" s="311"/>
      <c r="Q221" s="331"/>
    </row>
    <row r="222" spans="1:17" hidden="1" x14ac:dyDescent="0.25">
      <c r="A222" s="30">
        <v>5238</v>
      </c>
      <c r="B222" s="41" t="s">
        <v>216</v>
      </c>
      <c r="C222" s="190">
        <f t="shared" si="191"/>
        <v>0</v>
      </c>
      <c r="D222" s="265">
        <v>0</v>
      </c>
      <c r="E222" s="43"/>
      <c r="F222" s="93">
        <f t="shared" si="249"/>
        <v>0</v>
      </c>
      <c r="G222" s="230"/>
      <c r="H222" s="43"/>
      <c r="I222" s="87">
        <f t="shared" si="250"/>
        <v>0</v>
      </c>
      <c r="J222" s="265">
        <v>0</v>
      </c>
      <c r="K222" s="43"/>
      <c r="L222" s="93">
        <f t="shared" si="251"/>
        <v>0</v>
      </c>
      <c r="M222" s="230"/>
      <c r="N222" s="43"/>
      <c r="O222" s="87">
        <f t="shared" si="252"/>
        <v>0</v>
      </c>
      <c r="P222" s="311"/>
      <c r="Q222" s="331"/>
    </row>
    <row r="223" spans="1:17" x14ac:dyDescent="0.25">
      <c r="A223" s="30">
        <v>5239</v>
      </c>
      <c r="B223" s="41" t="s">
        <v>217</v>
      </c>
      <c r="C223" s="190">
        <f t="shared" si="191"/>
        <v>1868</v>
      </c>
      <c r="D223" s="265">
        <v>1500</v>
      </c>
      <c r="E223" s="155">
        <v>368</v>
      </c>
      <c r="F223" s="312">
        <f t="shared" si="249"/>
        <v>1868</v>
      </c>
      <c r="G223" s="230"/>
      <c r="H223" s="155"/>
      <c r="I223" s="312">
        <f t="shared" si="250"/>
        <v>0</v>
      </c>
      <c r="J223" s="265">
        <v>0</v>
      </c>
      <c r="K223" s="43"/>
      <c r="L223" s="93">
        <f t="shared" si="251"/>
        <v>0</v>
      </c>
      <c r="M223" s="230"/>
      <c r="N223" s="43"/>
      <c r="O223" s="87">
        <f t="shared" si="252"/>
        <v>0</v>
      </c>
      <c r="P223" s="311"/>
      <c r="Q223" s="331"/>
    </row>
    <row r="224" spans="1:17" ht="24" hidden="1" x14ac:dyDescent="0.25">
      <c r="A224" s="72">
        <v>5240</v>
      </c>
      <c r="B224" s="41" t="s">
        <v>218</v>
      </c>
      <c r="C224" s="190">
        <f t="shared" si="191"/>
        <v>0</v>
      </c>
      <c r="D224" s="265">
        <v>0</v>
      </c>
      <c r="E224" s="43"/>
      <c r="F224" s="93">
        <f t="shared" si="249"/>
        <v>0</v>
      </c>
      <c r="G224" s="230"/>
      <c r="H224" s="43"/>
      <c r="I224" s="87">
        <f t="shared" si="250"/>
        <v>0</v>
      </c>
      <c r="J224" s="265">
        <v>0</v>
      </c>
      <c r="K224" s="43"/>
      <c r="L224" s="93">
        <f t="shared" si="251"/>
        <v>0</v>
      </c>
      <c r="M224" s="230"/>
      <c r="N224" s="43"/>
      <c r="O224" s="87">
        <f t="shared" si="252"/>
        <v>0</v>
      </c>
      <c r="P224" s="311"/>
      <c r="Q224" s="331"/>
    </row>
    <row r="225" spans="1:17" hidden="1" x14ac:dyDescent="0.25">
      <c r="A225" s="72">
        <v>5250</v>
      </c>
      <c r="B225" s="41" t="s">
        <v>219</v>
      </c>
      <c r="C225" s="190">
        <f t="shared" si="191"/>
        <v>0</v>
      </c>
      <c r="D225" s="265">
        <v>0</v>
      </c>
      <c r="E225" s="43"/>
      <c r="F225" s="93">
        <f t="shared" si="249"/>
        <v>0</v>
      </c>
      <c r="G225" s="230"/>
      <c r="H225" s="43"/>
      <c r="I225" s="87">
        <f t="shared" si="250"/>
        <v>0</v>
      </c>
      <c r="J225" s="265">
        <v>0</v>
      </c>
      <c r="K225" s="43"/>
      <c r="L225" s="93">
        <f t="shared" si="251"/>
        <v>0</v>
      </c>
      <c r="M225" s="230"/>
      <c r="N225" s="43"/>
      <c r="O225" s="87">
        <f t="shared" si="252"/>
        <v>0</v>
      </c>
      <c r="P225" s="311"/>
      <c r="Q225" s="331"/>
    </row>
    <row r="226" spans="1:17" hidden="1" x14ac:dyDescent="0.25">
      <c r="A226" s="72">
        <v>5260</v>
      </c>
      <c r="B226" s="41" t="s">
        <v>220</v>
      </c>
      <c r="C226" s="190">
        <f t="shared" si="191"/>
        <v>0</v>
      </c>
      <c r="D226" s="129">
        <f>SUM(D227)</f>
        <v>0</v>
      </c>
      <c r="E226" s="73">
        <f t="shared" ref="E226" si="253">SUM(E227)</f>
        <v>0</v>
      </c>
      <c r="F226" s="93">
        <f>SUM(F227)</f>
        <v>0</v>
      </c>
      <c r="G226" s="231">
        <f t="shared" ref="G226:I226" si="254">SUM(G227)</f>
        <v>0</v>
      </c>
      <c r="H226" s="73">
        <f t="shared" si="254"/>
        <v>0</v>
      </c>
      <c r="I226" s="87">
        <f t="shared" si="254"/>
        <v>0</v>
      </c>
      <c r="J226" s="129">
        <f>SUM(J227)</f>
        <v>0</v>
      </c>
      <c r="K226" s="73">
        <f t="shared" ref="K226:N226" si="255">SUM(K227)</f>
        <v>0</v>
      </c>
      <c r="L226" s="93">
        <f t="shared" si="255"/>
        <v>0</v>
      </c>
      <c r="M226" s="231">
        <f t="shared" si="255"/>
        <v>0</v>
      </c>
      <c r="N226" s="73">
        <f t="shared" si="255"/>
        <v>0</v>
      </c>
      <c r="O226" s="87">
        <f>SUM(O227)</f>
        <v>0</v>
      </c>
      <c r="P226" s="311"/>
      <c r="Q226" s="331"/>
    </row>
    <row r="227" spans="1:17" hidden="1" x14ac:dyDescent="0.25">
      <c r="A227" s="30">
        <v>5269</v>
      </c>
      <c r="B227" s="41" t="s">
        <v>221</v>
      </c>
      <c r="C227" s="190">
        <f t="shared" si="191"/>
        <v>0</v>
      </c>
      <c r="D227" s="265">
        <v>0</v>
      </c>
      <c r="E227" s="43"/>
      <c r="F227" s="93">
        <f t="shared" ref="F227:F228" si="256">D227+E227</f>
        <v>0</v>
      </c>
      <c r="G227" s="230"/>
      <c r="H227" s="43"/>
      <c r="I227" s="87">
        <f t="shared" ref="I227:I228" si="257">G227+H227</f>
        <v>0</v>
      </c>
      <c r="J227" s="265">
        <v>0</v>
      </c>
      <c r="K227" s="43"/>
      <c r="L227" s="93">
        <f t="shared" ref="L227:L228" si="258">J227+K227</f>
        <v>0</v>
      </c>
      <c r="M227" s="230"/>
      <c r="N227" s="43"/>
      <c r="O227" s="87">
        <f t="shared" ref="O227:O228" si="259">M227+N227</f>
        <v>0</v>
      </c>
      <c r="P227" s="311"/>
      <c r="Q227" s="331"/>
    </row>
    <row r="228" spans="1:17" hidden="1" x14ac:dyDescent="0.25">
      <c r="A228" s="70">
        <v>5270</v>
      </c>
      <c r="B228" s="55" t="s">
        <v>222</v>
      </c>
      <c r="C228" s="195">
        <f t="shared" si="191"/>
        <v>0</v>
      </c>
      <c r="D228" s="262">
        <v>0</v>
      </c>
      <c r="E228" s="74"/>
      <c r="F228" s="172">
        <f t="shared" si="256"/>
        <v>0</v>
      </c>
      <c r="G228" s="232"/>
      <c r="H228" s="74"/>
      <c r="I228" s="153">
        <f t="shared" si="257"/>
        <v>0</v>
      </c>
      <c r="J228" s="262">
        <v>0</v>
      </c>
      <c r="K228" s="74"/>
      <c r="L228" s="172">
        <f t="shared" si="258"/>
        <v>0</v>
      </c>
      <c r="M228" s="232"/>
      <c r="N228" s="74"/>
      <c r="O228" s="153">
        <f t="shared" si="259"/>
        <v>0</v>
      </c>
      <c r="P228" s="313"/>
      <c r="Q228" s="331"/>
    </row>
    <row r="229" spans="1:17" hidden="1" x14ac:dyDescent="0.25">
      <c r="A229" s="67">
        <v>6000</v>
      </c>
      <c r="B229" s="67" t="s">
        <v>223</v>
      </c>
      <c r="C229" s="200">
        <f t="shared" si="191"/>
        <v>0</v>
      </c>
      <c r="D229" s="134">
        <f>D230+D250+D258</f>
        <v>0</v>
      </c>
      <c r="E229" s="68">
        <f t="shared" ref="E229" si="260">E230+E250+E258</f>
        <v>0</v>
      </c>
      <c r="F229" s="170">
        <f>F230+F250+F258</f>
        <v>0</v>
      </c>
      <c r="G229" s="227">
        <f t="shared" ref="G229:I229" si="261">G230+G250+G258</f>
        <v>0</v>
      </c>
      <c r="H229" s="68">
        <f t="shared" si="261"/>
        <v>0</v>
      </c>
      <c r="I229" s="122">
        <f t="shared" si="261"/>
        <v>0</v>
      </c>
      <c r="J229" s="134">
        <f>J230+J250+J258</f>
        <v>0</v>
      </c>
      <c r="K229" s="68">
        <f t="shared" ref="K229:N229" si="262">K230+K250+K258</f>
        <v>0</v>
      </c>
      <c r="L229" s="170">
        <f t="shared" si="262"/>
        <v>0</v>
      </c>
      <c r="M229" s="227">
        <f t="shared" si="262"/>
        <v>0</v>
      </c>
      <c r="N229" s="68">
        <f t="shared" si="262"/>
        <v>0</v>
      </c>
      <c r="O229" s="122">
        <f>O230+O250+O258</f>
        <v>0</v>
      </c>
      <c r="P229" s="439"/>
      <c r="Q229" s="331"/>
    </row>
    <row r="230" spans="1:17" ht="14.25" hidden="1" customHeight="1" x14ac:dyDescent="0.25">
      <c r="A230" s="49">
        <v>6200</v>
      </c>
      <c r="B230" s="78" t="s">
        <v>224</v>
      </c>
      <c r="C230" s="202">
        <f t="shared" si="191"/>
        <v>0</v>
      </c>
      <c r="D230" s="135">
        <f>SUM(D231,D232,D234,D237,D243,D244,D245)</f>
        <v>0</v>
      </c>
      <c r="E230" s="81">
        <f t="shared" ref="E230" si="263">SUM(E231,E232,E234,E237,E243,E244,E245)</f>
        <v>0</v>
      </c>
      <c r="F230" s="171">
        <f>SUM(F231,F232,F234,F237,F243,F244,F245)</f>
        <v>0</v>
      </c>
      <c r="G230" s="236">
        <f t="shared" ref="G230:I230" si="264">SUM(G231,G232,G234,G237,G243,G244,G245)</f>
        <v>0</v>
      </c>
      <c r="H230" s="81">
        <f t="shared" si="264"/>
        <v>0</v>
      </c>
      <c r="I230" s="121">
        <f t="shared" si="264"/>
        <v>0</v>
      </c>
      <c r="J230" s="135">
        <f>SUM(J231,J232,J234,J237,J243,J244,J245)</f>
        <v>0</v>
      </c>
      <c r="K230" s="81">
        <f t="shared" ref="K230:N230" si="265">SUM(K231,K232,K234,K237,K243,K244,K245)</f>
        <v>0</v>
      </c>
      <c r="L230" s="171">
        <f t="shared" si="265"/>
        <v>0</v>
      </c>
      <c r="M230" s="236">
        <f t="shared" si="265"/>
        <v>0</v>
      </c>
      <c r="N230" s="81">
        <f t="shared" si="265"/>
        <v>0</v>
      </c>
      <c r="O230" s="121">
        <f>SUM(O231,O232,O234,O237,O243,O244,O245)</f>
        <v>0</v>
      </c>
      <c r="P230" s="440"/>
      <c r="Q230" s="331"/>
    </row>
    <row r="231" spans="1:17" hidden="1" x14ac:dyDescent="0.25">
      <c r="A231" s="686">
        <v>6220</v>
      </c>
      <c r="B231" s="38" t="s">
        <v>225</v>
      </c>
      <c r="C231" s="189">
        <f t="shared" si="191"/>
        <v>0</v>
      </c>
      <c r="D231" s="264">
        <v>0</v>
      </c>
      <c r="E231" s="40"/>
      <c r="F231" s="175">
        <f>D231+E231</f>
        <v>0</v>
      </c>
      <c r="G231" s="220"/>
      <c r="H231" s="40"/>
      <c r="I231" s="86">
        <f>G231+H231</f>
        <v>0</v>
      </c>
      <c r="J231" s="264">
        <v>0</v>
      </c>
      <c r="K231" s="40"/>
      <c r="L231" s="175">
        <f>J231+K231</f>
        <v>0</v>
      </c>
      <c r="M231" s="220"/>
      <c r="N231" s="40"/>
      <c r="O231" s="86">
        <f>M231+N231</f>
        <v>0</v>
      </c>
      <c r="P231" s="310"/>
      <c r="Q231" s="331"/>
    </row>
    <row r="232" spans="1:17" hidden="1" x14ac:dyDescent="0.25">
      <c r="A232" s="72">
        <v>6230</v>
      </c>
      <c r="B232" s="41" t="s">
        <v>226</v>
      </c>
      <c r="C232" s="190">
        <f t="shared" si="191"/>
        <v>0</v>
      </c>
      <c r="D232" s="129">
        <f>SUM(D233)</f>
        <v>0</v>
      </c>
      <c r="E232" s="73">
        <f t="shared" ref="E232:O232" si="266">SUM(E233)</f>
        <v>0</v>
      </c>
      <c r="F232" s="93">
        <f t="shared" si="266"/>
        <v>0</v>
      </c>
      <c r="G232" s="231">
        <f t="shared" si="266"/>
        <v>0</v>
      </c>
      <c r="H232" s="73">
        <f t="shared" si="266"/>
        <v>0</v>
      </c>
      <c r="I232" s="87">
        <f t="shared" si="266"/>
        <v>0</v>
      </c>
      <c r="J232" s="129">
        <f>SUM(J233)</f>
        <v>0</v>
      </c>
      <c r="K232" s="73">
        <f t="shared" si="266"/>
        <v>0</v>
      </c>
      <c r="L232" s="93">
        <f t="shared" si="266"/>
        <v>0</v>
      </c>
      <c r="M232" s="231">
        <f t="shared" si="266"/>
        <v>0</v>
      </c>
      <c r="N232" s="73">
        <f t="shared" si="266"/>
        <v>0</v>
      </c>
      <c r="O232" s="87">
        <f t="shared" si="266"/>
        <v>0</v>
      </c>
      <c r="P232" s="311"/>
      <c r="Q232" s="331"/>
    </row>
    <row r="233" spans="1:17" hidden="1" x14ac:dyDescent="0.25">
      <c r="A233" s="30">
        <v>6239</v>
      </c>
      <c r="B233" s="38" t="s">
        <v>227</v>
      </c>
      <c r="C233" s="190">
        <f t="shared" si="191"/>
        <v>0</v>
      </c>
      <c r="D233" s="264">
        <v>0</v>
      </c>
      <c r="E233" s="40"/>
      <c r="F233" s="175">
        <f>D233+E233</f>
        <v>0</v>
      </c>
      <c r="G233" s="220"/>
      <c r="H233" s="40"/>
      <c r="I233" s="86">
        <f>G233+H233</f>
        <v>0</v>
      </c>
      <c r="J233" s="264">
        <v>0</v>
      </c>
      <c r="K233" s="40"/>
      <c r="L233" s="175">
        <f>J233+K233</f>
        <v>0</v>
      </c>
      <c r="M233" s="220"/>
      <c r="N233" s="40"/>
      <c r="O233" s="86">
        <f>M233+N233</f>
        <v>0</v>
      </c>
      <c r="P233" s="310"/>
      <c r="Q233" s="331"/>
    </row>
    <row r="234" spans="1:17" ht="24" hidden="1" x14ac:dyDescent="0.25">
      <c r="A234" s="72">
        <v>6240</v>
      </c>
      <c r="B234" s="41" t="s">
        <v>228</v>
      </c>
      <c r="C234" s="190">
        <f t="shared" si="191"/>
        <v>0</v>
      </c>
      <c r="D234" s="129">
        <f>SUM(D235:D236)</f>
        <v>0</v>
      </c>
      <c r="E234" s="73">
        <f t="shared" ref="E234" si="267">SUM(E235:E236)</f>
        <v>0</v>
      </c>
      <c r="F234" s="93">
        <f>SUM(F235:F236)</f>
        <v>0</v>
      </c>
      <c r="G234" s="231">
        <f t="shared" ref="G234:I234" si="268">SUM(G235:G236)</f>
        <v>0</v>
      </c>
      <c r="H234" s="73">
        <f t="shared" si="268"/>
        <v>0</v>
      </c>
      <c r="I234" s="87">
        <f t="shared" si="268"/>
        <v>0</v>
      </c>
      <c r="J234" s="129">
        <f>SUM(J235:J236)</f>
        <v>0</v>
      </c>
      <c r="K234" s="73">
        <f t="shared" ref="K234:N234" si="269">SUM(K235:K236)</f>
        <v>0</v>
      </c>
      <c r="L234" s="93">
        <f t="shared" si="269"/>
        <v>0</v>
      </c>
      <c r="M234" s="231">
        <f t="shared" si="269"/>
        <v>0</v>
      </c>
      <c r="N234" s="73">
        <f t="shared" si="269"/>
        <v>0</v>
      </c>
      <c r="O234" s="87">
        <f>SUM(O235:O236)</f>
        <v>0</v>
      </c>
      <c r="P234" s="311"/>
      <c r="Q234" s="331"/>
    </row>
    <row r="235" spans="1:17" hidden="1" x14ac:dyDescent="0.25">
      <c r="A235" s="30">
        <v>6241</v>
      </c>
      <c r="B235" s="41" t="s">
        <v>229</v>
      </c>
      <c r="C235" s="190">
        <f t="shared" si="191"/>
        <v>0</v>
      </c>
      <c r="D235" s="265">
        <v>0</v>
      </c>
      <c r="E235" s="43"/>
      <c r="F235" s="93">
        <f t="shared" ref="F235:F236" si="270">D235+E235</f>
        <v>0</v>
      </c>
      <c r="G235" s="230"/>
      <c r="H235" s="43"/>
      <c r="I235" s="87">
        <f t="shared" ref="I235:I236" si="271">G235+H235</f>
        <v>0</v>
      </c>
      <c r="J235" s="265">
        <v>0</v>
      </c>
      <c r="K235" s="43"/>
      <c r="L235" s="93">
        <f t="shared" ref="L235:L236" si="272">J235+K235</f>
        <v>0</v>
      </c>
      <c r="M235" s="230"/>
      <c r="N235" s="43"/>
      <c r="O235" s="87">
        <f t="shared" ref="O235:O236" si="273">M235+N235</f>
        <v>0</v>
      </c>
      <c r="P235" s="311"/>
      <c r="Q235" s="331"/>
    </row>
    <row r="236" spans="1:17" hidden="1" x14ac:dyDescent="0.25">
      <c r="A236" s="30">
        <v>6242</v>
      </c>
      <c r="B236" s="41" t="s">
        <v>230</v>
      </c>
      <c r="C236" s="190">
        <f t="shared" si="191"/>
        <v>0</v>
      </c>
      <c r="D236" s="265">
        <v>0</v>
      </c>
      <c r="E236" s="43"/>
      <c r="F236" s="93">
        <f t="shared" si="270"/>
        <v>0</v>
      </c>
      <c r="G236" s="230"/>
      <c r="H236" s="43"/>
      <c r="I236" s="87">
        <f t="shared" si="271"/>
        <v>0</v>
      </c>
      <c r="J236" s="265">
        <v>0</v>
      </c>
      <c r="K236" s="43"/>
      <c r="L236" s="93">
        <f t="shared" si="272"/>
        <v>0</v>
      </c>
      <c r="M236" s="230"/>
      <c r="N236" s="43"/>
      <c r="O236" s="87">
        <f t="shared" si="273"/>
        <v>0</v>
      </c>
      <c r="P236" s="311"/>
      <c r="Q236" s="331"/>
    </row>
    <row r="237" spans="1:17" ht="25.5" hidden="1" customHeight="1" x14ac:dyDescent="0.25">
      <c r="A237" s="72">
        <v>6250</v>
      </c>
      <c r="B237" s="41" t="s">
        <v>231</v>
      </c>
      <c r="C237" s="190">
        <f t="shared" si="191"/>
        <v>0</v>
      </c>
      <c r="D237" s="129">
        <f>SUM(D238:D242)</f>
        <v>0</v>
      </c>
      <c r="E237" s="73">
        <f t="shared" ref="E237" si="274">SUM(E238:E242)</f>
        <v>0</v>
      </c>
      <c r="F237" s="93">
        <f>SUM(F238:F242)</f>
        <v>0</v>
      </c>
      <c r="G237" s="231">
        <f t="shared" ref="G237:I237" si="275">SUM(G238:G242)</f>
        <v>0</v>
      </c>
      <c r="H237" s="73">
        <f t="shared" si="275"/>
        <v>0</v>
      </c>
      <c r="I237" s="87">
        <f t="shared" si="275"/>
        <v>0</v>
      </c>
      <c r="J237" s="129">
        <f>SUM(J238:J242)</f>
        <v>0</v>
      </c>
      <c r="K237" s="73">
        <f t="shared" ref="K237:N237" si="276">SUM(K238:K242)</f>
        <v>0</v>
      </c>
      <c r="L237" s="93">
        <f t="shared" si="276"/>
        <v>0</v>
      </c>
      <c r="M237" s="231">
        <f t="shared" si="276"/>
        <v>0</v>
      </c>
      <c r="N237" s="73">
        <f t="shared" si="276"/>
        <v>0</v>
      </c>
      <c r="O237" s="87">
        <f>SUM(O238:O242)</f>
        <v>0</v>
      </c>
      <c r="P237" s="311"/>
      <c r="Q237" s="331"/>
    </row>
    <row r="238" spans="1:17" ht="14.25" hidden="1" customHeight="1" x14ac:dyDescent="0.25">
      <c r="A238" s="30">
        <v>6252</v>
      </c>
      <c r="B238" s="41" t="s">
        <v>232</v>
      </c>
      <c r="C238" s="190">
        <f t="shared" si="191"/>
        <v>0</v>
      </c>
      <c r="D238" s="265">
        <v>0</v>
      </c>
      <c r="E238" s="43"/>
      <c r="F238" s="93">
        <f t="shared" ref="F238:F244" si="277">D238+E238</f>
        <v>0</v>
      </c>
      <c r="G238" s="230"/>
      <c r="H238" s="43"/>
      <c r="I238" s="87">
        <f t="shared" ref="I238:I244" si="278">G238+H238</f>
        <v>0</v>
      </c>
      <c r="J238" s="265">
        <v>0</v>
      </c>
      <c r="K238" s="43"/>
      <c r="L238" s="93">
        <f t="shared" ref="L238:L244" si="279">J238+K238</f>
        <v>0</v>
      </c>
      <c r="M238" s="230"/>
      <c r="N238" s="43"/>
      <c r="O238" s="87">
        <f t="shared" ref="O238:O244" si="280">M238+N238</f>
        <v>0</v>
      </c>
      <c r="P238" s="311"/>
      <c r="Q238" s="331"/>
    </row>
    <row r="239" spans="1:17" ht="14.25" hidden="1" customHeight="1" x14ac:dyDescent="0.25">
      <c r="A239" s="30">
        <v>6253</v>
      </c>
      <c r="B239" s="41" t="s">
        <v>233</v>
      </c>
      <c r="C239" s="190">
        <f t="shared" si="191"/>
        <v>0</v>
      </c>
      <c r="D239" s="265">
        <v>0</v>
      </c>
      <c r="E239" s="43"/>
      <c r="F239" s="93">
        <f t="shared" si="277"/>
        <v>0</v>
      </c>
      <c r="G239" s="230"/>
      <c r="H239" s="43"/>
      <c r="I239" s="87">
        <f t="shared" si="278"/>
        <v>0</v>
      </c>
      <c r="J239" s="265">
        <v>0</v>
      </c>
      <c r="K239" s="43"/>
      <c r="L239" s="93">
        <f t="shared" si="279"/>
        <v>0</v>
      </c>
      <c r="M239" s="230"/>
      <c r="N239" s="43"/>
      <c r="O239" s="87">
        <f t="shared" si="280"/>
        <v>0</v>
      </c>
      <c r="P239" s="311"/>
      <c r="Q239" s="331"/>
    </row>
    <row r="240" spans="1:17" ht="24" hidden="1" x14ac:dyDescent="0.25">
      <c r="A240" s="30">
        <v>6254</v>
      </c>
      <c r="B240" s="41" t="s">
        <v>234</v>
      </c>
      <c r="C240" s="190">
        <f t="shared" si="191"/>
        <v>0</v>
      </c>
      <c r="D240" s="265">
        <v>0</v>
      </c>
      <c r="E240" s="43"/>
      <c r="F240" s="93">
        <f t="shared" si="277"/>
        <v>0</v>
      </c>
      <c r="G240" s="230"/>
      <c r="H240" s="43"/>
      <c r="I240" s="87">
        <f t="shared" si="278"/>
        <v>0</v>
      </c>
      <c r="J240" s="265">
        <v>0</v>
      </c>
      <c r="K240" s="43"/>
      <c r="L240" s="93">
        <f t="shared" si="279"/>
        <v>0</v>
      </c>
      <c r="M240" s="230"/>
      <c r="N240" s="43"/>
      <c r="O240" s="87">
        <f t="shared" si="280"/>
        <v>0</v>
      </c>
      <c r="P240" s="311"/>
      <c r="Q240" s="331"/>
    </row>
    <row r="241" spans="1:17" ht="24" hidden="1" x14ac:dyDescent="0.25">
      <c r="A241" s="30">
        <v>6255</v>
      </c>
      <c r="B241" s="41" t="s">
        <v>235</v>
      </c>
      <c r="C241" s="190">
        <f t="shared" ref="C241:C295" si="281">SUM(F241,I241,L241,O241)</f>
        <v>0</v>
      </c>
      <c r="D241" s="265">
        <v>0</v>
      </c>
      <c r="E241" s="43"/>
      <c r="F241" s="93">
        <f t="shared" si="277"/>
        <v>0</v>
      </c>
      <c r="G241" s="230"/>
      <c r="H241" s="43"/>
      <c r="I241" s="87">
        <f t="shared" si="278"/>
        <v>0</v>
      </c>
      <c r="J241" s="265">
        <v>0</v>
      </c>
      <c r="K241" s="43"/>
      <c r="L241" s="93">
        <f t="shared" si="279"/>
        <v>0</v>
      </c>
      <c r="M241" s="230"/>
      <c r="N241" s="43"/>
      <c r="O241" s="87">
        <f t="shared" si="280"/>
        <v>0</v>
      </c>
      <c r="P241" s="311"/>
      <c r="Q241" s="331"/>
    </row>
    <row r="242" spans="1:17" hidden="1" x14ac:dyDescent="0.25">
      <c r="A242" s="30">
        <v>6259</v>
      </c>
      <c r="B242" s="41" t="s">
        <v>236</v>
      </c>
      <c r="C242" s="190">
        <f t="shared" si="281"/>
        <v>0</v>
      </c>
      <c r="D242" s="265">
        <v>0</v>
      </c>
      <c r="E242" s="43"/>
      <c r="F242" s="93">
        <f t="shared" si="277"/>
        <v>0</v>
      </c>
      <c r="G242" s="230"/>
      <c r="H242" s="43"/>
      <c r="I242" s="87">
        <f t="shared" si="278"/>
        <v>0</v>
      </c>
      <c r="J242" s="265">
        <v>0</v>
      </c>
      <c r="K242" s="43"/>
      <c r="L242" s="93">
        <f t="shared" si="279"/>
        <v>0</v>
      </c>
      <c r="M242" s="230"/>
      <c r="N242" s="43"/>
      <c r="O242" s="87">
        <f t="shared" si="280"/>
        <v>0</v>
      </c>
      <c r="P242" s="311"/>
      <c r="Q242" s="331"/>
    </row>
    <row r="243" spans="1:17" ht="24" hidden="1" x14ac:dyDescent="0.25">
      <c r="A243" s="72">
        <v>6260</v>
      </c>
      <c r="B243" s="41" t="s">
        <v>237</v>
      </c>
      <c r="C243" s="190">
        <f t="shared" si="281"/>
        <v>0</v>
      </c>
      <c r="D243" s="265">
        <v>0</v>
      </c>
      <c r="E243" s="43"/>
      <c r="F243" s="93">
        <f t="shared" si="277"/>
        <v>0</v>
      </c>
      <c r="G243" s="230"/>
      <c r="H243" s="43"/>
      <c r="I243" s="87">
        <f t="shared" si="278"/>
        <v>0</v>
      </c>
      <c r="J243" s="265">
        <v>0</v>
      </c>
      <c r="K243" s="43"/>
      <c r="L243" s="93">
        <f t="shared" si="279"/>
        <v>0</v>
      </c>
      <c r="M243" s="230"/>
      <c r="N243" s="43"/>
      <c r="O243" s="87">
        <f t="shared" si="280"/>
        <v>0</v>
      </c>
      <c r="P243" s="311"/>
      <c r="Q243" s="331"/>
    </row>
    <row r="244" spans="1:17" hidden="1" x14ac:dyDescent="0.25">
      <c r="A244" s="72">
        <v>6270</v>
      </c>
      <c r="B244" s="41" t="s">
        <v>238</v>
      </c>
      <c r="C244" s="190">
        <f t="shared" si="281"/>
        <v>0</v>
      </c>
      <c r="D244" s="265">
        <v>0</v>
      </c>
      <c r="E244" s="43"/>
      <c r="F244" s="93">
        <f t="shared" si="277"/>
        <v>0</v>
      </c>
      <c r="G244" s="230"/>
      <c r="H244" s="43"/>
      <c r="I244" s="87">
        <f t="shared" si="278"/>
        <v>0</v>
      </c>
      <c r="J244" s="265">
        <v>0</v>
      </c>
      <c r="K244" s="43"/>
      <c r="L244" s="93">
        <f t="shared" si="279"/>
        <v>0</v>
      </c>
      <c r="M244" s="230"/>
      <c r="N244" s="43"/>
      <c r="O244" s="87">
        <f t="shared" si="280"/>
        <v>0</v>
      </c>
      <c r="P244" s="311"/>
      <c r="Q244" s="331"/>
    </row>
    <row r="245" spans="1:17" hidden="1" x14ac:dyDescent="0.25">
      <c r="A245" s="686">
        <v>6290</v>
      </c>
      <c r="B245" s="38" t="s">
        <v>239</v>
      </c>
      <c r="C245" s="201">
        <f t="shared" si="281"/>
        <v>0</v>
      </c>
      <c r="D245" s="128">
        <f>SUM(D246:D249)</f>
        <v>0</v>
      </c>
      <c r="E245" s="75">
        <f t="shared" ref="E245" si="282">SUM(E246:E249)</f>
        <v>0</v>
      </c>
      <c r="F245" s="175">
        <f>SUM(F246:F249)</f>
        <v>0</v>
      </c>
      <c r="G245" s="233">
        <f t="shared" ref="G245:I245" si="283">SUM(G246:G249)</f>
        <v>0</v>
      </c>
      <c r="H245" s="75">
        <f t="shared" si="283"/>
        <v>0</v>
      </c>
      <c r="I245" s="86">
        <f t="shared" si="283"/>
        <v>0</v>
      </c>
      <c r="J245" s="128">
        <f>SUM(J246:J249)</f>
        <v>0</v>
      </c>
      <c r="K245" s="75">
        <f t="shared" ref="K245:O245" si="284">SUM(K246:K249)</f>
        <v>0</v>
      </c>
      <c r="L245" s="175">
        <f t="shared" si="284"/>
        <v>0</v>
      </c>
      <c r="M245" s="233">
        <f t="shared" si="284"/>
        <v>0</v>
      </c>
      <c r="N245" s="75">
        <f t="shared" si="284"/>
        <v>0</v>
      </c>
      <c r="O245" s="86">
        <f t="shared" si="284"/>
        <v>0</v>
      </c>
      <c r="P245" s="320"/>
      <c r="Q245" s="331"/>
    </row>
    <row r="246" spans="1:17" hidden="1" x14ac:dyDescent="0.25">
      <c r="A246" s="30">
        <v>6291</v>
      </c>
      <c r="B246" s="41" t="s">
        <v>240</v>
      </c>
      <c r="C246" s="190">
        <f t="shared" si="281"/>
        <v>0</v>
      </c>
      <c r="D246" s="265">
        <v>0</v>
      </c>
      <c r="E246" s="43"/>
      <c r="F246" s="93">
        <f t="shared" ref="F246:F249" si="285">D246+E246</f>
        <v>0</v>
      </c>
      <c r="G246" s="230"/>
      <c r="H246" s="43"/>
      <c r="I246" s="87">
        <f t="shared" ref="I246:I249" si="286">G246+H246</f>
        <v>0</v>
      </c>
      <c r="J246" s="265">
        <v>0</v>
      </c>
      <c r="K246" s="43"/>
      <c r="L246" s="93">
        <f t="shared" ref="L246:L249" si="287">J246+K246</f>
        <v>0</v>
      </c>
      <c r="M246" s="230"/>
      <c r="N246" s="43"/>
      <c r="O246" s="87">
        <f t="shared" ref="O246:O249" si="288">M246+N246</f>
        <v>0</v>
      </c>
      <c r="P246" s="311"/>
      <c r="Q246" s="331"/>
    </row>
    <row r="247" spans="1:17" hidden="1" x14ac:dyDescent="0.25">
      <c r="A247" s="30">
        <v>6292</v>
      </c>
      <c r="B247" s="41" t="s">
        <v>241</v>
      </c>
      <c r="C247" s="190">
        <f t="shared" si="281"/>
        <v>0</v>
      </c>
      <c r="D247" s="265">
        <v>0</v>
      </c>
      <c r="E247" s="43"/>
      <c r="F247" s="93">
        <f t="shared" si="285"/>
        <v>0</v>
      </c>
      <c r="G247" s="230"/>
      <c r="H247" s="43"/>
      <c r="I247" s="87">
        <f t="shared" si="286"/>
        <v>0</v>
      </c>
      <c r="J247" s="265">
        <v>0</v>
      </c>
      <c r="K247" s="43"/>
      <c r="L247" s="93">
        <f t="shared" si="287"/>
        <v>0</v>
      </c>
      <c r="M247" s="230"/>
      <c r="N247" s="43"/>
      <c r="O247" s="87">
        <f t="shared" si="288"/>
        <v>0</v>
      </c>
      <c r="P247" s="311"/>
      <c r="Q247" s="331"/>
    </row>
    <row r="248" spans="1:17" ht="72" hidden="1" x14ac:dyDescent="0.25">
      <c r="A248" s="30">
        <v>6296</v>
      </c>
      <c r="B248" s="41" t="s">
        <v>242</v>
      </c>
      <c r="C248" s="190">
        <f t="shared" si="281"/>
        <v>0</v>
      </c>
      <c r="D248" s="265">
        <v>0</v>
      </c>
      <c r="E248" s="43"/>
      <c r="F248" s="93">
        <f t="shared" si="285"/>
        <v>0</v>
      </c>
      <c r="G248" s="230"/>
      <c r="H248" s="43"/>
      <c r="I248" s="87">
        <f t="shared" si="286"/>
        <v>0</v>
      </c>
      <c r="J248" s="265">
        <v>0</v>
      </c>
      <c r="K248" s="43"/>
      <c r="L248" s="93">
        <f t="shared" si="287"/>
        <v>0</v>
      </c>
      <c r="M248" s="230"/>
      <c r="N248" s="43"/>
      <c r="O248" s="87">
        <f t="shared" si="288"/>
        <v>0</v>
      </c>
      <c r="P248" s="311"/>
      <c r="Q248" s="331"/>
    </row>
    <row r="249" spans="1:17" ht="39.75" hidden="1" customHeight="1" x14ac:dyDescent="0.25">
      <c r="A249" s="30">
        <v>6299</v>
      </c>
      <c r="B249" s="41" t="s">
        <v>243</v>
      </c>
      <c r="C249" s="190">
        <f t="shared" si="281"/>
        <v>0</v>
      </c>
      <c r="D249" s="265">
        <v>0</v>
      </c>
      <c r="E249" s="43"/>
      <c r="F249" s="93">
        <f t="shared" si="285"/>
        <v>0</v>
      </c>
      <c r="G249" s="230"/>
      <c r="H249" s="43"/>
      <c r="I249" s="87">
        <f t="shared" si="286"/>
        <v>0</v>
      </c>
      <c r="J249" s="265">
        <v>0</v>
      </c>
      <c r="K249" s="43"/>
      <c r="L249" s="93">
        <f t="shared" si="287"/>
        <v>0</v>
      </c>
      <c r="M249" s="230"/>
      <c r="N249" s="43"/>
      <c r="O249" s="87">
        <f t="shared" si="288"/>
        <v>0</v>
      </c>
      <c r="P249" s="311"/>
      <c r="Q249" s="331"/>
    </row>
    <row r="250" spans="1:17" hidden="1" x14ac:dyDescent="0.25">
      <c r="A250" s="34">
        <v>6300</v>
      </c>
      <c r="B250" s="69" t="s">
        <v>244</v>
      </c>
      <c r="C250" s="188">
        <f t="shared" si="281"/>
        <v>0</v>
      </c>
      <c r="D250" s="127">
        <f>SUM(D251,D256,D257)</f>
        <v>0</v>
      </c>
      <c r="E250" s="36">
        <f t="shared" ref="E250" si="289">SUM(E251,E256,E257)</f>
        <v>0</v>
      </c>
      <c r="F250" s="174">
        <f>SUM(F251,F256,F257)</f>
        <v>0</v>
      </c>
      <c r="G250" s="228">
        <f t="shared" ref="G250:I250" si="290">SUM(G251,G256,G257)</f>
        <v>0</v>
      </c>
      <c r="H250" s="36">
        <f t="shared" si="290"/>
        <v>0</v>
      </c>
      <c r="I250" s="120">
        <f t="shared" si="290"/>
        <v>0</v>
      </c>
      <c r="J250" s="127">
        <f>SUM(J251,J256,J257)</f>
        <v>0</v>
      </c>
      <c r="K250" s="36">
        <f t="shared" ref="K250:O250" si="291">SUM(K251,K256,K257)</f>
        <v>0</v>
      </c>
      <c r="L250" s="174">
        <f t="shared" si="291"/>
        <v>0</v>
      </c>
      <c r="M250" s="228">
        <f t="shared" si="291"/>
        <v>0</v>
      </c>
      <c r="N250" s="36">
        <f t="shared" si="291"/>
        <v>0</v>
      </c>
      <c r="O250" s="120">
        <f t="shared" si="291"/>
        <v>0</v>
      </c>
      <c r="P250" s="441"/>
      <c r="Q250" s="331"/>
    </row>
    <row r="251" spans="1:17" hidden="1" x14ac:dyDescent="0.25">
      <c r="A251" s="686">
        <v>6320</v>
      </c>
      <c r="B251" s="38" t="s">
        <v>245</v>
      </c>
      <c r="C251" s="201">
        <f t="shared" si="281"/>
        <v>0</v>
      </c>
      <c r="D251" s="128">
        <f>SUM(D252:D255)</f>
        <v>0</v>
      </c>
      <c r="E251" s="75">
        <f t="shared" ref="E251" si="292">SUM(E252:E255)</f>
        <v>0</v>
      </c>
      <c r="F251" s="175">
        <f>SUM(F252:F255)</f>
        <v>0</v>
      </c>
      <c r="G251" s="233">
        <f t="shared" ref="G251:I251" si="293">SUM(G252:G255)</f>
        <v>0</v>
      </c>
      <c r="H251" s="75">
        <f t="shared" si="293"/>
        <v>0</v>
      </c>
      <c r="I251" s="86">
        <f t="shared" si="293"/>
        <v>0</v>
      </c>
      <c r="J251" s="128">
        <f>SUM(J252:J255)</f>
        <v>0</v>
      </c>
      <c r="K251" s="75">
        <f t="shared" ref="K251:O251" si="294">SUM(K252:K255)</f>
        <v>0</v>
      </c>
      <c r="L251" s="175">
        <f t="shared" si="294"/>
        <v>0</v>
      </c>
      <c r="M251" s="233">
        <f t="shared" si="294"/>
        <v>0</v>
      </c>
      <c r="N251" s="75">
        <f t="shared" si="294"/>
        <v>0</v>
      </c>
      <c r="O251" s="86">
        <f t="shared" si="294"/>
        <v>0</v>
      </c>
      <c r="P251" s="310"/>
      <c r="Q251" s="331"/>
    </row>
    <row r="252" spans="1:17" hidden="1" x14ac:dyDescent="0.25">
      <c r="A252" s="30">
        <v>6322</v>
      </c>
      <c r="B252" s="41" t="s">
        <v>246</v>
      </c>
      <c r="C252" s="190">
        <f t="shared" si="281"/>
        <v>0</v>
      </c>
      <c r="D252" s="265">
        <v>0</v>
      </c>
      <c r="E252" s="43"/>
      <c r="F252" s="93">
        <f t="shared" ref="F252:F257" si="295">D252+E252</f>
        <v>0</v>
      </c>
      <c r="G252" s="230"/>
      <c r="H252" s="43"/>
      <c r="I252" s="87">
        <f t="shared" ref="I252:I257" si="296">G252+H252</f>
        <v>0</v>
      </c>
      <c r="J252" s="265">
        <v>0</v>
      </c>
      <c r="K252" s="43"/>
      <c r="L252" s="93">
        <f t="shared" ref="L252:L257" si="297">J252+K252</f>
        <v>0</v>
      </c>
      <c r="M252" s="230"/>
      <c r="N252" s="43"/>
      <c r="O252" s="87">
        <f t="shared" ref="O252:O257" si="298">M252+N252</f>
        <v>0</v>
      </c>
      <c r="P252" s="311"/>
      <c r="Q252" s="331"/>
    </row>
    <row r="253" spans="1:17" ht="24" hidden="1" x14ac:dyDescent="0.25">
      <c r="A253" s="30">
        <v>6323</v>
      </c>
      <c r="B253" s="41" t="s">
        <v>247</v>
      </c>
      <c r="C253" s="190">
        <f t="shared" si="281"/>
        <v>0</v>
      </c>
      <c r="D253" s="265">
        <v>0</v>
      </c>
      <c r="E253" s="43"/>
      <c r="F253" s="93">
        <f t="shared" si="295"/>
        <v>0</v>
      </c>
      <c r="G253" s="230"/>
      <c r="H253" s="43"/>
      <c r="I253" s="87">
        <f t="shared" si="296"/>
        <v>0</v>
      </c>
      <c r="J253" s="265">
        <v>0</v>
      </c>
      <c r="K253" s="43"/>
      <c r="L253" s="93">
        <f t="shared" si="297"/>
        <v>0</v>
      </c>
      <c r="M253" s="230"/>
      <c r="N253" s="43"/>
      <c r="O253" s="87">
        <f t="shared" si="298"/>
        <v>0</v>
      </c>
      <c r="P253" s="311"/>
      <c r="Q253" s="331"/>
    </row>
    <row r="254" spans="1:17" ht="24" hidden="1" x14ac:dyDescent="0.25">
      <c r="A254" s="30">
        <v>6324</v>
      </c>
      <c r="B254" s="41" t="s">
        <v>301</v>
      </c>
      <c r="C254" s="190">
        <f t="shared" si="281"/>
        <v>0</v>
      </c>
      <c r="D254" s="265">
        <v>0</v>
      </c>
      <c r="E254" s="43"/>
      <c r="F254" s="93">
        <f t="shared" si="295"/>
        <v>0</v>
      </c>
      <c r="G254" s="230"/>
      <c r="H254" s="43"/>
      <c r="I254" s="87">
        <f t="shared" si="296"/>
        <v>0</v>
      </c>
      <c r="J254" s="265">
        <v>0</v>
      </c>
      <c r="K254" s="43"/>
      <c r="L254" s="93">
        <f t="shared" si="297"/>
        <v>0</v>
      </c>
      <c r="M254" s="230"/>
      <c r="N254" s="43"/>
      <c r="O254" s="87">
        <f t="shared" si="298"/>
        <v>0</v>
      </c>
      <c r="P254" s="311"/>
      <c r="Q254" s="331"/>
    </row>
    <row r="255" spans="1:17" hidden="1" x14ac:dyDescent="0.25">
      <c r="A255" s="27">
        <v>6329</v>
      </c>
      <c r="B255" s="38" t="s">
        <v>302</v>
      </c>
      <c r="C255" s="189">
        <f t="shared" si="281"/>
        <v>0</v>
      </c>
      <c r="D255" s="264">
        <v>0</v>
      </c>
      <c r="E255" s="40"/>
      <c r="F255" s="175">
        <f t="shared" si="295"/>
        <v>0</v>
      </c>
      <c r="G255" s="220"/>
      <c r="H255" s="40"/>
      <c r="I255" s="86">
        <f t="shared" si="296"/>
        <v>0</v>
      </c>
      <c r="J255" s="264">
        <v>0</v>
      </c>
      <c r="K255" s="40"/>
      <c r="L255" s="175">
        <f t="shared" si="297"/>
        <v>0</v>
      </c>
      <c r="M255" s="220"/>
      <c r="N255" s="40"/>
      <c r="O255" s="86">
        <f t="shared" si="298"/>
        <v>0</v>
      </c>
      <c r="P255" s="310"/>
      <c r="Q255" s="331"/>
    </row>
    <row r="256" spans="1:17" hidden="1" x14ac:dyDescent="0.25">
      <c r="A256" s="90">
        <v>6330</v>
      </c>
      <c r="B256" s="91" t="s">
        <v>248</v>
      </c>
      <c r="C256" s="201">
        <f t="shared" si="281"/>
        <v>0</v>
      </c>
      <c r="D256" s="266">
        <v>0</v>
      </c>
      <c r="E256" s="80"/>
      <c r="F256" s="443">
        <f t="shared" si="295"/>
        <v>0</v>
      </c>
      <c r="G256" s="235"/>
      <c r="H256" s="80"/>
      <c r="I256" s="159">
        <f t="shared" si="296"/>
        <v>0</v>
      </c>
      <c r="J256" s="266">
        <v>0</v>
      </c>
      <c r="K256" s="80"/>
      <c r="L256" s="443">
        <f t="shared" si="297"/>
        <v>0</v>
      </c>
      <c r="M256" s="235"/>
      <c r="N256" s="80"/>
      <c r="O256" s="159">
        <f t="shared" si="298"/>
        <v>0</v>
      </c>
      <c r="P256" s="320"/>
      <c r="Q256" s="331"/>
    </row>
    <row r="257" spans="1:17" hidden="1" x14ac:dyDescent="0.25">
      <c r="A257" s="72">
        <v>6360</v>
      </c>
      <c r="B257" s="41" t="s">
        <v>249</v>
      </c>
      <c r="C257" s="190">
        <f t="shared" si="281"/>
        <v>0</v>
      </c>
      <c r="D257" s="265">
        <v>0</v>
      </c>
      <c r="E257" s="43"/>
      <c r="F257" s="93">
        <f t="shared" si="295"/>
        <v>0</v>
      </c>
      <c r="G257" s="230"/>
      <c r="H257" s="43"/>
      <c r="I257" s="87">
        <f t="shared" si="296"/>
        <v>0</v>
      </c>
      <c r="J257" s="265">
        <v>0</v>
      </c>
      <c r="K257" s="43"/>
      <c r="L257" s="93">
        <f t="shared" si="297"/>
        <v>0</v>
      </c>
      <c r="M257" s="230"/>
      <c r="N257" s="43"/>
      <c r="O257" s="87">
        <f t="shared" si="298"/>
        <v>0</v>
      </c>
      <c r="P257" s="311"/>
      <c r="Q257" s="331"/>
    </row>
    <row r="258" spans="1:17" ht="24" hidden="1" x14ac:dyDescent="0.25">
      <c r="A258" s="34">
        <v>6400</v>
      </c>
      <c r="B258" s="69" t="s">
        <v>250</v>
      </c>
      <c r="C258" s="188">
        <f t="shared" si="281"/>
        <v>0</v>
      </c>
      <c r="D258" s="127">
        <f>SUM(D259,D263)</f>
        <v>0</v>
      </c>
      <c r="E258" s="36">
        <f t="shared" ref="E258" si="299">SUM(E259,E263)</f>
        <v>0</v>
      </c>
      <c r="F258" s="174">
        <f>SUM(F259,F263)</f>
        <v>0</v>
      </c>
      <c r="G258" s="228">
        <f t="shared" ref="G258:O258" si="300">SUM(G259,G263)</f>
        <v>0</v>
      </c>
      <c r="H258" s="36">
        <f t="shared" si="300"/>
        <v>0</v>
      </c>
      <c r="I258" s="120">
        <f t="shared" si="300"/>
        <v>0</v>
      </c>
      <c r="J258" s="127">
        <f>SUM(J259,J263)</f>
        <v>0</v>
      </c>
      <c r="K258" s="36">
        <f t="shared" si="300"/>
        <v>0</v>
      </c>
      <c r="L258" s="174">
        <f t="shared" si="300"/>
        <v>0</v>
      </c>
      <c r="M258" s="228">
        <f t="shared" si="300"/>
        <v>0</v>
      </c>
      <c r="N258" s="36">
        <f t="shared" si="300"/>
        <v>0</v>
      </c>
      <c r="O258" s="120">
        <f t="shared" si="300"/>
        <v>0</v>
      </c>
      <c r="P258" s="441"/>
      <c r="Q258" s="331"/>
    </row>
    <row r="259" spans="1:17" ht="24" hidden="1" x14ac:dyDescent="0.25">
      <c r="A259" s="686">
        <v>6410</v>
      </c>
      <c r="B259" s="38" t="s">
        <v>251</v>
      </c>
      <c r="C259" s="189">
        <f t="shared" si="281"/>
        <v>0</v>
      </c>
      <c r="D259" s="128">
        <f>SUM(D260:D262)</f>
        <v>0</v>
      </c>
      <c r="E259" s="75">
        <f t="shared" ref="E259" si="301">SUM(E260:E262)</f>
        <v>0</v>
      </c>
      <c r="F259" s="175">
        <f>SUM(F260:F262)</f>
        <v>0</v>
      </c>
      <c r="G259" s="233">
        <f t="shared" ref="G259:I259" si="302">SUM(G260:G262)</f>
        <v>0</v>
      </c>
      <c r="H259" s="75">
        <f t="shared" si="302"/>
        <v>0</v>
      </c>
      <c r="I259" s="86">
        <f t="shared" si="302"/>
        <v>0</v>
      </c>
      <c r="J259" s="128">
        <f>SUM(J260:J262)</f>
        <v>0</v>
      </c>
      <c r="K259" s="75">
        <f t="shared" ref="K259:O259" si="303">SUM(K260:K262)</f>
        <v>0</v>
      </c>
      <c r="L259" s="175">
        <f t="shared" si="303"/>
        <v>0</v>
      </c>
      <c r="M259" s="233">
        <f t="shared" si="303"/>
        <v>0</v>
      </c>
      <c r="N259" s="75">
        <f t="shared" si="303"/>
        <v>0</v>
      </c>
      <c r="O259" s="158">
        <f t="shared" si="303"/>
        <v>0</v>
      </c>
      <c r="P259" s="323"/>
      <c r="Q259" s="331"/>
    </row>
    <row r="260" spans="1:17" hidden="1" x14ac:dyDescent="0.25">
      <c r="A260" s="30">
        <v>6411</v>
      </c>
      <c r="B260" s="92" t="s">
        <v>252</v>
      </c>
      <c r="C260" s="190">
        <f t="shared" si="281"/>
        <v>0</v>
      </c>
      <c r="D260" s="265">
        <v>0</v>
      </c>
      <c r="E260" s="43"/>
      <c r="F260" s="93">
        <f t="shared" ref="F260:F262" si="304">D260+E260</f>
        <v>0</v>
      </c>
      <c r="G260" s="230"/>
      <c r="H260" s="43"/>
      <c r="I260" s="87">
        <f t="shared" ref="I260:I262" si="305">G260+H260</f>
        <v>0</v>
      </c>
      <c r="J260" s="265">
        <v>0</v>
      </c>
      <c r="K260" s="43"/>
      <c r="L260" s="93">
        <f t="shared" ref="L260:L262" si="306">J260+K260</f>
        <v>0</v>
      </c>
      <c r="M260" s="230"/>
      <c r="N260" s="43"/>
      <c r="O260" s="87">
        <f t="shared" ref="O260:O262" si="307">M260+N260</f>
        <v>0</v>
      </c>
      <c r="P260" s="311"/>
      <c r="Q260" s="331"/>
    </row>
    <row r="261" spans="1:17" ht="36" hidden="1" x14ac:dyDescent="0.25">
      <c r="A261" s="30">
        <v>6412</v>
      </c>
      <c r="B261" s="41" t="s">
        <v>253</v>
      </c>
      <c r="C261" s="190">
        <f t="shared" si="281"/>
        <v>0</v>
      </c>
      <c r="D261" s="265">
        <v>0</v>
      </c>
      <c r="E261" s="43"/>
      <c r="F261" s="93">
        <f t="shared" si="304"/>
        <v>0</v>
      </c>
      <c r="G261" s="230"/>
      <c r="H261" s="43"/>
      <c r="I261" s="87">
        <f t="shared" si="305"/>
        <v>0</v>
      </c>
      <c r="J261" s="265">
        <v>0</v>
      </c>
      <c r="K261" s="43"/>
      <c r="L261" s="93">
        <f t="shared" si="306"/>
        <v>0</v>
      </c>
      <c r="M261" s="230"/>
      <c r="N261" s="43"/>
      <c r="O261" s="87">
        <f t="shared" si="307"/>
        <v>0</v>
      </c>
      <c r="P261" s="311"/>
      <c r="Q261" s="331"/>
    </row>
    <row r="262" spans="1:17" ht="24" hidden="1" x14ac:dyDescent="0.25">
      <c r="A262" s="30">
        <v>6419</v>
      </c>
      <c r="B262" s="41" t="s">
        <v>254</v>
      </c>
      <c r="C262" s="190">
        <f t="shared" si="281"/>
        <v>0</v>
      </c>
      <c r="D262" s="265">
        <v>0</v>
      </c>
      <c r="E262" s="43"/>
      <c r="F262" s="93">
        <f t="shared" si="304"/>
        <v>0</v>
      </c>
      <c r="G262" s="230"/>
      <c r="H262" s="43"/>
      <c r="I262" s="87">
        <f t="shared" si="305"/>
        <v>0</v>
      </c>
      <c r="J262" s="265">
        <v>0</v>
      </c>
      <c r="K262" s="43"/>
      <c r="L262" s="93">
        <f t="shared" si="306"/>
        <v>0</v>
      </c>
      <c r="M262" s="230"/>
      <c r="N262" s="43"/>
      <c r="O262" s="87">
        <f t="shared" si="307"/>
        <v>0</v>
      </c>
      <c r="P262" s="311"/>
      <c r="Q262" s="331"/>
    </row>
    <row r="263" spans="1:17" ht="24" hidden="1" x14ac:dyDescent="0.25">
      <c r="A263" s="72">
        <v>6420</v>
      </c>
      <c r="B263" s="41" t="s">
        <v>255</v>
      </c>
      <c r="C263" s="190">
        <f t="shared" si="281"/>
        <v>0</v>
      </c>
      <c r="D263" s="129">
        <f>SUM(D264:D267)</f>
        <v>0</v>
      </c>
      <c r="E263" s="73">
        <f t="shared" ref="E263" si="308">SUM(E264:E267)</f>
        <v>0</v>
      </c>
      <c r="F263" s="93">
        <f>SUM(F264:F267)</f>
        <v>0</v>
      </c>
      <c r="G263" s="231">
        <f t="shared" ref="G263:I263" si="309">SUM(G264:G267)</f>
        <v>0</v>
      </c>
      <c r="H263" s="73">
        <f t="shared" si="309"/>
        <v>0</v>
      </c>
      <c r="I263" s="87">
        <f t="shared" si="309"/>
        <v>0</v>
      </c>
      <c r="J263" s="129">
        <f>SUM(J264:J267)</f>
        <v>0</v>
      </c>
      <c r="K263" s="73">
        <f t="shared" ref="K263:N263" si="310">SUM(K264:K267)</f>
        <v>0</v>
      </c>
      <c r="L263" s="93">
        <f t="shared" si="310"/>
        <v>0</v>
      </c>
      <c r="M263" s="231">
        <f t="shared" si="310"/>
        <v>0</v>
      </c>
      <c r="N263" s="73">
        <f t="shared" si="310"/>
        <v>0</v>
      </c>
      <c r="O263" s="87">
        <f>SUM(O264:O267)</f>
        <v>0</v>
      </c>
      <c r="P263" s="311"/>
      <c r="Q263" s="331"/>
    </row>
    <row r="264" spans="1:17" hidden="1" x14ac:dyDescent="0.25">
      <c r="A264" s="30">
        <v>6421</v>
      </c>
      <c r="B264" s="41" t="s">
        <v>256</v>
      </c>
      <c r="C264" s="190">
        <f t="shared" si="281"/>
        <v>0</v>
      </c>
      <c r="D264" s="265">
        <v>0</v>
      </c>
      <c r="E264" s="43"/>
      <c r="F264" s="93">
        <f t="shared" ref="F264:F267" si="311">D264+E264</f>
        <v>0</v>
      </c>
      <c r="G264" s="230"/>
      <c r="H264" s="43"/>
      <c r="I264" s="87">
        <f t="shared" ref="I264:I267" si="312">G264+H264</f>
        <v>0</v>
      </c>
      <c r="J264" s="265">
        <v>0</v>
      </c>
      <c r="K264" s="43"/>
      <c r="L264" s="93">
        <f t="shared" ref="L264:L267" si="313">J264+K264</f>
        <v>0</v>
      </c>
      <c r="M264" s="230"/>
      <c r="N264" s="43"/>
      <c r="O264" s="87">
        <f t="shared" ref="O264:O267" si="314">M264+N264</f>
        <v>0</v>
      </c>
      <c r="P264" s="311"/>
      <c r="Q264" s="331"/>
    </row>
    <row r="265" spans="1:17" hidden="1" x14ac:dyDescent="0.25">
      <c r="A265" s="30">
        <v>6422</v>
      </c>
      <c r="B265" s="41" t="s">
        <v>257</v>
      </c>
      <c r="C265" s="190">
        <f t="shared" si="281"/>
        <v>0</v>
      </c>
      <c r="D265" s="265">
        <v>0</v>
      </c>
      <c r="E265" s="43"/>
      <c r="F265" s="93">
        <f t="shared" si="311"/>
        <v>0</v>
      </c>
      <c r="G265" s="230"/>
      <c r="H265" s="43"/>
      <c r="I265" s="87">
        <f t="shared" si="312"/>
        <v>0</v>
      </c>
      <c r="J265" s="265">
        <v>0</v>
      </c>
      <c r="K265" s="43"/>
      <c r="L265" s="93">
        <f t="shared" si="313"/>
        <v>0</v>
      </c>
      <c r="M265" s="230"/>
      <c r="N265" s="43"/>
      <c r="O265" s="87">
        <f t="shared" si="314"/>
        <v>0</v>
      </c>
      <c r="P265" s="311"/>
      <c r="Q265" s="331"/>
    </row>
    <row r="266" spans="1:17" hidden="1" x14ac:dyDescent="0.25">
      <c r="A266" s="30">
        <v>6423</v>
      </c>
      <c r="B266" s="41" t="s">
        <v>258</v>
      </c>
      <c r="C266" s="190">
        <f t="shared" si="281"/>
        <v>0</v>
      </c>
      <c r="D266" s="265">
        <v>0</v>
      </c>
      <c r="E266" s="43"/>
      <c r="F266" s="93">
        <f t="shared" si="311"/>
        <v>0</v>
      </c>
      <c r="G266" s="230"/>
      <c r="H266" s="43"/>
      <c r="I266" s="87">
        <f t="shared" si="312"/>
        <v>0</v>
      </c>
      <c r="J266" s="265">
        <v>0</v>
      </c>
      <c r="K266" s="43"/>
      <c r="L266" s="93">
        <f t="shared" si="313"/>
        <v>0</v>
      </c>
      <c r="M266" s="230"/>
      <c r="N266" s="43"/>
      <c r="O266" s="87">
        <f t="shared" si="314"/>
        <v>0</v>
      </c>
      <c r="P266" s="311"/>
      <c r="Q266" s="331"/>
    </row>
    <row r="267" spans="1:17" ht="24" hidden="1" x14ac:dyDescent="0.25">
      <c r="A267" s="30">
        <v>6424</v>
      </c>
      <c r="B267" s="41" t="s">
        <v>259</v>
      </c>
      <c r="C267" s="190">
        <f t="shared" si="281"/>
        <v>0</v>
      </c>
      <c r="D267" s="265">
        <v>0</v>
      </c>
      <c r="E267" s="43"/>
      <c r="F267" s="93">
        <f t="shared" si="311"/>
        <v>0</v>
      </c>
      <c r="G267" s="230"/>
      <c r="H267" s="43"/>
      <c r="I267" s="87">
        <f t="shared" si="312"/>
        <v>0</v>
      </c>
      <c r="J267" s="265">
        <v>0</v>
      </c>
      <c r="K267" s="43"/>
      <c r="L267" s="93">
        <f t="shared" si="313"/>
        <v>0</v>
      </c>
      <c r="M267" s="230"/>
      <c r="N267" s="43"/>
      <c r="O267" s="87">
        <f t="shared" si="314"/>
        <v>0</v>
      </c>
      <c r="P267" s="311"/>
      <c r="Q267" s="331"/>
    </row>
    <row r="268" spans="1:17" ht="24" hidden="1" x14ac:dyDescent="0.25">
      <c r="A268" s="95">
        <v>7000</v>
      </c>
      <c r="B268" s="95" t="s">
        <v>260</v>
      </c>
      <c r="C268" s="203">
        <f>SUM(F268,I268,L268,O268)</f>
        <v>0</v>
      </c>
      <c r="D268" s="136">
        <f>SUM(D269,D279)</f>
        <v>0</v>
      </c>
      <c r="E268" s="96">
        <f t="shared" ref="E268" si="315">SUM(E269,E279)</f>
        <v>0</v>
      </c>
      <c r="F268" s="267">
        <f>SUM(F269,F279)</f>
        <v>0</v>
      </c>
      <c r="G268" s="237">
        <f t="shared" ref="G268:I268" si="316">SUM(G269,G279)</f>
        <v>0</v>
      </c>
      <c r="H268" s="96">
        <f t="shared" si="316"/>
        <v>0</v>
      </c>
      <c r="I268" s="279">
        <f t="shared" si="316"/>
        <v>0</v>
      </c>
      <c r="J268" s="136">
        <f>SUM(J269,J279)</f>
        <v>0</v>
      </c>
      <c r="K268" s="96">
        <f t="shared" ref="K268:N268" si="317">SUM(K269,K279)</f>
        <v>0</v>
      </c>
      <c r="L268" s="267">
        <f t="shared" si="317"/>
        <v>0</v>
      </c>
      <c r="M268" s="237">
        <f t="shared" si="317"/>
        <v>0</v>
      </c>
      <c r="N268" s="96">
        <f t="shared" si="317"/>
        <v>0</v>
      </c>
      <c r="O268" s="162">
        <f>SUM(O269,O279)</f>
        <v>0</v>
      </c>
      <c r="P268" s="445"/>
      <c r="Q268" s="331"/>
    </row>
    <row r="269" spans="1:17" hidden="1" x14ac:dyDescent="0.25">
      <c r="A269" s="34">
        <v>7200</v>
      </c>
      <c r="B269" s="69" t="s">
        <v>261</v>
      </c>
      <c r="C269" s="188">
        <f t="shared" si="281"/>
        <v>0</v>
      </c>
      <c r="D269" s="127">
        <f>SUM(D270,D271,D274,D275,D278)</f>
        <v>0</v>
      </c>
      <c r="E269" s="36">
        <f t="shared" ref="E269" si="318">SUM(E270,E271,E274,E275,E278)</f>
        <v>0</v>
      </c>
      <c r="F269" s="174">
        <f>SUM(F270,F271,F274,F275,F278)</f>
        <v>0</v>
      </c>
      <c r="G269" s="228"/>
      <c r="H269" s="36"/>
      <c r="I269" s="120">
        <f>SUM(I270,I271,I274,I275,I278)</f>
        <v>0</v>
      </c>
      <c r="J269" s="127">
        <f>SUM(J270,J271,J274,J275,J278)</f>
        <v>0</v>
      </c>
      <c r="K269" s="36"/>
      <c r="L269" s="174">
        <f>SUM(L270,L271,L274,L275,L278)</f>
        <v>0</v>
      </c>
      <c r="M269" s="228"/>
      <c r="N269" s="36"/>
      <c r="O269" s="121">
        <f>SUM(O270,O271,O274,O275,O278)</f>
        <v>0</v>
      </c>
      <c r="P269" s="440"/>
      <c r="Q269" s="331"/>
    </row>
    <row r="270" spans="1:17" ht="24" hidden="1" x14ac:dyDescent="0.25">
      <c r="A270" s="686">
        <v>7210</v>
      </c>
      <c r="B270" s="38" t="s">
        <v>262</v>
      </c>
      <c r="C270" s="189">
        <f t="shared" si="281"/>
        <v>0</v>
      </c>
      <c r="D270" s="264">
        <v>0</v>
      </c>
      <c r="E270" s="40"/>
      <c r="F270" s="175">
        <f>D270+E270</f>
        <v>0</v>
      </c>
      <c r="G270" s="220"/>
      <c r="H270" s="40"/>
      <c r="I270" s="86">
        <f>G270+H270</f>
        <v>0</v>
      </c>
      <c r="J270" s="264">
        <v>0</v>
      </c>
      <c r="K270" s="40"/>
      <c r="L270" s="175">
        <f>J270+K270</f>
        <v>0</v>
      </c>
      <c r="M270" s="220"/>
      <c r="N270" s="40"/>
      <c r="O270" s="86">
        <f>M270+N270</f>
        <v>0</v>
      </c>
      <c r="P270" s="310"/>
      <c r="Q270" s="331"/>
    </row>
    <row r="271" spans="1:17" s="94" customFormat="1" ht="24" hidden="1" x14ac:dyDescent="0.25">
      <c r="A271" s="72">
        <v>7220</v>
      </c>
      <c r="B271" s="41" t="s">
        <v>263</v>
      </c>
      <c r="C271" s="190">
        <f t="shared" si="281"/>
        <v>0</v>
      </c>
      <c r="D271" s="129">
        <f>SUM(D272:D273)</f>
        <v>0</v>
      </c>
      <c r="E271" s="73">
        <f t="shared" ref="E271" si="319">SUM(E272:E273)</f>
        <v>0</v>
      </c>
      <c r="F271" s="93">
        <f>SUM(F272:F273)</f>
        <v>0</v>
      </c>
      <c r="G271" s="231">
        <f t="shared" ref="G271:I271" si="320">SUM(G272:G273)</f>
        <v>0</v>
      </c>
      <c r="H271" s="73">
        <f t="shared" si="320"/>
        <v>0</v>
      </c>
      <c r="I271" s="87">
        <f t="shared" si="320"/>
        <v>0</v>
      </c>
      <c r="J271" s="129">
        <f>SUM(J272:J273)</f>
        <v>0</v>
      </c>
      <c r="K271" s="73">
        <f t="shared" ref="K271:O271" si="321">SUM(K272:K273)</f>
        <v>0</v>
      </c>
      <c r="L271" s="93">
        <f t="shared" si="321"/>
        <v>0</v>
      </c>
      <c r="M271" s="231">
        <f t="shared" si="321"/>
        <v>0</v>
      </c>
      <c r="N271" s="73">
        <f t="shared" si="321"/>
        <v>0</v>
      </c>
      <c r="O271" s="87">
        <f t="shared" si="321"/>
        <v>0</v>
      </c>
      <c r="P271" s="311"/>
      <c r="Q271" s="343"/>
    </row>
    <row r="272" spans="1:17" s="94" customFormat="1" ht="24" hidden="1" x14ac:dyDescent="0.25">
      <c r="A272" s="30">
        <v>7221</v>
      </c>
      <c r="B272" s="41" t="s">
        <v>264</v>
      </c>
      <c r="C272" s="190">
        <f t="shared" si="281"/>
        <v>0</v>
      </c>
      <c r="D272" s="265">
        <v>0</v>
      </c>
      <c r="E272" s="43"/>
      <c r="F272" s="93">
        <f t="shared" ref="F272:F274" si="322">D272+E272</f>
        <v>0</v>
      </c>
      <c r="G272" s="230"/>
      <c r="H272" s="43"/>
      <c r="I272" s="87">
        <f t="shared" ref="I272:I274" si="323">G272+H272</f>
        <v>0</v>
      </c>
      <c r="J272" s="265">
        <v>0</v>
      </c>
      <c r="K272" s="43"/>
      <c r="L272" s="93">
        <f t="shared" ref="L272:L274" si="324">J272+K272</f>
        <v>0</v>
      </c>
      <c r="M272" s="230"/>
      <c r="N272" s="43"/>
      <c r="O272" s="87">
        <f t="shared" ref="O272:O274" si="325">M272+N272</f>
        <v>0</v>
      </c>
      <c r="P272" s="311"/>
      <c r="Q272" s="343"/>
    </row>
    <row r="273" spans="1:17" s="94" customFormat="1" ht="24" hidden="1" x14ac:dyDescent="0.25">
      <c r="A273" s="30">
        <v>7222</v>
      </c>
      <c r="B273" s="41" t="s">
        <v>265</v>
      </c>
      <c r="C273" s="190">
        <f t="shared" si="281"/>
        <v>0</v>
      </c>
      <c r="D273" s="265">
        <v>0</v>
      </c>
      <c r="E273" s="43"/>
      <c r="F273" s="93">
        <f t="shared" si="322"/>
        <v>0</v>
      </c>
      <c r="G273" s="230"/>
      <c r="H273" s="43"/>
      <c r="I273" s="87">
        <f t="shared" si="323"/>
        <v>0</v>
      </c>
      <c r="J273" s="265">
        <v>0</v>
      </c>
      <c r="K273" s="43"/>
      <c r="L273" s="93">
        <f t="shared" si="324"/>
        <v>0</v>
      </c>
      <c r="M273" s="230"/>
      <c r="N273" s="43"/>
      <c r="O273" s="87">
        <f t="shared" si="325"/>
        <v>0</v>
      </c>
      <c r="P273" s="311"/>
      <c r="Q273" s="343"/>
    </row>
    <row r="274" spans="1:17" ht="24" hidden="1" x14ac:dyDescent="0.25">
      <c r="A274" s="72">
        <v>7230</v>
      </c>
      <c r="B274" s="41" t="s">
        <v>308</v>
      </c>
      <c r="C274" s="190">
        <f t="shared" si="281"/>
        <v>0</v>
      </c>
      <c r="D274" s="265">
        <v>0</v>
      </c>
      <c r="E274" s="43"/>
      <c r="F274" s="93">
        <f t="shared" si="322"/>
        <v>0</v>
      </c>
      <c r="G274" s="230"/>
      <c r="H274" s="43"/>
      <c r="I274" s="87">
        <f t="shared" si="323"/>
        <v>0</v>
      </c>
      <c r="J274" s="265">
        <v>0</v>
      </c>
      <c r="K274" s="43"/>
      <c r="L274" s="93">
        <f t="shared" si="324"/>
        <v>0</v>
      </c>
      <c r="M274" s="230"/>
      <c r="N274" s="43"/>
      <c r="O274" s="87">
        <f t="shared" si="325"/>
        <v>0</v>
      </c>
      <c r="P274" s="311"/>
      <c r="Q274" s="331"/>
    </row>
    <row r="275" spans="1:17" ht="24" hidden="1" x14ac:dyDescent="0.25">
      <c r="A275" s="72">
        <v>7240</v>
      </c>
      <c r="B275" s="41" t="s">
        <v>266</v>
      </c>
      <c r="C275" s="190">
        <f t="shared" si="281"/>
        <v>0</v>
      </c>
      <c r="D275" s="129">
        <f>SUM(D276:D277)</f>
        <v>0</v>
      </c>
      <c r="E275" s="73">
        <f t="shared" ref="E275" si="326">SUM(E276:E277)</f>
        <v>0</v>
      </c>
      <c r="F275" s="93">
        <f>SUM(F276:F277)</f>
        <v>0</v>
      </c>
      <c r="G275" s="231">
        <f t="shared" ref="G275:I275" si="327">SUM(G276:G277)</f>
        <v>0</v>
      </c>
      <c r="H275" s="73">
        <f t="shared" si="327"/>
        <v>0</v>
      </c>
      <c r="I275" s="87">
        <f t="shared" si="327"/>
        <v>0</v>
      </c>
      <c r="J275" s="129">
        <f>SUM(J276:J277)</f>
        <v>0</v>
      </c>
      <c r="K275" s="73">
        <f t="shared" ref="K275:O275" si="328">SUM(K276:K277)</f>
        <v>0</v>
      </c>
      <c r="L275" s="93">
        <f t="shared" si="328"/>
        <v>0</v>
      </c>
      <c r="M275" s="231">
        <f t="shared" si="328"/>
        <v>0</v>
      </c>
      <c r="N275" s="73">
        <f t="shared" si="328"/>
        <v>0</v>
      </c>
      <c r="O275" s="87">
        <f t="shared" si="328"/>
        <v>0</v>
      </c>
      <c r="P275" s="311"/>
      <c r="Q275" s="331"/>
    </row>
    <row r="276" spans="1:17" ht="36" hidden="1" x14ac:dyDescent="0.25">
      <c r="A276" s="30">
        <v>7245</v>
      </c>
      <c r="B276" s="41" t="s">
        <v>267</v>
      </c>
      <c r="C276" s="190">
        <f t="shared" si="281"/>
        <v>0</v>
      </c>
      <c r="D276" s="265">
        <v>0</v>
      </c>
      <c r="E276" s="43"/>
      <c r="F276" s="93">
        <f t="shared" ref="F276:F278" si="329">D276+E276</f>
        <v>0</v>
      </c>
      <c r="G276" s="230"/>
      <c r="H276" s="43"/>
      <c r="I276" s="87">
        <f t="shared" ref="I276:I278" si="330">G276+H276</f>
        <v>0</v>
      </c>
      <c r="J276" s="265">
        <v>0</v>
      </c>
      <c r="K276" s="43"/>
      <c r="L276" s="93">
        <f t="shared" ref="L276:L278" si="331">J276+K276</f>
        <v>0</v>
      </c>
      <c r="M276" s="230"/>
      <c r="N276" s="43"/>
      <c r="O276" s="87">
        <f t="shared" ref="O276:O278" si="332">M276+N276</f>
        <v>0</v>
      </c>
      <c r="P276" s="311"/>
      <c r="Q276" s="331"/>
    </row>
    <row r="277" spans="1:17" ht="72" hidden="1" x14ac:dyDescent="0.25">
      <c r="A277" s="30">
        <v>7246</v>
      </c>
      <c r="B277" s="41" t="s">
        <v>268</v>
      </c>
      <c r="C277" s="190">
        <f t="shared" si="281"/>
        <v>0</v>
      </c>
      <c r="D277" s="265">
        <v>0</v>
      </c>
      <c r="E277" s="43"/>
      <c r="F277" s="93">
        <f t="shared" si="329"/>
        <v>0</v>
      </c>
      <c r="G277" s="230"/>
      <c r="H277" s="43"/>
      <c r="I277" s="87">
        <f t="shared" si="330"/>
        <v>0</v>
      </c>
      <c r="J277" s="265">
        <v>0</v>
      </c>
      <c r="K277" s="43"/>
      <c r="L277" s="93">
        <f t="shared" si="331"/>
        <v>0</v>
      </c>
      <c r="M277" s="230"/>
      <c r="N277" s="43"/>
      <c r="O277" s="87">
        <f t="shared" si="332"/>
        <v>0</v>
      </c>
      <c r="P277" s="311"/>
      <c r="Q277" s="331"/>
    </row>
    <row r="278" spans="1:17" ht="24" hidden="1" x14ac:dyDescent="0.25">
      <c r="A278" s="90">
        <v>7260</v>
      </c>
      <c r="B278" s="38" t="s">
        <v>269</v>
      </c>
      <c r="C278" s="189">
        <f t="shared" si="281"/>
        <v>0</v>
      </c>
      <c r="D278" s="264">
        <v>0</v>
      </c>
      <c r="E278" s="40"/>
      <c r="F278" s="175">
        <f t="shared" si="329"/>
        <v>0</v>
      </c>
      <c r="G278" s="220"/>
      <c r="H278" s="40"/>
      <c r="I278" s="86">
        <f t="shared" si="330"/>
        <v>0</v>
      </c>
      <c r="J278" s="264">
        <v>0</v>
      </c>
      <c r="K278" s="40"/>
      <c r="L278" s="175">
        <f t="shared" si="331"/>
        <v>0</v>
      </c>
      <c r="M278" s="220"/>
      <c r="N278" s="40"/>
      <c r="O278" s="86">
        <f t="shared" si="332"/>
        <v>0</v>
      </c>
      <c r="P278" s="310"/>
      <c r="Q278" s="331"/>
    </row>
    <row r="279" spans="1:17" hidden="1" x14ac:dyDescent="0.25">
      <c r="A279" s="52">
        <v>7700</v>
      </c>
      <c r="B279" s="103" t="s">
        <v>298</v>
      </c>
      <c r="C279" s="204">
        <f t="shared" si="281"/>
        <v>0</v>
      </c>
      <c r="D279" s="137">
        <f>D280</f>
        <v>0</v>
      </c>
      <c r="E279" s="104">
        <f t="shared" ref="E279:O279" si="333">E280</f>
        <v>0</v>
      </c>
      <c r="F279" s="176">
        <f t="shared" si="333"/>
        <v>0</v>
      </c>
      <c r="G279" s="238">
        <f t="shared" si="333"/>
        <v>0</v>
      </c>
      <c r="H279" s="104">
        <f t="shared" si="333"/>
        <v>0</v>
      </c>
      <c r="I279" s="280">
        <f t="shared" si="333"/>
        <v>0</v>
      </c>
      <c r="J279" s="137">
        <f>J280</f>
        <v>0</v>
      </c>
      <c r="K279" s="104">
        <f t="shared" si="333"/>
        <v>0</v>
      </c>
      <c r="L279" s="176">
        <f t="shared" si="333"/>
        <v>0</v>
      </c>
      <c r="M279" s="238">
        <f t="shared" si="333"/>
        <v>0</v>
      </c>
      <c r="N279" s="104">
        <f t="shared" si="333"/>
        <v>0</v>
      </c>
      <c r="O279" s="280">
        <f t="shared" si="333"/>
        <v>0</v>
      </c>
      <c r="P279" s="441"/>
      <c r="Q279" s="331"/>
    </row>
    <row r="280" spans="1:17" hidden="1" x14ac:dyDescent="0.25">
      <c r="A280" s="70">
        <v>7720</v>
      </c>
      <c r="B280" s="38" t="s">
        <v>299</v>
      </c>
      <c r="C280" s="191">
        <f t="shared" si="281"/>
        <v>0</v>
      </c>
      <c r="D280" s="257">
        <v>0</v>
      </c>
      <c r="E280" s="47"/>
      <c r="F280" s="426">
        <f>D280+E280</f>
        <v>0</v>
      </c>
      <c r="G280" s="239"/>
      <c r="H280" s="47"/>
      <c r="I280" s="158">
        <f>G280+H280</f>
        <v>0</v>
      </c>
      <c r="J280" s="257">
        <v>0</v>
      </c>
      <c r="K280" s="47"/>
      <c r="L280" s="426">
        <f>J280+K280</f>
        <v>0</v>
      </c>
      <c r="M280" s="239"/>
      <c r="N280" s="47"/>
      <c r="O280" s="158">
        <f>M280+N280</f>
        <v>0</v>
      </c>
      <c r="P280" s="323"/>
      <c r="Q280" s="331"/>
    </row>
    <row r="281" spans="1:17" hidden="1" x14ac:dyDescent="0.25">
      <c r="A281" s="92"/>
      <c r="B281" s="41" t="s">
        <v>270</v>
      </c>
      <c r="C281" s="190">
        <f t="shared" si="281"/>
        <v>0</v>
      </c>
      <c r="D281" s="129">
        <f>SUM(D282:D283)</f>
        <v>0</v>
      </c>
      <c r="E281" s="73">
        <f t="shared" ref="E281" si="334">SUM(E282:E283)</f>
        <v>0</v>
      </c>
      <c r="F281" s="93">
        <f>SUM(F282:F283)</f>
        <v>0</v>
      </c>
      <c r="G281" s="231">
        <f t="shared" ref="G281:I281" si="335">SUM(G282:G283)</f>
        <v>0</v>
      </c>
      <c r="H281" s="73">
        <f t="shared" si="335"/>
        <v>0</v>
      </c>
      <c r="I281" s="87">
        <f t="shared" si="335"/>
        <v>0</v>
      </c>
      <c r="J281" s="129">
        <f>SUM(J282:J283)</f>
        <v>0</v>
      </c>
      <c r="K281" s="73">
        <f t="shared" ref="K281:O281" si="336">SUM(K282:K283)</f>
        <v>0</v>
      </c>
      <c r="L281" s="93">
        <f t="shared" si="336"/>
        <v>0</v>
      </c>
      <c r="M281" s="231">
        <f t="shared" si="336"/>
        <v>0</v>
      </c>
      <c r="N281" s="73">
        <f t="shared" si="336"/>
        <v>0</v>
      </c>
      <c r="O281" s="87">
        <f t="shared" si="336"/>
        <v>0</v>
      </c>
      <c r="P281" s="311"/>
      <c r="Q281" s="331"/>
    </row>
    <row r="282" spans="1:17" hidden="1" x14ac:dyDescent="0.25">
      <c r="A282" s="92" t="s">
        <v>271</v>
      </c>
      <c r="B282" s="30" t="s">
        <v>272</v>
      </c>
      <c r="C282" s="190">
        <f t="shared" si="281"/>
        <v>0</v>
      </c>
      <c r="D282" s="265"/>
      <c r="E282" s="43"/>
      <c r="F282" s="93">
        <f>E282+D282</f>
        <v>0</v>
      </c>
      <c r="G282" s="230"/>
      <c r="H282" s="43"/>
      <c r="I282" s="87">
        <f>H282+G282</f>
        <v>0</v>
      </c>
      <c r="J282" s="265"/>
      <c r="K282" s="43"/>
      <c r="L282" s="93">
        <f>K282+J282</f>
        <v>0</v>
      </c>
      <c r="M282" s="230"/>
      <c r="N282" s="43"/>
      <c r="O282" s="87">
        <f>N282+M282</f>
        <v>0</v>
      </c>
      <c r="P282" s="311"/>
      <c r="Q282" s="331"/>
    </row>
    <row r="283" spans="1:17" hidden="1" x14ac:dyDescent="0.25">
      <c r="A283" s="92" t="s">
        <v>273</v>
      </c>
      <c r="B283" s="97" t="s">
        <v>274</v>
      </c>
      <c r="C283" s="189">
        <f t="shared" si="281"/>
        <v>0</v>
      </c>
      <c r="D283" s="264"/>
      <c r="E283" s="40"/>
      <c r="F283" s="175">
        <f>E283+D283</f>
        <v>0</v>
      </c>
      <c r="G283" s="220"/>
      <c r="H283" s="40"/>
      <c r="I283" s="86">
        <f>H283+G283</f>
        <v>0</v>
      </c>
      <c r="J283" s="264"/>
      <c r="K283" s="40"/>
      <c r="L283" s="175">
        <f>K283+J283</f>
        <v>0</v>
      </c>
      <c r="M283" s="220"/>
      <c r="N283" s="40"/>
      <c r="O283" s="86">
        <f>N283+M283</f>
        <v>0</v>
      </c>
      <c r="P283" s="310"/>
      <c r="Q283" s="331"/>
    </row>
    <row r="284" spans="1:17" ht="12.75" thickBot="1" x14ac:dyDescent="0.3">
      <c r="A284" s="108"/>
      <c r="B284" s="108" t="s">
        <v>275</v>
      </c>
      <c r="C284" s="205">
        <f t="shared" si="281"/>
        <v>596542</v>
      </c>
      <c r="D284" s="138">
        <f>SUM(D281,D268,D229,D194,D186,D172,D74,D52)</f>
        <v>559465</v>
      </c>
      <c r="E284" s="281">
        <f t="shared" ref="E284:O284" si="337">SUM(E281,E268,E229,E194,E186,E172,E74,E52)</f>
        <v>0</v>
      </c>
      <c r="F284" s="324">
        <f t="shared" si="337"/>
        <v>559465</v>
      </c>
      <c r="G284" s="240">
        <f t="shared" si="337"/>
        <v>0</v>
      </c>
      <c r="H284" s="281">
        <f t="shared" si="337"/>
        <v>0</v>
      </c>
      <c r="I284" s="324">
        <f t="shared" si="337"/>
        <v>0</v>
      </c>
      <c r="J284" s="138">
        <f>SUM(J281,J268,J229,J194,J186,J172,J74,J52)</f>
        <v>37077</v>
      </c>
      <c r="K284" s="109">
        <f t="shared" si="337"/>
        <v>0</v>
      </c>
      <c r="L284" s="446">
        <f t="shared" si="337"/>
        <v>37077</v>
      </c>
      <c r="M284" s="240">
        <f t="shared" si="337"/>
        <v>0</v>
      </c>
      <c r="N284" s="109">
        <f t="shared" si="337"/>
        <v>0</v>
      </c>
      <c r="O284" s="281">
        <f t="shared" si="337"/>
        <v>0</v>
      </c>
      <c r="P284" s="447"/>
      <c r="Q284" s="331"/>
    </row>
    <row r="285" spans="1:17" s="19" customFormat="1" ht="13.5" hidden="1" thickTop="1" thickBot="1" x14ac:dyDescent="0.3">
      <c r="A285" s="881" t="s">
        <v>276</v>
      </c>
      <c r="B285" s="882"/>
      <c r="C285" s="206">
        <f t="shared" si="281"/>
        <v>0</v>
      </c>
      <c r="D285" s="139">
        <f>SUM(D24,D25,D41,D42)-D50</f>
        <v>0</v>
      </c>
      <c r="E285" s="111">
        <f t="shared" ref="E285:F285" si="338">SUM(E24,E25,E41,E42)-E50</f>
        <v>0</v>
      </c>
      <c r="F285" s="112">
        <f t="shared" si="338"/>
        <v>0</v>
      </c>
      <c r="G285" s="241">
        <f>SUM(G24,G42)-G50</f>
        <v>0</v>
      </c>
      <c r="H285" s="111">
        <f t="shared" ref="H285:I285" si="339">SUM(H24,H42)-H50</f>
        <v>0</v>
      </c>
      <c r="I285" s="123">
        <f t="shared" si="339"/>
        <v>0</v>
      </c>
      <c r="J285" s="139">
        <f>(J26+J42)-J50</f>
        <v>0</v>
      </c>
      <c r="K285" s="111">
        <f t="shared" ref="K285:L285" si="340">SUM(K26,K42)-K50</f>
        <v>0</v>
      </c>
      <c r="L285" s="112">
        <f t="shared" si="340"/>
        <v>0</v>
      </c>
      <c r="M285" s="241">
        <f>SUM(M44)-M50</f>
        <v>0</v>
      </c>
      <c r="N285" s="111">
        <f t="shared" ref="N285:O285" si="341">SUM(N44)-N50</f>
        <v>0</v>
      </c>
      <c r="O285" s="123">
        <f t="shared" si="341"/>
        <v>0</v>
      </c>
      <c r="P285" s="327"/>
      <c r="Q285" s="182"/>
    </row>
    <row r="286" spans="1:17" s="19" customFormat="1" ht="12.75" hidden="1" thickTop="1" x14ac:dyDescent="0.25">
      <c r="A286" s="883" t="s">
        <v>277</v>
      </c>
      <c r="B286" s="884"/>
      <c r="C286" s="207">
        <f t="shared" si="281"/>
        <v>0</v>
      </c>
      <c r="D286" s="140">
        <f>SUM(D287,D288)-D295+D296</f>
        <v>0</v>
      </c>
      <c r="E286" s="101">
        <f t="shared" ref="E286:O286" si="342">SUM(E287,E288)-E295+E296</f>
        <v>0</v>
      </c>
      <c r="F286" s="107">
        <f t="shared" si="342"/>
        <v>0</v>
      </c>
      <c r="G286" s="242">
        <f t="shared" si="342"/>
        <v>0</v>
      </c>
      <c r="H286" s="101">
        <f t="shared" si="342"/>
        <v>0</v>
      </c>
      <c r="I286" s="110">
        <f t="shared" si="342"/>
        <v>0</v>
      </c>
      <c r="J286" s="140">
        <f>SUM(J287,J288)-J295+J296</f>
        <v>0</v>
      </c>
      <c r="K286" s="101">
        <f t="shared" si="342"/>
        <v>0</v>
      </c>
      <c r="L286" s="107">
        <f t="shared" si="342"/>
        <v>0</v>
      </c>
      <c r="M286" s="242">
        <f t="shared" si="342"/>
        <v>0</v>
      </c>
      <c r="N286" s="101">
        <f t="shared" si="342"/>
        <v>0</v>
      </c>
      <c r="O286" s="110">
        <f t="shared" si="342"/>
        <v>0</v>
      </c>
      <c r="P286" s="448"/>
      <c r="Q286" s="182"/>
    </row>
    <row r="287" spans="1:17" s="19" customFormat="1" ht="13.5" hidden="1" thickTop="1" thickBot="1" x14ac:dyDescent="0.3">
      <c r="A287" s="60" t="s">
        <v>278</v>
      </c>
      <c r="B287" s="60" t="s">
        <v>279</v>
      </c>
      <c r="C287" s="197">
        <f t="shared" si="281"/>
        <v>0</v>
      </c>
      <c r="D287" s="131">
        <f>D21-D281</f>
        <v>0</v>
      </c>
      <c r="E287" s="61">
        <f t="shared" ref="E287:O287" si="343">E21-E281</f>
        <v>0</v>
      </c>
      <c r="F287" s="168">
        <f t="shared" si="343"/>
        <v>0</v>
      </c>
      <c r="G287" s="224">
        <f t="shared" si="343"/>
        <v>0</v>
      </c>
      <c r="H287" s="61">
        <f t="shared" si="343"/>
        <v>0</v>
      </c>
      <c r="I287" s="114">
        <f t="shared" si="343"/>
        <v>0</v>
      </c>
      <c r="J287" s="131">
        <f>J21-J281</f>
        <v>0</v>
      </c>
      <c r="K287" s="61">
        <f t="shared" si="343"/>
        <v>0</v>
      </c>
      <c r="L287" s="168">
        <f t="shared" si="343"/>
        <v>0</v>
      </c>
      <c r="M287" s="224">
        <f t="shared" si="343"/>
        <v>0</v>
      </c>
      <c r="N287" s="61">
        <f t="shared" si="343"/>
        <v>0</v>
      </c>
      <c r="O287" s="114">
        <f t="shared" si="343"/>
        <v>0</v>
      </c>
      <c r="P287" s="435"/>
      <c r="Q287" s="182"/>
    </row>
    <row r="288" spans="1:17" s="19" customFormat="1" ht="12.75" hidden="1" thickTop="1" x14ac:dyDescent="0.25">
      <c r="A288" s="113" t="s">
        <v>280</v>
      </c>
      <c r="B288" s="113" t="s">
        <v>281</v>
      </c>
      <c r="C288" s="207">
        <f t="shared" si="281"/>
        <v>0</v>
      </c>
      <c r="D288" s="140">
        <f>SUM(D289,D291,D293)-SUM(D290,D292,D294)</f>
        <v>0</v>
      </c>
      <c r="E288" s="101">
        <f t="shared" ref="E288:O288" si="344">SUM(E289,E291,E293)-SUM(E290,E292,E294)</f>
        <v>0</v>
      </c>
      <c r="F288" s="107">
        <f t="shared" si="344"/>
        <v>0</v>
      </c>
      <c r="G288" s="242">
        <f t="shared" si="344"/>
        <v>0</v>
      </c>
      <c r="H288" s="101">
        <f t="shared" si="344"/>
        <v>0</v>
      </c>
      <c r="I288" s="110">
        <f t="shared" si="344"/>
        <v>0</v>
      </c>
      <c r="J288" s="140">
        <f>SUM(J289,J291,J293)-SUM(J290,J292,J294)</f>
        <v>0</v>
      </c>
      <c r="K288" s="101">
        <f t="shared" si="344"/>
        <v>0</v>
      </c>
      <c r="L288" s="107">
        <f t="shared" si="344"/>
        <v>0</v>
      </c>
      <c r="M288" s="242">
        <f t="shared" si="344"/>
        <v>0</v>
      </c>
      <c r="N288" s="101">
        <f t="shared" si="344"/>
        <v>0</v>
      </c>
      <c r="O288" s="110">
        <f t="shared" si="344"/>
        <v>0</v>
      </c>
      <c r="P288" s="448"/>
      <c r="Q288" s="182"/>
    </row>
    <row r="289" spans="1:17" ht="12.75" hidden="1" thickTop="1" x14ac:dyDescent="0.25">
      <c r="A289" s="98" t="s">
        <v>282</v>
      </c>
      <c r="B289" s="57" t="s">
        <v>283</v>
      </c>
      <c r="C289" s="191">
        <f t="shared" si="281"/>
        <v>0</v>
      </c>
      <c r="D289" s="257"/>
      <c r="E289" s="47"/>
      <c r="F289" s="426">
        <f t="shared" ref="F289:F296" si="345">E289+D289</f>
        <v>0</v>
      </c>
      <c r="G289" s="239"/>
      <c r="H289" s="47"/>
      <c r="I289" s="158">
        <f t="shared" ref="I289:I296" si="346">H289+G289</f>
        <v>0</v>
      </c>
      <c r="J289" s="257"/>
      <c r="K289" s="47"/>
      <c r="L289" s="426">
        <f t="shared" ref="L289:L296" si="347">K289+J289</f>
        <v>0</v>
      </c>
      <c r="M289" s="239"/>
      <c r="N289" s="47"/>
      <c r="O289" s="158">
        <f t="shared" ref="O289:O296" si="348">N289+M289</f>
        <v>0</v>
      </c>
      <c r="P289" s="323"/>
      <c r="Q289" s="331"/>
    </row>
    <row r="290" spans="1:17" ht="12.75" hidden="1" thickTop="1" x14ac:dyDescent="0.25">
      <c r="A290" s="92" t="s">
        <v>284</v>
      </c>
      <c r="B290" s="29" t="s">
        <v>285</v>
      </c>
      <c r="C290" s="190">
        <f t="shared" si="281"/>
        <v>0</v>
      </c>
      <c r="D290" s="265"/>
      <c r="E290" s="43"/>
      <c r="F290" s="93">
        <f t="shared" si="345"/>
        <v>0</v>
      </c>
      <c r="G290" s="230"/>
      <c r="H290" s="43"/>
      <c r="I290" s="87">
        <f t="shared" si="346"/>
        <v>0</v>
      </c>
      <c r="J290" s="265"/>
      <c r="K290" s="43"/>
      <c r="L290" s="93">
        <f t="shared" si="347"/>
        <v>0</v>
      </c>
      <c r="M290" s="230"/>
      <c r="N290" s="43"/>
      <c r="O290" s="87">
        <f t="shared" si="348"/>
        <v>0</v>
      </c>
      <c r="P290" s="311"/>
      <c r="Q290" s="331"/>
    </row>
    <row r="291" spans="1:17" ht="12.75" hidden="1" thickTop="1" x14ac:dyDescent="0.25">
      <c r="A291" s="92" t="s">
        <v>286</v>
      </c>
      <c r="B291" s="29" t="s">
        <v>287</v>
      </c>
      <c r="C291" s="190">
        <f t="shared" si="281"/>
        <v>0</v>
      </c>
      <c r="D291" s="265"/>
      <c r="E291" s="43"/>
      <c r="F291" s="93">
        <f t="shared" si="345"/>
        <v>0</v>
      </c>
      <c r="G291" s="230"/>
      <c r="H291" s="43"/>
      <c r="I291" s="87">
        <f t="shared" si="346"/>
        <v>0</v>
      </c>
      <c r="J291" s="265"/>
      <c r="K291" s="43"/>
      <c r="L291" s="93">
        <f t="shared" si="347"/>
        <v>0</v>
      </c>
      <c r="M291" s="230"/>
      <c r="N291" s="43"/>
      <c r="O291" s="87">
        <f t="shared" si="348"/>
        <v>0</v>
      </c>
      <c r="P291" s="311"/>
      <c r="Q291" s="331"/>
    </row>
    <row r="292" spans="1:17" ht="12.75" hidden="1" thickTop="1" x14ac:dyDescent="0.25">
      <c r="A292" s="92" t="s">
        <v>288</v>
      </c>
      <c r="B292" s="29" t="s">
        <v>289</v>
      </c>
      <c r="C292" s="190">
        <f>SUM(F292,I292,L292,O292)</f>
        <v>0</v>
      </c>
      <c r="D292" s="265"/>
      <c r="E292" s="43"/>
      <c r="F292" s="93">
        <f t="shared" si="345"/>
        <v>0</v>
      </c>
      <c r="G292" s="230"/>
      <c r="H292" s="43"/>
      <c r="I292" s="87">
        <f t="shared" si="346"/>
        <v>0</v>
      </c>
      <c r="J292" s="265"/>
      <c r="K292" s="43"/>
      <c r="L292" s="93">
        <f t="shared" si="347"/>
        <v>0</v>
      </c>
      <c r="M292" s="230"/>
      <c r="N292" s="43"/>
      <c r="O292" s="87">
        <f t="shared" si="348"/>
        <v>0</v>
      </c>
      <c r="P292" s="311"/>
      <c r="Q292" s="331"/>
    </row>
    <row r="293" spans="1:17" ht="12.75" hidden="1" thickTop="1" x14ac:dyDescent="0.25">
      <c r="A293" s="92" t="s">
        <v>290</v>
      </c>
      <c r="B293" s="29" t="s">
        <v>291</v>
      </c>
      <c r="C293" s="190">
        <f t="shared" si="281"/>
        <v>0</v>
      </c>
      <c r="D293" s="265"/>
      <c r="E293" s="43"/>
      <c r="F293" s="93">
        <f t="shared" si="345"/>
        <v>0</v>
      </c>
      <c r="G293" s="230"/>
      <c r="H293" s="43"/>
      <c r="I293" s="87">
        <f t="shared" si="346"/>
        <v>0</v>
      </c>
      <c r="J293" s="265"/>
      <c r="K293" s="43"/>
      <c r="L293" s="93">
        <f t="shared" si="347"/>
        <v>0</v>
      </c>
      <c r="M293" s="230"/>
      <c r="N293" s="43"/>
      <c r="O293" s="87">
        <f t="shared" si="348"/>
        <v>0</v>
      </c>
      <c r="P293" s="311"/>
      <c r="Q293" s="331"/>
    </row>
    <row r="294" spans="1:17" ht="12.75" hidden="1" thickTop="1" x14ac:dyDescent="0.25">
      <c r="A294" s="99" t="s">
        <v>292</v>
      </c>
      <c r="B294" s="100" t="s">
        <v>293</v>
      </c>
      <c r="C294" s="201">
        <f t="shared" si="281"/>
        <v>0</v>
      </c>
      <c r="D294" s="266"/>
      <c r="E294" s="80"/>
      <c r="F294" s="443">
        <f t="shared" si="345"/>
        <v>0</v>
      </c>
      <c r="G294" s="235"/>
      <c r="H294" s="80"/>
      <c r="I294" s="159">
        <f t="shared" si="346"/>
        <v>0</v>
      </c>
      <c r="J294" s="266"/>
      <c r="K294" s="80"/>
      <c r="L294" s="443">
        <f t="shared" si="347"/>
        <v>0</v>
      </c>
      <c r="M294" s="235"/>
      <c r="N294" s="80"/>
      <c r="O294" s="159">
        <f t="shared" si="348"/>
        <v>0</v>
      </c>
      <c r="P294" s="320"/>
      <c r="Q294" s="331"/>
    </row>
    <row r="295" spans="1:17" s="19" customFormat="1" ht="13.5" hidden="1" thickTop="1" thickBot="1" x14ac:dyDescent="0.3">
      <c r="A295" s="115" t="s">
        <v>294</v>
      </c>
      <c r="B295" s="115" t="s">
        <v>295</v>
      </c>
      <c r="C295" s="206">
        <f t="shared" si="281"/>
        <v>0</v>
      </c>
      <c r="D295" s="268"/>
      <c r="E295" s="116"/>
      <c r="F295" s="112">
        <f t="shared" si="345"/>
        <v>0</v>
      </c>
      <c r="G295" s="243"/>
      <c r="H295" s="116"/>
      <c r="I295" s="123">
        <f t="shared" si="346"/>
        <v>0</v>
      </c>
      <c r="J295" s="268"/>
      <c r="K295" s="116"/>
      <c r="L295" s="112">
        <f t="shared" si="347"/>
        <v>0</v>
      </c>
      <c r="M295" s="243"/>
      <c r="N295" s="116"/>
      <c r="O295" s="123">
        <f t="shared" si="348"/>
        <v>0</v>
      </c>
      <c r="P295" s="327"/>
      <c r="Q295" s="182"/>
    </row>
    <row r="296" spans="1:17" s="19" customFormat="1" ht="36.75" hidden="1" thickTop="1" x14ac:dyDescent="0.25">
      <c r="A296" s="113" t="s">
        <v>296</v>
      </c>
      <c r="B296" s="102" t="s">
        <v>297</v>
      </c>
      <c r="C296" s="207">
        <f>SUM(F296,I296,L296,O296)</f>
        <v>0</v>
      </c>
      <c r="D296" s="269"/>
      <c r="E296" s="449"/>
      <c r="F296" s="174">
        <f t="shared" si="345"/>
        <v>0</v>
      </c>
      <c r="G296" s="234"/>
      <c r="H296" s="76"/>
      <c r="I296" s="120">
        <f t="shared" si="346"/>
        <v>0</v>
      </c>
      <c r="J296" s="249"/>
      <c r="K296" s="76"/>
      <c r="L296" s="174">
        <f t="shared" si="347"/>
        <v>0</v>
      </c>
      <c r="M296" s="234"/>
      <c r="N296" s="76"/>
      <c r="O296" s="120">
        <f t="shared" si="348"/>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TCrxFQgC0tdmTjqrvgAQN7nirr8q9p0vZSpnq0yKfvYkY0PwSKmsl/tcojQCXiXSZ63bjOJqeRBFu0NzIpTT6A==" saltValue="hH4iIzs7xesogRqoZkdgKA==" spinCount="100000" sheet="1" objects="1" scenarios="1" formatCells="0" formatColumns="0" formatRows="0"/>
  <autoFilter ref="A18:P296">
    <filterColumn colId="2">
      <filters blank="1">
        <filter val="1 000"/>
        <filter val="1 500"/>
        <filter val="1 868"/>
        <filter val="128 695"/>
        <filter val="17 750"/>
        <filter val="19 620"/>
        <filter val="26 920"/>
        <filter val="3 856"/>
        <filter val="30 916"/>
        <filter val="335 709"/>
        <filter val="357 959"/>
        <filter val="37 077"/>
        <filter val="4 500"/>
        <filter val="5 000"/>
        <filter val="559 465"/>
        <filter val="591 674"/>
        <filter val="594 674"/>
        <filter val="596 542"/>
        <filter val="6 450"/>
        <filter val="72 100"/>
        <filter val="73 100"/>
        <filter val="850"/>
        <filter val="93 923"/>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98.pielikums Jūrmalas pilsētas domes
2017.gada 23.marta saistošajiem noteikumiem Nr.14
(protokols Nr.6, 9.punkts)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U9" sqref="U9"/>
    </sheetView>
  </sheetViews>
  <sheetFormatPr defaultRowHeight="12" outlineLevelCol="1" x14ac:dyDescent="0.25"/>
  <cols>
    <col min="1" max="1" width="10.42578125" style="6" customWidth="1"/>
    <col min="2" max="2" width="28" style="6" customWidth="1"/>
    <col min="3" max="3" width="8" style="6" customWidth="1"/>
    <col min="4" max="4" width="7.8554687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818</v>
      </c>
      <c r="B1" s="912"/>
      <c r="C1" s="912"/>
      <c r="D1" s="912"/>
      <c r="E1" s="912"/>
      <c r="F1" s="912"/>
      <c r="G1" s="912"/>
      <c r="H1" s="912"/>
      <c r="I1" s="912"/>
      <c r="J1" s="912"/>
      <c r="K1" s="912"/>
      <c r="L1" s="912"/>
      <c r="M1" s="912"/>
      <c r="N1" s="912"/>
      <c r="O1" s="912"/>
    </row>
    <row r="2" spans="1:17" ht="35.25" customHeight="1" x14ac:dyDescent="0.25">
      <c r="A2" s="913" t="s">
        <v>303</v>
      </c>
      <c r="B2" s="914"/>
      <c r="C2" s="915"/>
      <c r="D2" s="914"/>
      <c r="E2" s="914"/>
      <c r="F2" s="915"/>
      <c r="G2" s="914"/>
      <c r="H2" s="914"/>
      <c r="I2" s="915"/>
      <c r="J2" s="914"/>
      <c r="K2" s="914"/>
      <c r="L2" s="915"/>
      <c r="M2" s="914"/>
      <c r="N2" s="914"/>
      <c r="O2" s="915"/>
      <c r="P2" s="915"/>
      <c r="Q2" s="331"/>
    </row>
    <row r="3" spans="1:17" ht="12.75" customHeight="1" x14ac:dyDescent="0.25">
      <c r="A3" s="4" t="s">
        <v>0</v>
      </c>
      <c r="B3" s="5"/>
      <c r="C3" s="917" t="s">
        <v>397</v>
      </c>
      <c r="D3" s="916"/>
      <c r="E3" s="916"/>
      <c r="F3" s="917"/>
      <c r="G3" s="916"/>
      <c r="H3" s="916"/>
      <c r="I3" s="917"/>
      <c r="J3" s="916"/>
      <c r="K3" s="916"/>
      <c r="L3" s="917"/>
      <c r="M3" s="916"/>
      <c r="N3" s="916"/>
      <c r="O3" s="917"/>
      <c r="P3" s="917"/>
      <c r="Q3" s="331"/>
    </row>
    <row r="4" spans="1:17" ht="12.75" customHeight="1" x14ac:dyDescent="0.25">
      <c r="A4" s="4" t="s">
        <v>1</v>
      </c>
      <c r="B4" s="5"/>
      <c r="C4" s="917" t="s">
        <v>319</v>
      </c>
      <c r="D4" s="916"/>
      <c r="E4" s="916"/>
      <c r="F4" s="917"/>
      <c r="G4" s="916"/>
      <c r="H4" s="916"/>
      <c r="I4" s="917"/>
      <c r="J4" s="916"/>
      <c r="K4" s="916"/>
      <c r="L4" s="917"/>
      <c r="M4" s="916"/>
      <c r="N4" s="916"/>
      <c r="O4" s="917"/>
      <c r="P4" s="917"/>
      <c r="Q4" s="331"/>
    </row>
    <row r="5" spans="1:17" ht="12.75" customHeight="1" x14ac:dyDescent="0.25">
      <c r="A5" s="2" t="s">
        <v>2</v>
      </c>
      <c r="B5" s="3"/>
      <c r="C5" s="892" t="s">
        <v>320</v>
      </c>
      <c r="D5" s="891"/>
      <c r="E5" s="891"/>
      <c r="F5" s="892"/>
      <c r="G5" s="891"/>
      <c r="H5" s="891"/>
      <c r="I5" s="892"/>
      <c r="J5" s="891"/>
      <c r="K5" s="891"/>
      <c r="L5" s="892"/>
      <c r="M5" s="891"/>
      <c r="N5" s="891"/>
      <c r="O5" s="892"/>
      <c r="P5" s="892"/>
      <c r="Q5" s="331"/>
    </row>
    <row r="6" spans="1:17" ht="12.75" customHeight="1" x14ac:dyDescent="0.25">
      <c r="A6" s="2" t="s">
        <v>3</v>
      </c>
      <c r="B6" s="3"/>
      <c r="C6" s="892" t="s">
        <v>393</v>
      </c>
      <c r="D6" s="891"/>
      <c r="E6" s="891"/>
      <c r="F6" s="892"/>
      <c r="G6" s="891"/>
      <c r="H6" s="891"/>
      <c r="I6" s="892"/>
      <c r="J6" s="891"/>
      <c r="K6" s="891"/>
      <c r="L6" s="892"/>
      <c r="M6" s="891"/>
      <c r="N6" s="891"/>
      <c r="O6" s="892"/>
      <c r="P6" s="892"/>
      <c r="Q6" s="331"/>
    </row>
    <row r="7" spans="1:17" x14ac:dyDescent="0.25">
      <c r="A7" s="2" t="s">
        <v>4</v>
      </c>
      <c r="B7" s="3"/>
      <c r="C7" s="917" t="s">
        <v>819</v>
      </c>
      <c r="D7" s="916"/>
      <c r="E7" s="916"/>
      <c r="F7" s="917"/>
      <c r="G7" s="916"/>
      <c r="H7" s="916"/>
      <c r="I7" s="917"/>
      <c r="J7" s="916"/>
      <c r="K7" s="916"/>
      <c r="L7" s="917"/>
      <c r="M7" s="916"/>
      <c r="N7" s="916"/>
      <c r="O7" s="917"/>
      <c r="P7" s="917"/>
      <c r="Q7" s="331"/>
    </row>
    <row r="8" spans="1:17" ht="12.75" customHeight="1" x14ac:dyDescent="0.25">
      <c r="A8" s="7" t="s">
        <v>5</v>
      </c>
      <c r="B8" s="3"/>
      <c r="C8" s="919"/>
      <c r="D8" s="918"/>
      <c r="E8" s="918"/>
      <c r="F8" s="919"/>
      <c r="G8" s="918"/>
      <c r="H8" s="918"/>
      <c r="I8" s="919"/>
      <c r="J8" s="918"/>
      <c r="K8" s="918"/>
      <c r="L8" s="919"/>
      <c r="M8" s="918"/>
      <c r="N8" s="918"/>
      <c r="O8" s="919"/>
      <c r="P8" s="919"/>
      <c r="Q8" s="331"/>
    </row>
    <row r="9" spans="1:17" ht="12.75" customHeight="1" x14ac:dyDescent="0.25">
      <c r="A9" s="2"/>
      <c r="B9" s="3" t="s">
        <v>6</v>
      </c>
      <c r="C9" s="892" t="s">
        <v>400</v>
      </c>
      <c r="D9" s="891"/>
      <c r="E9" s="891"/>
      <c r="F9" s="892"/>
      <c r="G9" s="891"/>
      <c r="H9" s="891"/>
      <c r="I9" s="892"/>
      <c r="J9" s="891"/>
      <c r="K9" s="891"/>
      <c r="L9" s="892"/>
      <c r="M9" s="891"/>
      <c r="N9" s="891"/>
      <c r="O9" s="892"/>
      <c r="P9" s="892"/>
      <c r="Q9" s="331"/>
    </row>
    <row r="10" spans="1:17" ht="12.75" customHeight="1" x14ac:dyDescent="0.25">
      <c r="A10" s="2"/>
      <c r="B10" s="3" t="s">
        <v>7</v>
      </c>
      <c r="C10" s="892"/>
      <c r="D10" s="891"/>
      <c r="E10" s="891"/>
      <c r="F10" s="892"/>
      <c r="G10" s="891"/>
      <c r="H10" s="891"/>
      <c r="I10" s="892"/>
      <c r="J10" s="891"/>
      <c r="K10" s="891"/>
      <c r="L10" s="892"/>
      <c r="M10" s="891"/>
      <c r="N10" s="891"/>
      <c r="O10" s="892"/>
      <c r="P10" s="892"/>
      <c r="Q10" s="331"/>
    </row>
    <row r="11" spans="1:17" ht="12.75" customHeight="1" x14ac:dyDescent="0.25">
      <c r="A11" s="2"/>
      <c r="B11" s="3" t="s">
        <v>8</v>
      </c>
      <c r="C11" s="919"/>
      <c r="D11" s="918"/>
      <c r="E11" s="918"/>
      <c r="F11" s="919"/>
      <c r="G11" s="918"/>
      <c r="H11" s="918"/>
      <c r="I11" s="919"/>
      <c r="J11" s="918"/>
      <c r="K11" s="918"/>
      <c r="L11" s="919"/>
      <c r="M11" s="918"/>
      <c r="N11" s="918"/>
      <c r="O11" s="919"/>
      <c r="P11" s="919"/>
      <c r="Q11" s="331"/>
    </row>
    <row r="12" spans="1:17" ht="12.75" customHeight="1" x14ac:dyDescent="0.25">
      <c r="A12" s="2"/>
      <c r="B12" s="3" t="s">
        <v>9</v>
      </c>
      <c r="C12" s="892"/>
      <c r="D12" s="891"/>
      <c r="E12" s="891"/>
      <c r="F12" s="892"/>
      <c r="G12" s="891"/>
      <c r="H12" s="891"/>
      <c r="I12" s="892"/>
      <c r="J12" s="891"/>
      <c r="K12" s="891"/>
      <c r="L12" s="892"/>
      <c r="M12" s="891"/>
      <c r="N12" s="891"/>
      <c r="O12" s="892"/>
      <c r="P12" s="892"/>
      <c r="Q12" s="331"/>
    </row>
    <row r="13" spans="1:17" ht="12.75" customHeight="1" x14ac:dyDescent="0.25">
      <c r="A13" s="2"/>
      <c r="B13" s="3" t="s">
        <v>10</v>
      </c>
      <c r="C13" s="892"/>
      <c r="D13" s="891"/>
      <c r="E13" s="891"/>
      <c r="F13" s="892"/>
      <c r="G13" s="891"/>
      <c r="H13" s="891"/>
      <c r="I13" s="892"/>
      <c r="J13" s="891"/>
      <c r="K13" s="891"/>
      <c r="L13" s="892"/>
      <c r="M13" s="891"/>
      <c r="N13" s="891"/>
      <c r="O13" s="892"/>
      <c r="P13" s="892"/>
      <c r="Q13" s="331"/>
    </row>
    <row r="14" spans="1:17" ht="12.75" customHeight="1" x14ac:dyDescent="0.25">
      <c r="A14" s="8"/>
      <c r="B14" s="9"/>
      <c r="C14" s="10"/>
      <c r="D14" s="10"/>
      <c r="E14" s="10"/>
      <c r="F14" s="10"/>
      <c r="G14" s="10"/>
      <c r="H14" s="10"/>
      <c r="I14" s="10"/>
      <c r="J14" s="10"/>
      <c r="K14" s="10"/>
      <c r="L14" s="10"/>
      <c r="M14" s="10"/>
      <c r="N14" s="10"/>
      <c r="O14" s="11"/>
      <c r="P14" s="11"/>
      <c r="Q14" s="331"/>
    </row>
    <row r="15" spans="1:17" s="12" customFormat="1" ht="12.75" customHeight="1" x14ac:dyDescent="0.25">
      <c r="A15" s="893" t="s">
        <v>11</v>
      </c>
      <c r="B15" s="896" t="s">
        <v>12</v>
      </c>
      <c r="C15" s="934" t="s">
        <v>304</v>
      </c>
      <c r="D15" s="899"/>
      <c r="E15" s="899"/>
      <c r="F15" s="935"/>
      <c r="G15" s="899"/>
      <c r="H15" s="899"/>
      <c r="I15" s="935"/>
      <c r="J15" s="899"/>
      <c r="K15" s="899"/>
      <c r="L15" s="935"/>
      <c r="M15" s="899"/>
      <c r="N15" s="899"/>
      <c r="O15" s="935"/>
      <c r="P15" s="692"/>
    </row>
    <row r="16" spans="1:17" s="12" customFormat="1" ht="12.75" customHeight="1" x14ac:dyDescent="0.25">
      <c r="A16" s="894"/>
      <c r="B16" s="897"/>
      <c r="C16" s="902" t="s">
        <v>13</v>
      </c>
      <c r="D16" s="910" t="s">
        <v>309</v>
      </c>
      <c r="E16" s="887" t="s">
        <v>311</v>
      </c>
      <c r="F16" s="930" t="s">
        <v>14</v>
      </c>
      <c r="G16" s="904" t="s">
        <v>310</v>
      </c>
      <c r="H16" s="887" t="s">
        <v>317</v>
      </c>
      <c r="I16" s="932" t="s">
        <v>15</v>
      </c>
      <c r="J16" s="910" t="s">
        <v>312</v>
      </c>
      <c r="K16" s="887" t="s">
        <v>313</v>
      </c>
      <c r="L16" s="926" t="s">
        <v>16</v>
      </c>
      <c r="M16" s="910" t="s">
        <v>314</v>
      </c>
      <c r="N16" s="887" t="s">
        <v>315</v>
      </c>
      <c r="O16" s="926" t="s">
        <v>17</v>
      </c>
      <c r="P16" s="936" t="s">
        <v>316</v>
      </c>
    </row>
    <row r="17" spans="1:16" s="13" customFormat="1" ht="66" customHeight="1" thickBot="1" x14ac:dyDescent="0.3">
      <c r="A17" s="895"/>
      <c r="B17" s="897"/>
      <c r="C17" s="903"/>
      <c r="D17" s="911"/>
      <c r="E17" s="888"/>
      <c r="F17" s="931"/>
      <c r="G17" s="905"/>
      <c r="H17" s="888"/>
      <c r="I17" s="933"/>
      <c r="J17" s="911"/>
      <c r="K17" s="888"/>
      <c r="L17" s="927"/>
      <c r="M17" s="911"/>
      <c r="N17" s="888"/>
      <c r="O17" s="927"/>
      <c r="P17" s="937"/>
    </row>
    <row r="18" spans="1:16" s="13" customFormat="1" ht="9.75" customHeight="1" thickTop="1" x14ac:dyDescent="0.25">
      <c r="A18" s="14" t="s">
        <v>18</v>
      </c>
      <c r="B18" s="14">
        <v>2</v>
      </c>
      <c r="C18" s="14">
        <v>3</v>
      </c>
      <c r="D18" s="208">
        <v>4</v>
      </c>
      <c r="E18" s="15">
        <v>5</v>
      </c>
      <c r="F18" s="401">
        <v>6</v>
      </c>
      <c r="G18" s="208">
        <v>7</v>
      </c>
      <c r="H18" s="15">
        <v>8</v>
      </c>
      <c r="I18" s="401">
        <v>9</v>
      </c>
      <c r="J18" s="208">
        <v>10</v>
      </c>
      <c r="K18" s="15">
        <v>11</v>
      </c>
      <c r="L18" s="401">
        <v>12</v>
      </c>
      <c r="M18" s="208">
        <v>13</v>
      </c>
      <c r="N18" s="15">
        <v>14</v>
      </c>
      <c r="O18" s="401">
        <v>15</v>
      </c>
      <c r="P18" s="603">
        <v>16</v>
      </c>
    </row>
    <row r="19" spans="1:16" s="19" customFormat="1" x14ac:dyDescent="0.25">
      <c r="A19" s="16"/>
      <c r="B19" s="17" t="s">
        <v>19</v>
      </c>
      <c r="C19" s="65"/>
      <c r="D19" s="209"/>
      <c r="E19" s="18"/>
      <c r="F19" s="402"/>
      <c r="G19" s="209"/>
      <c r="H19" s="18"/>
      <c r="I19" s="402"/>
      <c r="J19" s="209"/>
      <c r="K19" s="18"/>
      <c r="L19" s="402"/>
      <c r="M19" s="209"/>
      <c r="N19" s="18"/>
      <c r="O19" s="402"/>
      <c r="P19" s="604"/>
    </row>
    <row r="20" spans="1:16" s="19" customFormat="1" ht="12.75" thickBot="1" x14ac:dyDescent="0.3">
      <c r="A20" s="20"/>
      <c r="B20" s="21" t="s">
        <v>20</v>
      </c>
      <c r="C20" s="291">
        <f>SUM(F20,I20,L20,O20)</f>
        <v>613674</v>
      </c>
      <c r="D20" s="210">
        <f>SUM(D21,D24,D25,D41,D42)</f>
        <v>613674</v>
      </c>
      <c r="E20" s="22">
        <f>SUM(E21,E24,E25,E41,E42)</f>
        <v>0</v>
      </c>
      <c r="F20" s="403">
        <f>SUM(F21,F24,F25,F41,F42)</f>
        <v>613674</v>
      </c>
      <c r="G20" s="210">
        <f t="shared" ref="G20:O20" si="0">SUM(G21,G24,G25,G41,G42)</f>
        <v>0</v>
      </c>
      <c r="H20" s="22">
        <f t="shared" si="0"/>
        <v>0</v>
      </c>
      <c r="I20" s="403">
        <f t="shared" si="0"/>
        <v>0</v>
      </c>
      <c r="J20" s="210">
        <f>SUM(J21,J26,J42)</f>
        <v>0</v>
      </c>
      <c r="K20" s="22">
        <f t="shared" ref="K20:L20" si="1">SUM(K21,K26,K42)</f>
        <v>0</v>
      </c>
      <c r="L20" s="403">
        <f t="shared" si="1"/>
        <v>0</v>
      </c>
      <c r="M20" s="210">
        <f t="shared" si="0"/>
        <v>0</v>
      </c>
      <c r="N20" s="22">
        <f t="shared" si="0"/>
        <v>0</v>
      </c>
      <c r="O20" s="403">
        <f t="shared" si="0"/>
        <v>0</v>
      </c>
      <c r="P20" s="693"/>
    </row>
    <row r="21" spans="1:16" ht="12.75" hidden="1" thickTop="1" x14ac:dyDescent="0.25">
      <c r="A21" s="23"/>
      <c r="B21" s="24" t="s">
        <v>21</v>
      </c>
      <c r="C21" s="184">
        <f t="shared" ref="C21" si="2">SUM(F21,I21,L21,O21)</f>
        <v>0</v>
      </c>
      <c r="D21" s="126">
        <f>SUM(D22:D23)</f>
        <v>0</v>
      </c>
      <c r="E21" s="25">
        <f t="shared" ref="E21" si="3">SUM(E22:E23)</f>
        <v>0</v>
      </c>
      <c r="F21" s="165">
        <f>SUM(F22:F23)</f>
        <v>0</v>
      </c>
      <c r="G21" s="211">
        <f t="shared" ref="G21:O21" si="4">SUM(G22:G23)</f>
        <v>0</v>
      </c>
      <c r="H21" s="25">
        <f t="shared" si="4"/>
        <v>0</v>
      </c>
      <c r="I21" s="271">
        <f t="shared" si="4"/>
        <v>0</v>
      </c>
      <c r="J21" s="126">
        <f>SUM(J22:J23)</f>
        <v>0</v>
      </c>
      <c r="K21" s="25">
        <f t="shared" si="4"/>
        <v>0</v>
      </c>
      <c r="L21" s="165">
        <f t="shared" si="4"/>
        <v>0</v>
      </c>
      <c r="M21" s="211">
        <f>SUM(M22:M23)</f>
        <v>0</v>
      </c>
      <c r="N21" s="25">
        <f t="shared" si="4"/>
        <v>0</v>
      </c>
      <c r="O21" s="271">
        <f t="shared" si="4"/>
        <v>0</v>
      </c>
      <c r="P21" s="406"/>
    </row>
    <row r="22" spans="1:16" ht="12.75" hidden="1" thickTop="1" x14ac:dyDescent="0.25">
      <c r="A22" s="26"/>
      <c r="B22" s="27" t="s">
        <v>22</v>
      </c>
      <c r="C22" s="185">
        <f>SUM(F22,I22,L22,O22)</f>
        <v>0</v>
      </c>
      <c r="D22" s="245"/>
      <c r="E22" s="28"/>
      <c r="F22" s="166">
        <f>D22+E22</f>
        <v>0</v>
      </c>
      <c r="G22" s="212"/>
      <c r="H22" s="28"/>
      <c r="I22" s="143">
        <f>G22+H22</f>
        <v>0</v>
      </c>
      <c r="J22" s="245"/>
      <c r="K22" s="28"/>
      <c r="L22" s="166">
        <f>J22+K22</f>
        <v>0</v>
      </c>
      <c r="M22" s="212"/>
      <c r="N22" s="28"/>
      <c r="O22" s="143">
        <f t="shared" ref="O22" si="5">M22+N22</f>
        <v>0</v>
      </c>
      <c r="P22" s="293"/>
    </row>
    <row r="23" spans="1:16" ht="12.75" hidden="1" thickTop="1" x14ac:dyDescent="0.25">
      <c r="A23" s="29"/>
      <c r="B23" s="30" t="s">
        <v>23</v>
      </c>
      <c r="C23" s="186">
        <f t="shared" ref="C23" si="6">SUM(F23,I23,L23,O23)</f>
        <v>0</v>
      </c>
      <c r="D23" s="246"/>
      <c r="E23" s="31"/>
      <c r="F23" s="247">
        <f t="shared" ref="F23:F24" si="7">D23+E23</f>
        <v>0</v>
      </c>
      <c r="G23" s="213"/>
      <c r="H23" s="31"/>
      <c r="I23" s="272">
        <f t="shared" ref="I23:I24" si="8">G23+H23</f>
        <v>0</v>
      </c>
      <c r="J23" s="246"/>
      <c r="K23" s="31"/>
      <c r="L23" s="247">
        <f>J23+K23</f>
        <v>0</v>
      </c>
      <c r="M23" s="213"/>
      <c r="N23" s="31"/>
      <c r="O23" s="144">
        <f>M23+N23</f>
        <v>0</v>
      </c>
      <c r="P23" s="333"/>
    </row>
    <row r="24" spans="1:16" s="19" customFormat="1" ht="25.5" thickTop="1" thickBot="1" x14ac:dyDescent="0.3">
      <c r="A24" s="32">
        <v>19300</v>
      </c>
      <c r="B24" s="32" t="s">
        <v>24</v>
      </c>
      <c r="C24" s="519">
        <f>SUM(F24,I24)</f>
        <v>613674</v>
      </c>
      <c r="D24" s="214">
        <f>D50</f>
        <v>613674</v>
      </c>
      <c r="E24" s="33">
        <f>-2000+1000+1000</f>
        <v>0</v>
      </c>
      <c r="F24" s="694">
        <f t="shared" si="7"/>
        <v>613674</v>
      </c>
      <c r="G24" s="214"/>
      <c r="H24" s="33"/>
      <c r="I24" s="694">
        <f t="shared" si="8"/>
        <v>0</v>
      </c>
      <c r="J24" s="607" t="s">
        <v>25</v>
      </c>
      <c r="K24" s="410" t="s">
        <v>25</v>
      </c>
      <c r="L24" s="411" t="s">
        <v>25</v>
      </c>
      <c r="M24" s="282" t="s">
        <v>25</v>
      </c>
      <c r="N24" s="145" t="s">
        <v>25</v>
      </c>
      <c r="O24" s="411" t="s">
        <v>25</v>
      </c>
      <c r="P24" s="695"/>
    </row>
    <row r="25" spans="1:16" s="19" customFormat="1" ht="24.75" hidden="1" thickTop="1" x14ac:dyDescent="0.25">
      <c r="A25" s="118"/>
      <c r="B25" s="34" t="s">
        <v>26</v>
      </c>
      <c r="C25" s="188">
        <f>SUM(F25)</f>
        <v>0</v>
      </c>
      <c r="D25" s="249"/>
      <c r="E25" s="76"/>
      <c r="F25" s="450">
        <f>D25+E25</f>
        <v>0</v>
      </c>
      <c r="G25" s="215" t="s">
        <v>25</v>
      </c>
      <c r="H25" s="35" t="s">
        <v>25</v>
      </c>
      <c r="I25" s="119" t="s">
        <v>25</v>
      </c>
      <c r="J25" s="250" t="s">
        <v>25</v>
      </c>
      <c r="K25" s="35" t="s">
        <v>25</v>
      </c>
      <c r="L25" s="167" t="s">
        <v>25</v>
      </c>
      <c r="M25" s="283" t="s">
        <v>25</v>
      </c>
      <c r="N25" s="119" t="s">
        <v>25</v>
      </c>
      <c r="O25" s="119" t="s">
        <v>25</v>
      </c>
      <c r="P25" s="414"/>
    </row>
    <row r="26" spans="1:16" s="19" customFormat="1" ht="36.75" hidden="1" thickTop="1" x14ac:dyDescent="0.25">
      <c r="A26" s="34">
        <v>21300</v>
      </c>
      <c r="B26" s="34" t="s">
        <v>27</v>
      </c>
      <c r="C26" s="188">
        <f>SUM(L26)</f>
        <v>0</v>
      </c>
      <c r="D26" s="250" t="s">
        <v>25</v>
      </c>
      <c r="E26" s="35" t="s">
        <v>25</v>
      </c>
      <c r="F26" s="167" t="s">
        <v>25</v>
      </c>
      <c r="G26" s="215" t="s">
        <v>25</v>
      </c>
      <c r="H26" s="35" t="s">
        <v>25</v>
      </c>
      <c r="I26" s="119" t="s">
        <v>25</v>
      </c>
      <c r="J26" s="127">
        <f>SUM(J27,J31,J33,J36)</f>
        <v>0</v>
      </c>
      <c r="K26" s="36">
        <f t="shared" ref="K26" si="9">SUM(K27,K31,K33,K36)</f>
        <v>0</v>
      </c>
      <c r="L26" s="174">
        <f>SUM(L27,L31,L33,L36)</f>
        <v>0</v>
      </c>
      <c r="M26" s="283" t="s">
        <v>25</v>
      </c>
      <c r="N26" s="119" t="s">
        <v>25</v>
      </c>
      <c r="O26" s="119" t="s">
        <v>25</v>
      </c>
      <c r="P26" s="414"/>
    </row>
    <row r="27" spans="1:16" s="19" customFormat="1" ht="24.75" hidden="1" thickTop="1" x14ac:dyDescent="0.25">
      <c r="A27" s="37">
        <v>21350</v>
      </c>
      <c r="B27" s="34" t="s">
        <v>28</v>
      </c>
      <c r="C27" s="188">
        <f t="shared" ref="C27:C40" si="10">SUM(L27)</f>
        <v>0</v>
      </c>
      <c r="D27" s="250" t="s">
        <v>25</v>
      </c>
      <c r="E27" s="35" t="s">
        <v>25</v>
      </c>
      <c r="F27" s="167" t="s">
        <v>25</v>
      </c>
      <c r="G27" s="215" t="s">
        <v>25</v>
      </c>
      <c r="H27" s="35" t="s">
        <v>25</v>
      </c>
      <c r="I27" s="119" t="s">
        <v>25</v>
      </c>
      <c r="J27" s="127">
        <f>SUM(J28:J30)</f>
        <v>0</v>
      </c>
      <c r="K27" s="36">
        <f t="shared" ref="K27" si="11">SUM(K28:K30)</f>
        <v>0</v>
      </c>
      <c r="L27" s="174">
        <f>SUM(L28:L30)</f>
        <v>0</v>
      </c>
      <c r="M27" s="283" t="s">
        <v>25</v>
      </c>
      <c r="N27" s="119" t="s">
        <v>25</v>
      </c>
      <c r="O27" s="119" t="s">
        <v>25</v>
      </c>
      <c r="P27" s="414"/>
    </row>
    <row r="28" spans="1:16" ht="12.75" hidden="1" thickTop="1" x14ac:dyDescent="0.25">
      <c r="A28" s="26">
        <v>21351</v>
      </c>
      <c r="B28" s="38" t="s">
        <v>29</v>
      </c>
      <c r="C28" s="189">
        <f t="shared" si="10"/>
        <v>0</v>
      </c>
      <c r="D28" s="251" t="s">
        <v>25</v>
      </c>
      <c r="E28" s="39" t="s">
        <v>25</v>
      </c>
      <c r="F28" s="415" t="s">
        <v>25</v>
      </c>
      <c r="G28" s="216" t="s">
        <v>25</v>
      </c>
      <c r="H28" s="39" t="s">
        <v>25</v>
      </c>
      <c r="I28" s="146" t="s">
        <v>25</v>
      </c>
      <c r="J28" s="251"/>
      <c r="K28" s="417"/>
      <c r="L28" s="89">
        <f t="shared" ref="L28:L30" si="12">J28+K28</f>
        <v>0</v>
      </c>
      <c r="M28" s="284" t="s">
        <v>25</v>
      </c>
      <c r="N28" s="146" t="s">
        <v>25</v>
      </c>
      <c r="O28" s="146" t="s">
        <v>25</v>
      </c>
      <c r="P28" s="418"/>
    </row>
    <row r="29" spans="1:16" ht="12.75" hidden="1" thickTop="1" x14ac:dyDescent="0.25">
      <c r="A29" s="29">
        <v>21352</v>
      </c>
      <c r="B29" s="41" t="s">
        <v>30</v>
      </c>
      <c r="C29" s="190">
        <f t="shared" si="10"/>
        <v>0</v>
      </c>
      <c r="D29" s="252" t="s">
        <v>25</v>
      </c>
      <c r="E29" s="42" t="s">
        <v>25</v>
      </c>
      <c r="F29" s="419" t="s">
        <v>25</v>
      </c>
      <c r="G29" s="217" t="s">
        <v>25</v>
      </c>
      <c r="H29" s="42" t="s">
        <v>25</v>
      </c>
      <c r="I29" s="147" t="s">
        <v>25</v>
      </c>
      <c r="J29" s="252"/>
      <c r="K29" s="421"/>
      <c r="L29" s="88">
        <f t="shared" si="12"/>
        <v>0</v>
      </c>
      <c r="M29" s="285" t="s">
        <v>25</v>
      </c>
      <c r="N29" s="147" t="s">
        <v>25</v>
      </c>
      <c r="O29" s="147" t="s">
        <v>25</v>
      </c>
      <c r="P29" s="422"/>
    </row>
    <row r="30" spans="1:16" ht="24.75" hidden="1" thickTop="1" x14ac:dyDescent="0.25">
      <c r="A30" s="29">
        <v>21359</v>
      </c>
      <c r="B30" s="41" t="s">
        <v>31</v>
      </c>
      <c r="C30" s="190">
        <f t="shared" si="10"/>
        <v>0</v>
      </c>
      <c r="D30" s="252" t="s">
        <v>25</v>
      </c>
      <c r="E30" s="42" t="s">
        <v>25</v>
      </c>
      <c r="F30" s="419" t="s">
        <v>25</v>
      </c>
      <c r="G30" s="217" t="s">
        <v>25</v>
      </c>
      <c r="H30" s="42" t="s">
        <v>25</v>
      </c>
      <c r="I30" s="147" t="s">
        <v>25</v>
      </c>
      <c r="J30" s="252"/>
      <c r="K30" s="421"/>
      <c r="L30" s="88">
        <f t="shared" si="12"/>
        <v>0</v>
      </c>
      <c r="M30" s="285" t="s">
        <v>25</v>
      </c>
      <c r="N30" s="147" t="s">
        <v>25</v>
      </c>
      <c r="O30" s="147" t="s">
        <v>25</v>
      </c>
      <c r="P30" s="422"/>
    </row>
    <row r="31" spans="1:16" s="19" customFormat="1" ht="36.75" hidden="1" thickTop="1" x14ac:dyDescent="0.25">
      <c r="A31" s="37">
        <v>21370</v>
      </c>
      <c r="B31" s="34" t="s">
        <v>32</v>
      </c>
      <c r="C31" s="188">
        <f t="shared" si="10"/>
        <v>0</v>
      </c>
      <c r="D31" s="250" t="s">
        <v>25</v>
      </c>
      <c r="E31" s="35" t="s">
        <v>25</v>
      </c>
      <c r="F31" s="167" t="s">
        <v>25</v>
      </c>
      <c r="G31" s="215" t="s">
        <v>25</v>
      </c>
      <c r="H31" s="35" t="s">
        <v>25</v>
      </c>
      <c r="I31" s="119" t="s">
        <v>25</v>
      </c>
      <c r="J31" s="127">
        <f>SUM(J32)</f>
        <v>0</v>
      </c>
      <c r="K31" s="36">
        <f t="shared" ref="K31" si="13">SUM(K32)</f>
        <v>0</v>
      </c>
      <c r="L31" s="174">
        <f>SUM(L32)</f>
        <v>0</v>
      </c>
      <c r="M31" s="283" t="s">
        <v>25</v>
      </c>
      <c r="N31" s="119" t="s">
        <v>25</v>
      </c>
      <c r="O31" s="119" t="s">
        <v>25</v>
      </c>
      <c r="P31" s="414"/>
    </row>
    <row r="32" spans="1:16" ht="36.75" hidden="1" thickTop="1" x14ac:dyDescent="0.25">
      <c r="A32" s="44">
        <v>21379</v>
      </c>
      <c r="B32" s="45" t="s">
        <v>33</v>
      </c>
      <c r="C32" s="191">
        <f t="shared" si="10"/>
        <v>0</v>
      </c>
      <c r="D32" s="253" t="s">
        <v>25</v>
      </c>
      <c r="E32" s="46" t="s">
        <v>25</v>
      </c>
      <c r="F32" s="423" t="s">
        <v>25</v>
      </c>
      <c r="G32" s="218" t="s">
        <v>25</v>
      </c>
      <c r="H32" s="46" t="s">
        <v>25</v>
      </c>
      <c r="I32" s="148" t="s">
        <v>25</v>
      </c>
      <c r="J32" s="253"/>
      <c r="K32" s="425"/>
      <c r="L32" s="179">
        <f>J32+K32</f>
        <v>0</v>
      </c>
      <c r="M32" s="286" t="s">
        <v>25</v>
      </c>
      <c r="N32" s="148" t="s">
        <v>25</v>
      </c>
      <c r="O32" s="148" t="s">
        <v>25</v>
      </c>
      <c r="P32" s="427"/>
    </row>
    <row r="33" spans="1:16" s="19" customFormat="1" ht="12.75" hidden="1" thickTop="1" x14ac:dyDescent="0.25">
      <c r="A33" s="37">
        <v>21380</v>
      </c>
      <c r="B33" s="34" t="s">
        <v>34</v>
      </c>
      <c r="C33" s="188">
        <f t="shared" si="10"/>
        <v>0</v>
      </c>
      <c r="D33" s="250" t="s">
        <v>25</v>
      </c>
      <c r="E33" s="35" t="s">
        <v>25</v>
      </c>
      <c r="F33" s="167" t="s">
        <v>25</v>
      </c>
      <c r="G33" s="215" t="s">
        <v>25</v>
      </c>
      <c r="H33" s="35" t="s">
        <v>25</v>
      </c>
      <c r="I33" s="119" t="s">
        <v>25</v>
      </c>
      <c r="J33" s="127">
        <f>SUM(J34:J35)</f>
        <v>0</v>
      </c>
      <c r="K33" s="36">
        <f t="shared" ref="K33" si="14">SUM(K34:K35)</f>
        <v>0</v>
      </c>
      <c r="L33" s="174">
        <f>SUM(L34:L35)</f>
        <v>0</v>
      </c>
      <c r="M33" s="283" t="s">
        <v>25</v>
      </c>
      <c r="N33" s="119" t="s">
        <v>25</v>
      </c>
      <c r="O33" s="119" t="s">
        <v>25</v>
      </c>
      <c r="P33" s="414"/>
    </row>
    <row r="34" spans="1:16" ht="12.75" hidden="1" thickTop="1" x14ac:dyDescent="0.25">
      <c r="A34" s="27">
        <v>21381</v>
      </c>
      <c r="B34" s="38" t="s">
        <v>35</v>
      </c>
      <c r="C34" s="189">
        <f t="shared" si="10"/>
        <v>0</v>
      </c>
      <c r="D34" s="251" t="s">
        <v>25</v>
      </c>
      <c r="E34" s="39" t="s">
        <v>25</v>
      </c>
      <c r="F34" s="415" t="s">
        <v>25</v>
      </c>
      <c r="G34" s="216" t="s">
        <v>25</v>
      </c>
      <c r="H34" s="39" t="s">
        <v>25</v>
      </c>
      <c r="I34" s="146" t="s">
        <v>25</v>
      </c>
      <c r="J34" s="251"/>
      <c r="K34" s="417"/>
      <c r="L34" s="89">
        <f t="shared" ref="L34:L35" si="15">J34+K34</f>
        <v>0</v>
      </c>
      <c r="M34" s="284" t="s">
        <v>25</v>
      </c>
      <c r="N34" s="146" t="s">
        <v>25</v>
      </c>
      <c r="O34" s="146" t="s">
        <v>25</v>
      </c>
      <c r="P34" s="418"/>
    </row>
    <row r="35" spans="1:16" ht="24.75" hidden="1" thickTop="1" x14ac:dyDescent="0.25">
      <c r="A35" s="30">
        <v>21383</v>
      </c>
      <c r="B35" s="41" t="s">
        <v>36</v>
      </c>
      <c r="C35" s="190">
        <f t="shared" si="10"/>
        <v>0</v>
      </c>
      <c r="D35" s="252" t="s">
        <v>25</v>
      </c>
      <c r="E35" s="42" t="s">
        <v>25</v>
      </c>
      <c r="F35" s="419" t="s">
        <v>25</v>
      </c>
      <c r="G35" s="217" t="s">
        <v>25</v>
      </c>
      <c r="H35" s="42" t="s">
        <v>25</v>
      </c>
      <c r="I35" s="147" t="s">
        <v>25</v>
      </c>
      <c r="J35" s="252"/>
      <c r="K35" s="421"/>
      <c r="L35" s="88">
        <f t="shared" si="15"/>
        <v>0</v>
      </c>
      <c r="M35" s="285" t="s">
        <v>25</v>
      </c>
      <c r="N35" s="147" t="s">
        <v>25</v>
      </c>
      <c r="O35" s="147" t="s">
        <v>25</v>
      </c>
      <c r="P35" s="422"/>
    </row>
    <row r="36" spans="1:16" s="19" customFormat="1" ht="24.75" hidden="1" thickTop="1" x14ac:dyDescent="0.25">
      <c r="A36" s="37">
        <v>21390</v>
      </c>
      <c r="B36" s="34" t="s">
        <v>37</v>
      </c>
      <c r="C36" s="188">
        <f t="shared" si="10"/>
        <v>0</v>
      </c>
      <c r="D36" s="250" t="s">
        <v>25</v>
      </c>
      <c r="E36" s="35" t="s">
        <v>25</v>
      </c>
      <c r="F36" s="167" t="s">
        <v>25</v>
      </c>
      <c r="G36" s="215" t="s">
        <v>25</v>
      </c>
      <c r="H36" s="35" t="s">
        <v>25</v>
      </c>
      <c r="I36" s="119" t="s">
        <v>25</v>
      </c>
      <c r="J36" s="127">
        <f>SUM(J37:J40)</f>
        <v>0</v>
      </c>
      <c r="K36" s="36">
        <f t="shared" ref="K36" si="16">SUM(K37:K40)</f>
        <v>0</v>
      </c>
      <c r="L36" s="174">
        <f>SUM(L37:L40)</f>
        <v>0</v>
      </c>
      <c r="M36" s="283" t="s">
        <v>25</v>
      </c>
      <c r="N36" s="119" t="s">
        <v>25</v>
      </c>
      <c r="O36" s="119" t="s">
        <v>25</v>
      </c>
      <c r="P36" s="414"/>
    </row>
    <row r="37" spans="1:16" ht="24.75" hidden="1" thickTop="1" x14ac:dyDescent="0.25">
      <c r="A37" s="27">
        <v>21391</v>
      </c>
      <c r="B37" s="38" t="s">
        <v>38</v>
      </c>
      <c r="C37" s="189">
        <f t="shared" si="10"/>
        <v>0</v>
      </c>
      <c r="D37" s="251" t="s">
        <v>25</v>
      </c>
      <c r="E37" s="39" t="s">
        <v>25</v>
      </c>
      <c r="F37" s="415" t="s">
        <v>25</v>
      </c>
      <c r="G37" s="216" t="s">
        <v>25</v>
      </c>
      <c r="H37" s="39" t="s">
        <v>25</v>
      </c>
      <c r="I37" s="146" t="s">
        <v>25</v>
      </c>
      <c r="J37" s="251"/>
      <c r="K37" s="417"/>
      <c r="L37" s="89">
        <f t="shared" ref="L37:L40" si="17">J37+K37</f>
        <v>0</v>
      </c>
      <c r="M37" s="284" t="s">
        <v>25</v>
      </c>
      <c r="N37" s="146" t="s">
        <v>25</v>
      </c>
      <c r="O37" s="146" t="s">
        <v>25</v>
      </c>
      <c r="P37" s="418"/>
    </row>
    <row r="38" spans="1:16" ht="12.75" hidden="1" thickTop="1" x14ac:dyDescent="0.25">
      <c r="A38" s="30">
        <v>21393</v>
      </c>
      <c r="B38" s="41" t="s">
        <v>39</v>
      </c>
      <c r="C38" s="190">
        <f t="shared" si="10"/>
        <v>0</v>
      </c>
      <c r="D38" s="252" t="s">
        <v>25</v>
      </c>
      <c r="E38" s="42" t="s">
        <v>25</v>
      </c>
      <c r="F38" s="419" t="s">
        <v>25</v>
      </c>
      <c r="G38" s="217" t="s">
        <v>25</v>
      </c>
      <c r="H38" s="42" t="s">
        <v>25</v>
      </c>
      <c r="I38" s="147" t="s">
        <v>25</v>
      </c>
      <c r="J38" s="252"/>
      <c r="K38" s="421"/>
      <c r="L38" s="88">
        <f t="shared" si="17"/>
        <v>0</v>
      </c>
      <c r="M38" s="285" t="s">
        <v>25</v>
      </c>
      <c r="N38" s="147" t="s">
        <v>25</v>
      </c>
      <c r="O38" s="147" t="s">
        <v>25</v>
      </c>
      <c r="P38" s="422"/>
    </row>
    <row r="39" spans="1:16" ht="12.75" hidden="1" thickTop="1" x14ac:dyDescent="0.25">
      <c r="A39" s="30">
        <v>21395</v>
      </c>
      <c r="B39" s="41" t="s">
        <v>40</v>
      </c>
      <c r="C39" s="190">
        <f t="shared" si="10"/>
        <v>0</v>
      </c>
      <c r="D39" s="252" t="s">
        <v>25</v>
      </c>
      <c r="E39" s="42" t="s">
        <v>25</v>
      </c>
      <c r="F39" s="419" t="s">
        <v>25</v>
      </c>
      <c r="G39" s="217" t="s">
        <v>25</v>
      </c>
      <c r="H39" s="42" t="s">
        <v>25</v>
      </c>
      <c r="I39" s="147" t="s">
        <v>25</v>
      </c>
      <c r="J39" s="252"/>
      <c r="K39" s="421"/>
      <c r="L39" s="88">
        <f t="shared" si="17"/>
        <v>0</v>
      </c>
      <c r="M39" s="285" t="s">
        <v>25</v>
      </c>
      <c r="N39" s="147" t="s">
        <v>25</v>
      </c>
      <c r="O39" s="147" t="s">
        <v>25</v>
      </c>
      <c r="P39" s="422"/>
    </row>
    <row r="40" spans="1:16" ht="24.75" hidden="1" thickTop="1" x14ac:dyDescent="0.25">
      <c r="A40" s="30">
        <v>21399</v>
      </c>
      <c r="B40" s="41" t="s">
        <v>41</v>
      </c>
      <c r="C40" s="190">
        <f t="shared" si="10"/>
        <v>0</v>
      </c>
      <c r="D40" s="252" t="s">
        <v>25</v>
      </c>
      <c r="E40" s="42" t="s">
        <v>25</v>
      </c>
      <c r="F40" s="419" t="s">
        <v>25</v>
      </c>
      <c r="G40" s="217" t="s">
        <v>25</v>
      </c>
      <c r="H40" s="42" t="s">
        <v>25</v>
      </c>
      <c r="I40" s="147" t="s">
        <v>25</v>
      </c>
      <c r="J40" s="451"/>
      <c r="K40" s="421"/>
      <c r="L40" s="88">
        <f t="shared" si="17"/>
        <v>0</v>
      </c>
      <c r="M40" s="285" t="s">
        <v>25</v>
      </c>
      <c r="N40" s="147" t="s">
        <v>25</v>
      </c>
      <c r="O40" s="147" t="s">
        <v>25</v>
      </c>
      <c r="P40" s="422"/>
    </row>
    <row r="41" spans="1:16" s="19" customFormat="1" ht="36.75" hidden="1" customHeight="1" x14ac:dyDescent="0.25">
      <c r="A41" s="37">
        <v>21420</v>
      </c>
      <c r="B41" s="34" t="s">
        <v>42</v>
      </c>
      <c r="C41" s="192">
        <f>SUM(F41)</f>
        <v>0</v>
      </c>
      <c r="D41" s="254"/>
      <c r="E41" s="428"/>
      <c r="F41" s="450">
        <f>D41+E41</f>
        <v>0</v>
      </c>
      <c r="G41" s="215" t="s">
        <v>25</v>
      </c>
      <c r="H41" s="35" t="s">
        <v>25</v>
      </c>
      <c r="I41" s="119" t="s">
        <v>25</v>
      </c>
      <c r="J41" s="250" t="s">
        <v>25</v>
      </c>
      <c r="K41" s="35" t="s">
        <v>25</v>
      </c>
      <c r="L41" s="167" t="s">
        <v>25</v>
      </c>
      <c r="M41" s="283" t="s">
        <v>25</v>
      </c>
      <c r="N41" s="119" t="s">
        <v>25</v>
      </c>
      <c r="O41" s="119" t="s">
        <v>25</v>
      </c>
      <c r="P41" s="414"/>
    </row>
    <row r="42" spans="1:16" s="19" customFormat="1" ht="24.75" hidden="1" thickTop="1" x14ac:dyDescent="0.25">
      <c r="A42" s="48">
        <v>21490</v>
      </c>
      <c r="B42" s="49" t="s">
        <v>43</v>
      </c>
      <c r="C42" s="192">
        <f>SUM(F42,I42,L42)</f>
        <v>0</v>
      </c>
      <c r="D42" s="255">
        <f>D43</f>
        <v>0</v>
      </c>
      <c r="E42" s="50">
        <f t="shared" ref="E42" si="18">E43</f>
        <v>0</v>
      </c>
      <c r="F42" s="256">
        <f>F43</f>
        <v>0</v>
      </c>
      <c r="G42" s="219">
        <f t="shared" ref="G42:K42" si="19">G43</f>
        <v>0</v>
      </c>
      <c r="H42" s="50">
        <f t="shared" si="19"/>
        <v>0</v>
      </c>
      <c r="I42" s="274">
        <f t="shared" si="19"/>
        <v>0</v>
      </c>
      <c r="J42" s="255">
        <f>J43</f>
        <v>0</v>
      </c>
      <c r="K42" s="50">
        <f t="shared" si="19"/>
        <v>0</v>
      </c>
      <c r="L42" s="256">
        <f>L43</f>
        <v>0</v>
      </c>
      <c r="M42" s="283" t="s">
        <v>25</v>
      </c>
      <c r="N42" s="119" t="s">
        <v>25</v>
      </c>
      <c r="O42" s="119" t="s">
        <v>25</v>
      </c>
      <c r="P42" s="414"/>
    </row>
    <row r="43" spans="1:16" s="19" customFormat="1" ht="24.75" hidden="1" thickTop="1" x14ac:dyDescent="0.25">
      <c r="A43" s="30">
        <v>21499</v>
      </c>
      <c r="B43" s="41" t="s">
        <v>44</v>
      </c>
      <c r="C43" s="193">
        <f>SUM(F43,I43,L43)</f>
        <v>0</v>
      </c>
      <c r="D43" s="257"/>
      <c r="E43" s="47"/>
      <c r="F43" s="89">
        <f>D43+E43</f>
        <v>0</v>
      </c>
      <c r="G43" s="220"/>
      <c r="H43" s="40"/>
      <c r="I43" s="154">
        <f>G43+H43</f>
        <v>0</v>
      </c>
      <c r="J43" s="264"/>
      <c r="K43" s="40"/>
      <c r="L43" s="89">
        <f>J43+K43</f>
        <v>0</v>
      </c>
      <c r="M43" s="286" t="s">
        <v>25</v>
      </c>
      <c r="N43" s="148" t="s">
        <v>25</v>
      </c>
      <c r="O43" s="148" t="s">
        <v>25</v>
      </c>
      <c r="P43" s="427"/>
    </row>
    <row r="44" spans="1:16" ht="24.75" hidden="1" thickTop="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0">SUM(M45:M46)</f>
        <v>0</v>
      </c>
      <c r="N44" s="149">
        <f t="shared" si="20"/>
        <v>0</v>
      </c>
      <c r="O44" s="149">
        <f>SUM(O45:O46)</f>
        <v>0</v>
      </c>
      <c r="P44" s="335"/>
    </row>
    <row r="45" spans="1:16" ht="24.75" hidden="1" thickTop="1" x14ac:dyDescent="0.25">
      <c r="A45" s="54">
        <v>23410</v>
      </c>
      <c r="B45" s="55" t="s">
        <v>46</v>
      </c>
      <c r="C45" s="194">
        <f t="shared" ref="C45:C46" si="21">SUM(O45)</f>
        <v>0</v>
      </c>
      <c r="D45" s="260" t="s">
        <v>25</v>
      </c>
      <c r="E45" s="56" t="s">
        <v>25</v>
      </c>
      <c r="F45" s="261" t="s">
        <v>25</v>
      </c>
      <c r="G45" s="222" t="s">
        <v>25</v>
      </c>
      <c r="H45" s="56" t="s">
        <v>25</v>
      </c>
      <c r="I45" s="276" t="s">
        <v>25</v>
      </c>
      <c r="J45" s="260" t="s">
        <v>25</v>
      </c>
      <c r="K45" s="56" t="s">
        <v>25</v>
      </c>
      <c r="L45" s="261" t="s">
        <v>25</v>
      </c>
      <c r="M45" s="222"/>
      <c r="N45" s="56"/>
      <c r="O45" s="150">
        <f t="shared" ref="O45:O46" si="22">M45+N45</f>
        <v>0</v>
      </c>
      <c r="P45" s="301"/>
    </row>
    <row r="46" spans="1:16" ht="24.75" hidden="1" thickTop="1" x14ac:dyDescent="0.25">
      <c r="A46" s="54">
        <v>23510</v>
      </c>
      <c r="B46" s="55" t="s">
        <v>47</v>
      </c>
      <c r="C46" s="194">
        <f t="shared" si="21"/>
        <v>0</v>
      </c>
      <c r="D46" s="260" t="s">
        <v>25</v>
      </c>
      <c r="E46" s="56" t="s">
        <v>25</v>
      </c>
      <c r="F46" s="261" t="s">
        <v>25</v>
      </c>
      <c r="G46" s="222" t="s">
        <v>25</v>
      </c>
      <c r="H46" s="56" t="s">
        <v>25</v>
      </c>
      <c r="I46" s="276" t="s">
        <v>25</v>
      </c>
      <c r="J46" s="260" t="s">
        <v>25</v>
      </c>
      <c r="K46" s="56" t="s">
        <v>25</v>
      </c>
      <c r="L46" s="261" t="s">
        <v>25</v>
      </c>
      <c r="M46" s="222"/>
      <c r="N46" s="56"/>
      <c r="O46" s="150">
        <f t="shared" si="22"/>
        <v>0</v>
      </c>
      <c r="P46" s="301"/>
    </row>
    <row r="47" spans="1:16" ht="12.75" thickTop="1" x14ac:dyDescent="0.25">
      <c r="A47" s="57"/>
      <c r="B47" s="55"/>
      <c r="C47" s="309"/>
      <c r="D47" s="232"/>
      <c r="E47" s="74"/>
      <c r="F47" s="261"/>
      <c r="G47" s="222"/>
      <c r="H47" s="430"/>
      <c r="I47" s="261"/>
      <c r="J47" s="222"/>
      <c r="K47" s="430"/>
      <c r="L47" s="431"/>
      <c r="M47" s="288"/>
      <c r="N47" s="105"/>
      <c r="O47" s="431"/>
      <c r="P47" s="696"/>
    </row>
    <row r="48" spans="1:16" s="19" customFormat="1" x14ac:dyDescent="0.25">
      <c r="A48" s="58"/>
      <c r="B48" s="59" t="s">
        <v>48</v>
      </c>
      <c r="C48" s="303"/>
      <c r="D48" s="615"/>
      <c r="E48" s="432"/>
      <c r="F48" s="433"/>
      <c r="G48" s="223"/>
      <c r="H48" s="432"/>
      <c r="I48" s="433"/>
      <c r="J48" s="223"/>
      <c r="K48" s="432"/>
      <c r="L48" s="433"/>
      <c r="M48" s="223"/>
      <c r="N48" s="106"/>
      <c r="O48" s="433"/>
      <c r="P48" s="697"/>
    </row>
    <row r="49" spans="1:16" s="19" customFormat="1" ht="12.75" thickBot="1" x14ac:dyDescent="0.3">
      <c r="A49" s="60"/>
      <c r="B49" s="20" t="s">
        <v>49</v>
      </c>
      <c r="C49" s="304">
        <f t="shared" ref="C49:C112" si="23">SUM(F49,I49,L49,O49)</f>
        <v>613674</v>
      </c>
      <c r="D49" s="224">
        <f>SUM(D50,D281)</f>
        <v>613674</v>
      </c>
      <c r="E49" s="61">
        <f t="shared" ref="E49" si="24">SUM(E50,E281)</f>
        <v>0</v>
      </c>
      <c r="F49" s="168">
        <f>SUM(F50,F281)</f>
        <v>613674</v>
      </c>
      <c r="G49" s="224">
        <f t="shared" ref="G49:O49" si="25">SUM(G50,G281)</f>
        <v>0</v>
      </c>
      <c r="H49" s="61">
        <f t="shared" si="25"/>
        <v>0</v>
      </c>
      <c r="I49" s="168">
        <f t="shared" si="25"/>
        <v>0</v>
      </c>
      <c r="J49" s="224">
        <f>SUM(J50,J281)</f>
        <v>0</v>
      </c>
      <c r="K49" s="61">
        <f t="shared" si="25"/>
        <v>0</v>
      </c>
      <c r="L49" s="168">
        <f t="shared" si="25"/>
        <v>0</v>
      </c>
      <c r="M49" s="224">
        <f t="shared" si="25"/>
        <v>0</v>
      </c>
      <c r="N49" s="61">
        <f t="shared" si="25"/>
        <v>0</v>
      </c>
      <c r="O49" s="168">
        <f t="shared" si="25"/>
        <v>0</v>
      </c>
      <c r="P49" s="698"/>
    </row>
    <row r="50" spans="1:16" s="19" customFormat="1" ht="36.75" thickTop="1" x14ac:dyDescent="0.25">
      <c r="A50" s="62"/>
      <c r="B50" s="63" t="s">
        <v>50</v>
      </c>
      <c r="C50" s="305">
        <f t="shared" si="23"/>
        <v>613674</v>
      </c>
      <c r="D50" s="225">
        <f>SUM(D51,D193)</f>
        <v>613674</v>
      </c>
      <c r="E50" s="64">
        <f t="shared" ref="E50" si="26">SUM(E51,E193)</f>
        <v>0</v>
      </c>
      <c r="F50" s="436">
        <f>SUM(F51,F193)</f>
        <v>613674</v>
      </c>
      <c r="G50" s="225">
        <f t="shared" ref="G50:O50" si="27">SUM(G51,G193)</f>
        <v>0</v>
      </c>
      <c r="H50" s="64">
        <f t="shared" si="27"/>
        <v>0</v>
      </c>
      <c r="I50" s="436">
        <f t="shared" si="27"/>
        <v>0</v>
      </c>
      <c r="J50" s="225">
        <f>SUM(J51,J193)</f>
        <v>0</v>
      </c>
      <c r="K50" s="64">
        <f t="shared" si="27"/>
        <v>0</v>
      </c>
      <c r="L50" s="436">
        <f t="shared" si="27"/>
        <v>0</v>
      </c>
      <c r="M50" s="225">
        <f t="shared" si="27"/>
        <v>0</v>
      </c>
      <c r="N50" s="64">
        <f t="shared" si="27"/>
        <v>0</v>
      </c>
      <c r="O50" s="436">
        <f t="shared" si="27"/>
        <v>0</v>
      </c>
      <c r="P50" s="699"/>
    </row>
    <row r="51" spans="1:16" s="19" customFormat="1" ht="24" x14ac:dyDescent="0.25">
      <c r="A51" s="65"/>
      <c r="B51" s="16" t="s">
        <v>51</v>
      </c>
      <c r="C51" s="306">
        <f t="shared" si="23"/>
        <v>608265</v>
      </c>
      <c r="D51" s="226">
        <f>SUM(D52,D74,D172,D186)</f>
        <v>609265</v>
      </c>
      <c r="E51" s="66">
        <f t="shared" ref="E51" si="28">SUM(E52,E74,E172,E186)</f>
        <v>-1000</v>
      </c>
      <c r="F51" s="169">
        <f>SUM(F52,F74,F172,F186)</f>
        <v>608265</v>
      </c>
      <c r="G51" s="226">
        <f t="shared" ref="G51:O51" si="29">SUM(G52,G74,G172,G186)</f>
        <v>0</v>
      </c>
      <c r="H51" s="66">
        <f t="shared" si="29"/>
        <v>0</v>
      </c>
      <c r="I51" s="169">
        <f t="shared" si="29"/>
        <v>0</v>
      </c>
      <c r="J51" s="226">
        <f>SUM(J52,J74,J172,J186)</f>
        <v>0</v>
      </c>
      <c r="K51" s="66">
        <f t="shared" si="29"/>
        <v>0</v>
      </c>
      <c r="L51" s="169">
        <f t="shared" si="29"/>
        <v>0</v>
      </c>
      <c r="M51" s="226">
        <f t="shared" si="29"/>
        <v>0</v>
      </c>
      <c r="N51" s="66">
        <f t="shared" si="29"/>
        <v>0</v>
      </c>
      <c r="O51" s="169">
        <f t="shared" si="29"/>
        <v>0</v>
      </c>
      <c r="P51" s="700"/>
    </row>
    <row r="52" spans="1:16" s="19" customFormat="1" x14ac:dyDescent="0.25">
      <c r="A52" s="67">
        <v>1000</v>
      </c>
      <c r="B52" s="67" t="s">
        <v>52</v>
      </c>
      <c r="C52" s="307">
        <f t="shared" si="23"/>
        <v>7030</v>
      </c>
      <c r="D52" s="227">
        <f>SUM(D53,D66)</f>
        <v>7030</v>
      </c>
      <c r="E52" s="68">
        <f t="shared" ref="E52" si="30">SUM(E53,E66)</f>
        <v>0</v>
      </c>
      <c r="F52" s="170">
        <f>SUM(F53,F66)</f>
        <v>7030</v>
      </c>
      <c r="G52" s="227">
        <f t="shared" ref="G52:O52" si="31">SUM(G53,G66)</f>
        <v>0</v>
      </c>
      <c r="H52" s="68">
        <f t="shared" si="31"/>
        <v>0</v>
      </c>
      <c r="I52" s="170">
        <f t="shared" si="31"/>
        <v>0</v>
      </c>
      <c r="J52" s="227">
        <f>SUM(J53,J66)</f>
        <v>0</v>
      </c>
      <c r="K52" s="68">
        <f t="shared" si="31"/>
        <v>0</v>
      </c>
      <c r="L52" s="170">
        <f t="shared" si="31"/>
        <v>0</v>
      </c>
      <c r="M52" s="227">
        <f t="shared" si="31"/>
        <v>0</v>
      </c>
      <c r="N52" s="68">
        <f t="shared" si="31"/>
        <v>0</v>
      </c>
      <c r="O52" s="170">
        <f t="shared" si="31"/>
        <v>0</v>
      </c>
      <c r="P52" s="701"/>
    </row>
    <row r="53" spans="1:16" x14ac:dyDescent="0.25">
      <c r="A53" s="34">
        <v>1100</v>
      </c>
      <c r="B53" s="69" t="s">
        <v>53</v>
      </c>
      <c r="C53" s="314">
        <f t="shared" si="23"/>
        <v>6630</v>
      </c>
      <c r="D53" s="228">
        <f>SUM(D54,D57,D65)</f>
        <v>6630</v>
      </c>
      <c r="E53" s="36">
        <f t="shared" ref="E53" si="32">SUM(E54,E57,E65)</f>
        <v>0</v>
      </c>
      <c r="F53" s="174">
        <f>SUM(F54,F57,F65)</f>
        <v>6630</v>
      </c>
      <c r="G53" s="228">
        <f t="shared" ref="G53:N53" si="33">SUM(G54,G57,G65)</f>
        <v>0</v>
      </c>
      <c r="H53" s="36">
        <f t="shared" si="33"/>
        <v>0</v>
      </c>
      <c r="I53" s="174">
        <f t="shared" si="33"/>
        <v>0</v>
      </c>
      <c r="J53" s="228">
        <f>SUM(J54,J57,J65)</f>
        <v>0</v>
      </c>
      <c r="K53" s="36">
        <f t="shared" si="33"/>
        <v>0</v>
      </c>
      <c r="L53" s="174">
        <f t="shared" si="33"/>
        <v>0</v>
      </c>
      <c r="M53" s="228">
        <f t="shared" si="33"/>
        <v>0</v>
      </c>
      <c r="N53" s="36">
        <f t="shared" si="33"/>
        <v>0</v>
      </c>
      <c r="O53" s="174">
        <f>SUM(O54,O57,O65)</f>
        <v>0</v>
      </c>
      <c r="P53" s="702"/>
    </row>
    <row r="54" spans="1:16" hidden="1" x14ac:dyDescent="0.25">
      <c r="A54" s="70">
        <v>1110</v>
      </c>
      <c r="B54" s="55" t="s">
        <v>54</v>
      </c>
      <c r="C54" s="195">
        <f t="shared" si="23"/>
        <v>0</v>
      </c>
      <c r="D54" s="262">
        <f>SUM(D55:D56)</f>
        <v>0</v>
      </c>
      <c r="E54" s="74"/>
      <c r="F54" s="172">
        <f>SUM(F55:F56)</f>
        <v>0</v>
      </c>
      <c r="G54" s="229"/>
      <c r="H54" s="74"/>
      <c r="I54" s="153">
        <f>SUM(I55:I56)</f>
        <v>0</v>
      </c>
      <c r="J54" s="82">
        <f>SUM(J55:J56)</f>
        <v>0</v>
      </c>
      <c r="K54" s="74"/>
      <c r="L54" s="172">
        <f>SUM(L55:L56)</f>
        <v>0</v>
      </c>
      <c r="M54" s="229"/>
      <c r="N54" s="71"/>
      <c r="O54" s="153">
        <f>SUM(O55:O56)</f>
        <v>0</v>
      </c>
      <c r="P54" s="313"/>
    </row>
    <row r="55" spans="1:16" hidden="1" x14ac:dyDescent="0.25">
      <c r="A55" s="27">
        <v>1111</v>
      </c>
      <c r="B55" s="38" t="s">
        <v>55</v>
      </c>
      <c r="C55" s="189">
        <f t="shared" si="23"/>
        <v>0</v>
      </c>
      <c r="D55" s="264">
        <v>0</v>
      </c>
      <c r="E55" s="40"/>
      <c r="F55" s="89">
        <f>D55+E55</f>
        <v>0</v>
      </c>
      <c r="G55" s="220"/>
      <c r="H55" s="40"/>
      <c r="I55" s="154">
        <f>G55+H55</f>
        <v>0</v>
      </c>
      <c r="J55" s="264">
        <v>0</v>
      </c>
      <c r="K55" s="40"/>
      <c r="L55" s="89">
        <f>J55+K55</f>
        <v>0</v>
      </c>
      <c r="M55" s="220"/>
      <c r="N55" s="40"/>
      <c r="O55" s="154">
        <f>M55+N55</f>
        <v>0</v>
      </c>
      <c r="P55" s="310"/>
    </row>
    <row r="56" spans="1:16" ht="24" hidden="1" customHeight="1" x14ac:dyDescent="0.25">
      <c r="A56" s="30">
        <v>1119</v>
      </c>
      <c r="B56" s="41" t="s">
        <v>56</v>
      </c>
      <c r="C56" s="190">
        <f t="shared" si="23"/>
        <v>0</v>
      </c>
      <c r="D56" s="265">
        <v>0</v>
      </c>
      <c r="E56" s="43"/>
      <c r="F56" s="88">
        <f>D56+E56</f>
        <v>0</v>
      </c>
      <c r="G56" s="230"/>
      <c r="H56" s="43"/>
      <c r="I56" s="155">
        <f>G56+H56</f>
        <v>0</v>
      </c>
      <c r="J56" s="265">
        <v>0</v>
      </c>
      <c r="K56" s="43"/>
      <c r="L56" s="88">
        <f>J56+K56</f>
        <v>0</v>
      </c>
      <c r="M56" s="230"/>
      <c r="N56" s="43"/>
      <c r="O56" s="155">
        <f>M56+N56</f>
        <v>0</v>
      </c>
      <c r="P56" s="311"/>
    </row>
    <row r="57" spans="1:16" ht="23.25" hidden="1" customHeight="1" x14ac:dyDescent="0.25">
      <c r="A57" s="72">
        <v>1140</v>
      </c>
      <c r="B57" s="41" t="s">
        <v>57</v>
      </c>
      <c r="C57" s="190">
        <f t="shared" si="23"/>
        <v>0</v>
      </c>
      <c r="D57" s="129">
        <f>SUM(D58:D64)</f>
        <v>0</v>
      </c>
      <c r="E57" s="73">
        <f t="shared" ref="E57" si="34">SUM(E58:E64)</f>
        <v>0</v>
      </c>
      <c r="F57" s="93">
        <f>SUM(F58:F64)</f>
        <v>0</v>
      </c>
      <c r="G57" s="231">
        <f t="shared" ref="G57:N57" si="35">SUM(G58:G64)</f>
        <v>0</v>
      </c>
      <c r="H57" s="73">
        <f t="shared" si="35"/>
        <v>0</v>
      </c>
      <c r="I57" s="87">
        <f t="shared" si="35"/>
        <v>0</v>
      </c>
      <c r="J57" s="129">
        <f>SUM(J58:J64)</f>
        <v>0</v>
      </c>
      <c r="K57" s="73">
        <f t="shared" si="35"/>
        <v>0</v>
      </c>
      <c r="L57" s="93">
        <f t="shared" si="35"/>
        <v>0</v>
      </c>
      <c r="M57" s="231">
        <f t="shared" si="35"/>
        <v>0</v>
      </c>
      <c r="N57" s="73">
        <f t="shared" si="35"/>
        <v>0</v>
      </c>
      <c r="O57" s="87">
        <f>SUM(O58:O64)</f>
        <v>0</v>
      </c>
      <c r="P57" s="311"/>
    </row>
    <row r="58" spans="1:16" hidden="1" x14ac:dyDescent="0.25">
      <c r="A58" s="30">
        <v>1141</v>
      </c>
      <c r="B58" s="41" t="s">
        <v>58</v>
      </c>
      <c r="C58" s="190">
        <f t="shared" si="23"/>
        <v>0</v>
      </c>
      <c r="D58" s="265">
        <v>0</v>
      </c>
      <c r="E58" s="43"/>
      <c r="F58" s="88">
        <f t="shared" ref="F58:F65" si="36">D58+E58</f>
        <v>0</v>
      </c>
      <c r="G58" s="230"/>
      <c r="H58" s="43"/>
      <c r="I58" s="155">
        <f t="shared" ref="I58:I65" si="37">G58+H58</f>
        <v>0</v>
      </c>
      <c r="J58" s="265">
        <v>0</v>
      </c>
      <c r="K58" s="43"/>
      <c r="L58" s="88">
        <f t="shared" ref="L58:L65" si="38">J58+K58</f>
        <v>0</v>
      </c>
      <c r="M58" s="230"/>
      <c r="N58" s="43"/>
      <c r="O58" s="155">
        <f t="shared" ref="O58:O65" si="39">M58+N58</f>
        <v>0</v>
      </c>
      <c r="P58" s="311"/>
    </row>
    <row r="59" spans="1:16" ht="24.75" hidden="1" customHeight="1" x14ac:dyDescent="0.25">
      <c r="A59" s="30">
        <v>1142</v>
      </c>
      <c r="B59" s="41" t="s">
        <v>59</v>
      </c>
      <c r="C59" s="190">
        <f t="shared" si="23"/>
        <v>0</v>
      </c>
      <c r="D59" s="265">
        <v>0</v>
      </c>
      <c r="E59" s="43"/>
      <c r="F59" s="88">
        <f t="shared" si="36"/>
        <v>0</v>
      </c>
      <c r="G59" s="230"/>
      <c r="H59" s="43"/>
      <c r="I59" s="155">
        <f t="shared" si="37"/>
        <v>0</v>
      </c>
      <c r="J59" s="265">
        <v>0</v>
      </c>
      <c r="K59" s="43"/>
      <c r="L59" s="88">
        <f t="shared" si="38"/>
        <v>0</v>
      </c>
      <c r="M59" s="230"/>
      <c r="N59" s="43"/>
      <c r="O59" s="155">
        <f t="shared" si="39"/>
        <v>0</v>
      </c>
      <c r="P59" s="311"/>
    </row>
    <row r="60" spans="1:16" ht="24" hidden="1" x14ac:dyDescent="0.25">
      <c r="A60" s="30">
        <v>1145</v>
      </c>
      <c r="B60" s="41" t="s">
        <v>60</v>
      </c>
      <c r="C60" s="190">
        <f t="shared" si="23"/>
        <v>0</v>
      </c>
      <c r="D60" s="265">
        <v>0</v>
      </c>
      <c r="E60" s="43"/>
      <c r="F60" s="88">
        <f t="shared" si="36"/>
        <v>0</v>
      </c>
      <c r="G60" s="230"/>
      <c r="H60" s="43"/>
      <c r="I60" s="155">
        <f t="shared" si="37"/>
        <v>0</v>
      </c>
      <c r="J60" s="265">
        <v>0</v>
      </c>
      <c r="K60" s="43"/>
      <c r="L60" s="88">
        <f t="shared" si="38"/>
        <v>0</v>
      </c>
      <c r="M60" s="230"/>
      <c r="N60" s="43"/>
      <c r="O60" s="155">
        <f t="shared" si="39"/>
        <v>0</v>
      </c>
      <c r="P60" s="311"/>
    </row>
    <row r="61" spans="1:16" ht="27.75" hidden="1" customHeight="1" x14ac:dyDescent="0.25">
      <c r="A61" s="30">
        <v>1146</v>
      </c>
      <c r="B61" s="41" t="s">
        <v>61</v>
      </c>
      <c r="C61" s="190">
        <f t="shared" si="23"/>
        <v>0</v>
      </c>
      <c r="D61" s="265">
        <v>0</v>
      </c>
      <c r="E61" s="43"/>
      <c r="F61" s="88">
        <f t="shared" si="36"/>
        <v>0</v>
      </c>
      <c r="G61" s="230"/>
      <c r="H61" s="43"/>
      <c r="I61" s="155">
        <f t="shared" si="37"/>
        <v>0</v>
      </c>
      <c r="J61" s="265">
        <v>0</v>
      </c>
      <c r="K61" s="43"/>
      <c r="L61" s="88">
        <f t="shared" si="38"/>
        <v>0</v>
      </c>
      <c r="M61" s="230"/>
      <c r="N61" s="43"/>
      <c r="O61" s="155">
        <f t="shared" si="39"/>
        <v>0</v>
      </c>
      <c r="P61" s="311"/>
    </row>
    <row r="62" spans="1:16" hidden="1" x14ac:dyDescent="0.25">
      <c r="A62" s="30">
        <v>1147</v>
      </c>
      <c r="B62" s="41" t="s">
        <v>62</v>
      </c>
      <c r="C62" s="190">
        <f t="shared" si="23"/>
        <v>0</v>
      </c>
      <c r="D62" s="265">
        <v>0</v>
      </c>
      <c r="E62" s="43"/>
      <c r="F62" s="88">
        <f t="shared" si="36"/>
        <v>0</v>
      </c>
      <c r="G62" s="230"/>
      <c r="H62" s="43"/>
      <c r="I62" s="155">
        <f t="shared" si="37"/>
        <v>0</v>
      </c>
      <c r="J62" s="265">
        <v>0</v>
      </c>
      <c r="K62" s="43"/>
      <c r="L62" s="88">
        <f t="shared" si="38"/>
        <v>0</v>
      </c>
      <c r="M62" s="230"/>
      <c r="N62" s="43"/>
      <c r="O62" s="155">
        <f t="shared" si="39"/>
        <v>0</v>
      </c>
      <c r="P62" s="311"/>
    </row>
    <row r="63" spans="1:16" hidden="1" x14ac:dyDescent="0.25">
      <c r="A63" s="30">
        <v>1148</v>
      </c>
      <c r="B63" s="41" t="s">
        <v>63</v>
      </c>
      <c r="C63" s="190">
        <f t="shared" si="23"/>
        <v>0</v>
      </c>
      <c r="D63" s="265">
        <v>0</v>
      </c>
      <c r="E63" s="43"/>
      <c r="F63" s="88">
        <f t="shared" si="36"/>
        <v>0</v>
      </c>
      <c r="G63" s="230"/>
      <c r="H63" s="43"/>
      <c r="I63" s="155">
        <f t="shared" si="37"/>
        <v>0</v>
      </c>
      <c r="J63" s="265">
        <v>0</v>
      </c>
      <c r="K63" s="43"/>
      <c r="L63" s="88">
        <f t="shared" si="38"/>
        <v>0</v>
      </c>
      <c r="M63" s="230"/>
      <c r="N63" s="43"/>
      <c r="O63" s="155">
        <f t="shared" si="39"/>
        <v>0</v>
      </c>
      <c r="P63" s="311"/>
    </row>
    <row r="64" spans="1:16" ht="36" hidden="1" x14ac:dyDescent="0.25">
      <c r="A64" s="30">
        <v>1149</v>
      </c>
      <c r="B64" s="41" t="s">
        <v>64</v>
      </c>
      <c r="C64" s="190">
        <f t="shared" si="23"/>
        <v>0</v>
      </c>
      <c r="D64" s="265">
        <v>0</v>
      </c>
      <c r="E64" s="43"/>
      <c r="F64" s="88">
        <f t="shared" si="36"/>
        <v>0</v>
      </c>
      <c r="G64" s="230"/>
      <c r="H64" s="43"/>
      <c r="I64" s="155">
        <f t="shared" si="37"/>
        <v>0</v>
      </c>
      <c r="J64" s="265">
        <v>0</v>
      </c>
      <c r="K64" s="43"/>
      <c r="L64" s="88">
        <f t="shared" si="38"/>
        <v>0</v>
      </c>
      <c r="M64" s="230"/>
      <c r="N64" s="43"/>
      <c r="O64" s="155">
        <f t="shared" si="39"/>
        <v>0</v>
      </c>
      <c r="P64" s="311"/>
    </row>
    <row r="65" spans="1:16" ht="36" x14ac:dyDescent="0.25">
      <c r="A65" s="70">
        <v>1150</v>
      </c>
      <c r="B65" s="55" t="s">
        <v>65</v>
      </c>
      <c r="C65" s="309">
        <f t="shared" si="23"/>
        <v>6630</v>
      </c>
      <c r="D65" s="232">
        <v>6630</v>
      </c>
      <c r="E65" s="74"/>
      <c r="F65" s="173">
        <f t="shared" si="36"/>
        <v>6630</v>
      </c>
      <c r="G65" s="232"/>
      <c r="H65" s="74"/>
      <c r="I65" s="173">
        <f t="shared" si="37"/>
        <v>0</v>
      </c>
      <c r="J65" s="232">
        <v>0</v>
      </c>
      <c r="K65" s="74"/>
      <c r="L65" s="173">
        <f t="shared" si="38"/>
        <v>0</v>
      </c>
      <c r="M65" s="232"/>
      <c r="N65" s="74"/>
      <c r="O65" s="173">
        <f t="shared" si="39"/>
        <v>0</v>
      </c>
      <c r="P65" s="703"/>
    </row>
    <row r="66" spans="1:16" ht="36" x14ac:dyDescent="0.25">
      <c r="A66" s="34">
        <v>1200</v>
      </c>
      <c r="B66" s="69" t="s">
        <v>66</v>
      </c>
      <c r="C66" s="314">
        <f t="shared" si="23"/>
        <v>400</v>
      </c>
      <c r="D66" s="228">
        <f>SUM(D67:D68)</f>
        <v>400</v>
      </c>
      <c r="E66" s="36">
        <f t="shared" ref="E66" si="40">SUM(E67:E68)</f>
        <v>0</v>
      </c>
      <c r="F66" s="174">
        <f>SUM(F67:F68)</f>
        <v>400</v>
      </c>
      <c r="G66" s="228">
        <f t="shared" ref="G66:N66" si="41">SUM(G67:G68)</f>
        <v>0</v>
      </c>
      <c r="H66" s="36">
        <f t="shared" si="41"/>
        <v>0</v>
      </c>
      <c r="I66" s="174">
        <f t="shared" si="41"/>
        <v>0</v>
      </c>
      <c r="J66" s="228">
        <f>SUM(J67:J68)</f>
        <v>0</v>
      </c>
      <c r="K66" s="36">
        <f t="shared" si="41"/>
        <v>0</v>
      </c>
      <c r="L66" s="174">
        <f t="shared" si="41"/>
        <v>0</v>
      </c>
      <c r="M66" s="228">
        <f t="shared" si="41"/>
        <v>0</v>
      </c>
      <c r="N66" s="36">
        <f t="shared" si="41"/>
        <v>0</v>
      </c>
      <c r="O66" s="174">
        <f>SUM(O67:O68)</f>
        <v>0</v>
      </c>
      <c r="P66" s="704"/>
    </row>
    <row r="67" spans="1:16" ht="24" x14ac:dyDescent="0.25">
      <c r="A67" s="686">
        <v>1210</v>
      </c>
      <c r="B67" s="38" t="s">
        <v>67</v>
      </c>
      <c r="C67" s="315">
        <f t="shared" si="23"/>
        <v>400</v>
      </c>
      <c r="D67" s="220">
        <v>400</v>
      </c>
      <c r="E67" s="40"/>
      <c r="F67" s="89">
        <f>D67+E67</f>
        <v>400</v>
      </c>
      <c r="G67" s="220"/>
      <c r="H67" s="40"/>
      <c r="I67" s="89">
        <f>G67+H67</f>
        <v>0</v>
      </c>
      <c r="J67" s="220">
        <v>0</v>
      </c>
      <c r="K67" s="40"/>
      <c r="L67" s="89">
        <f>J67+K67</f>
        <v>0</v>
      </c>
      <c r="M67" s="220"/>
      <c r="N67" s="40"/>
      <c r="O67" s="89">
        <f>M67+N67</f>
        <v>0</v>
      </c>
      <c r="P67" s="705"/>
    </row>
    <row r="68" spans="1:16" ht="24" hidden="1" x14ac:dyDescent="0.25">
      <c r="A68" s="72">
        <v>1220</v>
      </c>
      <c r="B68" s="41" t="s">
        <v>68</v>
      </c>
      <c r="C68" s="190">
        <f t="shared" si="23"/>
        <v>0</v>
      </c>
      <c r="D68" s="129">
        <f>SUM(D69:D73)</f>
        <v>0</v>
      </c>
      <c r="E68" s="73">
        <f t="shared" ref="E68" si="42">SUM(E69:E73)</f>
        <v>0</v>
      </c>
      <c r="F68" s="93">
        <f>SUM(F69:F73)</f>
        <v>0</v>
      </c>
      <c r="G68" s="231">
        <f t="shared" ref="G68:O68" si="43">SUM(G69:G73)</f>
        <v>0</v>
      </c>
      <c r="H68" s="73">
        <f t="shared" si="43"/>
        <v>0</v>
      </c>
      <c r="I68" s="87">
        <f t="shared" si="43"/>
        <v>0</v>
      </c>
      <c r="J68" s="129">
        <f>SUM(J69:J73)</f>
        <v>0</v>
      </c>
      <c r="K68" s="73">
        <f t="shared" si="43"/>
        <v>0</v>
      </c>
      <c r="L68" s="93">
        <f t="shared" si="43"/>
        <v>0</v>
      </c>
      <c r="M68" s="231">
        <f t="shared" si="43"/>
        <v>0</v>
      </c>
      <c r="N68" s="73">
        <f t="shared" si="43"/>
        <v>0</v>
      </c>
      <c r="O68" s="87">
        <f t="shared" si="43"/>
        <v>0</v>
      </c>
      <c r="P68" s="311"/>
    </row>
    <row r="69" spans="1:16" ht="60" hidden="1" x14ac:dyDescent="0.25">
      <c r="A69" s="30">
        <v>1221</v>
      </c>
      <c r="B69" s="41" t="s">
        <v>69</v>
      </c>
      <c r="C69" s="190">
        <f t="shared" si="23"/>
        <v>0</v>
      </c>
      <c r="D69" s="265">
        <v>0</v>
      </c>
      <c r="E69" s="43"/>
      <c r="F69" s="88">
        <f t="shared" ref="F69:F73" si="44">D69+E69</f>
        <v>0</v>
      </c>
      <c r="G69" s="230"/>
      <c r="H69" s="43"/>
      <c r="I69" s="155">
        <f t="shared" ref="I69:I73" si="45">G69+H69</f>
        <v>0</v>
      </c>
      <c r="J69" s="265">
        <v>0</v>
      </c>
      <c r="K69" s="43"/>
      <c r="L69" s="88">
        <f t="shared" ref="L69:L73" si="46">J69+K69</f>
        <v>0</v>
      </c>
      <c r="M69" s="230"/>
      <c r="N69" s="43"/>
      <c r="O69" s="155">
        <f t="shared" ref="O69:O73" si="47">M69+N69</f>
        <v>0</v>
      </c>
      <c r="P69" s="311"/>
    </row>
    <row r="70" spans="1:16" hidden="1" x14ac:dyDescent="0.25">
      <c r="A70" s="30">
        <v>1223</v>
      </c>
      <c r="B70" s="41" t="s">
        <v>70</v>
      </c>
      <c r="C70" s="190">
        <f t="shared" si="23"/>
        <v>0</v>
      </c>
      <c r="D70" s="265">
        <v>0</v>
      </c>
      <c r="E70" s="43"/>
      <c r="F70" s="88">
        <f t="shared" si="44"/>
        <v>0</v>
      </c>
      <c r="G70" s="230"/>
      <c r="H70" s="43"/>
      <c r="I70" s="155">
        <f t="shared" si="45"/>
        <v>0</v>
      </c>
      <c r="J70" s="265">
        <v>0</v>
      </c>
      <c r="K70" s="43"/>
      <c r="L70" s="88">
        <f t="shared" si="46"/>
        <v>0</v>
      </c>
      <c r="M70" s="230"/>
      <c r="N70" s="43"/>
      <c r="O70" s="155">
        <f t="shared" si="47"/>
        <v>0</v>
      </c>
      <c r="P70" s="311"/>
    </row>
    <row r="71" spans="1:16" hidden="1" x14ac:dyDescent="0.25">
      <c r="A71" s="30">
        <v>1225</v>
      </c>
      <c r="B71" s="41" t="s">
        <v>71</v>
      </c>
      <c r="C71" s="190">
        <f t="shared" si="23"/>
        <v>0</v>
      </c>
      <c r="D71" s="265">
        <v>0</v>
      </c>
      <c r="E71" s="43"/>
      <c r="F71" s="88">
        <f t="shared" si="44"/>
        <v>0</v>
      </c>
      <c r="G71" s="230"/>
      <c r="H71" s="43"/>
      <c r="I71" s="155">
        <f t="shared" si="45"/>
        <v>0</v>
      </c>
      <c r="J71" s="265">
        <v>0</v>
      </c>
      <c r="K71" s="43"/>
      <c r="L71" s="88">
        <f t="shared" si="46"/>
        <v>0</v>
      </c>
      <c r="M71" s="230"/>
      <c r="N71" s="43"/>
      <c r="O71" s="155">
        <f t="shared" si="47"/>
        <v>0</v>
      </c>
      <c r="P71" s="311"/>
    </row>
    <row r="72" spans="1:16" ht="36" hidden="1" x14ac:dyDescent="0.25">
      <c r="A72" s="30">
        <v>1227</v>
      </c>
      <c r="B72" s="41" t="s">
        <v>72</v>
      </c>
      <c r="C72" s="190">
        <f t="shared" si="23"/>
        <v>0</v>
      </c>
      <c r="D72" s="265">
        <v>0</v>
      </c>
      <c r="E72" s="43"/>
      <c r="F72" s="88">
        <f t="shared" si="44"/>
        <v>0</v>
      </c>
      <c r="G72" s="230"/>
      <c r="H72" s="43"/>
      <c r="I72" s="155">
        <f t="shared" si="45"/>
        <v>0</v>
      </c>
      <c r="J72" s="265">
        <v>0</v>
      </c>
      <c r="K72" s="43"/>
      <c r="L72" s="88">
        <f t="shared" si="46"/>
        <v>0</v>
      </c>
      <c r="M72" s="230"/>
      <c r="N72" s="43"/>
      <c r="O72" s="155">
        <f t="shared" si="47"/>
        <v>0</v>
      </c>
      <c r="P72" s="311"/>
    </row>
    <row r="73" spans="1:16" ht="60" hidden="1" x14ac:dyDescent="0.25">
      <c r="A73" s="30">
        <v>1228</v>
      </c>
      <c r="B73" s="41" t="s">
        <v>73</v>
      </c>
      <c r="C73" s="190">
        <f t="shared" si="23"/>
        <v>0</v>
      </c>
      <c r="D73" s="265">
        <v>0</v>
      </c>
      <c r="E73" s="43"/>
      <c r="F73" s="88">
        <f t="shared" si="44"/>
        <v>0</v>
      </c>
      <c r="G73" s="230"/>
      <c r="H73" s="43"/>
      <c r="I73" s="155">
        <f t="shared" si="45"/>
        <v>0</v>
      </c>
      <c r="J73" s="265">
        <v>0</v>
      </c>
      <c r="K73" s="43"/>
      <c r="L73" s="88">
        <f t="shared" si="46"/>
        <v>0</v>
      </c>
      <c r="M73" s="230"/>
      <c r="N73" s="43"/>
      <c r="O73" s="155">
        <f t="shared" si="47"/>
        <v>0</v>
      </c>
      <c r="P73" s="311"/>
    </row>
    <row r="74" spans="1:16" x14ac:dyDescent="0.25">
      <c r="A74" s="67">
        <v>2000</v>
      </c>
      <c r="B74" s="67" t="s">
        <v>74</v>
      </c>
      <c r="C74" s="307">
        <f t="shared" si="23"/>
        <v>601235</v>
      </c>
      <c r="D74" s="227">
        <f>SUM(D75,D82,D129,D163,D164,D171)</f>
        <v>602235</v>
      </c>
      <c r="E74" s="68">
        <f t="shared" ref="E74" si="48">SUM(E75,E82,E129,E163,E164,E171)</f>
        <v>-1000</v>
      </c>
      <c r="F74" s="170">
        <f>SUM(F75,F82,F129,F163,F164,F171)</f>
        <v>601235</v>
      </c>
      <c r="G74" s="227">
        <f t="shared" ref="G74:O74" si="49">SUM(G75,G82,G129,G163,G164,G171)</f>
        <v>0</v>
      </c>
      <c r="H74" s="68">
        <f t="shared" si="49"/>
        <v>0</v>
      </c>
      <c r="I74" s="170">
        <f t="shared" si="49"/>
        <v>0</v>
      </c>
      <c r="J74" s="227">
        <f>SUM(J75,J82,J129,J163,J164,J171)</f>
        <v>0</v>
      </c>
      <c r="K74" s="68">
        <f t="shared" si="49"/>
        <v>0</v>
      </c>
      <c r="L74" s="170">
        <f t="shared" si="49"/>
        <v>0</v>
      </c>
      <c r="M74" s="227">
        <f t="shared" si="49"/>
        <v>0</v>
      </c>
      <c r="N74" s="68">
        <f t="shared" si="49"/>
        <v>0</v>
      </c>
      <c r="O74" s="170">
        <f t="shared" si="49"/>
        <v>0</v>
      </c>
      <c r="P74" s="701"/>
    </row>
    <row r="75" spans="1:16" ht="24" hidden="1" x14ac:dyDescent="0.25">
      <c r="A75" s="34">
        <v>2100</v>
      </c>
      <c r="B75" s="69" t="s">
        <v>75</v>
      </c>
      <c r="C75" s="188">
        <f t="shared" si="23"/>
        <v>0</v>
      </c>
      <c r="D75" s="127">
        <f>SUM(D76,D79)</f>
        <v>0</v>
      </c>
      <c r="E75" s="36">
        <f t="shared" ref="E75" si="50">SUM(E76,E79)</f>
        <v>0</v>
      </c>
      <c r="F75" s="174">
        <f>SUM(F76,F79)</f>
        <v>0</v>
      </c>
      <c r="G75" s="228">
        <f t="shared" ref="G75:O75" si="51">SUM(G76,G79)</f>
        <v>0</v>
      </c>
      <c r="H75" s="36">
        <f t="shared" si="51"/>
        <v>0</v>
      </c>
      <c r="I75" s="120">
        <f t="shared" si="51"/>
        <v>0</v>
      </c>
      <c r="J75" s="127">
        <f>SUM(J76,J79)</f>
        <v>0</v>
      </c>
      <c r="K75" s="36">
        <f t="shared" si="51"/>
        <v>0</v>
      </c>
      <c r="L75" s="174">
        <f t="shared" si="51"/>
        <v>0</v>
      </c>
      <c r="M75" s="228">
        <f t="shared" si="51"/>
        <v>0</v>
      </c>
      <c r="N75" s="36">
        <f t="shared" si="51"/>
        <v>0</v>
      </c>
      <c r="O75" s="120">
        <f t="shared" si="51"/>
        <v>0</v>
      </c>
      <c r="P75" s="317"/>
    </row>
    <row r="76" spans="1:16" ht="24" hidden="1" x14ac:dyDescent="0.25">
      <c r="A76" s="686">
        <v>2110</v>
      </c>
      <c r="B76" s="38" t="s">
        <v>76</v>
      </c>
      <c r="C76" s="189">
        <f t="shared" si="23"/>
        <v>0</v>
      </c>
      <c r="D76" s="128">
        <f>SUM(D77:D78)</f>
        <v>0</v>
      </c>
      <c r="E76" s="75">
        <f t="shared" ref="E76" si="52">SUM(E77:E78)</f>
        <v>0</v>
      </c>
      <c r="F76" s="175">
        <f>SUM(F77:F78)</f>
        <v>0</v>
      </c>
      <c r="G76" s="233">
        <f t="shared" ref="G76:O76" si="53">SUM(G77:G78)</f>
        <v>0</v>
      </c>
      <c r="H76" s="75">
        <f t="shared" si="53"/>
        <v>0</v>
      </c>
      <c r="I76" s="86">
        <f t="shared" si="53"/>
        <v>0</v>
      </c>
      <c r="J76" s="128">
        <f>SUM(J77:J78)</f>
        <v>0</v>
      </c>
      <c r="K76" s="75">
        <f t="shared" si="53"/>
        <v>0</v>
      </c>
      <c r="L76" s="175">
        <f t="shared" si="53"/>
        <v>0</v>
      </c>
      <c r="M76" s="233">
        <f t="shared" si="53"/>
        <v>0</v>
      </c>
      <c r="N76" s="75">
        <f t="shared" si="53"/>
        <v>0</v>
      </c>
      <c r="O76" s="86">
        <f t="shared" si="53"/>
        <v>0</v>
      </c>
      <c r="P76" s="310"/>
    </row>
    <row r="77" spans="1:16" hidden="1" x14ac:dyDescent="0.25">
      <c r="A77" s="30">
        <v>2111</v>
      </c>
      <c r="B77" s="41" t="s">
        <v>77</v>
      </c>
      <c r="C77" s="190">
        <f t="shared" si="23"/>
        <v>0</v>
      </c>
      <c r="D77" s="265">
        <v>0</v>
      </c>
      <c r="E77" s="43"/>
      <c r="F77" s="88">
        <f t="shared" ref="F77:F78" si="54">D77+E77</f>
        <v>0</v>
      </c>
      <c r="G77" s="230"/>
      <c r="H77" s="43"/>
      <c r="I77" s="155">
        <f t="shared" ref="I77:I78" si="55">G77+H77</f>
        <v>0</v>
      </c>
      <c r="J77" s="265">
        <v>0</v>
      </c>
      <c r="K77" s="43"/>
      <c r="L77" s="88">
        <f t="shared" ref="L77:L78" si="56">J77+K77</f>
        <v>0</v>
      </c>
      <c r="M77" s="230"/>
      <c r="N77" s="43"/>
      <c r="O77" s="155">
        <f t="shared" ref="O77:O78" si="57">M77+N77</f>
        <v>0</v>
      </c>
      <c r="P77" s="311"/>
    </row>
    <row r="78" spans="1:16" ht="24" hidden="1" x14ac:dyDescent="0.25">
      <c r="A78" s="30">
        <v>2112</v>
      </c>
      <c r="B78" s="41" t="s">
        <v>78</v>
      </c>
      <c r="C78" s="190">
        <f t="shared" si="23"/>
        <v>0</v>
      </c>
      <c r="D78" s="265">
        <v>0</v>
      </c>
      <c r="E78" s="43"/>
      <c r="F78" s="88">
        <f t="shared" si="54"/>
        <v>0</v>
      </c>
      <c r="G78" s="230"/>
      <c r="H78" s="43"/>
      <c r="I78" s="155">
        <f t="shared" si="55"/>
        <v>0</v>
      </c>
      <c r="J78" s="265">
        <v>0</v>
      </c>
      <c r="K78" s="43"/>
      <c r="L78" s="88">
        <f t="shared" si="56"/>
        <v>0</v>
      </c>
      <c r="M78" s="230"/>
      <c r="N78" s="43"/>
      <c r="O78" s="155">
        <f t="shared" si="57"/>
        <v>0</v>
      </c>
      <c r="P78" s="311"/>
    </row>
    <row r="79" spans="1:16" ht="24" hidden="1" x14ac:dyDescent="0.25">
      <c r="A79" s="72">
        <v>2120</v>
      </c>
      <c r="B79" s="41" t="s">
        <v>79</v>
      </c>
      <c r="C79" s="190">
        <f t="shared" si="23"/>
        <v>0</v>
      </c>
      <c r="D79" s="129">
        <f>SUM(D80:D81)</f>
        <v>0</v>
      </c>
      <c r="E79" s="73">
        <f t="shared" ref="E79" si="58">SUM(E80:E81)</f>
        <v>0</v>
      </c>
      <c r="F79" s="93">
        <f>SUM(F80:F81)</f>
        <v>0</v>
      </c>
      <c r="G79" s="231">
        <f t="shared" ref="G79:O79" si="59">SUM(G80:G81)</f>
        <v>0</v>
      </c>
      <c r="H79" s="73">
        <f t="shared" si="59"/>
        <v>0</v>
      </c>
      <c r="I79" s="87">
        <f t="shared" si="59"/>
        <v>0</v>
      </c>
      <c r="J79" s="129">
        <f>SUM(J80:J81)</f>
        <v>0</v>
      </c>
      <c r="K79" s="73">
        <f t="shared" si="59"/>
        <v>0</v>
      </c>
      <c r="L79" s="93">
        <f t="shared" si="59"/>
        <v>0</v>
      </c>
      <c r="M79" s="231">
        <f t="shared" si="59"/>
        <v>0</v>
      </c>
      <c r="N79" s="73">
        <f t="shared" si="59"/>
        <v>0</v>
      </c>
      <c r="O79" s="87">
        <f t="shared" si="59"/>
        <v>0</v>
      </c>
      <c r="P79" s="311"/>
    </row>
    <row r="80" spans="1:16" hidden="1" x14ac:dyDescent="0.25">
      <c r="A80" s="30">
        <v>2121</v>
      </c>
      <c r="B80" s="41" t="s">
        <v>77</v>
      </c>
      <c r="C80" s="190">
        <f t="shared" si="23"/>
        <v>0</v>
      </c>
      <c r="D80" s="265">
        <v>0</v>
      </c>
      <c r="E80" s="43"/>
      <c r="F80" s="88">
        <f t="shared" ref="F80:F81" si="60">D80+E80</f>
        <v>0</v>
      </c>
      <c r="G80" s="230"/>
      <c r="H80" s="43"/>
      <c r="I80" s="155">
        <f t="shared" ref="I80:I81" si="61">G80+H80</f>
        <v>0</v>
      </c>
      <c r="J80" s="265">
        <v>0</v>
      </c>
      <c r="K80" s="43"/>
      <c r="L80" s="88">
        <f t="shared" ref="L80:L81" si="62">J80+K80</f>
        <v>0</v>
      </c>
      <c r="M80" s="230"/>
      <c r="N80" s="43"/>
      <c r="O80" s="155">
        <f t="shared" ref="O80:O81" si="63">M80+N80</f>
        <v>0</v>
      </c>
      <c r="P80" s="311"/>
    </row>
    <row r="81" spans="1:16" ht="24" hidden="1" x14ac:dyDescent="0.25">
      <c r="A81" s="30">
        <v>2122</v>
      </c>
      <c r="B81" s="41" t="s">
        <v>78</v>
      </c>
      <c r="C81" s="190">
        <f t="shared" si="23"/>
        <v>0</v>
      </c>
      <c r="D81" s="265">
        <v>0</v>
      </c>
      <c r="E81" s="43"/>
      <c r="F81" s="88">
        <f t="shared" si="60"/>
        <v>0</v>
      </c>
      <c r="G81" s="230"/>
      <c r="H81" s="43"/>
      <c r="I81" s="155">
        <f t="shared" si="61"/>
        <v>0</v>
      </c>
      <c r="J81" s="265">
        <v>0</v>
      </c>
      <c r="K81" s="43"/>
      <c r="L81" s="88">
        <f t="shared" si="62"/>
        <v>0</v>
      </c>
      <c r="M81" s="230"/>
      <c r="N81" s="43"/>
      <c r="O81" s="155">
        <f t="shared" si="63"/>
        <v>0</v>
      </c>
      <c r="P81" s="311"/>
    </row>
    <row r="82" spans="1:16" x14ac:dyDescent="0.25">
      <c r="A82" s="34">
        <v>2200</v>
      </c>
      <c r="B82" s="69" t="s">
        <v>80</v>
      </c>
      <c r="C82" s="314">
        <f t="shared" si="23"/>
        <v>599395</v>
      </c>
      <c r="D82" s="228">
        <f>SUM(D83,D88,D94,D102,D111,D115,D121,D127)</f>
        <v>600395</v>
      </c>
      <c r="E82" s="36">
        <f t="shared" ref="E82" si="64">SUM(E83,E88,E94,E102,E111,E115,E121,E127)</f>
        <v>-1000</v>
      </c>
      <c r="F82" s="174">
        <f>SUM(F83,F88,F94,F102,F111,F115,F121,F127)</f>
        <v>599395</v>
      </c>
      <c r="G82" s="228">
        <f t="shared" ref="G82:O82" si="65">SUM(G83,G88,G94,G102,G111,G115,G121,G127)</f>
        <v>0</v>
      </c>
      <c r="H82" s="36">
        <f t="shared" si="65"/>
        <v>0</v>
      </c>
      <c r="I82" s="174">
        <f t="shared" si="65"/>
        <v>0</v>
      </c>
      <c r="J82" s="228">
        <f>SUM(J83,J88,J94,J102,J111,J115,J121,J127)</f>
        <v>0</v>
      </c>
      <c r="K82" s="36">
        <f t="shared" si="65"/>
        <v>0</v>
      </c>
      <c r="L82" s="174">
        <f t="shared" si="65"/>
        <v>0</v>
      </c>
      <c r="M82" s="228">
        <f t="shared" si="65"/>
        <v>0</v>
      </c>
      <c r="N82" s="36">
        <f t="shared" si="65"/>
        <v>0</v>
      </c>
      <c r="O82" s="174">
        <f t="shared" si="65"/>
        <v>0</v>
      </c>
      <c r="P82" s="706"/>
    </row>
    <row r="83" spans="1:16" ht="24" hidden="1" x14ac:dyDescent="0.25">
      <c r="A83" s="70">
        <v>2210</v>
      </c>
      <c r="B83" s="55" t="s">
        <v>81</v>
      </c>
      <c r="C83" s="195">
        <f t="shared" si="23"/>
        <v>0</v>
      </c>
      <c r="D83" s="82">
        <f>SUM(D84:D87)</f>
        <v>0</v>
      </c>
      <c r="E83" s="71">
        <f t="shared" ref="E83" si="66">SUM(E84:E87)</f>
        <v>0</v>
      </c>
      <c r="F83" s="172">
        <f>SUM(F84:F87)</f>
        <v>0</v>
      </c>
      <c r="G83" s="229">
        <f t="shared" ref="G83:O83" si="67">SUM(G84:G87)</f>
        <v>0</v>
      </c>
      <c r="H83" s="71">
        <f t="shared" si="67"/>
        <v>0</v>
      </c>
      <c r="I83" s="153">
        <f t="shared" si="67"/>
        <v>0</v>
      </c>
      <c r="J83" s="82">
        <f>SUM(J84:J87)</f>
        <v>0</v>
      </c>
      <c r="K83" s="71">
        <f t="shared" si="67"/>
        <v>0</v>
      </c>
      <c r="L83" s="172">
        <f t="shared" si="67"/>
        <v>0</v>
      </c>
      <c r="M83" s="229">
        <f t="shared" si="67"/>
        <v>0</v>
      </c>
      <c r="N83" s="71">
        <f t="shared" si="67"/>
        <v>0</v>
      </c>
      <c r="O83" s="153">
        <f t="shared" si="67"/>
        <v>0</v>
      </c>
      <c r="P83" s="313"/>
    </row>
    <row r="84" spans="1:16" ht="24" hidden="1" x14ac:dyDescent="0.25">
      <c r="A84" s="27">
        <v>2211</v>
      </c>
      <c r="B84" s="38" t="s">
        <v>82</v>
      </c>
      <c r="C84" s="189">
        <f t="shared" si="23"/>
        <v>0</v>
      </c>
      <c r="D84" s="264">
        <v>0</v>
      </c>
      <c r="E84" s="40"/>
      <c r="F84" s="89">
        <f t="shared" ref="F84:F87" si="68">D84+E84</f>
        <v>0</v>
      </c>
      <c r="G84" s="220"/>
      <c r="H84" s="40"/>
      <c r="I84" s="154">
        <f t="shared" ref="I84:I87" si="69">G84+H84</f>
        <v>0</v>
      </c>
      <c r="J84" s="264">
        <v>0</v>
      </c>
      <c r="K84" s="40"/>
      <c r="L84" s="89">
        <f t="shared" ref="L84:L87" si="70">J84+K84</f>
        <v>0</v>
      </c>
      <c r="M84" s="220"/>
      <c r="N84" s="40"/>
      <c r="O84" s="154">
        <f t="shared" ref="O84:O87" si="71">M84+N84</f>
        <v>0</v>
      </c>
      <c r="P84" s="310"/>
    </row>
    <row r="85" spans="1:16" ht="36" hidden="1" x14ac:dyDescent="0.25">
      <c r="A85" s="30">
        <v>2212</v>
      </c>
      <c r="B85" s="41" t="s">
        <v>83</v>
      </c>
      <c r="C85" s="190">
        <f t="shared" si="23"/>
        <v>0</v>
      </c>
      <c r="D85" s="265">
        <v>0</v>
      </c>
      <c r="E85" s="43"/>
      <c r="F85" s="88">
        <f t="shared" si="68"/>
        <v>0</v>
      </c>
      <c r="G85" s="230"/>
      <c r="H85" s="43"/>
      <c r="I85" s="155">
        <f t="shared" si="69"/>
        <v>0</v>
      </c>
      <c r="J85" s="265">
        <v>0</v>
      </c>
      <c r="K85" s="43"/>
      <c r="L85" s="88">
        <f t="shared" si="70"/>
        <v>0</v>
      </c>
      <c r="M85" s="230"/>
      <c r="N85" s="43"/>
      <c r="O85" s="155">
        <f t="shared" si="71"/>
        <v>0</v>
      </c>
      <c r="P85" s="311"/>
    </row>
    <row r="86" spans="1:16" ht="24" hidden="1" x14ac:dyDescent="0.25">
      <c r="A86" s="30">
        <v>2214</v>
      </c>
      <c r="B86" s="41" t="s">
        <v>84</v>
      </c>
      <c r="C86" s="190">
        <f t="shared" si="23"/>
        <v>0</v>
      </c>
      <c r="D86" s="265">
        <v>0</v>
      </c>
      <c r="E86" s="43"/>
      <c r="F86" s="88">
        <f t="shared" si="68"/>
        <v>0</v>
      </c>
      <c r="G86" s="230"/>
      <c r="H86" s="43"/>
      <c r="I86" s="155">
        <f t="shared" si="69"/>
        <v>0</v>
      </c>
      <c r="J86" s="265">
        <v>0</v>
      </c>
      <c r="K86" s="43"/>
      <c r="L86" s="88">
        <f t="shared" si="70"/>
        <v>0</v>
      </c>
      <c r="M86" s="230"/>
      <c r="N86" s="43"/>
      <c r="O86" s="155">
        <f t="shared" si="71"/>
        <v>0</v>
      </c>
      <c r="P86" s="311"/>
    </row>
    <row r="87" spans="1:16" hidden="1" x14ac:dyDescent="0.25">
      <c r="A87" s="30">
        <v>2219</v>
      </c>
      <c r="B87" s="41" t="s">
        <v>85</v>
      </c>
      <c r="C87" s="190">
        <f t="shared" si="23"/>
        <v>0</v>
      </c>
      <c r="D87" s="265">
        <v>0</v>
      </c>
      <c r="E87" s="43"/>
      <c r="F87" s="88">
        <f t="shared" si="68"/>
        <v>0</v>
      </c>
      <c r="G87" s="230"/>
      <c r="H87" s="43"/>
      <c r="I87" s="155">
        <f t="shared" si="69"/>
        <v>0</v>
      </c>
      <c r="J87" s="265">
        <v>0</v>
      </c>
      <c r="K87" s="43"/>
      <c r="L87" s="88">
        <f t="shared" si="70"/>
        <v>0</v>
      </c>
      <c r="M87" s="230"/>
      <c r="N87" s="43"/>
      <c r="O87" s="155">
        <f t="shared" si="71"/>
        <v>0</v>
      </c>
      <c r="P87" s="311"/>
    </row>
    <row r="88" spans="1:16" ht="24" hidden="1" x14ac:dyDescent="0.25">
      <c r="A88" s="72">
        <v>2220</v>
      </c>
      <c r="B88" s="41" t="s">
        <v>86</v>
      </c>
      <c r="C88" s="190">
        <f t="shared" si="23"/>
        <v>0</v>
      </c>
      <c r="D88" s="129">
        <f>SUM(D89:D93)</f>
        <v>0</v>
      </c>
      <c r="E88" s="73">
        <f t="shared" ref="E88" si="72">SUM(E89:E93)</f>
        <v>0</v>
      </c>
      <c r="F88" s="93">
        <f>SUM(F89:F93)</f>
        <v>0</v>
      </c>
      <c r="G88" s="231">
        <f t="shared" ref="G88:O88" si="73">SUM(G89:G93)</f>
        <v>0</v>
      </c>
      <c r="H88" s="73">
        <f t="shared" si="73"/>
        <v>0</v>
      </c>
      <c r="I88" s="87">
        <f t="shared" si="73"/>
        <v>0</v>
      </c>
      <c r="J88" s="129">
        <f>SUM(J89:J93)</f>
        <v>0</v>
      </c>
      <c r="K88" s="73">
        <f t="shared" si="73"/>
        <v>0</v>
      </c>
      <c r="L88" s="93">
        <f t="shared" si="73"/>
        <v>0</v>
      </c>
      <c r="M88" s="231">
        <f t="shared" si="73"/>
        <v>0</v>
      </c>
      <c r="N88" s="73">
        <f t="shared" si="73"/>
        <v>0</v>
      </c>
      <c r="O88" s="87">
        <f t="shared" si="73"/>
        <v>0</v>
      </c>
      <c r="P88" s="311"/>
    </row>
    <row r="89" spans="1:16" ht="24" hidden="1" x14ac:dyDescent="0.25">
      <c r="A89" s="30">
        <v>2221</v>
      </c>
      <c r="B89" s="41" t="s">
        <v>305</v>
      </c>
      <c r="C89" s="190">
        <f t="shared" si="23"/>
        <v>0</v>
      </c>
      <c r="D89" s="265">
        <v>0</v>
      </c>
      <c r="E89" s="43"/>
      <c r="F89" s="88">
        <f t="shared" ref="F89:F93" si="74">D89+E89</f>
        <v>0</v>
      </c>
      <c r="G89" s="230"/>
      <c r="H89" s="43"/>
      <c r="I89" s="155">
        <f t="shared" ref="I89:I93" si="75">G89+H89</f>
        <v>0</v>
      </c>
      <c r="J89" s="265">
        <v>0</v>
      </c>
      <c r="K89" s="43"/>
      <c r="L89" s="88">
        <f t="shared" ref="L89:L93" si="76">J89+K89</f>
        <v>0</v>
      </c>
      <c r="M89" s="230"/>
      <c r="N89" s="43"/>
      <c r="O89" s="155">
        <f t="shared" ref="O89:O93" si="77">M89+N89</f>
        <v>0</v>
      </c>
      <c r="P89" s="311"/>
    </row>
    <row r="90" spans="1:16" hidden="1" x14ac:dyDescent="0.25">
      <c r="A90" s="30">
        <v>2222</v>
      </c>
      <c r="B90" s="41" t="s">
        <v>87</v>
      </c>
      <c r="C90" s="190">
        <f t="shared" si="23"/>
        <v>0</v>
      </c>
      <c r="D90" s="265">
        <v>0</v>
      </c>
      <c r="E90" s="43"/>
      <c r="F90" s="88">
        <f t="shared" si="74"/>
        <v>0</v>
      </c>
      <c r="G90" s="230"/>
      <c r="H90" s="43"/>
      <c r="I90" s="155">
        <f t="shared" si="75"/>
        <v>0</v>
      </c>
      <c r="J90" s="265">
        <v>0</v>
      </c>
      <c r="K90" s="43"/>
      <c r="L90" s="88">
        <f t="shared" si="76"/>
        <v>0</v>
      </c>
      <c r="M90" s="230"/>
      <c r="N90" s="43"/>
      <c r="O90" s="155">
        <f t="shared" si="77"/>
        <v>0</v>
      </c>
      <c r="P90" s="311"/>
    </row>
    <row r="91" spans="1:16" hidden="1" x14ac:dyDescent="0.25">
      <c r="A91" s="30">
        <v>2223</v>
      </c>
      <c r="B91" s="41" t="s">
        <v>88</v>
      </c>
      <c r="C91" s="190">
        <f t="shared" si="23"/>
        <v>0</v>
      </c>
      <c r="D91" s="265">
        <v>0</v>
      </c>
      <c r="E91" s="43"/>
      <c r="F91" s="88">
        <f t="shared" si="74"/>
        <v>0</v>
      </c>
      <c r="G91" s="230"/>
      <c r="H91" s="43"/>
      <c r="I91" s="155">
        <f t="shared" si="75"/>
        <v>0</v>
      </c>
      <c r="J91" s="265">
        <v>0</v>
      </c>
      <c r="K91" s="43"/>
      <c r="L91" s="88">
        <f t="shared" si="76"/>
        <v>0</v>
      </c>
      <c r="M91" s="230"/>
      <c r="N91" s="43"/>
      <c r="O91" s="155">
        <f t="shared" si="77"/>
        <v>0</v>
      </c>
      <c r="P91" s="311"/>
    </row>
    <row r="92" spans="1:16" ht="48" hidden="1" x14ac:dyDescent="0.25">
      <c r="A92" s="30">
        <v>2224</v>
      </c>
      <c r="B92" s="41" t="s">
        <v>89</v>
      </c>
      <c r="C92" s="190">
        <f t="shared" si="23"/>
        <v>0</v>
      </c>
      <c r="D92" s="265">
        <v>0</v>
      </c>
      <c r="E92" s="43"/>
      <c r="F92" s="88">
        <f t="shared" si="74"/>
        <v>0</v>
      </c>
      <c r="G92" s="230"/>
      <c r="H92" s="43"/>
      <c r="I92" s="155">
        <f t="shared" si="75"/>
        <v>0</v>
      </c>
      <c r="J92" s="265">
        <v>0</v>
      </c>
      <c r="K92" s="43"/>
      <c r="L92" s="88">
        <f t="shared" si="76"/>
        <v>0</v>
      </c>
      <c r="M92" s="230"/>
      <c r="N92" s="43"/>
      <c r="O92" s="155">
        <f t="shared" si="77"/>
        <v>0</v>
      </c>
      <c r="P92" s="311"/>
    </row>
    <row r="93" spans="1:16" ht="24" hidden="1" x14ac:dyDescent="0.25">
      <c r="A93" s="30">
        <v>2229</v>
      </c>
      <c r="B93" s="41" t="s">
        <v>90</v>
      </c>
      <c r="C93" s="190">
        <f t="shared" si="23"/>
        <v>0</v>
      </c>
      <c r="D93" s="265">
        <v>0</v>
      </c>
      <c r="E93" s="43"/>
      <c r="F93" s="88">
        <f t="shared" si="74"/>
        <v>0</v>
      </c>
      <c r="G93" s="230"/>
      <c r="H93" s="43"/>
      <c r="I93" s="155">
        <f t="shared" si="75"/>
        <v>0</v>
      </c>
      <c r="J93" s="265">
        <v>0</v>
      </c>
      <c r="K93" s="43"/>
      <c r="L93" s="88">
        <f t="shared" si="76"/>
        <v>0</v>
      </c>
      <c r="M93" s="230"/>
      <c r="N93" s="43"/>
      <c r="O93" s="155">
        <f t="shared" si="77"/>
        <v>0</v>
      </c>
      <c r="P93" s="311"/>
    </row>
    <row r="94" spans="1:16" ht="36" x14ac:dyDescent="0.25">
      <c r="A94" s="72">
        <v>2230</v>
      </c>
      <c r="B94" s="41" t="s">
        <v>91</v>
      </c>
      <c r="C94" s="312">
        <f t="shared" si="23"/>
        <v>4850</v>
      </c>
      <c r="D94" s="231">
        <f>SUM(D95:D101)</f>
        <v>4850</v>
      </c>
      <c r="E94" s="73">
        <f t="shared" ref="E94" si="78">SUM(E95:E101)</f>
        <v>0</v>
      </c>
      <c r="F94" s="93">
        <f>SUM(F95:F101)</f>
        <v>4850</v>
      </c>
      <c r="G94" s="231">
        <f t="shared" ref="G94:N94" si="79">SUM(G95:G101)</f>
        <v>0</v>
      </c>
      <c r="H94" s="73">
        <f t="shared" si="79"/>
        <v>0</v>
      </c>
      <c r="I94" s="93">
        <f t="shared" si="79"/>
        <v>0</v>
      </c>
      <c r="J94" s="231">
        <f>SUM(J95:J101)</f>
        <v>0</v>
      </c>
      <c r="K94" s="73">
        <f t="shared" si="79"/>
        <v>0</v>
      </c>
      <c r="L94" s="93">
        <f t="shared" si="79"/>
        <v>0</v>
      </c>
      <c r="M94" s="231">
        <f t="shared" si="79"/>
        <v>0</v>
      </c>
      <c r="N94" s="73">
        <f t="shared" si="79"/>
        <v>0</v>
      </c>
      <c r="O94" s="93">
        <f>SUM(O95:O101)</f>
        <v>0</v>
      </c>
      <c r="P94" s="623"/>
    </row>
    <row r="95" spans="1:16" ht="24" x14ac:dyDescent="0.25">
      <c r="A95" s="30">
        <v>2231</v>
      </c>
      <c r="B95" s="41" t="s">
        <v>92</v>
      </c>
      <c r="C95" s="312">
        <f t="shared" si="23"/>
        <v>4850</v>
      </c>
      <c r="D95" s="230">
        <v>4850</v>
      </c>
      <c r="E95" s="43"/>
      <c r="F95" s="88">
        <f t="shared" ref="F95:F101" si="80">D95+E95</f>
        <v>4850</v>
      </c>
      <c r="G95" s="230"/>
      <c r="H95" s="43"/>
      <c r="I95" s="88">
        <f t="shared" ref="I95:I101" si="81">G95+H95</f>
        <v>0</v>
      </c>
      <c r="J95" s="230">
        <v>0</v>
      </c>
      <c r="K95" s="43"/>
      <c r="L95" s="88">
        <f t="shared" ref="L95:L101" si="82">J95+K95</f>
        <v>0</v>
      </c>
      <c r="M95" s="230"/>
      <c r="N95" s="43"/>
      <c r="O95" s="88">
        <f t="shared" ref="O95:O101" si="83">M95+N95</f>
        <v>0</v>
      </c>
      <c r="P95" s="623"/>
    </row>
    <row r="96" spans="1:16" ht="36" hidden="1" x14ac:dyDescent="0.25">
      <c r="A96" s="30">
        <v>2232</v>
      </c>
      <c r="B96" s="41" t="s">
        <v>93</v>
      </c>
      <c r="C96" s="190">
        <f t="shared" si="23"/>
        <v>0</v>
      </c>
      <c r="D96" s="265">
        <v>0</v>
      </c>
      <c r="E96" s="43"/>
      <c r="F96" s="88">
        <f t="shared" si="80"/>
        <v>0</v>
      </c>
      <c r="G96" s="230"/>
      <c r="H96" s="43"/>
      <c r="I96" s="155">
        <f t="shared" si="81"/>
        <v>0</v>
      </c>
      <c r="J96" s="265">
        <v>0</v>
      </c>
      <c r="K96" s="43"/>
      <c r="L96" s="88">
        <f t="shared" si="82"/>
        <v>0</v>
      </c>
      <c r="M96" s="230"/>
      <c r="N96" s="43"/>
      <c r="O96" s="155">
        <f t="shared" si="83"/>
        <v>0</v>
      </c>
      <c r="P96" s="311"/>
    </row>
    <row r="97" spans="1:16" ht="24" hidden="1" x14ac:dyDescent="0.25">
      <c r="A97" s="27">
        <v>2233</v>
      </c>
      <c r="B97" s="38" t="s">
        <v>94</v>
      </c>
      <c r="C97" s="189">
        <f t="shared" si="23"/>
        <v>0</v>
      </c>
      <c r="D97" s="264">
        <v>0</v>
      </c>
      <c r="E97" s="40"/>
      <c r="F97" s="89">
        <f t="shared" si="80"/>
        <v>0</v>
      </c>
      <c r="G97" s="220"/>
      <c r="H97" s="40"/>
      <c r="I97" s="154">
        <f t="shared" si="81"/>
        <v>0</v>
      </c>
      <c r="J97" s="264">
        <v>0</v>
      </c>
      <c r="K97" s="40"/>
      <c r="L97" s="89">
        <f t="shared" si="82"/>
        <v>0</v>
      </c>
      <c r="M97" s="220"/>
      <c r="N97" s="40"/>
      <c r="O97" s="154">
        <f t="shared" si="83"/>
        <v>0</v>
      </c>
      <c r="P97" s="310"/>
    </row>
    <row r="98" spans="1:16" ht="36" hidden="1" x14ac:dyDescent="0.25">
      <c r="A98" s="30">
        <v>2234</v>
      </c>
      <c r="B98" s="41" t="s">
        <v>95</v>
      </c>
      <c r="C98" s="190">
        <f t="shared" si="23"/>
        <v>0</v>
      </c>
      <c r="D98" s="265">
        <v>0</v>
      </c>
      <c r="E98" s="43"/>
      <c r="F98" s="88">
        <f t="shared" si="80"/>
        <v>0</v>
      </c>
      <c r="G98" s="230"/>
      <c r="H98" s="43"/>
      <c r="I98" s="155">
        <f t="shared" si="81"/>
        <v>0</v>
      </c>
      <c r="J98" s="265">
        <v>0</v>
      </c>
      <c r="K98" s="43"/>
      <c r="L98" s="88">
        <f t="shared" si="82"/>
        <v>0</v>
      </c>
      <c r="M98" s="230"/>
      <c r="N98" s="43"/>
      <c r="O98" s="155">
        <f t="shared" si="83"/>
        <v>0</v>
      </c>
      <c r="P98" s="311"/>
    </row>
    <row r="99" spans="1:16" ht="24" hidden="1" x14ac:dyDescent="0.25">
      <c r="A99" s="30">
        <v>2235</v>
      </c>
      <c r="B99" s="41" t="s">
        <v>96</v>
      </c>
      <c r="C99" s="190">
        <f t="shared" si="23"/>
        <v>0</v>
      </c>
      <c r="D99" s="265">
        <v>0</v>
      </c>
      <c r="E99" s="43"/>
      <c r="F99" s="88">
        <f t="shared" si="80"/>
        <v>0</v>
      </c>
      <c r="G99" s="230"/>
      <c r="H99" s="43"/>
      <c r="I99" s="155">
        <f t="shared" si="81"/>
        <v>0</v>
      </c>
      <c r="J99" s="265">
        <v>0</v>
      </c>
      <c r="K99" s="43"/>
      <c r="L99" s="88">
        <f t="shared" si="82"/>
        <v>0</v>
      </c>
      <c r="M99" s="230"/>
      <c r="N99" s="43"/>
      <c r="O99" s="155">
        <f t="shared" si="83"/>
        <v>0</v>
      </c>
      <c r="P99" s="311"/>
    </row>
    <row r="100" spans="1:16" hidden="1" x14ac:dyDescent="0.25">
      <c r="A100" s="30">
        <v>2236</v>
      </c>
      <c r="B100" s="41" t="s">
        <v>97</v>
      </c>
      <c r="C100" s="190">
        <f t="shared" si="23"/>
        <v>0</v>
      </c>
      <c r="D100" s="265">
        <v>0</v>
      </c>
      <c r="E100" s="43"/>
      <c r="F100" s="88">
        <f t="shared" si="80"/>
        <v>0</v>
      </c>
      <c r="G100" s="230"/>
      <c r="H100" s="43"/>
      <c r="I100" s="155">
        <f t="shared" si="81"/>
        <v>0</v>
      </c>
      <c r="J100" s="265">
        <v>0</v>
      </c>
      <c r="K100" s="43"/>
      <c r="L100" s="88">
        <f t="shared" si="82"/>
        <v>0</v>
      </c>
      <c r="M100" s="230"/>
      <c r="N100" s="43"/>
      <c r="O100" s="155">
        <f t="shared" si="83"/>
        <v>0</v>
      </c>
      <c r="P100" s="311"/>
    </row>
    <row r="101" spans="1:16" ht="24" hidden="1" x14ac:dyDescent="0.25">
      <c r="A101" s="30">
        <v>2239</v>
      </c>
      <c r="B101" s="41" t="s">
        <v>98</v>
      </c>
      <c r="C101" s="190">
        <f t="shared" si="23"/>
        <v>0</v>
      </c>
      <c r="D101" s="265">
        <v>0</v>
      </c>
      <c r="E101" s="43"/>
      <c r="F101" s="88">
        <f t="shared" si="80"/>
        <v>0</v>
      </c>
      <c r="G101" s="230"/>
      <c r="H101" s="43"/>
      <c r="I101" s="155">
        <f t="shared" si="81"/>
        <v>0</v>
      </c>
      <c r="J101" s="265">
        <v>0</v>
      </c>
      <c r="K101" s="43"/>
      <c r="L101" s="88">
        <f t="shared" si="82"/>
        <v>0</v>
      </c>
      <c r="M101" s="230"/>
      <c r="N101" s="43"/>
      <c r="O101" s="155">
        <f t="shared" si="83"/>
        <v>0</v>
      </c>
      <c r="P101" s="311"/>
    </row>
    <row r="102" spans="1:16" ht="36" hidden="1" x14ac:dyDescent="0.25">
      <c r="A102" s="72">
        <v>2240</v>
      </c>
      <c r="B102" s="41" t="s">
        <v>99</v>
      </c>
      <c r="C102" s="190">
        <f t="shared" si="23"/>
        <v>0</v>
      </c>
      <c r="D102" s="129">
        <f>SUM(D103:D110)</f>
        <v>0</v>
      </c>
      <c r="E102" s="73">
        <f t="shared" ref="E102" si="84">SUM(E103:E110)</f>
        <v>0</v>
      </c>
      <c r="F102" s="93">
        <f>SUM(F103:F110)</f>
        <v>0</v>
      </c>
      <c r="G102" s="231">
        <f t="shared" ref="G102:N102" si="85">SUM(G103:G110)</f>
        <v>0</v>
      </c>
      <c r="H102" s="73">
        <f t="shared" si="85"/>
        <v>0</v>
      </c>
      <c r="I102" s="87">
        <f t="shared" si="85"/>
        <v>0</v>
      </c>
      <c r="J102" s="129">
        <f>SUM(J103:J110)</f>
        <v>0</v>
      </c>
      <c r="K102" s="73">
        <f t="shared" si="85"/>
        <v>0</v>
      </c>
      <c r="L102" s="93">
        <f t="shared" si="85"/>
        <v>0</v>
      </c>
      <c r="M102" s="231">
        <f t="shared" si="85"/>
        <v>0</v>
      </c>
      <c r="N102" s="73">
        <f t="shared" si="85"/>
        <v>0</v>
      </c>
      <c r="O102" s="87">
        <f>SUM(O103:O110)</f>
        <v>0</v>
      </c>
      <c r="P102" s="311"/>
    </row>
    <row r="103" spans="1:16" hidden="1" x14ac:dyDescent="0.25">
      <c r="A103" s="30">
        <v>2241</v>
      </c>
      <c r="B103" s="41" t="s">
        <v>100</v>
      </c>
      <c r="C103" s="190">
        <f t="shared" si="23"/>
        <v>0</v>
      </c>
      <c r="D103" s="265">
        <v>0</v>
      </c>
      <c r="E103" s="43"/>
      <c r="F103" s="88">
        <f t="shared" ref="F103:F110" si="86">D103+E103</f>
        <v>0</v>
      </c>
      <c r="G103" s="230"/>
      <c r="H103" s="43"/>
      <c r="I103" s="155">
        <f t="shared" ref="I103:I110" si="87">G103+H103</f>
        <v>0</v>
      </c>
      <c r="J103" s="265">
        <v>0</v>
      </c>
      <c r="K103" s="43"/>
      <c r="L103" s="88">
        <f t="shared" ref="L103:L110" si="88">J103+K103</f>
        <v>0</v>
      </c>
      <c r="M103" s="230"/>
      <c r="N103" s="43"/>
      <c r="O103" s="155">
        <f t="shared" ref="O103:O110" si="89">M103+N103</f>
        <v>0</v>
      </c>
      <c r="P103" s="311"/>
    </row>
    <row r="104" spans="1:16" ht="24" hidden="1" x14ac:dyDescent="0.25">
      <c r="A104" s="30">
        <v>2242</v>
      </c>
      <c r="B104" s="41" t="s">
        <v>101</v>
      </c>
      <c r="C104" s="190">
        <f t="shared" si="23"/>
        <v>0</v>
      </c>
      <c r="D104" s="265">
        <v>0</v>
      </c>
      <c r="E104" s="43"/>
      <c r="F104" s="88">
        <f t="shared" si="86"/>
        <v>0</v>
      </c>
      <c r="G104" s="230"/>
      <c r="H104" s="43"/>
      <c r="I104" s="155">
        <f t="shared" si="87"/>
        <v>0</v>
      </c>
      <c r="J104" s="265">
        <v>0</v>
      </c>
      <c r="K104" s="43"/>
      <c r="L104" s="88">
        <f t="shared" si="88"/>
        <v>0</v>
      </c>
      <c r="M104" s="230"/>
      <c r="N104" s="43"/>
      <c r="O104" s="155">
        <f t="shared" si="89"/>
        <v>0</v>
      </c>
      <c r="P104" s="311"/>
    </row>
    <row r="105" spans="1:16" ht="24" hidden="1" x14ac:dyDescent="0.25">
      <c r="A105" s="30">
        <v>2243</v>
      </c>
      <c r="B105" s="41" t="s">
        <v>102</v>
      </c>
      <c r="C105" s="190">
        <f t="shared" si="23"/>
        <v>0</v>
      </c>
      <c r="D105" s="265">
        <v>0</v>
      </c>
      <c r="E105" s="43"/>
      <c r="F105" s="88">
        <f t="shared" si="86"/>
        <v>0</v>
      </c>
      <c r="G105" s="230"/>
      <c r="H105" s="43"/>
      <c r="I105" s="155">
        <f t="shared" si="87"/>
        <v>0</v>
      </c>
      <c r="J105" s="265">
        <v>0</v>
      </c>
      <c r="K105" s="43"/>
      <c r="L105" s="88">
        <f t="shared" si="88"/>
        <v>0</v>
      </c>
      <c r="M105" s="230"/>
      <c r="N105" s="43"/>
      <c r="O105" s="155">
        <f t="shared" si="89"/>
        <v>0</v>
      </c>
      <c r="P105" s="311"/>
    </row>
    <row r="106" spans="1:16" hidden="1" x14ac:dyDescent="0.25">
      <c r="A106" s="30">
        <v>2244</v>
      </c>
      <c r="B106" s="41" t="s">
        <v>103</v>
      </c>
      <c r="C106" s="190">
        <f t="shared" si="23"/>
        <v>0</v>
      </c>
      <c r="D106" s="265">
        <v>0</v>
      </c>
      <c r="E106" s="43"/>
      <c r="F106" s="88">
        <f t="shared" si="86"/>
        <v>0</v>
      </c>
      <c r="G106" s="230"/>
      <c r="H106" s="43"/>
      <c r="I106" s="155">
        <f t="shared" si="87"/>
        <v>0</v>
      </c>
      <c r="J106" s="265">
        <v>0</v>
      </c>
      <c r="K106" s="43"/>
      <c r="L106" s="88">
        <f t="shared" si="88"/>
        <v>0</v>
      </c>
      <c r="M106" s="230"/>
      <c r="N106" s="43"/>
      <c r="O106" s="155">
        <f t="shared" si="89"/>
        <v>0</v>
      </c>
      <c r="P106" s="311"/>
    </row>
    <row r="107" spans="1:16" ht="24" hidden="1" x14ac:dyDescent="0.25">
      <c r="A107" s="30">
        <v>2246</v>
      </c>
      <c r="B107" s="41" t="s">
        <v>104</v>
      </c>
      <c r="C107" s="190">
        <f t="shared" si="23"/>
        <v>0</v>
      </c>
      <c r="D107" s="265">
        <v>0</v>
      </c>
      <c r="E107" s="43"/>
      <c r="F107" s="88">
        <f t="shared" si="86"/>
        <v>0</v>
      </c>
      <c r="G107" s="230"/>
      <c r="H107" s="43"/>
      <c r="I107" s="155">
        <f t="shared" si="87"/>
        <v>0</v>
      </c>
      <c r="J107" s="265">
        <v>0</v>
      </c>
      <c r="K107" s="43"/>
      <c r="L107" s="88">
        <f t="shared" si="88"/>
        <v>0</v>
      </c>
      <c r="M107" s="230"/>
      <c r="N107" s="43"/>
      <c r="O107" s="155">
        <f t="shared" si="89"/>
        <v>0</v>
      </c>
      <c r="P107" s="311"/>
    </row>
    <row r="108" spans="1:16" hidden="1" x14ac:dyDescent="0.25">
      <c r="A108" s="30">
        <v>2247</v>
      </c>
      <c r="B108" s="41" t="s">
        <v>105</v>
      </c>
      <c r="C108" s="190">
        <f t="shared" si="23"/>
        <v>0</v>
      </c>
      <c r="D108" s="265">
        <v>0</v>
      </c>
      <c r="E108" s="43"/>
      <c r="F108" s="88">
        <f t="shared" si="86"/>
        <v>0</v>
      </c>
      <c r="G108" s="230"/>
      <c r="H108" s="43"/>
      <c r="I108" s="155">
        <f t="shared" si="87"/>
        <v>0</v>
      </c>
      <c r="J108" s="265">
        <v>0</v>
      </c>
      <c r="K108" s="43"/>
      <c r="L108" s="88">
        <f t="shared" si="88"/>
        <v>0</v>
      </c>
      <c r="M108" s="230"/>
      <c r="N108" s="43"/>
      <c r="O108" s="155">
        <f t="shared" si="89"/>
        <v>0</v>
      </c>
      <c r="P108" s="311"/>
    </row>
    <row r="109" spans="1:16" ht="24" hidden="1" x14ac:dyDescent="0.25">
      <c r="A109" s="30">
        <v>2248</v>
      </c>
      <c r="B109" s="41" t="s">
        <v>106</v>
      </c>
      <c r="C109" s="190">
        <f t="shared" si="23"/>
        <v>0</v>
      </c>
      <c r="D109" s="265">
        <v>0</v>
      </c>
      <c r="E109" s="43"/>
      <c r="F109" s="88">
        <f t="shared" si="86"/>
        <v>0</v>
      </c>
      <c r="G109" s="230"/>
      <c r="H109" s="43"/>
      <c r="I109" s="155">
        <f t="shared" si="87"/>
        <v>0</v>
      </c>
      <c r="J109" s="265">
        <v>0</v>
      </c>
      <c r="K109" s="43"/>
      <c r="L109" s="88">
        <f t="shared" si="88"/>
        <v>0</v>
      </c>
      <c r="M109" s="230"/>
      <c r="N109" s="43"/>
      <c r="O109" s="155">
        <f t="shared" si="89"/>
        <v>0</v>
      </c>
      <c r="P109" s="311"/>
    </row>
    <row r="110" spans="1:16" ht="24" hidden="1" x14ac:dyDescent="0.25">
      <c r="A110" s="30">
        <v>2249</v>
      </c>
      <c r="B110" s="41" t="s">
        <v>107</v>
      </c>
      <c r="C110" s="190">
        <f t="shared" si="23"/>
        <v>0</v>
      </c>
      <c r="D110" s="265">
        <v>0</v>
      </c>
      <c r="E110" s="43"/>
      <c r="F110" s="88">
        <f t="shared" si="86"/>
        <v>0</v>
      </c>
      <c r="G110" s="230"/>
      <c r="H110" s="43"/>
      <c r="I110" s="155">
        <f t="shared" si="87"/>
        <v>0</v>
      </c>
      <c r="J110" s="265">
        <v>0</v>
      </c>
      <c r="K110" s="43"/>
      <c r="L110" s="88">
        <f t="shared" si="88"/>
        <v>0</v>
      </c>
      <c r="M110" s="230"/>
      <c r="N110" s="43"/>
      <c r="O110" s="155">
        <f t="shared" si="89"/>
        <v>0</v>
      </c>
      <c r="P110" s="311"/>
    </row>
    <row r="111" spans="1:16" hidden="1" x14ac:dyDescent="0.25">
      <c r="A111" s="72">
        <v>2250</v>
      </c>
      <c r="B111" s="41" t="s">
        <v>108</v>
      </c>
      <c r="C111" s="190">
        <f t="shared" si="23"/>
        <v>0</v>
      </c>
      <c r="D111" s="129">
        <f>SUM(D112:D114)</f>
        <v>0</v>
      </c>
      <c r="E111" s="73">
        <f t="shared" ref="E111" si="90">SUM(E112:E114)</f>
        <v>0</v>
      </c>
      <c r="F111" s="93">
        <f>SUM(F112:F114)</f>
        <v>0</v>
      </c>
      <c r="G111" s="231">
        <f t="shared" ref="G111:N111" si="91">SUM(G112:G114)</f>
        <v>0</v>
      </c>
      <c r="H111" s="73">
        <f t="shared" si="91"/>
        <v>0</v>
      </c>
      <c r="I111" s="87">
        <f t="shared" si="91"/>
        <v>0</v>
      </c>
      <c r="J111" s="129">
        <f>SUM(J112:J114)</f>
        <v>0</v>
      </c>
      <c r="K111" s="73">
        <f t="shared" si="91"/>
        <v>0</v>
      </c>
      <c r="L111" s="93">
        <f t="shared" si="91"/>
        <v>0</v>
      </c>
      <c r="M111" s="231">
        <f t="shared" si="91"/>
        <v>0</v>
      </c>
      <c r="N111" s="73">
        <f t="shared" si="91"/>
        <v>0</v>
      </c>
      <c r="O111" s="87">
        <f>SUM(O112:O114)</f>
        <v>0</v>
      </c>
      <c r="P111" s="311"/>
    </row>
    <row r="112" spans="1:16" hidden="1" x14ac:dyDescent="0.25">
      <c r="A112" s="30">
        <v>2251</v>
      </c>
      <c r="B112" s="41" t="s">
        <v>109</v>
      </c>
      <c r="C112" s="190">
        <f t="shared" si="23"/>
        <v>0</v>
      </c>
      <c r="D112" s="265">
        <v>0</v>
      </c>
      <c r="E112" s="43"/>
      <c r="F112" s="88">
        <f t="shared" ref="F112:F114" si="92">D112+E112</f>
        <v>0</v>
      </c>
      <c r="G112" s="230"/>
      <c r="H112" s="43"/>
      <c r="I112" s="155">
        <f t="shared" ref="I112:I114" si="93">G112+H112</f>
        <v>0</v>
      </c>
      <c r="J112" s="265">
        <v>0</v>
      </c>
      <c r="K112" s="43"/>
      <c r="L112" s="88">
        <f t="shared" ref="L112:L114" si="94">J112+K112</f>
        <v>0</v>
      </c>
      <c r="M112" s="230"/>
      <c r="N112" s="43"/>
      <c r="O112" s="155">
        <f t="shared" ref="O112:O114" si="95">M112+N112</f>
        <v>0</v>
      </c>
      <c r="P112" s="311"/>
    </row>
    <row r="113" spans="1:16" ht="24" hidden="1" x14ac:dyDescent="0.25">
      <c r="A113" s="30">
        <v>2252</v>
      </c>
      <c r="B113" s="41" t="s">
        <v>110</v>
      </c>
      <c r="C113" s="190">
        <f t="shared" ref="C113:C176" si="96">SUM(F113,I113,L113,O113)</f>
        <v>0</v>
      </c>
      <c r="D113" s="265">
        <v>0</v>
      </c>
      <c r="E113" s="43"/>
      <c r="F113" s="88">
        <f t="shared" si="92"/>
        <v>0</v>
      </c>
      <c r="G113" s="230"/>
      <c r="H113" s="43"/>
      <c r="I113" s="155">
        <f t="shared" si="93"/>
        <v>0</v>
      </c>
      <c r="J113" s="265">
        <v>0</v>
      </c>
      <c r="K113" s="43"/>
      <c r="L113" s="88">
        <f t="shared" si="94"/>
        <v>0</v>
      </c>
      <c r="M113" s="230"/>
      <c r="N113" s="43"/>
      <c r="O113" s="155">
        <f t="shared" si="95"/>
        <v>0</v>
      </c>
      <c r="P113" s="311"/>
    </row>
    <row r="114" spans="1:16" ht="24" hidden="1" x14ac:dyDescent="0.25">
      <c r="A114" s="30">
        <v>2259</v>
      </c>
      <c r="B114" s="41" t="s">
        <v>111</v>
      </c>
      <c r="C114" s="190">
        <f t="shared" si="96"/>
        <v>0</v>
      </c>
      <c r="D114" s="265">
        <v>0</v>
      </c>
      <c r="E114" s="43"/>
      <c r="F114" s="88">
        <f t="shared" si="92"/>
        <v>0</v>
      </c>
      <c r="G114" s="230"/>
      <c r="H114" s="43"/>
      <c r="I114" s="155">
        <f t="shared" si="93"/>
        <v>0</v>
      </c>
      <c r="J114" s="265">
        <v>0</v>
      </c>
      <c r="K114" s="43"/>
      <c r="L114" s="88">
        <f t="shared" si="94"/>
        <v>0</v>
      </c>
      <c r="M114" s="230"/>
      <c r="N114" s="43"/>
      <c r="O114" s="155">
        <f t="shared" si="95"/>
        <v>0</v>
      </c>
      <c r="P114" s="311"/>
    </row>
    <row r="115" spans="1:16" x14ac:dyDescent="0.25">
      <c r="A115" s="72">
        <v>2260</v>
      </c>
      <c r="B115" s="41" t="s">
        <v>112</v>
      </c>
      <c r="C115" s="312">
        <f t="shared" si="96"/>
        <v>1800</v>
      </c>
      <c r="D115" s="231">
        <f>SUM(D116:D120)</f>
        <v>800</v>
      </c>
      <c r="E115" s="73">
        <f t="shared" ref="E115" si="97">SUM(E116:E120)</f>
        <v>1000</v>
      </c>
      <c r="F115" s="93">
        <f>SUM(F116:F120)</f>
        <v>1800</v>
      </c>
      <c r="G115" s="231">
        <f t="shared" ref="G115:N115" si="98">SUM(G116:G120)</f>
        <v>0</v>
      </c>
      <c r="H115" s="73">
        <f t="shared" si="98"/>
        <v>0</v>
      </c>
      <c r="I115" s="93">
        <f t="shared" si="98"/>
        <v>0</v>
      </c>
      <c r="J115" s="231">
        <f>SUM(J116:J120)</f>
        <v>0</v>
      </c>
      <c r="K115" s="73">
        <f t="shared" si="98"/>
        <v>0</v>
      </c>
      <c r="L115" s="93">
        <f t="shared" si="98"/>
        <v>0</v>
      </c>
      <c r="M115" s="231">
        <f t="shared" si="98"/>
        <v>0</v>
      </c>
      <c r="N115" s="73">
        <f t="shared" si="98"/>
        <v>0</v>
      </c>
      <c r="O115" s="93">
        <f>SUM(O116:O120)</f>
        <v>0</v>
      </c>
      <c r="P115" s="623"/>
    </row>
    <row r="116" spans="1:16" x14ac:dyDescent="0.25">
      <c r="A116" s="30">
        <v>2261</v>
      </c>
      <c r="B116" s="41" t="s">
        <v>113</v>
      </c>
      <c r="C116" s="312">
        <f t="shared" si="96"/>
        <v>1300</v>
      </c>
      <c r="D116" s="230">
        <v>300</v>
      </c>
      <c r="E116" s="43">
        <v>1000</v>
      </c>
      <c r="F116" s="88">
        <f t="shared" ref="F116:F120" si="99">D116+E116</f>
        <v>1300</v>
      </c>
      <c r="G116" s="230"/>
      <c r="H116" s="43"/>
      <c r="I116" s="88">
        <f t="shared" ref="I116:I120" si="100">G116+H116</f>
        <v>0</v>
      </c>
      <c r="J116" s="230">
        <v>0</v>
      </c>
      <c r="K116" s="43"/>
      <c r="L116" s="88">
        <f t="shared" ref="L116:L120" si="101">J116+K116</f>
        <v>0</v>
      </c>
      <c r="M116" s="230"/>
      <c r="N116" s="43"/>
      <c r="O116" s="88">
        <f t="shared" ref="O116:O120" si="102">M116+N116</f>
        <v>0</v>
      </c>
      <c r="P116" s="623"/>
    </row>
    <row r="117" spans="1:16" hidden="1" x14ac:dyDescent="0.25">
      <c r="A117" s="30">
        <v>2262</v>
      </c>
      <c r="B117" s="41" t="s">
        <v>114</v>
      </c>
      <c r="C117" s="190">
        <f t="shared" si="96"/>
        <v>0</v>
      </c>
      <c r="D117" s="265">
        <v>0</v>
      </c>
      <c r="E117" s="43"/>
      <c r="F117" s="88">
        <f t="shared" si="99"/>
        <v>0</v>
      </c>
      <c r="G117" s="230"/>
      <c r="H117" s="43"/>
      <c r="I117" s="155">
        <f t="shared" si="100"/>
        <v>0</v>
      </c>
      <c r="J117" s="265">
        <v>0</v>
      </c>
      <c r="K117" s="43"/>
      <c r="L117" s="88">
        <f t="shared" si="101"/>
        <v>0</v>
      </c>
      <c r="M117" s="230"/>
      <c r="N117" s="43"/>
      <c r="O117" s="155">
        <f t="shared" si="102"/>
        <v>0</v>
      </c>
      <c r="P117" s="311"/>
    </row>
    <row r="118" spans="1:16" hidden="1" x14ac:dyDescent="0.25">
      <c r="A118" s="30">
        <v>2263</v>
      </c>
      <c r="B118" s="41" t="s">
        <v>115</v>
      </c>
      <c r="C118" s="190">
        <f t="shared" si="96"/>
        <v>0</v>
      </c>
      <c r="D118" s="265">
        <v>0</v>
      </c>
      <c r="E118" s="43"/>
      <c r="F118" s="88">
        <f t="shared" si="99"/>
        <v>0</v>
      </c>
      <c r="G118" s="230"/>
      <c r="H118" s="43"/>
      <c r="I118" s="155">
        <f t="shared" si="100"/>
        <v>0</v>
      </c>
      <c r="J118" s="265">
        <v>0</v>
      </c>
      <c r="K118" s="43"/>
      <c r="L118" s="88">
        <f t="shared" si="101"/>
        <v>0</v>
      </c>
      <c r="M118" s="230"/>
      <c r="N118" s="43"/>
      <c r="O118" s="155">
        <f t="shared" si="102"/>
        <v>0</v>
      </c>
      <c r="P118" s="311"/>
    </row>
    <row r="119" spans="1:16" ht="24" x14ac:dyDescent="0.25">
      <c r="A119" s="30">
        <v>2264</v>
      </c>
      <c r="B119" s="41" t="s">
        <v>116</v>
      </c>
      <c r="C119" s="312">
        <f t="shared" si="96"/>
        <v>500</v>
      </c>
      <c r="D119" s="230">
        <v>500</v>
      </c>
      <c r="E119" s="43"/>
      <c r="F119" s="88">
        <f t="shared" si="99"/>
        <v>500</v>
      </c>
      <c r="G119" s="230"/>
      <c r="H119" s="43"/>
      <c r="I119" s="88">
        <f t="shared" si="100"/>
        <v>0</v>
      </c>
      <c r="J119" s="230">
        <v>0</v>
      </c>
      <c r="K119" s="43"/>
      <c r="L119" s="88">
        <f t="shared" si="101"/>
        <v>0</v>
      </c>
      <c r="M119" s="230"/>
      <c r="N119" s="43"/>
      <c r="O119" s="88">
        <f t="shared" si="102"/>
        <v>0</v>
      </c>
      <c r="P119" s="623"/>
    </row>
    <row r="120" spans="1:16" hidden="1" x14ac:dyDescent="0.25">
      <c r="A120" s="30">
        <v>2269</v>
      </c>
      <c r="B120" s="41" t="s">
        <v>117</v>
      </c>
      <c r="C120" s="190">
        <f t="shared" si="96"/>
        <v>0</v>
      </c>
      <c r="D120" s="265">
        <v>0</v>
      </c>
      <c r="E120" s="43"/>
      <c r="F120" s="88">
        <f t="shared" si="99"/>
        <v>0</v>
      </c>
      <c r="G120" s="230"/>
      <c r="H120" s="43"/>
      <c r="I120" s="155">
        <f t="shared" si="100"/>
        <v>0</v>
      </c>
      <c r="J120" s="265">
        <v>0</v>
      </c>
      <c r="K120" s="43"/>
      <c r="L120" s="88">
        <f t="shared" si="101"/>
        <v>0</v>
      </c>
      <c r="M120" s="230"/>
      <c r="N120" s="43"/>
      <c r="O120" s="155">
        <f t="shared" si="102"/>
        <v>0</v>
      </c>
      <c r="P120" s="311"/>
    </row>
    <row r="121" spans="1:16" x14ac:dyDescent="0.25">
      <c r="A121" s="72">
        <v>2270</v>
      </c>
      <c r="B121" s="41" t="s">
        <v>118</v>
      </c>
      <c r="C121" s="312">
        <f t="shared" si="96"/>
        <v>592745</v>
      </c>
      <c r="D121" s="231">
        <f>SUM(D122:D126)</f>
        <v>594745</v>
      </c>
      <c r="E121" s="73">
        <f t="shared" ref="E121" si="103">SUM(E122:E126)</f>
        <v>-2000</v>
      </c>
      <c r="F121" s="93">
        <f>SUM(F122:F126)</f>
        <v>592745</v>
      </c>
      <c r="G121" s="231">
        <f t="shared" ref="G121:N121" si="104">SUM(G122:G126)</f>
        <v>0</v>
      </c>
      <c r="H121" s="73">
        <f t="shared" si="104"/>
        <v>0</v>
      </c>
      <c r="I121" s="93">
        <f t="shared" si="104"/>
        <v>0</v>
      </c>
      <c r="J121" s="231">
        <f>SUM(J122:J126)</f>
        <v>0</v>
      </c>
      <c r="K121" s="73">
        <f t="shared" si="104"/>
        <v>0</v>
      </c>
      <c r="L121" s="93">
        <f t="shared" si="104"/>
        <v>0</v>
      </c>
      <c r="M121" s="231">
        <f t="shared" si="104"/>
        <v>0</v>
      </c>
      <c r="N121" s="73">
        <f t="shared" si="104"/>
        <v>0</v>
      </c>
      <c r="O121" s="93">
        <f>SUM(O122:O126)</f>
        <v>0</v>
      </c>
      <c r="P121" s="623"/>
    </row>
    <row r="122" spans="1:16" hidden="1" x14ac:dyDescent="0.25">
      <c r="A122" s="30">
        <v>2272</v>
      </c>
      <c r="B122" s="92" t="s">
        <v>119</v>
      </c>
      <c r="C122" s="190">
        <f t="shared" si="96"/>
        <v>0</v>
      </c>
      <c r="D122" s="265">
        <v>0</v>
      </c>
      <c r="E122" s="43"/>
      <c r="F122" s="88">
        <f t="shared" ref="F122:F126" si="105">D122+E122</f>
        <v>0</v>
      </c>
      <c r="G122" s="230"/>
      <c r="H122" s="43"/>
      <c r="I122" s="155">
        <f t="shared" ref="I122:I126" si="106">G122+H122</f>
        <v>0</v>
      </c>
      <c r="J122" s="265">
        <v>0</v>
      </c>
      <c r="K122" s="43"/>
      <c r="L122" s="88">
        <f t="shared" ref="L122:L126" si="107">J122+K122</f>
        <v>0</v>
      </c>
      <c r="M122" s="230"/>
      <c r="N122" s="43"/>
      <c r="O122" s="155">
        <f t="shared" ref="O122:O126" si="108">M122+N122</f>
        <v>0</v>
      </c>
      <c r="P122" s="311"/>
    </row>
    <row r="123" spans="1:16" ht="24" hidden="1" x14ac:dyDescent="0.25">
      <c r="A123" s="30">
        <v>2274</v>
      </c>
      <c r="B123" s="117" t="s">
        <v>306</v>
      </c>
      <c r="C123" s="190">
        <f t="shared" si="96"/>
        <v>0</v>
      </c>
      <c r="D123" s="265">
        <v>0</v>
      </c>
      <c r="E123" s="43"/>
      <c r="F123" s="88">
        <f t="shared" si="105"/>
        <v>0</v>
      </c>
      <c r="G123" s="230"/>
      <c r="H123" s="43"/>
      <c r="I123" s="155">
        <f t="shared" si="106"/>
        <v>0</v>
      </c>
      <c r="J123" s="265">
        <v>0</v>
      </c>
      <c r="K123" s="43"/>
      <c r="L123" s="88">
        <f t="shared" si="107"/>
        <v>0</v>
      </c>
      <c r="M123" s="230"/>
      <c r="N123" s="43"/>
      <c r="O123" s="155">
        <f t="shared" si="108"/>
        <v>0</v>
      </c>
      <c r="P123" s="311"/>
    </row>
    <row r="124" spans="1:16" ht="24" hidden="1" x14ac:dyDescent="0.25">
      <c r="A124" s="30">
        <v>2275</v>
      </c>
      <c r="B124" s="41" t="s">
        <v>120</v>
      </c>
      <c r="C124" s="190">
        <f t="shared" si="96"/>
        <v>0</v>
      </c>
      <c r="D124" s="265">
        <v>0</v>
      </c>
      <c r="E124" s="43"/>
      <c r="F124" s="88">
        <f t="shared" si="105"/>
        <v>0</v>
      </c>
      <c r="G124" s="230"/>
      <c r="H124" s="43"/>
      <c r="I124" s="155">
        <f t="shared" si="106"/>
        <v>0</v>
      </c>
      <c r="J124" s="265">
        <v>0</v>
      </c>
      <c r="K124" s="43"/>
      <c r="L124" s="88">
        <f t="shared" si="107"/>
        <v>0</v>
      </c>
      <c r="M124" s="230"/>
      <c r="N124" s="43"/>
      <c r="O124" s="155">
        <f t="shared" si="108"/>
        <v>0</v>
      </c>
      <c r="P124" s="311"/>
    </row>
    <row r="125" spans="1:16" ht="36" hidden="1" x14ac:dyDescent="0.25">
      <c r="A125" s="30">
        <v>2276</v>
      </c>
      <c r="B125" s="41" t="s">
        <v>121</v>
      </c>
      <c r="C125" s="190">
        <f t="shared" si="96"/>
        <v>0</v>
      </c>
      <c r="D125" s="265">
        <v>0</v>
      </c>
      <c r="E125" s="43"/>
      <c r="F125" s="88">
        <f t="shared" si="105"/>
        <v>0</v>
      </c>
      <c r="G125" s="230"/>
      <c r="H125" s="43"/>
      <c r="I125" s="155">
        <f t="shared" si="106"/>
        <v>0</v>
      </c>
      <c r="J125" s="265">
        <v>0</v>
      </c>
      <c r="K125" s="43"/>
      <c r="L125" s="88">
        <f t="shared" si="107"/>
        <v>0</v>
      </c>
      <c r="M125" s="230"/>
      <c r="N125" s="43"/>
      <c r="O125" s="155">
        <f t="shared" si="108"/>
        <v>0</v>
      </c>
      <c r="P125" s="311"/>
    </row>
    <row r="126" spans="1:16" ht="24" x14ac:dyDescent="0.25">
      <c r="A126" s="30">
        <v>2279</v>
      </c>
      <c r="B126" s="41" t="s">
        <v>122</v>
      </c>
      <c r="C126" s="312">
        <f t="shared" si="96"/>
        <v>592745</v>
      </c>
      <c r="D126" s="230">
        <v>594745</v>
      </c>
      <c r="E126" s="43">
        <v>-2000</v>
      </c>
      <c r="F126" s="88">
        <f t="shared" si="105"/>
        <v>592745</v>
      </c>
      <c r="G126" s="230"/>
      <c r="H126" s="43"/>
      <c r="I126" s="88">
        <f t="shared" si="106"/>
        <v>0</v>
      </c>
      <c r="J126" s="230">
        <v>0</v>
      </c>
      <c r="K126" s="43"/>
      <c r="L126" s="88">
        <f t="shared" si="107"/>
        <v>0</v>
      </c>
      <c r="M126" s="230"/>
      <c r="N126" s="43"/>
      <c r="O126" s="88">
        <f t="shared" si="108"/>
        <v>0</v>
      </c>
      <c r="P126" s="623"/>
    </row>
    <row r="127" spans="1:16" ht="24" hidden="1" x14ac:dyDescent="0.25">
      <c r="A127" s="686">
        <v>2280</v>
      </c>
      <c r="B127" s="38" t="s">
        <v>123</v>
      </c>
      <c r="C127" s="189">
        <f t="shared" si="96"/>
        <v>0</v>
      </c>
      <c r="D127" s="128">
        <f>SUM(D128)</f>
        <v>0</v>
      </c>
      <c r="E127" s="75">
        <f t="shared" ref="E127:O127" si="109">SUM(E128)</f>
        <v>0</v>
      </c>
      <c r="F127" s="175">
        <f t="shared" si="109"/>
        <v>0</v>
      </c>
      <c r="G127" s="233">
        <f t="shared" si="109"/>
        <v>0</v>
      </c>
      <c r="H127" s="75">
        <f t="shared" si="109"/>
        <v>0</v>
      </c>
      <c r="I127" s="86">
        <f t="shared" si="109"/>
        <v>0</v>
      </c>
      <c r="J127" s="128">
        <f>SUM(J128)</f>
        <v>0</v>
      </c>
      <c r="K127" s="75">
        <f t="shared" si="109"/>
        <v>0</v>
      </c>
      <c r="L127" s="175">
        <f t="shared" si="109"/>
        <v>0</v>
      </c>
      <c r="M127" s="233">
        <f t="shared" si="109"/>
        <v>0</v>
      </c>
      <c r="N127" s="75">
        <f t="shared" si="109"/>
        <v>0</v>
      </c>
      <c r="O127" s="87">
        <f t="shared" si="109"/>
        <v>0</v>
      </c>
      <c r="P127" s="311"/>
    </row>
    <row r="128" spans="1:16" ht="24" hidden="1" x14ac:dyDescent="0.25">
      <c r="A128" s="30">
        <v>2283</v>
      </c>
      <c r="B128" s="41" t="s">
        <v>124</v>
      </c>
      <c r="C128" s="190">
        <f t="shared" si="96"/>
        <v>0</v>
      </c>
      <c r="D128" s="265">
        <v>0</v>
      </c>
      <c r="E128" s="43"/>
      <c r="F128" s="88">
        <f>D128+E128</f>
        <v>0</v>
      </c>
      <c r="G128" s="230"/>
      <c r="H128" s="43"/>
      <c r="I128" s="155">
        <f>G128+H128</f>
        <v>0</v>
      </c>
      <c r="J128" s="265">
        <v>0</v>
      </c>
      <c r="K128" s="43"/>
      <c r="L128" s="88">
        <f>J128+K128</f>
        <v>0</v>
      </c>
      <c r="M128" s="230"/>
      <c r="N128" s="43"/>
      <c r="O128" s="155">
        <f>M128+N128</f>
        <v>0</v>
      </c>
      <c r="P128" s="311"/>
    </row>
    <row r="129" spans="1:16" ht="38.25" customHeight="1" x14ac:dyDescent="0.25">
      <c r="A129" s="34">
        <v>2300</v>
      </c>
      <c r="B129" s="69" t="s">
        <v>125</v>
      </c>
      <c r="C129" s="314">
        <f t="shared" si="96"/>
        <v>1840</v>
      </c>
      <c r="D129" s="228">
        <f>SUM(D130,D135,D139,D140,D143,D150,D158,D159,D162)</f>
        <v>1840</v>
      </c>
      <c r="E129" s="36">
        <f t="shared" ref="E129" si="110">SUM(E130,E135,E139,E140,E143,E150,E158,E159,E162)</f>
        <v>0</v>
      </c>
      <c r="F129" s="174">
        <f>SUM(F130,F135,F139,F140,F143,F150,F158,F159,F162)</f>
        <v>1840</v>
      </c>
      <c r="G129" s="228">
        <f t="shared" ref="G129:N129" si="111">SUM(G130,G135,G139,G140,G143,G150,G158,G159,G162)</f>
        <v>0</v>
      </c>
      <c r="H129" s="36">
        <f t="shared" si="111"/>
        <v>0</v>
      </c>
      <c r="I129" s="174">
        <f t="shared" si="111"/>
        <v>0</v>
      </c>
      <c r="J129" s="228">
        <f>SUM(J130,J135,J139,J140,J143,J150,J158,J159,J162)</f>
        <v>0</v>
      </c>
      <c r="K129" s="36">
        <f t="shared" si="111"/>
        <v>0</v>
      </c>
      <c r="L129" s="174">
        <f t="shared" si="111"/>
        <v>0</v>
      </c>
      <c r="M129" s="228">
        <f t="shared" si="111"/>
        <v>0</v>
      </c>
      <c r="N129" s="36">
        <f t="shared" si="111"/>
        <v>0</v>
      </c>
      <c r="O129" s="174">
        <f>SUM(O130,O135,O139,O140,O143,O150,O158,O159,O162)</f>
        <v>0</v>
      </c>
      <c r="P129" s="704"/>
    </row>
    <row r="130" spans="1:16" ht="24" x14ac:dyDescent="0.25">
      <c r="A130" s="686">
        <v>2310</v>
      </c>
      <c r="B130" s="38" t="s">
        <v>126</v>
      </c>
      <c r="C130" s="315">
        <f t="shared" si="96"/>
        <v>1640</v>
      </c>
      <c r="D130" s="233">
        <f>SUM(D131:D134)</f>
        <v>1640</v>
      </c>
      <c r="E130" s="75">
        <f t="shared" ref="E130:O130" si="112">SUM(E131:E134)</f>
        <v>0</v>
      </c>
      <c r="F130" s="175">
        <f t="shared" si="112"/>
        <v>1640</v>
      </c>
      <c r="G130" s="233">
        <f t="shared" si="112"/>
        <v>0</v>
      </c>
      <c r="H130" s="75">
        <f t="shared" si="112"/>
        <v>0</v>
      </c>
      <c r="I130" s="175">
        <f t="shared" si="112"/>
        <v>0</v>
      </c>
      <c r="J130" s="233">
        <f>SUM(J131:J134)</f>
        <v>0</v>
      </c>
      <c r="K130" s="75">
        <f t="shared" si="112"/>
        <v>0</v>
      </c>
      <c r="L130" s="175">
        <f t="shared" si="112"/>
        <v>0</v>
      </c>
      <c r="M130" s="233">
        <f t="shared" si="112"/>
        <v>0</v>
      </c>
      <c r="N130" s="75">
        <f t="shared" si="112"/>
        <v>0</v>
      </c>
      <c r="O130" s="175">
        <f t="shared" si="112"/>
        <v>0</v>
      </c>
      <c r="P130" s="705"/>
    </row>
    <row r="131" spans="1:16" x14ac:dyDescent="0.25">
      <c r="A131" s="30">
        <v>2311</v>
      </c>
      <c r="B131" s="41" t="s">
        <v>127</v>
      </c>
      <c r="C131" s="312">
        <f t="shared" si="96"/>
        <v>40</v>
      </c>
      <c r="D131" s="230">
        <v>40</v>
      </c>
      <c r="E131" s="43"/>
      <c r="F131" s="88">
        <f t="shared" ref="F131:F134" si="113">D131+E131</f>
        <v>40</v>
      </c>
      <c r="G131" s="230"/>
      <c r="H131" s="43"/>
      <c r="I131" s="88">
        <f t="shared" ref="I131:I134" si="114">G131+H131</f>
        <v>0</v>
      </c>
      <c r="J131" s="230">
        <v>0</v>
      </c>
      <c r="K131" s="43"/>
      <c r="L131" s="88">
        <f t="shared" ref="L131:L134" si="115">J131+K131</f>
        <v>0</v>
      </c>
      <c r="M131" s="230"/>
      <c r="N131" s="43"/>
      <c r="O131" s="88">
        <f t="shared" ref="O131:O134" si="116">M131+N131</f>
        <v>0</v>
      </c>
      <c r="P131" s="623"/>
    </row>
    <row r="132" spans="1:16" hidden="1" x14ac:dyDescent="0.25">
      <c r="A132" s="30">
        <v>2312</v>
      </c>
      <c r="B132" s="41" t="s">
        <v>128</v>
      </c>
      <c r="C132" s="190">
        <f t="shared" si="96"/>
        <v>0</v>
      </c>
      <c r="D132" s="265">
        <v>0</v>
      </c>
      <c r="E132" s="43"/>
      <c r="F132" s="88">
        <f t="shared" si="113"/>
        <v>0</v>
      </c>
      <c r="G132" s="230"/>
      <c r="H132" s="43"/>
      <c r="I132" s="155">
        <f t="shared" si="114"/>
        <v>0</v>
      </c>
      <c r="J132" s="265">
        <v>0</v>
      </c>
      <c r="K132" s="43"/>
      <c r="L132" s="88">
        <f t="shared" si="115"/>
        <v>0</v>
      </c>
      <c r="M132" s="230"/>
      <c r="N132" s="43"/>
      <c r="O132" s="155">
        <f t="shared" si="116"/>
        <v>0</v>
      </c>
      <c r="P132" s="311"/>
    </row>
    <row r="133" spans="1:16" hidden="1" x14ac:dyDescent="0.25">
      <c r="A133" s="30">
        <v>2313</v>
      </c>
      <c r="B133" s="41" t="s">
        <v>129</v>
      </c>
      <c r="C133" s="190">
        <f t="shared" si="96"/>
        <v>0</v>
      </c>
      <c r="D133" s="265">
        <v>0</v>
      </c>
      <c r="E133" s="43"/>
      <c r="F133" s="88">
        <f t="shared" si="113"/>
        <v>0</v>
      </c>
      <c r="G133" s="230"/>
      <c r="H133" s="43"/>
      <c r="I133" s="155">
        <f t="shared" si="114"/>
        <v>0</v>
      </c>
      <c r="J133" s="265">
        <v>0</v>
      </c>
      <c r="K133" s="43"/>
      <c r="L133" s="88">
        <f t="shared" si="115"/>
        <v>0</v>
      </c>
      <c r="M133" s="230"/>
      <c r="N133" s="43"/>
      <c r="O133" s="155">
        <f t="shared" si="116"/>
        <v>0</v>
      </c>
      <c r="P133" s="311"/>
    </row>
    <row r="134" spans="1:16" ht="47.25" customHeight="1" x14ac:dyDescent="0.25">
      <c r="A134" s="30">
        <v>2314</v>
      </c>
      <c r="B134" s="41" t="s">
        <v>307</v>
      </c>
      <c r="C134" s="312">
        <f t="shared" si="96"/>
        <v>1600</v>
      </c>
      <c r="D134" s="230">
        <v>1600</v>
      </c>
      <c r="E134" s="43"/>
      <c r="F134" s="88">
        <f t="shared" si="113"/>
        <v>1600</v>
      </c>
      <c r="G134" s="230"/>
      <c r="H134" s="43"/>
      <c r="I134" s="88">
        <f t="shared" si="114"/>
        <v>0</v>
      </c>
      <c r="J134" s="230">
        <v>0</v>
      </c>
      <c r="K134" s="43"/>
      <c r="L134" s="88">
        <f t="shared" si="115"/>
        <v>0</v>
      </c>
      <c r="M134" s="230"/>
      <c r="N134" s="43"/>
      <c r="O134" s="88">
        <f t="shared" si="116"/>
        <v>0</v>
      </c>
      <c r="P134" s="623"/>
    </row>
    <row r="135" spans="1:16" hidden="1" x14ac:dyDescent="0.25">
      <c r="A135" s="72">
        <v>2320</v>
      </c>
      <c r="B135" s="41" t="s">
        <v>130</v>
      </c>
      <c r="C135" s="190">
        <f t="shared" si="96"/>
        <v>0</v>
      </c>
      <c r="D135" s="129">
        <f>SUM(D136:D138)</f>
        <v>0</v>
      </c>
      <c r="E135" s="73">
        <f t="shared" ref="E135" si="117">SUM(E136:E138)</f>
        <v>0</v>
      </c>
      <c r="F135" s="93">
        <f>SUM(F136:F138)</f>
        <v>0</v>
      </c>
      <c r="G135" s="231">
        <f t="shared" ref="G135:N135" si="118">SUM(G136:G138)</f>
        <v>0</v>
      </c>
      <c r="H135" s="73">
        <f t="shared" si="118"/>
        <v>0</v>
      </c>
      <c r="I135" s="87">
        <f t="shared" si="118"/>
        <v>0</v>
      </c>
      <c r="J135" s="129">
        <f>SUM(J136:J138)</f>
        <v>0</v>
      </c>
      <c r="K135" s="73">
        <f t="shared" si="118"/>
        <v>0</v>
      </c>
      <c r="L135" s="93">
        <f t="shared" si="118"/>
        <v>0</v>
      </c>
      <c r="M135" s="231">
        <f t="shared" si="118"/>
        <v>0</v>
      </c>
      <c r="N135" s="73">
        <f t="shared" si="118"/>
        <v>0</v>
      </c>
      <c r="O135" s="87">
        <f>SUM(O136:O138)</f>
        <v>0</v>
      </c>
      <c r="P135" s="311"/>
    </row>
    <row r="136" spans="1:16" hidden="1" x14ac:dyDescent="0.25">
      <c r="A136" s="30">
        <v>2321</v>
      </c>
      <c r="B136" s="41" t="s">
        <v>131</v>
      </c>
      <c r="C136" s="190">
        <f t="shared" si="96"/>
        <v>0</v>
      </c>
      <c r="D136" s="265">
        <v>0</v>
      </c>
      <c r="E136" s="43"/>
      <c r="F136" s="88">
        <f t="shared" ref="F136:F139" si="119">D136+E136</f>
        <v>0</v>
      </c>
      <c r="G136" s="230"/>
      <c r="H136" s="43"/>
      <c r="I136" s="155">
        <f t="shared" ref="I136:I139" si="120">G136+H136</f>
        <v>0</v>
      </c>
      <c r="J136" s="265">
        <v>0</v>
      </c>
      <c r="K136" s="43"/>
      <c r="L136" s="88">
        <f t="shared" ref="L136:L139" si="121">J136+K136</f>
        <v>0</v>
      </c>
      <c r="M136" s="230"/>
      <c r="N136" s="43"/>
      <c r="O136" s="155">
        <f t="shared" ref="O136:O139" si="122">M136+N136</f>
        <v>0</v>
      </c>
      <c r="P136" s="311"/>
    </row>
    <row r="137" spans="1:16" hidden="1" x14ac:dyDescent="0.25">
      <c r="A137" s="30">
        <v>2322</v>
      </c>
      <c r="B137" s="41" t="s">
        <v>132</v>
      </c>
      <c r="C137" s="190">
        <f t="shared" si="96"/>
        <v>0</v>
      </c>
      <c r="D137" s="265">
        <v>0</v>
      </c>
      <c r="E137" s="43"/>
      <c r="F137" s="88">
        <f t="shared" si="119"/>
        <v>0</v>
      </c>
      <c r="G137" s="230"/>
      <c r="H137" s="43"/>
      <c r="I137" s="155">
        <f t="shared" si="120"/>
        <v>0</v>
      </c>
      <c r="J137" s="265">
        <v>0</v>
      </c>
      <c r="K137" s="43"/>
      <c r="L137" s="88">
        <f t="shared" si="121"/>
        <v>0</v>
      </c>
      <c r="M137" s="230"/>
      <c r="N137" s="43"/>
      <c r="O137" s="155">
        <f t="shared" si="122"/>
        <v>0</v>
      </c>
      <c r="P137" s="311"/>
    </row>
    <row r="138" spans="1:16" ht="10.5" hidden="1" customHeight="1" x14ac:dyDescent="0.25">
      <c r="A138" s="30">
        <v>2329</v>
      </c>
      <c r="B138" s="41" t="s">
        <v>133</v>
      </c>
      <c r="C138" s="190">
        <f t="shared" si="96"/>
        <v>0</v>
      </c>
      <c r="D138" s="265">
        <v>0</v>
      </c>
      <c r="E138" s="43"/>
      <c r="F138" s="88">
        <f t="shared" si="119"/>
        <v>0</v>
      </c>
      <c r="G138" s="230"/>
      <c r="H138" s="43"/>
      <c r="I138" s="155">
        <f t="shared" si="120"/>
        <v>0</v>
      </c>
      <c r="J138" s="265">
        <v>0</v>
      </c>
      <c r="K138" s="43"/>
      <c r="L138" s="88">
        <f t="shared" si="121"/>
        <v>0</v>
      </c>
      <c r="M138" s="230"/>
      <c r="N138" s="43"/>
      <c r="O138" s="155">
        <f t="shared" si="122"/>
        <v>0</v>
      </c>
      <c r="P138" s="311"/>
    </row>
    <row r="139" spans="1:16" hidden="1" x14ac:dyDescent="0.25">
      <c r="A139" s="72">
        <v>2330</v>
      </c>
      <c r="B139" s="41" t="s">
        <v>134</v>
      </c>
      <c r="C139" s="190">
        <f t="shared" si="96"/>
        <v>0</v>
      </c>
      <c r="D139" s="265">
        <v>0</v>
      </c>
      <c r="E139" s="43"/>
      <c r="F139" s="88">
        <f t="shared" si="119"/>
        <v>0</v>
      </c>
      <c r="G139" s="230"/>
      <c r="H139" s="43"/>
      <c r="I139" s="155">
        <f t="shared" si="120"/>
        <v>0</v>
      </c>
      <c r="J139" s="265">
        <v>0</v>
      </c>
      <c r="K139" s="43"/>
      <c r="L139" s="88">
        <f t="shared" si="121"/>
        <v>0</v>
      </c>
      <c r="M139" s="230"/>
      <c r="N139" s="43"/>
      <c r="O139" s="155">
        <f t="shared" si="122"/>
        <v>0</v>
      </c>
      <c r="P139" s="311"/>
    </row>
    <row r="140" spans="1:16" ht="48" hidden="1" x14ac:dyDescent="0.25">
      <c r="A140" s="72">
        <v>2340</v>
      </c>
      <c r="B140" s="41" t="s">
        <v>135</v>
      </c>
      <c r="C140" s="190">
        <f t="shared" si="96"/>
        <v>0</v>
      </c>
      <c r="D140" s="129">
        <f>SUM(D141:D142)</f>
        <v>0</v>
      </c>
      <c r="E140" s="73">
        <f t="shared" ref="E140" si="123">SUM(E141:E142)</f>
        <v>0</v>
      </c>
      <c r="F140" s="93">
        <f>SUM(F141:F142)</f>
        <v>0</v>
      </c>
      <c r="G140" s="231">
        <f t="shared" ref="G140:N140" si="124">SUM(G141:G142)</f>
        <v>0</v>
      </c>
      <c r="H140" s="73">
        <f t="shared" si="124"/>
        <v>0</v>
      </c>
      <c r="I140" s="87">
        <f t="shared" si="124"/>
        <v>0</v>
      </c>
      <c r="J140" s="129">
        <f>SUM(J141:J142)</f>
        <v>0</v>
      </c>
      <c r="K140" s="73">
        <f t="shared" si="124"/>
        <v>0</v>
      </c>
      <c r="L140" s="93">
        <f t="shared" si="124"/>
        <v>0</v>
      </c>
      <c r="M140" s="231">
        <f t="shared" si="124"/>
        <v>0</v>
      </c>
      <c r="N140" s="73">
        <f t="shared" si="124"/>
        <v>0</v>
      </c>
      <c r="O140" s="87">
        <f>SUM(O141:O142)</f>
        <v>0</v>
      </c>
      <c r="P140" s="311"/>
    </row>
    <row r="141" spans="1:16" hidden="1" x14ac:dyDescent="0.25">
      <c r="A141" s="30">
        <v>2341</v>
      </c>
      <c r="B141" s="41" t="s">
        <v>136</v>
      </c>
      <c r="C141" s="190">
        <f t="shared" si="96"/>
        <v>0</v>
      </c>
      <c r="D141" s="265">
        <v>0</v>
      </c>
      <c r="E141" s="43"/>
      <c r="F141" s="88">
        <f t="shared" ref="F141:F142" si="125">D141+E141</f>
        <v>0</v>
      </c>
      <c r="G141" s="230"/>
      <c r="H141" s="43"/>
      <c r="I141" s="155">
        <f t="shared" ref="I141:I142" si="126">G141+H141</f>
        <v>0</v>
      </c>
      <c r="J141" s="265">
        <v>0</v>
      </c>
      <c r="K141" s="43"/>
      <c r="L141" s="88">
        <f t="shared" ref="L141:L142" si="127">J141+K141</f>
        <v>0</v>
      </c>
      <c r="M141" s="230"/>
      <c r="N141" s="43"/>
      <c r="O141" s="155">
        <f t="shared" ref="O141:O142" si="128">M141+N141</f>
        <v>0</v>
      </c>
      <c r="P141" s="311"/>
    </row>
    <row r="142" spans="1:16" ht="24" hidden="1" x14ac:dyDescent="0.25">
      <c r="A142" s="30">
        <v>2344</v>
      </c>
      <c r="B142" s="41" t="s">
        <v>137</v>
      </c>
      <c r="C142" s="190">
        <f t="shared" si="96"/>
        <v>0</v>
      </c>
      <c r="D142" s="265">
        <v>0</v>
      </c>
      <c r="E142" s="43"/>
      <c r="F142" s="88">
        <f t="shared" si="125"/>
        <v>0</v>
      </c>
      <c r="G142" s="230"/>
      <c r="H142" s="43"/>
      <c r="I142" s="155">
        <f t="shared" si="126"/>
        <v>0</v>
      </c>
      <c r="J142" s="265">
        <v>0</v>
      </c>
      <c r="K142" s="43"/>
      <c r="L142" s="88">
        <f t="shared" si="127"/>
        <v>0</v>
      </c>
      <c r="M142" s="230"/>
      <c r="N142" s="43"/>
      <c r="O142" s="155">
        <f t="shared" si="128"/>
        <v>0</v>
      </c>
      <c r="P142" s="311"/>
    </row>
    <row r="143" spans="1:16" ht="24" hidden="1" x14ac:dyDescent="0.25">
      <c r="A143" s="70">
        <v>2350</v>
      </c>
      <c r="B143" s="55" t="s">
        <v>138</v>
      </c>
      <c r="C143" s="195">
        <f t="shared" si="96"/>
        <v>0</v>
      </c>
      <c r="D143" s="82">
        <f>SUM(D144:D149)</f>
        <v>0</v>
      </c>
      <c r="E143" s="71">
        <f t="shared" ref="E143" si="129">SUM(E144:E149)</f>
        <v>0</v>
      </c>
      <c r="F143" s="172">
        <f>SUM(F144:F149)</f>
        <v>0</v>
      </c>
      <c r="G143" s="229">
        <f t="shared" ref="G143:N143" si="130">SUM(G144:G149)</f>
        <v>0</v>
      </c>
      <c r="H143" s="71">
        <f t="shared" si="130"/>
        <v>0</v>
      </c>
      <c r="I143" s="153">
        <f t="shared" si="130"/>
        <v>0</v>
      </c>
      <c r="J143" s="82">
        <f>SUM(J144:J149)</f>
        <v>0</v>
      </c>
      <c r="K143" s="71">
        <f t="shared" si="130"/>
        <v>0</v>
      </c>
      <c r="L143" s="172">
        <f t="shared" si="130"/>
        <v>0</v>
      </c>
      <c r="M143" s="229">
        <f t="shared" si="130"/>
        <v>0</v>
      </c>
      <c r="N143" s="71">
        <f t="shared" si="130"/>
        <v>0</v>
      </c>
      <c r="O143" s="153">
        <f>SUM(O144:O149)</f>
        <v>0</v>
      </c>
      <c r="P143" s="313"/>
    </row>
    <row r="144" spans="1:16" hidden="1" x14ac:dyDescent="0.25">
      <c r="A144" s="27">
        <v>2351</v>
      </c>
      <c r="B144" s="38" t="s">
        <v>139</v>
      </c>
      <c r="C144" s="189">
        <f t="shared" si="96"/>
        <v>0</v>
      </c>
      <c r="D144" s="264">
        <v>0</v>
      </c>
      <c r="E144" s="40"/>
      <c r="F144" s="89">
        <f t="shared" ref="F144:F149" si="131">D144+E144</f>
        <v>0</v>
      </c>
      <c r="G144" s="220"/>
      <c r="H144" s="40"/>
      <c r="I144" s="154">
        <f t="shared" ref="I144:I149" si="132">G144+H144</f>
        <v>0</v>
      </c>
      <c r="J144" s="264">
        <v>0</v>
      </c>
      <c r="K144" s="40"/>
      <c r="L144" s="89">
        <f t="shared" ref="L144:L149" si="133">J144+K144</f>
        <v>0</v>
      </c>
      <c r="M144" s="220"/>
      <c r="N144" s="40"/>
      <c r="O144" s="154">
        <f t="shared" ref="O144:O149" si="134">M144+N144</f>
        <v>0</v>
      </c>
      <c r="P144" s="310"/>
    </row>
    <row r="145" spans="1:16" hidden="1" x14ac:dyDescent="0.25">
      <c r="A145" s="30">
        <v>2352</v>
      </c>
      <c r="B145" s="41" t="s">
        <v>140</v>
      </c>
      <c r="C145" s="190">
        <f t="shared" si="96"/>
        <v>0</v>
      </c>
      <c r="D145" s="265">
        <v>0</v>
      </c>
      <c r="E145" s="43"/>
      <c r="F145" s="88">
        <f t="shared" si="131"/>
        <v>0</v>
      </c>
      <c r="G145" s="230"/>
      <c r="H145" s="43"/>
      <c r="I145" s="155">
        <f t="shared" si="132"/>
        <v>0</v>
      </c>
      <c r="J145" s="265">
        <v>0</v>
      </c>
      <c r="K145" s="43"/>
      <c r="L145" s="88">
        <f t="shared" si="133"/>
        <v>0</v>
      </c>
      <c r="M145" s="230"/>
      <c r="N145" s="43"/>
      <c r="O145" s="155">
        <f t="shared" si="134"/>
        <v>0</v>
      </c>
      <c r="P145" s="311"/>
    </row>
    <row r="146" spans="1:16" ht="24" hidden="1" x14ac:dyDescent="0.25">
      <c r="A146" s="30">
        <v>2353</v>
      </c>
      <c r="B146" s="41" t="s">
        <v>141</v>
      </c>
      <c r="C146" s="190">
        <f t="shared" si="96"/>
        <v>0</v>
      </c>
      <c r="D146" s="265">
        <v>0</v>
      </c>
      <c r="E146" s="43"/>
      <c r="F146" s="88">
        <f t="shared" si="131"/>
        <v>0</v>
      </c>
      <c r="G146" s="230"/>
      <c r="H146" s="43"/>
      <c r="I146" s="155">
        <f t="shared" si="132"/>
        <v>0</v>
      </c>
      <c r="J146" s="265">
        <v>0</v>
      </c>
      <c r="K146" s="43"/>
      <c r="L146" s="88">
        <f t="shared" si="133"/>
        <v>0</v>
      </c>
      <c r="M146" s="230"/>
      <c r="N146" s="43"/>
      <c r="O146" s="155">
        <f t="shared" si="134"/>
        <v>0</v>
      </c>
      <c r="P146" s="311"/>
    </row>
    <row r="147" spans="1:16" ht="24" hidden="1" x14ac:dyDescent="0.25">
      <c r="A147" s="30">
        <v>2354</v>
      </c>
      <c r="B147" s="41" t="s">
        <v>142</v>
      </c>
      <c r="C147" s="190">
        <f t="shared" si="96"/>
        <v>0</v>
      </c>
      <c r="D147" s="265">
        <v>0</v>
      </c>
      <c r="E147" s="43"/>
      <c r="F147" s="88">
        <f t="shared" si="131"/>
        <v>0</v>
      </c>
      <c r="G147" s="230"/>
      <c r="H147" s="43"/>
      <c r="I147" s="155">
        <f t="shared" si="132"/>
        <v>0</v>
      </c>
      <c r="J147" s="265">
        <v>0</v>
      </c>
      <c r="K147" s="43"/>
      <c r="L147" s="88">
        <f t="shared" si="133"/>
        <v>0</v>
      </c>
      <c r="M147" s="230"/>
      <c r="N147" s="43"/>
      <c r="O147" s="155">
        <f t="shared" si="134"/>
        <v>0</v>
      </c>
      <c r="P147" s="311"/>
    </row>
    <row r="148" spans="1:16" ht="24" hidden="1" x14ac:dyDescent="0.25">
      <c r="A148" s="30">
        <v>2355</v>
      </c>
      <c r="B148" s="41" t="s">
        <v>143</v>
      </c>
      <c r="C148" s="190">
        <f t="shared" si="96"/>
        <v>0</v>
      </c>
      <c r="D148" s="265">
        <v>0</v>
      </c>
      <c r="E148" s="43"/>
      <c r="F148" s="88">
        <f t="shared" si="131"/>
        <v>0</v>
      </c>
      <c r="G148" s="230"/>
      <c r="H148" s="43"/>
      <c r="I148" s="155">
        <f t="shared" si="132"/>
        <v>0</v>
      </c>
      <c r="J148" s="265">
        <v>0</v>
      </c>
      <c r="K148" s="43"/>
      <c r="L148" s="88">
        <f t="shared" si="133"/>
        <v>0</v>
      </c>
      <c r="M148" s="230"/>
      <c r="N148" s="43"/>
      <c r="O148" s="155">
        <f t="shared" si="134"/>
        <v>0</v>
      </c>
      <c r="P148" s="311"/>
    </row>
    <row r="149" spans="1:16" ht="24" hidden="1" x14ac:dyDescent="0.25">
      <c r="A149" s="30">
        <v>2359</v>
      </c>
      <c r="B149" s="41" t="s">
        <v>144</v>
      </c>
      <c r="C149" s="190">
        <f t="shared" si="96"/>
        <v>0</v>
      </c>
      <c r="D149" s="265">
        <v>0</v>
      </c>
      <c r="E149" s="43"/>
      <c r="F149" s="88">
        <f t="shared" si="131"/>
        <v>0</v>
      </c>
      <c r="G149" s="230"/>
      <c r="H149" s="43"/>
      <c r="I149" s="155">
        <f t="shared" si="132"/>
        <v>0</v>
      </c>
      <c r="J149" s="265">
        <v>0</v>
      </c>
      <c r="K149" s="43"/>
      <c r="L149" s="88">
        <f t="shared" si="133"/>
        <v>0</v>
      </c>
      <c r="M149" s="230"/>
      <c r="N149" s="43"/>
      <c r="O149" s="155">
        <f t="shared" si="134"/>
        <v>0</v>
      </c>
      <c r="P149" s="311"/>
    </row>
    <row r="150" spans="1:16" ht="24.75" hidden="1" customHeight="1" x14ac:dyDescent="0.25">
      <c r="A150" s="72">
        <v>2360</v>
      </c>
      <c r="B150" s="41" t="s">
        <v>145</v>
      </c>
      <c r="C150" s="190">
        <f t="shared" si="96"/>
        <v>0</v>
      </c>
      <c r="D150" s="129">
        <f>SUM(D151:D157)</f>
        <v>0</v>
      </c>
      <c r="E150" s="73">
        <f t="shared" ref="E150" si="135">SUM(E151:E157)</f>
        <v>0</v>
      </c>
      <c r="F150" s="93">
        <f>SUM(F151:F157)</f>
        <v>0</v>
      </c>
      <c r="G150" s="231">
        <f t="shared" ref="G150:N150" si="136">SUM(G151:G157)</f>
        <v>0</v>
      </c>
      <c r="H150" s="73">
        <f t="shared" si="136"/>
        <v>0</v>
      </c>
      <c r="I150" s="87">
        <f t="shared" si="136"/>
        <v>0</v>
      </c>
      <c r="J150" s="129">
        <f>SUM(J151:J157)</f>
        <v>0</v>
      </c>
      <c r="K150" s="73">
        <f t="shared" si="136"/>
        <v>0</v>
      </c>
      <c r="L150" s="93">
        <f t="shared" si="136"/>
        <v>0</v>
      </c>
      <c r="M150" s="231">
        <f t="shared" si="136"/>
        <v>0</v>
      </c>
      <c r="N150" s="73">
        <f t="shared" si="136"/>
        <v>0</v>
      </c>
      <c r="O150" s="87">
        <f>SUM(O151:O157)</f>
        <v>0</v>
      </c>
      <c r="P150" s="311"/>
    </row>
    <row r="151" spans="1:16" hidden="1" x14ac:dyDescent="0.25">
      <c r="A151" s="29">
        <v>2361</v>
      </c>
      <c r="B151" s="41" t="s">
        <v>146</v>
      </c>
      <c r="C151" s="190">
        <f t="shared" si="96"/>
        <v>0</v>
      </c>
      <c r="D151" s="265">
        <v>0</v>
      </c>
      <c r="E151" s="43"/>
      <c r="F151" s="88">
        <f t="shared" ref="F151:F158" si="137">D151+E151</f>
        <v>0</v>
      </c>
      <c r="G151" s="230"/>
      <c r="H151" s="43"/>
      <c r="I151" s="155">
        <f t="shared" ref="I151:I158" si="138">G151+H151</f>
        <v>0</v>
      </c>
      <c r="J151" s="265">
        <v>0</v>
      </c>
      <c r="K151" s="43"/>
      <c r="L151" s="88">
        <f t="shared" ref="L151:L158" si="139">J151+K151</f>
        <v>0</v>
      </c>
      <c r="M151" s="230"/>
      <c r="N151" s="43"/>
      <c r="O151" s="155">
        <f t="shared" ref="O151:O158" si="140">M151+N151</f>
        <v>0</v>
      </c>
      <c r="P151" s="311"/>
    </row>
    <row r="152" spans="1:16" ht="24" hidden="1" x14ac:dyDescent="0.25">
      <c r="A152" s="29">
        <v>2362</v>
      </c>
      <c r="B152" s="41" t="s">
        <v>147</v>
      </c>
      <c r="C152" s="190">
        <f t="shared" si="96"/>
        <v>0</v>
      </c>
      <c r="D152" s="265">
        <v>0</v>
      </c>
      <c r="E152" s="43"/>
      <c r="F152" s="88">
        <f t="shared" si="137"/>
        <v>0</v>
      </c>
      <c r="G152" s="230"/>
      <c r="H152" s="43"/>
      <c r="I152" s="155">
        <f t="shared" si="138"/>
        <v>0</v>
      </c>
      <c r="J152" s="265">
        <v>0</v>
      </c>
      <c r="K152" s="43"/>
      <c r="L152" s="88">
        <f t="shared" si="139"/>
        <v>0</v>
      </c>
      <c r="M152" s="230"/>
      <c r="N152" s="43"/>
      <c r="O152" s="155">
        <f t="shared" si="140"/>
        <v>0</v>
      </c>
      <c r="P152" s="311"/>
    </row>
    <row r="153" spans="1:16" hidden="1" x14ac:dyDescent="0.25">
      <c r="A153" s="29">
        <v>2363</v>
      </c>
      <c r="B153" s="41" t="s">
        <v>148</v>
      </c>
      <c r="C153" s="190">
        <f t="shared" si="96"/>
        <v>0</v>
      </c>
      <c r="D153" s="265">
        <v>0</v>
      </c>
      <c r="E153" s="43"/>
      <c r="F153" s="88">
        <f t="shared" si="137"/>
        <v>0</v>
      </c>
      <c r="G153" s="230"/>
      <c r="H153" s="43"/>
      <c r="I153" s="155">
        <f t="shared" si="138"/>
        <v>0</v>
      </c>
      <c r="J153" s="265">
        <v>0</v>
      </c>
      <c r="K153" s="43"/>
      <c r="L153" s="88">
        <f t="shared" si="139"/>
        <v>0</v>
      </c>
      <c r="M153" s="230"/>
      <c r="N153" s="43"/>
      <c r="O153" s="155">
        <f t="shared" si="140"/>
        <v>0</v>
      </c>
      <c r="P153" s="311"/>
    </row>
    <row r="154" spans="1:16" hidden="1" x14ac:dyDescent="0.25">
      <c r="A154" s="29">
        <v>2364</v>
      </c>
      <c r="B154" s="41" t="s">
        <v>149</v>
      </c>
      <c r="C154" s="190">
        <f t="shared" si="96"/>
        <v>0</v>
      </c>
      <c r="D154" s="265">
        <v>0</v>
      </c>
      <c r="E154" s="43"/>
      <c r="F154" s="88">
        <f t="shared" si="137"/>
        <v>0</v>
      </c>
      <c r="G154" s="230"/>
      <c r="H154" s="43"/>
      <c r="I154" s="155">
        <f t="shared" si="138"/>
        <v>0</v>
      </c>
      <c r="J154" s="265">
        <v>0</v>
      </c>
      <c r="K154" s="43"/>
      <c r="L154" s="88">
        <f t="shared" si="139"/>
        <v>0</v>
      </c>
      <c r="M154" s="230"/>
      <c r="N154" s="43"/>
      <c r="O154" s="155">
        <f t="shared" si="140"/>
        <v>0</v>
      </c>
      <c r="P154" s="311"/>
    </row>
    <row r="155" spans="1:16" ht="12.75" hidden="1" customHeight="1" x14ac:dyDescent="0.25">
      <c r="A155" s="29">
        <v>2365</v>
      </c>
      <c r="B155" s="41" t="s">
        <v>150</v>
      </c>
      <c r="C155" s="190">
        <f t="shared" si="96"/>
        <v>0</v>
      </c>
      <c r="D155" s="265">
        <v>0</v>
      </c>
      <c r="E155" s="43"/>
      <c r="F155" s="88">
        <f t="shared" si="137"/>
        <v>0</v>
      </c>
      <c r="G155" s="230"/>
      <c r="H155" s="43"/>
      <c r="I155" s="155">
        <f t="shared" si="138"/>
        <v>0</v>
      </c>
      <c r="J155" s="265">
        <v>0</v>
      </c>
      <c r="K155" s="43"/>
      <c r="L155" s="88">
        <f t="shared" si="139"/>
        <v>0</v>
      </c>
      <c r="M155" s="230"/>
      <c r="N155" s="43"/>
      <c r="O155" s="155">
        <f t="shared" si="140"/>
        <v>0</v>
      </c>
      <c r="P155" s="311"/>
    </row>
    <row r="156" spans="1:16" ht="36" hidden="1" x14ac:dyDescent="0.25">
      <c r="A156" s="29">
        <v>2366</v>
      </c>
      <c r="B156" s="41" t="s">
        <v>151</v>
      </c>
      <c r="C156" s="190">
        <f t="shared" si="96"/>
        <v>0</v>
      </c>
      <c r="D156" s="265">
        <v>0</v>
      </c>
      <c r="E156" s="43"/>
      <c r="F156" s="88">
        <f t="shared" si="137"/>
        <v>0</v>
      </c>
      <c r="G156" s="230"/>
      <c r="H156" s="43"/>
      <c r="I156" s="155">
        <f t="shared" si="138"/>
        <v>0</v>
      </c>
      <c r="J156" s="265">
        <v>0</v>
      </c>
      <c r="K156" s="43"/>
      <c r="L156" s="88">
        <f t="shared" si="139"/>
        <v>0</v>
      </c>
      <c r="M156" s="230"/>
      <c r="N156" s="43"/>
      <c r="O156" s="155">
        <f t="shared" si="140"/>
        <v>0</v>
      </c>
      <c r="P156" s="311"/>
    </row>
    <row r="157" spans="1:16" ht="48" hidden="1" x14ac:dyDescent="0.25">
      <c r="A157" s="29">
        <v>2369</v>
      </c>
      <c r="B157" s="41" t="s">
        <v>152</v>
      </c>
      <c r="C157" s="190">
        <f t="shared" si="96"/>
        <v>0</v>
      </c>
      <c r="D157" s="265">
        <v>0</v>
      </c>
      <c r="E157" s="43"/>
      <c r="F157" s="88">
        <f t="shared" si="137"/>
        <v>0</v>
      </c>
      <c r="G157" s="230"/>
      <c r="H157" s="43"/>
      <c r="I157" s="155">
        <f t="shared" si="138"/>
        <v>0</v>
      </c>
      <c r="J157" s="265">
        <v>0</v>
      </c>
      <c r="K157" s="43"/>
      <c r="L157" s="88">
        <f t="shared" si="139"/>
        <v>0</v>
      </c>
      <c r="M157" s="230"/>
      <c r="N157" s="43"/>
      <c r="O157" s="155">
        <f t="shared" si="140"/>
        <v>0</v>
      </c>
      <c r="P157" s="311"/>
    </row>
    <row r="158" spans="1:16" hidden="1" x14ac:dyDescent="0.25">
      <c r="A158" s="70">
        <v>2370</v>
      </c>
      <c r="B158" s="55" t="s">
        <v>153</v>
      </c>
      <c r="C158" s="195">
        <f t="shared" si="96"/>
        <v>0</v>
      </c>
      <c r="D158" s="262">
        <v>0</v>
      </c>
      <c r="E158" s="74"/>
      <c r="F158" s="173">
        <f t="shared" si="137"/>
        <v>0</v>
      </c>
      <c r="G158" s="232"/>
      <c r="H158" s="74"/>
      <c r="I158" s="156">
        <f t="shared" si="138"/>
        <v>0</v>
      </c>
      <c r="J158" s="262">
        <v>0</v>
      </c>
      <c r="K158" s="74"/>
      <c r="L158" s="173">
        <f t="shared" si="139"/>
        <v>0</v>
      </c>
      <c r="M158" s="232"/>
      <c r="N158" s="74"/>
      <c r="O158" s="156">
        <f t="shared" si="140"/>
        <v>0</v>
      </c>
      <c r="P158" s="313"/>
    </row>
    <row r="159" spans="1:16" hidden="1" x14ac:dyDescent="0.25">
      <c r="A159" s="70">
        <v>2380</v>
      </c>
      <c r="B159" s="55" t="s">
        <v>154</v>
      </c>
      <c r="C159" s="195">
        <f t="shared" si="96"/>
        <v>0</v>
      </c>
      <c r="D159" s="82">
        <f>SUM(D160:D161)</f>
        <v>0</v>
      </c>
      <c r="E159" s="71">
        <f t="shared" ref="E159" si="141">SUM(E160:E161)</f>
        <v>0</v>
      </c>
      <c r="F159" s="172">
        <f>SUM(F160:F161)</f>
        <v>0</v>
      </c>
      <c r="G159" s="229">
        <f t="shared" ref="G159:N159" si="142">SUM(G160:G161)</f>
        <v>0</v>
      </c>
      <c r="H159" s="71">
        <f t="shared" si="142"/>
        <v>0</v>
      </c>
      <c r="I159" s="153">
        <f t="shared" si="142"/>
        <v>0</v>
      </c>
      <c r="J159" s="82">
        <f>SUM(J160:J161)</f>
        <v>0</v>
      </c>
      <c r="K159" s="71">
        <f t="shared" si="142"/>
        <v>0</v>
      </c>
      <c r="L159" s="172">
        <f t="shared" si="142"/>
        <v>0</v>
      </c>
      <c r="M159" s="229">
        <f t="shared" si="142"/>
        <v>0</v>
      </c>
      <c r="N159" s="71">
        <f t="shared" si="142"/>
        <v>0</v>
      </c>
      <c r="O159" s="153">
        <f>SUM(O160:O161)</f>
        <v>0</v>
      </c>
      <c r="P159" s="313"/>
    </row>
    <row r="160" spans="1:16" hidden="1" x14ac:dyDescent="0.25">
      <c r="A160" s="26">
        <v>2381</v>
      </c>
      <c r="B160" s="38" t="s">
        <v>155</v>
      </c>
      <c r="C160" s="189">
        <f t="shared" si="96"/>
        <v>0</v>
      </c>
      <c r="D160" s="264">
        <v>0</v>
      </c>
      <c r="E160" s="40"/>
      <c r="F160" s="89">
        <f t="shared" ref="F160:F163" si="143">D160+E160</f>
        <v>0</v>
      </c>
      <c r="G160" s="220"/>
      <c r="H160" s="40"/>
      <c r="I160" s="154">
        <f t="shared" ref="I160:I163" si="144">G160+H160</f>
        <v>0</v>
      </c>
      <c r="J160" s="264">
        <v>0</v>
      </c>
      <c r="K160" s="40"/>
      <c r="L160" s="89">
        <f t="shared" ref="L160:L163" si="145">J160+K160</f>
        <v>0</v>
      </c>
      <c r="M160" s="220"/>
      <c r="N160" s="40"/>
      <c r="O160" s="154">
        <f t="shared" ref="O160:O163" si="146">M160+N160</f>
        <v>0</v>
      </c>
      <c r="P160" s="310"/>
    </row>
    <row r="161" spans="1:16" ht="24" hidden="1" x14ac:dyDescent="0.25">
      <c r="A161" s="29">
        <v>2389</v>
      </c>
      <c r="B161" s="41" t="s">
        <v>156</v>
      </c>
      <c r="C161" s="190">
        <f t="shared" si="96"/>
        <v>0</v>
      </c>
      <c r="D161" s="265">
        <v>0</v>
      </c>
      <c r="E161" s="43"/>
      <c r="F161" s="88">
        <f t="shared" si="143"/>
        <v>0</v>
      </c>
      <c r="G161" s="230"/>
      <c r="H161" s="43"/>
      <c r="I161" s="155">
        <f t="shared" si="144"/>
        <v>0</v>
      </c>
      <c r="J161" s="265">
        <v>0</v>
      </c>
      <c r="K161" s="43"/>
      <c r="L161" s="88">
        <f t="shared" si="145"/>
        <v>0</v>
      </c>
      <c r="M161" s="230"/>
      <c r="N161" s="43"/>
      <c r="O161" s="155">
        <f t="shared" si="146"/>
        <v>0</v>
      </c>
      <c r="P161" s="311"/>
    </row>
    <row r="162" spans="1:16" x14ac:dyDescent="0.25">
      <c r="A162" s="70">
        <v>2390</v>
      </c>
      <c r="B162" s="55" t="s">
        <v>157</v>
      </c>
      <c r="C162" s="309">
        <f t="shared" si="96"/>
        <v>200</v>
      </c>
      <c r="D162" s="232">
        <v>200</v>
      </c>
      <c r="E162" s="74"/>
      <c r="F162" s="173">
        <f t="shared" si="143"/>
        <v>200</v>
      </c>
      <c r="G162" s="232"/>
      <c r="H162" s="74"/>
      <c r="I162" s="173">
        <f t="shared" si="144"/>
        <v>0</v>
      </c>
      <c r="J162" s="232"/>
      <c r="K162" s="74"/>
      <c r="L162" s="173">
        <f t="shared" si="145"/>
        <v>0</v>
      </c>
      <c r="M162" s="232"/>
      <c r="N162" s="74"/>
      <c r="O162" s="173">
        <f t="shared" si="146"/>
        <v>0</v>
      </c>
      <c r="P162" s="703"/>
    </row>
    <row r="163" spans="1:16" hidden="1" x14ac:dyDescent="0.25">
      <c r="A163" s="34">
        <v>2400</v>
      </c>
      <c r="B163" s="69" t="s">
        <v>158</v>
      </c>
      <c r="C163" s="188">
        <f t="shared" si="96"/>
        <v>0</v>
      </c>
      <c r="D163" s="249">
        <v>0</v>
      </c>
      <c r="E163" s="76"/>
      <c r="F163" s="177">
        <f t="shared" si="143"/>
        <v>0</v>
      </c>
      <c r="G163" s="234"/>
      <c r="H163" s="76"/>
      <c r="I163" s="157">
        <f t="shared" si="144"/>
        <v>0</v>
      </c>
      <c r="J163" s="249">
        <v>0</v>
      </c>
      <c r="K163" s="76"/>
      <c r="L163" s="177">
        <f t="shared" si="145"/>
        <v>0</v>
      </c>
      <c r="M163" s="234"/>
      <c r="N163" s="76"/>
      <c r="O163" s="157">
        <f t="shared" si="146"/>
        <v>0</v>
      </c>
      <c r="P163" s="317"/>
    </row>
    <row r="164" spans="1:16" ht="24" hidden="1" x14ac:dyDescent="0.25">
      <c r="A164" s="34">
        <v>2500</v>
      </c>
      <c r="B164" s="69" t="s">
        <v>159</v>
      </c>
      <c r="C164" s="188">
        <f t="shared" si="96"/>
        <v>0</v>
      </c>
      <c r="D164" s="127">
        <f>SUM(D165,D170)</f>
        <v>0</v>
      </c>
      <c r="E164" s="36">
        <f t="shared" ref="E164" si="147">SUM(E165,E170)</f>
        <v>0</v>
      </c>
      <c r="F164" s="174">
        <f>SUM(F165,F170)</f>
        <v>0</v>
      </c>
      <c r="G164" s="228">
        <f t="shared" ref="G164:O164" si="148">SUM(G165,G170)</f>
        <v>0</v>
      </c>
      <c r="H164" s="36">
        <f t="shared" si="148"/>
        <v>0</v>
      </c>
      <c r="I164" s="120">
        <f t="shared" si="148"/>
        <v>0</v>
      </c>
      <c r="J164" s="127">
        <f>SUM(J165,J170)</f>
        <v>0</v>
      </c>
      <c r="K164" s="36">
        <f t="shared" si="148"/>
        <v>0</v>
      </c>
      <c r="L164" s="174">
        <f t="shared" si="148"/>
        <v>0</v>
      </c>
      <c r="M164" s="228">
        <f t="shared" si="148"/>
        <v>0</v>
      </c>
      <c r="N164" s="36">
        <f t="shared" si="148"/>
        <v>0</v>
      </c>
      <c r="O164" s="120">
        <f t="shared" si="148"/>
        <v>0</v>
      </c>
      <c r="P164" s="440"/>
    </row>
    <row r="165" spans="1:16" ht="16.5" hidden="1" customHeight="1" x14ac:dyDescent="0.25">
      <c r="A165" s="686">
        <v>2510</v>
      </c>
      <c r="B165" s="38" t="s">
        <v>160</v>
      </c>
      <c r="C165" s="189">
        <f t="shared" si="96"/>
        <v>0</v>
      </c>
      <c r="D165" s="128">
        <f>SUM(D166:D169)</f>
        <v>0</v>
      </c>
      <c r="E165" s="75">
        <f t="shared" ref="E165" si="149">SUM(E166:E169)</f>
        <v>0</v>
      </c>
      <c r="F165" s="175">
        <f>SUM(F166:F169)</f>
        <v>0</v>
      </c>
      <c r="G165" s="233">
        <f t="shared" ref="G165:O165" si="150">SUM(G166:G169)</f>
        <v>0</v>
      </c>
      <c r="H165" s="75">
        <f t="shared" si="150"/>
        <v>0</v>
      </c>
      <c r="I165" s="86">
        <f t="shared" si="150"/>
        <v>0</v>
      </c>
      <c r="J165" s="128">
        <f>SUM(J166:J169)</f>
        <v>0</v>
      </c>
      <c r="K165" s="75">
        <f t="shared" si="150"/>
        <v>0</v>
      </c>
      <c r="L165" s="175">
        <f t="shared" si="150"/>
        <v>0</v>
      </c>
      <c r="M165" s="233">
        <f t="shared" si="150"/>
        <v>0</v>
      </c>
      <c r="N165" s="75">
        <f t="shared" si="150"/>
        <v>0</v>
      </c>
      <c r="O165" s="158">
        <f t="shared" si="150"/>
        <v>0</v>
      </c>
      <c r="P165" s="323"/>
    </row>
    <row r="166" spans="1:16" ht="24" hidden="1" x14ac:dyDescent="0.25">
      <c r="A166" s="30">
        <v>2512</v>
      </c>
      <c r="B166" s="41" t="s">
        <v>161</v>
      </c>
      <c r="C166" s="190">
        <f t="shared" si="96"/>
        <v>0</v>
      </c>
      <c r="D166" s="265">
        <v>0</v>
      </c>
      <c r="E166" s="43"/>
      <c r="F166" s="88">
        <f t="shared" ref="F166:F171" si="151">D166+E166</f>
        <v>0</v>
      </c>
      <c r="G166" s="230"/>
      <c r="H166" s="43"/>
      <c r="I166" s="155">
        <f t="shared" ref="I166:I171" si="152">G166+H166</f>
        <v>0</v>
      </c>
      <c r="J166" s="265"/>
      <c r="K166" s="43"/>
      <c r="L166" s="88">
        <f t="shared" ref="L166:L171" si="153">J166+K166</f>
        <v>0</v>
      </c>
      <c r="M166" s="230"/>
      <c r="N166" s="43"/>
      <c r="O166" s="155">
        <f t="shared" ref="O166:O171" si="154">M166+N166</f>
        <v>0</v>
      </c>
      <c r="P166" s="311"/>
    </row>
    <row r="167" spans="1:16" ht="36" hidden="1" x14ac:dyDescent="0.25">
      <c r="A167" s="30">
        <v>2513</v>
      </c>
      <c r="B167" s="41" t="s">
        <v>162</v>
      </c>
      <c r="C167" s="190">
        <f t="shared" si="96"/>
        <v>0</v>
      </c>
      <c r="D167" s="265">
        <v>0</v>
      </c>
      <c r="E167" s="43"/>
      <c r="F167" s="88">
        <f t="shared" si="151"/>
        <v>0</v>
      </c>
      <c r="G167" s="230"/>
      <c r="H167" s="43"/>
      <c r="I167" s="155">
        <f t="shared" si="152"/>
        <v>0</v>
      </c>
      <c r="J167" s="265">
        <v>0</v>
      </c>
      <c r="K167" s="43"/>
      <c r="L167" s="88">
        <f t="shared" si="153"/>
        <v>0</v>
      </c>
      <c r="M167" s="230"/>
      <c r="N167" s="43"/>
      <c r="O167" s="155">
        <f t="shared" si="154"/>
        <v>0</v>
      </c>
      <c r="P167" s="311"/>
    </row>
    <row r="168" spans="1:16" ht="24" hidden="1" x14ac:dyDescent="0.25">
      <c r="A168" s="30">
        <v>2515</v>
      </c>
      <c r="B168" s="41" t="s">
        <v>163</v>
      </c>
      <c r="C168" s="190">
        <f t="shared" si="96"/>
        <v>0</v>
      </c>
      <c r="D168" s="265">
        <v>0</v>
      </c>
      <c r="E168" s="43"/>
      <c r="F168" s="88">
        <f t="shared" si="151"/>
        <v>0</v>
      </c>
      <c r="G168" s="230"/>
      <c r="H168" s="43"/>
      <c r="I168" s="155">
        <f t="shared" si="152"/>
        <v>0</v>
      </c>
      <c r="J168" s="265">
        <v>0</v>
      </c>
      <c r="K168" s="43"/>
      <c r="L168" s="88">
        <f t="shared" si="153"/>
        <v>0</v>
      </c>
      <c r="M168" s="230"/>
      <c r="N168" s="43"/>
      <c r="O168" s="155">
        <f t="shared" si="154"/>
        <v>0</v>
      </c>
      <c r="P168" s="311"/>
    </row>
    <row r="169" spans="1:16" ht="24" hidden="1" x14ac:dyDescent="0.25">
      <c r="A169" s="30">
        <v>2519</v>
      </c>
      <c r="B169" s="41" t="s">
        <v>164</v>
      </c>
      <c r="C169" s="190">
        <f t="shared" si="96"/>
        <v>0</v>
      </c>
      <c r="D169" s="265">
        <v>0</v>
      </c>
      <c r="E169" s="43"/>
      <c r="F169" s="88">
        <f t="shared" si="151"/>
        <v>0</v>
      </c>
      <c r="G169" s="230"/>
      <c r="H169" s="43"/>
      <c r="I169" s="155">
        <f t="shared" si="152"/>
        <v>0</v>
      </c>
      <c r="J169" s="265">
        <v>0</v>
      </c>
      <c r="K169" s="43"/>
      <c r="L169" s="88">
        <f t="shared" si="153"/>
        <v>0</v>
      </c>
      <c r="M169" s="230"/>
      <c r="N169" s="43"/>
      <c r="O169" s="155">
        <f t="shared" si="154"/>
        <v>0</v>
      </c>
      <c r="P169" s="311"/>
    </row>
    <row r="170" spans="1:16" ht="24" hidden="1" x14ac:dyDescent="0.25">
      <c r="A170" s="72">
        <v>2520</v>
      </c>
      <c r="B170" s="41" t="s">
        <v>165</v>
      </c>
      <c r="C170" s="190">
        <f t="shared" si="96"/>
        <v>0</v>
      </c>
      <c r="D170" s="265">
        <v>0</v>
      </c>
      <c r="E170" s="43"/>
      <c r="F170" s="88">
        <f t="shared" si="151"/>
        <v>0</v>
      </c>
      <c r="G170" s="230"/>
      <c r="H170" s="43"/>
      <c r="I170" s="155">
        <f t="shared" si="152"/>
        <v>0</v>
      </c>
      <c r="J170" s="265">
        <v>0</v>
      </c>
      <c r="K170" s="43"/>
      <c r="L170" s="88">
        <f t="shared" si="153"/>
        <v>0</v>
      </c>
      <c r="M170" s="230"/>
      <c r="N170" s="43"/>
      <c r="O170" s="155">
        <f t="shared" si="154"/>
        <v>0</v>
      </c>
      <c r="P170" s="311"/>
    </row>
    <row r="171" spans="1:16" s="77" customFormat="1" ht="48" hidden="1" x14ac:dyDescent="0.25">
      <c r="A171" s="17">
        <v>2800</v>
      </c>
      <c r="B171" s="38" t="s">
        <v>166</v>
      </c>
      <c r="C171" s="189">
        <f t="shared" si="96"/>
        <v>0</v>
      </c>
      <c r="D171" s="264">
        <v>0</v>
      </c>
      <c r="E171" s="40"/>
      <c r="F171" s="166">
        <f t="shared" si="151"/>
        <v>0</v>
      </c>
      <c r="G171" s="212"/>
      <c r="H171" s="28"/>
      <c r="I171" s="143">
        <f t="shared" si="152"/>
        <v>0</v>
      </c>
      <c r="J171" s="245">
        <v>0</v>
      </c>
      <c r="K171" s="28"/>
      <c r="L171" s="166">
        <f t="shared" si="153"/>
        <v>0</v>
      </c>
      <c r="M171" s="212"/>
      <c r="N171" s="28"/>
      <c r="O171" s="143">
        <f t="shared" si="154"/>
        <v>0</v>
      </c>
      <c r="P171" s="293"/>
    </row>
    <row r="172" spans="1:16" hidden="1" x14ac:dyDescent="0.25">
      <c r="A172" s="67">
        <v>3000</v>
      </c>
      <c r="B172" s="67" t="s">
        <v>167</v>
      </c>
      <c r="C172" s="200">
        <f t="shared" si="96"/>
        <v>0</v>
      </c>
      <c r="D172" s="134">
        <f>SUM(D173,D183)</f>
        <v>0</v>
      </c>
      <c r="E172" s="68">
        <f t="shared" ref="E172" si="155">SUM(E173,E183)</f>
        <v>0</v>
      </c>
      <c r="F172" s="170">
        <f>SUM(F173,F183)</f>
        <v>0</v>
      </c>
      <c r="G172" s="227">
        <f t="shared" ref="G172:N172" si="156">SUM(G173,G183)</f>
        <v>0</v>
      </c>
      <c r="H172" s="68">
        <f t="shared" si="156"/>
        <v>0</v>
      </c>
      <c r="I172" s="122">
        <f t="shared" si="156"/>
        <v>0</v>
      </c>
      <c r="J172" s="134">
        <f>SUM(J173,J183)</f>
        <v>0</v>
      </c>
      <c r="K172" s="68">
        <f t="shared" si="156"/>
        <v>0</v>
      </c>
      <c r="L172" s="170">
        <f t="shared" si="156"/>
        <v>0</v>
      </c>
      <c r="M172" s="227">
        <f t="shared" si="156"/>
        <v>0</v>
      </c>
      <c r="N172" s="68">
        <f t="shared" si="156"/>
        <v>0</v>
      </c>
      <c r="O172" s="122">
        <f>SUM(O173,O183)</f>
        <v>0</v>
      </c>
      <c r="P172" s="439"/>
    </row>
    <row r="173" spans="1:16" ht="24" hidden="1" x14ac:dyDescent="0.25">
      <c r="A173" s="34">
        <v>3200</v>
      </c>
      <c r="B173" s="78" t="s">
        <v>168</v>
      </c>
      <c r="C173" s="188">
        <f t="shared" si="96"/>
        <v>0</v>
      </c>
      <c r="D173" s="127">
        <f>SUM(D174,D178)</f>
        <v>0</v>
      </c>
      <c r="E173" s="36">
        <f t="shared" ref="E173" si="157">SUM(E174,E178)</f>
        <v>0</v>
      </c>
      <c r="F173" s="174">
        <f>SUM(F174,F178)</f>
        <v>0</v>
      </c>
      <c r="G173" s="228">
        <f t="shared" ref="G173:O173" si="158">SUM(G174,G178)</f>
        <v>0</v>
      </c>
      <c r="H173" s="36">
        <f t="shared" si="158"/>
        <v>0</v>
      </c>
      <c r="I173" s="120">
        <f t="shared" si="158"/>
        <v>0</v>
      </c>
      <c r="J173" s="127">
        <f>SUM(J174,J178)</f>
        <v>0</v>
      </c>
      <c r="K173" s="36">
        <f t="shared" si="158"/>
        <v>0</v>
      </c>
      <c r="L173" s="174">
        <f t="shared" si="158"/>
        <v>0</v>
      </c>
      <c r="M173" s="228">
        <f t="shared" si="158"/>
        <v>0</v>
      </c>
      <c r="N173" s="36">
        <f t="shared" si="158"/>
        <v>0</v>
      </c>
      <c r="O173" s="121">
        <f t="shared" si="158"/>
        <v>0</v>
      </c>
      <c r="P173" s="440"/>
    </row>
    <row r="174" spans="1:16" ht="36" hidden="1" x14ac:dyDescent="0.25">
      <c r="A174" s="686">
        <v>3260</v>
      </c>
      <c r="B174" s="38" t="s">
        <v>169</v>
      </c>
      <c r="C174" s="189">
        <f t="shared" si="96"/>
        <v>0</v>
      </c>
      <c r="D174" s="128">
        <f>SUM(D175:D177)</f>
        <v>0</v>
      </c>
      <c r="E174" s="75">
        <f t="shared" ref="E174" si="159">SUM(E175:E177)</f>
        <v>0</v>
      </c>
      <c r="F174" s="175">
        <f>SUM(F175:F177)</f>
        <v>0</v>
      </c>
      <c r="G174" s="233">
        <f t="shared" ref="G174:N174" si="160">SUM(G175:G177)</f>
        <v>0</v>
      </c>
      <c r="H174" s="75">
        <f t="shared" si="160"/>
        <v>0</v>
      </c>
      <c r="I174" s="86">
        <f t="shared" si="160"/>
        <v>0</v>
      </c>
      <c r="J174" s="128">
        <f>SUM(J175:J177)</f>
        <v>0</v>
      </c>
      <c r="K174" s="75">
        <f t="shared" si="160"/>
        <v>0</v>
      </c>
      <c r="L174" s="175">
        <f t="shared" si="160"/>
        <v>0</v>
      </c>
      <c r="M174" s="233">
        <f t="shared" si="160"/>
        <v>0</v>
      </c>
      <c r="N174" s="75">
        <f t="shared" si="160"/>
        <v>0</v>
      </c>
      <c r="O174" s="86">
        <f>SUM(O175:O177)</f>
        <v>0</v>
      </c>
      <c r="P174" s="310"/>
    </row>
    <row r="175" spans="1:16" ht="24" hidden="1" x14ac:dyDescent="0.25">
      <c r="A175" s="30">
        <v>3261</v>
      </c>
      <c r="B175" s="41" t="s">
        <v>170</v>
      </c>
      <c r="C175" s="190">
        <f t="shared" si="96"/>
        <v>0</v>
      </c>
      <c r="D175" s="265">
        <v>0</v>
      </c>
      <c r="E175" s="43"/>
      <c r="F175" s="88">
        <f t="shared" ref="F175:F177" si="161">D175+E175</f>
        <v>0</v>
      </c>
      <c r="G175" s="230"/>
      <c r="H175" s="43"/>
      <c r="I175" s="155">
        <f t="shared" ref="I175:I177" si="162">G175+H175</f>
        <v>0</v>
      </c>
      <c r="J175" s="265">
        <v>0</v>
      </c>
      <c r="K175" s="43"/>
      <c r="L175" s="88">
        <f t="shared" ref="L175:L177" si="163">J175+K175</f>
        <v>0</v>
      </c>
      <c r="M175" s="230"/>
      <c r="N175" s="43"/>
      <c r="O175" s="155">
        <f t="shared" ref="O175:O177" si="164">M175+N175</f>
        <v>0</v>
      </c>
      <c r="P175" s="311"/>
    </row>
    <row r="176" spans="1:16" ht="36" hidden="1" x14ac:dyDescent="0.25">
      <c r="A176" s="30">
        <v>3262</v>
      </c>
      <c r="B176" s="41" t="s">
        <v>171</v>
      </c>
      <c r="C176" s="190">
        <f t="shared" si="96"/>
        <v>0</v>
      </c>
      <c r="D176" s="265">
        <v>0</v>
      </c>
      <c r="E176" s="43"/>
      <c r="F176" s="88">
        <f t="shared" si="161"/>
        <v>0</v>
      </c>
      <c r="G176" s="230"/>
      <c r="H176" s="43"/>
      <c r="I176" s="155">
        <f t="shared" si="162"/>
        <v>0</v>
      </c>
      <c r="J176" s="265">
        <v>0</v>
      </c>
      <c r="K176" s="43"/>
      <c r="L176" s="88">
        <f t="shared" si="163"/>
        <v>0</v>
      </c>
      <c r="M176" s="230"/>
      <c r="N176" s="43"/>
      <c r="O176" s="155">
        <f t="shared" si="164"/>
        <v>0</v>
      </c>
      <c r="P176" s="311"/>
    </row>
    <row r="177" spans="1:16" ht="24" hidden="1" x14ac:dyDescent="0.25">
      <c r="A177" s="30">
        <v>3263</v>
      </c>
      <c r="B177" s="41" t="s">
        <v>172</v>
      </c>
      <c r="C177" s="190">
        <f t="shared" ref="C177:C240" si="165">SUM(F177,I177,L177,O177)</f>
        <v>0</v>
      </c>
      <c r="D177" s="265">
        <v>0</v>
      </c>
      <c r="E177" s="43"/>
      <c r="F177" s="88">
        <f t="shared" si="161"/>
        <v>0</v>
      </c>
      <c r="G177" s="230"/>
      <c r="H177" s="43"/>
      <c r="I177" s="155">
        <f t="shared" si="162"/>
        <v>0</v>
      </c>
      <c r="J177" s="265">
        <v>0</v>
      </c>
      <c r="K177" s="43"/>
      <c r="L177" s="88">
        <f t="shared" si="163"/>
        <v>0</v>
      </c>
      <c r="M177" s="230"/>
      <c r="N177" s="43"/>
      <c r="O177" s="155">
        <f t="shared" si="164"/>
        <v>0</v>
      </c>
      <c r="P177" s="311"/>
    </row>
    <row r="178" spans="1:16" ht="84" hidden="1" x14ac:dyDescent="0.25">
      <c r="A178" s="686">
        <v>3290</v>
      </c>
      <c r="B178" s="38" t="s">
        <v>300</v>
      </c>
      <c r="C178" s="201">
        <f t="shared" si="165"/>
        <v>0</v>
      </c>
      <c r="D178" s="128">
        <f>SUM(D179:D182)</f>
        <v>0</v>
      </c>
      <c r="E178" s="75">
        <f t="shared" ref="E178" si="166">SUM(E179:E182)</f>
        <v>0</v>
      </c>
      <c r="F178" s="175">
        <f>SUM(F179:F182)</f>
        <v>0</v>
      </c>
      <c r="G178" s="233">
        <f t="shared" ref="G178:O178" si="167">SUM(G179:G182)</f>
        <v>0</v>
      </c>
      <c r="H178" s="75">
        <f t="shared" si="167"/>
        <v>0</v>
      </c>
      <c r="I178" s="86">
        <f t="shared" si="167"/>
        <v>0</v>
      </c>
      <c r="J178" s="128">
        <f>SUM(J179:J182)</f>
        <v>0</v>
      </c>
      <c r="K178" s="75">
        <f t="shared" si="167"/>
        <v>0</v>
      </c>
      <c r="L178" s="175">
        <f t="shared" si="167"/>
        <v>0</v>
      </c>
      <c r="M178" s="233">
        <f t="shared" si="167"/>
        <v>0</v>
      </c>
      <c r="N178" s="75">
        <f t="shared" si="167"/>
        <v>0</v>
      </c>
      <c r="O178" s="159">
        <f t="shared" si="167"/>
        <v>0</v>
      </c>
      <c r="P178" s="320"/>
    </row>
    <row r="179" spans="1:16" ht="72" hidden="1" x14ac:dyDescent="0.25">
      <c r="A179" s="30">
        <v>3291</v>
      </c>
      <c r="B179" s="41" t="s">
        <v>173</v>
      </c>
      <c r="C179" s="190">
        <f t="shared" si="165"/>
        <v>0</v>
      </c>
      <c r="D179" s="265">
        <v>0</v>
      </c>
      <c r="E179" s="43"/>
      <c r="F179" s="88">
        <f t="shared" ref="F179:F182" si="168">D179+E179</f>
        <v>0</v>
      </c>
      <c r="G179" s="230"/>
      <c r="H179" s="43"/>
      <c r="I179" s="155">
        <f t="shared" ref="I179:I182" si="169">G179+H179</f>
        <v>0</v>
      </c>
      <c r="J179" s="265">
        <v>0</v>
      </c>
      <c r="K179" s="43"/>
      <c r="L179" s="88">
        <f t="shared" ref="L179:L182" si="170">J179+K179</f>
        <v>0</v>
      </c>
      <c r="M179" s="230"/>
      <c r="N179" s="43"/>
      <c r="O179" s="155">
        <f t="shared" ref="O179:O182" si="171">M179+N179</f>
        <v>0</v>
      </c>
      <c r="P179" s="311"/>
    </row>
    <row r="180" spans="1:16" ht="72" hidden="1" x14ac:dyDescent="0.25">
      <c r="A180" s="30">
        <v>3292</v>
      </c>
      <c r="B180" s="41" t="s">
        <v>174</v>
      </c>
      <c r="C180" s="190">
        <f t="shared" si="165"/>
        <v>0</v>
      </c>
      <c r="D180" s="265">
        <v>0</v>
      </c>
      <c r="E180" s="43"/>
      <c r="F180" s="88">
        <f t="shared" si="168"/>
        <v>0</v>
      </c>
      <c r="G180" s="230"/>
      <c r="H180" s="43"/>
      <c r="I180" s="155">
        <f t="shared" si="169"/>
        <v>0</v>
      </c>
      <c r="J180" s="265">
        <v>0</v>
      </c>
      <c r="K180" s="43"/>
      <c r="L180" s="88">
        <f t="shared" si="170"/>
        <v>0</v>
      </c>
      <c r="M180" s="230"/>
      <c r="N180" s="43"/>
      <c r="O180" s="155">
        <f t="shared" si="171"/>
        <v>0</v>
      </c>
      <c r="P180" s="311"/>
    </row>
    <row r="181" spans="1:16" ht="72" hidden="1" x14ac:dyDescent="0.25">
      <c r="A181" s="30">
        <v>3293</v>
      </c>
      <c r="B181" s="41" t="s">
        <v>175</v>
      </c>
      <c r="C181" s="190">
        <f t="shared" si="165"/>
        <v>0</v>
      </c>
      <c r="D181" s="265">
        <v>0</v>
      </c>
      <c r="E181" s="43"/>
      <c r="F181" s="88">
        <f t="shared" si="168"/>
        <v>0</v>
      </c>
      <c r="G181" s="230"/>
      <c r="H181" s="43"/>
      <c r="I181" s="155">
        <f t="shared" si="169"/>
        <v>0</v>
      </c>
      <c r="J181" s="265">
        <v>0</v>
      </c>
      <c r="K181" s="43"/>
      <c r="L181" s="88">
        <f t="shared" si="170"/>
        <v>0</v>
      </c>
      <c r="M181" s="230"/>
      <c r="N181" s="43"/>
      <c r="O181" s="155">
        <f t="shared" si="171"/>
        <v>0</v>
      </c>
      <c r="P181" s="311"/>
    </row>
    <row r="182" spans="1:16" ht="60" hidden="1" x14ac:dyDescent="0.25">
      <c r="A182" s="79">
        <v>3294</v>
      </c>
      <c r="B182" s="41" t="s">
        <v>176</v>
      </c>
      <c r="C182" s="201">
        <f t="shared" si="165"/>
        <v>0</v>
      </c>
      <c r="D182" s="266">
        <v>0</v>
      </c>
      <c r="E182" s="80"/>
      <c r="F182" s="178">
        <f t="shared" si="168"/>
        <v>0</v>
      </c>
      <c r="G182" s="235"/>
      <c r="H182" s="80"/>
      <c r="I182" s="160">
        <f t="shared" si="169"/>
        <v>0</v>
      </c>
      <c r="J182" s="266">
        <v>0</v>
      </c>
      <c r="K182" s="80"/>
      <c r="L182" s="178">
        <f t="shared" si="170"/>
        <v>0</v>
      </c>
      <c r="M182" s="235"/>
      <c r="N182" s="80"/>
      <c r="O182" s="160">
        <f t="shared" si="171"/>
        <v>0</v>
      </c>
      <c r="P182" s="320"/>
    </row>
    <row r="183" spans="1:16" ht="48" hidden="1" x14ac:dyDescent="0.25">
      <c r="A183" s="49">
        <v>3300</v>
      </c>
      <c r="B183" s="78" t="s">
        <v>177</v>
      </c>
      <c r="C183" s="202">
        <f t="shared" si="165"/>
        <v>0</v>
      </c>
      <c r="D183" s="135">
        <f>SUM(D184:D185)</f>
        <v>0</v>
      </c>
      <c r="E183" s="81">
        <f t="shared" ref="E183" si="172">SUM(E184:E185)</f>
        <v>0</v>
      </c>
      <c r="F183" s="171">
        <f>SUM(F184:F185)</f>
        <v>0</v>
      </c>
      <c r="G183" s="236">
        <f t="shared" ref="G183:O183" si="173">SUM(G184:G185)</f>
        <v>0</v>
      </c>
      <c r="H183" s="81">
        <f t="shared" si="173"/>
        <v>0</v>
      </c>
      <c r="I183" s="121">
        <f t="shared" si="173"/>
        <v>0</v>
      </c>
      <c r="J183" s="135">
        <f>SUM(J184:J185)</f>
        <v>0</v>
      </c>
      <c r="K183" s="81">
        <f t="shared" si="173"/>
        <v>0</v>
      </c>
      <c r="L183" s="171">
        <f t="shared" si="173"/>
        <v>0</v>
      </c>
      <c r="M183" s="236">
        <f t="shared" si="173"/>
        <v>0</v>
      </c>
      <c r="N183" s="81">
        <f t="shared" si="173"/>
        <v>0</v>
      </c>
      <c r="O183" s="121">
        <f t="shared" si="173"/>
        <v>0</v>
      </c>
      <c r="P183" s="440"/>
    </row>
    <row r="184" spans="1:16" ht="48" hidden="1" x14ac:dyDescent="0.25">
      <c r="A184" s="54">
        <v>3310</v>
      </c>
      <c r="B184" s="55" t="s">
        <v>178</v>
      </c>
      <c r="C184" s="195">
        <f t="shared" si="165"/>
        <v>0</v>
      </c>
      <c r="D184" s="262">
        <v>0</v>
      </c>
      <c r="E184" s="74"/>
      <c r="F184" s="173">
        <f t="shared" ref="F184:F185" si="174">D184+E184</f>
        <v>0</v>
      </c>
      <c r="G184" s="232"/>
      <c r="H184" s="74"/>
      <c r="I184" s="156">
        <f t="shared" ref="I184:I185" si="175">G184+H184</f>
        <v>0</v>
      </c>
      <c r="J184" s="262">
        <v>0</v>
      </c>
      <c r="K184" s="74"/>
      <c r="L184" s="173">
        <f t="shared" ref="L184:L185" si="176">J184+K184</f>
        <v>0</v>
      </c>
      <c r="M184" s="232"/>
      <c r="N184" s="74"/>
      <c r="O184" s="156">
        <f t="shared" ref="O184:O185" si="177">M184+N184</f>
        <v>0</v>
      </c>
      <c r="P184" s="313"/>
    </row>
    <row r="185" spans="1:16" ht="60" hidden="1" x14ac:dyDescent="0.25">
      <c r="A185" s="27">
        <v>3320</v>
      </c>
      <c r="B185" s="38" t="s">
        <v>179</v>
      </c>
      <c r="C185" s="189">
        <f t="shared" si="165"/>
        <v>0</v>
      </c>
      <c r="D185" s="264">
        <v>0</v>
      </c>
      <c r="E185" s="40"/>
      <c r="F185" s="89">
        <f t="shared" si="174"/>
        <v>0</v>
      </c>
      <c r="G185" s="220"/>
      <c r="H185" s="40"/>
      <c r="I185" s="154">
        <f t="shared" si="175"/>
        <v>0</v>
      </c>
      <c r="J185" s="264">
        <v>0</v>
      </c>
      <c r="K185" s="40"/>
      <c r="L185" s="89">
        <f t="shared" si="176"/>
        <v>0</v>
      </c>
      <c r="M185" s="220"/>
      <c r="N185" s="40"/>
      <c r="O185" s="154">
        <f t="shared" si="177"/>
        <v>0</v>
      </c>
      <c r="P185" s="310"/>
    </row>
    <row r="186" spans="1:16" hidden="1" x14ac:dyDescent="0.25">
      <c r="A186" s="83">
        <v>4000</v>
      </c>
      <c r="B186" s="67" t="s">
        <v>180</v>
      </c>
      <c r="C186" s="200">
        <f t="shared" si="165"/>
        <v>0</v>
      </c>
      <c r="D186" s="134">
        <f>SUM(D187,D190)</f>
        <v>0</v>
      </c>
      <c r="E186" s="68">
        <f t="shared" ref="E186" si="178">SUM(E187,E190)</f>
        <v>0</v>
      </c>
      <c r="F186" s="170">
        <f>SUM(F187,F190)</f>
        <v>0</v>
      </c>
      <c r="G186" s="227">
        <f t="shared" ref="G186:N186" si="179">SUM(G187,G190)</f>
        <v>0</v>
      </c>
      <c r="H186" s="68">
        <f t="shared" si="179"/>
        <v>0</v>
      </c>
      <c r="I186" s="122">
        <f t="shared" si="179"/>
        <v>0</v>
      </c>
      <c r="J186" s="134">
        <f>SUM(J187,J190)</f>
        <v>0</v>
      </c>
      <c r="K186" s="68">
        <f t="shared" si="179"/>
        <v>0</v>
      </c>
      <c r="L186" s="170">
        <f t="shared" si="179"/>
        <v>0</v>
      </c>
      <c r="M186" s="227">
        <f t="shared" si="179"/>
        <v>0</v>
      </c>
      <c r="N186" s="68">
        <f t="shared" si="179"/>
        <v>0</v>
      </c>
      <c r="O186" s="122">
        <f>SUM(O187,O190)</f>
        <v>0</v>
      </c>
      <c r="P186" s="439"/>
    </row>
    <row r="187" spans="1:16" ht="24" hidden="1" x14ac:dyDescent="0.25">
      <c r="A187" s="84">
        <v>4200</v>
      </c>
      <c r="B187" s="69" t="s">
        <v>181</v>
      </c>
      <c r="C187" s="188">
        <f t="shared" si="165"/>
        <v>0</v>
      </c>
      <c r="D187" s="127">
        <f>SUM(D188,D189)</f>
        <v>0</v>
      </c>
      <c r="E187" s="36">
        <f t="shared" ref="E187" si="180">SUM(E188,E189)</f>
        <v>0</v>
      </c>
      <c r="F187" s="174">
        <f>SUM(F188,F189)</f>
        <v>0</v>
      </c>
      <c r="G187" s="228">
        <f t="shared" ref="G187:N187" si="181">SUM(G188,G189)</f>
        <v>0</v>
      </c>
      <c r="H187" s="36">
        <f t="shared" si="181"/>
        <v>0</v>
      </c>
      <c r="I187" s="120">
        <f t="shared" si="181"/>
        <v>0</v>
      </c>
      <c r="J187" s="127">
        <f>SUM(J188,J189)</f>
        <v>0</v>
      </c>
      <c r="K187" s="36">
        <f t="shared" si="181"/>
        <v>0</v>
      </c>
      <c r="L187" s="174">
        <f t="shared" si="181"/>
        <v>0</v>
      </c>
      <c r="M187" s="228">
        <f t="shared" si="181"/>
        <v>0</v>
      </c>
      <c r="N187" s="36">
        <f t="shared" si="181"/>
        <v>0</v>
      </c>
      <c r="O187" s="120">
        <f>SUM(O188,O189)</f>
        <v>0</v>
      </c>
      <c r="P187" s="317"/>
    </row>
    <row r="188" spans="1:16" ht="36" hidden="1" x14ac:dyDescent="0.25">
      <c r="A188" s="686">
        <v>4240</v>
      </c>
      <c r="B188" s="38" t="s">
        <v>182</v>
      </c>
      <c r="C188" s="189">
        <f t="shared" si="165"/>
        <v>0</v>
      </c>
      <c r="D188" s="264">
        <v>0</v>
      </c>
      <c r="E188" s="40"/>
      <c r="F188" s="89">
        <f t="shared" ref="F188:F189" si="182">D188+E188</f>
        <v>0</v>
      </c>
      <c r="G188" s="220"/>
      <c r="H188" s="40"/>
      <c r="I188" s="154">
        <f t="shared" ref="I188:I189" si="183">G188+H188</f>
        <v>0</v>
      </c>
      <c r="J188" s="264">
        <v>0</v>
      </c>
      <c r="K188" s="40"/>
      <c r="L188" s="89">
        <f t="shared" ref="L188:L189" si="184">J188+K188</f>
        <v>0</v>
      </c>
      <c r="M188" s="220"/>
      <c r="N188" s="40"/>
      <c r="O188" s="154">
        <f t="shared" ref="O188:O189" si="185">M188+N188</f>
        <v>0</v>
      </c>
      <c r="P188" s="310"/>
    </row>
    <row r="189" spans="1:16" ht="24" hidden="1" x14ac:dyDescent="0.25">
      <c r="A189" s="72">
        <v>4250</v>
      </c>
      <c r="B189" s="41" t="s">
        <v>183</v>
      </c>
      <c r="C189" s="190">
        <f t="shared" si="165"/>
        <v>0</v>
      </c>
      <c r="D189" s="265">
        <v>0</v>
      </c>
      <c r="E189" s="43"/>
      <c r="F189" s="88">
        <f t="shared" si="182"/>
        <v>0</v>
      </c>
      <c r="G189" s="230"/>
      <c r="H189" s="43"/>
      <c r="I189" s="155">
        <f t="shared" si="183"/>
        <v>0</v>
      </c>
      <c r="J189" s="265">
        <v>0</v>
      </c>
      <c r="K189" s="43"/>
      <c r="L189" s="88">
        <f t="shared" si="184"/>
        <v>0</v>
      </c>
      <c r="M189" s="230"/>
      <c r="N189" s="43"/>
      <c r="O189" s="155">
        <f t="shared" si="185"/>
        <v>0</v>
      </c>
      <c r="P189" s="311"/>
    </row>
    <row r="190" spans="1:16" hidden="1" x14ac:dyDescent="0.25">
      <c r="A190" s="34">
        <v>4300</v>
      </c>
      <c r="B190" s="69" t="s">
        <v>184</v>
      </c>
      <c r="C190" s="188">
        <f t="shared" si="165"/>
        <v>0</v>
      </c>
      <c r="D190" s="127">
        <f>SUM(D191)</f>
        <v>0</v>
      </c>
      <c r="E190" s="36">
        <f t="shared" ref="E190" si="186">SUM(E191)</f>
        <v>0</v>
      </c>
      <c r="F190" s="174">
        <f>SUM(F191)</f>
        <v>0</v>
      </c>
      <c r="G190" s="228">
        <f t="shared" ref="G190:N190" si="187">SUM(G191)</f>
        <v>0</v>
      </c>
      <c r="H190" s="36">
        <f t="shared" si="187"/>
        <v>0</v>
      </c>
      <c r="I190" s="120">
        <f t="shared" si="187"/>
        <v>0</v>
      </c>
      <c r="J190" s="127">
        <f>SUM(J191)</f>
        <v>0</v>
      </c>
      <c r="K190" s="36">
        <f t="shared" si="187"/>
        <v>0</v>
      </c>
      <c r="L190" s="174">
        <f t="shared" si="187"/>
        <v>0</v>
      </c>
      <c r="M190" s="228">
        <f t="shared" si="187"/>
        <v>0</v>
      </c>
      <c r="N190" s="36">
        <f t="shared" si="187"/>
        <v>0</v>
      </c>
      <c r="O190" s="120">
        <f>SUM(O191)</f>
        <v>0</v>
      </c>
      <c r="P190" s="317"/>
    </row>
    <row r="191" spans="1:16" ht="24" hidden="1" x14ac:dyDescent="0.25">
      <c r="A191" s="686">
        <v>4310</v>
      </c>
      <c r="B191" s="38" t="s">
        <v>185</v>
      </c>
      <c r="C191" s="189">
        <f t="shared" si="165"/>
        <v>0</v>
      </c>
      <c r="D191" s="128">
        <f>SUM(D192:D192)</f>
        <v>0</v>
      </c>
      <c r="E191" s="75">
        <f t="shared" ref="E191" si="188">SUM(E192:E192)</f>
        <v>0</v>
      </c>
      <c r="F191" s="175">
        <f>SUM(F192:F192)</f>
        <v>0</v>
      </c>
      <c r="G191" s="233">
        <f t="shared" ref="G191:N191" si="189">SUM(G192:G192)</f>
        <v>0</v>
      </c>
      <c r="H191" s="75">
        <f t="shared" si="189"/>
        <v>0</v>
      </c>
      <c r="I191" s="86">
        <f t="shared" si="189"/>
        <v>0</v>
      </c>
      <c r="J191" s="128">
        <f>SUM(J192:J192)</f>
        <v>0</v>
      </c>
      <c r="K191" s="75">
        <f t="shared" si="189"/>
        <v>0</v>
      </c>
      <c r="L191" s="175">
        <f t="shared" si="189"/>
        <v>0</v>
      </c>
      <c r="M191" s="233">
        <f t="shared" si="189"/>
        <v>0</v>
      </c>
      <c r="N191" s="75">
        <f t="shared" si="189"/>
        <v>0</v>
      </c>
      <c r="O191" s="86">
        <f>SUM(O192:O192)</f>
        <v>0</v>
      </c>
      <c r="P191" s="310"/>
    </row>
    <row r="192" spans="1:16" ht="36" hidden="1" x14ac:dyDescent="0.25">
      <c r="A192" s="30">
        <v>4311</v>
      </c>
      <c r="B192" s="41" t="s">
        <v>186</v>
      </c>
      <c r="C192" s="190">
        <f t="shared" si="165"/>
        <v>0</v>
      </c>
      <c r="D192" s="265">
        <v>0</v>
      </c>
      <c r="E192" s="43"/>
      <c r="F192" s="88">
        <f>D192+E192</f>
        <v>0</v>
      </c>
      <c r="G192" s="230"/>
      <c r="H192" s="43"/>
      <c r="I192" s="155">
        <f>G192+H192</f>
        <v>0</v>
      </c>
      <c r="J192" s="265">
        <v>0</v>
      </c>
      <c r="K192" s="43"/>
      <c r="L192" s="88">
        <f>J192+K192</f>
        <v>0</v>
      </c>
      <c r="M192" s="230"/>
      <c r="N192" s="43"/>
      <c r="O192" s="155">
        <f>M192+N192</f>
        <v>0</v>
      </c>
      <c r="P192" s="311"/>
    </row>
    <row r="193" spans="1:16" s="19" customFormat="1" ht="24" x14ac:dyDescent="0.25">
      <c r="A193" s="85"/>
      <c r="B193" s="17" t="s">
        <v>187</v>
      </c>
      <c r="C193" s="306">
        <f t="shared" si="165"/>
        <v>5409</v>
      </c>
      <c r="D193" s="226">
        <f>SUM(D194,D229,D268)</f>
        <v>4409</v>
      </c>
      <c r="E193" s="66">
        <f t="shared" ref="E193" si="190">SUM(E194,E229,E268)</f>
        <v>1000</v>
      </c>
      <c r="F193" s="169">
        <f>SUM(F194,F229,F268)</f>
        <v>5409</v>
      </c>
      <c r="G193" s="226">
        <f t="shared" ref="G193:N193" si="191">SUM(G194,G229,G268)</f>
        <v>0</v>
      </c>
      <c r="H193" s="66">
        <f t="shared" si="191"/>
        <v>0</v>
      </c>
      <c r="I193" s="169">
        <f t="shared" si="191"/>
        <v>0</v>
      </c>
      <c r="J193" s="226">
        <f>SUM(J194,J229,J268)</f>
        <v>0</v>
      </c>
      <c r="K193" s="66">
        <f t="shared" si="191"/>
        <v>0</v>
      </c>
      <c r="L193" s="169">
        <f t="shared" si="191"/>
        <v>0</v>
      </c>
      <c r="M193" s="226">
        <f t="shared" si="191"/>
        <v>0</v>
      </c>
      <c r="N193" s="66">
        <f t="shared" si="191"/>
        <v>0</v>
      </c>
      <c r="O193" s="625">
        <f>SUM(O194,O229,O268)</f>
        <v>0</v>
      </c>
      <c r="P193" s="707"/>
    </row>
    <row r="194" spans="1:16" hidden="1" x14ac:dyDescent="0.25">
      <c r="A194" s="67">
        <v>5000</v>
      </c>
      <c r="B194" s="67" t="s">
        <v>188</v>
      </c>
      <c r="C194" s="200">
        <f t="shared" si="165"/>
        <v>0</v>
      </c>
      <c r="D194" s="134">
        <f>D195+D203</f>
        <v>0</v>
      </c>
      <c r="E194" s="68">
        <f t="shared" ref="E194" si="192">E195+E203</f>
        <v>0</v>
      </c>
      <c r="F194" s="170">
        <f>F195+F203</f>
        <v>0</v>
      </c>
      <c r="G194" s="227">
        <f t="shared" ref="G194:N194" si="193">G195+G203</f>
        <v>0</v>
      </c>
      <c r="H194" s="68">
        <f t="shared" si="193"/>
        <v>0</v>
      </c>
      <c r="I194" s="122">
        <f t="shared" si="193"/>
        <v>0</v>
      </c>
      <c r="J194" s="134">
        <f>J195+J203</f>
        <v>0</v>
      </c>
      <c r="K194" s="68">
        <f t="shared" si="193"/>
        <v>0</v>
      </c>
      <c r="L194" s="170">
        <f t="shared" si="193"/>
        <v>0</v>
      </c>
      <c r="M194" s="227">
        <f t="shared" si="193"/>
        <v>0</v>
      </c>
      <c r="N194" s="68">
        <f t="shared" si="193"/>
        <v>0</v>
      </c>
      <c r="O194" s="122">
        <f>O195+O203</f>
        <v>0</v>
      </c>
      <c r="P194" s="439"/>
    </row>
    <row r="195" spans="1:16" hidden="1" x14ac:dyDescent="0.25">
      <c r="A195" s="34">
        <v>5100</v>
      </c>
      <c r="B195" s="69" t="s">
        <v>189</v>
      </c>
      <c r="C195" s="188">
        <f t="shared" si="165"/>
        <v>0</v>
      </c>
      <c r="D195" s="127">
        <f>D196+D197+D200+D201+D202</f>
        <v>0</v>
      </c>
      <c r="E195" s="36">
        <f t="shared" ref="E195" si="194">E196+E197+E200+E201+E202</f>
        <v>0</v>
      </c>
      <c r="F195" s="174">
        <f>F196+F197+F200+F201+F202</f>
        <v>0</v>
      </c>
      <c r="G195" s="228">
        <f t="shared" ref="G195:N195" si="195">G196+G197+G200+G201+G202</f>
        <v>0</v>
      </c>
      <c r="H195" s="36">
        <f t="shared" si="195"/>
        <v>0</v>
      </c>
      <c r="I195" s="120">
        <f t="shared" si="195"/>
        <v>0</v>
      </c>
      <c r="J195" s="127">
        <f>J196+J197+J200+J201+J202</f>
        <v>0</v>
      </c>
      <c r="K195" s="36">
        <f t="shared" si="195"/>
        <v>0</v>
      </c>
      <c r="L195" s="174">
        <f t="shared" si="195"/>
        <v>0</v>
      </c>
      <c r="M195" s="228">
        <f t="shared" si="195"/>
        <v>0</v>
      </c>
      <c r="N195" s="36">
        <f t="shared" si="195"/>
        <v>0</v>
      </c>
      <c r="O195" s="120">
        <f>O196+O197+O200+O201+O202</f>
        <v>0</v>
      </c>
      <c r="P195" s="317"/>
    </row>
    <row r="196" spans="1:16" hidden="1" x14ac:dyDescent="0.25">
      <c r="A196" s="686">
        <v>5110</v>
      </c>
      <c r="B196" s="38" t="s">
        <v>190</v>
      </c>
      <c r="C196" s="189">
        <f t="shared" si="165"/>
        <v>0</v>
      </c>
      <c r="D196" s="264">
        <v>0</v>
      </c>
      <c r="E196" s="40"/>
      <c r="F196" s="89">
        <f>D196+E196</f>
        <v>0</v>
      </c>
      <c r="G196" s="220"/>
      <c r="H196" s="40"/>
      <c r="I196" s="154">
        <f>G196+H196</f>
        <v>0</v>
      </c>
      <c r="J196" s="264">
        <v>0</v>
      </c>
      <c r="K196" s="40"/>
      <c r="L196" s="89">
        <f>J196+K196</f>
        <v>0</v>
      </c>
      <c r="M196" s="220"/>
      <c r="N196" s="40"/>
      <c r="O196" s="154">
        <f>M196+N196</f>
        <v>0</v>
      </c>
      <c r="P196" s="310"/>
    </row>
    <row r="197" spans="1:16" ht="24" hidden="1" x14ac:dyDescent="0.25">
      <c r="A197" s="72">
        <v>5120</v>
      </c>
      <c r="B197" s="41" t="s">
        <v>191</v>
      </c>
      <c r="C197" s="190">
        <f t="shared" si="165"/>
        <v>0</v>
      </c>
      <c r="D197" s="129">
        <f>D198+D199</f>
        <v>0</v>
      </c>
      <c r="E197" s="73">
        <f t="shared" ref="E197" si="196">E198+E199</f>
        <v>0</v>
      </c>
      <c r="F197" s="93">
        <f>F198+F199</f>
        <v>0</v>
      </c>
      <c r="G197" s="231">
        <f t="shared" ref="G197:O197" si="197">G198+G199</f>
        <v>0</v>
      </c>
      <c r="H197" s="73">
        <f t="shared" si="197"/>
        <v>0</v>
      </c>
      <c r="I197" s="87">
        <f t="shared" si="197"/>
        <v>0</v>
      </c>
      <c r="J197" s="129">
        <f>J198+J199</f>
        <v>0</v>
      </c>
      <c r="K197" s="73">
        <f t="shared" si="197"/>
        <v>0</v>
      </c>
      <c r="L197" s="93">
        <f t="shared" si="197"/>
        <v>0</v>
      </c>
      <c r="M197" s="231">
        <f t="shared" si="197"/>
        <v>0</v>
      </c>
      <c r="N197" s="73">
        <f t="shared" si="197"/>
        <v>0</v>
      </c>
      <c r="O197" s="87">
        <f t="shared" si="197"/>
        <v>0</v>
      </c>
      <c r="P197" s="311"/>
    </row>
    <row r="198" spans="1:16" hidden="1" x14ac:dyDescent="0.25">
      <c r="A198" s="30">
        <v>5121</v>
      </c>
      <c r="B198" s="41" t="s">
        <v>192</v>
      </c>
      <c r="C198" s="190">
        <f t="shared" si="165"/>
        <v>0</v>
      </c>
      <c r="D198" s="265">
        <v>0</v>
      </c>
      <c r="E198" s="43"/>
      <c r="F198" s="88">
        <f t="shared" ref="F198:F202" si="198">D198+E198</f>
        <v>0</v>
      </c>
      <c r="G198" s="230"/>
      <c r="H198" s="43"/>
      <c r="I198" s="155">
        <f t="shared" ref="I198:I202" si="199">G198+H198</f>
        <v>0</v>
      </c>
      <c r="J198" s="265">
        <v>0</v>
      </c>
      <c r="K198" s="43"/>
      <c r="L198" s="88">
        <f t="shared" ref="L198:L202" si="200">J198+K198</f>
        <v>0</v>
      </c>
      <c r="M198" s="230"/>
      <c r="N198" s="43"/>
      <c r="O198" s="155">
        <f t="shared" ref="O198:O202" si="201">M198+N198</f>
        <v>0</v>
      </c>
      <c r="P198" s="311"/>
    </row>
    <row r="199" spans="1:16" ht="24" hidden="1" x14ac:dyDescent="0.25">
      <c r="A199" s="30">
        <v>5129</v>
      </c>
      <c r="B199" s="41" t="s">
        <v>193</v>
      </c>
      <c r="C199" s="190">
        <f t="shared" si="165"/>
        <v>0</v>
      </c>
      <c r="D199" s="265">
        <v>0</v>
      </c>
      <c r="E199" s="43"/>
      <c r="F199" s="88">
        <f t="shared" si="198"/>
        <v>0</v>
      </c>
      <c r="G199" s="230"/>
      <c r="H199" s="43"/>
      <c r="I199" s="155">
        <f t="shared" si="199"/>
        <v>0</v>
      </c>
      <c r="J199" s="265">
        <v>0</v>
      </c>
      <c r="K199" s="43"/>
      <c r="L199" s="88">
        <f t="shared" si="200"/>
        <v>0</v>
      </c>
      <c r="M199" s="230"/>
      <c r="N199" s="43"/>
      <c r="O199" s="155">
        <f t="shared" si="201"/>
        <v>0</v>
      </c>
      <c r="P199" s="311"/>
    </row>
    <row r="200" spans="1:16" hidden="1" x14ac:dyDescent="0.25">
      <c r="A200" s="72">
        <v>5130</v>
      </c>
      <c r="B200" s="41" t="s">
        <v>194</v>
      </c>
      <c r="C200" s="190">
        <f t="shared" si="165"/>
        <v>0</v>
      </c>
      <c r="D200" s="265">
        <v>0</v>
      </c>
      <c r="E200" s="43"/>
      <c r="F200" s="88">
        <f t="shared" si="198"/>
        <v>0</v>
      </c>
      <c r="G200" s="230"/>
      <c r="H200" s="43"/>
      <c r="I200" s="155">
        <f t="shared" si="199"/>
        <v>0</v>
      </c>
      <c r="J200" s="265">
        <v>0</v>
      </c>
      <c r="K200" s="43"/>
      <c r="L200" s="88">
        <f t="shared" si="200"/>
        <v>0</v>
      </c>
      <c r="M200" s="230"/>
      <c r="N200" s="43"/>
      <c r="O200" s="155">
        <f t="shared" si="201"/>
        <v>0</v>
      </c>
      <c r="P200" s="311"/>
    </row>
    <row r="201" spans="1:16" hidden="1" x14ac:dyDescent="0.25">
      <c r="A201" s="72">
        <v>5140</v>
      </c>
      <c r="B201" s="41" t="s">
        <v>195</v>
      </c>
      <c r="C201" s="190">
        <f t="shared" si="165"/>
        <v>0</v>
      </c>
      <c r="D201" s="265">
        <v>0</v>
      </c>
      <c r="E201" s="43"/>
      <c r="F201" s="88">
        <f t="shared" si="198"/>
        <v>0</v>
      </c>
      <c r="G201" s="230"/>
      <c r="H201" s="43"/>
      <c r="I201" s="155">
        <f t="shared" si="199"/>
        <v>0</v>
      </c>
      <c r="J201" s="265">
        <v>0</v>
      </c>
      <c r="K201" s="43"/>
      <c r="L201" s="88">
        <f t="shared" si="200"/>
        <v>0</v>
      </c>
      <c r="M201" s="230"/>
      <c r="N201" s="43"/>
      <c r="O201" s="155">
        <f t="shared" si="201"/>
        <v>0</v>
      </c>
      <c r="P201" s="311"/>
    </row>
    <row r="202" spans="1:16" ht="24" hidden="1" x14ac:dyDescent="0.25">
      <c r="A202" s="72">
        <v>5170</v>
      </c>
      <c r="B202" s="41" t="s">
        <v>196</v>
      </c>
      <c r="C202" s="190">
        <f t="shared" si="165"/>
        <v>0</v>
      </c>
      <c r="D202" s="265">
        <v>0</v>
      </c>
      <c r="E202" s="43"/>
      <c r="F202" s="88">
        <f t="shared" si="198"/>
        <v>0</v>
      </c>
      <c r="G202" s="230"/>
      <c r="H202" s="43"/>
      <c r="I202" s="155">
        <f t="shared" si="199"/>
        <v>0</v>
      </c>
      <c r="J202" s="265">
        <v>0</v>
      </c>
      <c r="K202" s="43"/>
      <c r="L202" s="88">
        <f t="shared" si="200"/>
        <v>0</v>
      </c>
      <c r="M202" s="230"/>
      <c r="N202" s="43"/>
      <c r="O202" s="155">
        <f t="shared" si="201"/>
        <v>0</v>
      </c>
      <c r="P202" s="311"/>
    </row>
    <row r="203" spans="1:16" hidden="1" x14ac:dyDescent="0.25">
      <c r="A203" s="34">
        <v>5200</v>
      </c>
      <c r="B203" s="69" t="s">
        <v>197</v>
      </c>
      <c r="C203" s="188">
        <f t="shared" si="165"/>
        <v>0</v>
      </c>
      <c r="D203" s="127">
        <f>D204+D214+D215+D224+D225+D226+D228</f>
        <v>0</v>
      </c>
      <c r="E203" s="36">
        <f t="shared" ref="E203" si="202">E204+E214+E215+E224+E225+E226+E228</f>
        <v>0</v>
      </c>
      <c r="F203" s="174">
        <f>F204+F214+F215+F224+F225+F226+F228</f>
        <v>0</v>
      </c>
      <c r="G203" s="228">
        <f t="shared" ref="G203:O203" si="203">G204+G214+G215+G224+G225+G226+G228</f>
        <v>0</v>
      </c>
      <c r="H203" s="36">
        <f t="shared" si="203"/>
        <v>0</v>
      </c>
      <c r="I203" s="120">
        <f t="shared" si="203"/>
        <v>0</v>
      </c>
      <c r="J203" s="127">
        <f>J204+J214+J215+J224+J225+J226+J228</f>
        <v>0</v>
      </c>
      <c r="K203" s="36">
        <f t="shared" si="203"/>
        <v>0</v>
      </c>
      <c r="L203" s="174">
        <f t="shared" si="203"/>
        <v>0</v>
      </c>
      <c r="M203" s="228">
        <f t="shared" si="203"/>
        <v>0</v>
      </c>
      <c r="N203" s="36">
        <f t="shared" si="203"/>
        <v>0</v>
      </c>
      <c r="O203" s="120">
        <f t="shared" si="203"/>
        <v>0</v>
      </c>
      <c r="P203" s="317"/>
    </row>
    <row r="204" spans="1:16" hidden="1" x14ac:dyDescent="0.25">
      <c r="A204" s="70">
        <v>5210</v>
      </c>
      <c r="B204" s="55" t="s">
        <v>198</v>
      </c>
      <c r="C204" s="195">
        <f t="shared" si="165"/>
        <v>0</v>
      </c>
      <c r="D204" s="82">
        <f>SUM(D205:D213)</f>
        <v>0</v>
      </c>
      <c r="E204" s="71">
        <f>SUM(E205:E213)</f>
        <v>0</v>
      </c>
      <c r="F204" s="172">
        <f t="shared" ref="F204:N204" si="204">SUM(F205:F213)</f>
        <v>0</v>
      </c>
      <c r="G204" s="229">
        <f t="shared" si="204"/>
        <v>0</v>
      </c>
      <c r="H204" s="71">
        <f t="shared" si="204"/>
        <v>0</v>
      </c>
      <c r="I204" s="153">
        <f t="shared" si="204"/>
        <v>0</v>
      </c>
      <c r="J204" s="82">
        <f>SUM(J205:J213)</f>
        <v>0</v>
      </c>
      <c r="K204" s="71">
        <f t="shared" si="204"/>
        <v>0</v>
      </c>
      <c r="L204" s="172">
        <f t="shared" si="204"/>
        <v>0</v>
      </c>
      <c r="M204" s="229">
        <f t="shared" si="204"/>
        <v>0</v>
      </c>
      <c r="N204" s="71">
        <f t="shared" si="204"/>
        <v>0</v>
      </c>
      <c r="O204" s="153">
        <f>SUM(O205:O213)</f>
        <v>0</v>
      </c>
      <c r="P204" s="313"/>
    </row>
    <row r="205" spans="1:16" hidden="1" x14ac:dyDescent="0.25">
      <c r="A205" s="27">
        <v>5211</v>
      </c>
      <c r="B205" s="38" t="s">
        <v>199</v>
      </c>
      <c r="C205" s="189">
        <f t="shared" si="165"/>
        <v>0</v>
      </c>
      <c r="D205" s="264">
        <v>0</v>
      </c>
      <c r="E205" s="40"/>
      <c r="F205" s="89">
        <f t="shared" ref="F205:F214" si="205">D205+E205</f>
        <v>0</v>
      </c>
      <c r="G205" s="220"/>
      <c r="H205" s="40"/>
      <c r="I205" s="154">
        <f t="shared" ref="I205:I214" si="206">G205+H205</f>
        <v>0</v>
      </c>
      <c r="J205" s="264">
        <v>0</v>
      </c>
      <c r="K205" s="40"/>
      <c r="L205" s="89">
        <f t="shared" ref="L205:L214" si="207">J205+K205</f>
        <v>0</v>
      </c>
      <c r="M205" s="220"/>
      <c r="N205" s="40"/>
      <c r="O205" s="154">
        <f t="shared" ref="O205:O214" si="208">M205+N205</f>
        <v>0</v>
      </c>
      <c r="P205" s="310"/>
    </row>
    <row r="206" spans="1:16" hidden="1" x14ac:dyDescent="0.25">
      <c r="A206" s="30">
        <v>5212</v>
      </c>
      <c r="B206" s="41" t="s">
        <v>200</v>
      </c>
      <c r="C206" s="190">
        <f t="shared" si="165"/>
        <v>0</v>
      </c>
      <c r="D206" s="265">
        <v>0</v>
      </c>
      <c r="E206" s="43"/>
      <c r="F206" s="88">
        <f t="shared" si="205"/>
        <v>0</v>
      </c>
      <c r="G206" s="230"/>
      <c r="H206" s="43"/>
      <c r="I206" s="155">
        <f t="shared" si="206"/>
        <v>0</v>
      </c>
      <c r="J206" s="265">
        <v>0</v>
      </c>
      <c r="K206" s="43"/>
      <c r="L206" s="88">
        <f t="shared" si="207"/>
        <v>0</v>
      </c>
      <c r="M206" s="230"/>
      <c r="N206" s="43"/>
      <c r="O206" s="155">
        <f t="shared" si="208"/>
        <v>0</v>
      </c>
      <c r="P206" s="311"/>
    </row>
    <row r="207" spans="1:16" hidden="1" x14ac:dyDescent="0.25">
      <c r="A207" s="30">
        <v>5213</v>
      </c>
      <c r="B207" s="41" t="s">
        <v>201</v>
      </c>
      <c r="C207" s="190">
        <f t="shared" si="165"/>
        <v>0</v>
      </c>
      <c r="D207" s="265">
        <v>0</v>
      </c>
      <c r="E207" s="43"/>
      <c r="F207" s="88">
        <f t="shared" si="205"/>
        <v>0</v>
      </c>
      <c r="G207" s="230"/>
      <c r="H207" s="43"/>
      <c r="I207" s="155">
        <f t="shared" si="206"/>
        <v>0</v>
      </c>
      <c r="J207" s="265">
        <v>0</v>
      </c>
      <c r="K207" s="43"/>
      <c r="L207" s="88">
        <f t="shared" si="207"/>
        <v>0</v>
      </c>
      <c r="M207" s="230"/>
      <c r="N207" s="43"/>
      <c r="O207" s="155">
        <f t="shared" si="208"/>
        <v>0</v>
      </c>
      <c r="P207" s="311"/>
    </row>
    <row r="208" spans="1:16" hidden="1" x14ac:dyDescent="0.25">
      <c r="A208" s="30">
        <v>5214</v>
      </c>
      <c r="B208" s="41" t="s">
        <v>202</v>
      </c>
      <c r="C208" s="190">
        <f t="shared" si="165"/>
        <v>0</v>
      </c>
      <c r="D208" s="265">
        <v>0</v>
      </c>
      <c r="E208" s="43"/>
      <c r="F208" s="88">
        <f t="shared" si="205"/>
        <v>0</v>
      </c>
      <c r="G208" s="230"/>
      <c r="H208" s="43"/>
      <c r="I208" s="155">
        <f t="shared" si="206"/>
        <v>0</v>
      </c>
      <c r="J208" s="265">
        <v>0</v>
      </c>
      <c r="K208" s="43"/>
      <c r="L208" s="88">
        <f t="shared" si="207"/>
        <v>0</v>
      </c>
      <c r="M208" s="230"/>
      <c r="N208" s="43"/>
      <c r="O208" s="155">
        <f t="shared" si="208"/>
        <v>0</v>
      </c>
      <c r="P208" s="311"/>
    </row>
    <row r="209" spans="1:16" hidden="1" x14ac:dyDescent="0.25">
      <c r="A209" s="30">
        <v>5215</v>
      </c>
      <c r="B209" s="41" t="s">
        <v>203</v>
      </c>
      <c r="C209" s="190">
        <f t="shared" si="165"/>
        <v>0</v>
      </c>
      <c r="D209" s="265">
        <v>0</v>
      </c>
      <c r="E209" s="43"/>
      <c r="F209" s="88">
        <f t="shared" si="205"/>
        <v>0</v>
      </c>
      <c r="G209" s="230"/>
      <c r="H209" s="43"/>
      <c r="I209" s="155">
        <f t="shared" si="206"/>
        <v>0</v>
      </c>
      <c r="J209" s="265">
        <v>0</v>
      </c>
      <c r="K209" s="43"/>
      <c r="L209" s="88">
        <f t="shared" si="207"/>
        <v>0</v>
      </c>
      <c r="M209" s="230"/>
      <c r="N209" s="43"/>
      <c r="O209" s="155">
        <f t="shared" si="208"/>
        <v>0</v>
      </c>
      <c r="P209" s="311"/>
    </row>
    <row r="210" spans="1:16" ht="24" hidden="1" x14ac:dyDescent="0.25">
      <c r="A210" s="30">
        <v>5216</v>
      </c>
      <c r="B210" s="41" t="s">
        <v>204</v>
      </c>
      <c r="C210" s="190">
        <f t="shared" si="165"/>
        <v>0</v>
      </c>
      <c r="D210" s="265">
        <v>0</v>
      </c>
      <c r="E210" s="43"/>
      <c r="F210" s="88">
        <f t="shared" si="205"/>
        <v>0</v>
      </c>
      <c r="G210" s="230"/>
      <c r="H210" s="43"/>
      <c r="I210" s="155">
        <f t="shared" si="206"/>
        <v>0</v>
      </c>
      <c r="J210" s="265">
        <v>0</v>
      </c>
      <c r="K210" s="43"/>
      <c r="L210" s="88">
        <f t="shared" si="207"/>
        <v>0</v>
      </c>
      <c r="M210" s="230"/>
      <c r="N210" s="43"/>
      <c r="O210" s="155">
        <f t="shared" si="208"/>
        <v>0</v>
      </c>
      <c r="P210" s="311"/>
    </row>
    <row r="211" spans="1:16" hidden="1" x14ac:dyDescent="0.25">
      <c r="A211" s="30">
        <v>5217</v>
      </c>
      <c r="B211" s="41" t="s">
        <v>205</v>
      </c>
      <c r="C211" s="190">
        <f t="shared" si="165"/>
        <v>0</v>
      </c>
      <c r="D211" s="265">
        <v>0</v>
      </c>
      <c r="E211" s="43"/>
      <c r="F211" s="88">
        <f t="shared" si="205"/>
        <v>0</v>
      </c>
      <c r="G211" s="230"/>
      <c r="H211" s="43"/>
      <c r="I211" s="155">
        <f t="shared" si="206"/>
        <v>0</v>
      </c>
      <c r="J211" s="265">
        <v>0</v>
      </c>
      <c r="K211" s="43"/>
      <c r="L211" s="88">
        <f t="shared" si="207"/>
        <v>0</v>
      </c>
      <c r="M211" s="230"/>
      <c r="N211" s="43"/>
      <c r="O211" s="155">
        <f t="shared" si="208"/>
        <v>0</v>
      </c>
      <c r="P211" s="311"/>
    </row>
    <row r="212" spans="1:16" hidden="1" x14ac:dyDescent="0.25">
      <c r="A212" s="30">
        <v>5218</v>
      </c>
      <c r="B212" s="41" t="s">
        <v>206</v>
      </c>
      <c r="C212" s="190">
        <f t="shared" si="165"/>
        <v>0</v>
      </c>
      <c r="D212" s="265">
        <v>0</v>
      </c>
      <c r="E212" s="43"/>
      <c r="F212" s="88">
        <f t="shared" si="205"/>
        <v>0</v>
      </c>
      <c r="G212" s="230"/>
      <c r="H212" s="43"/>
      <c r="I212" s="155">
        <f t="shared" si="206"/>
        <v>0</v>
      </c>
      <c r="J212" s="265">
        <v>0</v>
      </c>
      <c r="K212" s="43"/>
      <c r="L212" s="88">
        <f t="shared" si="207"/>
        <v>0</v>
      </c>
      <c r="M212" s="230"/>
      <c r="N212" s="43"/>
      <c r="O212" s="155">
        <f t="shared" si="208"/>
        <v>0</v>
      </c>
      <c r="P212" s="311"/>
    </row>
    <row r="213" spans="1:16" hidden="1" x14ac:dyDescent="0.25">
      <c r="A213" s="30">
        <v>5219</v>
      </c>
      <c r="B213" s="41" t="s">
        <v>207</v>
      </c>
      <c r="C213" s="190">
        <f t="shared" si="165"/>
        <v>0</v>
      </c>
      <c r="D213" s="265">
        <v>0</v>
      </c>
      <c r="E213" s="43"/>
      <c r="F213" s="88">
        <f t="shared" si="205"/>
        <v>0</v>
      </c>
      <c r="G213" s="230"/>
      <c r="H213" s="43"/>
      <c r="I213" s="155">
        <f t="shared" si="206"/>
        <v>0</v>
      </c>
      <c r="J213" s="265">
        <v>0</v>
      </c>
      <c r="K213" s="43"/>
      <c r="L213" s="88">
        <f t="shared" si="207"/>
        <v>0</v>
      </c>
      <c r="M213" s="230"/>
      <c r="N213" s="43"/>
      <c r="O213" s="155">
        <f t="shared" si="208"/>
        <v>0</v>
      </c>
      <c r="P213" s="311"/>
    </row>
    <row r="214" spans="1:16" ht="13.5" hidden="1" customHeight="1" x14ac:dyDescent="0.25">
      <c r="A214" s="72">
        <v>5220</v>
      </c>
      <c r="B214" s="41" t="s">
        <v>208</v>
      </c>
      <c r="C214" s="190">
        <f t="shared" si="165"/>
        <v>0</v>
      </c>
      <c r="D214" s="265">
        <v>0</v>
      </c>
      <c r="E214" s="43"/>
      <c r="F214" s="88">
        <f t="shared" si="205"/>
        <v>0</v>
      </c>
      <c r="G214" s="230"/>
      <c r="H214" s="43"/>
      <c r="I214" s="155">
        <f t="shared" si="206"/>
        <v>0</v>
      </c>
      <c r="J214" s="265">
        <v>0</v>
      </c>
      <c r="K214" s="43"/>
      <c r="L214" s="88">
        <f t="shared" si="207"/>
        <v>0</v>
      </c>
      <c r="M214" s="230"/>
      <c r="N214" s="43"/>
      <c r="O214" s="155">
        <f t="shared" si="208"/>
        <v>0</v>
      </c>
      <c r="P214" s="311"/>
    </row>
    <row r="215" spans="1:16" hidden="1" x14ac:dyDescent="0.25">
      <c r="A215" s="72">
        <v>5230</v>
      </c>
      <c r="B215" s="41" t="s">
        <v>209</v>
      </c>
      <c r="C215" s="190">
        <f t="shared" si="165"/>
        <v>0</v>
      </c>
      <c r="D215" s="129">
        <f>SUM(D216:D223)</f>
        <v>0</v>
      </c>
      <c r="E215" s="73">
        <f t="shared" ref="E215" si="209">SUM(E216:E223)</f>
        <v>0</v>
      </c>
      <c r="F215" s="93">
        <f>SUM(F216:F223)</f>
        <v>0</v>
      </c>
      <c r="G215" s="231">
        <f t="shared" ref="G215:N215" si="210">SUM(G216:G223)</f>
        <v>0</v>
      </c>
      <c r="H215" s="73">
        <f t="shared" si="210"/>
        <v>0</v>
      </c>
      <c r="I215" s="87">
        <f t="shared" si="210"/>
        <v>0</v>
      </c>
      <c r="J215" s="129">
        <f>SUM(J216:J223)</f>
        <v>0</v>
      </c>
      <c r="K215" s="73">
        <f t="shared" si="210"/>
        <v>0</v>
      </c>
      <c r="L215" s="93">
        <f t="shared" si="210"/>
        <v>0</v>
      </c>
      <c r="M215" s="231">
        <f t="shared" si="210"/>
        <v>0</v>
      </c>
      <c r="N215" s="73">
        <f t="shared" si="210"/>
        <v>0</v>
      </c>
      <c r="O215" s="87">
        <f>SUM(O216:O223)</f>
        <v>0</v>
      </c>
      <c r="P215" s="311"/>
    </row>
    <row r="216" spans="1:16" hidden="1" x14ac:dyDescent="0.25">
      <c r="A216" s="30">
        <v>5231</v>
      </c>
      <c r="B216" s="41" t="s">
        <v>210</v>
      </c>
      <c r="C216" s="190">
        <f t="shared" si="165"/>
        <v>0</v>
      </c>
      <c r="D216" s="265">
        <v>0</v>
      </c>
      <c r="E216" s="43"/>
      <c r="F216" s="88">
        <f t="shared" ref="F216:F225" si="211">D216+E216</f>
        <v>0</v>
      </c>
      <c r="G216" s="230"/>
      <c r="H216" s="43"/>
      <c r="I216" s="155">
        <f t="shared" ref="I216:I225" si="212">G216+H216</f>
        <v>0</v>
      </c>
      <c r="J216" s="265">
        <v>0</v>
      </c>
      <c r="K216" s="43"/>
      <c r="L216" s="88">
        <f t="shared" ref="L216:L225" si="213">J216+K216</f>
        <v>0</v>
      </c>
      <c r="M216" s="230"/>
      <c r="N216" s="43"/>
      <c r="O216" s="155">
        <f t="shared" ref="O216:O225" si="214">M216+N216</f>
        <v>0</v>
      </c>
      <c r="P216" s="311"/>
    </row>
    <row r="217" spans="1:16" hidden="1" x14ac:dyDescent="0.25">
      <c r="A217" s="30">
        <v>5232</v>
      </c>
      <c r="B217" s="41" t="s">
        <v>211</v>
      </c>
      <c r="C217" s="190">
        <f t="shared" si="165"/>
        <v>0</v>
      </c>
      <c r="D217" s="265">
        <v>0</v>
      </c>
      <c r="E217" s="43"/>
      <c r="F217" s="88">
        <f t="shared" si="211"/>
        <v>0</v>
      </c>
      <c r="G217" s="230"/>
      <c r="H217" s="43"/>
      <c r="I217" s="155">
        <f t="shared" si="212"/>
        <v>0</v>
      </c>
      <c r="J217" s="265">
        <v>0</v>
      </c>
      <c r="K217" s="43"/>
      <c r="L217" s="88">
        <f t="shared" si="213"/>
        <v>0</v>
      </c>
      <c r="M217" s="230"/>
      <c r="N217" s="43"/>
      <c r="O217" s="155">
        <f t="shared" si="214"/>
        <v>0</v>
      </c>
      <c r="P217" s="311"/>
    </row>
    <row r="218" spans="1:16" hidden="1" x14ac:dyDescent="0.25">
      <c r="A218" s="30">
        <v>5233</v>
      </c>
      <c r="B218" s="41" t="s">
        <v>212</v>
      </c>
      <c r="C218" s="190">
        <f t="shared" si="165"/>
        <v>0</v>
      </c>
      <c r="D218" s="265">
        <v>0</v>
      </c>
      <c r="E218" s="43"/>
      <c r="F218" s="88">
        <f t="shared" si="211"/>
        <v>0</v>
      </c>
      <c r="G218" s="230"/>
      <c r="H218" s="43"/>
      <c r="I218" s="155">
        <f t="shared" si="212"/>
        <v>0</v>
      </c>
      <c r="J218" s="265">
        <v>0</v>
      </c>
      <c r="K218" s="43"/>
      <c r="L218" s="88">
        <f t="shared" si="213"/>
        <v>0</v>
      </c>
      <c r="M218" s="230"/>
      <c r="N218" s="43"/>
      <c r="O218" s="155">
        <f t="shared" si="214"/>
        <v>0</v>
      </c>
      <c r="P218" s="311"/>
    </row>
    <row r="219" spans="1:16" ht="24" hidden="1" x14ac:dyDescent="0.25">
      <c r="A219" s="30">
        <v>5234</v>
      </c>
      <c r="B219" s="41" t="s">
        <v>213</v>
      </c>
      <c r="C219" s="190">
        <f t="shared" si="165"/>
        <v>0</v>
      </c>
      <c r="D219" s="265">
        <v>0</v>
      </c>
      <c r="E219" s="43"/>
      <c r="F219" s="88">
        <f t="shared" si="211"/>
        <v>0</v>
      </c>
      <c r="G219" s="230"/>
      <c r="H219" s="43"/>
      <c r="I219" s="155">
        <f t="shared" si="212"/>
        <v>0</v>
      </c>
      <c r="J219" s="265">
        <v>0</v>
      </c>
      <c r="K219" s="43"/>
      <c r="L219" s="88">
        <f t="shared" si="213"/>
        <v>0</v>
      </c>
      <c r="M219" s="230"/>
      <c r="N219" s="43"/>
      <c r="O219" s="155">
        <f t="shared" si="214"/>
        <v>0</v>
      </c>
      <c r="P219" s="311"/>
    </row>
    <row r="220" spans="1:16" ht="14.25" hidden="1" customHeight="1" x14ac:dyDescent="0.25">
      <c r="A220" s="30">
        <v>5236</v>
      </c>
      <c r="B220" s="41" t="s">
        <v>214</v>
      </c>
      <c r="C220" s="190">
        <f t="shared" si="165"/>
        <v>0</v>
      </c>
      <c r="D220" s="265">
        <v>0</v>
      </c>
      <c r="E220" s="43"/>
      <c r="F220" s="88">
        <f t="shared" si="211"/>
        <v>0</v>
      </c>
      <c r="G220" s="230"/>
      <c r="H220" s="43"/>
      <c r="I220" s="155">
        <f t="shared" si="212"/>
        <v>0</v>
      </c>
      <c r="J220" s="265">
        <v>0</v>
      </c>
      <c r="K220" s="43"/>
      <c r="L220" s="88">
        <f t="shared" si="213"/>
        <v>0</v>
      </c>
      <c r="M220" s="230"/>
      <c r="N220" s="43"/>
      <c r="O220" s="155">
        <f t="shared" si="214"/>
        <v>0</v>
      </c>
      <c r="P220" s="311"/>
    </row>
    <row r="221" spans="1:16" ht="14.25" hidden="1" customHeight="1" x14ac:dyDescent="0.25">
      <c r="A221" s="30">
        <v>5237</v>
      </c>
      <c r="B221" s="41" t="s">
        <v>215</v>
      </c>
      <c r="C221" s="190">
        <f t="shared" si="165"/>
        <v>0</v>
      </c>
      <c r="D221" s="265">
        <v>0</v>
      </c>
      <c r="E221" s="43"/>
      <c r="F221" s="88">
        <f t="shared" si="211"/>
        <v>0</v>
      </c>
      <c r="G221" s="230"/>
      <c r="H221" s="43"/>
      <c r="I221" s="155">
        <f t="shared" si="212"/>
        <v>0</v>
      </c>
      <c r="J221" s="265">
        <v>0</v>
      </c>
      <c r="K221" s="43"/>
      <c r="L221" s="88">
        <f t="shared" si="213"/>
        <v>0</v>
      </c>
      <c r="M221" s="230"/>
      <c r="N221" s="43"/>
      <c r="O221" s="155">
        <f t="shared" si="214"/>
        <v>0</v>
      </c>
      <c r="P221" s="311"/>
    </row>
    <row r="222" spans="1:16" ht="24" hidden="1" x14ac:dyDescent="0.25">
      <c r="A222" s="30">
        <v>5238</v>
      </c>
      <c r="B222" s="41" t="s">
        <v>216</v>
      </c>
      <c r="C222" s="190">
        <f t="shared" si="165"/>
        <v>0</v>
      </c>
      <c r="D222" s="265">
        <v>0</v>
      </c>
      <c r="E222" s="43"/>
      <c r="F222" s="88">
        <f t="shared" si="211"/>
        <v>0</v>
      </c>
      <c r="G222" s="230"/>
      <c r="H222" s="43"/>
      <c r="I222" s="155">
        <f t="shared" si="212"/>
        <v>0</v>
      </c>
      <c r="J222" s="265">
        <v>0</v>
      </c>
      <c r="K222" s="43"/>
      <c r="L222" s="88">
        <f t="shared" si="213"/>
        <v>0</v>
      </c>
      <c r="M222" s="230"/>
      <c r="N222" s="43"/>
      <c r="O222" s="155">
        <f t="shared" si="214"/>
        <v>0</v>
      </c>
      <c r="P222" s="311"/>
    </row>
    <row r="223" spans="1:16" ht="24" hidden="1" x14ac:dyDescent="0.25">
      <c r="A223" s="30">
        <v>5239</v>
      </c>
      <c r="B223" s="41" t="s">
        <v>217</v>
      </c>
      <c r="C223" s="190">
        <f t="shared" si="165"/>
        <v>0</v>
      </c>
      <c r="D223" s="265">
        <v>0</v>
      </c>
      <c r="E223" s="43"/>
      <c r="F223" s="88">
        <f t="shared" si="211"/>
        <v>0</v>
      </c>
      <c r="G223" s="230"/>
      <c r="H223" s="43"/>
      <c r="I223" s="155">
        <f t="shared" si="212"/>
        <v>0</v>
      </c>
      <c r="J223" s="265">
        <v>0</v>
      </c>
      <c r="K223" s="43"/>
      <c r="L223" s="88">
        <f t="shared" si="213"/>
        <v>0</v>
      </c>
      <c r="M223" s="230"/>
      <c r="N223" s="43"/>
      <c r="O223" s="155">
        <f t="shared" si="214"/>
        <v>0</v>
      </c>
      <c r="P223" s="311"/>
    </row>
    <row r="224" spans="1:16" ht="24" hidden="1" x14ac:dyDescent="0.25">
      <c r="A224" s="72">
        <v>5240</v>
      </c>
      <c r="B224" s="41" t="s">
        <v>218</v>
      </c>
      <c r="C224" s="190">
        <f t="shared" si="165"/>
        <v>0</v>
      </c>
      <c r="D224" s="265">
        <v>0</v>
      </c>
      <c r="E224" s="43"/>
      <c r="F224" s="88">
        <f t="shared" si="211"/>
        <v>0</v>
      </c>
      <c r="G224" s="230"/>
      <c r="H224" s="43"/>
      <c r="I224" s="155">
        <f t="shared" si="212"/>
        <v>0</v>
      </c>
      <c r="J224" s="265">
        <v>0</v>
      </c>
      <c r="K224" s="43"/>
      <c r="L224" s="88">
        <f t="shared" si="213"/>
        <v>0</v>
      </c>
      <c r="M224" s="230"/>
      <c r="N224" s="43"/>
      <c r="O224" s="155">
        <f t="shared" si="214"/>
        <v>0</v>
      </c>
      <c r="P224" s="311"/>
    </row>
    <row r="225" spans="1:16" hidden="1" x14ac:dyDescent="0.25">
      <c r="A225" s="72">
        <v>5250</v>
      </c>
      <c r="B225" s="41" t="s">
        <v>219</v>
      </c>
      <c r="C225" s="190">
        <f t="shared" si="165"/>
        <v>0</v>
      </c>
      <c r="D225" s="265">
        <v>0</v>
      </c>
      <c r="E225" s="43"/>
      <c r="F225" s="88">
        <f t="shared" si="211"/>
        <v>0</v>
      </c>
      <c r="G225" s="230"/>
      <c r="H225" s="43"/>
      <c r="I225" s="155">
        <f t="shared" si="212"/>
        <v>0</v>
      </c>
      <c r="J225" s="265">
        <v>0</v>
      </c>
      <c r="K225" s="43"/>
      <c r="L225" s="88">
        <f t="shared" si="213"/>
        <v>0</v>
      </c>
      <c r="M225" s="230"/>
      <c r="N225" s="43"/>
      <c r="O225" s="155">
        <f t="shared" si="214"/>
        <v>0</v>
      </c>
      <c r="P225" s="311"/>
    </row>
    <row r="226" spans="1:16" hidden="1" x14ac:dyDescent="0.25">
      <c r="A226" s="72">
        <v>5260</v>
      </c>
      <c r="B226" s="41" t="s">
        <v>220</v>
      </c>
      <c r="C226" s="190">
        <f t="shared" si="165"/>
        <v>0</v>
      </c>
      <c r="D226" s="129">
        <f>SUM(D227)</f>
        <v>0</v>
      </c>
      <c r="E226" s="73">
        <f t="shared" ref="E226" si="215">SUM(E227)</f>
        <v>0</v>
      </c>
      <c r="F226" s="93">
        <f>SUM(F227)</f>
        <v>0</v>
      </c>
      <c r="G226" s="231">
        <f t="shared" ref="G226:N226" si="216">SUM(G227)</f>
        <v>0</v>
      </c>
      <c r="H226" s="73">
        <f t="shared" si="216"/>
        <v>0</v>
      </c>
      <c r="I226" s="87">
        <f t="shared" si="216"/>
        <v>0</v>
      </c>
      <c r="J226" s="129">
        <f>SUM(J227)</f>
        <v>0</v>
      </c>
      <c r="K226" s="73">
        <f t="shared" si="216"/>
        <v>0</v>
      </c>
      <c r="L226" s="93">
        <f t="shared" si="216"/>
        <v>0</v>
      </c>
      <c r="M226" s="231">
        <f t="shared" si="216"/>
        <v>0</v>
      </c>
      <c r="N226" s="73">
        <f t="shared" si="216"/>
        <v>0</v>
      </c>
      <c r="O226" s="87">
        <f>SUM(O227)</f>
        <v>0</v>
      </c>
      <c r="P226" s="311"/>
    </row>
    <row r="227" spans="1:16" ht="24" hidden="1" x14ac:dyDescent="0.25">
      <c r="A227" s="30">
        <v>5269</v>
      </c>
      <c r="B227" s="41" t="s">
        <v>221</v>
      </c>
      <c r="C227" s="190">
        <f t="shared" si="165"/>
        <v>0</v>
      </c>
      <c r="D227" s="265">
        <v>0</v>
      </c>
      <c r="E227" s="43"/>
      <c r="F227" s="88">
        <f t="shared" ref="F227:F228" si="217">D227+E227</f>
        <v>0</v>
      </c>
      <c r="G227" s="230"/>
      <c r="H227" s="43"/>
      <c r="I227" s="155">
        <f t="shared" ref="I227:I228" si="218">G227+H227</f>
        <v>0</v>
      </c>
      <c r="J227" s="265">
        <v>0</v>
      </c>
      <c r="K227" s="43"/>
      <c r="L227" s="88">
        <f t="shared" ref="L227:L228" si="219">J227+K227</f>
        <v>0</v>
      </c>
      <c r="M227" s="230"/>
      <c r="N227" s="43"/>
      <c r="O227" s="155">
        <f t="shared" ref="O227:O228" si="220">M227+N227</f>
        <v>0</v>
      </c>
      <c r="P227" s="311"/>
    </row>
    <row r="228" spans="1:16" ht="24" hidden="1" x14ac:dyDescent="0.25">
      <c r="A228" s="70">
        <v>5270</v>
      </c>
      <c r="B228" s="55" t="s">
        <v>222</v>
      </c>
      <c r="C228" s="195">
        <f t="shared" si="165"/>
        <v>0</v>
      </c>
      <c r="D228" s="262">
        <v>0</v>
      </c>
      <c r="E228" s="74"/>
      <c r="F228" s="173">
        <f t="shared" si="217"/>
        <v>0</v>
      </c>
      <c r="G228" s="232"/>
      <c r="H228" s="74"/>
      <c r="I228" s="156">
        <f t="shared" si="218"/>
        <v>0</v>
      </c>
      <c r="J228" s="262">
        <v>0</v>
      </c>
      <c r="K228" s="74"/>
      <c r="L228" s="173">
        <f t="shared" si="219"/>
        <v>0</v>
      </c>
      <c r="M228" s="232"/>
      <c r="N228" s="74"/>
      <c r="O228" s="156">
        <f t="shared" si="220"/>
        <v>0</v>
      </c>
      <c r="P228" s="313"/>
    </row>
    <row r="229" spans="1:16" x14ac:dyDescent="0.25">
      <c r="A229" s="67">
        <v>6000</v>
      </c>
      <c r="B229" s="67" t="s">
        <v>223</v>
      </c>
      <c r="C229" s="307">
        <f t="shared" si="165"/>
        <v>5409</v>
      </c>
      <c r="D229" s="227">
        <f>D230+D250+D258</f>
        <v>4409</v>
      </c>
      <c r="E229" s="68">
        <f t="shared" ref="E229" si="221">E230+E250+E258</f>
        <v>1000</v>
      </c>
      <c r="F229" s="170">
        <f>F230+F250+F258</f>
        <v>5409</v>
      </c>
      <c r="G229" s="227">
        <f t="shared" ref="G229:N229" si="222">G230+G250+G258</f>
        <v>0</v>
      </c>
      <c r="H229" s="68">
        <f t="shared" si="222"/>
        <v>0</v>
      </c>
      <c r="I229" s="170">
        <f t="shared" si="222"/>
        <v>0</v>
      </c>
      <c r="J229" s="227">
        <f>J230+J250+J258</f>
        <v>0</v>
      </c>
      <c r="K229" s="68">
        <f t="shared" si="222"/>
        <v>0</v>
      </c>
      <c r="L229" s="170">
        <f t="shared" si="222"/>
        <v>0</v>
      </c>
      <c r="M229" s="227">
        <f t="shared" si="222"/>
        <v>0</v>
      </c>
      <c r="N229" s="68">
        <f t="shared" si="222"/>
        <v>0</v>
      </c>
      <c r="O229" s="170">
        <f>O230+O250+O258</f>
        <v>0</v>
      </c>
      <c r="P229" s="701"/>
    </row>
    <row r="230" spans="1:16" ht="14.25" hidden="1" customHeight="1" x14ac:dyDescent="0.25">
      <c r="A230" s="49">
        <v>6200</v>
      </c>
      <c r="B230" s="78" t="s">
        <v>224</v>
      </c>
      <c r="C230" s="202">
        <f t="shared" si="165"/>
        <v>0</v>
      </c>
      <c r="D230" s="135">
        <f>SUM(D231,D232,D234,D237,D243,D244,D245)</f>
        <v>0</v>
      </c>
      <c r="E230" s="81">
        <f t="shared" ref="E230" si="223">SUM(E231,E232,E234,E237,E243,E244,E245)</f>
        <v>0</v>
      </c>
      <c r="F230" s="171">
        <f>SUM(F231,F232,F234,F237,F243,F244,F245)</f>
        <v>0</v>
      </c>
      <c r="G230" s="236">
        <f t="shared" ref="G230:N230" si="224">SUM(G231,G232,G234,G237,G243,G244,G245)</f>
        <v>0</v>
      </c>
      <c r="H230" s="81">
        <f t="shared" si="224"/>
        <v>0</v>
      </c>
      <c r="I230" s="121">
        <f t="shared" si="224"/>
        <v>0</v>
      </c>
      <c r="J230" s="135">
        <f>SUM(J231,J232,J234,J237,J243,J244,J245)</f>
        <v>0</v>
      </c>
      <c r="K230" s="81">
        <f t="shared" si="224"/>
        <v>0</v>
      </c>
      <c r="L230" s="171">
        <f t="shared" si="224"/>
        <v>0</v>
      </c>
      <c r="M230" s="236">
        <f t="shared" si="224"/>
        <v>0</v>
      </c>
      <c r="N230" s="81">
        <f t="shared" si="224"/>
        <v>0</v>
      </c>
      <c r="O230" s="121">
        <f>SUM(O231,O232,O234,O237,O243,O244,O245)</f>
        <v>0</v>
      </c>
      <c r="P230" s="440"/>
    </row>
    <row r="231" spans="1:16" ht="24" hidden="1" x14ac:dyDescent="0.25">
      <c r="A231" s="686">
        <v>6220</v>
      </c>
      <c r="B231" s="38" t="s">
        <v>225</v>
      </c>
      <c r="C231" s="189">
        <f t="shared" si="165"/>
        <v>0</v>
      </c>
      <c r="D231" s="264">
        <v>0</v>
      </c>
      <c r="E231" s="40"/>
      <c r="F231" s="89">
        <f>D231+E231</f>
        <v>0</v>
      </c>
      <c r="G231" s="220"/>
      <c r="H231" s="40"/>
      <c r="I231" s="154">
        <f>G231+H231</f>
        <v>0</v>
      </c>
      <c r="J231" s="264">
        <v>0</v>
      </c>
      <c r="K231" s="40"/>
      <c r="L231" s="89">
        <f>J231+K231</f>
        <v>0</v>
      </c>
      <c r="M231" s="220"/>
      <c r="N231" s="40"/>
      <c r="O231" s="154">
        <f>M231+N231</f>
        <v>0</v>
      </c>
      <c r="P231" s="310"/>
    </row>
    <row r="232" spans="1:16" hidden="1" x14ac:dyDescent="0.25">
      <c r="A232" s="72">
        <v>6230</v>
      </c>
      <c r="B232" s="41" t="s">
        <v>226</v>
      </c>
      <c r="C232" s="190">
        <f t="shared" si="165"/>
        <v>0</v>
      </c>
      <c r="D232" s="129">
        <f>SUM(D233)</f>
        <v>0</v>
      </c>
      <c r="E232" s="73">
        <f t="shared" ref="E232:O232" si="225">SUM(E233)</f>
        <v>0</v>
      </c>
      <c r="F232" s="93">
        <f t="shared" si="225"/>
        <v>0</v>
      </c>
      <c r="G232" s="231">
        <f t="shared" si="225"/>
        <v>0</v>
      </c>
      <c r="H232" s="73">
        <f t="shared" si="225"/>
        <v>0</v>
      </c>
      <c r="I232" s="87">
        <f t="shared" si="225"/>
        <v>0</v>
      </c>
      <c r="J232" s="129">
        <f>SUM(J233)</f>
        <v>0</v>
      </c>
      <c r="K232" s="73">
        <f t="shared" si="225"/>
        <v>0</v>
      </c>
      <c r="L232" s="93">
        <f t="shared" si="225"/>
        <v>0</v>
      </c>
      <c r="M232" s="231">
        <f t="shared" si="225"/>
        <v>0</v>
      </c>
      <c r="N232" s="73">
        <f t="shared" si="225"/>
        <v>0</v>
      </c>
      <c r="O232" s="87">
        <f t="shared" si="225"/>
        <v>0</v>
      </c>
      <c r="P232" s="311"/>
    </row>
    <row r="233" spans="1:16" ht="24" hidden="1" x14ac:dyDescent="0.25">
      <c r="A233" s="30">
        <v>6239</v>
      </c>
      <c r="B233" s="38" t="s">
        <v>227</v>
      </c>
      <c r="C233" s="190">
        <f t="shared" si="165"/>
        <v>0</v>
      </c>
      <c r="D233" s="264">
        <v>0</v>
      </c>
      <c r="E233" s="40"/>
      <c r="F233" s="89">
        <f>D233+E233</f>
        <v>0</v>
      </c>
      <c r="G233" s="220"/>
      <c r="H233" s="40"/>
      <c r="I233" s="154">
        <f>G233+H233</f>
        <v>0</v>
      </c>
      <c r="J233" s="264">
        <v>0</v>
      </c>
      <c r="K233" s="40"/>
      <c r="L233" s="89">
        <f>J233+K233</f>
        <v>0</v>
      </c>
      <c r="M233" s="220"/>
      <c r="N233" s="40"/>
      <c r="O233" s="154">
        <f>M233+N233</f>
        <v>0</v>
      </c>
      <c r="P233" s="310"/>
    </row>
    <row r="234" spans="1:16" ht="24" hidden="1" x14ac:dyDescent="0.25">
      <c r="A234" s="72">
        <v>6240</v>
      </c>
      <c r="B234" s="41" t="s">
        <v>228</v>
      </c>
      <c r="C234" s="190">
        <f t="shared" si="165"/>
        <v>0</v>
      </c>
      <c r="D234" s="129">
        <f>SUM(D235:D236)</f>
        <v>0</v>
      </c>
      <c r="E234" s="73">
        <f t="shared" ref="E234" si="226">SUM(E235:E236)</f>
        <v>0</v>
      </c>
      <c r="F234" s="93">
        <f>SUM(F235:F236)</f>
        <v>0</v>
      </c>
      <c r="G234" s="231">
        <f t="shared" ref="G234:N234" si="227">SUM(G235:G236)</f>
        <v>0</v>
      </c>
      <c r="H234" s="73">
        <f t="shared" si="227"/>
        <v>0</v>
      </c>
      <c r="I234" s="87">
        <f t="shared" si="227"/>
        <v>0</v>
      </c>
      <c r="J234" s="129">
        <f>SUM(J235:J236)</f>
        <v>0</v>
      </c>
      <c r="K234" s="73">
        <f t="shared" si="227"/>
        <v>0</v>
      </c>
      <c r="L234" s="93">
        <f t="shared" si="227"/>
        <v>0</v>
      </c>
      <c r="M234" s="231">
        <f t="shared" si="227"/>
        <v>0</v>
      </c>
      <c r="N234" s="73">
        <f t="shared" si="227"/>
        <v>0</v>
      </c>
      <c r="O234" s="87">
        <f>SUM(O235:O236)</f>
        <v>0</v>
      </c>
      <c r="P234" s="311"/>
    </row>
    <row r="235" spans="1:16" hidden="1" x14ac:dyDescent="0.25">
      <c r="A235" s="30">
        <v>6241</v>
      </c>
      <c r="B235" s="41" t="s">
        <v>229</v>
      </c>
      <c r="C235" s="190">
        <f t="shared" si="165"/>
        <v>0</v>
      </c>
      <c r="D235" s="265">
        <v>0</v>
      </c>
      <c r="E235" s="43"/>
      <c r="F235" s="88">
        <f t="shared" ref="F235:F236" si="228">D235+E235</f>
        <v>0</v>
      </c>
      <c r="G235" s="230"/>
      <c r="H235" s="43"/>
      <c r="I235" s="155">
        <f t="shared" ref="I235:I236" si="229">G235+H235</f>
        <v>0</v>
      </c>
      <c r="J235" s="265">
        <v>0</v>
      </c>
      <c r="K235" s="43"/>
      <c r="L235" s="88">
        <f t="shared" ref="L235:L236" si="230">J235+K235</f>
        <v>0</v>
      </c>
      <c r="M235" s="230"/>
      <c r="N235" s="43"/>
      <c r="O235" s="155">
        <f t="shared" ref="O235:O236" si="231">M235+N235</f>
        <v>0</v>
      </c>
      <c r="P235" s="311"/>
    </row>
    <row r="236" spans="1:16" hidden="1" x14ac:dyDescent="0.25">
      <c r="A236" s="30">
        <v>6242</v>
      </c>
      <c r="B236" s="41" t="s">
        <v>230</v>
      </c>
      <c r="C236" s="190">
        <f t="shared" si="165"/>
        <v>0</v>
      </c>
      <c r="D236" s="265">
        <v>0</v>
      </c>
      <c r="E236" s="43"/>
      <c r="F236" s="88">
        <f t="shared" si="228"/>
        <v>0</v>
      </c>
      <c r="G236" s="230"/>
      <c r="H236" s="43"/>
      <c r="I236" s="155">
        <f t="shared" si="229"/>
        <v>0</v>
      </c>
      <c r="J236" s="265">
        <v>0</v>
      </c>
      <c r="K236" s="43"/>
      <c r="L236" s="88">
        <f t="shared" si="230"/>
        <v>0</v>
      </c>
      <c r="M236" s="230"/>
      <c r="N236" s="43"/>
      <c r="O236" s="155">
        <f t="shared" si="231"/>
        <v>0</v>
      </c>
      <c r="P236" s="311"/>
    </row>
    <row r="237" spans="1:16" ht="25.5" hidden="1" customHeight="1" x14ac:dyDescent="0.25">
      <c r="A237" s="72">
        <v>6250</v>
      </c>
      <c r="B237" s="41" t="s">
        <v>231</v>
      </c>
      <c r="C237" s="190">
        <f t="shared" si="165"/>
        <v>0</v>
      </c>
      <c r="D237" s="129">
        <f>SUM(D238:D242)</f>
        <v>0</v>
      </c>
      <c r="E237" s="73">
        <f t="shared" ref="E237" si="232">SUM(E238:E242)</f>
        <v>0</v>
      </c>
      <c r="F237" s="93">
        <f>SUM(F238:F242)</f>
        <v>0</v>
      </c>
      <c r="G237" s="231">
        <f t="shared" ref="G237:N237" si="233">SUM(G238:G242)</f>
        <v>0</v>
      </c>
      <c r="H237" s="73">
        <f t="shared" si="233"/>
        <v>0</v>
      </c>
      <c r="I237" s="87">
        <f t="shared" si="233"/>
        <v>0</v>
      </c>
      <c r="J237" s="129">
        <f>SUM(J238:J242)</f>
        <v>0</v>
      </c>
      <c r="K237" s="73">
        <f t="shared" si="233"/>
        <v>0</v>
      </c>
      <c r="L237" s="93">
        <f t="shared" si="233"/>
        <v>0</v>
      </c>
      <c r="M237" s="231">
        <f t="shared" si="233"/>
        <v>0</v>
      </c>
      <c r="N237" s="73">
        <f t="shared" si="233"/>
        <v>0</v>
      </c>
      <c r="O237" s="87">
        <f>SUM(O238:O242)</f>
        <v>0</v>
      </c>
      <c r="P237" s="311"/>
    </row>
    <row r="238" spans="1:16" ht="14.25" hidden="1" customHeight="1" x14ac:dyDescent="0.25">
      <c r="A238" s="30">
        <v>6252</v>
      </c>
      <c r="B238" s="41" t="s">
        <v>232</v>
      </c>
      <c r="C238" s="190">
        <f t="shared" si="165"/>
        <v>0</v>
      </c>
      <c r="D238" s="265">
        <v>0</v>
      </c>
      <c r="E238" s="43"/>
      <c r="F238" s="88">
        <f t="shared" ref="F238:F244" si="234">D238+E238</f>
        <v>0</v>
      </c>
      <c r="G238" s="230"/>
      <c r="H238" s="43"/>
      <c r="I238" s="155">
        <f t="shared" ref="I238:I244" si="235">G238+H238</f>
        <v>0</v>
      </c>
      <c r="J238" s="265">
        <v>0</v>
      </c>
      <c r="K238" s="43"/>
      <c r="L238" s="88">
        <f t="shared" ref="L238:L244" si="236">J238+K238</f>
        <v>0</v>
      </c>
      <c r="M238" s="230"/>
      <c r="N238" s="43"/>
      <c r="O238" s="155">
        <f t="shared" ref="O238:O244" si="237">M238+N238</f>
        <v>0</v>
      </c>
      <c r="P238" s="311"/>
    </row>
    <row r="239" spans="1:16" ht="14.25" hidden="1" customHeight="1" x14ac:dyDescent="0.25">
      <c r="A239" s="30">
        <v>6253</v>
      </c>
      <c r="B239" s="41" t="s">
        <v>233</v>
      </c>
      <c r="C239" s="190">
        <f t="shared" si="165"/>
        <v>0</v>
      </c>
      <c r="D239" s="265">
        <v>0</v>
      </c>
      <c r="E239" s="43"/>
      <c r="F239" s="88">
        <f t="shared" si="234"/>
        <v>0</v>
      </c>
      <c r="G239" s="230"/>
      <c r="H239" s="43"/>
      <c r="I239" s="155">
        <f t="shared" si="235"/>
        <v>0</v>
      </c>
      <c r="J239" s="265">
        <v>0</v>
      </c>
      <c r="K239" s="43"/>
      <c r="L239" s="88">
        <f t="shared" si="236"/>
        <v>0</v>
      </c>
      <c r="M239" s="230"/>
      <c r="N239" s="43"/>
      <c r="O239" s="155">
        <f t="shared" si="237"/>
        <v>0</v>
      </c>
      <c r="P239" s="311"/>
    </row>
    <row r="240" spans="1:16" ht="24" hidden="1" x14ac:dyDescent="0.25">
      <c r="A240" s="30">
        <v>6254</v>
      </c>
      <c r="B240" s="41" t="s">
        <v>234</v>
      </c>
      <c r="C240" s="190">
        <f t="shared" si="165"/>
        <v>0</v>
      </c>
      <c r="D240" s="265">
        <v>0</v>
      </c>
      <c r="E240" s="43"/>
      <c r="F240" s="88">
        <f t="shared" si="234"/>
        <v>0</v>
      </c>
      <c r="G240" s="230"/>
      <c r="H240" s="43"/>
      <c r="I240" s="155">
        <f t="shared" si="235"/>
        <v>0</v>
      </c>
      <c r="J240" s="265">
        <v>0</v>
      </c>
      <c r="K240" s="43"/>
      <c r="L240" s="88">
        <f t="shared" si="236"/>
        <v>0</v>
      </c>
      <c r="M240" s="230"/>
      <c r="N240" s="43"/>
      <c r="O240" s="155">
        <f t="shared" si="237"/>
        <v>0</v>
      </c>
      <c r="P240" s="311"/>
    </row>
    <row r="241" spans="1:16" ht="24" hidden="1" x14ac:dyDescent="0.25">
      <c r="A241" s="30">
        <v>6255</v>
      </c>
      <c r="B241" s="41" t="s">
        <v>235</v>
      </c>
      <c r="C241" s="190">
        <f t="shared" ref="C241:C295" si="238">SUM(F241,I241,L241,O241)</f>
        <v>0</v>
      </c>
      <c r="D241" s="265">
        <v>0</v>
      </c>
      <c r="E241" s="43"/>
      <c r="F241" s="88">
        <f t="shared" si="234"/>
        <v>0</v>
      </c>
      <c r="G241" s="230"/>
      <c r="H241" s="43"/>
      <c r="I241" s="155">
        <f t="shared" si="235"/>
        <v>0</v>
      </c>
      <c r="J241" s="265">
        <v>0</v>
      </c>
      <c r="K241" s="43"/>
      <c r="L241" s="88">
        <f t="shared" si="236"/>
        <v>0</v>
      </c>
      <c r="M241" s="230"/>
      <c r="N241" s="43"/>
      <c r="O241" s="155">
        <f t="shared" si="237"/>
        <v>0</v>
      </c>
      <c r="P241" s="311"/>
    </row>
    <row r="242" spans="1:16" hidden="1" x14ac:dyDescent="0.25">
      <c r="A242" s="30">
        <v>6259</v>
      </c>
      <c r="B242" s="41" t="s">
        <v>236</v>
      </c>
      <c r="C242" s="190">
        <f t="shared" si="238"/>
        <v>0</v>
      </c>
      <c r="D242" s="265">
        <v>0</v>
      </c>
      <c r="E242" s="43"/>
      <c r="F242" s="88">
        <f t="shared" si="234"/>
        <v>0</v>
      </c>
      <c r="G242" s="230"/>
      <c r="H242" s="43"/>
      <c r="I242" s="155">
        <f t="shared" si="235"/>
        <v>0</v>
      </c>
      <c r="J242" s="265">
        <v>0</v>
      </c>
      <c r="K242" s="43"/>
      <c r="L242" s="88">
        <f t="shared" si="236"/>
        <v>0</v>
      </c>
      <c r="M242" s="230"/>
      <c r="N242" s="43"/>
      <c r="O242" s="155">
        <f t="shared" si="237"/>
        <v>0</v>
      </c>
      <c r="P242" s="311"/>
    </row>
    <row r="243" spans="1:16" ht="24" hidden="1" x14ac:dyDescent="0.25">
      <c r="A243" s="72">
        <v>6260</v>
      </c>
      <c r="B243" s="41" t="s">
        <v>237</v>
      </c>
      <c r="C243" s="190">
        <f t="shared" si="238"/>
        <v>0</v>
      </c>
      <c r="D243" s="265">
        <v>0</v>
      </c>
      <c r="E243" s="43"/>
      <c r="F243" s="88">
        <f t="shared" si="234"/>
        <v>0</v>
      </c>
      <c r="G243" s="230"/>
      <c r="H243" s="43"/>
      <c r="I243" s="155">
        <f t="shared" si="235"/>
        <v>0</v>
      </c>
      <c r="J243" s="265">
        <v>0</v>
      </c>
      <c r="K243" s="43"/>
      <c r="L243" s="88">
        <f t="shared" si="236"/>
        <v>0</v>
      </c>
      <c r="M243" s="230"/>
      <c r="N243" s="43"/>
      <c r="O243" s="155">
        <f t="shared" si="237"/>
        <v>0</v>
      </c>
      <c r="P243" s="311"/>
    </row>
    <row r="244" spans="1:16" hidden="1" x14ac:dyDescent="0.25">
      <c r="A244" s="72">
        <v>6270</v>
      </c>
      <c r="B244" s="41" t="s">
        <v>238</v>
      </c>
      <c r="C244" s="190">
        <f t="shared" si="238"/>
        <v>0</v>
      </c>
      <c r="D244" s="265">
        <v>0</v>
      </c>
      <c r="E244" s="43"/>
      <c r="F244" s="88">
        <f t="shared" si="234"/>
        <v>0</v>
      </c>
      <c r="G244" s="230"/>
      <c r="H244" s="43"/>
      <c r="I244" s="155">
        <f t="shared" si="235"/>
        <v>0</v>
      </c>
      <c r="J244" s="265">
        <v>0</v>
      </c>
      <c r="K244" s="43"/>
      <c r="L244" s="88">
        <f t="shared" si="236"/>
        <v>0</v>
      </c>
      <c r="M244" s="230"/>
      <c r="N244" s="43"/>
      <c r="O244" s="155">
        <f t="shared" si="237"/>
        <v>0</v>
      </c>
      <c r="P244" s="311"/>
    </row>
    <row r="245" spans="1:16" ht="24" hidden="1" x14ac:dyDescent="0.25">
      <c r="A245" s="686">
        <v>6290</v>
      </c>
      <c r="B245" s="38" t="s">
        <v>239</v>
      </c>
      <c r="C245" s="201">
        <f t="shared" si="238"/>
        <v>0</v>
      </c>
      <c r="D245" s="128">
        <f>SUM(D246:D249)</f>
        <v>0</v>
      </c>
      <c r="E245" s="75">
        <f t="shared" ref="E245" si="239">SUM(E246:E249)</f>
        <v>0</v>
      </c>
      <c r="F245" s="175">
        <f>SUM(F246:F249)</f>
        <v>0</v>
      </c>
      <c r="G245" s="233">
        <f t="shared" ref="G245:O245" si="240">SUM(G246:G249)</f>
        <v>0</v>
      </c>
      <c r="H245" s="75">
        <f t="shared" si="240"/>
        <v>0</v>
      </c>
      <c r="I245" s="86">
        <f t="shared" si="240"/>
        <v>0</v>
      </c>
      <c r="J245" s="128">
        <f>SUM(J246:J249)</f>
        <v>0</v>
      </c>
      <c r="K245" s="75">
        <f t="shared" si="240"/>
        <v>0</v>
      </c>
      <c r="L245" s="175">
        <f t="shared" si="240"/>
        <v>0</v>
      </c>
      <c r="M245" s="233">
        <f t="shared" si="240"/>
        <v>0</v>
      </c>
      <c r="N245" s="75">
        <f t="shared" si="240"/>
        <v>0</v>
      </c>
      <c r="O245" s="86">
        <f t="shared" si="240"/>
        <v>0</v>
      </c>
      <c r="P245" s="320"/>
    </row>
    <row r="246" spans="1:16" hidden="1" x14ac:dyDescent="0.25">
      <c r="A246" s="30">
        <v>6291</v>
      </c>
      <c r="B246" s="41" t="s">
        <v>240</v>
      </c>
      <c r="C246" s="190">
        <f t="shared" si="238"/>
        <v>0</v>
      </c>
      <c r="D246" s="265">
        <v>0</v>
      </c>
      <c r="E246" s="43"/>
      <c r="F246" s="88">
        <f t="shared" ref="F246:F249" si="241">D246+E246</f>
        <v>0</v>
      </c>
      <c r="G246" s="230"/>
      <c r="H246" s="43"/>
      <c r="I246" s="155">
        <f t="shared" ref="I246:I249" si="242">G246+H246</f>
        <v>0</v>
      </c>
      <c r="J246" s="265">
        <v>0</v>
      </c>
      <c r="K246" s="43"/>
      <c r="L246" s="88">
        <f t="shared" ref="L246:L249" si="243">J246+K246</f>
        <v>0</v>
      </c>
      <c r="M246" s="230"/>
      <c r="N246" s="43"/>
      <c r="O246" s="155">
        <f t="shared" ref="O246:O249" si="244">M246+N246</f>
        <v>0</v>
      </c>
      <c r="P246" s="311"/>
    </row>
    <row r="247" spans="1:16" hidden="1" x14ac:dyDescent="0.25">
      <c r="A247" s="30">
        <v>6292</v>
      </c>
      <c r="B247" s="41" t="s">
        <v>241</v>
      </c>
      <c r="C247" s="190">
        <f t="shared" si="238"/>
        <v>0</v>
      </c>
      <c r="D247" s="265">
        <v>0</v>
      </c>
      <c r="E247" s="43"/>
      <c r="F247" s="88">
        <f t="shared" si="241"/>
        <v>0</v>
      </c>
      <c r="G247" s="230"/>
      <c r="H247" s="43"/>
      <c r="I247" s="155">
        <f t="shared" si="242"/>
        <v>0</v>
      </c>
      <c r="J247" s="265">
        <v>0</v>
      </c>
      <c r="K247" s="43"/>
      <c r="L247" s="88">
        <f t="shared" si="243"/>
        <v>0</v>
      </c>
      <c r="M247" s="230"/>
      <c r="N247" s="43"/>
      <c r="O247" s="155">
        <f t="shared" si="244"/>
        <v>0</v>
      </c>
      <c r="P247" s="311"/>
    </row>
    <row r="248" spans="1:16" ht="72" hidden="1" x14ac:dyDescent="0.25">
      <c r="A248" s="30">
        <v>6296</v>
      </c>
      <c r="B248" s="41" t="s">
        <v>242</v>
      </c>
      <c r="C248" s="190">
        <f t="shared" si="238"/>
        <v>0</v>
      </c>
      <c r="D248" s="265">
        <v>0</v>
      </c>
      <c r="E248" s="43"/>
      <c r="F248" s="88">
        <f t="shared" si="241"/>
        <v>0</v>
      </c>
      <c r="G248" s="230"/>
      <c r="H248" s="43"/>
      <c r="I248" s="155">
        <f t="shared" si="242"/>
        <v>0</v>
      </c>
      <c r="J248" s="265">
        <v>0</v>
      </c>
      <c r="K248" s="43"/>
      <c r="L248" s="88">
        <f t="shared" si="243"/>
        <v>0</v>
      </c>
      <c r="M248" s="230"/>
      <c r="N248" s="43"/>
      <c r="O248" s="155">
        <f t="shared" si="244"/>
        <v>0</v>
      </c>
      <c r="P248" s="311"/>
    </row>
    <row r="249" spans="1:16" ht="39.75" hidden="1" customHeight="1" x14ac:dyDescent="0.25">
      <c r="A249" s="30">
        <v>6299</v>
      </c>
      <c r="B249" s="41" t="s">
        <v>243</v>
      </c>
      <c r="C249" s="190">
        <f t="shared" si="238"/>
        <v>0</v>
      </c>
      <c r="D249" s="265">
        <v>0</v>
      </c>
      <c r="E249" s="43"/>
      <c r="F249" s="88">
        <f t="shared" si="241"/>
        <v>0</v>
      </c>
      <c r="G249" s="230"/>
      <c r="H249" s="43"/>
      <c r="I249" s="155">
        <f t="shared" si="242"/>
        <v>0</v>
      </c>
      <c r="J249" s="265">
        <v>0</v>
      </c>
      <c r="K249" s="43"/>
      <c r="L249" s="88">
        <f t="shared" si="243"/>
        <v>0</v>
      </c>
      <c r="M249" s="230"/>
      <c r="N249" s="43"/>
      <c r="O249" s="155">
        <f t="shared" si="244"/>
        <v>0</v>
      </c>
      <c r="P249" s="311"/>
    </row>
    <row r="250" spans="1:16" hidden="1" x14ac:dyDescent="0.25">
      <c r="A250" s="34">
        <v>6300</v>
      </c>
      <c r="B250" s="69" t="s">
        <v>244</v>
      </c>
      <c r="C250" s="188">
        <f t="shared" si="238"/>
        <v>0</v>
      </c>
      <c r="D250" s="127">
        <f>SUM(D251,D256,D257)</f>
        <v>0</v>
      </c>
      <c r="E250" s="36">
        <f t="shared" ref="E250" si="245">SUM(E251,E256,E257)</f>
        <v>0</v>
      </c>
      <c r="F250" s="174">
        <f>SUM(F251,F256,F257)</f>
        <v>0</v>
      </c>
      <c r="G250" s="228">
        <f t="shared" ref="G250:O250" si="246">SUM(G251,G256,G257)</f>
        <v>0</v>
      </c>
      <c r="H250" s="36">
        <f t="shared" si="246"/>
        <v>0</v>
      </c>
      <c r="I250" s="120">
        <f t="shared" si="246"/>
        <v>0</v>
      </c>
      <c r="J250" s="127">
        <f>SUM(J251,J256,J257)</f>
        <v>0</v>
      </c>
      <c r="K250" s="36">
        <f t="shared" si="246"/>
        <v>0</v>
      </c>
      <c r="L250" s="174">
        <f t="shared" si="246"/>
        <v>0</v>
      </c>
      <c r="M250" s="228">
        <f t="shared" si="246"/>
        <v>0</v>
      </c>
      <c r="N250" s="36">
        <f t="shared" si="246"/>
        <v>0</v>
      </c>
      <c r="O250" s="120">
        <f t="shared" si="246"/>
        <v>0</v>
      </c>
      <c r="P250" s="441"/>
    </row>
    <row r="251" spans="1:16" ht="24" hidden="1" x14ac:dyDescent="0.25">
      <c r="A251" s="686">
        <v>6320</v>
      </c>
      <c r="B251" s="38" t="s">
        <v>245</v>
      </c>
      <c r="C251" s="201">
        <f t="shared" si="238"/>
        <v>0</v>
      </c>
      <c r="D251" s="128">
        <f>SUM(D252:D255)</f>
        <v>0</v>
      </c>
      <c r="E251" s="75">
        <f t="shared" ref="E251" si="247">SUM(E252:E255)</f>
        <v>0</v>
      </c>
      <c r="F251" s="175">
        <f>SUM(F252:F255)</f>
        <v>0</v>
      </c>
      <c r="G251" s="233">
        <f t="shared" ref="G251:O251" si="248">SUM(G252:G255)</f>
        <v>0</v>
      </c>
      <c r="H251" s="75">
        <f t="shared" si="248"/>
        <v>0</v>
      </c>
      <c r="I251" s="86">
        <f t="shared" si="248"/>
        <v>0</v>
      </c>
      <c r="J251" s="128">
        <f>SUM(J252:J255)</f>
        <v>0</v>
      </c>
      <c r="K251" s="75">
        <f t="shared" si="248"/>
        <v>0</v>
      </c>
      <c r="L251" s="175">
        <f t="shared" si="248"/>
        <v>0</v>
      </c>
      <c r="M251" s="233">
        <f t="shared" si="248"/>
        <v>0</v>
      </c>
      <c r="N251" s="75">
        <f t="shared" si="248"/>
        <v>0</v>
      </c>
      <c r="O251" s="86">
        <f t="shared" si="248"/>
        <v>0</v>
      </c>
      <c r="P251" s="310"/>
    </row>
    <row r="252" spans="1:16" hidden="1" x14ac:dyDescent="0.25">
      <c r="A252" s="30">
        <v>6322</v>
      </c>
      <c r="B252" s="41" t="s">
        <v>246</v>
      </c>
      <c r="C252" s="190">
        <f t="shared" si="238"/>
        <v>0</v>
      </c>
      <c r="D252" s="265">
        <v>0</v>
      </c>
      <c r="E252" s="43"/>
      <c r="F252" s="88">
        <f t="shared" ref="F252:F257" si="249">D252+E252</f>
        <v>0</v>
      </c>
      <c r="G252" s="230"/>
      <c r="H252" s="43"/>
      <c r="I252" s="155">
        <f t="shared" ref="I252:I257" si="250">G252+H252</f>
        <v>0</v>
      </c>
      <c r="J252" s="265">
        <v>0</v>
      </c>
      <c r="K252" s="43"/>
      <c r="L252" s="88">
        <f t="shared" ref="L252:L257" si="251">J252+K252</f>
        <v>0</v>
      </c>
      <c r="M252" s="230"/>
      <c r="N252" s="43"/>
      <c r="O252" s="155">
        <f t="shared" ref="O252:O257" si="252">M252+N252</f>
        <v>0</v>
      </c>
      <c r="P252" s="311"/>
    </row>
    <row r="253" spans="1:16" ht="24" hidden="1" x14ac:dyDescent="0.25">
      <c r="A253" s="30">
        <v>6323</v>
      </c>
      <c r="B253" s="41" t="s">
        <v>247</v>
      </c>
      <c r="C253" s="190">
        <f t="shared" si="238"/>
        <v>0</v>
      </c>
      <c r="D253" s="265">
        <v>0</v>
      </c>
      <c r="E253" s="43"/>
      <c r="F253" s="88">
        <f t="shared" si="249"/>
        <v>0</v>
      </c>
      <c r="G253" s="230"/>
      <c r="H253" s="43"/>
      <c r="I253" s="155">
        <f t="shared" si="250"/>
        <v>0</v>
      </c>
      <c r="J253" s="265">
        <v>0</v>
      </c>
      <c r="K253" s="43"/>
      <c r="L253" s="88">
        <f t="shared" si="251"/>
        <v>0</v>
      </c>
      <c r="M253" s="230"/>
      <c r="N253" s="43"/>
      <c r="O253" s="155">
        <f t="shared" si="252"/>
        <v>0</v>
      </c>
      <c r="P253" s="311"/>
    </row>
    <row r="254" spans="1:16" ht="24" hidden="1" x14ac:dyDescent="0.25">
      <c r="A254" s="30">
        <v>6324</v>
      </c>
      <c r="B254" s="41" t="s">
        <v>301</v>
      </c>
      <c r="C254" s="190">
        <f t="shared" si="238"/>
        <v>0</v>
      </c>
      <c r="D254" s="265">
        <v>0</v>
      </c>
      <c r="E254" s="43"/>
      <c r="F254" s="88">
        <f t="shared" si="249"/>
        <v>0</v>
      </c>
      <c r="G254" s="230"/>
      <c r="H254" s="43"/>
      <c r="I254" s="155">
        <f t="shared" si="250"/>
        <v>0</v>
      </c>
      <c r="J254" s="265">
        <v>0</v>
      </c>
      <c r="K254" s="43"/>
      <c r="L254" s="88">
        <f t="shared" si="251"/>
        <v>0</v>
      </c>
      <c r="M254" s="230"/>
      <c r="N254" s="43"/>
      <c r="O254" s="155">
        <f t="shared" si="252"/>
        <v>0</v>
      </c>
      <c r="P254" s="311"/>
    </row>
    <row r="255" spans="1:16" hidden="1" x14ac:dyDescent="0.25">
      <c r="A255" s="27">
        <v>6329</v>
      </c>
      <c r="B255" s="38" t="s">
        <v>302</v>
      </c>
      <c r="C255" s="189">
        <f t="shared" si="238"/>
        <v>0</v>
      </c>
      <c r="D255" s="264">
        <v>0</v>
      </c>
      <c r="E255" s="40"/>
      <c r="F255" s="89">
        <f t="shared" si="249"/>
        <v>0</v>
      </c>
      <c r="G255" s="220"/>
      <c r="H255" s="40"/>
      <c r="I255" s="154">
        <f t="shared" si="250"/>
        <v>0</v>
      </c>
      <c r="J255" s="264">
        <v>0</v>
      </c>
      <c r="K255" s="40"/>
      <c r="L255" s="89">
        <f t="shared" si="251"/>
        <v>0</v>
      </c>
      <c r="M255" s="220"/>
      <c r="N255" s="40"/>
      <c r="O255" s="154">
        <f t="shared" si="252"/>
        <v>0</v>
      </c>
      <c r="P255" s="310"/>
    </row>
    <row r="256" spans="1:16" ht="24" hidden="1" x14ac:dyDescent="0.25">
      <c r="A256" s="90">
        <v>6330</v>
      </c>
      <c r="B256" s="91" t="s">
        <v>248</v>
      </c>
      <c r="C256" s="201">
        <f t="shared" si="238"/>
        <v>0</v>
      </c>
      <c r="D256" s="266">
        <v>0</v>
      </c>
      <c r="E256" s="80"/>
      <c r="F256" s="178">
        <f t="shared" si="249"/>
        <v>0</v>
      </c>
      <c r="G256" s="235"/>
      <c r="H256" s="80"/>
      <c r="I256" s="160">
        <f t="shared" si="250"/>
        <v>0</v>
      </c>
      <c r="J256" s="266">
        <v>0</v>
      </c>
      <c r="K256" s="80"/>
      <c r="L256" s="178">
        <f t="shared" si="251"/>
        <v>0</v>
      </c>
      <c r="M256" s="235"/>
      <c r="N256" s="80"/>
      <c r="O256" s="160">
        <f t="shared" si="252"/>
        <v>0</v>
      </c>
      <c r="P256" s="320"/>
    </row>
    <row r="257" spans="1:16" hidden="1" x14ac:dyDescent="0.25">
      <c r="A257" s="72">
        <v>6360</v>
      </c>
      <c r="B257" s="41" t="s">
        <v>249</v>
      </c>
      <c r="C257" s="190">
        <f t="shared" si="238"/>
        <v>0</v>
      </c>
      <c r="D257" s="265">
        <v>0</v>
      </c>
      <c r="E257" s="43"/>
      <c r="F257" s="88">
        <f t="shared" si="249"/>
        <v>0</v>
      </c>
      <c r="G257" s="230"/>
      <c r="H257" s="43"/>
      <c r="I257" s="155">
        <f t="shared" si="250"/>
        <v>0</v>
      </c>
      <c r="J257" s="265">
        <v>0</v>
      </c>
      <c r="K257" s="43"/>
      <c r="L257" s="88">
        <f t="shared" si="251"/>
        <v>0</v>
      </c>
      <c r="M257" s="230"/>
      <c r="N257" s="43"/>
      <c r="O257" s="155">
        <f t="shared" si="252"/>
        <v>0</v>
      </c>
      <c r="P257" s="311"/>
    </row>
    <row r="258" spans="1:16" ht="36" x14ac:dyDescent="0.25">
      <c r="A258" s="34">
        <v>6400</v>
      </c>
      <c r="B258" s="69" t="s">
        <v>250</v>
      </c>
      <c r="C258" s="314">
        <f t="shared" si="238"/>
        <v>5409</v>
      </c>
      <c r="D258" s="228">
        <f>SUM(D259,D263)</f>
        <v>4409</v>
      </c>
      <c r="E258" s="36">
        <f t="shared" ref="E258" si="253">SUM(E259,E263)</f>
        <v>1000</v>
      </c>
      <c r="F258" s="174">
        <f>SUM(F259,F263)</f>
        <v>5409</v>
      </c>
      <c r="G258" s="228">
        <f t="shared" ref="G258:O258" si="254">SUM(G259,G263)</f>
        <v>0</v>
      </c>
      <c r="H258" s="36">
        <f t="shared" si="254"/>
        <v>0</v>
      </c>
      <c r="I258" s="174">
        <f t="shared" si="254"/>
        <v>0</v>
      </c>
      <c r="J258" s="228">
        <f>SUM(J259,J263)</f>
        <v>0</v>
      </c>
      <c r="K258" s="36">
        <f t="shared" si="254"/>
        <v>0</v>
      </c>
      <c r="L258" s="174">
        <f t="shared" si="254"/>
        <v>0</v>
      </c>
      <c r="M258" s="228">
        <f t="shared" si="254"/>
        <v>0</v>
      </c>
      <c r="N258" s="36">
        <f t="shared" si="254"/>
        <v>0</v>
      </c>
      <c r="O258" s="174">
        <f t="shared" si="254"/>
        <v>0</v>
      </c>
      <c r="P258" s="706"/>
    </row>
    <row r="259" spans="1:16" ht="24" hidden="1" x14ac:dyDescent="0.25">
      <c r="A259" s="686">
        <v>6410</v>
      </c>
      <c r="B259" s="38" t="s">
        <v>251</v>
      </c>
      <c r="C259" s="189">
        <f t="shared" si="238"/>
        <v>0</v>
      </c>
      <c r="D259" s="128">
        <f>SUM(D260:D262)</f>
        <v>0</v>
      </c>
      <c r="E259" s="75">
        <f t="shared" ref="E259" si="255">SUM(E260:E262)</f>
        <v>0</v>
      </c>
      <c r="F259" s="175">
        <f>SUM(F260:F262)</f>
        <v>0</v>
      </c>
      <c r="G259" s="233">
        <f t="shared" ref="G259:O259" si="256">SUM(G260:G262)</f>
        <v>0</v>
      </c>
      <c r="H259" s="75">
        <f t="shared" si="256"/>
        <v>0</v>
      </c>
      <c r="I259" s="86">
        <f t="shared" si="256"/>
        <v>0</v>
      </c>
      <c r="J259" s="128">
        <f>SUM(J260:J262)</f>
        <v>0</v>
      </c>
      <c r="K259" s="75">
        <f t="shared" si="256"/>
        <v>0</v>
      </c>
      <c r="L259" s="175">
        <f t="shared" si="256"/>
        <v>0</v>
      </c>
      <c r="M259" s="233">
        <f t="shared" si="256"/>
        <v>0</v>
      </c>
      <c r="N259" s="75">
        <f t="shared" si="256"/>
        <v>0</v>
      </c>
      <c r="O259" s="158">
        <f t="shared" si="256"/>
        <v>0</v>
      </c>
      <c r="P259" s="323"/>
    </row>
    <row r="260" spans="1:16" hidden="1" x14ac:dyDescent="0.25">
      <c r="A260" s="30">
        <v>6411</v>
      </c>
      <c r="B260" s="92" t="s">
        <v>252</v>
      </c>
      <c r="C260" s="190">
        <f t="shared" si="238"/>
        <v>0</v>
      </c>
      <c r="D260" s="265">
        <v>0</v>
      </c>
      <c r="E260" s="43"/>
      <c r="F260" s="88">
        <f t="shared" ref="F260:F262" si="257">D260+E260</f>
        <v>0</v>
      </c>
      <c r="G260" s="230"/>
      <c r="H260" s="43"/>
      <c r="I260" s="155">
        <f t="shared" ref="I260:I262" si="258">G260+H260</f>
        <v>0</v>
      </c>
      <c r="J260" s="265">
        <v>0</v>
      </c>
      <c r="K260" s="43"/>
      <c r="L260" s="88">
        <f t="shared" ref="L260:L262" si="259">J260+K260</f>
        <v>0</v>
      </c>
      <c r="M260" s="230"/>
      <c r="N260" s="43"/>
      <c r="O260" s="155">
        <f t="shared" ref="O260:O262" si="260">M260+N260</f>
        <v>0</v>
      </c>
      <c r="P260" s="311"/>
    </row>
    <row r="261" spans="1:16" ht="36" hidden="1" x14ac:dyDescent="0.25">
      <c r="A261" s="30">
        <v>6412</v>
      </c>
      <c r="B261" s="41" t="s">
        <v>253</v>
      </c>
      <c r="C261" s="190">
        <f t="shared" si="238"/>
        <v>0</v>
      </c>
      <c r="D261" s="265">
        <v>0</v>
      </c>
      <c r="E261" s="43"/>
      <c r="F261" s="88">
        <f t="shared" si="257"/>
        <v>0</v>
      </c>
      <c r="G261" s="230"/>
      <c r="H261" s="43"/>
      <c r="I261" s="155">
        <f t="shared" si="258"/>
        <v>0</v>
      </c>
      <c r="J261" s="265">
        <v>0</v>
      </c>
      <c r="K261" s="43"/>
      <c r="L261" s="88">
        <f t="shared" si="259"/>
        <v>0</v>
      </c>
      <c r="M261" s="230"/>
      <c r="N261" s="43"/>
      <c r="O261" s="155">
        <f t="shared" si="260"/>
        <v>0</v>
      </c>
      <c r="P261" s="311"/>
    </row>
    <row r="262" spans="1:16" ht="36" hidden="1" x14ac:dyDescent="0.25">
      <c r="A262" s="30">
        <v>6419</v>
      </c>
      <c r="B262" s="41" t="s">
        <v>254</v>
      </c>
      <c r="C262" s="190">
        <f t="shared" si="238"/>
        <v>0</v>
      </c>
      <c r="D262" s="265">
        <v>0</v>
      </c>
      <c r="E262" s="43"/>
      <c r="F262" s="88">
        <f t="shared" si="257"/>
        <v>0</v>
      </c>
      <c r="G262" s="230"/>
      <c r="H262" s="43"/>
      <c r="I262" s="155">
        <f t="shared" si="258"/>
        <v>0</v>
      </c>
      <c r="J262" s="265">
        <v>0</v>
      </c>
      <c r="K262" s="43"/>
      <c r="L262" s="88">
        <f t="shared" si="259"/>
        <v>0</v>
      </c>
      <c r="M262" s="230"/>
      <c r="N262" s="43"/>
      <c r="O262" s="155">
        <f t="shared" si="260"/>
        <v>0</v>
      </c>
      <c r="P262" s="311"/>
    </row>
    <row r="263" spans="1:16" ht="36" x14ac:dyDescent="0.25">
      <c r="A263" s="72">
        <v>6420</v>
      </c>
      <c r="B263" s="41" t="s">
        <v>255</v>
      </c>
      <c r="C263" s="312">
        <f t="shared" si="238"/>
        <v>5409</v>
      </c>
      <c r="D263" s="231">
        <f>SUM(D264:D267)</f>
        <v>4409</v>
      </c>
      <c r="E263" s="73">
        <f t="shared" ref="E263" si="261">SUM(E264:E267)</f>
        <v>1000</v>
      </c>
      <c r="F263" s="93">
        <f>SUM(F264:F267)</f>
        <v>5409</v>
      </c>
      <c r="G263" s="231">
        <f t="shared" ref="G263:N263" si="262">SUM(G264:G267)</f>
        <v>0</v>
      </c>
      <c r="H263" s="73">
        <f t="shared" si="262"/>
        <v>0</v>
      </c>
      <c r="I263" s="93">
        <f t="shared" si="262"/>
        <v>0</v>
      </c>
      <c r="J263" s="231">
        <f>SUM(J264:J267)</f>
        <v>0</v>
      </c>
      <c r="K263" s="73">
        <f t="shared" si="262"/>
        <v>0</v>
      </c>
      <c r="L263" s="93">
        <f t="shared" si="262"/>
        <v>0</v>
      </c>
      <c r="M263" s="231">
        <f t="shared" si="262"/>
        <v>0</v>
      </c>
      <c r="N263" s="73">
        <f t="shared" si="262"/>
        <v>0</v>
      </c>
      <c r="O263" s="93">
        <f>SUM(O264:O267)</f>
        <v>0</v>
      </c>
      <c r="P263" s="623"/>
    </row>
    <row r="264" spans="1:16" hidden="1" x14ac:dyDescent="0.25">
      <c r="A264" s="30">
        <v>6421</v>
      </c>
      <c r="B264" s="41" t="s">
        <v>256</v>
      </c>
      <c r="C264" s="190">
        <f t="shared" si="238"/>
        <v>0</v>
      </c>
      <c r="D264" s="265">
        <v>0</v>
      </c>
      <c r="E264" s="43"/>
      <c r="F264" s="88">
        <f t="shared" ref="F264:F267" si="263">D264+E264</f>
        <v>0</v>
      </c>
      <c r="G264" s="230"/>
      <c r="H264" s="43"/>
      <c r="I264" s="155">
        <f t="shared" ref="I264:I267" si="264">G264+H264</f>
        <v>0</v>
      </c>
      <c r="J264" s="265">
        <v>0</v>
      </c>
      <c r="K264" s="43"/>
      <c r="L264" s="88">
        <f t="shared" ref="L264:L267" si="265">J264+K264</f>
        <v>0</v>
      </c>
      <c r="M264" s="230"/>
      <c r="N264" s="43"/>
      <c r="O264" s="155">
        <f t="shared" ref="O264:O267" si="266">M264+N264</f>
        <v>0</v>
      </c>
      <c r="P264" s="311"/>
    </row>
    <row r="265" spans="1:16" x14ac:dyDescent="0.25">
      <c r="A265" s="30">
        <v>6422</v>
      </c>
      <c r="B265" s="41" t="s">
        <v>257</v>
      </c>
      <c r="C265" s="312">
        <f t="shared" si="238"/>
        <v>3709</v>
      </c>
      <c r="D265" s="230">
        <v>3709</v>
      </c>
      <c r="E265" s="43"/>
      <c r="F265" s="88">
        <f t="shared" si="263"/>
        <v>3709</v>
      </c>
      <c r="G265" s="230"/>
      <c r="H265" s="43"/>
      <c r="I265" s="88">
        <f t="shared" si="264"/>
        <v>0</v>
      </c>
      <c r="J265" s="230">
        <v>0</v>
      </c>
      <c r="K265" s="43"/>
      <c r="L265" s="88">
        <f t="shared" si="265"/>
        <v>0</v>
      </c>
      <c r="M265" s="230"/>
      <c r="N265" s="43"/>
      <c r="O265" s="88">
        <f t="shared" si="266"/>
        <v>0</v>
      </c>
      <c r="P265" s="623"/>
    </row>
    <row r="266" spans="1:16" ht="24" x14ac:dyDescent="0.25">
      <c r="A266" s="30">
        <v>6423</v>
      </c>
      <c r="B266" s="41" t="s">
        <v>258</v>
      </c>
      <c r="C266" s="312">
        <f t="shared" si="238"/>
        <v>1700</v>
      </c>
      <c r="D266" s="230">
        <v>700</v>
      </c>
      <c r="E266" s="43">
        <v>1000</v>
      </c>
      <c r="F266" s="88">
        <f t="shared" si="263"/>
        <v>1700</v>
      </c>
      <c r="G266" s="230"/>
      <c r="H266" s="43"/>
      <c r="I266" s="88">
        <f t="shared" si="264"/>
        <v>0</v>
      </c>
      <c r="J266" s="230">
        <v>0</v>
      </c>
      <c r="K266" s="43"/>
      <c r="L266" s="88">
        <f t="shared" si="265"/>
        <v>0</v>
      </c>
      <c r="M266" s="230"/>
      <c r="N266" s="43"/>
      <c r="O266" s="88">
        <f t="shared" si="266"/>
        <v>0</v>
      </c>
      <c r="P266" s="623"/>
    </row>
    <row r="267" spans="1:16" ht="36" hidden="1" x14ac:dyDescent="0.25">
      <c r="A267" s="30">
        <v>6424</v>
      </c>
      <c r="B267" s="41" t="s">
        <v>259</v>
      </c>
      <c r="C267" s="190">
        <f t="shared" si="238"/>
        <v>0</v>
      </c>
      <c r="D267" s="265">
        <v>0</v>
      </c>
      <c r="E267" s="43"/>
      <c r="F267" s="88">
        <f t="shared" si="263"/>
        <v>0</v>
      </c>
      <c r="G267" s="230"/>
      <c r="H267" s="43"/>
      <c r="I267" s="155">
        <f t="shared" si="264"/>
        <v>0</v>
      </c>
      <c r="J267" s="265">
        <v>0</v>
      </c>
      <c r="K267" s="43"/>
      <c r="L267" s="88">
        <f t="shared" si="265"/>
        <v>0</v>
      </c>
      <c r="M267" s="230"/>
      <c r="N267" s="43"/>
      <c r="O267" s="155">
        <f t="shared" si="266"/>
        <v>0</v>
      </c>
      <c r="P267" s="311"/>
    </row>
    <row r="268" spans="1:16" ht="36" hidden="1" x14ac:dyDescent="0.25">
      <c r="A268" s="95">
        <v>7000</v>
      </c>
      <c r="B268" s="95" t="s">
        <v>260</v>
      </c>
      <c r="C268" s="203">
        <f>SUM(F268,I268,L268,O268)</f>
        <v>0</v>
      </c>
      <c r="D268" s="136">
        <f>SUM(D269,D279)</f>
        <v>0</v>
      </c>
      <c r="E268" s="96">
        <f t="shared" ref="E268" si="267">SUM(E269,E279)</f>
        <v>0</v>
      </c>
      <c r="F268" s="267">
        <f>SUM(F269,F279)</f>
        <v>0</v>
      </c>
      <c r="G268" s="237">
        <f t="shared" ref="G268:N268" si="268">SUM(G269,G279)</f>
        <v>0</v>
      </c>
      <c r="H268" s="96">
        <f t="shared" si="268"/>
        <v>0</v>
      </c>
      <c r="I268" s="279">
        <f t="shared" si="268"/>
        <v>0</v>
      </c>
      <c r="J268" s="136">
        <f>SUM(J269,J279)</f>
        <v>0</v>
      </c>
      <c r="K268" s="96">
        <f t="shared" si="268"/>
        <v>0</v>
      </c>
      <c r="L268" s="267">
        <f t="shared" si="268"/>
        <v>0</v>
      </c>
      <c r="M268" s="237">
        <f t="shared" si="268"/>
        <v>0</v>
      </c>
      <c r="N268" s="96">
        <f t="shared" si="268"/>
        <v>0</v>
      </c>
      <c r="O268" s="162">
        <f>SUM(O269,O279)</f>
        <v>0</v>
      </c>
      <c r="P268" s="445"/>
    </row>
    <row r="269" spans="1:16" ht="24" hidden="1" x14ac:dyDescent="0.25">
      <c r="A269" s="34">
        <v>7200</v>
      </c>
      <c r="B269" s="69" t="s">
        <v>261</v>
      </c>
      <c r="C269" s="188">
        <f t="shared" si="238"/>
        <v>0</v>
      </c>
      <c r="D269" s="127">
        <f>SUM(D270,D271,D274,D275,D278)</f>
        <v>0</v>
      </c>
      <c r="E269" s="36">
        <f t="shared" ref="E269" si="269">SUM(E270,E271,E274,E275,E278)</f>
        <v>0</v>
      </c>
      <c r="F269" s="174">
        <f>SUM(F270,F271,F274,F275,F278)</f>
        <v>0</v>
      </c>
      <c r="G269" s="228"/>
      <c r="H269" s="76"/>
      <c r="I269" s="120">
        <f>SUM(I270,I271,I274,I275,I278)</f>
        <v>0</v>
      </c>
      <c r="J269" s="127">
        <f>SUM(J270,J271,J274,J275,J278)</f>
        <v>0</v>
      </c>
      <c r="K269" s="76"/>
      <c r="L269" s="174">
        <f>SUM(L270,L271,L274,L275,L278)</f>
        <v>0</v>
      </c>
      <c r="M269" s="228"/>
      <c r="N269" s="36"/>
      <c r="O269" s="121">
        <f>SUM(O270,O271,O274,O275,O278)</f>
        <v>0</v>
      </c>
      <c r="P269" s="440"/>
    </row>
    <row r="270" spans="1:16" ht="24" hidden="1" x14ac:dyDescent="0.25">
      <c r="A270" s="686">
        <v>7210</v>
      </c>
      <c r="B270" s="38" t="s">
        <v>262</v>
      </c>
      <c r="C270" s="189">
        <f t="shared" si="238"/>
        <v>0</v>
      </c>
      <c r="D270" s="264">
        <v>0</v>
      </c>
      <c r="E270" s="40"/>
      <c r="F270" s="89">
        <f>D270+E270</f>
        <v>0</v>
      </c>
      <c r="G270" s="220"/>
      <c r="H270" s="40"/>
      <c r="I270" s="154">
        <f>G270+H270</f>
        <v>0</v>
      </c>
      <c r="J270" s="264">
        <v>0</v>
      </c>
      <c r="K270" s="40"/>
      <c r="L270" s="89">
        <f>J270+K270</f>
        <v>0</v>
      </c>
      <c r="M270" s="220"/>
      <c r="N270" s="40"/>
      <c r="O270" s="154">
        <f>M270+N270</f>
        <v>0</v>
      </c>
      <c r="P270" s="310"/>
    </row>
    <row r="271" spans="1:16" s="94" customFormat="1" ht="36" hidden="1" x14ac:dyDescent="0.25">
      <c r="A271" s="72">
        <v>7220</v>
      </c>
      <c r="B271" s="41" t="s">
        <v>263</v>
      </c>
      <c r="C271" s="190">
        <f t="shared" si="238"/>
        <v>0</v>
      </c>
      <c r="D271" s="129">
        <f>SUM(D272:D273)</f>
        <v>0</v>
      </c>
      <c r="E271" s="73">
        <f t="shared" ref="E271" si="270">SUM(E272:E273)</f>
        <v>0</v>
      </c>
      <c r="F271" s="93">
        <f>SUM(F272:F273)</f>
        <v>0</v>
      </c>
      <c r="G271" s="231">
        <f t="shared" ref="G271:O271" si="271">SUM(G272:G273)</f>
        <v>0</v>
      </c>
      <c r="H271" s="73">
        <f t="shared" si="271"/>
        <v>0</v>
      </c>
      <c r="I271" s="87">
        <f t="shared" si="271"/>
        <v>0</v>
      </c>
      <c r="J271" s="129">
        <f>SUM(J272:J273)</f>
        <v>0</v>
      </c>
      <c r="K271" s="73">
        <f t="shared" si="271"/>
        <v>0</v>
      </c>
      <c r="L271" s="93">
        <f t="shared" si="271"/>
        <v>0</v>
      </c>
      <c r="M271" s="231">
        <f t="shared" si="271"/>
        <v>0</v>
      </c>
      <c r="N271" s="73">
        <f t="shared" si="271"/>
        <v>0</v>
      </c>
      <c r="O271" s="87">
        <f t="shared" si="271"/>
        <v>0</v>
      </c>
      <c r="P271" s="311"/>
    </row>
    <row r="272" spans="1:16" s="94" customFormat="1" ht="36" hidden="1" x14ac:dyDescent="0.25">
      <c r="A272" s="30">
        <v>7221</v>
      </c>
      <c r="B272" s="41" t="s">
        <v>264</v>
      </c>
      <c r="C272" s="190">
        <f t="shared" si="238"/>
        <v>0</v>
      </c>
      <c r="D272" s="265">
        <v>0</v>
      </c>
      <c r="E272" s="43"/>
      <c r="F272" s="88">
        <f t="shared" ref="F272:F274" si="272">D272+E272</f>
        <v>0</v>
      </c>
      <c r="G272" s="230"/>
      <c r="H272" s="43"/>
      <c r="I272" s="155">
        <f t="shared" ref="I272:I274" si="273">G272+H272</f>
        <v>0</v>
      </c>
      <c r="J272" s="265">
        <v>0</v>
      </c>
      <c r="K272" s="43"/>
      <c r="L272" s="88">
        <f t="shared" ref="L272:L274" si="274">J272+K272</f>
        <v>0</v>
      </c>
      <c r="M272" s="230"/>
      <c r="N272" s="43"/>
      <c r="O272" s="155">
        <f t="shared" ref="O272:O274" si="275">M272+N272</f>
        <v>0</v>
      </c>
      <c r="P272" s="311"/>
    </row>
    <row r="273" spans="1:16" s="94" customFormat="1" ht="36" hidden="1" x14ac:dyDescent="0.25">
      <c r="A273" s="30">
        <v>7222</v>
      </c>
      <c r="B273" s="41" t="s">
        <v>265</v>
      </c>
      <c r="C273" s="190">
        <f t="shared" si="238"/>
        <v>0</v>
      </c>
      <c r="D273" s="265">
        <v>0</v>
      </c>
      <c r="E273" s="43"/>
      <c r="F273" s="88">
        <f t="shared" si="272"/>
        <v>0</v>
      </c>
      <c r="G273" s="230"/>
      <c r="H273" s="43"/>
      <c r="I273" s="155">
        <f t="shared" si="273"/>
        <v>0</v>
      </c>
      <c r="J273" s="265">
        <v>0</v>
      </c>
      <c r="K273" s="43"/>
      <c r="L273" s="88">
        <f t="shared" si="274"/>
        <v>0</v>
      </c>
      <c r="M273" s="230"/>
      <c r="N273" s="43"/>
      <c r="O273" s="155">
        <f t="shared" si="275"/>
        <v>0</v>
      </c>
      <c r="P273" s="311"/>
    </row>
    <row r="274" spans="1:16" ht="24" hidden="1" x14ac:dyDescent="0.25">
      <c r="A274" s="72">
        <v>7230</v>
      </c>
      <c r="B274" s="41" t="s">
        <v>308</v>
      </c>
      <c r="C274" s="190">
        <f t="shared" si="238"/>
        <v>0</v>
      </c>
      <c r="D274" s="265">
        <v>0</v>
      </c>
      <c r="E274" s="43"/>
      <c r="F274" s="88">
        <f t="shared" si="272"/>
        <v>0</v>
      </c>
      <c r="G274" s="230"/>
      <c r="H274" s="43"/>
      <c r="I274" s="155">
        <f t="shared" si="273"/>
        <v>0</v>
      </c>
      <c r="J274" s="265">
        <v>0</v>
      </c>
      <c r="K274" s="43"/>
      <c r="L274" s="88">
        <f t="shared" si="274"/>
        <v>0</v>
      </c>
      <c r="M274" s="230"/>
      <c r="N274" s="43"/>
      <c r="O274" s="155">
        <f t="shared" si="275"/>
        <v>0</v>
      </c>
      <c r="P274" s="311"/>
    </row>
    <row r="275" spans="1:16" ht="24" hidden="1" x14ac:dyDescent="0.25">
      <c r="A275" s="72">
        <v>7240</v>
      </c>
      <c r="B275" s="41" t="s">
        <v>266</v>
      </c>
      <c r="C275" s="190">
        <f t="shared" si="238"/>
        <v>0</v>
      </c>
      <c r="D275" s="129">
        <f>SUM(D276:D277)</f>
        <v>0</v>
      </c>
      <c r="E275" s="73">
        <f t="shared" ref="E275" si="276">SUM(E276:E277)</f>
        <v>0</v>
      </c>
      <c r="F275" s="93">
        <f>SUM(F276:F277)</f>
        <v>0</v>
      </c>
      <c r="G275" s="231">
        <f t="shared" ref="G275:O275" si="277">SUM(G276:G277)</f>
        <v>0</v>
      </c>
      <c r="H275" s="73">
        <f t="shared" si="277"/>
        <v>0</v>
      </c>
      <c r="I275" s="87">
        <f t="shared" si="277"/>
        <v>0</v>
      </c>
      <c r="J275" s="129">
        <f>SUM(J276:J277)</f>
        <v>0</v>
      </c>
      <c r="K275" s="73">
        <f t="shared" si="277"/>
        <v>0</v>
      </c>
      <c r="L275" s="93">
        <f t="shared" si="277"/>
        <v>0</v>
      </c>
      <c r="M275" s="231">
        <f t="shared" si="277"/>
        <v>0</v>
      </c>
      <c r="N275" s="73">
        <f t="shared" si="277"/>
        <v>0</v>
      </c>
      <c r="O275" s="87">
        <f t="shared" si="277"/>
        <v>0</v>
      </c>
      <c r="P275" s="311"/>
    </row>
    <row r="276" spans="1:16" ht="48" hidden="1" x14ac:dyDescent="0.25">
      <c r="A276" s="30">
        <v>7245</v>
      </c>
      <c r="B276" s="41" t="s">
        <v>267</v>
      </c>
      <c r="C276" s="190">
        <f t="shared" si="238"/>
        <v>0</v>
      </c>
      <c r="D276" s="265">
        <v>0</v>
      </c>
      <c r="E276" s="43"/>
      <c r="F276" s="88">
        <f t="shared" ref="F276:F278" si="278">D276+E276</f>
        <v>0</v>
      </c>
      <c r="G276" s="230"/>
      <c r="H276" s="43"/>
      <c r="I276" s="155">
        <f t="shared" ref="I276:I278" si="279">G276+H276</f>
        <v>0</v>
      </c>
      <c r="J276" s="265">
        <v>0</v>
      </c>
      <c r="K276" s="43"/>
      <c r="L276" s="88">
        <f t="shared" ref="L276:L278" si="280">J276+K276</f>
        <v>0</v>
      </c>
      <c r="M276" s="230"/>
      <c r="N276" s="43"/>
      <c r="O276" s="155">
        <f t="shared" ref="O276:O278" si="281">M276+N276</f>
        <v>0</v>
      </c>
      <c r="P276" s="311"/>
    </row>
    <row r="277" spans="1:16" ht="96" hidden="1" x14ac:dyDescent="0.25">
      <c r="A277" s="30">
        <v>7246</v>
      </c>
      <c r="B277" s="41" t="s">
        <v>268</v>
      </c>
      <c r="C277" s="190">
        <f t="shared" si="238"/>
        <v>0</v>
      </c>
      <c r="D277" s="265">
        <v>0</v>
      </c>
      <c r="E277" s="43"/>
      <c r="F277" s="88">
        <f t="shared" si="278"/>
        <v>0</v>
      </c>
      <c r="G277" s="230"/>
      <c r="H277" s="43"/>
      <c r="I277" s="155">
        <f t="shared" si="279"/>
        <v>0</v>
      </c>
      <c r="J277" s="265">
        <v>0</v>
      </c>
      <c r="K277" s="43"/>
      <c r="L277" s="88">
        <f t="shared" si="280"/>
        <v>0</v>
      </c>
      <c r="M277" s="230"/>
      <c r="N277" s="43"/>
      <c r="O277" s="155">
        <f t="shared" si="281"/>
        <v>0</v>
      </c>
      <c r="P277" s="311"/>
    </row>
    <row r="278" spans="1:16" ht="24" hidden="1" x14ac:dyDescent="0.25">
      <c r="A278" s="90">
        <v>7260</v>
      </c>
      <c r="B278" s="38" t="s">
        <v>269</v>
      </c>
      <c r="C278" s="189">
        <f t="shared" si="238"/>
        <v>0</v>
      </c>
      <c r="D278" s="264">
        <v>0</v>
      </c>
      <c r="E278" s="40"/>
      <c r="F278" s="89">
        <f t="shared" si="278"/>
        <v>0</v>
      </c>
      <c r="G278" s="220"/>
      <c r="H278" s="40"/>
      <c r="I278" s="154">
        <f t="shared" si="279"/>
        <v>0</v>
      </c>
      <c r="J278" s="264">
        <v>0</v>
      </c>
      <c r="K278" s="40"/>
      <c r="L278" s="89">
        <f t="shared" si="280"/>
        <v>0</v>
      </c>
      <c r="M278" s="220"/>
      <c r="N278" s="40"/>
      <c r="O278" s="154">
        <f t="shared" si="281"/>
        <v>0</v>
      </c>
      <c r="P278" s="310"/>
    </row>
    <row r="279" spans="1:16" hidden="1" x14ac:dyDescent="0.25">
      <c r="A279" s="52">
        <v>7700</v>
      </c>
      <c r="B279" s="103" t="s">
        <v>298</v>
      </c>
      <c r="C279" s="204">
        <f t="shared" si="238"/>
        <v>0</v>
      </c>
      <c r="D279" s="137">
        <f>D280</f>
        <v>0</v>
      </c>
      <c r="E279" s="104">
        <f t="shared" ref="E279:O279" si="282">E280</f>
        <v>0</v>
      </c>
      <c r="F279" s="176">
        <f t="shared" si="282"/>
        <v>0</v>
      </c>
      <c r="G279" s="238">
        <f t="shared" si="282"/>
        <v>0</v>
      </c>
      <c r="H279" s="104">
        <f t="shared" si="282"/>
        <v>0</v>
      </c>
      <c r="I279" s="280">
        <f t="shared" si="282"/>
        <v>0</v>
      </c>
      <c r="J279" s="137">
        <f>J280</f>
        <v>0</v>
      </c>
      <c r="K279" s="104">
        <f t="shared" si="282"/>
        <v>0</v>
      </c>
      <c r="L279" s="176">
        <f t="shared" si="282"/>
        <v>0</v>
      </c>
      <c r="M279" s="238">
        <f t="shared" si="282"/>
        <v>0</v>
      </c>
      <c r="N279" s="104">
        <f t="shared" si="282"/>
        <v>0</v>
      </c>
      <c r="O279" s="280">
        <f t="shared" si="282"/>
        <v>0</v>
      </c>
      <c r="P279" s="441"/>
    </row>
    <row r="280" spans="1:16" hidden="1" x14ac:dyDescent="0.25">
      <c r="A280" s="70">
        <v>7720</v>
      </c>
      <c r="B280" s="38" t="s">
        <v>299</v>
      </c>
      <c r="C280" s="191">
        <f t="shared" si="238"/>
        <v>0</v>
      </c>
      <c r="D280" s="257">
        <v>0</v>
      </c>
      <c r="E280" s="47"/>
      <c r="F280" s="179">
        <f>D280+E280</f>
        <v>0</v>
      </c>
      <c r="G280" s="239"/>
      <c r="H280" s="47"/>
      <c r="I280" s="163">
        <f>G280+H280</f>
        <v>0</v>
      </c>
      <c r="J280" s="257">
        <v>0</v>
      </c>
      <c r="K280" s="47"/>
      <c r="L280" s="179">
        <f>J280+K280</f>
        <v>0</v>
      </c>
      <c r="M280" s="239"/>
      <c r="N280" s="47"/>
      <c r="O280" s="163">
        <f>M280+N280</f>
        <v>0</v>
      </c>
      <c r="P280" s="323"/>
    </row>
    <row r="281" spans="1:16" hidden="1" x14ac:dyDescent="0.25">
      <c r="A281" s="92"/>
      <c r="B281" s="41" t="s">
        <v>270</v>
      </c>
      <c r="C281" s="190">
        <f t="shared" si="238"/>
        <v>0</v>
      </c>
      <c r="D281" s="129">
        <f>SUM(D282:D283)</f>
        <v>0</v>
      </c>
      <c r="E281" s="73">
        <f t="shared" ref="E281" si="283">SUM(E282:E283)</f>
        <v>0</v>
      </c>
      <c r="F281" s="93">
        <f>SUM(F282:F283)</f>
        <v>0</v>
      </c>
      <c r="G281" s="231">
        <f t="shared" ref="G281:O281" si="284">SUM(G282:G283)</f>
        <v>0</v>
      </c>
      <c r="H281" s="73">
        <f t="shared" si="284"/>
        <v>0</v>
      </c>
      <c r="I281" s="87">
        <f t="shared" si="284"/>
        <v>0</v>
      </c>
      <c r="J281" s="129">
        <f>SUM(J282:J283)</f>
        <v>0</v>
      </c>
      <c r="K281" s="73">
        <f t="shared" si="284"/>
        <v>0</v>
      </c>
      <c r="L281" s="93">
        <f t="shared" si="284"/>
        <v>0</v>
      </c>
      <c r="M281" s="231">
        <f t="shared" si="284"/>
        <v>0</v>
      </c>
      <c r="N281" s="73">
        <f t="shared" si="284"/>
        <v>0</v>
      </c>
      <c r="O281" s="87">
        <f t="shared" si="284"/>
        <v>0</v>
      </c>
      <c r="P281" s="311"/>
    </row>
    <row r="282" spans="1:16" hidden="1" x14ac:dyDescent="0.25">
      <c r="A282" s="92" t="s">
        <v>271</v>
      </c>
      <c r="B282" s="30" t="s">
        <v>272</v>
      </c>
      <c r="C282" s="190">
        <f t="shared" si="238"/>
        <v>0</v>
      </c>
      <c r="D282" s="265"/>
      <c r="E282" s="43"/>
      <c r="F282" s="88">
        <f>E282+D282</f>
        <v>0</v>
      </c>
      <c r="G282" s="230"/>
      <c r="H282" s="43"/>
      <c r="I282" s="155">
        <f>H282+G282</f>
        <v>0</v>
      </c>
      <c r="J282" s="265"/>
      <c r="K282" s="43"/>
      <c r="L282" s="88">
        <f>K282+J282</f>
        <v>0</v>
      </c>
      <c r="M282" s="230"/>
      <c r="N282" s="43"/>
      <c r="O282" s="155">
        <f>N282+M282</f>
        <v>0</v>
      </c>
      <c r="P282" s="311"/>
    </row>
    <row r="283" spans="1:16" ht="24" hidden="1" x14ac:dyDescent="0.25">
      <c r="A283" s="92" t="s">
        <v>273</v>
      </c>
      <c r="B283" s="97" t="s">
        <v>274</v>
      </c>
      <c r="C283" s="189">
        <f t="shared" si="238"/>
        <v>0</v>
      </c>
      <c r="D283" s="264"/>
      <c r="E283" s="40"/>
      <c r="F283" s="89">
        <f>E283+D283</f>
        <v>0</v>
      </c>
      <c r="G283" s="220"/>
      <c r="H283" s="40"/>
      <c r="I283" s="154">
        <f>H283+G283</f>
        <v>0</v>
      </c>
      <c r="J283" s="264"/>
      <c r="K283" s="40"/>
      <c r="L283" s="89">
        <f>K283+J283</f>
        <v>0</v>
      </c>
      <c r="M283" s="220"/>
      <c r="N283" s="40"/>
      <c r="O283" s="154">
        <f>N283+M283</f>
        <v>0</v>
      </c>
      <c r="P283" s="310"/>
    </row>
    <row r="284" spans="1:16" ht="12.75" thickBot="1" x14ac:dyDescent="0.3">
      <c r="A284" s="108"/>
      <c r="B284" s="108" t="s">
        <v>275</v>
      </c>
      <c r="C284" s="324">
        <f t="shared" si="238"/>
        <v>613674</v>
      </c>
      <c r="D284" s="240">
        <f>SUM(D281,D268,D229,D194,D186,D172,D74,D52)</f>
        <v>613674</v>
      </c>
      <c r="E284" s="109">
        <f t="shared" ref="E284:O284" si="285">SUM(E281,E268,E229,E194,E186,E172,E74,E52)</f>
        <v>0</v>
      </c>
      <c r="F284" s="446">
        <f t="shared" si="285"/>
        <v>613674</v>
      </c>
      <c r="G284" s="240">
        <f t="shared" si="285"/>
        <v>0</v>
      </c>
      <c r="H284" s="109">
        <f t="shared" si="285"/>
        <v>0</v>
      </c>
      <c r="I284" s="446">
        <f t="shared" si="285"/>
        <v>0</v>
      </c>
      <c r="J284" s="240">
        <f>SUM(J281,J268,J229,J194,J186,J172,J74,J52)</f>
        <v>0</v>
      </c>
      <c r="K284" s="109">
        <f t="shared" si="285"/>
        <v>0</v>
      </c>
      <c r="L284" s="446">
        <f t="shared" si="285"/>
        <v>0</v>
      </c>
      <c r="M284" s="240">
        <f t="shared" si="285"/>
        <v>0</v>
      </c>
      <c r="N284" s="109">
        <f t="shared" si="285"/>
        <v>0</v>
      </c>
      <c r="O284" s="446">
        <f t="shared" si="285"/>
        <v>0</v>
      </c>
      <c r="P284" s="708"/>
    </row>
    <row r="285" spans="1:16" s="19" customFormat="1" ht="13.5" hidden="1" thickTop="1" thickBot="1" x14ac:dyDescent="0.3">
      <c r="A285" s="881" t="s">
        <v>276</v>
      </c>
      <c r="B285" s="882"/>
      <c r="C285" s="206">
        <f t="shared" si="238"/>
        <v>0</v>
      </c>
      <c r="D285" s="139">
        <f>SUM(D24,D25,D41,D42)-D50</f>
        <v>0</v>
      </c>
      <c r="E285" s="111">
        <f t="shared" ref="E285" si="286">SUM(E24,E25,E41)-E50</f>
        <v>0</v>
      </c>
      <c r="F285" s="112">
        <f>SUM(F24,F25,F41)-F50</f>
        <v>0</v>
      </c>
      <c r="G285" s="241">
        <f>SUM(G24,G42)-G50</f>
        <v>0</v>
      </c>
      <c r="H285" s="111">
        <f t="shared" ref="H285:I285" si="287">SUM(H24,H42)-H50</f>
        <v>0</v>
      </c>
      <c r="I285" s="123">
        <f t="shared" si="287"/>
        <v>0</v>
      </c>
      <c r="J285" s="139">
        <f>(J26+J42)-J50</f>
        <v>0</v>
      </c>
      <c r="K285" s="111">
        <f t="shared" ref="K285:L285" si="288">(K26+K42)-K50</f>
        <v>0</v>
      </c>
      <c r="L285" s="112">
        <f t="shared" si="288"/>
        <v>0</v>
      </c>
      <c r="M285" s="241">
        <f>SUM(M44)-M50</f>
        <v>0</v>
      </c>
      <c r="N285" s="111">
        <f t="shared" ref="N285:O285" si="289">SUM(N44)-N50</f>
        <v>0</v>
      </c>
      <c r="O285" s="123">
        <f t="shared" si="289"/>
        <v>0</v>
      </c>
      <c r="P285" s="327"/>
    </row>
    <row r="286" spans="1:16" s="19" customFormat="1" ht="12.75" hidden="1" thickTop="1" x14ac:dyDescent="0.25">
      <c r="A286" s="883" t="s">
        <v>277</v>
      </c>
      <c r="B286" s="884"/>
      <c r="C286" s="207">
        <f t="shared" si="238"/>
        <v>0</v>
      </c>
      <c r="D286" s="140">
        <f>SUM(D287,D288)-D295+D296</f>
        <v>0</v>
      </c>
      <c r="E286" s="101">
        <f t="shared" ref="E286:O286" si="290">SUM(E287,E288)-E295+E296</f>
        <v>0</v>
      </c>
      <c r="F286" s="107">
        <f t="shared" si="290"/>
        <v>0</v>
      </c>
      <c r="G286" s="242">
        <f t="shared" si="290"/>
        <v>0</v>
      </c>
      <c r="H286" s="101">
        <f t="shared" si="290"/>
        <v>0</v>
      </c>
      <c r="I286" s="110">
        <f t="shared" si="290"/>
        <v>0</v>
      </c>
      <c r="J286" s="140">
        <f>SUM(J287,J288)-J295+J296</f>
        <v>0</v>
      </c>
      <c r="K286" s="101">
        <f t="shared" si="290"/>
        <v>0</v>
      </c>
      <c r="L286" s="107">
        <f t="shared" si="290"/>
        <v>0</v>
      </c>
      <c r="M286" s="242">
        <f t="shared" si="290"/>
        <v>0</v>
      </c>
      <c r="N286" s="101">
        <f t="shared" si="290"/>
        <v>0</v>
      </c>
      <c r="O286" s="110">
        <f t="shared" si="290"/>
        <v>0</v>
      </c>
      <c r="P286" s="448"/>
    </row>
    <row r="287" spans="1:16" s="19" customFormat="1" ht="13.5" hidden="1" thickTop="1" thickBot="1" x14ac:dyDescent="0.3">
      <c r="A287" s="60" t="s">
        <v>278</v>
      </c>
      <c r="B287" s="60" t="s">
        <v>279</v>
      </c>
      <c r="C287" s="197">
        <f t="shared" si="238"/>
        <v>0</v>
      </c>
      <c r="D287" s="131">
        <f>D21-D281</f>
        <v>0</v>
      </c>
      <c r="E287" s="61">
        <f t="shared" ref="E287:O287" si="291">E21-E281</f>
        <v>0</v>
      </c>
      <c r="F287" s="168">
        <f t="shared" si="291"/>
        <v>0</v>
      </c>
      <c r="G287" s="224">
        <f t="shared" si="291"/>
        <v>0</v>
      </c>
      <c r="H287" s="61">
        <f t="shared" si="291"/>
        <v>0</v>
      </c>
      <c r="I287" s="114">
        <f t="shared" si="291"/>
        <v>0</v>
      </c>
      <c r="J287" s="131">
        <f>J21-J281</f>
        <v>0</v>
      </c>
      <c r="K287" s="61">
        <f t="shared" si="291"/>
        <v>0</v>
      </c>
      <c r="L287" s="168">
        <f t="shared" si="291"/>
        <v>0</v>
      </c>
      <c r="M287" s="224">
        <f t="shared" si="291"/>
        <v>0</v>
      </c>
      <c r="N287" s="61">
        <f t="shared" si="291"/>
        <v>0</v>
      </c>
      <c r="O287" s="114">
        <f t="shared" si="291"/>
        <v>0</v>
      </c>
      <c r="P287" s="435"/>
    </row>
    <row r="288" spans="1:16" s="19" customFormat="1" ht="12.75" hidden="1" thickTop="1" x14ac:dyDescent="0.25">
      <c r="A288" s="113" t="s">
        <v>280</v>
      </c>
      <c r="B288" s="113" t="s">
        <v>281</v>
      </c>
      <c r="C288" s="207">
        <f t="shared" si="238"/>
        <v>0</v>
      </c>
      <c r="D288" s="140">
        <f>SUM(D289,D291,D293)-SUM(D290,D292,D294)</f>
        <v>0</v>
      </c>
      <c r="E288" s="101">
        <f t="shared" ref="E288:O288" si="292">SUM(E289,E291,E293)-SUM(E290,E292,E294)</f>
        <v>0</v>
      </c>
      <c r="F288" s="107">
        <f t="shared" si="292"/>
        <v>0</v>
      </c>
      <c r="G288" s="242">
        <f t="shared" si="292"/>
        <v>0</v>
      </c>
      <c r="H288" s="101">
        <f t="shared" si="292"/>
        <v>0</v>
      </c>
      <c r="I288" s="110">
        <f t="shared" si="292"/>
        <v>0</v>
      </c>
      <c r="J288" s="140">
        <f>SUM(J289,J291,J293)-SUM(J290,J292,J294)</f>
        <v>0</v>
      </c>
      <c r="K288" s="101">
        <f t="shared" si="292"/>
        <v>0</v>
      </c>
      <c r="L288" s="107">
        <f t="shared" si="292"/>
        <v>0</v>
      </c>
      <c r="M288" s="242">
        <f t="shared" si="292"/>
        <v>0</v>
      </c>
      <c r="N288" s="101">
        <f t="shared" si="292"/>
        <v>0</v>
      </c>
      <c r="O288" s="110">
        <f t="shared" si="292"/>
        <v>0</v>
      </c>
      <c r="P288" s="448"/>
    </row>
    <row r="289" spans="1:16" ht="12.75" hidden="1" thickTop="1" x14ac:dyDescent="0.25">
      <c r="A289" s="98" t="s">
        <v>282</v>
      </c>
      <c r="B289" s="57" t="s">
        <v>283</v>
      </c>
      <c r="C289" s="191">
        <f t="shared" si="238"/>
        <v>0</v>
      </c>
      <c r="D289" s="257"/>
      <c r="E289" s="47"/>
      <c r="F289" s="179">
        <f t="shared" ref="F289:F296" si="293">E289+D289</f>
        <v>0</v>
      </c>
      <c r="G289" s="239"/>
      <c r="H289" s="47"/>
      <c r="I289" s="163">
        <f t="shared" ref="I289:I296" si="294">H289+G289</f>
        <v>0</v>
      </c>
      <c r="J289" s="257"/>
      <c r="K289" s="47"/>
      <c r="L289" s="179">
        <f t="shared" ref="L289:L296" si="295">K289+J289</f>
        <v>0</v>
      </c>
      <c r="M289" s="239"/>
      <c r="N289" s="47"/>
      <c r="O289" s="163">
        <f t="shared" ref="O289:O296" si="296">N289+M289</f>
        <v>0</v>
      </c>
      <c r="P289" s="323"/>
    </row>
    <row r="290" spans="1:16" ht="24.75" hidden="1" thickTop="1" x14ac:dyDescent="0.25">
      <c r="A290" s="92" t="s">
        <v>284</v>
      </c>
      <c r="B290" s="29" t="s">
        <v>285</v>
      </c>
      <c r="C290" s="190">
        <f t="shared" si="238"/>
        <v>0</v>
      </c>
      <c r="D290" s="265"/>
      <c r="E290" s="43"/>
      <c r="F290" s="88">
        <f t="shared" si="293"/>
        <v>0</v>
      </c>
      <c r="G290" s="230"/>
      <c r="H290" s="43"/>
      <c r="I290" s="155">
        <f t="shared" si="294"/>
        <v>0</v>
      </c>
      <c r="J290" s="265"/>
      <c r="K290" s="43"/>
      <c r="L290" s="88">
        <f t="shared" si="295"/>
        <v>0</v>
      </c>
      <c r="M290" s="230"/>
      <c r="N290" s="43"/>
      <c r="O290" s="155">
        <f t="shared" si="296"/>
        <v>0</v>
      </c>
      <c r="P290" s="311"/>
    </row>
    <row r="291" spans="1:16" ht="12.75" hidden="1" thickTop="1" x14ac:dyDescent="0.25">
      <c r="A291" s="92" t="s">
        <v>286</v>
      </c>
      <c r="B291" s="29" t="s">
        <v>287</v>
      </c>
      <c r="C291" s="190">
        <f t="shared" si="238"/>
        <v>0</v>
      </c>
      <c r="D291" s="265"/>
      <c r="E291" s="43"/>
      <c r="F291" s="88">
        <f t="shared" si="293"/>
        <v>0</v>
      </c>
      <c r="G291" s="230"/>
      <c r="H291" s="43"/>
      <c r="I291" s="155">
        <f t="shared" si="294"/>
        <v>0</v>
      </c>
      <c r="J291" s="265"/>
      <c r="K291" s="43"/>
      <c r="L291" s="88">
        <f t="shared" si="295"/>
        <v>0</v>
      </c>
      <c r="M291" s="230"/>
      <c r="N291" s="43"/>
      <c r="O291" s="155">
        <f t="shared" si="296"/>
        <v>0</v>
      </c>
      <c r="P291" s="311"/>
    </row>
    <row r="292" spans="1:16" ht="24.75" hidden="1" thickTop="1" x14ac:dyDescent="0.25">
      <c r="A292" s="92" t="s">
        <v>288</v>
      </c>
      <c r="B292" s="29" t="s">
        <v>289</v>
      </c>
      <c r="C292" s="190">
        <f>SUM(F292,I292,L292,O292)</f>
        <v>0</v>
      </c>
      <c r="D292" s="265"/>
      <c r="E292" s="43"/>
      <c r="F292" s="88">
        <f t="shared" si="293"/>
        <v>0</v>
      </c>
      <c r="G292" s="230"/>
      <c r="H292" s="43"/>
      <c r="I292" s="155">
        <f t="shared" si="294"/>
        <v>0</v>
      </c>
      <c r="J292" s="265"/>
      <c r="K292" s="43"/>
      <c r="L292" s="88">
        <f t="shared" si="295"/>
        <v>0</v>
      </c>
      <c r="M292" s="230"/>
      <c r="N292" s="43"/>
      <c r="O292" s="155">
        <f t="shared" si="296"/>
        <v>0</v>
      </c>
      <c r="P292" s="311"/>
    </row>
    <row r="293" spans="1:16" ht="12.75" hidden="1" thickTop="1" x14ac:dyDescent="0.25">
      <c r="A293" s="92" t="s">
        <v>290</v>
      </c>
      <c r="B293" s="29" t="s">
        <v>291</v>
      </c>
      <c r="C293" s="190">
        <f t="shared" si="238"/>
        <v>0</v>
      </c>
      <c r="D293" s="265"/>
      <c r="E293" s="43"/>
      <c r="F293" s="88">
        <f t="shared" si="293"/>
        <v>0</v>
      </c>
      <c r="G293" s="230"/>
      <c r="H293" s="43"/>
      <c r="I293" s="155">
        <f t="shared" si="294"/>
        <v>0</v>
      </c>
      <c r="J293" s="265"/>
      <c r="K293" s="43"/>
      <c r="L293" s="88">
        <f t="shared" si="295"/>
        <v>0</v>
      </c>
      <c r="M293" s="230"/>
      <c r="N293" s="43"/>
      <c r="O293" s="155">
        <f t="shared" si="296"/>
        <v>0</v>
      </c>
      <c r="P293" s="311"/>
    </row>
    <row r="294" spans="1:16" ht="24.75" hidden="1" thickTop="1" x14ac:dyDescent="0.25">
      <c r="A294" s="99" t="s">
        <v>292</v>
      </c>
      <c r="B294" s="100" t="s">
        <v>293</v>
      </c>
      <c r="C294" s="201">
        <f t="shared" si="238"/>
        <v>0</v>
      </c>
      <c r="D294" s="266"/>
      <c r="E294" s="80"/>
      <c r="F294" s="178">
        <f t="shared" si="293"/>
        <v>0</v>
      </c>
      <c r="G294" s="235"/>
      <c r="H294" s="80"/>
      <c r="I294" s="160">
        <f t="shared" si="294"/>
        <v>0</v>
      </c>
      <c r="J294" s="266"/>
      <c r="K294" s="80"/>
      <c r="L294" s="178">
        <f t="shared" si="295"/>
        <v>0</v>
      </c>
      <c r="M294" s="235"/>
      <c r="N294" s="80"/>
      <c r="O294" s="160">
        <f t="shared" si="296"/>
        <v>0</v>
      </c>
      <c r="P294" s="320"/>
    </row>
    <row r="295" spans="1:16" s="19" customFormat="1" ht="13.5" hidden="1" thickTop="1" thickBot="1" x14ac:dyDescent="0.3">
      <c r="A295" s="115" t="s">
        <v>294</v>
      </c>
      <c r="B295" s="115" t="s">
        <v>295</v>
      </c>
      <c r="C295" s="206">
        <f t="shared" si="238"/>
        <v>0</v>
      </c>
      <c r="D295" s="268"/>
      <c r="E295" s="116"/>
      <c r="F295" s="180">
        <f t="shared" si="293"/>
        <v>0</v>
      </c>
      <c r="G295" s="243"/>
      <c r="H295" s="116"/>
      <c r="I295" s="164">
        <f t="shared" si="294"/>
        <v>0</v>
      </c>
      <c r="J295" s="268"/>
      <c r="K295" s="116"/>
      <c r="L295" s="180">
        <f t="shared" si="295"/>
        <v>0</v>
      </c>
      <c r="M295" s="243"/>
      <c r="N295" s="116"/>
      <c r="O295" s="164">
        <f t="shared" si="296"/>
        <v>0</v>
      </c>
      <c r="P295" s="327"/>
    </row>
    <row r="296" spans="1:16" s="19" customFormat="1" ht="48.75" hidden="1" thickTop="1" x14ac:dyDescent="0.25">
      <c r="A296" s="113" t="s">
        <v>296</v>
      </c>
      <c r="B296" s="102" t="s">
        <v>297</v>
      </c>
      <c r="C296" s="207">
        <f>SUM(F296,I296,L296,O296)</f>
        <v>0</v>
      </c>
      <c r="D296" s="269"/>
      <c r="E296" s="449"/>
      <c r="F296" s="177">
        <f t="shared" si="293"/>
        <v>0</v>
      </c>
      <c r="G296" s="234"/>
      <c r="H296" s="76"/>
      <c r="I296" s="157">
        <f t="shared" si="294"/>
        <v>0</v>
      </c>
      <c r="J296" s="249"/>
      <c r="K296" s="76"/>
      <c r="L296" s="177">
        <f t="shared" si="295"/>
        <v>0</v>
      </c>
      <c r="M296" s="234"/>
      <c r="N296" s="76"/>
      <c r="O296" s="157">
        <f t="shared" si="296"/>
        <v>0</v>
      </c>
      <c r="P296" s="317"/>
    </row>
    <row r="297" spans="1:16" ht="12.75" thickTop="1" x14ac:dyDescent="0.25">
      <c r="A297" s="1"/>
      <c r="B297" s="1"/>
      <c r="C297" s="1"/>
      <c r="D297" s="1"/>
      <c r="E297" s="1"/>
      <c r="F297" s="1"/>
      <c r="G297" s="1"/>
      <c r="H297" s="1"/>
      <c r="I297" s="1"/>
      <c r="J297" s="1"/>
      <c r="K297" s="1"/>
      <c r="L297" s="1"/>
      <c r="M297" s="1"/>
      <c r="N297" s="1"/>
      <c r="O297" s="1"/>
    </row>
    <row r="298" spans="1:16" x14ac:dyDescent="0.25">
      <c r="A298" s="1"/>
      <c r="B298" s="1"/>
      <c r="C298" s="1"/>
      <c r="D298" s="1"/>
      <c r="E298" s="1"/>
      <c r="F298" s="1"/>
      <c r="G298" s="1"/>
      <c r="H298" s="1"/>
      <c r="I298" s="1"/>
      <c r="J298" s="1"/>
      <c r="K298" s="1"/>
      <c r="L298" s="1"/>
      <c r="M298" s="1"/>
      <c r="N298" s="1"/>
      <c r="O298" s="1"/>
    </row>
    <row r="299" spans="1:16" x14ac:dyDescent="0.25">
      <c r="A299" s="1"/>
      <c r="B299" s="1"/>
      <c r="C299" s="1"/>
      <c r="D299" s="1"/>
      <c r="E299" s="1"/>
      <c r="F299" s="1"/>
      <c r="G299" s="1"/>
      <c r="H299" s="1"/>
      <c r="I299" s="1"/>
      <c r="J299" s="1"/>
      <c r="K299" s="1"/>
      <c r="L299" s="1"/>
      <c r="M299" s="1"/>
      <c r="N299" s="1"/>
      <c r="O299" s="1"/>
    </row>
    <row r="300" spans="1:16" x14ac:dyDescent="0.25">
      <c r="A300" s="1"/>
      <c r="B300" s="1"/>
      <c r="C300" s="1"/>
      <c r="D300" s="1"/>
      <c r="E300" s="1"/>
      <c r="F300" s="1"/>
      <c r="G300" s="1"/>
      <c r="H300" s="1"/>
      <c r="I300" s="1"/>
      <c r="J300" s="1"/>
      <c r="K300" s="1"/>
      <c r="L300" s="1"/>
      <c r="M300" s="1"/>
      <c r="N300" s="1"/>
      <c r="O300" s="1"/>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BJPBEMjwfGROKJZSI70rRZ946ohEZ2Ibn+UD5Ul/T5ggiC0wV3ejG9WuJegsm78UbCg+Ybl66Vb7jvpbF5ZpDA==" saltValue="rUu29AFMfuDnnFwg0cfqsA==" spinCount="100000" sheet="1" objects="1" scenarios="1" formatCells="0" formatColumns="0" formatRows="0"/>
  <autoFilter ref="A18:P296">
    <filterColumn colId="2">
      <filters blank="1">
        <filter val="1 300"/>
        <filter val="1 600"/>
        <filter val="1 640"/>
        <filter val="1 700"/>
        <filter val="1 800"/>
        <filter val="1 840"/>
        <filter val="200"/>
        <filter val="3 709"/>
        <filter val="4 850"/>
        <filter val="40"/>
        <filter val="400"/>
        <filter val="5 409"/>
        <filter val="500"/>
        <filter val="592 745"/>
        <filter val="599 395"/>
        <filter val="6 630"/>
        <filter val="601 235"/>
        <filter val="608 265"/>
        <filter val="613 674"/>
        <filter val="7 03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99.pielikums Jūrmalas pilsētas domes
2017.gada 23.marta saistošajiem noteikumiem Nr.14
(protokols Nr.6, 9.punkts)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14"/>
  <sheetViews>
    <sheetView showGridLines="0" view="pageLayout" zoomScaleNormal="100" workbookViewId="0">
      <selection activeCell="S10" sqref="S9:S10"/>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389</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390</v>
      </c>
      <c r="D3" s="916"/>
      <c r="E3" s="916"/>
      <c r="F3" s="916"/>
      <c r="G3" s="916"/>
      <c r="H3" s="916"/>
      <c r="I3" s="916"/>
      <c r="J3" s="916"/>
      <c r="K3" s="916"/>
      <c r="L3" s="916"/>
      <c r="M3" s="916"/>
      <c r="N3" s="916"/>
      <c r="O3" s="916"/>
      <c r="P3" s="917"/>
      <c r="Q3" s="331"/>
    </row>
    <row r="4" spans="1:17" ht="12.75" customHeight="1" x14ac:dyDescent="0.25">
      <c r="A4" s="4" t="s">
        <v>1</v>
      </c>
      <c r="B4" s="5"/>
      <c r="C4" s="916" t="s">
        <v>391</v>
      </c>
      <c r="D4" s="916"/>
      <c r="E4" s="916"/>
      <c r="F4" s="916"/>
      <c r="G4" s="916"/>
      <c r="H4" s="916"/>
      <c r="I4" s="916"/>
      <c r="J4" s="916"/>
      <c r="K4" s="916"/>
      <c r="L4" s="916"/>
      <c r="M4" s="916"/>
      <c r="N4" s="916"/>
      <c r="O4" s="916"/>
      <c r="P4" s="917"/>
      <c r="Q4" s="331"/>
    </row>
    <row r="5" spans="1:17" ht="12.75" customHeight="1" x14ac:dyDescent="0.25">
      <c r="A5" s="2" t="s">
        <v>2</v>
      </c>
      <c r="B5" s="3"/>
      <c r="C5" s="891" t="s">
        <v>392</v>
      </c>
      <c r="D5" s="891"/>
      <c r="E5" s="891"/>
      <c r="F5" s="891"/>
      <c r="G5" s="891"/>
      <c r="H5" s="891"/>
      <c r="I5" s="891"/>
      <c r="J5" s="891"/>
      <c r="K5" s="891"/>
      <c r="L5" s="891"/>
      <c r="M5" s="891"/>
      <c r="N5" s="891"/>
      <c r="O5" s="891"/>
      <c r="P5" s="892"/>
      <c r="Q5" s="331"/>
    </row>
    <row r="6" spans="1:17" ht="12.75" customHeight="1" x14ac:dyDescent="0.25">
      <c r="A6" s="2" t="s">
        <v>3</v>
      </c>
      <c r="B6" s="3"/>
      <c r="C6" s="891" t="s">
        <v>393</v>
      </c>
      <c r="D6" s="891"/>
      <c r="E6" s="891"/>
      <c r="F6" s="891"/>
      <c r="G6" s="891"/>
      <c r="H6" s="891"/>
      <c r="I6" s="891"/>
      <c r="J6" s="891"/>
      <c r="K6" s="891"/>
      <c r="L6" s="891"/>
      <c r="M6" s="891"/>
      <c r="N6" s="891"/>
      <c r="O6" s="891"/>
      <c r="P6" s="892"/>
      <c r="Q6" s="331"/>
    </row>
    <row r="7" spans="1:17" x14ac:dyDescent="0.25">
      <c r="A7" s="2" t="s">
        <v>4</v>
      </c>
      <c r="B7" s="3"/>
      <c r="C7" s="916" t="s">
        <v>372</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394</v>
      </c>
      <c r="D9" s="891"/>
      <c r="E9" s="891"/>
      <c r="F9" s="891"/>
      <c r="G9" s="891"/>
      <c r="H9" s="891"/>
      <c r="I9" s="891"/>
      <c r="J9" s="891"/>
      <c r="K9" s="891"/>
      <c r="L9" s="891"/>
      <c r="M9" s="891"/>
      <c r="N9" s="891"/>
      <c r="O9" s="891"/>
      <c r="P9" s="892"/>
      <c r="Q9" s="331"/>
    </row>
    <row r="10" spans="1:17" ht="12.75" customHeight="1" x14ac:dyDescent="0.25">
      <c r="A10" s="2"/>
      <c r="B10" s="3" t="s">
        <v>7</v>
      </c>
      <c r="C10" s="891"/>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346"/>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18" s="13" customFormat="1" ht="66" customHeight="1" thickBot="1" x14ac:dyDescent="0.3">
      <c r="A17" s="895"/>
      <c r="B17" s="897"/>
      <c r="C17" s="925"/>
      <c r="D17" s="923"/>
      <c r="E17" s="890"/>
      <c r="F17" s="903"/>
      <c r="G17" s="905"/>
      <c r="H17" s="890"/>
      <c r="I17" s="921"/>
      <c r="J17" s="923"/>
      <c r="K17" s="888"/>
      <c r="L17" s="927"/>
      <c r="M17" s="911"/>
      <c r="N17" s="888"/>
      <c r="O17" s="890"/>
      <c r="P17" s="895"/>
      <c r="Q17" s="330"/>
    </row>
    <row r="18" spans="1:18"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18" s="19" customFormat="1" x14ac:dyDescent="0.25">
      <c r="A19" s="16"/>
      <c r="B19" s="17" t="s">
        <v>19</v>
      </c>
      <c r="C19" s="182"/>
      <c r="D19" s="244"/>
      <c r="E19" s="142"/>
      <c r="F19" s="290"/>
      <c r="G19" s="209"/>
      <c r="H19" s="142"/>
      <c r="I19" s="290"/>
      <c r="J19" s="244"/>
      <c r="K19" s="18"/>
      <c r="L19" s="402"/>
      <c r="M19" s="209"/>
      <c r="N19" s="18"/>
      <c r="O19" s="142"/>
      <c r="P19" s="290"/>
      <c r="Q19" s="182"/>
    </row>
    <row r="20" spans="1:18" s="19" customFormat="1" ht="12.75" thickBot="1" x14ac:dyDescent="0.3">
      <c r="A20" s="20"/>
      <c r="B20" s="21" t="s">
        <v>20</v>
      </c>
      <c r="C20" s="183">
        <f>SUM(F20,I20,L20,O20)</f>
        <v>11142</v>
      </c>
      <c r="D20" s="125">
        <f>SUM(D21,D24,D25,D41,D42)</f>
        <v>5420</v>
      </c>
      <c r="E20" s="270">
        <f>SUM(E21,E24,E25,E41,E42)</f>
        <v>5722</v>
      </c>
      <c r="F20" s="291">
        <f>SUM(F21,F24,F25,F41,F42)</f>
        <v>11142</v>
      </c>
      <c r="G20" s="210">
        <f>SUM(G21,G24,G42)</f>
        <v>0</v>
      </c>
      <c r="H20" s="270">
        <f t="shared" ref="H20:I20" si="0">SUM(H21,H24,H42)</f>
        <v>0</v>
      </c>
      <c r="I20" s="291">
        <f t="shared" si="0"/>
        <v>0</v>
      </c>
      <c r="J20" s="125">
        <f>SUM(J21,J26,J42)</f>
        <v>0</v>
      </c>
      <c r="K20" s="22">
        <f t="shared" ref="K20:L20" si="1">SUM(K21,K26,K42)</f>
        <v>0</v>
      </c>
      <c r="L20" s="403">
        <f t="shared" si="1"/>
        <v>0</v>
      </c>
      <c r="M20" s="210">
        <f>SUM(M21,M44)</f>
        <v>0</v>
      </c>
      <c r="N20" s="22">
        <f t="shared" ref="N20:O20" si="2">SUM(N21,N44)</f>
        <v>0</v>
      </c>
      <c r="O20" s="270">
        <f t="shared" si="2"/>
        <v>0</v>
      </c>
      <c r="P20" s="404"/>
      <c r="Q20" s="182"/>
      <c r="R20" s="405"/>
    </row>
    <row r="21" spans="1:18" ht="12.75" hidden="1" thickTop="1" x14ac:dyDescent="0.25">
      <c r="A21" s="23"/>
      <c r="B21" s="24" t="s">
        <v>21</v>
      </c>
      <c r="C21" s="184">
        <f t="shared" ref="C21" si="3">SUM(F21,I21,L21,O21)</f>
        <v>0</v>
      </c>
      <c r="D21" s="126">
        <f t="shared" ref="D21:E21" si="4">SUM(D22:D23)</f>
        <v>0</v>
      </c>
      <c r="E21" s="25">
        <f t="shared" si="4"/>
        <v>0</v>
      </c>
      <c r="F21" s="165">
        <f>SUM(F22:F23)</f>
        <v>0</v>
      </c>
      <c r="G21" s="211">
        <f t="shared" ref="G21:O21" si="5">SUM(G22:G23)</f>
        <v>0</v>
      </c>
      <c r="H21" s="25">
        <f t="shared" si="5"/>
        <v>0</v>
      </c>
      <c r="I21" s="271">
        <f t="shared" si="5"/>
        <v>0</v>
      </c>
      <c r="J21" s="126">
        <f t="shared" si="5"/>
        <v>0</v>
      </c>
      <c r="K21" s="25">
        <f t="shared" si="5"/>
        <v>0</v>
      </c>
      <c r="L21" s="165">
        <f t="shared" si="5"/>
        <v>0</v>
      </c>
      <c r="M21" s="211">
        <f>SUM(M22:M23)</f>
        <v>0</v>
      </c>
      <c r="N21" s="25">
        <f t="shared" si="5"/>
        <v>0</v>
      </c>
      <c r="O21" s="271">
        <f t="shared" si="5"/>
        <v>0</v>
      </c>
      <c r="P21" s="406"/>
      <c r="Q21" s="331"/>
      <c r="R21" s="405"/>
    </row>
    <row r="22" spans="1:18" ht="12.75" hidden="1" thickTop="1" x14ac:dyDescent="0.25">
      <c r="A22" s="26"/>
      <c r="B22" s="27" t="s">
        <v>22</v>
      </c>
      <c r="C22" s="185">
        <f>SUM(F22,I22,L22,O22)</f>
        <v>0</v>
      </c>
      <c r="D22" s="245"/>
      <c r="E22" s="28"/>
      <c r="F22" s="407">
        <f>D22+E22</f>
        <v>0</v>
      </c>
      <c r="G22" s="212"/>
      <c r="H22" s="28"/>
      <c r="I22" s="408">
        <f>G22+H22</f>
        <v>0</v>
      </c>
      <c r="J22" s="245"/>
      <c r="K22" s="28"/>
      <c r="L22" s="407">
        <f>J22+K22</f>
        <v>0</v>
      </c>
      <c r="M22" s="212"/>
      <c r="N22" s="28"/>
      <c r="O22" s="408">
        <f t="shared" ref="O22" si="6">M22+N22</f>
        <v>0</v>
      </c>
      <c r="P22" s="293"/>
      <c r="Q22" s="331"/>
      <c r="R22" s="405"/>
    </row>
    <row r="23" spans="1:18" ht="12.75" hidden="1" thickTop="1" x14ac:dyDescent="0.25">
      <c r="A23" s="29"/>
      <c r="B23" s="30" t="s">
        <v>23</v>
      </c>
      <c r="C23" s="186">
        <f t="shared" ref="C23" si="7">SUM(F23,I23,L23,O23)</f>
        <v>0</v>
      </c>
      <c r="D23" s="246"/>
      <c r="E23" s="31"/>
      <c r="F23" s="409">
        <f t="shared" ref="F23:F24" si="8">D23+E23</f>
        <v>0</v>
      </c>
      <c r="G23" s="213"/>
      <c r="H23" s="31"/>
      <c r="I23" s="144">
        <f>G23+H23</f>
        <v>0</v>
      </c>
      <c r="J23" s="246"/>
      <c r="K23" s="31"/>
      <c r="L23" s="409">
        <f>J23+K23</f>
        <v>0</v>
      </c>
      <c r="M23" s="213"/>
      <c r="N23" s="31"/>
      <c r="O23" s="144">
        <f>M23+N23</f>
        <v>0</v>
      </c>
      <c r="P23" s="333"/>
      <c r="Q23" s="331"/>
      <c r="R23" s="405"/>
    </row>
    <row r="24" spans="1:18" s="19" customFormat="1" ht="25.5" thickTop="1" thickBot="1" x14ac:dyDescent="0.3">
      <c r="A24" s="32">
        <v>19300</v>
      </c>
      <c r="B24" s="32" t="s">
        <v>24</v>
      </c>
      <c r="C24" s="187">
        <f>SUM(F24,I24)</f>
        <v>11142</v>
      </c>
      <c r="D24" s="248">
        <v>5420</v>
      </c>
      <c r="E24" s="273">
        <v>5722</v>
      </c>
      <c r="F24" s="519">
        <f t="shared" si="8"/>
        <v>11142</v>
      </c>
      <c r="G24" s="214"/>
      <c r="H24" s="273"/>
      <c r="I24" s="519">
        <f t="shared" ref="I24" si="9">G24+H24</f>
        <v>0</v>
      </c>
      <c r="J24" s="289" t="s">
        <v>25</v>
      </c>
      <c r="K24" s="410" t="s">
        <v>25</v>
      </c>
      <c r="L24" s="411" t="s">
        <v>25</v>
      </c>
      <c r="M24" s="282" t="s">
        <v>25</v>
      </c>
      <c r="N24" s="145" t="s">
        <v>25</v>
      </c>
      <c r="O24" s="145" t="s">
        <v>25</v>
      </c>
      <c r="P24" s="412"/>
      <c r="Q24" s="182"/>
      <c r="R24" s="405"/>
    </row>
    <row r="25" spans="1:18" s="19" customFormat="1" ht="24.75" hidden="1" thickTop="1" x14ac:dyDescent="0.25">
      <c r="A25" s="118"/>
      <c r="B25" s="34" t="s">
        <v>26</v>
      </c>
      <c r="C25" s="188">
        <f>SUM(F25)</f>
        <v>0</v>
      </c>
      <c r="D25" s="249"/>
      <c r="E25" s="76"/>
      <c r="F25" s="413">
        <f>D25+E25</f>
        <v>0</v>
      </c>
      <c r="G25" s="215" t="s">
        <v>25</v>
      </c>
      <c r="H25" s="35" t="s">
        <v>25</v>
      </c>
      <c r="I25" s="119" t="s">
        <v>25</v>
      </c>
      <c r="J25" s="250" t="s">
        <v>25</v>
      </c>
      <c r="K25" s="35" t="s">
        <v>25</v>
      </c>
      <c r="L25" s="167" t="s">
        <v>25</v>
      </c>
      <c r="M25" s="283" t="s">
        <v>25</v>
      </c>
      <c r="N25" s="119" t="s">
        <v>25</v>
      </c>
      <c r="O25" s="119" t="s">
        <v>25</v>
      </c>
      <c r="P25" s="414"/>
      <c r="Q25" s="182"/>
      <c r="R25" s="405"/>
    </row>
    <row r="26" spans="1:18" s="19" customFormat="1" ht="36.75" hidden="1" thickTop="1" x14ac:dyDescent="0.25">
      <c r="A26" s="34">
        <v>21300</v>
      </c>
      <c r="B26" s="34" t="s">
        <v>27</v>
      </c>
      <c r="C26" s="188">
        <f>SUM(L26)</f>
        <v>0</v>
      </c>
      <c r="D26" s="250" t="s">
        <v>25</v>
      </c>
      <c r="E26" s="35" t="s">
        <v>25</v>
      </c>
      <c r="F26" s="167" t="s">
        <v>25</v>
      </c>
      <c r="G26" s="215" t="s">
        <v>25</v>
      </c>
      <c r="H26" s="35" t="s">
        <v>25</v>
      </c>
      <c r="I26" s="119" t="s">
        <v>25</v>
      </c>
      <c r="J26" s="127">
        <f t="shared" ref="J26:K26" si="10">SUM(J27,J31,J33,J36)</f>
        <v>0</v>
      </c>
      <c r="K26" s="36">
        <f t="shared" si="10"/>
        <v>0</v>
      </c>
      <c r="L26" s="174">
        <f>SUM(L27,L31,L33,L36)</f>
        <v>0</v>
      </c>
      <c r="M26" s="283" t="s">
        <v>25</v>
      </c>
      <c r="N26" s="119" t="s">
        <v>25</v>
      </c>
      <c r="O26" s="119" t="s">
        <v>25</v>
      </c>
      <c r="P26" s="414"/>
      <c r="Q26" s="182"/>
      <c r="R26" s="405"/>
    </row>
    <row r="27" spans="1:18" s="19" customFormat="1" ht="24.75" hidden="1" thickTop="1" x14ac:dyDescent="0.25">
      <c r="A27" s="37">
        <v>21350</v>
      </c>
      <c r="B27" s="34" t="s">
        <v>28</v>
      </c>
      <c r="C27" s="188">
        <f t="shared" ref="C27:C40" si="11">SUM(L27)</f>
        <v>0</v>
      </c>
      <c r="D27" s="250" t="s">
        <v>25</v>
      </c>
      <c r="E27" s="35" t="s">
        <v>25</v>
      </c>
      <c r="F27" s="167" t="s">
        <v>25</v>
      </c>
      <c r="G27" s="215" t="s">
        <v>25</v>
      </c>
      <c r="H27" s="35" t="s">
        <v>25</v>
      </c>
      <c r="I27" s="119" t="s">
        <v>25</v>
      </c>
      <c r="J27" s="127">
        <f t="shared" ref="J27:K27" si="12">SUM(J28:J30)</f>
        <v>0</v>
      </c>
      <c r="K27" s="36">
        <f t="shared" si="12"/>
        <v>0</v>
      </c>
      <c r="L27" s="174">
        <f>SUM(L28:L30)</f>
        <v>0</v>
      </c>
      <c r="M27" s="283" t="s">
        <v>25</v>
      </c>
      <c r="N27" s="119" t="s">
        <v>25</v>
      </c>
      <c r="O27" s="119" t="s">
        <v>25</v>
      </c>
      <c r="P27" s="414"/>
      <c r="Q27" s="182"/>
      <c r="R27" s="405"/>
    </row>
    <row r="28" spans="1:18" ht="12.75" hidden="1" thickTop="1" x14ac:dyDescent="0.25">
      <c r="A28" s="26">
        <v>21351</v>
      </c>
      <c r="B28" s="38" t="s">
        <v>29</v>
      </c>
      <c r="C28" s="189">
        <f t="shared" si="11"/>
        <v>0</v>
      </c>
      <c r="D28" s="251" t="s">
        <v>25</v>
      </c>
      <c r="E28" s="39" t="s">
        <v>25</v>
      </c>
      <c r="F28" s="415" t="s">
        <v>25</v>
      </c>
      <c r="G28" s="216" t="s">
        <v>25</v>
      </c>
      <c r="H28" s="39" t="s">
        <v>25</v>
      </c>
      <c r="I28" s="146" t="s">
        <v>25</v>
      </c>
      <c r="J28" s="416"/>
      <c r="K28" s="417"/>
      <c r="L28" s="175">
        <f t="shared" ref="L28:L30" si="13">J28+K28</f>
        <v>0</v>
      </c>
      <c r="M28" s="284" t="s">
        <v>25</v>
      </c>
      <c r="N28" s="146" t="s">
        <v>25</v>
      </c>
      <c r="O28" s="146" t="s">
        <v>25</v>
      </c>
      <c r="P28" s="418"/>
      <c r="Q28" s="331"/>
      <c r="R28" s="405"/>
    </row>
    <row r="29" spans="1:18" ht="12.75" hidden="1" thickTop="1" x14ac:dyDescent="0.25">
      <c r="A29" s="29">
        <v>21352</v>
      </c>
      <c r="B29" s="41" t="s">
        <v>30</v>
      </c>
      <c r="C29" s="190">
        <f t="shared" si="11"/>
        <v>0</v>
      </c>
      <c r="D29" s="252" t="s">
        <v>25</v>
      </c>
      <c r="E29" s="42" t="s">
        <v>25</v>
      </c>
      <c r="F29" s="419" t="s">
        <v>25</v>
      </c>
      <c r="G29" s="217" t="s">
        <v>25</v>
      </c>
      <c r="H29" s="42" t="s">
        <v>25</v>
      </c>
      <c r="I29" s="147" t="s">
        <v>25</v>
      </c>
      <c r="J29" s="420"/>
      <c r="K29" s="421"/>
      <c r="L29" s="93">
        <f t="shared" si="13"/>
        <v>0</v>
      </c>
      <c r="M29" s="285" t="s">
        <v>25</v>
      </c>
      <c r="N29" s="147" t="s">
        <v>25</v>
      </c>
      <c r="O29" s="147" t="s">
        <v>25</v>
      </c>
      <c r="P29" s="422"/>
      <c r="Q29" s="331"/>
      <c r="R29" s="405"/>
    </row>
    <row r="30" spans="1:18" ht="24.75" hidden="1" thickTop="1" x14ac:dyDescent="0.25">
      <c r="A30" s="29">
        <v>21359</v>
      </c>
      <c r="B30" s="41" t="s">
        <v>31</v>
      </c>
      <c r="C30" s="190">
        <f t="shared" si="11"/>
        <v>0</v>
      </c>
      <c r="D30" s="252" t="s">
        <v>25</v>
      </c>
      <c r="E30" s="42" t="s">
        <v>25</v>
      </c>
      <c r="F30" s="419" t="s">
        <v>25</v>
      </c>
      <c r="G30" s="217" t="s">
        <v>25</v>
      </c>
      <c r="H30" s="42" t="s">
        <v>25</v>
      </c>
      <c r="I30" s="147" t="s">
        <v>25</v>
      </c>
      <c r="J30" s="420"/>
      <c r="K30" s="421"/>
      <c r="L30" s="93">
        <f t="shared" si="13"/>
        <v>0</v>
      </c>
      <c r="M30" s="285" t="s">
        <v>25</v>
      </c>
      <c r="N30" s="147" t="s">
        <v>25</v>
      </c>
      <c r="O30" s="147" t="s">
        <v>25</v>
      </c>
      <c r="P30" s="422"/>
      <c r="Q30" s="331"/>
      <c r="R30" s="405"/>
    </row>
    <row r="31" spans="1:18" s="19" customFormat="1" ht="36.75" hidden="1" thickTop="1" x14ac:dyDescent="0.25">
      <c r="A31" s="37">
        <v>21370</v>
      </c>
      <c r="B31" s="34" t="s">
        <v>32</v>
      </c>
      <c r="C31" s="188">
        <f t="shared" si="11"/>
        <v>0</v>
      </c>
      <c r="D31" s="250" t="s">
        <v>25</v>
      </c>
      <c r="E31" s="35" t="s">
        <v>25</v>
      </c>
      <c r="F31" s="167" t="s">
        <v>25</v>
      </c>
      <c r="G31" s="215" t="s">
        <v>25</v>
      </c>
      <c r="H31" s="35" t="s">
        <v>25</v>
      </c>
      <c r="I31" s="119" t="s">
        <v>25</v>
      </c>
      <c r="J31" s="127">
        <f t="shared" ref="J31:K31" si="14">SUM(J32)</f>
        <v>0</v>
      </c>
      <c r="K31" s="36">
        <f t="shared" si="14"/>
        <v>0</v>
      </c>
      <c r="L31" s="174">
        <f>SUM(L32)</f>
        <v>0</v>
      </c>
      <c r="M31" s="283" t="s">
        <v>25</v>
      </c>
      <c r="N31" s="119" t="s">
        <v>25</v>
      </c>
      <c r="O31" s="119" t="s">
        <v>25</v>
      </c>
      <c r="P31" s="414"/>
      <c r="Q31" s="182"/>
      <c r="R31" s="405"/>
    </row>
    <row r="32" spans="1:18" ht="36.75" hidden="1" thickTop="1" x14ac:dyDescent="0.25">
      <c r="A32" s="44">
        <v>21379</v>
      </c>
      <c r="B32" s="45" t="s">
        <v>33</v>
      </c>
      <c r="C32" s="191">
        <f t="shared" si="11"/>
        <v>0</v>
      </c>
      <c r="D32" s="253" t="s">
        <v>25</v>
      </c>
      <c r="E32" s="46" t="s">
        <v>25</v>
      </c>
      <c r="F32" s="423" t="s">
        <v>25</v>
      </c>
      <c r="G32" s="218" t="s">
        <v>25</v>
      </c>
      <c r="H32" s="46" t="s">
        <v>25</v>
      </c>
      <c r="I32" s="148" t="s">
        <v>25</v>
      </c>
      <c r="J32" s="424"/>
      <c r="K32" s="425"/>
      <c r="L32" s="426">
        <f>J32+K32</f>
        <v>0</v>
      </c>
      <c r="M32" s="286" t="s">
        <v>25</v>
      </c>
      <c r="N32" s="148" t="s">
        <v>25</v>
      </c>
      <c r="O32" s="148" t="s">
        <v>25</v>
      </c>
      <c r="P32" s="427"/>
      <c r="Q32" s="331"/>
      <c r="R32" s="405"/>
    </row>
    <row r="33" spans="1:18" s="19" customFormat="1" ht="12.75" hidden="1" thickTop="1" x14ac:dyDescent="0.25">
      <c r="A33" s="37">
        <v>21380</v>
      </c>
      <c r="B33" s="34" t="s">
        <v>34</v>
      </c>
      <c r="C33" s="188">
        <f t="shared" si="11"/>
        <v>0</v>
      </c>
      <c r="D33" s="250" t="s">
        <v>25</v>
      </c>
      <c r="E33" s="35" t="s">
        <v>25</v>
      </c>
      <c r="F33" s="167" t="s">
        <v>25</v>
      </c>
      <c r="G33" s="215" t="s">
        <v>25</v>
      </c>
      <c r="H33" s="35" t="s">
        <v>25</v>
      </c>
      <c r="I33" s="119" t="s">
        <v>25</v>
      </c>
      <c r="J33" s="127">
        <f t="shared" ref="J33:K33" si="15">SUM(J34:J35)</f>
        <v>0</v>
      </c>
      <c r="K33" s="36">
        <f t="shared" si="15"/>
        <v>0</v>
      </c>
      <c r="L33" s="174">
        <f>SUM(L34:L35)</f>
        <v>0</v>
      </c>
      <c r="M33" s="283" t="s">
        <v>25</v>
      </c>
      <c r="N33" s="119" t="s">
        <v>25</v>
      </c>
      <c r="O33" s="119" t="s">
        <v>25</v>
      </c>
      <c r="P33" s="414"/>
      <c r="Q33" s="182"/>
      <c r="R33" s="405"/>
    </row>
    <row r="34" spans="1:18" ht="12.75" hidden="1" thickTop="1" x14ac:dyDescent="0.25">
      <c r="A34" s="27">
        <v>21381</v>
      </c>
      <c r="B34" s="38" t="s">
        <v>35</v>
      </c>
      <c r="C34" s="189">
        <f t="shared" si="11"/>
        <v>0</v>
      </c>
      <c r="D34" s="251" t="s">
        <v>25</v>
      </c>
      <c r="E34" s="39" t="s">
        <v>25</v>
      </c>
      <c r="F34" s="415" t="s">
        <v>25</v>
      </c>
      <c r="G34" s="216" t="s">
        <v>25</v>
      </c>
      <c r="H34" s="39" t="s">
        <v>25</v>
      </c>
      <c r="I34" s="146" t="s">
        <v>25</v>
      </c>
      <c r="J34" s="416"/>
      <c r="K34" s="417"/>
      <c r="L34" s="175">
        <f t="shared" ref="L34:L35" si="16">J34+K34</f>
        <v>0</v>
      </c>
      <c r="M34" s="284" t="s">
        <v>25</v>
      </c>
      <c r="N34" s="146" t="s">
        <v>25</v>
      </c>
      <c r="O34" s="146" t="s">
        <v>25</v>
      </c>
      <c r="P34" s="418"/>
      <c r="Q34" s="331"/>
      <c r="R34" s="405"/>
    </row>
    <row r="35" spans="1:18" ht="24.75" hidden="1" thickTop="1" x14ac:dyDescent="0.25">
      <c r="A35" s="30">
        <v>21383</v>
      </c>
      <c r="B35" s="41" t="s">
        <v>36</v>
      </c>
      <c r="C35" s="190">
        <f t="shared" si="11"/>
        <v>0</v>
      </c>
      <c r="D35" s="252" t="s">
        <v>25</v>
      </c>
      <c r="E35" s="42" t="s">
        <v>25</v>
      </c>
      <c r="F35" s="419" t="s">
        <v>25</v>
      </c>
      <c r="G35" s="217" t="s">
        <v>25</v>
      </c>
      <c r="H35" s="42" t="s">
        <v>25</v>
      </c>
      <c r="I35" s="147" t="s">
        <v>25</v>
      </c>
      <c r="J35" s="420"/>
      <c r="K35" s="421"/>
      <c r="L35" s="93">
        <f t="shared" si="16"/>
        <v>0</v>
      </c>
      <c r="M35" s="285" t="s">
        <v>25</v>
      </c>
      <c r="N35" s="147" t="s">
        <v>25</v>
      </c>
      <c r="O35" s="147" t="s">
        <v>25</v>
      </c>
      <c r="P35" s="422"/>
      <c r="Q35" s="331"/>
      <c r="R35" s="405"/>
    </row>
    <row r="36" spans="1:18" s="19" customFormat="1" ht="24.75" hidden="1" thickTop="1" x14ac:dyDescent="0.25">
      <c r="A36" s="37">
        <v>21390</v>
      </c>
      <c r="B36" s="34" t="s">
        <v>37</v>
      </c>
      <c r="C36" s="188">
        <f t="shared" si="11"/>
        <v>0</v>
      </c>
      <c r="D36" s="250" t="s">
        <v>25</v>
      </c>
      <c r="E36" s="35" t="s">
        <v>25</v>
      </c>
      <c r="F36" s="167" t="s">
        <v>25</v>
      </c>
      <c r="G36" s="215" t="s">
        <v>25</v>
      </c>
      <c r="H36" s="35" t="s">
        <v>25</v>
      </c>
      <c r="I36" s="119" t="s">
        <v>25</v>
      </c>
      <c r="J36" s="127">
        <f t="shared" ref="J36:K36" si="17">SUM(J37:J40)</f>
        <v>0</v>
      </c>
      <c r="K36" s="36">
        <f t="shared" si="17"/>
        <v>0</v>
      </c>
      <c r="L36" s="174">
        <f>SUM(L37:L40)</f>
        <v>0</v>
      </c>
      <c r="M36" s="283" t="s">
        <v>25</v>
      </c>
      <c r="N36" s="119" t="s">
        <v>25</v>
      </c>
      <c r="O36" s="119" t="s">
        <v>25</v>
      </c>
      <c r="P36" s="414"/>
      <c r="Q36" s="182"/>
      <c r="R36" s="405"/>
    </row>
    <row r="37" spans="1:18" ht="24.75" hidden="1" thickTop="1" x14ac:dyDescent="0.25">
      <c r="A37" s="27">
        <v>21391</v>
      </c>
      <c r="B37" s="38" t="s">
        <v>38</v>
      </c>
      <c r="C37" s="189">
        <f t="shared" si="11"/>
        <v>0</v>
      </c>
      <c r="D37" s="251" t="s">
        <v>25</v>
      </c>
      <c r="E37" s="39" t="s">
        <v>25</v>
      </c>
      <c r="F37" s="415" t="s">
        <v>25</v>
      </c>
      <c r="G37" s="216" t="s">
        <v>25</v>
      </c>
      <c r="H37" s="39" t="s">
        <v>25</v>
      </c>
      <c r="I37" s="146" t="s">
        <v>25</v>
      </c>
      <c r="J37" s="416"/>
      <c r="K37" s="417"/>
      <c r="L37" s="175">
        <f t="shared" ref="L37:L40" si="18">J37+K37</f>
        <v>0</v>
      </c>
      <c r="M37" s="284" t="s">
        <v>25</v>
      </c>
      <c r="N37" s="146" t="s">
        <v>25</v>
      </c>
      <c r="O37" s="146" t="s">
        <v>25</v>
      </c>
      <c r="P37" s="418"/>
      <c r="Q37" s="331"/>
      <c r="R37" s="405"/>
    </row>
    <row r="38" spans="1:18" ht="12.75" hidden="1" thickTop="1" x14ac:dyDescent="0.25">
      <c r="A38" s="30">
        <v>21393</v>
      </c>
      <c r="B38" s="41" t="s">
        <v>39</v>
      </c>
      <c r="C38" s="190">
        <f t="shared" si="11"/>
        <v>0</v>
      </c>
      <c r="D38" s="252" t="s">
        <v>25</v>
      </c>
      <c r="E38" s="42" t="s">
        <v>25</v>
      </c>
      <c r="F38" s="419" t="s">
        <v>25</v>
      </c>
      <c r="G38" s="217" t="s">
        <v>25</v>
      </c>
      <c r="H38" s="42" t="s">
        <v>25</v>
      </c>
      <c r="I38" s="147" t="s">
        <v>25</v>
      </c>
      <c r="J38" s="420"/>
      <c r="K38" s="421"/>
      <c r="L38" s="93">
        <f t="shared" si="18"/>
        <v>0</v>
      </c>
      <c r="M38" s="285" t="s">
        <v>25</v>
      </c>
      <c r="N38" s="147" t="s">
        <v>25</v>
      </c>
      <c r="O38" s="147" t="s">
        <v>25</v>
      </c>
      <c r="P38" s="422"/>
      <c r="Q38" s="331"/>
      <c r="R38" s="405"/>
    </row>
    <row r="39" spans="1:18" ht="12.75" hidden="1" thickTop="1" x14ac:dyDescent="0.25">
      <c r="A39" s="30">
        <v>21395</v>
      </c>
      <c r="B39" s="41" t="s">
        <v>40</v>
      </c>
      <c r="C39" s="190">
        <f t="shared" si="11"/>
        <v>0</v>
      </c>
      <c r="D39" s="252" t="s">
        <v>25</v>
      </c>
      <c r="E39" s="42" t="s">
        <v>25</v>
      </c>
      <c r="F39" s="419" t="s">
        <v>25</v>
      </c>
      <c r="G39" s="217" t="s">
        <v>25</v>
      </c>
      <c r="H39" s="42" t="s">
        <v>25</v>
      </c>
      <c r="I39" s="147" t="s">
        <v>25</v>
      </c>
      <c r="J39" s="420"/>
      <c r="K39" s="421"/>
      <c r="L39" s="93">
        <f t="shared" si="18"/>
        <v>0</v>
      </c>
      <c r="M39" s="285" t="s">
        <v>25</v>
      </c>
      <c r="N39" s="147" t="s">
        <v>25</v>
      </c>
      <c r="O39" s="147" t="s">
        <v>25</v>
      </c>
      <c r="P39" s="422"/>
      <c r="Q39" s="331"/>
      <c r="R39" s="405"/>
    </row>
    <row r="40" spans="1:18" ht="24.75" hidden="1" thickTop="1" x14ac:dyDescent="0.25">
      <c r="A40" s="30">
        <v>21399</v>
      </c>
      <c r="B40" s="41" t="s">
        <v>41</v>
      </c>
      <c r="C40" s="190">
        <f t="shared" si="11"/>
        <v>0</v>
      </c>
      <c r="D40" s="252" t="s">
        <v>25</v>
      </c>
      <c r="E40" s="42" t="s">
        <v>25</v>
      </c>
      <c r="F40" s="419" t="s">
        <v>25</v>
      </c>
      <c r="G40" s="217" t="s">
        <v>25</v>
      </c>
      <c r="H40" s="42" t="s">
        <v>25</v>
      </c>
      <c r="I40" s="147" t="s">
        <v>25</v>
      </c>
      <c r="J40" s="420"/>
      <c r="K40" s="421"/>
      <c r="L40" s="93">
        <f t="shared" si="18"/>
        <v>0</v>
      </c>
      <c r="M40" s="285" t="s">
        <v>25</v>
      </c>
      <c r="N40" s="147" t="s">
        <v>25</v>
      </c>
      <c r="O40" s="147" t="s">
        <v>25</v>
      </c>
      <c r="P40" s="422"/>
      <c r="Q40" s="331"/>
      <c r="R40" s="405"/>
    </row>
    <row r="41" spans="1:18" s="19" customFormat="1" ht="36.75" hidden="1" customHeight="1" x14ac:dyDescent="0.25">
      <c r="A41" s="37">
        <v>21420</v>
      </c>
      <c r="B41" s="34" t="s">
        <v>42</v>
      </c>
      <c r="C41" s="192">
        <f>SUM(F41)</f>
        <v>0</v>
      </c>
      <c r="D41" s="254"/>
      <c r="E41" s="428"/>
      <c r="F41" s="413">
        <f>D41+E41</f>
        <v>0</v>
      </c>
      <c r="G41" s="215" t="s">
        <v>25</v>
      </c>
      <c r="H41" s="35" t="s">
        <v>25</v>
      </c>
      <c r="I41" s="119" t="s">
        <v>25</v>
      </c>
      <c r="J41" s="250" t="s">
        <v>25</v>
      </c>
      <c r="K41" s="35" t="s">
        <v>25</v>
      </c>
      <c r="L41" s="167" t="s">
        <v>25</v>
      </c>
      <c r="M41" s="283" t="s">
        <v>25</v>
      </c>
      <c r="N41" s="119" t="s">
        <v>25</v>
      </c>
      <c r="O41" s="119" t="s">
        <v>25</v>
      </c>
      <c r="P41" s="414"/>
      <c r="Q41" s="182"/>
      <c r="R41" s="405"/>
    </row>
    <row r="42" spans="1:18" s="19" customFormat="1" ht="24.75" hidden="1" thickTop="1" x14ac:dyDescent="0.25">
      <c r="A42" s="48">
        <v>21490</v>
      </c>
      <c r="B42" s="49" t="s">
        <v>43</v>
      </c>
      <c r="C42" s="192">
        <f>SUM(F42,I42,L42)</f>
        <v>0</v>
      </c>
      <c r="D42" s="255">
        <f t="shared" ref="D42:E42" si="19">D43</f>
        <v>0</v>
      </c>
      <c r="E42" s="50">
        <f t="shared" si="19"/>
        <v>0</v>
      </c>
      <c r="F42" s="256">
        <f>F43</f>
        <v>0</v>
      </c>
      <c r="G42" s="219">
        <f t="shared" ref="G42:K42" si="20">G43</f>
        <v>0</v>
      </c>
      <c r="H42" s="50">
        <f t="shared" si="20"/>
        <v>0</v>
      </c>
      <c r="I42" s="274">
        <f t="shared" si="20"/>
        <v>0</v>
      </c>
      <c r="J42" s="255">
        <f t="shared" si="20"/>
        <v>0</v>
      </c>
      <c r="K42" s="50">
        <f t="shared" si="20"/>
        <v>0</v>
      </c>
      <c r="L42" s="256">
        <f>L43</f>
        <v>0</v>
      </c>
      <c r="M42" s="283" t="s">
        <v>25</v>
      </c>
      <c r="N42" s="119" t="s">
        <v>25</v>
      </c>
      <c r="O42" s="119" t="s">
        <v>25</v>
      </c>
      <c r="P42" s="414"/>
      <c r="Q42" s="182"/>
      <c r="R42" s="405"/>
    </row>
    <row r="43" spans="1:18" s="19" customFormat="1" ht="24.75" hidden="1" thickTop="1" x14ac:dyDescent="0.25">
      <c r="A43" s="30">
        <v>21499</v>
      </c>
      <c r="B43" s="41" t="s">
        <v>44</v>
      </c>
      <c r="C43" s="193">
        <f>SUM(F43,I43,L43)</f>
        <v>0</v>
      </c>
      <c r="D43" s="257"/>
      <c r="E43" s="47"/>
      <c r="F43" s="175">
        <f>D43+E43</f>
        <v>0</v>
      </c>
      <c r="G43" s="220"/>
      <c r="H43" s="40"/>
      <c r="I43" s="86">
        <f>G43+H43</f>
        <v>0</v>
      </c>
      <c r="J43" s="264"/>
      <c r="K43" s="40"/>
      <c r="L43" s="175">
        <f>J43+K43</f>
        <v>0</v>
      </c>
      <c r="M43" s="286" t="s">
        <v>25</v>
      </c>
      <c r="N43" s="148" t="s">
        <v>25</v>
      </c>
      <c r="O43" s="148" t="s">
        <v>25</v>
      </c>
      <c r="P43" s="427"/>
      <c r="Q43" s="182"/>
      <c r="R43" s="405"/>
    </row>
    <row r="44" spans="1:18" ht="24.75" hidden="1" thickTop="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1">SUM(M45:M46)</f>
        <v>0</v>
      </c>
      <c r="N44" s="149">
        <f t="shared" si="21"/>
        <v>0</v>
      </c>
      <c r="O44" s="149">
        <f>SUM(O45:O46)</f>
        <v>0</v>
      </c>
      <c r="P44" s="335"/>
      <c r="Q44" s="331"/>
      <c r="R44" s="405"/>
    </row>
    <row r="45" spans="1:18" ht="24.75" hidden="1" thickTop="1" x14ac:dyDescent="0.25">
      <c r="A45" s="54">
        <v>23410</v>
      </c>
      <c r="B45" s="55" t="s">
        <v>46</v>
      </c>
      <c r="C45" s="194">
        <f t="shared" ref="C45:C46" si="22">SUM(O45)</f>
        <v>0</v>
      </c>
      <c r="D45" s="260" t="s">
        <v>25</v>
      </c>
      <c r="E45" s="56" t="s">
        <v>25</v>
      </c>
      <c r="F45" s="261" t="s">
        <v>25</v>
      </c>
      <c r="G45" s="222" t="s">
        <v>25</v>
      </c>
      <c r="H45" s="56" t="s">
        <v>25</v>
      </c>
      <c r="I45" s="276" t="s">
        <v>25</v>
      </c>
      <c r="J45" s="260" t="s">
        <v>25</v>
      </c>
      <c r="K45" s="56" t="s">
        <v>25</v>
      </c>
      <c r="L45" s="261" t="s">
        <v>25</v>
      </c>
      <c r="M45" s="429"/>
      <c r="N45" s="430"/>
      <c r="O45" s="151">
        <f t="shared" ref="O45:O46" si="23">M45+N45</f>
        <v>0</v>
      </c>
      <c r="P45" s="301"/>
      <c r="Q45" s="331"/>
      <c r="R45" s="405"/>
    </row>
    <row r="46" spans="1:18" ht="24.75" hidden="1" thickTop="1" x14ac:dyDescent="0.25">
      <c r="A46" s="54">
        <v>23510</v>
      </c>
      <c r="B46" s="55" t="s">
        <v>47</v>
      </c>
      <c r="C46" s="194">
        <f t="shared" si="22"/>
        <v>0</v>
      </c>
      <c r="D46" s="260" t="s">
        <v>25</v>
      </c>
      <c r="E46" s="56" t="s">
        <v>25</v>
      </c>
      <c r="F46" s="261" t="s">
        <v>25</v>
      </c>
      <c r="G46" s="222" t="s">
        <v>25</v>
      </c>
      <c r="H46" s="56" t="s">
        <v>25</v>
      </c>
      <c r="I46" s="276" t="s">
        <v>25</v>
      </c>
      <c r="J46" s="260" t="s">
        <v>25</v>
      </c>
      <c r="K46" s="56" t="s">
        <v>25</v>
      </c>
      <c r="L46" s="261" t="s">
        <v>25</v>
      </c>
      <c r="M46" s="429"/>
      <c r="N46" s="430"/>
      <c r="O46" s="151">
        <f t="shared" si="23"/>
        <v>0</v>
      </c>
      <c r="P46" s="301"/>
      <c r="Q46" s="331"/>
      <c r="R46" s="405"/>
    </row>
    <row r="47" spans="1:18" ht="12.75" thickTop="1" x14ac:dyDescent="0.25">
      <c r="A47" s="57"/>
      <c r="B47" s="55"/>
      <c r="C47" s="195"/>
      <c r="D47" s="262"/>
      <c r="E47" s="156"/>
      <c r="F47" s="339"/>
      <c r="G47" s="222"/>
      <c r="H47" s="276"/>
      <c r="I47" s="339"/>
      <c r="J47" s="260"/>
      <c r="K47" s="56"/>
      <c r="L47" s="431"/>
      <c r="M47" s="288"/>
      <c r="N47" s="105"/>
      <c r="O47" s="151"/>
      <c r="P47" s="301"/>
      <c r="Q47" s="331"/>
      <c r="R47" s="405"/>
    </row>
    <row r="48" spans="1:18" s="19" customFormat="1" x14ac:dyDescent="0.25">
      <c r="A48" s="58"/>
      <c r="B48" s="59" t="s">
        <v>48</v>
      </c>
      <c r="C48" s="196"/>
      <c r="D48" s="263"/>
      <c r="E48" s="340"/>
      <c r="F48" s="303"/>
      <c r="G48" s="223"/>
      <c r="H48" s="152"/>
      <c r="I48" s="303"/>
      <c r="J48" s="130"/>
      <c r="K48" s="106"/>
      <c r="L48" s="433"/>
      <c r="M48" s="223"/>
      <c r="N48" s="106"/>
      <c r="O48" s="152"/>
      <c r="P48" s="434"/>
      <c r="Q48" s="182"/>
      <c r="R48" s="405"/>
    </row>
    <row r="49" spans="1:18" s="19" customFormat="1" ht="12.75" thickBot="1" x14ac:dyDescent="0.3">
      <c r="A49" s="60"/>
      <c r="B49" s="20" t="s">
        <v>49</v>
      </c>
      <c r="C49" s="197">
        <f t="shared" ref="C49:C112" si="24">SUM(F49,I49,L49,O49)</f>
        <v>11142</v>
      </c>
      <c r="D49" s="131">
        <f t="shared" ref="D49:E49" si="25">SUM(D50,D281)</f>
        <v>5420</v>
      </c>
      <c r="E49" s="114">
        <f t="shared" si="25"/>
        <v>5722</v>
      </c>
      <c r="F49" s="304">
        <f>SUM(F50,F281)</f>
        <v>11142</v>
      </c>
      <c r="G49" s="224">
        <f t="shared" ref="G49:O49" si="26">SUM(G50,G281)</f>
        <v>0</v>
      </c>
      <c r="H49" s="114">
        <f t="shared" si="26"/>
        <v>0</v>
      </c>
      <c r="I49" s="304">
        <f t="shared" si="26"/>
        <v>0</v>
      </c>
      <c r="J49" s="131">
        <f t="shared" si="26"/>
        <v>0</v>
      </c>
      <c r="K49" s="61">
        <f t="shared" si="26"/>
        <v>0</v>
      </c>
      <c r="L49" s="168">
        <f t="shared" si="26"/>
        <v>0</v>
      </c>
      <c r="M49" s="224">
        <f t="shared" si="26"/>
        <v>0</v>
      </c>
      <c r="N49" s="61">
        <f t="shared" si="26"/>
        <v>0</v>
      </c>
      <c r="O49" s="114">
        <f t="shared" si="26"/>
        <v>0</v>
      </c>
      <c r="P49" s="435"/>
      <c r="Q49" s="182"/>
      <c r="R49" s="405"/>
    </row>
    <row r="50" spans="1:18" s="19" customFormat="1" ht="36.75" thickTop="1" x14ac:dyDescent="0.25">
      <c r="A50" s="62"/>
      <c r="B50" s="63" t="s">
        <v>50</v>
      </c>
      <c r="C50" s="198">
        <f t="shared" si="24"/>
        <v>11142</v>
      </c>
      <c r="D50" s="132">
        <f t="shared" ref="D50:E50" si="27">SUM(D51,D193)</f>
        <v>5420</v>
      </c>
      <c r="E50" s="277">
        <f t="shared" si="27"/>
        <v>5722</v>
      </c>
      <c r="F50" s="305">
        <f>SUM(F51,F193)</f>
        <v>11142</v>
      </c>
      <c r="G50" s="225">
        <f t="shared" ref="G50:O50" si="28">SUM(G51,G193)</f>
        <v>0</v>
      </c>
      <c r="H50" s="277">
        <f t="shared" si="28"/>
        <v>0</v>
      </c>
      <c r="I50" s="305">
        <f t="shared" si="28"/>
        <v>0</v>
      </c>
      <c r="J50" s="132">
        <f t="shared" si="28"/>
        <v>0</v>
      </c>
      <c r="K50" s="64">
        <f t="shared" si="28"/>
        <v>0</v>
      </c>
      <c r="L50" s="436">
        <f t="shared" si="28"/>
        <v>0</v>
      </c>
      <c r="M50" s="225">
        <f t="shared" si="28"/>
        <v>0</v>
      </c>
      <c r="N50" s="64">
        <f t="shared" si="28"/>
        <v>0</v>
      </c>
      <c r="O50" s="277">
        <f t="shared" si="28"/>
        <v>0</v>
      </c>
      <c r="P50" s="437"/>
      <c r="Q50" s="182"/>
      <c r="R50" s="405"/>
    </row>
    <row r="51" spans="1:18" s="19" customFormat="1" ht="24" x14ac:dyDescent="0.25">
      <c r="A51" s="65"/>
      <c r="B51" s="16" t="s">
        <v>51</v>
      </c>
      <c r="C51" s="199">
        <f t="shared" si="24"/>
        <v>11142</v>
      </c>
      <c r="D51" s="133">
        <f t="shared" ref="D51:E51" si="29">SUM(D52,D74,D172,D186)</f>
        <v>5420</v>
      </c>
      <c r="E51" s="278">
        <f t="shared" si="29"/>
        <v>5722</v>
      </c>
      <c r="F51" s="306">
        <f>SUM(F52,F74,F172,F186)</f>
        <v>11142</v>
      </c>
      <c r="G51" s="226">
        <f t="shared" ref="G51:O51" si="30">SUM(G52,G74,G172,G186)</f>
        <v>0</v>
      </c>
      <c r="H51" s="278">
        <f t="shared" si="30"/>
        <v>0</v>
      </c>
      <c r="I51" s="306">
        <f t="shared" si="30"/>
        <v>0</v>
      </c>
      <c r="J51" s="133">
        <f t="shared" si="30"/>
        <v>0</v>
      </c>
      <c r="K51" s="66">
        <f t="shared" si="30"/>
        <v>0</v>
      </c>
      <c r="L51" s="169">
        <f t="shared" si="30"/>
        <v>0</v>
      </c>
      <c r="M51" s="226">
        <f t="shared" si="30"/>
        <v>0</v>
      </c>
      <c r="N51" s="66">
        <f t="shared" si="30"/>
        <v>0</v>
      </c>
      <c r="O51" s="278">
        <f t="shared" si="30"/>
        <v>0</v>
      </c>
      <c r="P51" s="438"/>
      <c r="Q51" s="182"/>
      <c r="R51" s="405"/>
    </row>
    <row r="52" spans="1:18" s="19" customFormat="1" hidden="1" x14ac:dyDescent="0.25">
      <c r="A52" s="67">
        <v>1000</v>
      </c>
      <c r="B52" s="67" t="s">
        <v>52</v>
      </c>
      <c r="C52" s="200">
        <f t="shared" si="24"/>
        <v>0</v>
      </c>
      <c r="D52" s="134">
        <f t="shared" ref="D52:E52" si="31">SUM(D53,D66)</f>
        <v>0</v>
      </c>
      <c r="E52" s="68">
        <f t="shared" si="31"/>
        <v>0</v>
      </c>
      <c r="F52" s="170">
        <f>SUM(F53,F66)</f>
        <v>0</v>
      </c>
      <c r="G52" s="227">
        <f t="shared" ref="G52:O52" si="32">SUM(G53,G66)</f>
        <v>0</v>
      </c>
      <c r="H52" s="68">
        <f t="shared" si="32"/>
        <v>0</v>
      </c>
      <c r="I52" s="122">
        <f t="shared" si="32"/>
        <v>0</v>
      </c>
      <c r="J52" s="134">
        <f t="shared" si="32"/>
        <v>0</v>
      </c>
      <c r="K52" s="68">
        <f t="shared" si="32"/>
        <v>0</v>
      </c>
      <c r="L52" s="170">
        <f t="shared" si="32"/>
        <v>0</v>
      </c>
      <c r="M52" s="227">
        <f t="shared" si="32"/>
        <v>0</v>
      </c>
      <c r="N52" s="68">
        <f t="shared" si="32"/>
        <v>0</v>
      </c>
      <c r="O52" s="122">
        <f t="shared" si="32"/>
        <v>0</v>
      </c>
      <c r="P52" s="439"/>
      <c r="Q52" s="182"/>
      <c r="R52" s="405"/>
    </row>
    <row r="53" spans="1:18" hidden="1" x14ac:dyDescent="0.25">
      <c r="A53" s="34">
        <v>1100</v>
      </c>
      <c r="B53" s="69" t="s">
        <v>53</v>
      </c>
      <c r="C53" s="188">
        <f t="shared" si="24"/>
        <v>0</v>
      </c>
      <c r="D53" s="127">
        <f t="shared" ref="D53:E53" si="33">SUM(D54,D57,D65)</f>
        <v>0</v>
      </c>
      <c r="E53" s="36">
        <f t="shared" si="33"/>
        <v>0</v>
      </c>
      <c r="F53" s="174">
        <f>SUM(F54,F57,F65)</f>
        <v>0</v>
      </c>
      <c r="G53" s="228">
        <f t="shared" ref="G53:N53" si="34">SUM(G54,G57,G65)</f>
        <v>0</v>
      </c>
      <c r="H53" s="36">
        <f t="shared" si="34"/>
        <v>0</v>
      </c>
      <c r="I53" s="120">
        <f t="shared" si="34"/>
        <v>0</v>
      </c>
      <c r="J53" s="127">
        <f t="shared" si="34"/>
        <v>0</v>
      </c>
      <c r="K53" s="36">
        <f t="shared" si="34"/>
        <v>0</v>
      </c>
      <c r="L53" s="174">
        <f t="shared" si="34"/>
        <v>0</v>
      </c>
      <c r="M53" s="228">
        <f t="shared" si="34"/>
        <v>0</v>
      </c>
      <c r="N53" s="36">
        <f t="shared" si="34"/>
        <v>0</v>
      </c>
      <c r="O53" s="120">
        <f>SUM(O54,O57,O65)</f>
        <v>0</v>
      </c>
      <c r="P53" s="440"/>
      <c r="Q53" s="331"/>
      <c r="R53" s="405"/>
    </row>
    <row r="54" spans="1:18" hidden="1" x14ac:dyDescent="0.25">
      <c r="A54" s="70">
        <v>1110</v>
      </c>
      <c r="B54" s="55" t="s">
        <v>54</v>
      </c>
      <c r="C54" s="195">
        <f>SUM(F54,I54,L54,O54)</f>
        <v>0</v>
      </c>
      <c r="D54" s="82">
        <f>SUM(D55:D56)</f>
        <v>0</v>
      </c>
      <c r="E54" s="71">
        <f>SUM(E55:E56)</f>
        <v>0</v>
      </c>
      <c r="F54" s="172">
        <f>SUM(F55:F56)</f>
        <v>0</v>
      </c>
      <c r="G54" s="229">
        <f t="shared" ref="G54:H54" si="35">SUM(G55:G56)</f>
        <v>0</v>
      </c>
      <c r="H54" s="71">
        <f t="shared" si="35"/>
        <v>0</v>
      </c>
      <c r="I54" s="153">
        <f>SUM(I55:I56)</f>
        <v>0</v>
      </c>
      <c r="J54" s="82">
        <f t="shared" ref="J54:K54" si="36">SUM(J55:J56)</f>
        <v>0</v>
      </c>
      <c r="K54" s="71">
        <f t="shared" si="36"/>
        <v>0</v>
      </c>
      <c r="L54" s="172">
        <f>SUM(L55:L56)</f>
        <v>0</v>
      </c>
      <c r="M54" s="229">
        <f t="shared" ref="M54:N54" si="37">SUM(M55:M56)</f>
        <v>0</v>
      </c>
      <c r="N54" s="71">
        <f t="shared" si="37"/>
        <v>0</v>
      </c>
      <c r="O54" s="153">
        <f>SUM(O55:O56)</f>
        <v>0</v>
      </c>
      <c r="P54" s="313"/>
      <c r="Q54" s="331"/>
      <c r="R54" s="405"/>
    </row>
    <row r="55" spans="1:18" hidden="1" x14ac:dyDescent="0.25">
      <c r="A55" s="27">
        <v>1111</v>
      </c>
      <c r="B55" s="38" t="s">
        <v>55</v>
      </c>
      <c r="C55" s="189">
        <f t="shared" si="24"/>
        <v>0</v>
      </c>
      <c r="D55" s="264"/>
      <c r="E55" s="40"/>
      <c r="F55" s="175">
        <f>D55+E55</f>
        <v>0</v>
      </c>
      <c r="G55" s="220"/>
      <c r="H55" s="40"/>
      <c r="I55" s="86">
        <f>G55+H55</f>
        <v>0</v>
      </c>
      <c r="J55" s="264"/>
      <c r="K55" s="40"/>
      <c r="L55" s="175">
        <f>J55+K55</f>
        <v>0</v>
      </c>
      <c r="M55" s="220"/>
      <c r="N55" s="40"/>
      <c r="O55" s="86">
        <f>M55+N55</f>
        <v>0</v>
      </c>
      <c r="P55" s="310"/>
      <c r="Q55" s="331"/>
      <c r="R55" s="405"/>
    </row>
    <row r="56" spans="1:18" ht="24" hidden="1" customHeight="1" x14ac:dyDescent="0.25">
      <c r="A56" s="30">
        <v>1119</v>
      </c>
      <c r="B56" s="41" t="s">
        <v>56</v>
      </c>
      <c r="C56" s="190">
        <f t="shared" si="24"/>
        <v>0</v>
      </c>
      <c r="D56" s="265"/>
      <c r="E56" s="43"/>
      <c r="F56" s="93">
        <f>D56+E56</f>
        <v>0</v>
      </c>
      <c r="G56" s="230"/>
      <c r="H56" s="43"/>
      <c r="I56" s="87">
        <f>G56+H56</f>
        <v>0</v>
      </c>
      <c r="J56" s="265"/>
      <c r="K56" s="43"/>
      <c r="L56" s="93">
        <f>J56+K56</f>
        <v>0</v>
      </c>
      <c r="M56" s="230"/>
      <c r="N56" s="43"/>
      <c r="O56" s="87">
        <f>M56+N56</f>
        <v>0</v>
      </c>
      <c r="P56" s="311"/>
      <c r="Q56" s="331"/>
      <c r="R56" s="405"/>
    </row>
    <row r="57" spans="1:18" ht="23.25" hidden="1" customHeight="1" x14ac:dyDescent="0.25">
      <c r="A57" s="72">
        <v>1140</v>
      </c>
      <c r="B57" s="41" t="s">
        <v>57</v>
      </c>
      <c r="C57" s="190">
        <f t="shared" si="24"/>
        <v>0</v>
      </c>
      <c r="D57" s="129">
        <f t="shared" ref="D57:E57" si="38">SUM(D58:D64)</f>
        <v>0</v>
      </c>
      <c r="E57" s="73">
        <f t="shared" si="38"/>
        <v>0</v>
      </c>
      <c r="F57" s="93">
        <f>SUM(F58:F64)</f>
        <v>0</v>
      </c>
      <c r="G57" s="231">
        <f t="shared" ref="G57:N57" si="39">SUM(G58:G64)</f>
        <v>0</v>
      </c>
      <c r="H57" s="73">
        <f t="shared" si="39"/>
        <v>0</v>
      </c>
      <c r="I57" s="87">
        <f t="shared" si="39"/>
        <v>0</v>
      </c>
      <c r="J57" s="129">
        <f t="shared" si="39"/>
        <v>0</v>
      </c>
      <c r="K57" s="73">
        <f t="shared" si="39"/>
        <v>0</v>
      </c>
      <c r="L57" s="93">
        <f t="shared" si="39"/>
        <v>0</v>
      </c>
      <c r="M57" s="231">
        <f t="shared" si="39"/>
        <v>0</v>
      </c>
      <c r="N57" s="73">
        <f t="shared" si="39"/>
        <v>0</v>
      </c>
      <c r="O57" s="87">
        <f>SUM(O58:O64)</f>
        <v>0</v>
      </c>
      <c r="P57" s="311"/>
      <c r="Q57" s="331"/>
      <c r="R57" s="405"/>
    </row>
    <row r="58" spans="1:18" hidden="1" x14ac:dyDescent="0.25">
      <c r="A58" s="30">
        <v>1141</v>
      </c>
      <c r="B58" s="41" t="s">
        <v>58</v>
      </c>
      <c r="C58" s="190">
        <f t="shared" si="24"/>
        <v>0</v>
      </c>
      <c r="D58" s="265"/>
      <c r="E58" s="43"/>
      <c r="F58" s="93">
        <f t="shared" ref="F58:F65" si="40">D58+E58</f>
        <v>0</v>
      </c>
      <c r="G58" s="230"/>
      <c r="H58" s="43"/>
      <c r="I58" s="87">
        <f t="shared" ref="I58:I65" si="41">G58+H58</f>
        <v>0</v>
      </c>
      <c r="J58" s="265"/>
      <c r="K58" s="43"/>
      <c r="L58" s="93">
        <f t="shared" ref="L58:L65" si="42">J58+K58</f>
        <v>0</v>
      </c>
      <c r="M58" s="230"/>
      <c r="N58" s="43"/>
      <c r="O58" s="87">
        <f t="shared" ref="O58:O65" si="43">M58+N58</f>
        <v>0</v>
      </c>
      <c r="P58" s="311"/>
      <c r="Q58" s="331"/>
      <c r="R58" s="405"/>
    </row>
    <row r="59" spans="1:18" ht="24.75" hidden="1" customHeight="1" x14ac:dyDescent="0.25">
      <c r="A59" s="30">
        <v>1142</v>
      </c>
      <c r="B59" s="41" t="s">
        <v>59</v>
      </c>
      <c r="C59" s="190">
        <f t="shared" si="24"/>
        <v>0</v>
      </c>
      <c r="D59" s="265"/>
      <c r="E59" s="43"/>
      <c r="F59" s="93">
        <f t="shared" si="40"/>
        <v>0</v>
      </c>
      <c r="G59" s="230"/>
      <c r="H59" s="43"/>
      <c r="I59" s="87">
        <f t="shared" si="41"/>
        <v>0</v>
      </c>
      <c r="J59" s="265"/>
      <c r="K59" s="43"/>
      <c r="L59" s="93">
        <f t="shared" si="42"/>
        <v>0</v>
      </c>
      <c r="M59" s="230"/>
      <c r="N59" s="43"/>
      <c r="O59" s="87">
        <f t="shared" si="43"/>
        <v>0</v>
      </c>
      <c r="P59" s="311"/>
      <c r="Q59" s="331"/>
      <c r="R59" s="405"/>
    </row>
    <row r="60" spans="1:18" ht="24" hidden="1" x14ac:dyDescent="0.25">
      <c r="A60" s="30">
        <v>1145</v>
      </c>
      <c r="B60" s="41" t="s">
        <v>60</v>
      </c>
      <c r="C60" s="190">
        <f t="shared" si="24"/>
        <v>0</v>
      </c>
      <c r="D60" s="265"/>
      <c r="E60" s="43"/>
      <c r="F60" s="93">
        <f t="shared" si="40"/>
        <v>0</v>
      </c>
      <c r="G60" s="230"/>
      <c r="H60" s="43"/>
      <c r="I60" s="87">
        <f t="shared" si="41"/>
        <v>0</v>
      </c>
      <c r="J60" s="265"/>
      <c r="K60" s="43"/>
      <c r="L60" s="93">
        <f t="shared" si="42"/>
        <v>0</v>
      </c>
      <c r="M60" s="230"/>
      <c r="N60" s="43"/>
      <c r="O60" s="87">
        <f t="shared" si="43"/>
        <v>0</v>
      </c>
      <c r="P60" s="311"/>
      <c r="Q60" s="331"/>
      <c r="R60" s="405"/>
    </row>
    <row r="61" spans="1:18" ht="27.75" hidden="1" customHeight="1" x14ac:dyDescent="0.25">
      <c r="A61" s="30">
        <v>1146</v>
      </c>
      <c r="B61" s="41" t="s">
        <v>61</v>
      </c>
      <c r="C61" s="190">
        <f t="shared" si="24"/>
        <v>0</v>
      </c>
      <c r="D61" s="265"/>
      <c r="E61" s="43"/>
      <c r="F61" s="93">
        <f t="shared" si="40"/>
        <v>0</v>
      </c>
      <c r="G61" s="230"/>
      <c r="H61" s="43"/>
      <c r="I61" s="87">
        <f t="shared" si="41"/>
        <v>0</v>
      </c>
      <c r="J61" s="265"/>
      <c r="K61" s="43"/>
      <c r="L61" s="93">
        <f t="shared" si="42"/>
        <v>0</v>
      </c>
      <c r="M61" s="230"/>
      <c r="N61" s="43"/>
      <c r="O61" s="87">
        <f t="shared" si="43"/>
        <v>0</v>
      </c>
      <c r="P61" s="311"/>
      <c r="Q61" s="331"/>
      <c r="R61" s="405"/>
    </row>
    <row r="62" spans="1:18" hidden="1" x14ac:dyDescent="0.25">
      <c r="A62" s="30">
        <v>1147</v>
      </c>
      <c r="B62" s="41" t="s">
        <v>62</v>
      </c>
      <c r="C62" s="190">
        <f t="shared" si="24"/>
        <v>0</v>
      </c>
      <c r="D62" s="265"/>
      <c r="E62" s="43"/>
      <c r="F62" s="93">
        <f t="shared" si="40"/>
        <v>0</v>
      </c>
      <c r="G62" s="230"/>
      <c r="H62" s="43"/>
      <c r="I62" s="87">
        <f t="shared" si="41"/>
        <v>0</v>
      </c>
      <c r="J62" s="265"/>
      <c r="K62" s="43"/>
      <c r="L62" s="93">
        <f t="shared" si="42"/>
        <v>0</v>
      </c>
      <c r="M62" s="230"/>
      <c r="N62" s="43"/>
      <c r="O62" s="87">
        <f t="shared" si="43"/>
        <v>0</v>
      </c>
      <c r="P62" s="311"/>
      <c r="Q62" s="331"/>
      <c r="R62" s="405"/>
    </row>
    <row r="63" spans="1:18" hidden="1" x14ac:dyDescent="0.25">
      <c r="A63" s="30">
        <v>1148</v>
      </c>
      <c r="B63" s="41" t="s">
        <v>63</v>
      </c>
      <c r="C63" s="190">
        <f t="shared" si="24"/>
        <v>0</v>
      </c>
      <c r="D63" s="265"/>
      <c r="E63" s="43"/>
      <c r="F63" s="93">
        <f t="shared" si="40"/>
        <v>0</v>
      </c>
      <c r="G63" s="230"/>
      <c r="H63" s="43"/>
      <c r="I63" s="87">
        <f t="shared" si="41"/>
        <v>0</v>
      </c>
      <c r="J63" s="265"/>
      <c r="K63" s="43"/>
      <c r="L63" s="93">
        <f t="shared" si="42"/>
        <v>0</v>
      </c>
      <c r="M63" s="230"/>
      <c r="N63" s="43"/>
      <c r="O63" s="87">
        <f t="shared" si="43"/>
        <v>0</v>
      </c>
      <c r="P63" s="311"/>
      <c r="Q63" s="331"/>
      <c r="R63" s="405"/>
    </row>
    <row r="64" spans="1:18" ht="36" hidden="1" x14ac:dyDescent="0.25">
      <c r="A64" s="30">
        <v>1149</v>
      </c>
      <c r="B64" s="41" t="s">
        <v>64</v>
      </c>
      <c r="C64" s="190">
        <f t="shared" si="24"/>
        <v>0</v>
      </c>
      <c r="D64" s="265"/>
      <c r="E64" s="43"/>
      <c r="F64" s="93">
        <f t="shared" si="40"/>
        <v>0</v>
      </c>
      <c r="G64" s="230"/>
      <c r="H64" s="43"/>
      <c r="I64" s="87">
        <f t="shared" si="41"/>
        <v>0</v>
      </c>
      <c r="J64" s="265"/>
      <c r="K64" s="43"/>
      <c r="L64" s="93">
        <f t="shared" si="42"/>
        <v>0</v>
      </c>
      <c r="M64" s="230"/>
      <c r="N64" s="43"/>
      <c r="O64" s="87">
        <f t="shared" si="43"/>
        <v>0</v>
      </c>
      <c r="P64" s="311"/>
      <c r="Q64" s="331"/>
      <c r="R64" s="405"/>
    </row>
    <row r="65" spans="1:18" ht="36" hidden="1" x14ac:dyDescent="0.25">
      <c r="A65" s="70">
        <v>1150</v>
      </c>
      <c r="B65" s="55" t="s">
        <v>65</v>
      </c>
      <c r="C65" s="195">
        <f t="shared" si="24"/>
        <v>0</v>
      </c>
      <c r="D65" s="262"/>
      <c r="E65" s="74"/>
      <c r="F65" s="172">
        <f t="shared" si="40"/>
        <v>0</v>
      </c>
      <c r="G65" s="232"/>
      <c r="H65" s="74"/>
      <c r="I65" s="153">
        <f t="shared" si="41"/>
        <v>0</v>
      </c>
      <c r="J65" s="262"/>
      <c r="K65" s="74"/>
      <c r="L65" s="172">
        <f t="shared" si="42"/>
        <v>0</v>
      </c>
      <c r="M65" s="232"/>
      <c r="N65" s="74"/>
      <c r="O65" s="153">
        <f t="shared" si="43"/>
        <v>0</v>
      </c>
      <c r="P65" s="313"/>
      <c r="Q65" s="331"/>
      <c r="R65" s="405"/>
    </row>
    <row r="66" spans="1:18" ht="36" hidden="1" x14ac:dyDescent="0.25">
      <c r="A66" s="34">
        <v>1200</v>
      </c>
      <c r="B66" s="69" t="s">
        <v>66</v>
      </c>
      <c r="C66" s="188">
        <f t="shared" si="24"/>
        <v>0</v>
      </c>
      <c r="D66" s="127">
        <f t="shared" ref="D66:E66" si="44">SUM(D67:D68)</f>
        <v>0</v>
      </c>
      <c r="E66" s="36">
        <f t="shared" si="44"/>
        <v>0</v>
      </c>
      <c r="F66" s="174">
        <f>SUM(F67:F68)</f>
        <v>0</v>
      </c>
      <c r="G66" s="228">
        <f t="shared" ref="G66:N66" si="45">SUM(G67:G68)</f>
        <v>0</v>
      </c>
      <c r="H66" s="36">
        <f t="shared" si="45"/>
        <v>0</v>
      </c>
      <c r="I66" s="120">
        <f t="shared" si="45"/>
        <v>0</v>
      </c>
      <c r="J66" s="127">
        <f t="shared" si="45"/>
        <v>0</v>
      </c>
      <c r="K66" s="36">
        <f t="shared" si="45"/>
        <v>0</v>
      </c>
      <c r="L66" s="174">
        <f t="shared" si="45"/>
        <v>0</v>
      </c>
      <c r="M66" s="228">
        <f t="shared" si="45"/>
        <v>0</v>
      </c>
      <c r="N66" s="36">
        <f t="shared" si="45"/>
        <v>0</v>
      </c>
      <c r="O66" s="120">
        <f>SUM(O67:O68)</f>
        <v>0</v>
      </c>
      <c r="P66" s="317"/>
      <c r="Q66" s="331"/>
      <c r="R66" s="405"/>
    </row>
    <row r="67" spans="1:18" ht="24" hidden="1" x14ac:dyDescent="0.25">
      <c r="A67" s="345">
        <v>1210</v>
      </c>
      <c r="B67" s="38" t="s">
        <v>67</v>
      </c>
      <c r="C67" s="189">
        <f t="shared" si="24"/>
        <v>0</v>
      </c>
      <c r="D67" s="264"/>
      <c r="E67" s="40"/>
      <c r="F67" s="175">
        <f>D67+E67</f>
        <v>0</v>
      </c>
      <c r="G67" s="220"/>
      <c r="H67" s="40"/>
      <c r="I67" s="86">
        <f>G67+H67</f>
        <v>0</v>
      </c>
      <c r="J67" s="264"/>
      <c r="K67" s="40"/>
      <c r="L67" s="175">
        <f>J67+K67</f>
        <v>0</v>
      </c>
      <c r="M67" s="220"/>
      <c r="N67" s="40"/>
      <c r="O67" s="86">
        <f>M67+N67</f>
        <v>0</v>
      </c>
      <c r="P67" s="310"/>
      <c r="Q67" s="331"/>
      <c r="R67" s="405"/>
    </row>
    <row r="68" spans="1:18" ht="24" hidden="1" x14ac:dyDescent="0.25">
      <c r="A68" s="72">
        <v>1220</v>
      </c>
      <c r="B68" s="41" t="s">
        <v>68</v>
      </c>
      <c r="C68" s="190">
        <f t="shared" si="24"/>
        <v>0</v>
      </c>
      <c r="D68" s="129">
        <f t="shared" ref="D68:E68" si="46">SUM(D69:D73)</f>
        <v>0</v>
      </c>
      <c r="E68" s="73">
        <f t="shared" si="46"/>
        <v>0</v>
      </c>
      <c r="F68" s="93">
        <f>SUM(F69:F73)</f>
        <v>0</v>
      </c>
      <c r="G68" s="231">
        <f t="shared" ref="G68:O68" si="47">SUM(G69:G73)</f>
        <v>0</v>
      </c>
      <c r="H68" s="73">
        <f t="shared" si="47"/>
        <v>0</v>
      </c>
      <c r="I68" s="87">
        <f t="shared" si="47"/>
        <v>0</v>
      </c>
      <c r="J68" s="129">
        <f t="shared" si="47"/>
        <v>0</v>
      </c>
      <c r="K68" s="73">
        <f t="shared" si="47"/>
        <v>0</v>
      </c>
      <c r="L68" s="93">
        <f t="shared" si="47"/>
        <v>0</v>
      </c>
      <c r="M68" s="231">
        <f t="shared" si="47"/>
        <v>0</v>
      </c>
      <c r="N68" s="73">
        <f t="shared" si="47"/>
        <v>0</v>
      </c>
      <c r="O68" s="87">
        <f t="shared" si="47"/>
        <v>0</v>
      </c>
      <c r="P68" s="311"/>
      <c r="Q68" s="331"/>
      <c r="R68" s="405"/>
    </row>
    <row r="69" spans="1:18" ht="60" hidden="1" x14ac:dyDescent="0.25">
      <c r="A69" s="30">
        <v>1221</v>
      </c>
      <c r="B69" s="41" t="s">
        <v>69</v>
      </c>
      <c r="C69" s="190">
        <f t="shared" si="24"/>
        <v>0</v>
      </c>
      <c r="D69" s="265"/>
      <c r="E69" s="43"/>
      <c r="F69" s="93">
        <f t="shared" ref="F69:F73" si="48">D69+E69</f>
        <v>0</v>
      </c>
      <c r="G69" s="230"/>
      <c r="H69" s="43"/>
      <c r="I69" s="87">
        <f t="shared" ref="I69:I73" si="49">G69+H69</f>
        <v>0</v>
      </c>
      <c r="J69" s="265"/>
      <c r="K69" s="43"/>
      <c r="L69" s="93">
        <f t="shared" ref="L69:L73" si="50">J69+K69</f>
        <v>0</v>
      </c>
      <c r="M69" s="230"/>
      <c r="N69" s="43"/>
      <c r="O69" s="87">
        <f t="shared" ref="O69:O73" si="51">M69+N69</f>
        <v>0</v>
      </c>
      <c r="P69" s="311"/>
      <c r="Q69" s="331"/>
      <c r="R69" s="405"/>
    </row>
    <row r="70" spans="1:18" hidden="1" x14ac:dyDescent="0.25">
      <c r="A70" s="30">
        <v>1223</v>
      </c>
      <c r="B70" s="41" t="s">
        <v>70</v>
      </c>
      <c r="C70" s="190">
        <f t="shared" si="24"/>
        <v>0</v>
      </c>
      <c r="D70" s="265"/>
      <c r="E70" s="43"/>
      <c r="F70" s="93">
        <f t="shared" si="48"/>
        <v>0</v>
      </c>
      <c r="G70" s="230"/>
      <c r="H70" s="43"/>
      <c r="I70" s="87">
        <f t="shared" si="49"/>
        <v>0</v>
      </c>
      <c r="J70" s="265"/>
      <c r="K70" s="43"/>
      <c r="L70" s="93">
        <f t="shared" si="50"/>
        <v>0</v>
      </c>
      <c r="M70" s="230"/>
      <c r="N70" s="43"/>
      <c r="O70" s="87">
        <f t="shared" si="51"/>
        <v>0</v>
      </c>
      <c r="P70" s="311"/>
      <c r="Q70" s="331"/>
      <c r="R70" s="405"/>
    </row>
    <row r="71" spans="1:18" hidden="1" x14ac:dyDescent="0.25">
      <c r="A71" s="30">
        <v>1225</v>
      </c>
      <c r="B71" s="41" t="s">
        <v>71</v>
      </c>
      <c r="C71" s="190">
        <f t="shared" si="24"/>
        <v>0</v>
      </c>
      <c r="D71" s="265"/>
      <c r="E71" s="43"/>
      <c r="F71" s="93">
        <f t="shared" si="48"/>
        <v>0</v>
      </c>
      <c r="G71" s="230"/>
      <c r="H71" s="43"/>
      <c r="I71" s="87">
        <f t="shared" si="49"/>
        <v>0</v>
      </c>
      <c r="J71" s="265"/>
      <c r="K71" s="43"/>
      <c r="L71" s="93">
        <f t="shared" si="50"/>
        <v>0</v>
      </c>
      <c r="M71" s="230"/>
      <c r="N71" s="43"/>
      <c r="O71" s="87">
        <f t="shared" si="51"/>
        <v>0</v>
      </c>
      <c r="P71" s="311"/>
      <c r="Q71" s="331"/>
      <c r="R71" s="405"/>
    </row>
    <row r="72" spans="1:18" ht="36" hidden="1" x14ac:dyDescent="0.25">
      <c r="A72" s="30">
        <v>1227</v>
      </c>
      <c r="B72" s="41" t="s">
        <v>72</v>
      </c>
      <c r="C72" s="190">
        <f t="shared" si="24"/>
        <v>0</v>
      </c>
      <c r="D72" s="265"/>
      <c r="E72" s="43"/>
      <c r="F72" s="93">
        <f t="shared" si="48"/>
        <v>0</v>
      </c>
      <c r="G72" s="230"/>
      <c r="H72" s="43"/>
      <c r="I72" s="87">
        <f t="shared" si="49"/>
        <v>0</v>
      </c>
      <c r="J72" s="265"/>
      <c r="K72" s="43"/>
      <c r="L72" s="93">
        <f t="shared" si="50"/>
        <v>0</v>
      </c>
      <c r="M72" s="230"/>
      <c r="N72" s="43"/>
      <c r="O72" s="87">
        <f t="shared" si="51"/>
        <v>0</v>
      </c>
      <c r="P72" s="311"/>
      <c r="Q72" s="331"/>
      <c r="R72" s="405"/>
    </row>
    <row r="73" spans="1:18" ht="60" hidden="1" x14ac:dyDescent="0.25">
      <c r="A73" s="30">
        <v>1228</v>
      </c>
      <c r="B73" s="41" t="s">
        <v>73</v>
      </c>
      <c r="C73" s="190">
        <f t="shared" si="24"/>
        <v>0</v>
      </c>
      <c r="D73" s="265"/>
      <c r="E73" s="43"/>
      <c r="F73" s="93">
        <f t="shared" si="48"/>
        <v>0</v>
      </c>
      <c r="G73" s="230"/>
      <c r="H73" s="43"/>
      <c r="I73" s="87">
        <f t="shared" si="49"/>
        <v>0</v>
      </c>
      <c r="J73" s="265"/>
      <c r="K73" s="43"/>
      <c r="L73" s="93">
        <f t="shared" si="50"/>
        <v>0</v>
      </c>
      <c r="M73" s="230"/>
      <c r="N73" s="43"/>
      <c r="O73" s="87">
        <f t="shared" si="51"/>
        <v>0</v>
      </c>
      <c r="P73" s="311"/>
      <c r="Q73" s="331"/>
      <c r="R73" s="405"/>
    </row>
    <row r="74" spans="1:18" x14ac:dyDescent="0.25">
      <c r="A74" s="67">
        <v>2000</v>
      </c>
      <c r="B74" s="67" t="s">
        <v>74</v>
      </c>
      <c r="C74" s="200">
        <f t="shared" si="24"/>
        <v>5420</v>
      </c>
      <c r="D74" s="134">
        <f t="shared" ref="D74:E74" si="52">SUM(D75,D82,D129,D163,D164,D171)</f>
        <v>5420</v>
      </c>
      <c r="E74" s="122">
        <f t="shared" si="52"/>
        <v>0</v>
      </c>
      <c r="F74" s="307">
        <f>SUM(F75,F82,F129,F163,F164,F171)</f>
        <v>5420</v>
      </c>
      <c r="G74" s="227">
        <f t="shared" ref="G74:O74" si="53">SUM(G75,G82,G129,G163,G164,G171)</f>
        <v>0</v>
      </c>
      <c r="H74" s="122">
        <f t="shared" si="53"/>
        <v>0</v>
      </c>
      <c r="I74" s="307">
        <f t="shared" si="53"/>
        <v>0</v>
      </c>
      <c r="J74" s="134">
        <f t="shared" si="53"/>
        <v>0</v>
      </c>
      <c r="K74" s="68">
        <f t="shared" si="53"/>
        <v>0</v>
      </c>
      <c r="L74" s="170">
        <f t="shared" si="53"/>
        <v>0</v>
      </c>
      <c r="M74" s="227">
        <f t="shared" si="53"/>
        <v>0</v>
      </c>
      <c r="N74" s="68">
        <f t="shared" si="53"/>
        <v>0</v>
      </c>
      <c r="O74" s="122">
        <f t="shared" si="53"/>
        <v>0</v>
      </c>
      <c r="P74" s="439"/>
      <c r="Q74" s="331"/>
      <c r="R74" s="405"/>
    </row>
    <row r="75" spans="1:18" ht="24" hidden="1" x14ac:dyDescent="0.25">
      <c r="A75" s="34">
        <v>2100</v>
      </c>
      <c r="B75" s="69" t="s">
        <v>75</v>
      </c>
      <c r="C75" s="188">
        <f t="shared" si="24"/>
        <v>0</v>
      </c>
      <c r="D75" s="127">
        <f t="shared" ref="D75:E75" si="54">SUM(D76,D79)</f>
        <v>0</v>
      </c>
      <c r="E75" s="36">
        <f t="shared" si="54"/>
        <v>0</v>
      </c>
      <c r="F75" s="174">
        <f>SUM(F76,F79)</f>
        <v>0</v>
      </c>
      <c r="G75" s="228">
        <f t="shared" ref="G75:O75" si="55">SUM(G76,G79)</f>
        <v>0</v>
      </c>
      <c r="H75" s="36">
        <f t="shared" si="55"/>
        <v>0</v>
      </c>
      <c r="I75" s="120">
        <f t="shared" si="55"/>
        <v>0</v>
      </c>
      <c r="J75" s="127">
        <f t="shared" si="55"/>
        <v>0</v>
      </c>
      <c r="K75" s="36">
        <f t="shared" si="55"/>
        <v>0</v>
      </c>
      <c r="L75" s="174">
        <f t="shared" si="55"/>
        <v>0</v>
      </c>
      <c r="M75" s="228">
        <f t="shared" si="55"/>
        <v>0</v>
      </c>
      <c r="N75" s="36">
        <f t="shared" si="55"/>
        <v>0</v>
      </c>
      <c r="O75" s="120">
        <f t="shared" si="55"/>
        <v>0</v>
      </c>
      <c r="P75" s="317"/>
      <c r="Q75" s="331"/>
      <c r="R75" s="405"/>
    </row>
    <row r="76" spans="1:18" ht="24" hidden="1" x14ac:dyDescent="0.25">
      <c r="A76" s="345">
        <v>2110</v>
      </c>
      <c r="B76" s="38" t="s">
        <v>76</v>
      </c>
      <c r="C76" s="189">
        <f t="shared" si="24"/>
        <v>0</v>
      </c>
      <c r="D76" s="128">
        <f t="shared" ref="D76:E76" si="56">SUM(D77:D78)</f>
        <v>0</v>
      </c>
      <c r="E76" s="75">
        <f t="shared" si="56"/>
        <v>0</v>
      </c>
      <c r="F76" s="175">
        <f>SUM(F77:F78)</f>
        <v>0</v>
      </c>
      <c r="G76" s="233">
        <f t="shared" ref="G76:O76" si="57">SUM(G77:G78)</f>
        <v>0</v>
      </c>
      <c r="H76" s="75">
        <f t="shared" si="57"/>
        <v>0</v>
      </c>
      <c r="I76" s="86">
        <f t="shared" si="57"/>
        <v>0</v>
      </c>
      <c r="J76" s="128">
        <f t="shared" si="57"/>
        <v>0</v>
      </c>
      <c r="K76" s="75">
        <f t="shared" si="57"/>
        <v>0</v>
      </c>
      <c r="L76" s="175">
        <f t="shared" si="57"/>
        <v>0</v>
      </c>
      <c r="M76" s="233">
        <f t="shared" si="57"/>
        <v>0</v>
      </c>
      <c r="N76" s="75">
        <f t="shared" si="57"/>
        <v>0</v>
      </c>
      <c r="O76" s="86">
        <f t="shared" si="57"/>
        <v>0</v>
      </c>
      <c r="P76" s="310"/>
      <c r="Q76" s="331"/>
      <c r="R76" s="405"/>
    </row>
    <row r="77" spans="1:18" hidden="1" x14ac:dyDescent="0.25">
      <c r="A77" s="30">
        <v>2111</v>
      </c>
      <c r="B77" s="41" t="s">
        <v>77</v>
      </c>
      <c r="C77" s="190">
        <f t="shared" si="24"/>
        <v>0</v>
      </c>
      <c r="D77" s="265"/>
      <c r="E77" s="43"/>
      <c r="F77" s="93">
        <f t="shared" ref="F77:F78" si="58">D77+E77</f>
        <v>0</v>
      </c>
      <c r="G77" s="230"/>
      <c r="H77" s="43"/>
      <c r="I77" s="87">
        <f t="shared" ref="I77:I78" si="59">G77+H77</f>
        <v>0</v>
      </c>
      <c r="J77" s="265"/>
      <c r="K77" s="43"/>
      <c r="L77" s="93">
        <f t="shared" ref="L77:L78" si="60">J77+K77</f>
        <v>0</v>
      </c>
      <c r="M77" s="230"/>
      <c r="N77" s="43"/>
      <c r="O77" s="87">
        <f t="shared" ref="O77:O78" si="61">M77+N77</f>
        <v>0</v>
      </c>
      <c r="P77" s="311"/>
      <c r="Q77" s="331"/>
      <c r="R77" s="405"/>
    </row>
    <row r="78" spans="1:18" ht="24" hidden="1" x14ac:dyDescent="0.25">
      <c r="A78" s="30">
        <v>2112</v>
      </c>
      <c r="B78" s="41" t="s">
        <v>78</v>
      </c>
      <c r="C78" s="190">
        <f t="shared" si="24"/>
        <v>0</v>
      </c>
      <c r="D78" s="265"/>
      <c r="E78" s="43"/>
      <c r="F78" s="93">
        <f t="shared" si="58"/>
        <v>0</v>
      </c>
      <c r="G78" s="230"/>
      <c r="H78" s="43"/>
      <c r="I78" s="87">
        <f t="shared" si="59"/>
        <v>0</v>
      </c>
      <c r="J78" s="265"/>
      <c r="K78" s="43"/>
      <c r="L78" s="93">
        <f t="shared" si="60"/>
        <v>0</v>
      </c>
      <c r="M78" s="230"/>
      <c r="N78" s="43"/>
      <c r="O78" s="87">
        <f t="shared" si="61"/>
        <v>0</v>
      </c>
      <c r="P78" s="311"/>
      <c r="Q78" s="331"/>
      <c r="R78" s="405"/>
    </row>
    <row r="79" spans="1:18" ht="24" hidden="1" x14ac:dyDescent="0.25">
      <c r="A79" s="72">
        <v>2120</v>
      </c>
      <c r="B79" s="41" t="s">
        <v>79</v>
      </c>
      <c r="C79" s="190">
        <f t="shared" si="24"/>
        <v>0</v>
      </c>
      <c r="D79" s="129">
        <f t="shared" ref="D79:E79" si="62">SUM(D80:D81)</f>
        <v>0</v>
      </c>
      <c r="E79" s="73">
        <f t="shared" si="62"/>
        <v>0</v>
      </c>
      <c r="F79" s="93">
        <f>SUM(F80:F81)</f>
        <v>0</v>
      </c>
      <c r="G79" s="231">
        <f t="shared" ref="G79:O79" si="63">SUM(G80:G81)</f>
        <v>0</v>
      </c>
      <c r="H79" s="73">
        <f t="shared" si="63"/>
        <v>0</v>
      </c>
      <c r="I79" s="87">
        <f t="shared" si="63"/>
        <v>0</v>
      </c>
      <c r="J79" s="129">
        <f t="shared" si="63"/>
        <v>0</v>
      </c>
      <c r="K79" s="73">
        <f t="shared" si="63"/>
        <v>0</v>
      </c>
      <c r="L79" s="93">
        <f t="shared" si="63"/>
        <v>0</v>
      </c>
      <c r="M79" s="231">
        <f t="shared" si="63"/>
        <v>0</v>
      </c>
      <c r="N79" s="73">
        <f t="shared" si="63"/>
        <v>0</v>
      </c>
      <c r="O79" s="87">
        <f t="shared" si="63"/>
        <v>0</v>
      </c>
      <c r="P79" s="311"/>
      <c r="Q79" s="331"/>
      <c r="R79" s="405"/>
    </row>
    <row r="80" spans="1:18" hidden="1" x14ac:dyDescent="0.25">
      <c r="A80" s="30">
        <v>2121</v>
      </c>
      <c r="B80" s="41" t="s">
        <v>77</v>
      </c>
      <c r="C80" s="190">
        <f t="shared" si="24"/>
        <v>0</v>
      </c>
      <c r="D80" s="265"/>
      <c r="E80" s="43"/>
      <c r="F80" s="93">
        <f t="shared" ref="F80:F81" si="64">D80+E80</f>
        <v>0</v>
      </c>
      <c r="G80" s="230"/>
      <c r="H80" s="43"/>
      <c r="I80" s="87">
        <f t="shared" ref="I80:I81" si="65">G80+H80</f>
        <v>0</v>
      </c>
      <c r="J80" s="265"/>
      <c r="K80" s="43"/>
      <c r="L80" s="93">
        <f t="shared" ref="L80:L81" si="66">J80+K80</f>
        <v>0</v>
      </c>
      <c r="M80" s="230"/>
      <c r="N80" s="43"/>
      <c r="O80" s="87">
        <f t="shared" ref="O80:O81" si="67">M80+N80</f>
        <v>0</v>
      </c>
      <c r="P80" s="311"/>
      <c r="Q80" s="331"/>
      <c r="R80" s="405"/>
    </row>
    <row r="81" spans="1:18" ht="24" hidden="1" x14ac:dyDescent="0.25">
      <c r="A81" s="30">
        <v>2122</v>
      </c>
      <c r="B81" s="41" t="s">
        <v>78</v>
      </c>
      <c r="C81" s="190">
        <f t="shared" si="24"/>
        <v>0</v>
      </c>
      <c r="D81" s="265"/>
      <c r="E81" s="43"/>
      <c r="F81" s="93">
        <f t="shared" si="64"/>
        <v>0</v>
      </c>
      <c r="G81" s="230"/>
      <c r="H81" s="43"/>
      <c r="I81" s="87">
        <f t="shared" si="65"/>
        <v>0</v>
      </c>
      <c r="J81" s="265"/>
      <c r="K81" s="43"/>
      <c r="L81" s="93">
        <f t="shared" si="66"/>
        <v>0</v>
      </c>
      <c r="M81" s="230"/>
      <c r="N81" s="43"/>
      <c r="O81" s="87">
        <f t="shared" si="67"/>
        <v>0</v>
      </c>
      <c r="P81" s="311"/>
      <c r="Q81" s="331"/>
      <c r="R81" s="405"/>
    </row>
    <row r="82" spans="1:18" x14ac:dyDescent="0.25">
      <c r="A82" s="34">
        <v>2200</v>
      </c>
      <c r="B82" s="69" t="s">
        <v>80</v>
      </c>
      <c r="C82" s="188">
        <f t="shared" si="24"/>
        <v>5350</v>
      </c>
      <c r="D82" s="127">
        <f t="shared" ref="D82:E82" si="68">SUM(D83,D88,D94,D102,D111,D115,D121,D127)</f>
        <v>5350</v>
      </c>
      <c r="E82" s="120">
        <f t="shared" si="68"/>
        <v>0</v>
      </c>
      <c r="F82" s="314">
        <f>SUM(F83,F88,F94,F102,F111,F115,F121,F127)</f>
        <v>5350</v>
      </c>
      <c r="G82" s="228">
        <f t="shared" ref="G82:O82" si="69">SUM(G83,G88,G94,G102,G111,G115,G121,G127)</f>
        <v>0</v>
      </c>
      <c r="H82" s="120">
        <f t="shared" si="69"/>
        <v>0</v>
      </c>
      <c r="I82" s="314">
        <f t="shared" si="69"/>
        <v>0</v>
      </c>
      <c r="J82" s="127">
        <f t="shared" si="69"/>
        <v>0</v>
      </c>
      <c r="K82" s="36">
        <f t="shared" si="69"/>
        <v>0</v>
      </c>
      <c r="L82" s="174">
        <f t="shared" si="69"/>
        <v>0</v>
      </c>
      <c r="M82" s="228">
        <f t="shared" si="69"/>
        <v>0</v>
      </c>
      <c r="N82" s="36">
        <f t="shared" si="69"/>
        <v>0</v>
      </c>
      <c r="O82" s="120">
        <f t="shared" si="69"/>
        <v>0</v>
      </c>
      <c r="P82" s="441"/>
      <c r="Q82" s="331"/>
      <c r="R82" s="405"/>
    </row>
    <row r="83" spans="1:18" ht="24" hidden="1" x14ac:dyDescent="0.25">
      <c r="A83" s="70">
        <v>2210</v>
      </c>
      <c r="B83" s="55" t="s">
        <v>81</v>
      </c>
      <c r="C83" s="195">
        <f t="shared" si="24"/>
        <v>0</v>
      </c>
      <c r="D83" s="82">
        <f t="shared" ref="D83:E83" si="70">SUM(D84:D87)</f>
        <v>0</v>
      </c>
      <c r="E83" s="71">
        <f t="shared" si="70"/>
        <v>0</v>
      </c>
      <c r="F83" s="172">
        <f>SUM(F84:F87)</f>
        <v>0</v>
      </c>
      <c r="G83" s="229">
        <f t="shared" ref="G83:O83" si="71">SUM(G84:G87)</f>
        <v>0</v>
      </c>
      <c r="H83" s="71">
        <f t="shared" si="71"/>
        <v>0</v>
      </c>
      <c r="I83" s="153">
        <f t="shared" si="71"/>
        <v>0</v>
      </c>
      <c r="J83" s="82">
        <f t="shared" si="71"/>
        <v>0</v>
      </c>
      <c r="K83" s="71">
        <f t="shared" si="71"/>
        <v>0</v>
      </c>
      <c r="L83" s="172">
        <f t="shared" si="71"/>
        <v>0</v>
      </c>
      <c r="M83" s="229">
        <f t="shared" si="71"/>
        <v>0</v>
      </c>
      <c r="N83" s="71">
        <f t="shared" si="71"/>
        <v>0</v>
      </c>
      <c r="O83" s="153">
        <f t="shared" si="71"/>
        <v>0</v>
      </c>
      <c r="P83" s="313"/>
      <c r="Q83" s="331"/>
      <c r="R83" s="405"/>
    </row>
    <row r="84" spans="1:18" ht="24" hidden="1" x14ac:dyDescent="0.25">
      <c r="A84" s="27">
        <v>2211</v>
      </c>
      <c r="B84" s="38" t="s">
        <v>82</v>
      </c>
      <c r="C84" s="189">
        <f t="shared" si="24"/>
        <v>0</v>
      </c>
      <c r="D84" s="264"/>
      <c r="E84" s="40"/>
      <c r="F84" s="175">
        <f t="shared" ref="F84:F87" si="72">D84+E84</f>
        <v>0</v>
      </c>
      <c r="G84" s="220"/>
      <c r="H84" s="40"/>
      <c r="I84" s="86">
        <f t="shared" ref="I84:I87" si="73">G84+H84</f>
        <v>0</v>
      </c>
      <c r="J84" s="264"/>
      <c r="K84" s="40"/>
      <c r="L84" s="175">
        <f t="shared" ref="L84:L87" si="74">J84+K84</f>
        <v>0</v>
      </c>
      <c r="M84" s="220"/>
      <c r="N84" s="40"/>
      <c r="O84" s="86">
        <f t="shared" ref="O84:O87" si="75">M84+N84</f>
        <v>0</v>
      </c>
      <c r="P84" s="310"/>
      <c r="Q84" s="331"/>
      <c r="R84" s="405"/>
    </row>
    <row r="85" spans="1:18" ht="36" hidden="1" x14ac:dyDescent="0.25">
      <c r="A85" s="30">
        <v>2212</v>
      </c>
      <c r="B85" s="41" t="s">
        <v>83</v>
      </c>
      <c r="C85" s="190">
        <f t="shared" si="24"/>
        <v>0</v>
      </c>
      <c r="D85" s="265"/>
      <c r="E85" s="43"/>
      <c r="F85" s="93">
        <f t="shared" si="72"/>
        <v>0</v>
      </c>
      <c r="G85" s="230"/>
      <c r="H85" s="43"/>
      <c r="I85" s="87">
        <f t="shared" si="73"/>
        <v>0</v>
      </c>
      <c r="J85" s="265"/>
      <c r="K85" s="43"/>
      <c r="L85" s="93">
        <f t="shared" si="74"/>
        <v>0</v>
      </c>
      <c r="M85" s="230"/>
      <c r="N85" s="43"/>
      <c r="O85" s="87">
        <f t="shared" si="75"/>
        <v>0</v>
      </c>
      <c r="P85" s="311"/>
      <c r="Q85" s="331"/>
      <c r="R85" s="405"/>
    </row>
    <row r="86" spans="1:18" ht="24" hidden="1" x14ac:dyDescent="0.25">
      <c r="A86" s="30">
        <v>2214</v>
      </c>
      <c r="B86" s="41" t="s">
        <v>84</v>
      </c>
      <c r="C86" s="190">
        <f t="shared" si="24"/>
        <v>0</v>
      </c>
      <c r="D86" s="265"/>
      <c r="E86" s="43"/>
      <c r="F86" s="93">
        <f t="shared" si="72"/>
        <v>0</v>
      </c>
      <c r="G86" s="230"/>
      <c r="H86" s="43"/>
      <c r="I86" s="87">
        <f t="shared" si="73"/>
        <v>0</v>
      </c>
      <c r="J86" s="265"/>
      <c r="K86" s="43"/>
      <c r="L86" s="93">
        <f t="shared" si="74"/>
        <v>0</v>
      </c>
      <c r="M86" s="230"/>
      <c r="N86" s="43"/>
      <c r="O86" s="87">
        <f t="shared" si="75"/>
        <v>0</v>
      </c>
      <c r="P86" s="311"/>
      <c r="Q86" s="331"/>
      <c r="R86" s="405"/>
    </row>
    <row r="87" spans="1:18" hidden="1" x14ac:dyDescent="0.25">
      <c r="A87" s="30">
        <v>2219</v>
      </c>
      <c r="B87" s="41" t="s">
        <v>85</v>
      </c>
      <c r="C87" s="190">
        <f t="shared" si="24"/>
        <v>0</v>
      </c>
      <c r="D87" s="265"/>
      <c r="E87" s="43"/>
      <c r="F87" s="93">
        <f t="shared" si="72"/>
        <v>0</v>
      </c>
      <c r="G87" s="230"/>
      <c r="H87" s="43"/>
      <c r="I87" s="87">
        <f t="shared" si="73"/>
        <v>0</v>
      </c>
      <c r="J87" s="265"/>
      <c r="K87" s="43"/>
      <c r="L87" s="93">
        <f t="shared" si="74"/>
        <v>0</v>
      </c>
      <c r="M87" s="230"/>
      <c r="N87" s="43"/>
      <c r="O87" s="87">
        <f t="shared" si="75"/>
        <v>0</v>
      </c>
      <c r="P87" s="311"/>
      <c r="Q87" s="331"/>
      <c r="R87" s="405"/>
    </row>
    <row r="88" spans="1:18" ht="24" hidden="1" x14ac:dyDescent="0.25">
      <c r="A88" s="72">
        <v>2220</v>
      </c>
      <c r="B88" s="41" t="s">
        <v>86</v>
      </c>
      <c r="C88" s="190">
        <f t="shared" si="24"/>
        <v>0</v>
      </c>
      <c r="D88" s="129">
        <f t="shared" ref="D88:E88" si="76">SUM(D89:D93)</f>
        <v>0</v>
      </c>
      <c r="E88" s="73">
        <f t="shared" si="76"/>
        <v>0</v>
      </c>
      <c r="F88" s="93">
        <f>SUM(F89:F93)</f>
        <v>0</v>
      </c>
      <c r="G88" s="231">
        <f t="shared" ref="G88:O88" si="77">SUM(G89:G93)</f>
        <v>0</v>
      </c>
      <c r="H88" s="73">
        <f t="shared" si="77"/>
        <v>0</v>
      </c>
      <c r="I88" s="87">
        <f t="shared" si="77"/>
        <v>0</v>
      </c>
      <c r="J88" s="129">
        <f t="shared" si="77"/>
        <v>0</v>
      </c>
      <c r="K88" s="73">
        <f t="shared" si="77"/>
        <v>0</v>
      </c>
      <c r="L88" s="93">
        <f t="shared" si="77"/>
        <v>0</v>
      </c>
      <c r="M88" s="231">
        <f t="shared" si="77"/>
        <v>0</v>
      </c>
      <c r="N88" s="73">
        <f t="shared" si="77"/>
        <v>0</v>
      </c>
      <c r="O88" s="87">
        <f t="shared" si="77"/>
        <v>0</v>
      </c>
      <c r="P88" s="311"/>
      <c r="Q88" s="331"/>
      <c r="R88" s="405"/>
    </row>
    <row r="89" spans="1:18" ht="24" hidden="1" x14ac:dyDescent="0.25">
      <c r="A89" s="30">
        <v>2221</v>
      </c>
      <c r="B89" s="41" t="s">
        <v>305</v>
      </c>
      <c r="C89" s="190">
        <f t="shared" si="24"/>
        <v>0</v>
      </c>
      <c r="D89" s="265"/>
      <c r="E89" s="43"/>
      <c r="F89" s="93">
        <f t="shared" ref="F89:F93" si="78">D89+E89</f>
        <v>0</v>
      </c>
      <c r="G89" s="230"/>
      <c r="H89" s="43"/>
      <c r="I89" s="87">
        <f t="shared" ref="I89:I93" si="79">G89+H89</f>
        <v>0</v>
      </c>
      <c r="J89" s="265"/>
      <c r="K89" s="43"/>
      <c r="L89" s="93">
        <f t="shared" ref="L89:L93" si="80">J89+K89</f>
        <v>0</v>
      </c>
      <c r="M89" s="230"/>
      <c r="N89" s="43"/>
      <c r="O89" s="87">
        <f t="shared" ref="O89:O93" si="81">M89+N89</f>
        <v>0</v>
      </c>
      <c r="P89" s="311"/>
      <c r="Q89" s="331"/>
      <c r="R89" s="405"/>
    </row>
    <row r="90" spans="1:18" hidden="1" x14ac:dyDescent="0.25">
      <c r="A90" s="30">
        <v>2222</v>
      </c>
      <c r="B90" s="41" t="s">
        <v>87</v>
      </c>
      <c r="C90" s="190">
        <f t="shared" si="24"/>
        <v>0</v>
      </c>
      <c r="D90" s="265"/>
      <c r="E90" s="43"/>
      <c r="F90" s="93">
        <f t="shared" si="78"/>
        <v>0</v>
      </c>
      <c r="G90" s="230"/>
      <c r="H90" s="43"/>
      <c r="I90" s="87">
        <f t="shared" si="79"/>
        <v>0</v>
      </c>
      <c r="J90" s="265"/>
      <c r="K90" s="43"/>
      <c r="L90" s="93">
        <f t="shared" si="80"/>
        <v>0</v>
      </c>
      <c r="M90" s="230"/>
      <c r="N90" s="43"/>
      <c r="O90" s="87">
        <f t="shared" si="81"/>
        <v>0</v>
      </c>
      <c r="P90" s="311"/>
      <c r="Q90" s="331"/>
      <c r="R90" s="405"/>
    </row>
    <row r="91" spans="1:18" hidden="1" x14ac:dyDescent="0.25">
      <c r="A91" s="30">
        <v>2223</v>
      </c>
      <c r="B91" s="41" t="s">
        <v>88</v>
      </c>
      <c r="C91" s="190">
        <f t="shared" si="24"/>
        <v>0</v>
      </c>
      <c r="D91" s="265"/>
      <c r="E91" s="43"/>
      <c r="F91" s="93">
        <f t="shared" si="78"/>
        <v>0</v>
      </c>
      <c r="G91" s="230"/>
      <c r="H91" s="43"/>
      <c r="I91" s="87">
        <f t="shared" si="79"/>
        <v>0</v>
      </c>
      <c r="J91" s="265"/>
      <c r="K91" s="43"/>
      <c r="L91" s="93">
        <f t="shared" si="80"/>
        <v>0</v>
      </c>
      <c r="M91" s="230"/>
      <c r="N91" s="43"/>
      <c r="O91" s="87">
        <f t="shared" si="81"/>
        <v>0</v>
      </c>
      <c r="P91" s="311"/>
      <c r="Q91" s="331"/>
      <c r="R91" s="405"/>
    </row>
    <row r="92" spans="1:18" ht="48" hidden="1" x14ac:dyDescent="0.25">
      <c r="A92" s="30">
        <v>2224</v>
      </c>
      <c r="B92" s="41" t="s">
        <v>89</v>
      </c>
      <c r="C92" s="190">
        <f t="shared" si="24"/>
        <v>0</v>
      </c>
      <c r="D92" s="265"/>
      <c r="E92" s="43"/>
      <c r="F92" s="93">
        <f t="shared" si="78"/>
        <v>0</v>
      </c>
      <c r="G92" s="230"/>
      <c r="H92" s="43"/>
      <c r="I92" s="87">
        <f t="shared" si="79"/>
        <v>0</v>
      </c>
      <c r="J92" s="265"/>
      <c r="K92" s="43"/>
      <c r="L92" s="93">
        <f t="shared" si="80"/>
        <v>0</v>
      </c>
      <c r="M92" s="230"/>
      <c r="N92" s="43"/>
      <c r="O92" s="87">
        <f t="shared" si="81"/>
        <v>0</v>
      </c>
      <c r="P92" s="311"/>
      <c r="Q92" s="331"/>
      <c r="R92" s="405"/>
    </row>
    <row r="93" spans="1:18" ht="24" hidden="1" x14ac:dyDescent="0.25">
      <c r="A93" s="30">
        <v>2229</v>
      </c>
      <c r="B93" s="41" t="s">
        <v>90</v>
      </c>
      <c r="C93" s="190">
        <f t="shared" si="24"/>
        <v>0</v>
      </c>
      <c r="D93" s="265"/>
      <c r="E93" s="43"/>
      <c r="F93" s="93">
        <f t="shared" si="78"/>
        <v>0</v>
      </c>
      <c r="G93" s="230"/>
      <c r="H93" s="43"/>
      <c r="I93" s="87">
        <f t="shared" si="79"/>
        <v>0</v>
      </c>
      <c r="J93" s="265"/>
      <c r="K93" s="43"/>
      <c r="L93" s="93">
        <f t="shared" si="80"/>
        <v>0</v>
      </c>
      <c r="M93" s="230"/>
      <c r="N93" s="43"/>
      <c r="O93" s="87">
        <f t="shared" si="81"/>
        <v>0</v>
      </c>
      <c r="P93" s="311"/>
      <c r="Q93" s="331"/>
      <c r="R93" s="405"/>
    </row>
    <row r="94" spans="1:18" ht="36" x14ac:dyDescent="0.25">
      <c r="A94" s="72">
        <v>2230</v>
      </c>
      <c r="B94" s="41" t="s">
        <v>91</v>
      </c>
      <c r="C94" s="190">
        <f t="shared" si="24"/>
        <v>950</v>
      </c>
      <c r="D94" s="129">
        <f t="shared" ref="D94:E94" si="82">SUM(D95:D101)</f>
        <v>950</v>
      </c>
      <c r="E94" s="87">
        <f t="shared" si="82"/>
        <v>0</v>
      </c>
      <c r="F94" s="312">
        <f>SUM(F95:F101)</f>
        <v>950</v>
      </c>
      <c r="G94" s="231">
        <f t="shared" ref="G94:N94" si="83">SUM(G95:G101)</f>
        <v>0</v>
      </c>
      <c r="H94" s="87">
        <f t="shared" si="83"/>
        <v>0</v>
      </c>
      <c r="I94" s="312">
        <f t="shared" si="83"/>
        <v>0</v>
      </c>
      <c r="J94" s="129">
        <f t="shared" si="83"/>
        <v>0</v>
      </c>
      <c r="K94" s="73">
        <f t="shared" si="83"/>
        <v>0</v>
      </c>
      <c r="L94" s="93">
        <f t="shared" si="83"/>
        <v>0</v>
      </c>
      <c r="M94" s="231">
        <f t="shared" si="83"/>
        <v>0</v>
      </c>
      <c r="N94" s="73">
        <f t="shared" si="83"/>
        <v>0</v>
      </c>
      <c r="O94" s="87">
        <f>SUM(O95:O101)</f>
        <v>0</v>
      </c>
      <c r="P94" s="311"/>
      <c r="Q94" s="331"/>
      <c r="R94" s="405"/>
    </row>
    <row r="95" spans="1:18" ht="24" x14ac:dyDescent="0.25">
      <c r="A95" s="30">
        <v>2231</v>
      </c>
      <c r="B95" s="41" t="s">
        <v>92</v>
      </c>
      <c r="C95" s="190">
        <f t="shared" si="24"/>
        <v>950</v>
      </c>
      <c r="D95" s="265">
        <v>950</v>
      </c>
      <c r="E95" s="155"/>
      <c r="F95" s="312">
        <f t="shared" ref="F95:F101" si="84">D95+E95</f>
        <v>950</v>
      </c>
      <c r="G95" s="230"/>
      <c r="H95" s="155"/>
      <c r="I95" s="312">
        <f t="shared" ref="I95:I101" si="85">G95+H95</f>
        <v>0</v>
      </c>
      <c r="J95" s="265"/>
      <c r="K95" s="43"/>
      <c r="L95" s="93">
        <f t="shared" ref="L95:L101" si="86">J95+K95</f>
        <v>0</v>
      </c>
      <c r="M95" s="230"/>
      <c r="N95" s="43"/>
      <c r="O95" s="87">
        <f t="shared" ref="O95:O101" si="87">M95+N95</f>
        <v>0</v>
      </c>
      <c r="P95" s="311"/>
      <c r="Q95" s="331"/>
      <c r="R95" s="405"/>
    </row>
    <row r="96" spans="1:18" ht="36" hidden="1" x14ac:dyDescent="0.25">
      <c r="A96" s="30">
        <v>2232</v>
      </c>
      <c r="B96" s="41" t="s">
        <v>93</v>
      </c>
      <c r="C96" s="190">
        <f t="shared" si="24"/>
        <v>0</v>
      </c>
      <c r="D96" s="265"/>
      <c r="E96" s="43"/>
      <c r="F96" s="93">
        <f t="shared" si="84"/>
        <v>0</v>
      </c>
      <c r="G96" s="230"/>
      <c r="H96" s="43"/>
      <c r="I96" s="87">
        <f t="shared" si="85"/>
        <v>0</v>
      </c>
      <c r="J96" s="265"/>
      <c r="K96" s="43"/>
      <c r="L96" s="93">
        <f t="shared" si="86"/>
        <v>0</v>
      </c>
      <c r="M96" s="230"/>
      <c r="N96" s="43"/>
      <c r="O96" s="87">
        <f t="shared" si="87"/>
        <v>0</v>
      </c>
      <c r="P96" s="311"/>
      <c r="Q96" s="331"/>
      <c r="R96" s="405"/>
    </row>
    <row r="97" spans="1:18" ht="24" hidden="1" x14ac:dyDescent="0.25">
      <c r="A97" s="27">
        <v>2233</v>
      </c>
      <c r="B97" s="38" t="s">
        <v>94</v>
      </c>
      <c r="C97" s="189">
        <f t="shared" si="24"/>
        <v>0</v>
      </c>
      <c r="D97" s="264"/>
      <c r="E97" s="40"/>
      <c r="F97" s="175">
        <f t="shared" si="84"/>
        <v>0</v>
      </c>
      <c r="G97" s="220"/>
      <c r="H97" s="40"/>
      <c r="I97" s="86">
        <f t="shared" si="85"/>
        <v>0</v>
      </c>
      <c r="J97" s="264"/>
      <c r="K97" s="40"/>
      <c r="L97" s="175">
        <f t="shared" si="86"/>
        <v>0</v>
      </c>
      <c r="M97" s="220"/>
      <c r="N97" s="40"/>
      <c r="O97" s="86">
        <f t="shared" si="87"/>
        <v>0</v>
      </c>
      <c r="P97" s="310"/>
      <c r="Q97" s="331"/>
      <c r="R97" s="405"/>
    </row>
    <row r="98" spans="1:18" ht="36" hidden="1" x14ac:dyDescent="0.25">
      <c r="A98" s="30">
        <v>2234</v>
      </c>
      <c r="B98" s="41" t="s">
        <v>95</v>
      </c>
      <c r="C98" s="190">
        <f t="shared" si="24"/>
        <v>0</v>
      </c>
      <c r="D98" s="265"/>
      <c r="E98" s="43"/>
      <c r="F98" s="93">
        <f t="shared" si="84"/>
        <v>0</v>
      </c>
      <c r="G98" s="230"/>
      <c r="H98" s="43"/>
      <c r="I98" s="87">
        <f t="shared" si="85"/>
        <v>0</v>
      </c>
      <c r="J98" s="265"/>
      <c r="K98" s="43"/>
      <c r="L98" s="93">
        <f t="shared" si="86"/>
        <v>0</v>
      </c>
      <c r="M98" s="230"/>
      <c r="N98" s="43"/>
      <c r="O98" s="87">
        <f t="shared" si="87"/>
        <v>0</v>
      </c>
      <c r="P98" s="311"/>
      <c r="Q98" s="331"/>
      <c r="R98" s="405"/>
    </row>
    <row r="99" spans="1:18" ht="24" hidden="1" x14ac:dyDescent="0.25">
      <c r="A99" s="30">
        <v>2235</v>
      </c>
      <c r="B99" s="41" t="s">
        <v>96</v>
      </c>
      <c r="C99" s="190">
        <f t="shared" si="24"/>
        <v>0</v>
      </c>
      <c r="D99" s="265"/>
      <c r="E99" s="43"/>
      <c r="F99" s="93">
        <f t="shared" si="84"/>
        <v>0</v>
      </c>
      <c r="G99" s="230"/>
      <c r="H99" s="43"/>
      <c r="I99" s="87">
        <f t="shared" si="85"/>
        <v>0</v>
      </c>
      <c r="J99" s="265"/>
      <c r="K99" s="43"/>
      <c r="L99" s="93">
        <f t="shared" si="86"/>
        <v>0</v>
      </c>
      <c r="M99" s="230"/>
      <c r="N99" s="43"/>
      <c r="O99" s="87">
        <f t="shared" si="87"/>
        <v>0</v>
      </c>
      <c r="P99" s="311"/>
      <c r="Q99" s="331"/>
      <c r="R99" s="405"/>
    </row>
    <row r="100" spans="1:18" hidden="1" x14ac:dyDescent="0.25">
      <c r="A100" s="30">
        <v>2236</v>
      </c>
      <c r="B100" s="41" t="s">
        <v>97</v>
      </c>
      <c r="C100" s="190">
        <f t="shared" si="24"/>
        <v>0</v>
      </c>
      <c r="D100" s="265"/>
      <c r="E100" s="43"/>
      <c r="F100" s="93">
        <f t="shared" si="84"/>
        <v>0</v>
      </c>
      <c r="G100" s="230"/>
      <c r="H100" s="43"/>
      <c r="I100" s="87">
        <f t="shared" si="85"/>
        <v>0</v>
      </c>
      <c r="J100" s="265"/>
      <c r="K100" s="43"/>
      <c r="L100" s="93">
        <f t="shared" si="86"/>
        <v>0</v>
      </c>
      <c r="M100" s="230"/>
      <c r="N100" s="43"/>
      <c r="O100" s="87">
        <f t="shared" si="87"/>
        <v>0</v>
      </c>
      <c r="P100" s="311"/>
      <c r="Q100" s="331"/>
      <c r="R100" s="405"/>
    </row>
    <row r="101" spans="1:18" ht="24" hidden="1" x14ac:dyDescent="0.25">
      <c r="A101" s="30">
        <v>2239</v>
      </c>
      <c r="B101" s="41" t="s">
        <v>98</v>
      </c>
      <c r="C101" s="190">
        <f t="shared" si="24"/>
        <v>0</v>
      </c>
      <c r="D101" s="265"/>
      <c r="E101" s="43"/>
      <c r="F101" s="93">
        <f t="shared" si="84"/>
        <v>0</v>
      </c>
      <c r="G101" s="230"/>
      <c r="H101" s="43"/>
      <c r="I101" s="87">
        <f t="shared" si="85"/>
        <v>0</v>
      </c>
      <c r="J101" s="265"/>
      <c r="K101" s="43"/>
      <c r="L101" s="93">
        <f t="shared" si="86"/>
        <v>0</v>
      </c>
      <c r="M101" s="230"/>
      <c r="N101" s="43"/>
      <c r="O101" s="87">
        <f t="shared" si="87"/>
        <v>0</v>
      </c>
      <c r="P101" s="311"/>
      <c r="Q101" s="331"/>
      <c r="R101" s="405"/>
    </row>
    <row r="102" spans="1:18" ht="36" hidden="1" x14ac:dyDescent="0.25">
      <c r="A102" s="72">
        <v>2240</v>
      </c>
      <c r="B102" s="41" t="s">
        <v>99</v>
      </c>
      <c r="C102" s="190">
        <f t="shared" si="24"/>
        <v>0</v>
      </c>
      <c r="D102" s="129">
        <f t="shared" ref="D102:E102" si="88">SUM(D103:D110)</f>
        <v>0</v>
      </c>
      <c r="E102" s="73">
        <f t="shared" si="88"/>
        <v>0</v>
      </c>
      <c r="F102" s="93">
        <f>SUM(F103:F110)</f>
        <v>0</v>
      </c>
      <c r="G102" s="231">
        <f t="shared" ref="G102:N102" si="89">SUM(G103:G110)</f>
        <v>0</v>
      </c>
      <c r="H102" s="73">
        <f t="shared" si="89"/>
        <v>0</v>
      </c>
      <c r="I102" s="87">
        <f t="shared" si="89"/>
        <v>0</v>
      </c>
      <c r="J102" s="129">
        <f t="shared" si="89"/>
        <v>0</v>
      </c>
      <c r="K102" s="73">
        <f t="shared" si="89"/>
        <v>0</v>
      </c>
      <c r="L102" s="93">
        <f t="shared" si="89"/>
        <v>0</v>
      </c>
      <c r="M102" s="231">
        <f t="shared" si="89"/>
        <v>0</v>
      </c>
      <c r="N102" s="73">
        <f t="shared" si="89"/>
        <v>0</v>
      </c>
      <c r="O102" s="87">
        <f>SUM(O103:O110)</f>
        <v>0</v>
      </c>
      <c r="P102" s="311"/>
      <c r="Q102" s="331"/>
      <c r="R102" s="405"/>
    </row>
    <row r="103" spans="1:18" hidden="1" x14ac:dyDescent="0.25">
      <c r="A103" s="30">
        <v>2241</v>
      </c>
      <c r="B103" s="41" t="s">
        <v>100</v>
      </c>
      <c r="C103" s="190">
        <f t="shared" si="24"/>
        <v>0</v>
      </c>
      <c r="D103" s="265"/>
      <c r="E103" s="43"/>
      <c r="F103" s="93">
        <f t="shared" ref="F103:F110" si="90">D103+E103</f>
        <v>0</v>
      </c>
      <c r="G103" s="230"/>
      <c r="H103" s="43"/>
      <c r="I103" s="87">
        <f t="shared" ref="I103:I110" si="91">G103+H103</f>
        <v>0</v>
      </c>
      <c r="J103" s="265"/>
      <c r="K103" s="43"/>
      <c r="L103" s="93">
        <f t="shared" ref="L103:L110" si="92">J103+K103</f>
        <v>0</v>
      </c>
      <c r="M103" s="230"/>
      <c r="N103" s="43"/>
      <c r="O103" s="87">
        <f t="shared" ref="O103:O110" si="93">M103+N103</f>
        <v>0</v>
      </c>
      <c r="P103" s="311"/>
      <c r="Q103" s="331"/>
      <c r="R103" s="405"/>
    </row>
    <row r="104" spans="1:18" ht="24" hidden="1" x14ac:dyDescent="0.25">
      <c r="A104" s="30">
        <v>2242</v>
      </c>
      <c r="B104" s="41" t="s">
        <v>101</v>
      </c>
      <c r="C104" s="190">
        <f t="shared" si="24"/>
        <v>0</v>
      </c>
      <c r="D104" s="265"/>
      <c r="E104" s="43"/>
      <c r="F104" s="93">
        <f t="shared" si="90"/>
        <v>0</v>
      </c>
      <c r="G104" s="230"/>
      <c r="H104" s="43"/>
      <c r="I104" s="87">
        <f t="shared" si="91"/>
        <v>0</v>
      </c>
      <c r="J104" s="265"/>
      <c r="K104" s="43"/>
      <c r="L104" s="93">
        <f t="shared" si="92"/>
        <v>0</v>
      </c>
      <c r="M104" s="230"/>
      <c r="N104" s="43"/>
      <c r="O104" s="87">
        <f t="shared" si="93"/>
        <v>0</v>
      </c>
      <c r="P104" s="311"/>
      <c r="Q104" s="331"/>
      <c r="R104" s="405"/>
    </row>
    <row r="105" spans="1:18" ht="24" hidden="1" x14ac:dyDescent="0.25">
      <c r="A105" s="30">
        <v>2243</v>
      </c>
      <c r="B105" s="41" t="s">
        <v>102</v>
      </c>
      <c r="C105" s="190">
        <f t="shared" si="24"/>
        <v>0</v>
      </c>
      <c r="D105" s="265"/>
      <c r="E105" s="43"/>
      <c r="F105" s="93">
        <f t="shared" si="90"/>
        <v>0</v>
      </c>
      <c r="G105" s="230"/>
      <c r="H105" s="43"/>
      <c r="I105" s="87">
        <f t="shared" si="91"/>
        <v>0</v>
      </c>
      <c r="J105" s="265"/>
      <c r="K105" s="43"/>
      <c r="L105" s="93">
        <f t="shared" si="92"/>
        <v>0</v>
      </c>
      <c r="M105" s="230"/>
      <c r="N105" s="43"/>
      <c r="O105" s="87">
        <f t="shared" si="93"/>
        <v>0</v>
      </c>
      <c r="P105" s="311"/>
      <c r="Q105" s="331"/>
      <c r="R105" s="405"/>
    </row>
    <row r="106" spans="1:18" hidden="1" x14ac:dyDescent="0.25">
      <c r="A106" s="30">
        <v>2244</v>
      </c>
      <c r="B106" s="41" t="s">
        <v>103</v>
      </c>
      <c r="C106" s="190">
        <f t="shared" si="24"/>
        <v>0</v>
      </c>
      <c r="D106" s="265"/>
      <c r="E106" s="43"/>
      <c r="F106" s="93">
        <f t="shared" si="90"/>
        <v>0</v>
      </c>
      <c r="G106" s="230"/>
      <c r="H106" s="43"/>
      <c r="I106" s="87">
        <f t="shared" si="91"/>
        <v>0</v>
      </c>
      <c r="J106" s="265"/>
      <c r="K106" s="43"/>
      <c r="L106" s="93">
        <f t="shared" si="92"/>
        <v>0</v>
      </c>
      <c r="M106" s="230"/>
      <c r="N106" s="43"/>
      <c r="O106" s="87">
        <f t="shared" si="93"/>
        <v>0</v>
      </c>
      <c r="P106" s="311"/>
      <c r="Q106" s="331"/>
      <c r="R106" s="405"/>
    </row>
    <row r="107" spans="1:18" ht="24" hidden="1" x14ac:dyDescent="0.25">
      <c r="A107" s="30">
        <v>2246</v>
      </c>
      <c r="B107" s="41" t="s">
        <v>104</v>
      </c>
      <c r="C107" s="190">
        <f t="shared" si="24"/>
        <v>0</v>
      </c>
      <c r="D107" s="265"/>
      <c r="E107" s="43"/>
      <c r="F107" s="93">
        <f t="shared" si="90"/>
        <v>0</v>
      </c>
      <c r="G107" s="230"/>
      <c r="H107" s="43"/>
      <c r="I107" s="87">
        <f t="shared" si="91"/>
        <v>0</v>
      </c>
      <c r="J107" s="265"/>
      <c r="K107" s="43"/>
      <c r="L107" s="93">
        <f t="shared" si="92"/>
        <v>0</v>
      </c>
      <c r="M107" s="230"/>
      <c r="N107" s="43"/>
      <c r="O107" s="87">
        <f t="shared" si="93"/>
        <v>0</v>
      </c>
      <c r="P107" s="311"/>
      <c r="Q107" s="331"/>
      <c r="R107" s="405"/>
    </row>
    <row r="108" spans="1:18" hidden="1" x14ac:dyDescent="0.25">
      <c r="A108" s="30">
        <v>2247</v>
      </c>
      <c r="B108" s="41" t="s">
        <v>105</v>
      </c>
      <c r="C108" s="190">
        <f t="shared" si="24"/>
        <v>0</v>
      </c>
      <c r="D108" s="265"/>
      <c r="E108" s="43"/>
      <c r="F108" s="93">
        <f t="shared" si="90"/>
        <v>0</v>
      </c>
      <c r="G108" s="230"/>
      <c r="H108" s="43"/>
      <c r="I108" s="87">
        <f t="shared" si="91"/>
        <v>0</v>
      </c>
      <c r="J108" s="265"/>
      <c r="K108" s="43"/>
      <c r="L108" s="93">
        <f t="shared" si="92"/>
        <v>0</v>
      </c>
      <c r="M108" s="230"/>
      <c r="N108" s="43"/>
      <c r="O108" s="87">
        <f t="shared" si="93"/>
        <v>0</v>
      </c>
      <c r="P108" s="311"/>
      <c r="Q108" s="331"/>
      <c r="R108" s="405"/>
    </row>
    <row r="109" spans="1:18" ht="24" hidden="1" x14ac:dyDescent="0.25">
      <c r="A109" s="30">
        <v>2248</v>
      </c>
      <c r="B109" s="41" t="s">
        <v>106</v>
      </c>
      <c r="C109" s="190">
        <f t="shared" si="24"/>
        <v>0</v>
      </c>
      <c r="D109" s="265"/>
      <c r="E109" s="43"/>
      <c r="F109" s="93">
        <f t="shared" si="90"/>
        <v>0</v>
      </c>
      <c r="G109" s="230"/>
      <c r="H109" s="43"/>
      <c r="I109" s="87">
        <f t="shared" si="91"/>
        <v>0</v>
      </c>
      <c r="J109" s="265"/>
      <c r="K109" s="43"/>
      <c r="L109" s="93">
        <f t="shared" si="92"/>
        <v>0</v>
      </c>
      <c r="M109" s="230"/>
      <c r="N109" s="43"/>
      <c r="O109" s="87">
        <f t="shared" si="93"/>
        <v>0</v>
      </c>
      <c r="P109" s="311"/>
      <c r="Q109" s="331"/>
      <c r="R109" s="405"/>
    </row>
    <row r="110" spans="1:18" ht="24" hidden="1" x14ac:dyDescent="0.25">
      <c r="A110" s="30">
        <v>2249</v>
      </c>
      <c r="B110" s="41" t="s">
        <v>107</v>
      </c>
      <c r="C110" s="190">
        <f t="shared" si="24"/>
        <v>0</v>
      </c>
      <c r="D110" s="265"/>
      <c r="E110" s="43"/>
      <c r="F110" s="93">
        <f t="shared" si="90"/>
        <v>0</v>
      </c>
      <c r="G110" s="230"/>
      <c r="H110" s="43"/>
      <c r="I110" s="87">
        <f t="shared" si="91"/>
        <v>0</v>
      </c>
      <c r="J110" s="265"/>
      <c r="K110" s="43"/>
      <c r="L110" s="93">
        <f t="shared" si="92"/>
        <v>0</v>
      </c>
      <c r="M110" s="230"/>
      <c r="N110" s="43"/>
      <c r="O110" s="87">
        <f t="shared" si="93"/>
        <v>0</v>
      </c>
      <c r="P110" s="311"/>
      <c r="Q110" s="331"/>
      <c r="R110" s="405"/>
    </row>
    <row r="111" spans="1:18" hidden="1" x14ac:dyDescent="0.25">
      <c r="A111" s="72">
        <v>2250</v>
      </c>
      <c r="B111" s="41" t="s">
        <v>108</v>
      </c>
      <c r="C111" s="190">
        <f t="shared" si="24"/>
        <v>0</v>
      </c>
      <c r="D111" s="129">
        <f t="shared" ref="D111:E111" si="94">SUM(D112:D114)</f>
        <v>0</v>
      </c>
      <c r="E111" s="73">
        <f t="shared" si="94"/>
        <v>0</v>
      </c>
      <c r="F111" s="93">
        <f>SUM(F112:F114)</f>
        <v>0</v>
      </c>
      <c r="G111" s="231">
        <f t="shared" ref="G111:N111" si="95">SUM(G112:G114)</f>
        <v>0</v>
      </c>
      <c r="H111" s="73">
        <f t="shared" si="95"/>
        <v>0</v>
      </c>
      <c r="I111" s="87">
        <f t="shared" si="95"/>
        <v>0</v>
      </c>
      <c r="J111" s="129">
        <f t="shared" si="95"/>
        <v>0</v>
      </c>
      <c r="K111" s="73">
        <f t="shared" si="95"/>
        <v>0</v>
      </c>
      <c r="L111" s="93">
        <f t="shared" si="95"/>
        <v>0</v>
      </c>
      <c r="M111" s="231">
        <f t="shared" si="95"/>
        <v>0</v>
      </c>
      <c r="N111" s="73">
        <f t="shared" si="95"/>
        <v>0</v>
      </c>
      <c r="O111" s="87">
        <f>SUM(O112:O114)</f>
        <v>0</v>
      </c>
      <c r="P111" s="311"/>
      <c r="Q111" s="331"/>
      <c r="R111" s="405"/>
    </row>
    <row r="112" spans="1:18" hidden="1" x14ac:dyDescent="0.25">
      <c r="A112" s="30">
        <v>2251</v>
      </c>
      <c r="B112" s="41" t="s">
        <v>109</v>
      </c>
      <c r="C112" s="190">
        <f t="shared" si="24"/>
        <v>0</v>
      </c>
      <c r="D112" s="265"/>
      <c r="E112" s="43"/>
      <c r="F112" s="93">
        <f t="shared" ref="F112:F114" si="96">D112+E112</f>
        <v>0</v>
      </c>
      <c r="G112" s="230"/>
      <c r="H112" s="43"/>
      <c r="I112" s="87">
        <f t="shared" ref="I112:I114" si="97">G112+H112</f>
        <v>0</v>
      </c>
      <c r="J112" s="265"/>
      <c r="K112" s="43"/>
      <c r="L112" s="93">
        <f t="shared" ref="L112:L114" si="98">J112+K112</f>
        <v>0</v>
      </c>
      <c r="M112" s="230"/>
      <c r="N112" s="43"/>
      <c r="O112" s="87">
        <f t="shared" ref="O112:O114" si="99">M112+N112</f>
        <v>0</v>
      </c>
      <c r="P112" s="311"/>
      <c r="Q112" s="331"/>
      <c r="R112" s="405"/>
    </row>
    <row r="113" spans="1:18" ht="24" hidden="1" x14ac:dyDescent="0.25">
      <c r="A113" s="30">
        <v>2252</v>
      </c>
      <c r="B113" s="41" t="s">
        <v>110</v>
      </c>
      <c r="C113" s="190">
        <f t="shared" ref="C113:C176" si="100">SUM(F113,I113,L113,O113)</f>
        <v>0</v>
      </c>
      <c r="D113" s="265"/>
      <c r="E113" s="43"/>
      <c r="F113" s="93">
        <f t="shared" si="96"/>
        <v>0</v>
      </c>
      <c r="G113" s="230"/>
      <c r="H113" s="43"/>
      <c r="I113" s="87">
        <f t="shared" si="97"/>
        <v>0</v>
      </c>
      <c r="J113" s="265"/>
      <c r="K113" s="43"/>
      <c r="L113" s="93">
        <f t="shared" si="98"/>
        <v>0</v>
      </c>
      <c r="M113" s="230"/>
      <c r="N113" s="43"/>
      <c r="O113" s="87">
        <f t="shared" si="99"/>
        <v>0</v>
      </c>
      <c r="P113" s="311"/>
      <c r="Q113" s="331"/>
      <c r="R113" s="405"/>
    </row>
    <row r="114" spans="1:18" ht="24" hidden="1" x14ac:dyDescent="0.25">
      <c r="A114" s="30">
        <v>2259</v>
      </c>
      <c r="B114" s="41" t="s">
        <v>111</v>
      </c>
      <c r="C114" s="190">
        <f t="shared" si="100"/>
        <v>0</v>
      </c>
      <c r="D114" s="265"/>
      <c r="E114" s="43"/>
      <c r="F114" s="93">
        <f t="shared" si="96"/>
        <v>0</v>
      </c>
      <c r="G114" s="230"/>
      <c r="H114" s="43"/>
      <c r="I114" s="87">
        <f t="shared" si="97"/>
        <v>0</v>
      </c>
      <c r="J114" s="265"/>
      <c r="K114" s="43"/>
      <c r="L114" s="93">
        <f t="shared" si="98"/>
        <v>0</v>
      </c>
      <c r="M114" s="230"/>
      <c r="N114" s="43"/>
      <c r="O114" s="87">
        <f t="shared" si="99"/>
        <v>0</v>
      </c>
      <c r="P114" s="311"/>
      <c r="Q114" s="331"/>
      <c r="R114" s="405"/>
    </row>
    <row r="115" spans="1:18" hidden="1" x14ac:dyDescent="0.25">
      <c r="A115" s="72">
        <v>2260</v>
      </c>
      <c r="B115" s="41" t="s">
        <v>112</v>
      </c>
      <c r="C115" s="190">
        <f t="shared" si="100"/>
        <v>0</v>
      </c>
      <c r="D115" s="129">
        <f t="shared" ref="D115:E115" si="101">SUM(D116:D120)</f>
        <v>0</v>
      </c>
      <c r="E115" s="73">
        <f t="shared" si="101"/>
        <v>0</v>
      </c>
      <c r="F115" s="93">
        <f>SUM(F116:F120)</f>
        <v>0</v>
      </c>
      <c r="G115" s="231">
        <f t="shared" ref="G115:N115" si="102">SUM(G116:G120)</f>
        <v>0</v>
      </c>
      <c r="H115" s="73">
        <f t="shared" si="102"/>
        <v>0</v>
      </c>
      <c r="I115" s="87">
        <f t="shared" si="102"/>
        <v>0</v>
      </c>
      <c r="J115" s="129">
        <f t="shared" si="102"/>
        <v>0</v>
      </c>
      <c r="K115" s="73">
        <f t="shared" si="102"/>
        <v>0</v>
      </c>
      <c r="L115" s="93">
        <f t="shared" si="102"/>
        <v>0</v>
      </c>
      <c r="M115" s="231">
        <f t="shared" si="102"/>
        <v>0</v>
      </c>
      <c r="N115" s="73">
        <f t="shared" si="102"/>
        <v>0</v>
      </c>
      <c r="O115" s="87">
        <f>SUM(O116:O120)</f>
        <v>0</v>
      </c>
      <c r="P115" s="311"/>
      <c r="Q115" s="331"/>
      <c r="R115" s="405"/>
    </row>
    <row r="116" spans="1:18" hidden="1" x14ac:dyDescent="0.25">
      <c r="A116" s="30">
        <v>2261</v>
      </c>
      <c r="B116" s="41" t="s">
        <v>113</v>
      </c>
      <c r="C116" s="190">
        <f t="shared" si="100"/>
        <v>0</v>
      </c>
      <c r="D116" s="265"/>
      <c r="E116" s="43"/>
      <c r="F116" s="93">
        <f t="shared" ref="F116:F120" si="103">D116+E116</f>
        <v>0</v>
      </c>
      <c r="G116" s="230"/>
      <c r="H116" s="43"/>
      <c r="I116" s="87">
        <f t="shared" ref="I116:I120" si="104">G116+H116</f>
        <v>0</v>
      </c>
      <c r="J116" s="265"/>
      <c r="K116" s="43"/>
      <c r="L116" s="93">
        <f t="shared" ref="L116:L120" si="105">J116+K116</f>
        <v>0</v>
      </c>
      <c r="M116" s="230"/>
      <c r="N116" s="43"/>
      <c r="O116" s="87">
        <f t="shared" ref="O116:O120" si="106">M116+N116</f>
        <v>0</v>
      </c>
      <c r="P116" s="311"/>
      <c r="Q116" s="331"/>
      <c r="R116" s="405"/>
    </row>
    <row r="117" spans="1:18" hidden="1" x14ac:dyDescent="0.25">
      <c r="A117" s="30">
        <v>2262</v>
      </c>
      <c r="B117" s="41" t="s">
        <v>114</v>
      </c>
      <c r="C117" s="190">
        <f t="shared" si="100"/>
        <v>0</v>
      </c>
      <c r="D117" s="265"/>
      <c r="E117" s="43"/>
      <c r="F117" s="93">
        <f t="shared" si="103"/>
        <v>0</v>
      </c>
      <c r="G117" s="230"/>
      <c r="H117" s="43"/>
      <c r="I117" s="87">
        <f t="shared" si="104"/>
        <v>0</v>
      </c>
      <c r="J117" s="265"/>
      <c r="K117" s="43"/>
      <c r="L117" s="93">
        <f t="shared" si="105"/>
        <v>0</v>
      </c>
      <c r="M117" s="230"/>
      <c r="N117" s="43"/>
      <c r="O117" s="87">
        <f t="shared" si="106"/>
        <v>0</v>
      </c>
      <c r="P117" s="311"/>
      <c r="Q117" s="331"/>
      <c r="R117" s="405"/>
    </row>
    <row r="118" spans="1:18" hidden="1" x14ac:dyDescent="0.25">
      <c r="A118" s="30">
        <v>2263</v>
      </c>
      <c r="B118" s="41" t="s">
        <v>115</v>
      </c>
      <c r="C118" s="190">
        <f t="shared" si="100"/>
        <v>0</v>
      </c>
      <c r="D118" s="265"/>
      <c r="E118" s="43"/>
      <c r="F118" s="93">
        <f t="shared" si="103"/>
        <v>0</v>
      </c>
      <c r="G118" s="230"/>
      <c r="H118" s="43"/>
      <c r="I118" s="87">
        <f t="shared" si="104"/>
        <v>0</v>
      </c>
      <c r="J118" s="265"/>
      <c r="K118" s="43"/>
      <c r="L118" s="93">
        <f t="shared" si="105"/>
        <v>0</v>
      </c>
      <c r="M118" s="230"/>
      <c r="N118" s="43"/>
      <c r="O118" s="87">
        <f t="shared" si="106"/>
        <v>0</v>
      </c>
      <c r="P118" s="311"/>
      <c r="Q118" s="331"/>
      <c r="R118" s="405"/>
    </row>
    <row r="119" spans="1:18" ht="24" hidden="1" x14ac:dyDescent="0.25">
      <c r="A119" s="30">
        <v>2264</v>
      </c>
      <c r="B119" s="41" t="s">
        <v>116</v>
      </c>
      <c r="C119" s="190">
        <f t="shared" si="100"/>
        <v>0</v>
      </c>
      <c r="D119" s="265"/>
      <c r="E119" s="43"/>
      <c r="F119" s="93">
        <f t="shared" si="103"/>
        <v>0</v>
      </c>
      <c r="G119" s="230"/>
      <c r="H119" s="43"/>
      <c r="I119" s="87">
        <f t="shared" si="104"/>
        <v>0</v>
      </c>
      <c r="J119" s="265"/>
      <c r="K119" s="43"/>
      <c r="L119" s="93">
        <f t="shared" si="105"/>
        <v>0</v>
      </c>
      <c r="M119" s="230"/>
      <c r="N119" s="43"/>
      <c r="O119" s="87">
        <f t="shared" si="106"/>
        <v>0</v>
      </c>
      <c r="P119" s="311"/>
      <c r="Q119" s="331"/>
      <c r="R119" s="405"/>
    </row>
    <row r="120" spans="1:18" hidden="1" x14ac:dyDescent="0.25">
      <c r="A120" s="30">
        <v>2269</v>
      </c>
      <c r="B120" s="41" t="s">
        <v>117</v>
      </c>
      <c r="C120" s="190">
        <f t="shared" si="100"/>
        <v>0</v>
      </c>
      <c r="D120" s="265"/>
      <c r="E120" s="43"/>
      <c r="F120" s="93">
        <f t="shared" si="103"/>
        <v>0</v>
      </c>
      <c r="G120" s="230"/>
      <c r="H120" s="43"/>
      <c r="I120" s="87">
        <f t="shared" si="104"/>
        <v>0</v>
      </c>
      <c r="J120" s="265"/>
      <c r="K120" s="43"/>
      <c r="L120" s="93">
        <f t="shared" si="105"/>
        <v>0</v>
      </c>
      <c r="M120" s="230"/>
      <c r="N120" s="43"/>
      <c r="O120" s="87">
        <f t="shared" si="106"/>
        <v>0</v>
      </c>
      <c r="P120" s="311"/>
      <c r="Q120" s="331"/>
      <c r="R120" s="405"/>
    </row>
    <row r="121" spans="1:18" x14ac:dyDescent="0.25">
      <c r="A121" s="72">
        <v>2270</v>
      </c>
      <c r="B121" s="41" t="s">
        <v>118</v>
      </c>
      <c r="C121" s="190">
        <f t="shared" si="100"/>
        <v>4400</v>
      </c>
      <c r="D121" s="129">
        <f t="shared" ref="D121:E121" si="107">SUM(D122:D126)</f>
        <v>4400</v>
      </c>
      <c r="E121" s="87">
        <f t="shared" si="107"/>
        <v>0</v>
      </c>
      <c r="F121" s="312">
        <f>SUM(F122:F126)</f>
        <v>4400</v>
      </c>
      <c r="G121" s="231">
        <f t="shared" ref="G121:N121" si="108">SUM(G122:G126)</f>
        <v>0</v>
      </c>
      <c r="H121" s="87">
        <f t="shared" si="108"/>
        <v>0</v>
      </c>
      <c r="I121" s="312">
        <f t="shared" si="108"/>
        <v>0</v>
      </c>
      <c r="J121" s="129">
        <f t="shared" si="108"/>
        <v>0</v>
      </c>
      <c r="K121" s="73">
        <f t="shared" si="108"/>
        <v>0</v>
      </c>
      <c r="L121" s="93">
        <f t="shared" si="108"/>
        <v>0</v>
      </c>
      <c r="M121" s="231">
        <f t="shared" si="108"/>
        <v>0</v>
      </c>
      <c r="N121" s="73">
        <f t="shared" si="108"/>
        <v>0</v>
      </c>
      <c r="O121" s="87">
        <f>SUM(O122:O126)</f>
        <v>0</v>
      </c>
      <c r="P121" s="311"/>
      <c r="Q121" s="331"/>
      <c r="R121" s="405"/>
    </row>
    <row r="122" spans="1:18" hidden="1" x14ac:dyDescent="0.25">
      <c r="A122" s="30">
        <v>2272</v>
      </c>
      <c r="B122" s="92" t="s">
        <v>119</v>
      </c>
      <c r="C122" s="190">
        <f t="shared" si="100"/>
        <v>0</v>
      </c>
      <c r="D122" s="265"/>
      <c r="E122" s="43"/>
      <c r="F122" s="93">
        <f t="shared" ref="F122:F126" si="109">D122+E122</f>
        <v>0</v>
      </c>
      <c r="G122" s="230"/>
      <c r="H122" s="43"/>
      <c r="I122" s="87">
        <f t="shared" ref="I122:I126" si="110">G122+H122</f>
        <v>0</v>
      </c>
      <c r="J122" s="265"/>
      <c r="K122" s="43"/>
      <c r="L122" s="93">
        <f t="shared" ref="L122:L126" si="111">J122+K122</f>
        <v>0</v>
      </c>
      <c r="M122" s="230"/>
      <c r="N122" s="43"/>
      <c r="O122" s="87">
        <f t="shared" ref="O122:O126" si="112">M122+N122</f>
        <v>0</v>
      </c>
      <c r="P122" s="311"/>
      <c r="Q122" s="331"/>
      <c r="R122" s="405"/>
    </row>
    <row r="123" spans="1:18" ht="24" hidden="1" x14ac:dyDescent="0.25">
      <c r="A123" s="30">
        <v>2274</v>
      </c>
      <c r="B123" s="117" t="s">
        <v>306</v>
      </c>
      <c r="C123" s="190">
        <f t="shared" si="100"/>
        <v>0</v>
      </c>
      <c r="D123" s="265"/>
      <c r="E123" s="43"/>
      <c r="F123" s="93">
        <f t="shared" si="109"/>
        <v>0</v>
      </c>
      <c r="G123" s="230"/>
      <c r="H123" s="43"/>
      <c r="I123" s="87">
        <f t="shared" si="110"/>
        <v>0</v>
      </c>
      <c r="J123" s="265"/>
      <c r="K123" s="43"/>
      <c r="L123" s="93">
        <f t="shared" si="111"/>
        <v>0</v>
      </c>
      <c r="M123" s="230"/>
      <c r="N123" s="43"/>
      <c r="O123" s="87">
        <f t="shared" si="112"/>
        <v>0</v>
      </c>
      <c r="P123" s="311"/>
      <c r="Q123" s="331"/>
      <c r="R123" s="405"/>
    </row>
    <row r="124" spans="1:18" ht="24" hidden="1" x14ac:dyDescent="0.25">
      <c r="A124" s="30">
        <v>2275</v>
      </c>
      <c r="B124" s="41" t="s">
        <v>120</v>
      </c>
      <c r="C124" s="190">
        <f t="shared" si="100"/>
        <v>0</v>
      </c>
      <c r="D124" s="265"/>
      <c r="E124" s="43"/>
      <c r="F124" s="93">
        <f t="shared" si="109"/>
        <v>0</v>
      </c>
      <c r="G124" s="230"/>
      <c r="H124" s="43"/>
      <c r="I124" s="87">
        <f t="shared" si="110"/>
        <v>0</v>
      </c>
      <c r="J124" s="265"/>
      <c r="K124" s="43"/>
      <c r="L124" s="93">
        <f t="shared" si="111"/>
        <v>0</v>
      </c>
      <c r="M124" s="230"/>
      <c r="N124" s="43"/>
      <c r="O124" s="87">
        <f t="shared" si="112"/>
        <v>0</v>
      </c>
      <c r="P124" s="311"/>
      <c r="Q124" s="331"/>
      <c r="R124" s="405"/>
    </row>
    <row r="125" spans="1:18" ht="36" hidden="1" x14ac:dyDescent="0.25">
      <c r="A125" s="30">
        <v>2276</v>
      </c>
      <c r="B125" s="41" t="s">
        <v>121</v>
      </c>
      <c r="C125" s="190">
        <f t="shared" si="100"/>
        <v>0</v>
      </c>
      <c r="D125" s="265"/>
      <c r="E125" s="43"/>
      <c r="F125" s="93">
        <f t="shared" si="109"/>
        <v>0</v>
      </c>
      <c r="G125" s="230"/>
      <c r="H125" s="43"/>
      <c r="I125" s="87">
        <f t="shared" si="110"/>
        <v>0</v>
      </c>
      <c r="J125" s="265"/>
      <c r="K125" s="43"/>
      <c r="L125" s="93">
        <f t="shared" si="111"/>
        <v>0</v>
      </c>
      <c r="M125" s="230"/>
      <c r="N125" s="43"/>
      <c r="O125" s="87">
        <f t="shared" si="112"/>
        <v>0</v>
      </c>
      <c r="P125" s="311"/>
      <c r="Q125" s="331"/>
      <c r="R125" s="405"/>
    </row>
    <row r="126" spans="1:18" ht="24" x14ac:dyDescent="0.25">
      <c r="A126" s="30">
        <v>2279</v>
      </c>
      <c r="B126" s="41" t="s">
        <v>122</v>
      </c>
      <c r="C126" s="190">
        <f t="shared" si="100"/>
        <v>4400</v>
      </c>
      <c r="D126" s="265">
        <v>4400</v>
      </c>
      <c r="E126" s="155"/>
      <c r="F126" s="312">
        <f t="shared" si="109"/>
        <v>4400</v>
      </c>
      <c r="G126" s="230"/>
      <c r="H126" s="155"/>
      <c r="I126" s="312">
        <f t="shared" si="110"/>
        <v>0</v>
      </c>
      <c r="J126" s="265"/>
      <c r="K126" s="43"/>
      <c r="L126" s="93">
        <f t="shared" si="111"/>
        <v>0</v>
      </c>
      <c r="M126" s="230"/>
      <c r="N126" s="43"/>
      <c r="O126" s="87">
        <f t="shared" si="112"/>
        <v>0</v>
      </c>
      <c r="P126" s="311"/>
      <c r="Q126" s="331"/>
      <c r="R126" s="405"/>
    </row>
    <row r="127" spans="1:18" ht="24" hidden="1" x14ac:dyDescent="0.25">
      <c r="A127" s="345">
        <v>2280</v>
      </c>
      <c r="B127" s="38" t="s">
        <v>123</v>
      </c>
      <c r="C127" s="189">
        <f t="shared" si="100"/>
        <v>0</v>
      </c>
      <c r="D127" s="128">
        <f t="shared" ref="D127:O127" si="113">SUM(D128)</f>
        <v>0</v>
      </c>
      <c r="E127" s="75">
        <f>SUM(E128)</f>
        <v>0</v>
      </c>
      <c r="F127" s="175">
        <f t="shared" si="113"/>
        <v>0</v>
      </c>
      <c r="G127" s="233">
        <f t="shared" si="113"/>
        <v>0</v>
      </c>
      <c r="H127" s="75">
        <f t="shared" si="113"/>
        <v>0</v>
      </c>
      <c r="I127" s="86">
        <f t="shared" si="113"/>
        <v>0</v>
      </c>
      <c r="J127" s="128">
        <f t="shared" si="113"/>
        <v>0</v>
      </c>
      <c r="K127" s="75">
        <f t="shared" si="113"/>
        <v>0</v>
      </c>
      <c r="L127" s="175">
        <f t="shared" si="113"/>
        <v>0</v>
      </c>
      <c r="M127" s="233">
        <f t="shared" si="113"/>
        <v>0</v>
      </c>
      <c r="N127" s="75">
        <f t="shared" si="113"/>
        <v>0</v>
      </c>
      <c r="O127" s="87">
        <f t="shared" si="113"/>
        <v>0</v>
      </c>
      <c r="P127" s="311"/>
      <c r="Q127" s="331"/>
      <c r="R127" s="405"/>
    </row>
    <row r="128" spans="1:18" ht="24" hidden="1" x14ac:dyDescent="0.25">
      <c r="A128" s="30">
        <v>2283</v>
      </c>
      <c r="B128" s="41" t="s">
        <v>124</v>
      </c>
      <c r="C128" s="190">
        <f t="shared" si="100"/>
        <v>0</v>
      </c>
      <c r="D128" s="265"/>
      <c r="E128" s="43"/>
      <c r="F128" s="93">
        <f>D128+E128</f>
        <v>0</v>
      </c>
      <c r="G128" s="230"/>
      <c r="H128" s="43"/>
      <c r="I128" s="87">
        <f>G128+H128</f>
        <v>0</v>
      </c>
      <c r="J128" s="265"/>
      <c r="K128" s="43"/>
      <c r="L128" s="93">
        <f>J128+K128</f>
        <v>0</v>
      </c>
      <c r="M128" s="230"/>
      <c r="N128" s="43"/>
      <c r="O128" s="87">
        <f>M128+N128</f>
        <v>0</v>
      </c>
      <c r="P128" s="311"/>
      <c r="Q128" s="331"/>
      <c r="R128" s="405"/>
    </row>
    <row r="129" spans="1:18" ht="38.25" customHeight="1" x14ac:dyDescent="0.25">
      <c r="A129" s="34">
        <v>2300</v>
      </c>
      <c r="B129" s="69" t="s">
        <v>125</v>
      </c>
      <c r="C129" s="188">
        <f t="shared" si="100"/>
        <v>70</v>
      </c>
      <c r="D129" s="127">
        <f t="shared" ref="D129:E129" si="114">SUM(D130,D135,D139,D140,D143,D150,D158,D159,D162)</f>
        <v>70</v>
      </c>
      <c r="E129" s="120">
        <f t="shared" si="114"/>
        <v>0</v>
      </c>
      <c r="F129" s="314">
        <f>SUM(F130,F135,F139,F140,F143,F150,F158,F159,F162)</f>
        <v>70</v>
      </c>
      <c r="G129" s="228">
        <f t="shared" ref="G129:N129" si="115">SUM(G130,G135,G139,G140,G143,G150,G158,G159,G162)</f>
        <v>0</v>
      </c>
      <c r="H129" s="120">
        <f t="shared" si="115"/>
        <v>0</v>
      </c>
      <c r="I129" s="314">
        <f t="shared" si="115"/>
        <v>0</v>
      </c>
      <c r="J129" s="127">
        <f t="shared" si="115"/>
        <v>0</v>
      </c>
      <c r="K129" s="36">
        <f t="shared" si="115"/>
        <v>0</v>
      </c>
      <c r="L129" s="174">
        <f t="shared" si="115"/>
        <v>0</v>
      </c>
      <c r="M129" s="228">
        <f t="shared" si="115"/>
        <v>0</v>
      </c>
      <c r="N129" s="36">
        <f t="shared" si="115"/>
        <v>0</v>
      </c>
      <c r="O129" s="120">
        <f>SUM(O130,O135,O139,O140,O143,O150,O158,O159,O162)</f>
        <v>0</v>
      </c>
      <c r="P129" s="317"/>
      <c r="Q129" s="331"/>
      <c r="R129" s="405"/>
    </row>
    <row r="130" spans="1:18" ht="24" x14ac:dyDescent="0.25">
      <c r="A130" s="345">
        <v>2310</v>
      </c>
      <c r="B130" s="38" t="s">
        <v>126</v>
      </c>
      <c r="C130" s="189">
        <f t="shared" si="100"/>
        <v>70</v>
      </c>
      <c r="D130" s="128">
        <f t="shared" ref="D130:O130" si="116">SUM(D131:D134)</f>
        <v>70</v>
      </c>
      <c r="E130" s="86">
        <f t="shared" si="116"/>
        <v>0</v>
      </c>
      <c r="F130" s="315">
        <f t="shared" si="116"/>
        <v>70</v>
      </c>
      <c r="G130" s="233">
        <f t="shared" si="116"/>
        <v>0</v>
      </c>
      <c r="H130" s="86">
        <f t="shared" si="116"/>
        <v>0</v>
      </c>
      <c r="I130" s="315">
        <f t="shared" si="116"/>
        <v>0</v>
      </c>
      <c r="J130" s="128">
        <f t="shared" si="116"/>
        <v>0</v>
      </c>
      <c r="K130" s="75">
        <f t="shared" si="116"/>
        <v>0</v>
      </c>
      <c r="L130" s="175">
        <f t="shared" si="116"/>
        <v>0</v>
      </c>
      <c r="M130" s="233">
        <f t="shared" si="116"/>
        <v>0</v>
      </c>
      <c r="N130" s="75">
        <f t="shared" si="116"/>
        <v>0</v>
      </c>
      <c r="O130" s="86">
        <f t="shared" si="116"/>
        <v>0</v>
      </c>
      <c r="P130" s="310"/>
      <c r="Q130" s="331"/>
      <c r="R130" s="405"/>
    </row>
    <row r="131" spans="1:18" x14ac:dyDescent="0.25">
      <c r="A131" s="30">
        <v>2311</v>
      </c>
      <c r="B131" s="41" t="s">
        <v>127</v>
      </c>
      <c r="C131" s="190">
        <f t="shared" si="100"/>
        <v>70</v>
      </c>
      <c r="D131" s="265">
        <v>70</v>
      </c>
      <c r="E131" s="155"/>
      <c r="F131" s="312">
        <f t="shared" ref="F131:F134" si="117">D131+E131</f>
        <v>70</v>
      </c>
      <c r="G131" s="230"/>
      <c r="H131" s="155"/>
      <c r="I131" s="312">
        <f t="shared" ref="I131:I134" si="118">G131+H131</f>
        <v>0</v>
      </c>
      <c r="J131" s="265"/>
      <c r="K131" s="43"/>
      <c r="L131" s="93">
        <f t="shared" ref="L131:L134" si="119">J131+K131</f>
        <v>0</v>
      </c>
      <c r="M131" s="230"/>
      <c r="N131" s="43"/>
      <c r="O131" s="87">
        <f t="shared" ref="O131:O134" si="120">M131+N131</f>
        <v>0</v>
      </c>
      <c r="P131" s="311"/>
      <c r="Q131" s="331"/>
      <c r="R131" s="405"/>
    </row>
    <row r="132" spans="1:18" hidden="1" x14ac:dyDescent="0.25">
      <c r="A132" s="30">
        <v>2312</v>
      </c>
      <c r="B132" s="41" t="s">
        <v>128</v>
      </c>
      <c r="C132" s="190">
        <f t="shared" si="100"/>
        <v>0</v>
      </c>
      <c r="D132" s="265"/>
      <c r="E132" s="43"/>
      <c r="F132" s="93">
        <f t="shared" si="117"/>
        <v>0</v>
      </c>
      <c r="G132" s="230"/>
      <c r="H132" s="43"/>
      <c r="I132" s="87">
        <f t="shared" si="118"/>
        <v>0</v>
      </c>
      <c r="J132" s="265"/>
      <c r="K132" s="43"/>
      <c r="L132" s="93">
        <f t="shared" si="119"/>
        <v>0</v>
      </c>
      <c r="M132" s="230"/>
      <c r="N132" s="43"/>
      <c r="O132" s="87">
        <f t="shared" si="120"/>
        <v>0</v>
      </c>
      <c r="P132" s="311"/>
      <c r="Q132" s="331"/>
      <c r="R132" s="405"/>
    </row>
    <row r="133" spans="1:18" hidden="1" x14ac:dyDescent="0.25">
      <c r="A133" s="30">
        <v>2313</v>
      </c>
      <c r="B133" s="41" t="s">
        <v>129</v>
      </c>
      <c r="C133" s="190">
        <f t="shared" si="100"/>
        <v>0</v>
      </c>
      <c r="D133" s="265"/>
      <c r="E133" s="43"/>
      <c r="F133" s="93">
        <f t="shared" si="117"/>
        <v>0</v>
      </c>
      <c r="G133" s="230"/>
      <c r="H133" s="43"/>
      <c r="I133" s="87">
        <f t="shared" si="118"/>
        <v>0</v>
      </c>
      <c r="J133" s="265"/>
      <c r="K133" s="43"/>
      <c r="L133" s="93">
        <f t="shared" si="119"/>
        <v>0</v>
      </c>
      <c r="M133" s="230"/>
      <c r="N133" s="43"/>
      <c r="O133" s="87">
        <f t="shared" si="120"/>
        <v>0</v>
      </c>
      <c r="P133" s="311"/>
      <c r="Q133" s="331"/>
      <c r="R133" s="405"/>
    </row>
    <row r="134" spans="1:18" ht="47.25" hidden="1" customHeight="1" x14ac:dyDescent="0.25">
      <c r="A134" s="30">
        <v>2314</v>
      </c>
      <c r="B134" s="41" t="s">
        <v>307</v>
      </c>
      <c r="C134" s="190">
        <f t="shared" si="100"/>
        <v>0</v>
      </c>
      <c r="D134" s="265"/>
      <c r="E134" s="43"/>
      <c r="F134" s="93">
        <f t="shared" si="117"/>
        <v>0</v>
      </c>
      <c r="G134" s="230"/>
      <c r="H134" s="43"/>
      <c r="I134" s="87">
        <f t="shared" si="118"/>
        <v>0</v>
      </c>
      <c r="J134" s="265"/>
      <c r="K134" s="43"/>
      <c r="L134" s="93">
        <f t="shared" si="119"/>
        <v>0</v>
      </c>
      <c r="M134" s="230"/>
      <c r="N134" s="43"/>
      <c r="O134" s="87">
        <f t="shared" si="120"/>
        <v>0</v>
      </c>
      <c r="P134" s="311"/>
      <c r="Q134" s="331"/>
      <c r="R134" s="405"/>
    </row>
    <row r="135" spans="1:18" hidden="1" x14ac:dyDescent="0.25">
      <c r="A135" s="72">
        <v>2320</v>
      </c>
      <c r="B135" s="41" t="s">
        <v>130</v>
      </c>
      <c r="C135" s="190">
        <f t="shared" si="100"/>
        <v>0</v>
      </c>
      <c r="D135" s="129">
        <f t="shared" ref="D135" si="121">SUM(D136:D138)</f>
        <v>0</v>
      </c>
      <c r="E135" s="73">
        <f>SUM(E136:E138)</f>
        <v>0</v>
      </c>
      <c r="F135" s="93">
        <f>SUM(F136:F138)</f>
        <v>0</v>
      </c>
      <c r="G135" s="231">
        <f t="shared" ref="G135" si="122">SUM(G136:G138)</f>
        <v>0</v>
      </c>
      <c r="H135" s="73">
        <f>SUM(H136:H138)</f>
        <v>0</v>
      </c>
      <c r="I135" s="87">
        <f t="shared" ref="I135:N135" si="123">SUM(I136:I138)</f>
        <v>0</v>
      </c>
      <c r="J135" s="129">
        <f t="shared" si="123"/>
        <v>0</v>
      </c>
      <c r="K135" s="73">
        <f t="shared" si="123"/>
        <v>0</v>
      </c>
      <c r="L135" s="93">
        <f t="shared" si="123"/>
        <v>0</v>
      </c>
      <c r="M135" s="231">
        <f t="shared" si="123"/>
        <v>0</v>
      </c>
      <c r="N135" s="73">
        <f t="shared" si="123"/>
        <v>0</v>
      </c>
      <c r="O135" s="87">
        <f>SUM(O136:O138)</f>
        <v>0</v>
      </c>
      <c r="P135" s="311"/>
      <c r="Q135" s="331"/>
      <c r="R135" s="405"/>
    </row>
    <row r="136" spans="1:18" hidden="1" x14ac:dyDescent="0.25">
      <c r="A136" s="30">
        <v>2321</v>
      </c>
      <c r="B136" s="41" t="s">
        <v>131</v>
      </c>
      <c r="C136" s="190">
        <f t="shared" si="100"/>
        <v>0</v>
      </c>
      <c r="D136" s="265"/>
      <c r="E136" s="43"/>
      <c r="F136" s="93">
        <f t="shared" ref="F136:F139" si="124">D136+E136</f>
        <v>0</v>
      </c>
      <c r="G136" s="230"/>
      <c r="H136" s="43"/>
      <c r="I136" s="87">
        <f t="shared" ref="I136:I139" si="125">G136+H136</f>
        <v>0</v>
      </c>
      <c r="J136" s="265"/>
      <c r="K136" s="43"/>
      <c r="L136" s="93">
        <f t="shared" ref="L136:L139" si="126">J136+K136</f>
        <v>0</v>
      </c>
      <c r="M136" s="230"/>
      <c r="N136" s="43"/>
      <c r="O136" s="87">
        <f t="shared" ref="O136:O139" si="127">M136+N136</f>
        <v>0</v>
      </c>
      <c r="P136" s="311"/>
      <c r="Q136" s="331"/>
      <c r="R136" s="405"/>
    </row>
    <row r="137" spans="1:18" hidden="1" x14ac:dyDescent="0.25">
      <c r="A137" s="30">
        <v>2322</v>
      </c>
      <c r="B137" s="41" t="s">
        <v>132</v>
      </c>
      <c r="C137" s="190">
        <f t="shared" si="100"/>
        <v>0</v>
      </c>
      <c r="D137" s="265"/>
      <c r="E137" s="43"/>
      <c r="F137" s="93">
        <f t="shared" si="124"/>
        <v>0</v>
      </c>
      <c r="G137" s="230"/>
      <c r="H137" s="43"/>
      <c r="I137" s="87">
        <f t="shared" si="125"/>
        <v>0</v>
      </c>
      <c r="J137" s="265"/>
      <c r="K137" s="43"/>
      <c r="L137" s="93">
        <f t="shared" si="126"/>
        <v>0</v>
      </c>
      <c r="M137" s="230"/>
      <c r="N137" s="43"/>
      <c r="O137" s="87">
        <f t="shared" si="127"/>
        <v>0</v>
      </c>
      <c r="P137" s="311"/>
      <c r="Q137" s="331"/>
      <c r="R137" s="405"/>
    </row>
    <row r="138" spans="1:18" ht="10.5" hidden="1" customHeight="1" x14ac:dyDescent="0.25">
      <c r="A138" s="30">
        <v>2329</v>
      </c>
      <c r="B138" s="41" t="s">
        <v>133</v>
      </c>
      <c r="C138" s="190">
        <f t="shared" si="100"/>
        <v>0</v>
      </c>
      <c r="D138" s="265"/>
      <c r="E138" s="43"/>
      <c r="F138" s="93">
        <f t="shared" si="124"/>
        <v>0</v>
      </c>
      <c r="G138" s="230"/>
      <c r="H138" s="43"/>
      <c r="I138" s="87">
        <f t="shared" si="125"/>
        <v>0</v>
      </c>
      <c r="J138" s="265"/>
      <c r="K138" s="43"/>
      <c r="L138" s="93">
        <f t="shared" si="126"/>
        <v>0</v>
      </c>
      <c r="M138" s="230"/>
      <c r="N138" s="43"/>
      <c r="O138" s="87">
        <f t="shared" si="127"/>
        <v>0</v>
      </c>
      <c r="P138" s="311"/>
      <c r="Q138" s="331"/>
      <c r="R138" s="405"/>
    </row>
    <row r="139" spans="1:18" hidden="1" x14ac:dyDescent="0.25">
      <c r="A139" s="72">
        <v>2330</v>
      </c>
      <c r="B139" s="41" t="s">
        <v>134</v>
      </c>
      <c r="C139" s="190">
        <f t="shared" si="100"/>
        <v>0</v>
      </c>
      <c r="D139" s="265"/>
      <c r="E139" s="43"/>
      <c r="F139" s="93">
        <f t="shared" si="124"/>
        <v>0</v>
      </c>
      <c r="G139" s="230"/>
      <c r="H139" s="43"/>
      <c r="I139" s="87">
        <f t="shared" si="125"/>
        <v>0</v>
      </c>
      <c r="J139" s="265"/>
      <c r="K139" s="43"/>
      <c r="L139" s="93">
        <f t="shared" si="126"/>
        <v>0</v>
      </c>
      <c r="M139" s="230"/>
      <c r="N139" s="43"/>
      <c r="O139" s="87">
        <f t="shared" si="127"/>
        <v>0</v>
      </c>
      <c r="P139" s="311"/>
      <c r="Q139" s="331"/>
      <c r="R139" s="405"/>
    </row>
    <row r="140" spans="1:18" ht="48" hidden="1" x14ac:dyDescent="0.25">
      <c r="A140" s="72">
        <v>2340</v>
      </c>
      <c r="B140" s="41" t="s">
        <v>135</v>
      </c>
      <c r="C140" s="190">
        <f t="shared" si="100"/>
        <v>0</v>
      </c>
      <c r="D140" s="129">
        <f t="shared" ref="D140" si="128">SUM(D141:D142)</f>
        <v>0</v>
      </c>
      <c r="E140" s="73">
        <f>SUM(E141:E142)</f>
        <v>0</v>
      </c>
      <c r="F140" s="93">
        <f>SUM(F141:F142)</f>
        <v>0</v>
      </c>
      <c r="G140" s="231">
        <f t="shared" ref="G140:N140" si="129">SUM(G141:G142)</f>
        <v>0</v>
      </c>
      <c r="H140" s="73">
        <f t="shared" si="129"/>
        <v>0</v>
      </c>
      <c r="I140" s="87">
        <f t="shared" si="129"/>
        <v>0</v>
      </c>
      <c r="J140" s="129">
        <f t="shared" si="129"/>
        <v>0</v>
      </c>
      <c r="K140" s="73">
        <f t="shared" si="129"/>
        <v>0</v>
      </c>
      <c r="L140" s="93">
        <f t="shared" si="129"/>
        <v>0</v>
      </c>
      <c r="M140" s="231">
        <f t="shared" si="129"/>
        <v>0</v>
      </c>
      <c r="N140" s="73">
        <f t="shared" si="129"/>
        <v>0</v>
      </c>
      <c r="O140" s="87">
        <f>SUM(O141:O142)</f>
        <v>0</v>
      </c>
      <c r="P140" s="311"/>
      <c r="Q140" s="331"/>
      <c r="R140" s="405"/>
    </row>
    <row r="141" spans="1:18" hidden="1" x14ac:dyDescent="0.25">
      <c r="A141" s="30">
        <v>2341</v>
      </c>
      <c r="B141" s="41" t="s">
        <v>136</v>
      </c>
      <c r="C141" s="190">
        <f t="shared" si="100"/>
        <v>0</v>
      </c>
      <c r="D141" s="265"/>
      <c r="E141" s="43"/>
      <c r="F141" s="93">
        <f t="shared" ref="F141:F142" si="130">D141+E141</f>
        <v>0</v>
      </c>
      <c r="G141" s="230"/>
      <c r="H141" s="43"/>
      <c r="I141" s="87">
        <f t="shared" ref="I141:I142" si="131">G141+H141</f>
        <v>0</v>
      </c>
      <c r="J141" s="265"/>
      <c r="K141" s="43"/>
      <c r="L141" s="93">
        <f t="shared" ref="L141:L142" si="132">J141+K141</f>
        <v>0</v>
      </c>
      <c r="M141" s="230"/>
      <c r="N141" s="43"/>
      <c r="O141" s="87">
        <f t="shared" ref="O141:O142" si="133">M141+N141</f>
        <v>0</v>
      </c>
      <c r="P141" s="311"/>
      <c r="Q141" s="331"/>
      <c r="R141" s="405"/>
    </row>
    <row r="142" spans="1:18" ht="24" hidden="1" x14ac:dyDescent="0.25">
      <c r="A142" s="30">
        <v>2344</v>
      </c>
      <c r="B142" s="41" t="s">
        <v>137</v>
      </c>
      <c r="C142" s="190">
        <f t="shared" si="100"/>
        <v>0</v>
      </c>
      <c r="D142" s="265"/>
      <c r="E142" s="43"/>
      <c r="F142" s="93">
        <f t="shared" si="130"/>
        <v>0</v>
      </c>
      <c r="G142" s="230"/>
      <c r="H142" s="43"/>
      <c r="I142" s="87">
        <f t="shared" si="131"/>
        <v>0</v>
      </c>
      <c r="J142" s="265"/>
      <c r="K142" s="43"/>
      <c r="L142" s="93">
        <f t="shared" si="132"/>
        <v>0</v>
      </c>
      <c r="M142" s="230"/>
      <c r="N142" s="43"/>
      <c r="O142" s="87">
        <f t="shared" si="133"/>
        <v>0</v>
      </c>
      <c r="P142" s="311"/>
      <c r="Q142" s="331"/>
      <c r="R142" s="405"/>
    </row>
    <row r="143" spans="1:18" ht="24" hidden="1" x14ac:dyDescent="0.25">
      <c r="A143" s="70">
        <v>2350</v>
      </c>
      <c r="B143" s="55" t="s">
        <v>138</v>
      </c>
      <c r="C143" s="195">
        <f t="shared" si="100"/>
        <v>0</v>
      </c>
      <c r="D143" s="82">
        <f t="shared" ref="D143" si="134">SUM(D144:D149)</f>
        <v>0</v>
      </c>
      <c r="E143" s="71">
        <f>SUM(E144:E149)</f>
        <v>0</v>
      </c>
      <c r="F143" s="172">
        <f>SUM(F144:F149)</f>
        <v>0</v>
      </c>
      <c r="G143" s="229">
        <f t="shared" ref="G143:N143" si="135">SUM(G144:G149)</f>
        <v>0</v>
      </c>
      <c r="H143" s="71">
        <f t="shared" si="135"/>
        <v>0</v>
      </c>
      <c r="I143" s="153">
        <f t="shared" si="135"/>
        <v>0</v>
      </c>
      <c r="J143" s="82">
        <f t="shared" si="135"/>
        <v>0</v>
      </c>
      <c r="K143" s="71">
        <f t="shared" si="135"/>
        <v>0</v>
      </c>
      <c r="L143" s="172">
        <f t="shared" si="135"/>
        <v>0</v>
      </c>
      <c r="M143" s="229">
        <f t="shared" si="135"/>
        <v>0</v>
      </c>
      <c r="N143" s="71">
        <f t="shared" si="135"/>
        <v>0</v>
      </c>
      <c r="O143" s="153">
        <f>SUM(O144:O149)</f>
        <v>0</v>
      </c>
      <c r="P143" s="313"/>
      <c r="Q143" s="331"/>
      <c r="R143" s="405"/>
    </row>
    <row r="144" spans="1:18" hidden="1" x14ac:dyDescent="0.25">
      <c r="A144" s="27">
        <v>2351</v>
      </c>
      <c r="B144" s="38" t="s">
        <v>139</v>
      </c>
      <c r="C144" s="189">
        <f t="shared" si="100"/>
        <v>0</v>
      </c>
      <c r="D144" s="264"/>
      <c r="E144" s="40"/>
      <c r="F144" s="175">
        <f t="shared" ref="F144:F149" si="136">D144+E144</f>
        <v>0</v>
      </c>
      <c r="G144" s="220"/>
      <c r="H144" s="40"/>
      <c r="I144" s="86">
        <f t="shared" ref="I144:I149" si="137">G144+H144</f>
        <v>0</v>
      </c>
      <c r="J144" s="264"/>
      <c r="K144" s="40"/>
      <c r="L144" s="175">
        <f t="shared" ref="L144:L149" si="138">J144+K144</f>
        <v>0</v>
      </c>
      <c r="M144" s="220"/>
      <c r="N144" s="40"/>
      <c r="O144" s="86">
        <f t="shared" ref="O144:O149" si="139">M144+N144</f>
        <v>0</v>
      </c>
      <c r="P144" s="310"/>
      <c r="Q144" s="331"/>
      <c r="R144" s="405"/>
    </row>
    <row r="145" spans="1:18" hidden="1" x14ac:dyDescent="0.25">
      <c r="A145" s="30">
        <v>2352</v>
      </c>
      <c r="B145" s="41" t="s">
        <v>140</v>
      </c>
      <c r="C145" s="190">
        <f t="shared" si="100"/>
        <v>0</v>
      </c>
      <c r="D145" s="265"/>
      <c r="E145" s="43"/>
      <c r="F145" s="93">
        <f t="shared" si="136"/>
        <v>0</v>
      </c>
      <c r="G145" s="230"/>
      <c r="H145" s="43"/>
      <c r="I145" s="87">
        <f t="shared" si="137"/>
        <v>0</v>
      </c>
      <c r="J145" s="265"/>
      <c r="K145" s="43"/>
      <c r="L145" s="93">
        <f t="shared" si="138"/>
        <v>0</v>
      </c>
      <c r="M145" s="230"/>
      <c r="N145" s="43"/>
      <c r="O145" s="87">
        <f t="shared" si="139"/>
        <v>0</v>
      </c>
      <c r="P145" s="311"/>
      <c r="Q145" s="331"/>
      <c r="R145" s="405"/>
    </row>
    <row r="146" spans="1:18" ht="24" hidden="1" x14ac:dyDescent="0.25">
      <c r="A146" s="30">
        <v>2353</v>
      </c>
      <c r="B146" s="41" t="s">
        <v>141</v>
      </c>
      <c r="C146" s="190">
        <f t="shared" si="100"/>
        <v>0</v>
      </c>
      <c r="D146" s="265"/>
      <c r="E146" s="43"/>
      <c r="F146" s="93">
        <f t="shared" si="136"/>
        <v>0</v>
      </c>
      <c r="G146" s="230"/>
      <c r="H146" s="43"/>
      <c r="I146" s="87">
        <f t="shared" si="137"/>
        <v>0</v>
      </c>
      <c r="J146" s="265"/>
      <c r="K146" s="43"/>
      <c r="L146" s="93">
        <f t="shared" si="138"/>
        <v>0</v>
      </c>
      <c r="M146" s="230"/>
      <c r="N146" s="43"/>
      <c r="O146" s="87">
        <f t="shared" si="139"/>
        <v>0</v>
      </c>
      <c r="P146" s="311"/>
      <c r="Q146" s="331"/>
      <c r="R146" s="405"/>
    </row>
    <row r="147" spans="1:18" ht="24" hidden="1" x14ac:dyDescent="0.25">
      <c r="A147" s="30">
        <v>2354</v>
      </c>
      <c r="B147" s="41" t="s">
        <v>142</v>
      </c>
      <c r="C147" s="190">
        <f t="shared" si="100"/>
        <v>0</v>
      </c>
      <c r="D147" s="265"/>
      <c r="E147" s="43"/>
      <c r="F147" s="93">
        <f t="shared" si="136"/>
        <v>0</v>
      </c>
      <c r="G147" s="230"/>
      <c r="H147" s="43"/>
      <c r="I147" s="87">
        <f t="shared" si="137"/>
        <v>0</v>
      </c>
      <c r="J147" s="265"/>
      <c r="K147" s="43"/>
      <c r="L147" s="93">
        <f t="shared" si="138"/>
        <v>0</v>
      </c>
      <c r="M147" s="230"/>
      <c r="N147" s="43"/>
      <c r="O147" s="87">
        <f t="shared" si="139"/>
        <v>0</v>
      </c>
      <c r="P147" s="311"/>
      <c r="Q147" s="331"/>
      <c r="R147" s="405"/>
    </row>
    <row r="148" spans="1:18" ht="24" hidden="1" x14ac:dyDescent="0.25">
      <c r="A148" s="30">
        <v>2355</v>
      </c>
      <c r="B148" s="41" t="s">
        <v>143</v>
      </c>
      <c r="C148" s="190">
        <f t="shared" si="100"/>
        <v>0</v>
      </c>
      <c r="D148" s="265"/>
      <c r="E148" s="43"/>
      <c r="F148" s="93">
        <f t="shared" si="136"/>
        <v>0</v>
      </c>
      <c r="G148" s="230"/>
      <c r="H148" s="43"/>
      <c r="I148" s="87">
        <f t="shared" si="137"/>
        <v>0</v>
      </c>
      <c r="J148" s="265"/>
      <c r="K148" s="43"/>
      <c r="L148" s="93">
        <f t="shared" si="138"/>
        <v>0</v>
      </c>
      <c r="M148" s="230"/>
      <c r="N148" s="43"/>
      <c r="O148" s="87">
        <f t="shared" si="139"/>
        <v>0</v>
      </c>
      <c r="P148" s="311"/>
      <c r="Q148" s="331"/>
      <c r="R148" s="405"/>
    </row>
    <row r="149" spans="1:18" ht="24" hidden="1" x14ac:dyDescent="0.25">
      <c r="A149" s="30">
        <v>2359</v>
      </c>
      <c r="B149" s="41" t="s">
        <v>144</v>
      </c>
      <c r="C149" s="190">
        <f t="shared" si="100"/>
        <v>0</v>
      </c>
      <c r="D149" s="265"/>
      <c r="E149" s="43"/>
      <c r="F149" s="93">
        <f t="shared" si="136"/>
        <v>0</v>
      </c>
      <c r="G149" s="230"/>
      <c r="H149" s="43"/>
      <c r="I149" s="87">
        <f t="shared" si="137"/>
        <v>0</v>
      </c>
      <c r="J149" s="265"/>
      <c r="K149" s="43"/>
      <c r="L149" s="93">
        <f t="shared" si="138"/>
        <v>0</v>
      </c>
      <c r="M149" s="230"/>
      <c r="N149" s="43"/>
      <c r="O149" s="87">
        <f t="shared" si="139"/>
        <v>0</v>
      </c>
      <c r="P149" s="311"/>
      <c r="Q149" s="331"/>
      <c r="R149" s="405"/>
    </row>
    <row r="150" spans="1:18" ht="24.75" hidden="1" customHeight="1" x14ac:dyDescent="0.25">
      <c r="A150" s="72">
        <v>2360</v>
      </c>
      <c r="B150" s="41" t="s">
        <v>145</v>
      </c>
      <c r="C150" s="190">
        <f t="shared" si="100"/>
        <v>0</v>
      </c>
      <c r="D150" s="129">
        <f t="shared" ref="D150" si="140">SUM(D151:D157)</f>
        <v>0</v>
      </c>
      <c r="E150" s="73">
        <f>SUM(E151:E157)</f>
        <v>0</v>
      </c>
      <c r="F150" s="93">
        <f>SUM(F151:F157)</f>
        <v>0</v>
      </c>
      <c r="G150" s="231">
        <f t="shared" ref="G150:N150" si="141">SUM(G151:G157)</f>
        <v>0</v>
      </c>
      <c r="H150" s="73">
        <f t="shared" si="141"/>
        <v>0</v>
      </c>
      <c r="I150" s="87">
        <f t="shared" si="141"/>
        <v>0</v>
      </c>
      <c r="J150" s="129">
        <f t="shared" si="141"/>
        <v>0</v>
      </c>
      <c r="K150" s="73">
        <f t="shared" si="141"/>
        <v>0</v>
      </c>
      <c r="L150" s="93">
        <f t="shared" si="141"/>
        <v>0</v>
      </c>
      <c r="M150" s="231">
        <f t="shared" si="141"/>
        <v>0</v>
      </c>
      <c r="N150" s="73">
        <f t="shared" si="141"/>
        <v>0</v>
      </c>
      <c r="O150" s="87">
        <f>SUM(O151:O157)</f>
        <v>0</v>
      </c>
      <c r="P150" s="311"/>
      <c r="Q150" s="331"/>
      <c r="R150" s="405"/>
    </row>
    <row r="151" spans="1:18" hidden="1" x14ac:dyDescent="0.25">
      <c r="A151" s="29">
        <v>2361</v>
      </c>
      <c r="B151" s="41" t="s">
        <v>146</v>
      </c>
      <c r="C151" s="190">
        <f t="shared" si="100"/>
        <v>0</v>
      </c>
      <c r="D151" s="265"/>
      <c r="E151" s="43"/>
      <c r="F151" s="93">
        <f t="shared" ref="F151:F158" si="142">D151+E151</f>
        <v>0</v>
      </c>
      <c r="G151" s="230"/>
      <c r="H151" s="43"/>
      <c r="I151" s="87">
        <f t="shared" ref="I151:I158" si="143">G151+H151</f>
        <v>0</v>
      </c>
      <c r="J151" s="265"/>
      <c r="K151" s="43"/>
      <c r="L151" s="93">
        <f t="shared" ref="L151:L158" si="144">J151+K151</f>
        <v>0</v>
      </c>
      <c r="M151" s="230"/>
      <c r="N151" s="43"/>
      <c r="O151" s="87">
        <f t="shared" ref="O151:O158" si="145">M151+N151</f>
        <v>0</v>
      </c>
      <c r="P151" s="311"/>
      <c r="Q151" s="331"/>
      <c r="R151" s="405"/>
    </row>
    <row r="152" spans="1:18" ht="24" hidden="1" x14ac:dyDescent="0.25">
      <c r="A152" s="29">
        <v>2362</v>
      </c>
      <c r="B152" s="41" t="s">
        <v>147</v>
      </c>
      <c r="C152" s="190">
        <f t="shared" si="100"/>
        <v>0</v>
      </c>
      <c r="D152" s="265"/>
      <c r="E152" s="43"/>
      <c r="F152" s="93">
        <f t="shared" si="142"/>
        <v>0</v>
      </c>
      <c r="G152" s="230"/>
      <c r="H152" s="43"/>
      <c r="I152" s="87">
        <f t="shared" si="143"/>
        <v>0</v>
      </c>
      <c r="J152" s="265"/>
      <c r="K152" s="43"/>
      <c r="L152" s="93">
        <f t="shared" si="144"/>
        <v>0</v>
      </c>
      <c r="M152" s="230"/>
      <c r="N152" s="43"/>
      <c r="O152" s="87">
        <f t="shared" si="145"/>
        <v>0</v>
      </c>
      <c r="P152" s="311"/>
      <c r="Q152" s="331"/>
      <c r="R152" s="405"/>
    </row>
    <row r="153" spans="1:18" hidden="1" x14ac:dyDescent="0.25">
      <c r="A153" s="29">
        <v>2363</v>
      </c>
      <c r="B153" s="41" t="s">
        <v>148</v>
      </c>
      <c r="C153" s="190">
        <f t="shared" si="100"/>
        <v>0</v>
      </c>
      <c r="D153" s="265"/>
      <c r="E153" s="43"/>
      <c r="F153" s="93">
        <f t="shared" si="142"/>
        <v>0</v>
      </c>
      <c r="G153" s="230"/>
      <c r="H153" s="43"/>
      <c r="I153" s="87">
        <f t="shared" si="143"/>
        <v>0</v>
      </c>
      <c r="J153" s="265"/>
      <c r="K153" s="43"/>
      <c r="L153" s="93">
        <f t="shared" si="144"/>
        <v>0</v>
      </c>
      <c r="M153" s="230"/>
      <c r="N153" s="43"/>
      <c r="O153" s="87">
        <f t="shared" si="145"/>
        <v>0</v>
      </c>
      <c r="P153" s="311"/>
      <c r="Q153" s="331"/>
      <c r="R153" s="405"/>
    </row>
    <row r="154" spans="1:18" hidden="1" x14ac:dyDescent="0.25">
      <c r="A154" s="29">
        <v>2364</v>
      </c>
      <c r="B154" s="41" t="s">
        <v>149</v>
      </c>
      <c r="C154" s="190">
        <f t="shared" si="100"/>
        <v>0</v>
      </c>
      <c r="D154" s="265"/>
      <c r="E154" s="43"/>
      <c r="F154" s="93">
        <f t="shared" si="142"/>
        <v>0</v>
      </c>
      <c r="G154" s="230"/>
      <c r="H154" s="43"/>
      <c r="I154" s="87">
        <f t="shared" si="143"/>
        <v>0</v>
      </c>
      <c r="J154" s="265"/>
      <c r="K154" s="43"/>
      <c r="L154" s="93">
        <f t="shared" si="144"/>
        <v>0</v>
      </c>
      <c r="M154" s="230"/>
      <c r="N154" s="43"/>
      <c r="O154" s="87">
        <f t="shared" si="145"/>
        <v>0</v>
      </c>
      <c r="P154" s="311"/>
      <c r="Q154" s="331"/>
      <c r="R154" s="405"/>
    </row>
    <row r="155" spans="1:18" ht="12.75" hidden="1" customHeight="1" x14ac:dyDescent="0.25">
      <c r="A155" s="29">
        <v>2365</v>
      </c>
      <c r="B155" s="41" t="s">
        <v>150</v>
      </c>
      <c r="C155" s="190">
        <f t="shared" si="100"/>
        <v>0</v>
      </c>
      <c r="D155" s="265"/>
      <c r="E155" s="43"/>
      <c r="F155" s="93">
        <f t="shared" si="142"/>
        <v>0</v>
      </c>
      <c r="G155" s="230"/>
      <c r="H155" s="43"/>
      <c r="I155" s="87">
        <f t="shared" si="143"/>
        <v>0</v>
      </c>
      <c r="J155" s="265"/>
      <c r="K155" s="43"/>
      <c r="L155" s="93">
        <f t="shared" si="144"/>
        <v>0</v>
      </c>
      <c r="M155" s="230"/>
      <c r="N155" s="43"/>
      <c r="O155" s="87">
        <f t="shared" si="145"/>
        <v>0</v>
      </c>
      <c r="P155" s="311"/>
      <c r="Q155" s="331"/>
      <c r="R155" s="405"/>
    </row>
    <row r="156" spans="1:18" ht="36" hidden="1" x14ac:dyDescent="0.25">
      <c r="A156" s="29">
        <v>2366</v>
      </c>
      <c r="B156" s="41" t="s">
        <v>151</v>
      </c>
      <c r="C156" s="190">
        <f t="shared" si="100"/>
        <v>0</v>
      </c>
      <c r="D156" s="265"/>
      <c r="E156" s="43"/>
      <c r="F156" s="93">
        <f t="shared" si="142"/>
        <v>0</v>
      </c>
      <c r="G156" s="230"/>
      <c r="H156" s="43"/>
      <c r="I156" s="87">
        <f t="shared" si="143"/>
        <v>0</v>
      </c>
      <c r="J156" s="265"/>
      <c r="K156" s="43"/>
      <c r="L156" s="93">
        <f t="shared" si="144"/>
        <v>0</v>
      </c>
      <c r="M156" s="230"/>
      <c r="N156" s="43"/>
      <c r="O156" s="87">
        <f t="shared" si="145"/>
        <v>0</v>
      </c>
      <c r="P156" s="311"/>
      <c r="Q156" s="331"/>
      <c r="R156" s="405"/>
    </row>
    <row r="157" spans="1:18" ht="48" hidden="1" x14ac:dyDescent="0.25">
      <c r="A157" s="29">
        <v>2369</v>
      </c>
      <c r="B157" s="41" t="s">
        <v>152</v>
      </c>
      <c r="C157" s="190">
        <f t="shared" si="100"/>
        <v>0</v>
      </c>
      <c r="D157" s="265"/>
      <c r="E157" s="43"/>
      <c r="F157" s="93">
        <f t="shared" si="142"/>
        <v>0</v>
      </c>
      <c r="G157" s="230"/>
      <c r="H157" s="43"/>
      <c r="I157" s="87">
        <f t="shared" si="143"/>
        <v>0</v>
      </c>
      <c r="J157" s="265"/>
      <c r="K157" s="43"/>
      <c r="L157" s="93">
        <f t="shared" si="144"/>
        <v>0</v>
      </c>
      <c r="M157" s="230"/>
      <c r="N157" s="43"/>
      <c r="O157" s="87">
        <f t="shared" si="145"/>
        <v>0</v>
      </c>
      <c r="P157" s="311"/>
      <c r="Q157" s="331"/>
      <c r="R157" s="405"/>
    </row>
    <row r="158" spans="1:18" hidden="1" x14ac:dyDescent="0.25">
      <c r="A158" s="70">
        <v>2370</v>
      </c>
      <c r="B158" s="55" t="s">
        <v>153</v>
      </c>
      <c r="C158" s="195">
        <f t="shared" si="100"/>
        <v>0</v>
      </c>
      <c r="D158" s="262"/>
      <c r="E158" s="74"/>
      <c r="F158" s="172">
        <f t="shared" si="142"/>
        <v>0</v>
      </c>
      <c r="G158" s="232"/>
      <c r="H158" s="74"/>
      <c r="I158" s="153">
        <f t="shared" si="143"/>
        <v>0</v>
      </c>
      <c r="J158" s="262"/>
      <c r="K158" s="74"/>
      <c r="L158" s="172">
        <f t="shared" si="144"/>
        <v>0</v>
      </c>
      <c r="M158" s="232"/>
      <c r="N158" s="74"/>
      <c r="O158" s="153">
        <f t="shared" si="145"/>
        <v>0</v>
      </c>
      <c r="P158" s="313"/>
      <c r="Q158" s="331"/>
      <c r="R158" s="405"/>
    </row>
    <row r="159" spans="1:18" hidden="1" x14ac:dyDescent="0.25">
      <c r="A159" s="70">
        <v>2380</v>
      </c>
      <c r="B159" s="55" t="s">
        <v>154</v>
      </c>
      <c r="C159" s="195">
        <f t="shared" si="100"/>
        <v>0</v>
      </c>
      <c r="D159" s="82">
        <f t="shared" ref="D159:E159" si="146">SUM(D160:D161)</f>
        <v>0</v>
      </c>
      <c r="E159" s="71">
        <f t="shared" si="146"/>
        <v>0</v>
      </c>
      <c r="F159" s="172">
        <f>SUM(F160:F161)</f>
        <v>0</v>
      </c>
      <c r="G159" s="229">
        <f t="shared" ref="G159:N159" si="147">SUM(G160:G161)</f>
        <v>0</v>
      </c>
      <c r="H159" s="71">
        <f t="shared" si="147"/>
        <v>0</v>
      </c>
      <c r="I159" s="153">
        <f t="shared" si="147"/>
        <v>0</v>
      </c>
      <c r="J159" s="82">
        <f t="shared" si="147"/>
        <v>0</v>
      </c>
      <c r="K159" s="71">
        <f t="shared" si="147"/>
        <v>0</v>
      </c>
      <c r="L159" s="172">
        <f t="shared" si="147"/>
        <v>0</v>
      </c>
      <c r="M159" s="229">
        <f t="shared" si="147"/>
        <v>0</v>
      </c>
      <c r="N159" s="71">
        <f t="shared" si="147"/>
        <v>0</v>
      </c>
      <c r="O159" s="153">
        <f>SUM(O160:O161)</f>
        <v>0</v>
      </c>
      <c r="P159" s="313"/>
      <c r="Q159" s="331"/>
      <c r="R159" s="405"/>
    </row>
    <row r="160" spans="1:18" hidden="1" x14ac:dyDescent="0.25">
      <c r="A160" s="26">
        <v>2381</v>
      </c>
      <c r="B160" s="38" t="s">
        <v>155</v>
      </c>
      <c r="C160" s="189">
        <f t="shared" si="100"/>
        <v>0</v>
      </c>
      <c r="D160" s="264"/>
      <c r="E160" s="40"/>
      <c r="F160" s="175">
        <f t="shared" ref="F160:F163" si="148">D160+E160</f>
        <v>0</v>
      </c>
      <c r="G160" s="220"/>
      <c r="H160" s="40"/>
      <c r="I160" s="86">
        <f t="shared" ref="I160:I163" si="149">G160+H160</f>
        <v>0</v>
      </c>
      <c r="J160" s="264"/>
      <c r="K160" s="40"/>
      <c r="L160" s="175">
        <f t="shared" ref="L160:L163" si="150">J160+K160</f>
        <v>0</v>
      </c>
      <c r="M160" s="220"/>
      <c r="N160" s="40"/>
      <c r="O160" s="86">
        <f t="shared" ref="O160:O163" si="151">M160+N160</f>
        <v>0</v>
      </c>
      <c r="P160" s="310"/>
      <c r="Q160" s="331"/>
      <c r="R160" s="405"/>
    </row>
    <row r="161" spans="1:18" ht="24" hidden="1" x14ac:dyDescent="0.25">
      <c r="A161" s="29">
        <v>2389</v>
      </c>
      <c r="B161" s="41" t="s">
        <v>156</v>
      </c>
      <c r="C161" s="190">
        <f t="shared" si="100"/>
        <v>0</v>
      </c>
      <c r="D161" s="265"/>
      <c r="E161" s="43"/>
      <c r="F161" s="93">
        <f t="shared" si="148"/>
        <v>0</v>
      </c>
      <c r="G161" s="230"/>
      <c r="H161" s="43"/>
      <c r="I161" s="87">
        <f t="shared" si="149"/>
        <v>0</v>
      </c>
      <c r="J161" s="265"/>
      <c r="K161" s="43"/>
      <c r="L161" s="93">
        <f t="shared" si="150"/>
        <v>0</v>
      </c>
      <c r="M161" s="230"/>
      <c r="N161" s="43"/>
      <c r="O161" s="87">
        <f t="shared" si="151"/>
        <v>0</v>
      </c>
      <c r="P161" s="311"/>
      <c r="Q161" s="331"/>
      <c r="R161" s="405"/>
    </row>
    <row r="162" spans="1:18" hidden="1" x14ac:dyDescent="0.25">
      <c r="A162" s="70">
        <v>2390</v>
      </c>
      <c r="B162" s="55" t="s">
        <v>157</v>
      </c>
      <c r="C162" s="195">
        <f t="shared" si="100"/>
        <v>0</v>
      </c>
      <c r="D162" s="262"/>
      <c r="E162" s="74"/>
      <c r="F162" s="172">
        <f t="shared" si="148"/>
        <v>0</v>
      </c>
      <c r="G162" s="232"/>
      <c r="H162" s="74"/>
      <c r="I162" s="153">
        <f t="shared" si="149"/>
        <v>0</v>
      </c>
      <c r="J162" s="262"/>
      <c r="K162" s="74"/>
      <c r="L162" s="172">
        <f t="shared" si="150"/>
        <v>0</v>
      </c>
      <c r="M162" s="232"/>
      <c r="N162" s="74"/>
      <c r="O162" s="153">
        <f t="shared" si="151"/>
        <v>0</v>
      </c>
      <c r="P162" s="313"/>
      <c r="Q162" s="331"/>
      <c r="R162" s="405"/>
    </row>
    <row r="163" spans="1:18" hidden="1" x14ac:dyDescent="0.25">
      <c r="A163" s="34">
        <v>2400</v>
      </c>
      <c r="B163" s="69" t="s">
        <v>158</v>
      </c>
      <c r="C163" s="188">
        <f t="shared" si="100"/>
        <v>0</v>
      </c>
      <c r="D163" s="249"/>
      <c r="E163" s="76"/>
      <c r="F163" s="174">
        <f t="shared" si="148"/>
        <v>0</v>
      </c>
      <c r="G163" s="234"/>
      <c r="H163" s="76"/>
      <c r="I163" s="120">
        <f t="shared" si="149"/>
        <v>0</v>
      </c>
      <c r="J163" s="249"/>
      <c r="K163" s="76"/>
      <c r="L163" s="174">
        <f t="shared" si="150"/>
        <v>0</v>
      </c>
      <c r="M163" s="234"/>
      <c r="N163" s="76"/>
      <c r="O163" s="120">
        <f t="shared" si="151"/>
        <v>0</v>
      </c>
      <c r="P163" s="317"/>
      <c r="Q163" s="331"/>
      <c r="R163" s="405"/>
    </row>
    <row r="164" spans="1:18" ht="24" hidden="1" x14ac:dyDescent="0.25">
      <c r="A164" s="34">
        <v>2500</v>
      </c>
      <c r="B164" s="69" t="s">
        <v>159</v>
      </c>
      <c r="C164" s="188">
        <f t="shared" si="100"/>
        <v>0</v>
      </c>
      <c r="D164" s="127">
        <f t="shared" ref="D164:E164" si="152">SUM(D165,D170)</f>
        <v>0</v>
      </c>
      <c r="E164" s="36">
        <f t="shared" si="152"/>
        <v>0</v>
      </c>
      <c r="F164" s="174">
        <f>SUM(F165,F170)</f>
        <v>0</v>
      </c>
      <c r="G164" s="228">
        <f t="shared" ref="G164:O164" si="153">SUM(G165,G170)</f>
        <v>0</v>
      </c>
      <c r="H164" s="36">
        <f t="shared" si="153"/>
        <v>0</v>
      </c>
      <c r="I164" s="120">
        <f t="shared" si="153"/>
        <v>0</v>
      </c>
      <c r="J164" s="127">
        <f t="shared" si="153"/>
        <v>0</v>
      </c>
      <c r="K164" s="36">
        <f t="shared" si="153"/>
        <v>0</v>
      </c>
      <c r="L164" s="174">
        <f t="shared" si="153"/>
        <v>0</v>
      </c>
      <c r="M164" s="228">
        <f t="shared" si="153"/>
        <v>0</v>
      </c>
      <c r="N164" s="36">
        <f t="shared" si="153"/>
        <v>0</v>
      </c>
      <c r="O164" s="120">
        <f t="shared" si="153"/>
        <v>0</v>
      </c>
      <c r="P164" s="440"/>
      <c r="Q164" s="331"/>
      <c r="R164" s="405"/>
    </row>
    <row r="165" spans="1:18" ht="16.5" hidden="1" customHeight="1" x14ac:dyDescent="0.25">
      <c r="A165" s="345">
        <v>2510</v>
      </c>
      <c r="B165" s="38" t="s">
        <v>160</v>
      </c>
      <c r="C165" s="189">
        <f t="shared" si="100"/>
        <v>0</v>
      </c>
      <c r="D165" s="128">
        <f t="shared" ref="D165:E165" si="154">SUM(D166:D169)</f>
        <v>0</v>
      </c>
      <c r="E165" s="75">
        <f t="shared" si="154"/>
        <v>0</v>
      </c>
      <c r="F165" s="175">
        <f>SUM(F166:F169)</f>
        <v>0</v>
      </c>
      <c r="G165" s="233">
        <f t="shared" ref="G165:O165" si="155">SUM(G166:G169)</f>
        <v>0</v>
      </c>
      <c r="H165" s="75">
        <f t="shared" si="155"/>
        <v>0</v>
      </c>
      <c r="I165" s="86">
        <f t="shared" si="155"/>
        <v>0</v>
      </c>
      <c r="J165" s="128">
        <f t="shared" si="155"/>
        <v>0</v>
      </c>
      <c r="K165" s="75">
        <f t="shared" si="155"/>
        <v>0</v>
      </c>
      <c r="L165" s="175">
        <f t="shared" si="155"/>
        <v>0</v>
      </c>
      <c r="M165" s="233">
        <f t="shared" si="155"/>
        <v>0</v>
      </c>
      <c r="N165" s="75">
        <f t="shared" si="155"/>
        <v>0</v>
      </c>
      <c r="O165" s="158">
        <f t="shared" si="155"/>
        <v>0</v>
      </c>
      <c r="P165" s="323"/>
      <c r="Q165" s="331"/>
      <c r="R165" s="405"/>
    </row>
    <row r="166" spans="1:18" ht="24" hidden="1" x14ac:dyDescent="0.25">
      <c r="A166" s="30">
        <v>2512</v>
      </c>
      <c r="B166" s="41" t="s">
        <v>161</v>
      </c>
      <c r="C166" s="190">
        <f t="shared" si="100"/>
        <v>0</v>
      </c>
      <c r="D166" s="265"/>
      <c r="E166" s="43"/>
      <c r="F166" s="93">
        <f t="shared" ref="F166:F171" si="156">D166+E166</f>
        <v>0</v>
      </c>
      <c r="G166" s="230"/>
      <c r="H166" s="43"/>
      <c r="I166" s="87">
        <f t="shared" ref="I166:I171" si="157">G166+H166</f>
        <v>0</v>
      </c>
      <c r="J166" s="265"/>
      <c r="K166" s="43"/>
      <c r="L166" s="93">
        <f t="shared" ref="L166:L171" si="158">J166+K166</f>
        <v>0</v>
      </c>
      <c r="M166" s="230"/>
      <c r="N166" s="43"/>
      <c r="O166" s="87">
        <f t="shared" ref="O166:O171" si="159">M166+N166</f>
        <v>0</v>
      </c>
      <c r="P166" s="311"/>
      <c r="Q166" s="331"/>
      <c r="R166" s="405"/>
    </row>
    <row r="167" spans="1:18" ht="36" hidden="1" x14ac:dyDescent="0.25">
      <c r="A167" s="30">
        <v>2513</v>
      </c>
      <c r="B167" s="41" t="s">
        <v>162</v>
      </c>
      <c r="C167" s="190">
        <f t="shared" si="100"/>
        <v>0</v>
      </c>
      <c r="D167" s="265"/>
      <c r="E167" s="43"/>
      <c r="F167" s="93">
        <f t="shared" si="156"/>
        <v>0</v>
      </c>
      <c r="G167" s="230"/>
      <c r="H167" s="43"/>
      <c r="I167" s="87">
        <f t="shared" si="157"/>
        <v>0</v>
      </c>
      <c r="J167" s="265"/>
      <c r="K167" s="43"/>
      <c r="L167" s="93">
        <f t="shared" si="158"/>
        <v>0</v>
      </c>
      <c r="M167" s="230"/>
      <c r="N167" s="43"/>
      <c r="O167" s="87">
        <f t="shared" si="159"/>
        <v>0</v>
      </c>
      <c r="P167" s="311"/>
      <c r="Q167" s="331"/>
      <c r="R167" s="405"/>
    </row>
    <row r="168" spans="1:18" ht="24" hidden="1" x14ac:dyDescent="0.25">
      <c r="A168" s="30">
        <v>2515</v>
      </c>
      <c r="B168" s="41" t="s">
        <v>163</v>
      </c>
      <c r="C168" s="190">
        <f t="shared" si="100"/>
        <v>0</v>
      </c>
      <c r="D168" s="265"/>
      <c r="E168" s="43"/>
      <c r="F168" s="93">
        <f t="shared" si="156"/>
        <v>0</v>
      </c>
      <c r="G168" s="230"/>
      <c r="H168" s="43"/>
      <c r="I168" s="87">
        <f t="shared" si="157"/>
        <v>0</v>
      </c>
      <c r="J168" s="265"/>
      <c r="K168" s="43"/>
      <c r="L168" s="93">
        <f t="shared" si="158"/>
        <v>0</v>
      </c>
      <c r="M168" s="230"/>
      <c r="N168" s="43"/>
      <c r="O168" s="87">
        <f t="shared" si="159"/>
        <v>0</v>
      </c>
      <c r="P168" s="311"/>
      <c r="Q168" s="331"/>
      <c r="R168" s="405"/>
    </row>
    <row r="169" spans="1:18" ht="24" hidden="1" x14ac:dyDescent="0.25">
      <c r="A169" s="30">
        <v>2519</v>
      </c>
      <c r="B169" s="41" t="s">
        <v>164</v>
      </c>
      <c r="C169" s="190">
        <f t="shared" si="100"/>
        <v>0</v>
      </c>
      <c r="D169" s="265"/>
      <c r="E169" s="43"/>
      <c r="F169" s="93">
        <f t="shared" si="156"/>
        <v>0</v>
      </c>
      <c r="G169" s="230"/>
      <c r="H169" s="43"/>
      <c r="I169" s="87">
        <f t="shared" si="157"/>
        <v>0</v>
      </c>
      <c r="J169" s="265"/>
      <c r="K169" s="43"/>
      <c r="L169" s="93">
        <f t="shared" si="158"/>
        <v>0</v>
      </c>
      <c r="M169" s="230"/>
      <c r="N169" s="43"/>
      <c r="O169" s="87">
        <f t="shared" si="159"/>
        <v>0</v>
      </c>
      <c r="P169" s="311"/>
      <c r="Q169" s="331"/>
      <c r="R169" s="405"/>
    </row>
    <row r="170" spans="1:18" ht="24" hidden="1" x14ac:dyDescent="0.25">
      <c r="A170" s="72">
        <v>2520</v>
      </c>
      <c r="B170" s="41" t="s">
        <v>165</v>
      </c>
      <c r="C170" s="190">
        <f t="shared" si="100"/>
        <v>0</v>
      </c>
      <c r="D170" s="265"/>
      <c r="E170" s="43"/>
      <c r="F170" s="93">
        <f t="shared" si="156"/>
        <v>0</v>
      </c>
      <c r="G170" s="230"/>
      <c r="H170" s="43"/>
      <c r="I170" s="87">
        <f t="shared" si="157"/>
        <v>0</v>
      </c>
      <c r="J170" s="265"/>
      <c r="K170" s="43"/>
      <c r="L170" s="93">
        <f t="shared" si="158"/>
        <v>0</v>
      </c>
      <c r="M170" s="230"/>
      <c r="N170" s="43"/>
      <c r="O170" s="87">
        <f t="shared" si="159"/>
        <v>0</v>
      </c>
      <c r="P170" s="311"/>
      <c r="Q170" s="331"/>
      <c r="R170" s="405"/>
    </row>
    <row r="171" spans="1:18" s="77" customFormat="1" ht="48" hidden="1" x14ac:dyDescent="0.25">
      <c r="A171" s="17">
        <v>2800</v>
      </c>
      <c r="B171" s="38" t="s">
        <v>166</v>
      </c>
      <c r="C171" s="189">
        <f t="shared" si="100"/>
        <v>0</v>
      </c>
      <c r="D171" s="264"/>
      <c r="E171" s="40"/>
      <c r="F171" s="407">
        <f t="shared" si="156"/>
        <v>0</v>
      </c>
      <c r="G171" s="212"/>
      <c r="H171" s="28"/>
      <c r="I171" s="408">
        <f t="shared" si="157"/>
        <v>0</v>
      </c>
      <c r="J171" s="245"/>
      <c r="K171" s="28"/>
      <c r="L171" s="407">
        <f t="shared" si="158"/>
        <v>0</v>
      </c>
      <c r="M171" s="212"/>
      <c r="N171" s="28"/>
      <c r="O171" s="408">
        <f t="shared" si="159"/>
        <v>0</v>
      </c>
      <c r="P171" s="293"/>
      <c r="Q171" s="341"/>
      <c r="R171" s="405"/>
    </row>
    <row r="172" spans="1:18" x14ac:dyDescent="0.25">
      <c r="A172" s="67">
        <v>3000</v>
      </c>
      <c r="B172" s="67" t="s">
        <v>167</v>
      </c>
      <c r="C172" s="200">
        <f t="shared" si="100"/>
        <v>5722</v>
      </c>
      <c r="D172" s="134">
        <f t="shared" ref="D172:E172" si="160">SUM(D173,D183)</f>
        <v>0</v>
      </c>
      <c r="E172" s="122">
        <f t="shared" si="160"/>
        <v>5722</v>
      </c>
      <c r="F172" s="307">
        <f>SUM(F173,F183)</f>
        <v>5722</v>
      </c>
      <c r="G172" s="227">
        <f t="shared" ref="G172:N172" si="161">SUM(G173,G183)</f>
        <v>0</v>
      </c>
      <c r="H172" s="122">
        <f t="shared" si="161"/>
        <v>0</v>
      </c>
      <c r="I172" s="307">
        <f t="shared" si="161"/>
        <v>0</v>
      </c>
      <c r="J172" s="134">
        <f t="shared" si="161"/>
        <v>0</v>
      </c>
      <c r="K172" s="68">
        <f t="shared" si="161"/>
        <v>0</v>
      </c>
      <c r="L172" s="170">
        <f t="shared" si="161"/>
        <v>0</v>
      </c>
      <c r="M172" s="227">
        <f t="shared" si="161"/>
        <v>0</v>
      </c>
      <c r="N172" s="68">
        <f t="shared" si="161"/>
        <v>0</v>
      </c>
      <c r="O172" s="122">
        <f>SUM(O173,O183)</f>
        <v>0</v>
      </c>
      <c r="P172" s="439"/>
      <c r="Q172" s="331"/>
      <c r="R172" s="405"/>
    </row>
    <row r="173" spans="1:18" ht="24" x14ac:dyDescent="0.25">
      <c r="A173" s="34">
        <v>3200</v>
      </c>
      <c r="B173" s="78" t="s">
        <v>168</v>
      </c>
      <c r="C173" s="188">
        <f t="shared" si="100"/>
        <v>5722</v>
      </c>
      <c r="D173" s="127">
        <f t="shared" ref="D173:E173" si="162">SUM(D174,D178)</f>
        <v>0</v>
      </c>
      <c r="E173" s="120">
        <f t="shared" si="162"/>
        <v>5722</v>
      </c>
      <c r="F173" s="314">
        <f>SUM(F174,F178)</f>
        <v>5722</v>
      </c>
      <c r="G173" s="228">
        <f t="shared" ref="G173:O173" si="163">SUM(G174,G178)</f>
        <v>0</v>
      </c>
      <c r="H173" s="120">
        <f t="shared" si="163"/>
        <v>0</v>
      </c>
      <c r="I173" s="314">
        <f t="shared" si="163"/>
        <v>0</v>
      </c>
      <c r="J173" s="127">
        <f t="shared" si="163"/>
        <v>0</v>
      </c>
      <c r="K173" s="36">
        <f t="shared" si="163"/>
        <v>0</v>
      </c>
      <c r="L173" s="174">
        <f t="shared" si="163"/>
        <v>0</v>
      </c>
      <c r="M173" s="228">
        <f t="shared" si="163"/>
        <v>0</v>
      </c>
      <c r="N173" s="36">
        <f t="shared" si="163"/>
        <v>0</v>
      </c>
      <c r="O173" s="121">
        <f t="shared" si="163"/>
        <v>0</v>
      </c>
      <c r="P173" s="440"/>
      <c r="Q173" s="331"/>
      <c r="R173" s="405"/>
    </row>
    <row r="174" spans="1:18" ht="36" x14ac:dyDescent="0.25">
      <c r="A174" s="345">
        <v>3260</v>
      </c>
      <c r="B174" s="38" t="s">
        <v>169</v>
      </c>
      <c r="C174" s="189">
        <f t="shared" si="100"/>
        <v>5722</v>
      </c>
      <c r="D174" s="128">
        <f t="shared" ref="D174:E174" si="164">SUM(D175:D177)</f>
        <v>0</v>
      </c>
      <c r="E174" s="86">
        <f t="shared" si="164"/>
        <v>5722</v>
      </c>
      <c r="F174" s="315">
        <f>SUM(F175:F177)</f>
        <v>5722</v>
      </c>
      <c r="G174" s="233">
        <f t="shared" ref="G174:N174" si="165">SUM(G175:G177)</f>
        <v>0</v>
      </c>
      <c r="H174" s="86">
        <f t="shared" si="165"/>
        <v>0</v>
      </c>
      <c r="I174" s="315">
        <f t="shared" si="165"/>
        <v>0</v>
      </c>
      <c r="J174" s="128">
        <f t="shared" si="165"/>
        <v>0</v>
      </c>
      <c r="K174" s="75">
        <f t="shared" si="165"/>
        <v>0</v>
      </c>
      <c r="L174" s="175">
        <f t="shared" si="165"/>
        <v>0</v>
      </c>
      <c r="M174" s="233">
        <f t="shared" si="165"/>
        <v>0</v>
      </c>
      <c r="N174" s="75">
        <f t="shared" si="165"/>
        <v>0</v>
      </c>
      <c r="O174" s="86">
        <f>SUM(O175:O177)</f>
        <v>0</v>
      </c>
      <c r="P174" s="310"/>
      <c r="Q174" s="331"/>
      <c r="R174" s="405"/>
    </row>
    <row r="175" spans="1:18" ht="24" hidden="1" x14ac:dyDescent="0.25">
      <c r="A175" s="30">
        <v>3261</v>
      </c>
      <c r="B175" s="41" t="s">
        <v>170</v>
      </c>
      <c r="C175" s="190">
        <f t="shared" si="100"/>
        <v>0</v>
      </c>
      <c r="D175" s="265"/>
      <c r="E175" s="43"/>
      <c r="F175" s="93">
        <f t="shared" ref="F175:F177" si="166">D175+E175</f>
        <v>0</v>
      </c>
      <c r="G175" s="230"/>
      <c r="H175" s="43"/>
      <c r="I175" s="87">
        <f t="shared" ref="I175:I177" si="167">G175+H175</f>
        <v>0</v>
      </c>
      <c r="J175" s="265"/>
      <c r="K175" s="43"/>
      <c r="L175" s="93">
        <f t="shared" ref="L175:L177" si="168">J175+K175</f>
        <v>0</v>
      </c>
      <c r="M175" s="230"/>
      <c r="N175" s="43"/>
      <c r="O175" s="87">
        <f t="shared" ref="O175:O177" si="169">M175+N175</f>
        <v>0</v>
      </c>
      <c r="P175" s="311"/>
      <c r="Q175" s="331"/>
      <c r="R175" s="405"/>
    </row>
    <row r="176" spans="1:18" ht="36" hidden="1" x14ac:dyDescent="0.25">
      <c r="A176" s="30">
        <v>3262</v>
      </c>
      <c r="B176" s="41" t="s">
        <v>171</v>
      </c>
      <c r="C176" s="190">
        <f t="shared" si="100"/>
        <v>0</v>
      </c>
      <c r="D176" s="265"/>
      <c r="E176" s="43"/>
      <c r="F176" s="93">
        <f t="shared" si="166"/>
        <v>0</v>
      </c>
      <c r="G176" s="230"/>
      <c r="H176" s="43"/>
      <c r="I176" s="87">
        <f t="shared" si="167"/>
        <v>0</v>
      </c>
      <c r="J176" s="265"/>
      <c r="K176" s="43"/>
      <c r="L176" s="93">
        <f t="shared" si="168"/>
        <v>0</v>
      </c>
      <c r="M176" s="230"/>
      <c r="N176" s="43"/>
      <c r="O176" s="87">
        <f t="shared" si="169"/>
        <v>0</v>
      </c>
      <c r="P176" s="311"/>
      <c r="Q176" s="331"/>
      <c r="R176" s="405"/>
    </row>
    <row r="177" spans="1:18" ht="36" x14ac:dyDescent="0.25">
      <c r="A177" s="30">
        <v>3263</v>
      </c>
      <c r="B177" s="41" t="s">
        <v>172</v>
      </c>
      <c r="C177" s="190">
        <f t="shared" ref="C177:C240" si="170">SUM(F177,I177,L177,O177)</f>
        <v>5722</v>
      </c>
      <c r="D177" s="265"/>
      <c r="E177" s="155">
        <v>5722</v>
      </c>
      <c r="F177" s="312">
        <f t="shared" si="166"/>
        <v>5722</v>
      </c>
      <c r="G177" s="230"/>
      <c r="H177" s="155"/>
      <c r="I177" s="312">
        <f t="shared" si="167"/>
        <v>0</v>
      </c>
      <c r="J177" s="265"/>
      <c r="K177" s="43"/>
      <c r="L177" s="93">
        <f t="shared" si="168"/>
        <v>0</v>
      </c>
      <c r="M177" s="230"/>
      <c r="N177" s="43"/>
      <c r="O177" s="87">
        <f t="shared" si="169"/>
        <v>0</v>
      </c>
      <c r="P177" s="442" t="s">
        <v>395</v>
      </c>
      <c r="Q177" s="331"/>
      <c r="R177" s="405"/>
    </row>
    <row r="178" spans="1:18" ht="84" hidden="1" x14ac:dyDescent="0.25">
      <c r="A178" s="345">
        <v>3290</v>
      </c>
      <c r="B178" s="38" t="s">
        <v>300</v>
      </c>
      <c r="C178" s="201">
        <f t="shared" si="170"/>
        <v>0</v>
      </c>
      <c r="D178" s="128">
        <f t="shared" ref="D178:E178" si="171">SUM(D179:D182)</f>
        <v>0</v>
      </c>
      <c r="E178" s="75">
        <f t="shared" si="171"/>
        <v>0</v>
      </c>
      <c r="F178" s="175">
        <f>SUM(F179:F182)</f>
        <v>0</v>
      </c>
      <c r="G178" s="233">
        <f t="shared" ref="G178:O178" si="172">SUM(G179:G182)</f>
        <v>0</v>
      </c>
      <c r="H178" s="75">
        <f t="shared" si="172"/>
        <v>0</v>
      </c>
      <c r="I178" s="86">
        <f t="shared" si="172"/>
        <v>0</v>
      </c>
      <c r="J178" s="128">
        <f t="shared" si="172"/>
        <v>0</v>
      </c>
      <c r="K178" s="75">
        <f t="shared" si="172"/>
        <v>0</v>
      </c>
      <c r="L178" s="175">
        <f t="shared" si="172"/>
        <v>0</v>
      </c>
      <c r="M178" s="233">
        <f t="shared" si="172"/>
        <v>0</v>
      </c>
      <c r="N178" s="75">
        <f t="shared" si="172"/>
        <v>0</v>
      </c>
      <c r="O178" s="159">
        <f t="shared" si="172"/>
        <v>0</v>
      </c>
      <c r="P178" s="320"/>
      <c r="Q178" s="331"/>
      <c r="R178" s="405"/>
    </row>
    <row r="179" spans="1:18" ht="72" hidden="1" x14ac:dyDescent="0.25">
      <c r="A179" s="30">
        <v>3291</v>
      </c>
      <c r="B179" s="41" t="s">
        <v>173</v>
      </c>
      <c r="C179" s="190">
        <f t="shared" si="170"/>
        <v>0</v>
      </c>
      <c r="D179" s="265"/>
      <c r="E179" s="43"/>
      <c r="F179" s="93">
        <f t="shared" ref="F179:F182" si="173">D179+E179</f>
        <v>0</v>
      </c>
      <c r="G179" s="230"/>
      <c r="H179" s="43"/>
      <c r="I179" s="87">
        <f t="shared" ref="I179:I182" si="174">G179+H179</f>
        <v>0</v>
      </c>
      <c r="J179" s="265"/>
      <c r="K179" s="43"/>
      <c r="L179" s="93">
        <f t="shared" ref="L179:L182" si="175">J179+K179</f>
        <v>0</v>
      </c>
      <c r="M179" s="230"/>
      <c r="N179" s="43"/>
      <c r="O179" s="87">
        <f t="shared" ref="O179:O182" si="176">M179+N179</f>
        <v>0</v>
      </c>
      <c r="P179" s="311"/>
      <c r="Q179" s="331"/>
      <c r="R179" s="405"/>
    </row>
    <row r="180" spans="1:18" ht="72" hidden="1" x14ac:dyDescent="0.25">
      <c r="A180" s="30">
        <v>3292</v>
      </c>
      <c r="B180" s="41" t="s">
        <v>174</v>
      </c>
      <c r="C180" s="190">
        <f t="shared" si="170"/>
        <v>0</v>
      </c>
      <c r="D180" s="265"/>
      <c r="E180" s="43"/>
      <c r="F180" s="93">
        <f t="shared" si="173"/>
        <v>0</v>
      </c>
      <c r="G180" s="230"/>
      <c r="H180" s="43"/>
      <c r="I180" s="87">
        <f t="shared" si="174"/>
        <v>0</v>
      </c>
      <c r="J180" s="265"/>
      <c r="K180" s="43"/>
      <c r="L180" s="93">
        <f t="shared" si="175"/>
        <v>0</v>
      </c>
      <c r="M180" s="230"/>
      <c r="N180" s="43"/>
      <c r="O180" s="87">
        <f t="shared" si="176"/>
        <v>0</v>
      </c>
      <c r="P180" s="311"/>
      <c r="Q180" s="331"/>
      <c r="R180" s="405"/>
    </row>
    <row r="181" spans="1:18" ht="72" hidden="1" x14ac:dyDescent="0.25">
      <c r="A181" s="30">
        <v>3293</v>
      </c>
      <c r="B181" s="41" t="s">
        <v>175</v>
      </c>
      <c r="C181" s="190">
        <f t="shared" si="170"/>
        <v>0</v>
      </c>
      <c r="D181" s="265"/>
      <c r="E181" s="43"/>
      <c r="F181" s="93">
        <f t="shared" si="173"/>
        <v>0</v>
      </c>
      <c r="G181" s="230"/>
      <c r="H181" s="43"/>
      <c r="I181" s="87">
        <f t="shared" si="174"/>
        <v>0</v>
      </c>
      <c r="J181" s="265"/>
      <c r="K181" s="43"/>
      <c r="L181" s="93">
        <f t="shared" si="175"/>
        <v>0</v>
      </c>
      <c r="M181" s="230"/>
      <c r="N181" s="43"/>
      <c r="O181" s="87">
        <f t="shared" si="176"/>
        <v>0</v>
      </c>
      <c r="P181" s="311"/>
      <c r="Q181" s="331"/>
      <c r="R181" s="405"/>
    </row>
    <row r="182" spans="1:18" ht="60" hidden="1" x14ac:dyDescent="0.25">
      <c r="A182" s="79">
        <v>3294</v>
      </c>
      <c r="B182" s="41" t="s">
        <v>176</v>
      </c>
      <c r="C182" s="201">
        <f t="shared" si="170"/>
        <v>0</v>
      </c>
      <c r="D182" s="266"/>
      <c r="E182" s="80"/>
      <c r="F182" s="443">
        <f t="shared" si="173"/>
        <v>0</v>
      </c>
      <c r="G182" s="235"/>
      <c r="H182" s="80"/>
      <c r="I182" s="159">
        <f t="shared" si="174"/>
        <v>0</v>
      </c>
      <c r="J182" s="266"/>
      <c r="K182" s="80"/>
      <c r="L182" s="443">
        <f t="shared" si="175"/>
        <v>0</v>
      </c>
      <c r="M182" s="235"/>
      <c r="N182" s="80"/>
      <c r="O182" s="159">
        <f t="shared" si="176"/>
        <v>0</v>
      </c>
      <c r="P182" s="320"/>
      <c r="Q182" s="331"/>
      <c r="R182" s="405"/>
    </row>
    <row r="183" spans="1:18" ht="48" hidden="1" x14ac:dyDescent="0.25">
      <c r="A183" s="49">
        <v>3300</v>
      </c>
      <c r="B183" s="78" t="s">
        <v>177</v>
      </c>
      <c r="C183" s="202">
        <f t="shared" si="170"/>
        <v>0</v>
      </c>
      <c r="D183" s="135">
        <f t="shared" ref="D183:E183" si="177">SUM(D184:D185)</f>
        <v>0</v>
      </c>
      <c r="E183" s="81">
        <f t="shared" si="177"/>
        <v>0</v>
      </c>
      <c r="F183" s="171">
        <f>SUM(F184:F185)</f>
        <v>0</v>
      </c>
      <c r="G183" s="236">
        <f t="shared" ref="G183:O183" si="178">SUM(G184:G185)</f>
        <v>0</v>
      </c>
      <c r="H183" s="81">
        <f t="shared" si="178"/>
        <v>0</v>
      </c>
      <c r="I183" s="121">
        <f t="shared" si="178"/>
        <v>0</v>
      </c>
      <c r="J183" s="135">
        <f t="shared" si="178"/>
        <v>0</v>
      </c>
      <c r="K183" s="81">
        <f t="shared" si="178"/>
        <v>0</v>
      </c>
      <c r="L183" s="171">
        <f t="shared" si="178"/>
        <v>0</v>
      </c>
      <c r="M183" s="236">
        <f t="shared" si="178"/>
        <v>0</v>
      </c>
      <c r="N183" s="81">
        <f t="shared" si="178"/>
        <v>0</v>
      </c>
      <c r="O183" s="121">
        <f t="shared" si="178"/>
        <v>0</v>
      </c>
      <c r="P183" s="440"/>
      <c r="Q183" s="331"/>
      <c r="R183" s="405"/>
    </row>
    <row r="184" spans="1:18" ht="48" hidden="1" x14ac:dyDescent="0.25">
      <c r="A184" s="54">
        <v>3310</v>
      </c>
      <c r="B184" s="55" t="s">
        <v>178</v>
      </c>
      <c r="C184" s="195">
        <f t="shared" si="170"/>
        <v>0</v>
      </c>
      <c r="D184" s="262"/>
      <c r="E184" s="74"/>
      <c r="F184" s="172">
        <f t="shared" ref="F184:F185" si="179">D184+E184</f>
        <v>0</v>
      </c>
      <c r="G184" s="232"/>
      <c r="H184" s="74"/>
      <c r="I184" s="153">
        <f t="shared" ref="I184:I185" si="180">G184+H184</f>
        <v>0</v>
      </c>
      <c r="J184" s="262"/>
      <c r="K184" s="74"/>
      <c r="L184" s="172">
        <f t="shared" ref="L184:L185" si="181">J184+K184</f>
        <v>0</v>
      </c>
      <c r="M184" s="232"/>
      <c r="N184" s="74"/>
      <c r="O184" s="153">
        <f t="shared" ref="O184:O185" si="182">M184+N184</f>
        <v>0</v>
      </c>
      <c r="P184" s="313"/>
      <c r="Q184" s="331"/>
      <c r="R184" s="405"/>
    </row>
    <row r="185" spans="1:18" ht="60" hidden="1" x14ac:dyDescent="0.25">
      <c r="A185" s="27">
        <v>3320</v>
      </c>
      <c r="B185" s="38" t="s">
        <v>179</v>
      </c>
      <c r="C185" s="189">
        <f t="shared" si="170"/>
        <v>0</v>
      </c>
      <c r="D185" s="264"/>
      <c r="E185" s="40"/>
      <c r="F185" s="175">
        <f t="shared" si="179"/>
        <v>0</v>
      </c>
      <c r="G185" s="220"/>
      <c r="H185" s="40"/>
      <c r="I185" s="86">
        <f t="shared" si="180"/>
        <v>0</v>
      </c>
      <c r="J185" s="264"/>
      <c r="K185" s="40"/>
      <c r="L185" s="175">
        <f t="shared" si="181"/>
        <v>0</v>
      </c>
      <c r="M185" s="220"/>
      <c r="N185" s="40"/>
      <c r="O185" s="86">
        <f t="shared" si="182"/>
        <v>0</v>
      </c>
      <c r="P185" s="310"/>
      <c r="Q185" s="331"/>
      <c r="R185" s="405"/>
    </row>
    <row r="186" spans="1:18" hidden="1" x14ac:dyDescent="0.25">
      <c r="A186" s="83">
        <v>4000</v>
      </c>
      <c r="B186" s="67" t="s">
        <v>180</v>
      </c>
      <c r="C186" s="200">
        <f t="shared" si="170"/>
        <v>0</v>
      </c>
      <c r="D186" s="134">
        <f t="shared" ref="D186:E186" si="183">SUM(D187,D190)</f>
        <v>0</v>
      </c>
      <c r="E186" s="68">
        <f t="shared" si="183"/>
        <v>0</v>
      </c>
      <c r="F186" s="170">
        <f>SUM(F187,F190)</f>
        <v>0</v>
      </c>
      <c r="G186" s="227">
        <f t="shared" ref="G186:N186" si="184">SUM(G187,G190)</f>
        <v>0</v>
      </c>
      <c r="H186" s="68">
        <f t="shared" si="184"/>
        <v>0</v>
      </c>
      <c r="I186" s="122">
        <f t="shared" si="184"/>
        <v>0</v>
      </c>
      <c r="J186" s="134">
        <f t="shared" si="184"/>
        <v>0</v>
      </c>
      <c r="K186" s="68">
        <f t="shared" si="184"/>
        <v>0</v>
      </c>
      <c r="L186" s="170">
        <f t="shared" si="184"/>
        <v>0</v>
      </c>
      <c r="M186" s="227">
        <f t="shared" si="184"/>
        <v>0</v>
      </c>
      <c r="N186" s="68">
        <f t="shared" si="184"/>
        <v>0</v>
      </c>
      <c r="O186" s="122">
        <f>SUM(O187,O190)</f>
        <v>0</v>
      </c>
      <c r="P186" s="439"/>
      <c r="Q186" s="331"/>
      <c r="R186" s="405"/>
    </row>
    <row r="187" spans="1:18" ht="24" hidden="1" x14ac:dyDescent="0.25">
      <c r="A187" s="84">
        <v>4200</v>
      </c>
      <c r="B187" s="69" t="s">
        <v>181</v>
      </c>
      <c r="C187" s="188">
        <f t="shared" si="170"/>
        <v>0</v>
      </c>
      <c r="D187" s="127">
        <f t="shared" ref="D187:E187" si="185">SUM(D188,D189)</f>
        <v>0</v>
      </c>
      <c r="E187" s="36">
        <f t="shared" si="185"/>
        <v>0</v>
      </c>
      <c r="F187" s="174">
        <f>SUM(F188,F189)</f>
        <v>0</v>
      </c>
      <c r="G187" s="228">
        <f t="shared" ref="G187:N187" si="186">SUM(G188,G189)</f>
        <v>0</v>
      </c>
      <c r="H187" s="36">
        <f t="shared" si="186"/>
        <v>0</v>
      </c>
      <c r="I187" s="120">
        <f t="shared" si="186"/>
        <v>0</v>
      </c>
      <c r="J187" s="127">
        <f t="shared" si="186"/>
        <v>0</v>
      </c>
      <c r="K187" s="36">
        <f t="shared" si="186"/>
        <v>0</v>
      </c>
      <c r="L187" s="174">
        <f t="shared" si="186"/>
        <v>0</v>
      </c>
      <c r="M187" s="228">
        <f t="shared" si="186"/>
        <v>0</v>
      </c>
      <c r="N187" s="36">
        <f t="shared" si="186"/>
        <v>0</v>
      </c>
      <c r="O187" s="120">
        <f>SUM(O188,O189)</f>
        <v>0</v>
      </c>
      <c r="P187" s="317"/>
      <c r="Q187" s="331"/>
      <c r="R187" s="405"/>
    </row>
    <row r="188" spans="1:18" ht="36" hidden="1" x14ac:dyDescent="0.25">
      <c r="A188" s="345">
        <v>4240</v>
      </c>
      <c r="B188" s="38" t="s">
        <v>182</v>
      </c>
      <c r="C188" s="189">
        <f t="shared" si="170"/>
        <v>0</v>
      </c>
      <c r="D188" s="264"/>
      <c r="E188" s="40"/>
      <c r="F188" s="175">
        <f t="shared" ref="F188:F189" si="187">D188+E188</f>
        <v>0</v>
      </c>
      <c r="G188" s="220"/>
      <c r="H188" s="40"/>
      <c r="I188" s="86">
        <f t="shared" ref="I188:I189" si="188">G188+H188</f>
        <v>0</v>
      </c>
      <c r="J188" s="264"/>
      <c r="K188" s="40"/>
      <c r="L188" s="175">
        <f t="shared" ref="L188:L189" si="189">J188+K188</f>
        <v>0</v>
      </c>
      <c r="M188" s="220"/>
      <c r="N188" s="40"/>
      <c r="O188" s="86">
        <f t="shared" ref="O188:O189" si="190">M188+N188</f>
        <v>0</v>
      </c>
      <c r="P188" s="310"/>
      <c r="Q188" s="331"/>
      <c r="R188" s="405"/>
    </row>
    <row r="189" spans="1:18" ht="24" hidden="1" x14ac:dyDescent="0.25">
      <c r="A189" s="72">
        <v>4250</v>
      </c>
      <c r="B189" s="41" t="s">
        <v>183</v>
      </c>
      <c r="C189" s="190">
        <f t="shared" si="170"/>
        <v>0</v>
      </c>
      <c r="D189" s="265"/>
      <c r="E189" s="43"/>
      <c r="F189" s="93">
        <f t="shared" si="187"/>
        <v>0</v>
      </c>
      <c r="G189" s="230"/>
      <c r="H189" s="43"/>
      <c r="I189" s="87">
        <f t="shared" si="188"/>
        <v>0</v>
      </c>
      <c r="J189" s="265"/>
      <c r="K189" s="43"/>
      <c r="L189" s="93">
        <f t="shared" si="189"/>
        <v>0</v>
      </c>
      <c r="M189" s="230"/>
      <c r="N189" s="43"/>
      <c r="O189" s="87">
        <f t="shared" si="190"/>
        <v>0</v>
      </c>
      <c r="P189" s="311"/>
      <c r="Q189" s="331"/>
      <c r="R189" s="405"/>
    </row>
    <row r="190" spans="1:18" hidden="1" x14ac:dyDescent="0.25">
      <c r="A190" s="34">
        <v>4300</v>
      </c>
      <c r="B190" s="69" t="s">
        <v>184</v>
      </c>
      <c r="C190" s="188">
        <f t="shared" si="170"/>
        <v>0</v>
      </c>
      <c r="D190" s="127">
        <f t="shared" ref="D190:E190" si="191">SUM(D191)</f>
        <v>0</v>
      </c>
      <c r="E190" s="36">
        <f t="shared" si="191"/>
        <v>0</v>
      </c>
      <c r="F190" s="174">
        <f>SUM(F191)</f>
        <v>0</v>
      </c>
      <c r="G190" s="228">
        <f t="shared" ref="G190:N190" si="192">SUM(G191)</f>
        <v>0</v>
      </c>
      <c r="H190" s="36">
        <f t="shared" si="192"/>
        <v>0</v>
      </c>
      <c r="I190" s="120">
        <f t="shared" si="192"/>
        <v>0</v>
      </c>
      <c r="J190" s="127">
        <f t="shared" si="192"/>
        <v>0</v>
      </c>
      <c r="K190" s="36">
        <f t="shared" si="192"/>
        <v>0</v>
      </c>
      <c r="L190" s="174">
        <f t="shared" si="192"/>
        <v>0</v>
      </c>
      <c r="M190" s="228">
        <f t="shared" si="192"/>
        <v>0</v>
      </c>
      <c r="N190" s="36">
        <f t="shared" si="192"/>
        <v>0</v>
      </c>
      <c r="O190" s="120">
        <f>SUM(O191)</f>
        <v>0</v>
      </c>
      <c r="P190" s="317"/>
      <c r="Q190" s="331"/>
      <c r="R190" s="405"/>
    </row>
    <row r="191" spans="1:18" ht="24" hidden="1" x14ac:dyDescent="0.25">
      <c r="A191" s="345">
        <v>4310</v>
      </c>
      <c r="B191" s="38" t="s">
        <v>185</v>
      </c>
      <c r="C191" s="189">
        <f t="shared" si="170"/>
        <v>0</v>
      </c>
      <c r="D191" s="128">
        <f t="shared" ref="D191:E191" si="193">SUM(D192:D192)</f>
        <v>0</v>
      </c>
      <c r="E191" s="75">
        <f t="shared" si="193"/>
        <v>0</v>
      </c>
      <c r="F191" s="175">
        <f>SUM(F192:F192)</f>
        <v>0</v>
      </c>
      <c r="G191" s="233">
        <f t="shared" ref="G191:N191" si="194">SUM(G192:G192)</f>
        <v>0</v>
      </c>
      <c r="H191" s="75">
        <f t="shared" si="194"/>
        <v>0</v>
      </c>
      <c r="I191" s="86">
        <f t="shared" si="194"/>
        <v>0</v>
      </c>
      <c r="J191" s="128">
        <f t="shared" si="194"/>
        <v>0</v>
      </c>
      <c r="K191" s="75">
        <f t="shared" si="194"/>
        <v>0</v>
      </c>
      <c r="L191" s="175">
        <f t="shared" si="194"/>
        <v>0</v>
      </c>
      <c r="M191" s="233">
        <f t="shared" si="194"/>
        <v>0</v>
      </c>
      <c r="N191" s="75">
        <f t="shared" si="194"/>
        <v>0</v>
      </c>
      <c r="O191" s="86">
        <f>SUM(O192:O192)</f>
        <v>0</v>
      </c>
      <c r="P191" s="310"/>
      <c r="Q191" s="331"/>
      <c r="R191" s="405"/>
    </row>
    <row r="192" spans="1:18" ht="36" hidden="1" x14ac:dyDescent="0.25">
      <c r="A192" s="30">
        <v>4311</v>
      </c>
      <c r="B192" s="41" t="s">
        <v>186</v>
      </c>
      <c r="C192" s="190">
        <f t="shared" si="170"/>
        <v>0</v>
      </c>
      <c r="D192" s="265"/>
      <c r="E192" s="43"/>
      <c r="F192" s="93">
        <f>D192+E192</f>
        <v>0</v>
      </c>
      <c r="G192" s="230"/>
      <c r="H192" s="43"/>
      <c r="I192" s="87">
        <f>G192+H192</f>
        <v>0</v>
      </c>
      <c r="J192" s="265"/>
      <c r="K192" s="43"/>
      <c r="L192" s="93">
        <f>J192+K192</f>
        <v>0</v>
      </c>
      <c r="M192" s="230"/>
      <c r="N192" s="43"/>
      <c r="O192" s="87">
        <f>M192+N192</f>
        <v>0</v>
      </c>
      <c r="P192" s="311"/>
      <c r="Q192" s="331"/>
      <c r="R192" s="405"/>
    </row>
    <row r="193" spans="1:18" s="19" customFormat="1" ht="24" hidden="1" x14ac:dyDescent="0.25">
      <c r="A193" s="85"/>
      <c r="B193" s="17" t="s">
        <v>187</v>
      </c>
      <c r="C193" s="199">
        <f t="shared" si="170"/>
        <v>0</v>
      </c>
      <c r="D193" s="133">
        <f t="shared" ref="D193:E193" si="195">SUM(D194,D229,D268)</f>
        <v>0</v>
      </c>
      <c r="E193" s="66">
        <f t="shared" si="195"/>
        <v>0</v>
      </c>
      <c r="F193" s="169">
        <f>SUM(F194,F229,F268)</f>
        <v>0</v>
      </c>
      <c r="G193" s="226">
        <f t="shared" ref="G193:N193" si="196">SUM(G194,G229,G268)</f>
        <v>0</v>
      </c>
      <c r="H193" s="66">
        <f t="shared" si="196"/>
        <v>0</v>
      </c>
      <c r="I193" s="278">
        <f t="shared" si="196"/>
        <v>0</v>
      </c>
      <c r="J193" s="133">
        <f t="shared" si="196"/>
        <v>0</v>
      </c>
      <c r="K193" s="66">
        <f t="shared" si="196"/>
        <v>0</v>
      </c>
      <c r="L193" s="169">
        <f t="shared" si="196"/>
        <v>0</v>
      </c>
      <c r="M193" s="226">
        <f t="shared" si="196"/>
        <v>0</v>
      </c>
      <c r="N193" s="66">
        <f t="shared" si="196"/>
        <v>0</v>
      </c>
      <c r="O193" s="161">
        <f>SUM(O194,O229,O268)</f>
        <v>0</v>
      </c>
      <c r="P193" s="444"/>
      <c r="Q193" s="182"/>
      <c r="R193" s="405"/>
    </row>
    <row r="194" spans="1:18" hidden="1" x14ac:dyDescent="0.25">
      <c r="A194" s="67">
        <v>5000</v>
      </c>
      <c r="B194" s="67" t="s">
        <v>188</v>
      </c>
      <c r="C194" s="200">
        <f t="shared" si="170"/>
        <v>0</v>
      </c>
      <c r="D194" s="134">
        <f t="shared" ref="D194:E194" si="197">D195+D203</f>
        <v>0</v>
      </c>
      <c r="E194" s="68">
        <f t="shared" si="197"/>
        <v>0</v>
      </c>
      <c r="F194" s="170">
        <f>F195+F203</f>
        <v>0</v>
      </c>
      <c r="G194" s="227">
        <f t="shared" ref="G194:N194" si="198">G195+G203</f>
        <v>0</v>
      </c>
      <c r="H194" s="68">
        <f t="shared" si="198"/>
        <v>0</v>
      </c>
      <c r="I194" s="122">
        <f t="shared" si="198"/>
        <v>0</v>
      </c>
      <c r="J194" s="134">
        <f t="shared" si="198"/>
        <v>0</v>
      </c>
      <c r="K194" s="68">
        <f t="shared" si="198"/>
        <v>0</v>
      </c>
      <c r="L194" s="170">
        <f t="shared" si="198"/>
        <v>0</v>
      </c>
      <c r="M194" s="227">
        <f t="shared" si="198"/>
        <v>0</v>
      </c>
      <c r="N194" s="68">
        <f t="shared" si="198"/>
        <v>0</v>
      </c>
      <c r="O194" s="122">
        <f>O195+O203</f>
        <v>0</v>
      </c>
      <c r="P194" s="439"/>
      <c r="Q194" s="331"/>
      <c r="R194" s="405"/>
    </row>
    <row r="195" spans="1:18" hidden="1" x14ac:dyDescent="0.25">
      <c r="A195" s="34">
        <v>5100</v>
      </c>
      <c r="B195" s="69" t="s">
        <v>189</v>
      </c>
      <c r="C195" s="188">
        <f t="shared" si="170"/>
        <v>0</v>
      </c>
      <c r="D195" s="127">
        <f t="shared" ref="D195:E195" si="199">D196+D197+D200+D201+D202</f>
        <v>0</v>
      </c>
      <c r="E195" s="36">
        <f t="shared" si="199"/>
        <v>0</v>
      </c>
      <c r="F195" s="174">
        <f>F196+F197+F200+F201+F202</f>
        <v>0</v>
      </c>
      <c r="G195" s="228">
        <f t="shared" ref="G195:N195" si="200">G196+G197+G200+G201+G202</f>
        <v>0</v>
      </c>
      <c r="H195" s="36">
        <f t="shared" si="200"/>
        <v>0</v>
      </c>
      <c r="I195" s="120">
        <f t="shared" si="200"/>
        <v>0</v>
      </c>
      <c r="J195" s="127">
        <f t="shared" si="200"/>
        <v>0</v>
      </c>
      <c r="K195" s="36">
        <f t="shared" si="200"/>
        <v>0</v>
      </c>
      <c r="L195" s="174">
        <f t="shared" si="200"/>
        <v>0</v>
      </c>
      <c r="M195" s="228">
        <f t="shared" si="200"/>
        <v>0</v>
      </c>
      <c r="N195" s="36">
        <f t="shared" si="200"/>
        <v>0</v>
      </c>
      <c r="O195" s="120">
        <f>O196+O197+O200+O201+O202</f>
        <v>0</v>
      </c>
      <c r="P195" s="317"/>
      <c r="Q195" s="331"/>
      <c r="R195" s="405"/>
    </row>
    <row r="196" spans="1:18" hidden="1" x14ac:dyDescent="0.25">
      <c r="A196" s="345">
        <v>5110</v>
      </c>
      <c r="B196" s="38" t="s">
        <v>190</v>
      </c>
      <c r="C196" s="189">
        <f t="shared" si="170"/>
        <v>0</v>
      </c>
      <c r="D196" s="264"/>
      <c r="E196" s="40"/>
      <c r="F196" s="175">
        <f>D196+E196</f>
        <v>0</v>
      </c>
      <c r="G196" s="220"/>
      <c r="H196" s="40"/>
      <c r="I196" s="86">
        <f>G196+H196</f>
        <v>0</v>
      </c>
      <c r="J196" s="264"/>
      <c r="K196" s="40"/>
      <c r="L196" s="175">
        <f>J196+K196</f>
        <v>0</v>
      </c>
      <c r="M196" s="220"/>
      <c r="N196" s="40"/>
      <c r="O196" s="86">
        <f>M196+N196</f>
        <v>0</v>
      </c>
      <c r="P196" s="310"/>
      <c r="Q196" s="331"/>
      <c r="R196" s="405"/>
    </row>
    <row r="197" spans="1:18" ht="24" hidden="1" x14ac:dyDescent="0.25">
      <c r="A197" s="72">
        <v>5120</v>
      </c>
      <c r="B197" s="41" t="s">
        <v>191</v>
      </c>
      <c r="C197" s="190">
        <f t="shared" si="170"/>
        <v>0</v>
      </c>
      <c r="D197" s="129">
        <f t="shared" ref="D197:E197" si="201">D198+D199</f>
        <v>0</v>
      </c>
      <c r="E197" s="73">
        <f t="shared" si="201"/>
        <v>0</v>
      </c>
      <c r="F197" s="93">
        <f>F198+F199</f>
        <v>0</v>
      </c>
      <c r="G197" s="231">
        <f t="shared" ref="G197:O197" si="202">G198+G199</f>
        <v>0</v>
      </c>
      <c r="H197" s="73">
        <f t="shared" si="202"/>
        <v>0</v>
      </c>
      <c r="I197" s="87">
        <f t="shared" si="202"/>
        <v>0</v>
      </c>
      <c r="J197" s="129">
        <f t="shared" si="202"/>
        <v>0</v>
      </c>
      <c r="K197" s="73">
        <f t="shared" si="202"/>
        <v>0</v>
      </c>
      <c r="L197" s="93">
        <f t="shared" si="202"/>
        <v>0</v>
      </c>
      <c r="M197" s="231">
        <f t="shared" si="202"/>
        <v>0</v>
      </c>
      <c r="N197" s="73">
        <f t="shared" si="202"/>
        <v>0</v>
      </c>
      <c r="O197" s="87">
        <f t="shared" si="202"/>
        <v>0</v>
      </c>
      <c r="P197" s="311"/>
      <c r="Q197" s="331"/>
      <c r="R197" s="405"/>
    </row>
    <row r="198" spans="1:18" hidden="1" x14ac:dyDescent="0.25">
      <c r="A198" s="30">
        <v>5121</v>
      </c>
      <c r="B198" s="41" t="s">
        <v>192</v>
      </c>
      <c r="C198" s="190">
        <f t="shared" si="170"/>
        <v>0</v>
      </c>
      <c r="D198" s="265"/>
      <c r="E198" s="43"/>
      <c r="F198" s="93">
        <f t="shared" ref="F198:F202" si="203">D198+E198</f>
        <v>0</v>
      </c>
      <c r="G198" s="230"/>
      <c r="H198" s="43"/>
      <c r="I198" s="87">
        <f t="shared" ref="I198:I202" si="204">G198+H198</f>
        <v>0</v>
      </c>
      <c r="J198" s="265"/>
      <c r="K198" s="43"/>
      <c r="L198" s="93">
        <f t="shared" ref="L198:L202" si="205">J198+K198</f>
        <v>0</v>
      </c>
      <c r="M198" s="230"/>
      <c r="N198" s="43"/>
      <c r="O198" s="87">
        <f t="shared" ref="O198:O202" si="206">M198+N198</f>
        <v>0</v>
      </c>
      <c r="P198" s="311"/>
      <c r="Q198" s="331"/>
      <c r="R198" s="405"/>
    </row>
    <row r="199" spans="1:18" ht="24" hidden="1" x14ac:dyDescent="0.25">
      <c r="A199" s="30">
        <v>5129</v>
      </c>
      <c r="B199" s="41" t="s">
        <v>193</v>
      </c>
      <c r="C199" s="190">
        <f t="shared" si="170"/>
        <v>0</v>
      </c>
      <c r="D199" s="265"/>
      <c r="E199" s="43"/>
      <c r="F199" s="93">
        <f t="shared" si="203"/>
        <v>0</v>
      </c>
      <c r="G199" s="230"/>
      <c r="H199" s="43"/>
      <c r="I199" s="87">
        <f t="shared" si="204"/>
        <v>0</v>
      </c>
      <c r="J199" s="265"/>
      <c r="K199" s="43"/>
      <c r="L199" s="93">
        <f t="shared" si="205"/>
        <v>0</v>
      </c>
      <c r="M199" s="230"/>
      <c r="N199" s="43"/>
      <c r="O199" s="87">
        <f t="shared" si="206"/>
        <v>0</v>
      </c>
      <c r="P199" s="311"/>
      <c r="Q199" s="331"/>
      <c r="R199" s="405"/>
    </row>
    <row r="200" spans="1:18" hidden="1" x14ac:dyDescent="0.25">
      <c r="A200" s="72">
        <v>5130</v>
      </c>
      <c r="B200" s="41" t="s">
        <v>194</v>
      </c>
      <c r="C200" s="190">
        <f t="shared" si="170"/>
        <v>0</v>
      </c>
      <c r="D200" s="265"/>
      <c r="E200" s="43"/>
      <c r="F200" s="93">
        <f t="shared" si="203"/>
        <v>0</v>
      </c>
      <c r="G200" s="230"/>
      <c r="H200" s="43"/>
      <c r="I200" s="87">
        <f t="shared" si="204"/>
        <v>0</v>
      </c>
      <c r="J200" s="265"/>
      <c r="K200" s="43"/>
      <c r="L200" s="93">
        <f t="shared" si="205"/>
        <v>0</v>
      </c>
      <c r="M200" s="230"/>
      <c r="N200" s="43"/>
      <c r="O200" s="87">
        <f t="shared" si="206"/>
        <v>0</v>
      </c>
      <c r="P200" s="311"/>
      <c r="Q200" s="331"/>
      <c r="R200" s="405"/>
    </row>
    <row r="201" spans="1:18" hidden="1" x14ac:dyDescent="0.25">
      <c r="A201" s="72">
        <v>5140</v>
      </c>
      <c r="B201" s="41" t="s">
        <v>195</v>
      </c>
      <c r="C201" s="190">
        <f t="shared" si="170"/>
        <v>0</v>
      </c>
      <c r="D201" s="265"/>
      <c r="E201" s="43"/>
      <c r="F201" s="93">
        <f t="shared" si="203"/>
        <v>0</v>
      </c>
      <c r="G201" s="230"/>
      <c r="H201" s="43"/>
      <c r="I201" s="87">
        <f t="shared" si="204"/>
        <v>0</v>
      </c>
      <c r="J201" s="265"/>
      <c r="K201" s="43"/>
      <c r="L201" s="93">
        <f t="shared" si="205"/>
        <v>0</v>
      </c>
      <c r="M201" s="230"/>
      <c r="N201" s="43"/>
      <c r="O201" s="87">
        <f t="shared" si="206"/>
        <v>0</v>
      </c>
      <c r="P201" s="311"/>
      <c r="Q201" s="331"/>
      <c r="R201" s="405"/>
    </row>
    <row r="202" spans="1:18" ht="24" hidden="1" x14ac:dyDescent="0.25">
      <c r="A202" s="72">
        <v>5170</v>
      </c>
      <c r="B202" s="41" t="s">
        <v>196</v>
      </c>
      <c r="C202" s="190">
        <f t="shared" si="170"/>
        <v>0</v>
      </c>
      <c r="D202" s="265"/>
      <c r="E202" s="43"/>
      <c r="F202" s="93">
        <f t="shared" si="203"/>
        <v>0</v>
      </c>
      <c r="G202" s="230"/>
      <c r="H202" s="43"/>
      <c r="I202" s="87">
        <f t="shared" si="204"/>
        <v>0</v>
      </c>
      <c r="J202" s="265"/>
      <c r="K202" s="43"/>
      <c r="L202" s="93">
        <f t="shared" si="205"/>
        <v>0</v>
      </c>
      <c r="M202" s="230"/>
      <c r="N202" s="43"/>
      <c r="O202" s="87">
        <f t="shared" si="206"/>
        <v>0</v>
      </c>
      <c r="P202" s="311"/>
      <c r="Q202" s="331"/>
      <c r="R202" s="405"/>
    </row>
    <row r="203" spans="1:18" hidden="1" x14ac:dyDescent="0.25">
      <c r="A203" s="34">
        <v>5200</v>
      </c>
      <c r="B203" s="69" t="s">
        <v>197</v>
      </c>
      <c r="C203" s="188">
        <f t="shared" si="170"/>
        <v>0</v>
      </c>
      <c r="D203" s="127">
        <f t="shared" ref="D203:E203" si="207">D204+D214+D215+D224+D225+D226+D228</f>
        <v>0</v>
      </c>
      <c r="E203" s="36">
        <f t="shared" si="207"/>
        <v>0</v>
      </c>
      <c r="F203" s="174">
        <f>F204+F214+F215+F224+F225+F226+F228</f>
        <v>0</v>
      </c>
      <c r="G203" s="228">
        <f t="shared" ref="G203:O203" si="208">G204+G214+G215+G224+G225+G226+G228</f>
        <v>0</v>
      </c>
      <c r="H203" s="36">
        <f t="shared" si="208"/>
        <v>0</v>
      </c>
      <c r="I203" s="120">
        <f t="shared" si="208"/>
        <v>0</v>
      </c>
      <c r="J203" s="127">
        <f t="shared" si="208"/>
        <v>0</v>
      </c>
      <c r="K203" s="36">
        <f t="shared" si="208"/>
        <v>0</v>
      </c>
      <c r="L203" s="174">
        <f t="shared" si="208"/>
        <v>0</v>
      </c>
      <c r="M203" s="228">
        <f t="shared" si="208"/>
        <v>0</v>
      </c>
      <c r="N203" s="36">
        <f t="shared" si="208"/>
        <v>0</v>
      </c>
      <c r="O203" s="120">
        <f t="shared" si="208"/>
        <v>0</v>
      </c>
      <c r="P203" s="317"/>
      <c r="Q203" s="331"/>
      <c r="R203" s="405"/>
    </row>
    <row r="204" spans="1:18" hidden="1" x14ac:dyDescent="0.25">
      <c r="A204" s="70">
        <v>5210</v>
      </c>
      <c r="B204" s="55" t="s">
        <v>198</v>
      </c>
      <c r="C204" s="195">
        <f t="shared" si="170"/>
        <v>0</v>
      </c>
      <c r="D204" s="82">
        <f>SUM(D205:D213)</f>
        <v>0</v>
      </c>
      <c r="E204" s="71">
        <f>SUM(E205:E213)</f>
        <v>0</v>
      </c>
      <c r="F204" s="172">
        <f t="shared" ref="F204:N204" si="209">SUM(F205:F213)</f>
        <v>0</v>
      </c>
      <c r="G204" s="229">
        <f t="shared" si="209"/>
        <v>0</v>
      </c>
      <c r="H204" s="71">
        <f t="shared" si="209"/>
        <v>0</v>
      </c>
      <c r="I204" s="153">
        <f t="shared" si="209"/>
        <v>0</v>
      </c>
      <c r="J204" s="82">
        <f t="shared" si="209"/>
        <v>0</v>
      </c>
      <c r="K204" s="71">
        <f t="shared" si="209"/>
        <v>0</v>
      </c>
      <c r="L204" s="172">
        <f t="shared" si="209"/>
        <v>0</v>
      </c>
      <c r="M204" s="229">
        <f t="shared" si="209"/>
        <v>0</v>
      </c>
      <c r="N204" s="71">
        <f t="shared" si="209"/>
        <v>0</v>
      </c>
      <c r="O204" s="153">
        <f>SUM(O205:O213)</f>
        <v>0</v>
      </c>
      <c r="P204" s="313"/>
      <c r="Q204" s="331"/>
      <c r="R204" s="405"/>
    </row>
    <row r="205" spans="1:18" hidden="1" x14ac:dyDescent="0.25">
      <c r="A205" s="27">
        <v>5211</v>
      </c>
      <c r="B205" s="38" t="s">
        <v>199</v>
      </c>
      <c r="C205" s="189">
        <f t="shared" si="170"/>
        <v>0</v>
      </c>
      <c r="D205" s="264"/>
      <c r="E205" s="40"/>
      <c r="F205" s="175">
        <f t="shared" ref="F205:F214" si="210">D205+E205</f>
        <v>0</v>
      </c>
      <c r="G205" s="220"/>
      <c r="H205" s="40"/>
      <c r="I205" s="86">
        <f t="shared" ref="I205:I214" si="211">G205+H205</f>
        <v>0</v>
      </c>
      <c r="J205" s="264"/>
      <c r="K205" s="40"/>
      <c r="L205" s="175">
        <f t="shared" ref="L205:L214" si="212">J205+K205</f>
        <v>0</v>
      </c>
      <c r="M205" s="220"/>
      <c r="N205" s="40"/>
      <c r="O205" s="86">
        <f t="shared" ref="O205:O214" si="213">M205+N205</f>
        <v>0</v>
      </c>
      <c r="P205" s="310"/>
      <c r="Q205" s="331"/>
      <c r="R205" s="405"/>
    </row>
    <row r="206" spans="1:18" hidden="1" x14ac:dyDescent="0.25">
      <c r="A206" s="30">
        <v>5212</v>
      </c>
      <c r="B206" s="41" t="s">
        <v>200</v>
      </c>
      <c r="C206" s="190">
        <f t="shared" si="170"/>
        <v>0</v>
      </c>
      <c r="D206" s="265"/>
      <c r="E206" s="43"/>
      <c r="F206" s="93">
        <f t="shared" si="210"/>
        <v>0</v>
      </c>
      <c r="G206" s="230"/>
      <c r="H206" s="43"/>
      <c r="I206" s="87">
        <f t="shared" si="211"/>
        <v>0</v>
      </c>
      <c r="J206" s="265"/>
      <c r="K206" s="43"/>
      <c r="L206" s="93">
        <f t="shared" si="212"/>
        <v>0</v>
      </c>
      <c r="M206" s="230"/>
      <c r="N206" s="43"/>
      <c r="O206" s="87">
        <f t="shared" si="213"/>
        <v>0</v>
      </c>
      <c r="P206" s="311"/>
      <c r="Q206" s="331"/>
      <c r="R206" s="405"/>
    </row>
    <row r="207" spans="1:18" hidden="1" x14ac:dyDescent="0.25">
      <c r="A207" s="30">
        <v>5213</v>
      </c>
      <c r="B207" s="41" t="s">
        <v>201</v>
      </c>
      <c r="C207" s="190">
        <f t="shared" si="170"/>
        <v>0</v>
      </c>
      <c r="D207" s="265"/>
      <c r="E207" s="43"/>
      <c r="F207" s="93">
        <f t="shared" si="210"/>
        <v>0</v>
      </c>
      <c r="G207" s="230"/>
      <c r="H207" s="43"/>
      <c r="I207" s="87">
        <f t="shared" si="211"/>
        <v>0</v>
      </c>
      <c r="J207" s="265"/>
      <c r="K207" s="43"/>
      <c r="L207" s="93">
        <f t="shared" si="212"/>
        <v>0</v>
      </c>
      <c r="M207" s="230"/>
      <c r="N207" s="43"/>
      <c r="O207" s="87">
        <f t="shared" si="213"/>
        <v>0</v>
      </c>
      <c r="P207" s="311"/>
      <c r="Q207" s="331"/>
      <c r="R207" s="405"/>
    </row>
    <row r="208" spans="1:18" hidden="1" x14ac:dyDescent="0.25">
      <c r="A208" s="30">
        <v>5214</v>
      </c>
      <c r="B208" s="41" t="s">
        <v>202</v>
      </c>
      <c r="C208" s="190">
        <f t="shared" si="170"/>
        <v>0</v>
      </c>
      <c r="D208" s="265"/>
      <c r="E208" s="43"/>
      <c r="F208" s="93">
        <f t="shared" si="210"/>
        <v>0</v>
      </c>
      <c r="G208" s="230"/>
      <c r="H208" s="43"/>
      <c r="I208" s="87">
        <f t="shared" si="211"/>
        <v>0</v>
      </c>
      <c r="J208" s="265"/>
      <c r="K208" s="43"/>
      <c r="L208" s="93">
        <f t="shared" si="212"/>
        <v>0</v>
      </c>
      <c r="M208" s="230"/>
      <c r="N208" s="43"/>
      <c r="O208" s="87">
        <f t="shared" si="213"/>
        <v>0</v>
      </c>
      <c r="P208" s="311"/>
      <c r="Q208" s="331"/>
      <c r="R208" s="405"/>
    </row>
    <row r="209" spans="1:18" hidden="1" x14ac:dyDescent="0.25">
      <c r="A209" s="30">
        <v>5215</v>
      </c>
      <c r="B209" s="41" t="s">
        <v>203</v>
      </c>
      <c r="C209" s="190">
        <f t="shared" si="170"/>
        <v>0</v>
      </c>
      <c r="D209" s="265"/>
      <c r="E209" s="43"/>
      <c r="F209" s="93">
        <f t="shared" si="210"/>
        <v>0</v>
      </c>
      <c r="G209" s="230"/>
      <c r="H209" s="43"/>
      <c r="I209" s="87">
        <f t="shared" si="211"/>
        <v>0</v>
      </c>
      <c r="J209" s="265"/>
      <c r="K209" s="43"/>
      <c r="L209" s="93">
        <f t="shared" si="212"/>
        <v>0</v>
      </c>
      <c r="M209" s="230"/>
      <c r="N209" s="43"/>
      <c r="O209" s="87">
        <f t="shared" si="213"/>
        <v>0</v>
      </c>
      <c r="P209" s="311"/>
      <c r="Q209" s="331"/>
      <c r="R209" s="405"/>
    </row>
    <row r="210" spans="1:18" ht="24" hidden="1" x14ac:dyDescent="0.25">
      <c r="A210" s="30">
        <v>5216</v>
      </c>
      <c r="B210" s="41" t="s">
        <v>204</v>
      </c>
      <c r="C210" s="190">
        <f t="shared" si="170"/>
        <v>0</v>
      </c>
      <c r="D210" s="265"/>
      <c r="E210" s="43"/>
      <c r="F210" s="93">
        <f t="shared" si="210"/>
        <v>0</v>
      </c>
      <c r="G210" s="230"/>
      <c r="H210" s="43"/>
      <c r="I210" s="87">
        <f t="shared" si="211"/>
        <v>0</v>
      </c>
      <c r="J210" s="265"/>
      <c r="K210" s="43"/>
      <c r="L210" s="93">
        <f t="shared" si="212"/>
        <v>0</v>
      </c>
      <c r="M210" s="230"/>
      <c r="N210" s="43"/>
      <c r="O210" s="87">
        <f t="shared" si="213"/>
        <v>0</v>
      </c>
      <c r="P210" s="311"/>
      <c r="Q210" s="331"/>
      <c r="R210" s="405"/>
    </row>
    <row r="211" spans="1:18" hidden="1" x14ac:dyDescent="0.25">
      <c r="A211" s="30">
        <v>5217</v>
      </c>
      <c r="B211" s="41" t="s">
        <v>205</v>
      </c>
      <c r="C211" s="190">
        <f t="shared" si="170"/>
        <v>0</v>
      </c>
      <c r="D211" s="265"/>
      <c r="E211" s="43"/>
      <c r="F211" s="93">
        <f t="shared" si="210"/>
        <v>0</v>
      </c>
      <c r="G211" s="230"/>
      <c r="H211" s="43"/>
      <c r="I211" s="87">
        <f t="shared" si="211"/>
        <v>0</v>
      </c>
      <c r="J211" s="265"/>
      <c r="K211" s="43"/>
      <c r="L211" s="93">
        <f t="shared" si="212"/>
        <v>0</v>
      </c>
      <c r="M211" s="230"/>
      <c r="N211" s="43"/>
      <c r="O211" s="87">
        <f t="shared" si="213"/>
        <v>0</v>
      </c>
      <c r="P211" s="311"/>
      <c r="Q211" s="331"/>
      <c r="R211" s="405"/>
    </row>
    <row r="212" spans="1:18" hidden="1" x14ac:dyDescent="0.25">
      <c r="A212" s="30">
        <v>5218</v>
      </c>
      <c r="B212" s="41" t="s">
        <v>206</v>
      </c>
      <c r="C212" s="190">
        <f t="shared" si="170"/>
        <v>0</v>
      </c>
      <c r="D212" s="265"/>
      <c r="E212" s="43"/>
      <c r="F212" s="93">
        <f t="shared" si="210"/>
        <v>0</v>
      </c>
      <c r="G212" s="230"/>
      <c r="H212" s="43"/>
      <c r="I212" s="87">
        <f t="shared" si="211"/>
        <v>0</v>
      </c>
      <c r="J212" s="265"/>
      <c r="K212" s="43"/>
      <c r="L212" s="93">
        <f t="shared" si="212"/>
        <v>0</v>
      </c>
      <c r="M212" s="230"/>
      <c r="N212" s="43"/>
      <c r="O212" s="87">
        <f t="shared" si="213"/>
        <v>0</v>
      </c>
      <c r="P212" s="311"/>
      <c r="Q212" s="331"/>
      <c r="R212" s="405"/>
    </row>
    <row r="213" spans="1:18" hidden="1" x14ac:dyDescent="0.25">
      <c r="A213" s="30">
        <v>5219</v>
      </c>
      <c r="B213" s="41" t="s">
        <v>207</v>
      </c>
      <c r="C213" s="190">
        <f t="shared" si="170"/>
        <v>0</v>
      </c>
      <c r="D213" s="265"/>
      <c r="E213" s="43"/>
      <c r="F213" s="93">
        <f t="shared" si="210"/>
        <v>0</v>
      </c>
      <c r="G213" s="230"/>
      <c r="H213" s="43"/>
      <c r="I213" s="87">
        <f t="shared" si="211"/>
        <v>0</v>
      </c>
      <c r="J213" s="265"/>
      <c r="K213" s="43"/>
      <c r="L213" s="93">
        <f t="shared" si="212"/>
        <v>0</v>
      </c>
      <c r="M213" s="230"/>
      <c r="N213" s="43"/>
      <c r="O213" s="87">
        <f t="shared" si="213"/>
        <v>0</v>
      </c>
      <c r="P213" s="311"/>
      <c r="Q213" s="331"/>
      <c r="R213" s="405"/>
    </row>
    <row r="214" spans="1:18" ht="13.5" hidden="1" customHeight="1" x14ac:dyDescent="0.25">
      <c r="A214" s="72">
        <v>5220</v>
      </c>
      <c r="B214" s="41" t="s">
        <v>208</v>
      </c>
      <c r="C214" s="190">
        <f t="shared" si="170"/>
        <v>0</v>
      </c>
      <c r="D214" s="265"/>
      <c r="E214" s="43"/>
      <c r="F214" s="93">
        <f t="shared" si="210"/>
        <v>0</v>
      </c>
      <c r="G214" s="230"/>
      <c r="H214" s="43"/>
      <c r="I214" s="87">
        <f t="shared" si="211"/>
        <v>0</v>
      </c>
      <c r="J214" s="265"/>
      <c r="K214" s="43"/>
      <c r="L214" s="93">
        <f t="shared" si="212"/>
        <v>0</v>
      </c>
      <c r="M214" s="230"/>
      <c r="N214" s="43"/>
      <c r="O214" s="87">
        <f t="shared" si="213"/>
        <v>0</v>
      </c>
      <c r="P214" s="311"/>
      <c r="Q214" s="331"/>
      <c r="R214" s="405"/>
    </row>
    <row r="215" spans="1:18" hidden="1" x14ac:dyDescent="0.25">
      <c r="A215" s="72">
        <v>5230</v>
      </c>
      <c r="B215" s="41" t="s">
        <v>209</v>
      </c>
      <c r="C215" s="190">
        <f t="shared" si="170"/>
        <v>0</v>
      </c>
      <c r="D215" s="129">
        <f t="shared" ref="D215:E215" si="214">SUM(D216:D223)</f>
        <v>0</v>
      </c>
      <c r="E215" s="73">
        <f t="shared" si="214"/>
        <v>0</v>
      </c>
      <c r="F215" s="93">
        <f>SUM(F216:F223)</f>
        <v>0</v>
      </c>
      <c r="G215" s="231">
        <f t="shared" ref="G215:N215" si="215">SUM(G216:G223)</f>
        <v>0</v>
      </c>
      <c r="H215" s="73">
        <f t="shared" si="215"/>
        <v>0</v>
      </c>
      <c r="I215" s="87">
        <f t="shared" si="215"/>
        <v>0</v>
      </c>
      <c r="J215" s="129">
        <f t="shared" si="215"/>
        <v>0</v>
      </c>
      <c r="K215" s="73">
        <f t="shared" si="215"/>
        <v>0</v>
      </c>
      <c r="L215" s="93">
        <f t="shared" si="215"/>
        <v>0</v>
      </c>
      <c r="M215" s="231">
        <f t="shared" si="215"/>
        <v>0</v>
      </c>
      <c r="N215" s="73">
        <f t="shared" si="215"/>
        <v>0</v>
      </c>
      <c r="O215" s="87">
        <f>SUM(O216:O223)</f>
        <v>0</v>
      </c>
      <c r="P215" s="311"/>
      <c r="Q215" s="331"/>
      <c r="R215" s="405"/>
    </row>
    <row r="216" spans="1:18" hidden="1" x14ac:dyDescent="0.25">
      <c r="A216" s="30">
        <v>5231</v>
      </c>
      <c r="B216" s="41" t="s">
        <v>210</v>
      </c>
      <c r="C216" s="190">
        <f t="shared" si="170"/>
        <v>0</v>
      </c>
      <c r="D216" s="265"/>
      <c r="E216" s="43"/>
      <c r="F216" s="93">
        <f t="shared" ref="F216:F225" si="216">D216+E216</f>
        <v>0</v>
      </c>
      <c r="G216" s="230"/>
      <c r="H216" s="43"/>
      <c r="I216" s="87">
        <f t="shared" ref="I216:I225" si="217">G216+H216</f>
        <v>0</v>
      </c>
      <c r="J216" s="265"/>
      <c r="K216" s="43"/>
      <c r="L216" s="93">
        <f t="shared" ref="L216:L225" si="218">J216+K216</f>
        <v>0</v>
      </c>
      <c r="M216" s="230"/>
      <c r="N216" s="43"/>
      <c r="O216" s="87">
        <f t="shared" ref="O216:O225" si="219">M216+N216</f>
        <v>0</v>
      </c>
      <c r="P216" s="311"/>
      <c r="Q216" s="331"/>
      <c r="R216" s="405"/>
    </row>
    <row r="217" spans="1:18" hidden="1" x14ac:dyDescent="0.25">
      <c r="A217" s="30">
        <v>5232</v>
      </c>
      <c r="B217" s="41" t="s">
        <v>211</v>
      </c>
      <c r="C217" s="190">
        <f t="shared" si="170"/>
        <v>0</v>
      </c>
      <c r="D217" s="265"/>
      <c r="E217" s="43"/>
      <c r="F217" s="93">
        <f t="shared" si="216"/>
        <v>0</v>
      </c>
      <c r="G217" s="230"/>
      <c r="H217" s="43"/>
      <c r="I217" s="87">
        <f t="shared" si="217"/>
        <v>0</v>
      </c>
      <c r="J217" s="265"/>
      <c r="K217" s="43"/>
      <c r="L217" s="93">
        <f t="shared" si="218"/>
        <v>0</v>
      </c>
      <c r="M217" s="230"/>
      <c r="N217" s="43"/>
      <c r="O217" s="87">
        <f t="shared" si="219"/>
        <v>0</v>
      </c>
      <c r="P217" s="311"/>
      <c r="Q217" s="331"/>
      <c r="R217" s="405"/>
    </row>
    <row r="218" spans="1:18" hidden="1" x14ac:dyDescent="0.25">
      <c r="A218" s="30">
        <v>5233</v>
      </c>
      <c r="B218" s="41" t="s">
        <v>212</v>
      </c>
      <c r="C218" s="190">
        <f t="shared" si="170"/>
        <v>0</v>
      </c>
      <c r="D218" s="265"/>
      <c r="E218" s="43"/>
      <c r="F218" s="93">
        <f t="shared" si="216"/>
        <v>0</v>
      </c>
      <c r="G218" s="230"/>
      <c r="H218" s="43"/>
      <c r="I218" s="87">
        <f t="shared" si="217"/>
        <v>0</v>
      </c>
      <c r="J218" s="265"/>
      <c r="K218" s="43"/>
      <c r="L218" s="93">
        <f t="shared" si="218"/>
        <v>0</v>
      </c>
      <c r="M218" s="230"/>
      <c r="N218" s="43"/>
      <c r="O218" s="87">
        <f t="shared" si="219"/>
        <v>0</v>
      </c>
      <c r="P218" s="311"/>
      <c r="Q218" s="331"/>
      <c r="R218" s="405"/>
    </row>
    <row r="219" spans="1:18" ht="24" hidden="1" x14ac:dyDescent="0.25">
      <c r="A219" s="30">
        <v>5234</v>
      </c>
      <c r="B219" s="41" t="s">
        <v>213</v>
      </c>
      <c r="C219" s="190">
        <f t="shared" si="170"/>
        <v>0</v>
      </c>
      <c r="D219" s="265"/>
      <c r="E219" s="43"/>
      <c r="F219" s="93">
        <f t="shared" si="216"/>
        <v>0</v>
      </c>
      <c r="G219" s="230"/>
      <c r="H219" s="43"/>
      <c r="I219" s="87">
        <f t="shared" si="217"/>
        <v>0</v>
      </c>
      <c r="J219" s="265"/>
      <c r="K219" s="43"/>
      <c r="L219" s="93">
        <f t="shared" si="218"/>
        <v>0</v>
      </c>
      <c r="M219" s="230"/>
      <c r="N219" s="43"/>
      <c r="O219" s="87">
        <f t="shared" si="219"/>
        <v>0</v>
      </c>
      <c r="P219" s="311"/>
      <c r="Q219" s="331"/>
      <c r="R219" s="405"/>
    </row>
    <row r="220" spans="1:18" ht="14.25" hidden="1" customHeight="1" x14ac:dyDescent="0.25">
      <c r="A220" s="30">
        <v>5236</v>
      </c>
      <c r="B220" s="41" t="s">
        <v>214</v>
      </c>
      <c r="C220" s="190">
        <f t="shared" si="170"/>
        <v>0</v>
      </c>
      <c r="D220" s="265"/>
      <c r="E220" s="43"/>
      <c r="F220" s="93">
        <f t="shared" si="216"/>
        <v>0</v>
      </c>
      <c r="G220" s="230"/>
      <c r="H220" s="43"/>
      <c r="I220" s="87">
        <f t="shared" si="217"/>
        <v>0</v>
      </c>
      <c r="J220" s="265"/>
      <c r="K220" s="43"/>
      <c r="L220" s="93">
        <f t="shared" si="218"/>
        <v>0</v>
      </c>
      <c r="M220" s="230"/>
      <c r="N220" s="43"/>
      <c r="O220" s="87">
        <f t="shared" si="219"/>
        <v>0</v>
      </c>
      <c r="P220" s="311"/>
      <c r="Q220" s="331"/>
      <c r="R220" s="405"/>
    </row>
    <row r="221" spans="1:18" ht="14.25" hidden="1" customHeight="1" x14ac:dyDescent="0.25">
      <c r="A221" s="30">
        <v>5237</v>
      </c>
      <c r="B221" s="41" t="s">
        <v>215</v>
      </c>
      <c r="C221" s="190">
        <f t="shared" si="170"/>
        <v>0</v>
      </c>
      <c r="D221" s="265"/>
      <c r="E221" s="43"/>
      <c r="F221" s="93">
        <f t="shared" si="216"/>
        <v>0</v>
      </c>
      <c r="G221" s="230"/>
      <c r="H221" s="43"/>
      <c r="I221" s="87">
        <f t="shared" si="217"/>
        <v>0</v>
      </c>
      <c r="J221" s="265"/>
      <c r="K221" s="43"/>
      <c r="L221" s="93">
        <f t="shared" si="218"/>
        <v>0</v>
      </c>
      <c r="M221" s="230"/>
      <c r="N221" s="43"/>
      <c r="O221" s="87">
        <f t="shared" si="219"/>
        <v>0</v>
      </c>
      <c r="P221" s="311"/>
      <c r="Q221" s="331"/>
      <c r="R221" s="405"/>
    </row>
    <row r="222" spans="1:18" ht="24" hidden="1" x14ac:dyDescent="0.25">
      <c r="A222" s="30">
        <v>5238</v>
      </c>
      <c r="B222" s="41" t="s">
        <v>216</v>
      </c>
      <c r="C222" s="190">
        <f t="shared" si="170"/>
        <v>0</v>
      </c>
      <c r="D222" s="265"/>
      <c r="E222" s="43"/>
      <c r="F222" s="93">
        <f t="shared" si="216"/>
        <v>0</v>
      </c>
      <c r="G222" s="230"/>
      <c r="H222" s="43"/>
      <c r="I222" s="87">
        <f t="shared" si="217"/>
        <v>0</v>
      </c>
      <c r="J222" s="265"/>
      <c r="K222" s="43"/>
      <c r="L222" s="93">
        <f t="shared" si="218"/>
        <v>0</v>
      </c>
      <c r="M222" s="230"/>
      <c r="N222" s="43"/>
      <c r="O222" s="87">
        <f t="shared" si="219"/>
        <v>0</v>
      </c>
      <c r="P222" s="311"/>
      <c r="Q222" s="331"/>
      <c r="R222" s="405"/>
    </row>
    <row r="223" spans="1:18" ht="24" hidden="1" x14ac:dyDescent="0.25">
      <c r="A223" s="30">
        <v>5239</v>
      </c>
      <c r="B223" s="41" t="s">
        <v>217</v>
      </c>
      <c r="C223" s="190">
        <f t="shared" si="170"/>
        <v>0</v>
      </c>
      <c r="D223" s="265"/>
      <c r="E223" s="43"/>
      <c r="F223" s="93">
        <f t="shared" si="216"/>
        <v>0</v>
      </c>
      <c r="G223" s="230"/>
      <c r="H223" s="43"/>
      <c r="I223" s="87">
        <f t="shared" si="217"/>
        <v>0</v>
      </c>
      <c r="J223" s="265"/>
      <c r="K223" s="43"/>
      <c r="L223" s="93">
        <f t="shared" si="218"/>
        <v>0</v>
      </c>
      <c r="M223" s="230"/>
      <c r="N223" s="43"/>
      <c r="O223" s="87">
        <f t="shared" si="219"/>
        <v>0</v>
      </c>
      <c r="P223" s="311"/>
      <c r="Q223" s="331"/>
      <c r="R223" s="405"/>
    </row>
    <row r="224" spans="1:18" ht="24" hidden="1" x14ac:dyDescent="0.25">
      <c r="A224" s="72">
        <v>5240</v>
      </c>
      <c r="B224" s="41" t="s">
        <v>218</v>
      </c>
      <c r="C224" s="190">
        <f t="shared" si="170"/>
        <v>0</v>
      </c>
      <c r="D224" s="265"/>
      <c r="E224" s="43"/>
      <c r="F224" s="93">
        <f t="shared" si="216"/>
        <v>0</v>
      </c>
      <c r="G224" s="230"/>
      <c r="H224" s="43"/>
      <c r="I224" s="87">
        <f t="shared" si="217"/>
        <v>0</v>
      </c>
      <c r="J224" s="265"/>
      <c r="K224" s="43"/>
      <c r="L224" s="93">
        <f t="shared" si="218"/>
        <v>0</v>
      </c>
      <c r="M224" s="230"/>
      <c r="N224" s="43"/>
      <c r="O224" s="87">
        <f t="shared" si="219"/>
        <v>0</v>
      </c>
      <c r="P224" s="311"/>
      <c r="Q224" s="331"/>
      <c r="R224" s="405"/>
    </row>
    <row r="225" spans="1:18" hidden="1" x14ac:dyDescent="0.25">
      <c r="A225" s="72">
        <v>5250</v>
      </c>
      <c r="B225" s="41" t="s">
        <v>219</v>
      </c>
      <c r="C225" s="190">
        <f t="shared" si="170"/>
        <v>0</v>
      </c>
      <c r="D225" s="265"/>
      <c r="E225" s="43"/>
      <c r="F225" s="93">
        <f t="shared" si="216"/>
        <v>0</v>
      </c>
      <c r="G225" s="230"/>
      <c r="H225" s="43"/>
      <c r="I225" s="87">
        <f t="shared" si="217"/>
        <v>0</v>
      </c>
      <c r="J225" s="265"/>
      <c r="K225" s="43"/>
      <c r="L225" s="93">
        <f t="shared" si="218"/>
        <v>0</v>
      </c>
      <c r="M225" s="230"/>
      <c r="N225" s="43"/>
      <c r="O225" s="87">
        <f t="shared" si="219"/>
        <v>0</v>
      </c>
      <c r="P225" s="311"/>
      <c r="Q225" s="331"/>
      <c r="R225" s="405"/>
    </row>
    <row r="226" spans="1:18" hidden="1" x14ac:dyDescent="0.25">
      <c r="A226" s="72">
        <v>5260</v>
      </c>
      <c r="B226" s="41" t="s">
        <v>220</v>
      </c>
      <c r="C226" s="190">
        <f t="shared" si="170"/>
        <v>0</v>
      </c>
      <c r="D226" s="129">
        <f t="shared" ref="D226:E226" si="220">SUM(D227)</f>
        <v>0</v>
      </c>
      <c r="E226" s="73">
        <f t="shared" si="220"/>
        <v>0</v>
      </c>
      <c r="F226" s="93">
        <f>SUM(F227)</f>
        <v>0</v>
      </c>
      <c r="G226" s="231">
        <f t="shared" ref="G226:N226" si="221">SUM(G227)</f>
        <v>0</v>
      </c>
      <c r="H226" s="73">
        <f t="shared" si="221"/>
        <v>0</v>
      </c>
      <c r="I226" s="87">
        <f t="shared" si="221"/>
        <v>0</v>
      </c>
      <c r="J226" s="129">
        <f t="shared" si="221"/>
        <v>0</v>
      </c>
      <c r="K226" s="73">
        <f t="shared" si="221"/>
        <v>0</v>
      </c>
      <c r="L226" s="93">
        <f t="shared" si="221"/>
        <v>0</v>
      </c>
      <c r="M226" s="231">
        <f t="shared" si="221"/>
        <v>0</v>
      </c>
      <c r="N226" s="73">
        <f t="shared" si="221"/>
        <v>0</v>
      </c>
      <c r="O226" s="87">
        <f>SUM(O227)</f>
        <v>0</v>
      </c>
      <c r="P226" s="311"/>
      <c r="Q226" s="331"/>
      <c r="R226" s="405"/>
    </row>
    <row r="227" spans="1:18" ht="24" hidden="1" x14ac:dyDescent="0.25">
      <c r="A227" s="30">
        <v>5269</v>
      </c>
      <c r="B227" s="41" t="s">
        <v>221</v>
      </c>
      <c r="C227" s="190">
        <f t="shared" si="170"/>
        <v>0</v>
      </c>
      <c r="D227" s="265"/>
      <c r="E227" s="43"/>
      <c r="F227" s="93">
        <f t="shared" ref="F227:F228" si="222">D227+E227</f>
        <v>0</v>
      </c>
      <c r="G227" s="230"/>
      <c r="H227" s="43"/>
      <c r="I227" s="87">
        <f t="shared" ref="I227:I228" si="223">G227+H227</f>
        <v>0</v>
      </c>
      <c r="J227" s="265"/>
      <c r="K227" s="43"/>
      <c r="L227" s="93">
        <f t="shared" ref="L227:L228" si="224">J227+K227</f>
        <v>0</v>
      </c>
      <c r="M227" s="230"/>
      <c r="N227" s="43"/>
      <c r="O227" s="87">
        <f t="shared" ref="O227:O228" si="225">M227+N227</f>
        <v>0</v>
      </c>
      <c r="P227" s="311"/>
      <c r="Q227" s="331"/>
      <c r="R227" s="405"/>
    </row>
    <row r="228" spans="1:18" ht="24" hidden="1" x14ac:dyDescent="0.25">
      <c r="A228" s="70">
        <v>5270</v>
      </c>
      <c r="B228" s="55" t="s">
        <v>222</v>
      </c>
      <c r="C228" s="195">
        <f t="shared" si="170"/>
        <v>0</v>
      </c>
      <c r="D228" s="262"/>
      <c r="E228" s="74"/>
      <c r="F228" s="172">
        <f t="shared" si="222"/>
        <v>0</v>
      </c>
      <c r="G228" s="232"/>
      <c r="H228" s="74"/>
      <c r="I228" s="153">
        <f t="shared" si="223"/>
        <v>0</v>
      </c>
      <c r="J228" s="262"/>
      <c r="K228" s="74"/>
      <c r="L228" s="172">
        <f t="shared" si="224"/>
        <v>0</v>
      </c>
      <c r="M228" s="232"/>
      <c r="N228" s="74"/>
      <c r="O228" s="153">
        <f t="shared" si="225"/>
        <v>0</v>
      </c>
      <c r="P228" s="313"/>
      <c r="Q228" s="331"/>
      <c r="R228" s="405"/>
    </row>
    <row r="229" spans="1:18" hidden="1" x14ac:dyDescent="0.25">
      <c r="A229" s="67">
        <v>6000</v>
      </c>
      <c r="B229" s="67" t="s">
        <v>223</v>
      </c>
      <c r="C229" s="200">
        <f t="shared" si="170"/>
        <v>0</v>
      </c>
      <c r="D229" s="134">
        <f t="shared" ref="D229:E229" si="226">D230+D250+D258</f>
        <v>0</v>
      </c>
      <c r="E229" s="68">
        <f t="shared" si="226"/>
        <v>0</v>
      </c>
      <c r="F229" s="170">
        <f>F230+F250+F258</f>
        <v>0</v>
      </c>
      <c r="G229" s="227">
        <f t="shared" ref="G229:N229" si="227">G230+G250+G258</f>
        <v>0</v>
      </c>
      <c r="H229" s="68">
        <f t="shared" si="227"/>
        <v>0</v>
      </c>
      <c r="I229" s="122">
        <f t="shared" si="227"/>
        <v>0</v>
      </c>
      <c r="J229" s="134">
        <f t="shared" si="227"/>
        <v>0</v>
      </c>
      <c r="K229" s="68">
        <f t="shared" si="227"/>
        <v>0</v>
      </c>
      <c r="L229" s="170">
        <f t="shared" si="227"/>
        <v>0</v>
      </c>
      <c r="M229" s="227">
        <f t="shared" si="227"/>
        <v>0</v>
      </c>
      <c r="N229" s="68">
        <f t="shared" si="227"/>
        <v>0</v>
      </c>
      <c r="O229" s="122">
        <f>O230+O250+O258</f>
        <v>0</v>
      </c>
      <c r="P229" s="439"/>
      <c r="Q229" s="331"/>
      <c r="R229" s="405"/>
    </row>
    <row r="230" spans="1:18" ht="14.25" hidden="1" customHeight="1" x14ac:dyDescent="0.25">
      <c r="A230" s="49">
        <v>6200</v>
      </c>
      <c r="B230" s="78" t="s">
        <v>224</v>
      </c>
      <c r="C230" s="202">
        <f t="shared" si="170"/>
        <v>0</v>
      </c>
      <c r="D230" s="135">
        <f t="shared" ref="D230:E230" si="228">SUM(D231,D232,D234,D237,D243,D244,D245)</f>
        <v>0</v>
      </c>
      <c r="E230" s="81">
        <f t="shared" si="228"/>
        <v>0</v>
      </c>
      <c r="F230" s="171">
        <f>SUM(F231,F232,F234,F237,F243,F244,F245)</f>
        <v>0</v>
      </c>
      <c r="G230" s="236">
        <f t="shared" ref="G230:N230" si="229">SUM(G231,G232,G234,G237,G243,G244,G245)</f>
        <v>0</v>
      </c>
      <c r="H230" s="81">
        <f t="shared" si="229"/>
        <v>0</v>
      </c>
      <c r="I230" s="121">
        <f t="shared" si="229"/>
        <v>0</v>
      </c>
      <c r="J230" s="135">
        <f t="shared" si="229"/>
        <v>0</v>
      </c>
      <c r="K230" s="81">
        <f t="shared" si="229"/>
        <v>0</v>
      </c>
      <c r="L230" s="171">
        <f t="shared" si="229"/>
        <v>0</v>
      </c>
      <c r="M230" s="236">
        <f t="shared" si="229"/>
        <v>0</v>
      </c>
      <c r="N230" s="81">
        <f t="shared" si="229"/>
        <v>0</v>
      </c>
      <c r="O230" s="121">
        <f>SUM(O231,O232,O234,O237,O243,O244,O245)</f>
        <v>0</v>
      </c>
      <c r="P230" s="440"/>
      <c r="Q230" s="331"/>
      <c r="R230" s="405"/>
    </row>
    <row r="231" spans="1:18" ht="24" hidden="1" x14ac:dyDescent="0.25">
      <c r="A231" s="345">
        <v>6220</v>
      </c>
      <c r="B231" s="38" t="s">
        <v>225</v>
      </c>
      <c r="C231" s="189">
        <f t="shared" si="170"/>
        <v>0</v>
      </c>
      <c r="D231" s="264"/>
      <c r="E231" s="40"/>
      <c r="F231" s="175">
        <f>D231+E231</f>
        <v>0</v>
      </c>
      <c r="G231" s="220"/>
      <c r="H231" s="40"/>
      <c r="I231" s="86">
        <f>G231+H231</f>
        <v>0</v>
      </c>
      <c r="J231" s="264"/>
      <c r="K231" s="40"/>
      <c r="L231" s="175">
        <f>J231+K231</f>
        <v>0</v>
      </c>
      <c r="M231" s="220"/>
      <c r="N231" s="40"/>
      <c r="O231" s="86">
        <f>M231+N231</f>
        <v>0</v>
      </c>
      <c r="P231" s="310"/>
      <c r="Q231" s="331"/>
      <c r="R231" s="405"/>
    </row>
    <row r="232" spans="1:18" hidden="1" x14ac:dyDescent="0.25">
      <c r="A232" s="72">
        <v>6230</v>
      </c>
      <c r="B232" s="41" t="s">
        <v>226</v>
      </c>
      <c r="C232" s="190">
        <f t="shared" si="170"/>
        <v>0</v>
      </c>
      <c r="D232" s="129">
        <f t="shared" ref="D232:O232" si="230">SUM(D233)</f>
        <v>0</v>
      </c>
      <c r="E232" s="73">
        <f t="shared" si="230"/>
        <v>0</v>
      </c>
      <c r="F232" s="93">
        <f t="shared" si="230"/>
        <v>0</v>
      </c>
      <c r="G232" s="231">
        <f t="shared" si="230"/>
        <v>0</v>
      </c>
      <c r="H232" s="73">
        <f t="shared" si="230"/>
        <v>0</v>
      </c>
      <c r="I232" s="87">
        <f t="shared" si="230"/>
        <v>0</v>
      </c>
      <c r="J232" s="129">
        <f t="shared" si="230"/>
        <v>0</v>
      </c>
      <c r="K232" s="73">
        <f t="shared" si="230"/>
        <v>0</v>
      </c>
      <c r="L232" s="93">
        <f t="shared" si="230"/>
        <v>0</v>
      </c>
      <c r="M232" s="231">
        <f t="shared" si="230"/>
        <v>0</v>
      </c>
      <c r="N232" s="73">
        <f t="shared" si="230"/>
        <v>0</v>
      </c>
      <c r="O232" s="87">
        <f t="shared" si="230"/>
        <v>0</v>
      </c>
      <c r="P232" s="311"/>
      <c r="Q232" s="331"/>
      <c r="R232" s="405"/>
    </row>
    <row r="233" spans="1:18" ht="24" hidden="1" x14ac:dyDescent="0.25">
      <c r="A233" s="30">
        <v>6239</v>
      </c>
      <c r="B233" s="38" t="s">
        <v>227</v>
      </c>
      <c r="C233" s="190">
        <f t="shared" si="170"/>
        <v>0</v>
      </c>
      <c r="D233" s="264"/>
      <c r="E233" s="40"/>
      <c r="F233" s="175">
        <f>D233+E233</f>
        <v>0</v>
      </c>
      <c r="G233" s="220"/>
      <c r="H233" s="40"/>
      <c r="I233" s="86">
        <f>G233+H233</f>
        <v>0</v>
      </c>
      <c r="J233" s="264"/>
      <c r="K233" s="40"/>
      <c r="L233" s="175">
        <f>J233+K233</f>
        <v>0</v>
      </c>
      <c r="M233" s="220"/>
      <c r="N233" s="40"/>
      <c r="O233" s="86">
        <f>M233+N233</f>
        <v>0</v>
      </c>
      <c r="P233" s="310"/>
      <c r="Q233" s="331"/>
      <c r="R233" s="405"/>
    </row>
    <row r="234" spans="1:18" ht="24" hidden="1" x14ac:dyDescent="0.25">
      <c r="A234" s="72">
        <v>6240</v>
      </c>
      <c r="B234" s="41" t="s">
        <v>228</v>
      </c>
      <c r="C234" s="190">
        <f t="shared" si="170"/>
        <v>0</v>
      </c>
      <c r="D234" s="129">
        <f t="shared" ref="D234:E234" si="231">SUM(D235:D236)</f>
        <v>0</v>
      </c>
      <c r="E234" s="73">
        <f t="shared" si="231"/>
        <v>0</v>
      </c>
      <c r="F234" s="93">
        <f>SUM(F235:F236)</f>
        <v>0</v>
      </c>
      <c r="G234" s="231">
        <f t="shared" ref="G234:N234" si="232">SUM(G235:G236)</f>
        <v>0</v>
      </c>
      <c r="H234" s="73">
        <f t="shared" si="232"/>
        <v>0</v>
      </c>
      <c r="I234" s="87">
        <f t="shared" si="232"/>
        <v>0</v>
      </c>
      <c r="J234" s="129">
        <f t="shared" si="232"/>
        <v>0</v>
      </c>
      <c r="K234" s="73">
        <f t="shared" si="232"/>
        <v>0</v>
      </c>
      <c r="L234" s="93">
        <f t="shared" si="232"/>
        <v>0</v>
      </c>
      <c r="M234" s="231">
        <f t="shared" si="232"/>
        <v>0</v>
      </c>
      <c r="N234" s="73">
        <f t="shared" si="232"/>
        <v>0</v>
      </c>
      <c r="O234" s="87">
        <f>SUM(O235:O236)</f>
        <v>0</v>
      </c>
      <c r="P234" s="311"/>
      <c r="Q234" s="331"/>
      <c r="R234" s="405"/>
    </row>
    <row r="235" spans="1:18" hidden="1" x14ac:dyDescent="0.25">
      <c r="A235" s="30">
        <v>6241</v>
      </c>
      <c r="B235" s="41" t="s">
        <v>229</v>
      </c>
      <c r="C235" s="190">
        <f t="shared" si="170"/>
        <v>0</v>
      </c>
      <c r="D235" s="265"/>
      <c r="E235" s="43"/>
      <c r="F235" s="93">
        <f t="shared" ref="F235:F236" si="233">D235+E235</f>
        <v>0</v>
      </c>
      <c r="G235" s="230"/>
      <c r="H235" s="43"/>
      <c r="I235" s="87">
        <f t="shared" ref="I235:I236" si="234">G235+H235</f>
        <v>0</v>
      </c>
      <c r="J235" s="265"/>
      <c r="K235" s="43"/>
      <c r="L235" s="93">
        <f t="shared" ref="L235:L236" si="235">J235+K235</f>
        <v>0</v>
      </c>
      <c r="M235" s="230"/>
      <c r="N235" s="43"/>
      <c r="O235" s="87">
        <f t="shared" ref="O235:O236" si="236">M235+N235</f>
        <v>0</v>
      </c>
      <c r="P235" s="311"/>
      <c r="Q235" s="331"/>
      <c r="R235" s="405"/>
    </row>
    <row r="236" spans="1:18" hidden="1" x14ac:dyDescent="0.25">
      <c r="A236" s="30">
        <v>6242</v>
      </c>
      <c r="B236" s="41" t="s">
        <v>230</v>
      </c>
      <c r="C236" s="190">
        <f t="shared" si="170"/>
        <v>0</v>
      </c>
      <c r="D236" s="265"/>
      <c r="E236" s="43"/>
      <c r="F236" s="93">
        <f t="shared" si="233"/>
        <v>0</v>
      </c>
      <c r="G236" s="230"/>
      <c r="H236" s="43"/>
      <c r="I236" s="87">
        <f t="shared" si="234"/>
        <v>0</v>
      </c>
      <c r="J236" s="265"/>
      <c r="K236" s="43"/>
      <c r="L236" s="93">
        <f t="shared" si="235"/>
        <v>0</v>
      </c>
      <c r="M236" s="230"/>
      <c r="N236" s="43"/>
      <c r="O236" s="87">
        <f t="shared" si="236"/>
        <v>0</v>
      </c>
      <c r="P236" s="311"/>
      <c r="Q236" s="331"/>
      <c r="R236" s="405"/>
    </row>
    <row r="237" spans="1:18" ht="25.5" hidden="1" customHeight="1" x14ac:dyDescent="0.25">
      <c r="A237" s="72">
        <v>6250</v>
      </c>
      <c r="B237" s="41" t="s">
        <v>231</v>
      </c>
      <c r="C237" s="190">
        <f t="shared" si="170"/>
        <v>0</v>
      </c>
      <c r="D237" s="129">
        <f t="shared" ref="D237:E237" si="237">SUM(D238:D242)</f>
        <v>0</v>
      </c>
      <c r="E237" s="73">
        <f t="shared" si="237"/>
        <v>0</v>
      </c>
      <c r="F237" s="93">
        <f>SUM(F238:F242)</f>
        <v>0</v>
      </c>
      <c r="G237" s="231">
        <f t="shared" ref="G237:N237" si="238">SUM(G238:G242)</f>
        <v>0</v>
      </c>
      <c r="H237" s="73">
        <f t="shared" si="238"/>
        <v>0</v>
      </c>
      <c r="I237" s="87">
        <f t="shared" si="238"/>
        <v>0</v>
      </c>
      <c r="J237" s="129">
        <f t="shared" si="238"/>
        <v>0</v>
      </c>
      <c r="K237" s="73">
        <f t="shared" si="238"/>
        <v>0</v>
      </c>
      <c r="L237" s="93">
        <f t="shared" si="238"/>
        <v>0</v>
      </c>
      <c r="M237" s="231">
        <f t="shared" si="238"/>
        <v>0</v>
      </c>
      <c r="N237" s="73">
        <f t="shared" si="238"/>
        <v>0</v>
      </c>
      <c r="O237" s="87">
        <f>SUM(O238:O242)</f>
        <v>0</v>
      </c>
      <c r="P237" s="311"/>
      <c r="Q237" s="331"/>
      <c r="R237" s="405"/>
    </row>
    <row r="238" spans="1:18" ht="14.25" hidden="1" customHeight="1" x14ac:dyDescent="0.25">
      <c r="A238" s="30">
        <v>6252</v>
      </c>
      <c r="B238" s="41" t="s">
        <v>232</v>
      </c>
      <c r="C238" s="190">
        <f t="shared" si="170"/>
        <v>0</v>
      </c>
      <c r="D238" s="265"/>
      <c r="E238" s="43"/>
      <c r="F238" s="93">
        <f t="shared" ref="F238:F244" si="239">D238+E238</f>
        <v>0</v>
      </c>
      <c r="G238" s="230"/>
      <c r="H238" s="43"/>
      <c r="I238" s="87">
        <f t="shared" ref="I238:I244" si="240">G238+H238</f>
        <v>0</v>
      </c>
      <c r="J238" s="265"/>
      <c r="K238" s="43"/>
      <c r="L238" s="93">
        <f t="shared" ref="L238:L244" si="241">J238+K238</f>
        <v>0</v>
      </c>
      <c r="M238" s="230"/>
      <c r="N238" s="43"/>
      <c r="O238" s="87">
        <f t="shared" ref="O238:O244" si="242">M238+N238</f>
        <v>0</v>
      </c>
      <c r="P238" s="311"/>
      <c r="Q238" s="331"/>
      <c r="R238" s="405"/>
    </row>
    <row r="239" spans="1:18" ht="14.25" hidden="1" customHeight="1" x14ac:dyDescent="0.25">
      <c r="A239" s="30">
        <v>6253</v>
      </c>
      <c r="B239" s="41" t="s">
        <v>233</v>
      </c>
      <c r="C239" s="190">
        <f t="shared" si="170"/>
        <v>0</v>
      </c>
      <c r="D239" s="265"/>
      <c r="E239" s="43"/>
      <c r="F239" s="93">
        <f t="shared" si="239"/>
        <v>0</v>
      </c>
      <c r="G239" s="230"/>
      <c r="H239" s="43"/>
      <c r="I239" s="87">
        <f t="shared" si="240"/>
        <v>0</v>
      </c>
      <c r="J239" s="265"/>
      <c r="K239" s="43"/>
      <c r="L239" s="93">
        <f t="shared" si="241"/>
        <v>0</v>
      </c>
      <c r="M239" s="230"/>
      <c r="N239" s="43"/>
      <c r="O239" s="87">
        <f t="shared" si="242"/>
        <v>0</v>
      </c>
      <c r="P239" s="311"/>
      <c r="Q239" s="331"/>
      <c r="R239" s="405"/>
    </row>
    <row r="240" spans="1:18" ht="24" hidden="1" x14ac:dyDescent="0.25">
      <c r="A240" s="30">
        <v>6254</v>
      </c>
      <c r="B240" s="41" t="s">
        <v>234</v>
      </c>
      <c r="C240" s="190">
        <f t="shared" si="170"/>
        <v>0</v>
      </c>
      <c r="D240" s="265"/>
      <c r="E240" s="43"/>
      <c r="F240" s="93">
        <f t="shared" si="239"/>
        <v>0</v>
      </c>
      <c r="G240" s="230"/>
      <c r="H240" s="43"/>
      <c r="I240" s="87">
        <f t="shared" si="240"/>
        <v>0</v>
      </c>
      <c r="J240" s="265"/>
      <c r="K240" s="43"/>
      <c r="L240" s="93">
        <f t="shared" si="241"/>
        <v>0</v>
      </c>
      <c r="M240" s="230"/>
      <c r="N240" s="43"/>
      <c r="O240" s="87">
        <f t="shared" si="242"/>
        <v>0</v>
      </c>
      <c r="P240" s="311"/>
      <c r="Q240" s="331"/>
      <c r="R240" s="405"/>
    </row>
    <row r="241" spans="1:18" ht="24" hidden="1" x14ac:dyDescent="0.25">
      <c r="A241" s="30">
        <v>6255</v>
      </c>
      <c r="B241" s="41" t="s">
        <v>235</v>
      </c>
      <c r="C241" s="190">
        <f t="shared" ref="C241:C295" si="243">SUM(F241,I241,L241,O241)</f>
        <v>0</v>
      </c>
      <c r="D241" s="265"/>
      <c r="E241" s="43"/>
      <c r="F241" s="93">
        <f t="shared" si="239"/>
        <v>0</v>
      </c>
      <c r="G241" s="230"/>
      <c r="H241" s="43"/>
      <c r="I241" s="87">
        <f t="shared" si="240"/>
        <v>0</v>
      </c>
      <c r="J241" s="265"/>
      <c r="K241" s="43"/>
      <c r="L241" s="93">
        <f t="shared" si="241"/>
        <v>0</v>
      </c>
      <c r="M241" s="230"/>
      <c r="N241" s="43"/>
      <c r="O241" s="87">
        <f t="shared" si="242"/>
        <v>0</v>
      </c>
      <c r="P241" s="311"/>
      <c r="Q241" s="331"/>
      <c r="R241" s="405"/>
    </row>
    <row r="242" spans="1:18" hidden="1" x14ac:dyDescent="0.25">
      <c r="A242" s="30">
        <v>6259</v>
      </c>
      <c r="B242" s="41" t="s">
        <v>236</v>
      </c>
      <c r="C242" s="190">
        <f t="shared" si="243"/>
        <v>0</v>
      </c>
      <c r="D242" s="265"/>
      <c r="E242" s="43"/>
      <c r="F242" s="93">
        <f t="shared" si="239"/>
        <v>0</v>
      </c>
      <c r="G242" s="230"/>
      <c r="H242" s="43"/>
      <c r="I242" s="87">
        <f t="shared" si="240"/>
        <v>0</v>
      </c>
      <c r="J242" s="265"/>
      <c r="K242" s="43"/>
      <c r="L242" s="93">
        <f t="shared" si="241"/>
        <v>0</v>
      </c>
      <c r="M242" s="230"/>
      <c r="N242" s="43"/>
      <c r="O242" s="87">
        <f t="shared" si="242"/>
        <v>0</v>
      </c>
      <c r="P242" s="311"/>
      <c r="Q242" s="331"/>
      <c r="R242" s="405"/>
    </row>
    <row r="243" spans="1:18" ht="24" hidden="1" x14ac:dyDescent="0.25">
      <c r="A243" s="72">
        <v>6260</v>
      </c>
      <c r="B243" s="41" t="s">
        <v>237</v>
      </c>
      <c r="C243" s="190">
        <f t="shared" si="243"/>
        <v>0</v>
      </c>
      <c r="D243" s="265"/>
      <c r="E243" s="43"/>
      <c r="F243" s="93">
        <f t="shared" si="239"/>
        <v>0</v>
      </c>
      <c r="G243" s="230"/>
      <c r="H243" s="43"/>
      <c r="I243" s="87">
        <f t="shared" si="240"/>
        <v>0</v>
      </c>
      <c r="J243" s="265"/>
      <c r="K243" s="43"/>
      <c r="L243" s="93">
        <f t="shared" si="241"/>
        <v>0</v>
      </c>
      <c r="M243" s="230"/>
      <c r="N243" s="43"/>
      <c r="O243" s="87">
        <f t="shared" si="242"/>
        <v>0</v>
      </c>
      <c r="P243" s="311"/>
      <c r="Q243" s="331"/>
      <c r="R243" s="405"/>
    </row>
    <row r="244" spans="1:18" hidden="1" x14ac:dyDescent="0.25">
      <c r="A244" s="72">
        <v>6270</v>
      </c>
      <c r="B244" s="41" t="s">
        <v>238</v>
      </c>
      <c r="C244" s="190">
        <f t="shared" si="243"/>
        <v>0</v>
      </c>
      <c r="D244" s="265"/>
      <c r="E244" s="43"/>
      <c r="F244" s="93">
        <f t="shared" si="239"/>
        <v>0</v>
      </c>
      <c r="G244" s="230"/>
      <c r="H244" s="43"/>
      <c r="I244" s="87">
        <f t="shared" si="240"/>
        <v>0</v>
      </c>
      <c r="J244" s="265"/>
      <c r="K244" s="43"/>
      <c r="L244" s="93">
        <f t="shared" si="241"/>
        <v>0</v>
      </c>
      <c r="M244" s="230"/>
      <c r="N244" s="43"/>
      <c r="O244" s="87">
        <f t="shared" si="242"/>
        <v>0</v>
      </c>
      <c r="P244" s="311"/>
      <c r="Q244" s="331"/>
      <c r="R244" s="405"/>
    </row>
    <row r="245" spans="1:18" ht="24" hidden="1" x14ac:dyDescent="0.25">
      <c r="A245" s="345">
        <v>6290</v>
      </c>
      <c r="B245" s="38" t="s">
        <v>239</v>
      </c>
      <c r="C245" s="201">
        <f t="shared" si="243"/>
        <v>0</v>
      </c>
      <c r="D245" s="128">
        <f t="shared" ref="D245:E245" si="244">SUM(D246:D249)</f>
        <v>0</v>
      </c>
      <c r="E245" s="75">
        <f t="shared" si="244"/>
        <v>0</v>
      </c>
      <c r="F245" s="175">
        <f>SUM(F246:F249)</f>
        <v>0</v>
      </c>
      <c r="G245" s="233">
        <f t="shared" ref="G245:O245" si="245">SUM(G246:G249)</f>
        <v>0</v>
      </c>
      <c r="H245" s="75">
        <f t="shared" si="245"/>
        <v>0</v>
      </c>
      <c r="I245" s="86">
        <f t="shared" si="245"/>
        <v>0</v>
      </c>
      <c r="J245" s="128">
        <f t="shared" si="245"/>
        <v>0</v>
      </c>
      <c r="K245" s="75">
        <f t="shared" si="245"/>
        <v>0</v>
      </c>
      <c r="L245" s="175">
        <f t="shared" si="245"/>
        <v>0</v>
      </c>
      <c r="M245" s="233">
        <f t="shared" si="245"/>
        <v>0</v>
      </c>
      <c r="N245" s="75">
        <f t="shared" si="245"/>
        <v>0</v>
      </c>
      <c r="O245" s="86">
        <f t="shared" si="245"/>
        <v>0</v>
      </c>
      <c r="P245" s="320"/>
      <c r="Q245" s="331"/>
      <c r="R245" s="405"/>
    </row>
    <row r="246" spans="1:18" hidden="1" x14ac:dyDescent="0.25">
      <c r="A246" s="30">
        <v>6291</v>
      </c>
      <c r="B246" s="41" t="s">
        <v>240</v>
      </c>
      <c r="C246" s="190">
        <f t="shared" si="243"/>
        <v>0</v>
      </c>
      <c r="D246" s="265"/>
      <c r="E246" s="43"/>
      <c r="F246" s="93">
        <f t="shared" ref="F246:F249" si="246">D246+E246</f>
        <v>0</v>
      </c>
      <c r="G246" s="230"/>
      <c r="H246" s="43"/>
      <c r="I246" s="87">
        <f t="shared" ref="I246:I249" si="247">G246+H246</f>
        <v>0</v>
      </c>
      <c r="J246" s="265"/>
      <c r="K246" s="43"/>
      <c r="L246" s="93">
        <f t="shared" ref="L246:L249" si="248">J246+K246</f>
        <v>0</v>
      </c>
      <c r="M246" s="230"/>
      <c r="N246" s="43"/>
      <c r="O246" s="87">
        <f t="shared" ref="O246:O249" si="249">M246+N246</f>
        <v>0</v>
      </c>
      <c r="P246" s="311"/>
      <c r="Q246" s="331"/>
      <c r="R246" s="405"/>
    </row>
    <row r="247" spans="1:18" hidden="1" x14ac:dyDescent="0.25">
      <c r="A247" s="30">
        <v>6292</v>
      </c>
      <c r="B247" s="41" t="s">
        <v>241</v>
      </c>
      <c r="C247" s="190">
        <f t="shared" si="243"/>
        <v>0</v>
      </c>
      <c r="D247" s="265"/>
      <c r="E247" s="43"/>
      <c r="F247" s="93">
        <f t="shared" si="246"/>
        <v>0</v>
      </c>
      <c r="G247" s="230"/>
      <c r="H247" s="43"/>
      <c r="I247" s="87">
        <f t="shared" si="247"/>
        <v>0</v>
      </c>
      <c r="J247" s="265"/>
      <c r="K247" s="43"/>
      <c r="L247" s="93">
        <f t="shared" si="248"/>
        <v>0</v>
      </c>
      <c r="M247" s="230"/>
      <c r="N247" s="43"/>
      <c r="O247" s="87">
        <f t="shared" si="249"/>
        <v>0</v>
      </c>
      <c r="P247" s="311"/>
      <c r="Q247" s="331"/>
      <c r="R247" s="405"/>
    </row>
    <row r="248" spans="1:18" ht="72" hidden="1" x14ac:dyDescent="0.25">
      <c r="A248" s="30">
        <v>6296</v>
      </c>
      <c r="B248" s="41" t="s">
        <v>242</v>
      </c>
      <c r="C248" s="190">
        <f t="shared" si="243"/>
        <v>0</v>
      </c>
      <c r="D248" s="265"/>
      <c r="E248" s="43"/>
      <c r="F248" s="93">
        <f t="shared" si="246"/>
        <v>0</v>
      </c>
      <c r="G248" s="230"/>
      <c r="H248" s="43"/>
      <c r="I248" s="87">
        <f t="shared" si="247"/>
        <v>0</v>
      </c>
      <c r="J248" s="265"/>
      <c r="K248" s="43"/>
      <c r="L248" s="93">
        <f t="shared" si="248"/>
        <v>0</v>
      </c>
      <c r="M248" s="230"/>
      <c r="N248" s="43"/>
      <c r="O248" s="87">
        <f t="shared" si="249"/>
        <v>0</v>
      </c>
      <c r="P248" s="311"/>
      <c r="Q248" s="331"/>
      <c r="R248" s="405"/>
    </row>
    <row r="249" spans="1:18" ht="39.75" hidden="1" customHeight="1" x14ac:dyDescent="0.25">
      <c r="A249" s="30">
        <v>6299</v>
      </c>
      <c r="B249" s="41" t="s">
        <v>243</v>
      </c>
      <c r="C249" s="190">
        <f t="shared" si="243"/>
        <v>0</v>
      </c>
      <c r="D249" s="265"/>
      <c r="E249" s="43"/>
      <c r="F249" s="93">
        <f t="shared" si="246"/>
        <v>0</v>
      </c>
      <c r="G249" s="230"/>
      <c r="H249" s="43"/>
      <c r="I249" s="87">
        <f t="shared" si="247"/>
        <v>0</v>
      </c>
      <c r="J249" s="265"/>
      <c r="K249" s="43"/>
      <c r="L249" s="93">
        <f t="shared" si="248"/>
        <v>0</v>
      </c>
      <c r="M249" s="230"/>
      <c r="N249" s="43"/>
      <c r="O249" s="87">
        <f t="shared" si="249"/>
        <v>0</v>
      </c>
      <c r="P249" s="311"/>
      <c r="Q249" s="331"/>
      <c r="R249" s="405"/>
    </row>
    <row r="250" spans="1:18" hidden="1" x14ac:dyDescent="0.25">
      <c r="A250" s="34">
        <v>6300</v>
      </c>
      <c r="B250" s="69" t="s">
        <v>244</v>
      </c>
      <c r="C250" s="188">
        <f t="shared" si="243"/>
        <v>0</v>
      </c>
      <c r="D250" s="127">
        <f t="shared" ref="D250:E250" si="250">SUM(D251,D256,D257)</f>
        <v>0</v>
      </c>
      <c r="E250" s="36">
        <f t="shared" si="250"/>
        <v>0</v>
      </c>
      <c r="F250" s="174">
        <f>SUM(F251,F256,F257)</f>
        <v>0</v>
      </c>
      <c r="G250" s="228">
        <f t="shared" ref="G250:O250" si="251">SUM(G251,G256,G257)</f>
        <v>0</v>
      </c>
      <c r="H250" s="36">
        <f t="shared" si="251"/>
        <v>0</v>
      </c>
      <c r="I250" s="120">
        <f t="shared" si="251"/>
        <v>0</v>
      </c>
      <c r="J250" s="127">
        <f t="shared" si="251"/>
        <v>0</v>
      </c>
      <c r="K250" s="36">
        <f t="shared" si="251"/>
        <v>0</v>
      </c>
      <c r="L250" s="174">
        <f t="shared" si="251"/>
        <v>0</v>
      </c>
      <c r="M250" s="228">
        <f t="shared" si="251"/>
        <v>0</v>
      </c>
      <c r="N250" s="36">
        <f t="shared" si="251"/>
        <v>0</v>
      </c>
      <c r="O250" s="120">
        <f t="shared" si="251"/>
        <v>0</v>
      </c>
      <c r="P250" s="441"/>
      <c r="Q250" s="331"/>
      <c r="R250" s="405"/>
    </row>
    <row r="251" spans="1:18" ht="24" hidden="1" x14ac:dyDescent="0.25">
      <c r="A251" s="345">
        <v>6320</v>
      </c>
      <c r="B251" s="38" t="s">
        <v>245</v>
      </c>
      <c r="C251" s="201">
        <f t="shared" si="243"/>
        <v>0</v>
      </c>
      <c r="D251" s="128">
        <f t="shared" ref="D251:E251" si="252">SUM(D252:D255)</f>
        <v>0</v>
      </c>
      <c r="E251" s="75">
        <f t="shared" si="252"/>
        <v>0</v>
      </c>
      <c r="F251" s="175">
        <f>SUM(F252:F255)</f>
        <v>0</v>
      </c>
      <c r="G251" s="233">
        <f t="shared" ref="G251:O251" si="253">SUM(G252:G255)</f>
        <v>0</v>
      </c>
      <c r="H251" s="75">
        <f t="shared" si="253"/>
        <v>0</v>
      </c>
      <c r="I251" s="86">
        <f t="shared" si="253"/>
        <v>0</v>
      </c>
      <c r="J251" s="128">
        <f t="shared" si="253"/>
        <v>0</v>
      </c>
      <c r="K251" s="75">
        <f t="shared" si="253"/>
        <v>0</v>
      </c>
      <c r="L251" s="175">
        <f t="shared" si="253"/>
        <v>0</v>
      </c>
      <c r="M251" s="233">
        <f t="shared" si="253"/>
        <v>0</v>
      </c>
      <c r="N251" s="75">
        <f t="shared" si="253"/>
        <v>0</v>
      </c>
      <c r="O251" s="86">
        <f t="shared" si="253"/>
        <v>0</v>
      </c>
      <c r="P251" s="310"/>
      <c r="Q251" s="331"/>
      <c r="R251" s="405"/>
    </row>
    <row r="252" spans="1:18" hidden="1" x14ac:dyDescent="0.25">
      <c r="A252" s="30">
        <v>6322</v>
      </c>
      <c r="B252" s="41" t="s">
        <v>246</v>
      </c>
      <c r="C252" s="190">
        <f t="shared" si="243"/>
        <v>0</v>
      </c>
      <c r="D252" s="265"/>
      <c r="E252" s="43"/>
      <c r="F252" s="93">
        <f t="shared" ref="F252:F257" si="254">D252+E252</f>
        <v>0</v>
      </c>
      <c r="G252" s="230"/>
      <c r="H252" s="43"/>
      <c r="I252" s="87">
        <f t="shared" ref="I252:I257" si="255">G252+H252</f>
        <v>0</v>
      </c>
      <c r="J252" s="265"/>
      <c r="K252" s="43"/>
      <c r="L252" s="93">
        <f t="shared" ref="L252:L257" si="256">J252+K252</f>
        <v>0</v>
      </c>
      <c r="M252" s="230"/>
      <c r="N252" s="43"/>
      <c r="O252" s="87">
        <f t="shared" ref="O252:O257" si="257">M252+N252</f>
        <v>0</v>
      </c>
      <c r="P252" s="311"/>
      <c r="Q252" s="331"/>
      <c r="R252" s="405"/>
    </row>
    <row r="253" spans="1:18" ht="24" hidden="1" x14ac:dyDescent="0.25">
      <c r="A253" s="30">
        <v>6323</v>
      </c>
      <c r="B253" s="41" t="s">
        <v>247</v>
      </c>
      <c r="C253" s="190">
        <f t="shared" si="243"/>
        <v>0</v>
      </c>
      <c r="D253" s="265"/>
      <c r="E253" s="43"/>
      <c r="F253" s="93">
        <f t="shared" si="254"/>
        <v>0</v>
      </c>
      <c r="G253" s="230"/>
      <c r="H253" s="43"/>
      <c r="I253" s="87">
        <f t="shared" si="255"/>
        <v>0</v>
      </c>
      <c r="J253" s="265"/>
      <c r="K253" s="43"/>
      <c r="L253" s="93">
        <f t="shared" si="256"/>
        <v>0</v>
      </c>
      <c r="M253" s="230"/>
      <c r="N253" s="43"/>
      <c r="O253" s="87">
        <f t="shared" si="257"/>
        <v>0</v>
      </c>
      <c r="P253" s="311"/>
      <c r="Q253" s="331"/>
      <c r="R253" s="405"/>
    </row>
    <row r="254" spans="1:18" ht="24" hidden="1" x14ac:dyDescent="0.25">
      <c r="A254" s="30">
        <v>6324</v>
      </c>
      <c r="B254" s="41" t="s">
        <v>301</v>
      </c>
      <c r="C254" s="190">
        <f t="shared" si="243"/>
        <v>0</v>
      </c>
      <c r="D254" s="265"/>
      <c r="E254" s="43"/>
      <c r="F254" s="93">
        <f t="shared" si="254"/>
        <v>0</v>
      </c>
      <c r="G254" s="230"/>
      <c r="H254" s="43"/>
      <c r="I254" s="87">
        <f t="shared" si="255"/>
        <v>0</v>
      </c>
      <c r="J254" s="265"/>
      <c r="K254" s="43"/>
      <c r="L254" s="93">
        <f t="shared" si="256"/>
        <v>0</v>
      </c>
      <c r="M254" s="230"/>
      <c r="N254" s="43"/>
      <c r="O254" s="87">
        <f t="shared" si="257"/>
        <v>0</v>
      </c>
      <c r="P254" s="311"/>
      <c r="Q254" s="331"/>
      <c r="R254" s="405"/>
    </row>
    <row r="255" spans="1:18" hidden="1" x14ac:dyDescent="0.25">
      <c r="A255" s="27">
        <v>6329</v>
      </c>
      <c r="B255" s="38" t="s">
        <v>302</v>
      </c>
      <c r="C255" s="189">
        <f t="shared" si="243"/>
        <v>0</v>
      </c>
      <c r="D255" s="264"/>
      <c r="E255" s="40"/>
      <c r="F255" s="175">
        <f t="shared" si="254"/>
        <v>0</v>
      </c>
      <c r="G255" s="220"/>
      <c r="H255" s="40"/>
      <c r="I255" s="86">
        <f t="shared" si="255"/>
        <v>0</v>
      </c>
      <c r="J255" s="264"/>
      <c r="K255" s="40"/>
      <c r="L255" s="175">
        <f t="shared" si="256"/>
        <v>0</v>
      </c>
      <c r="M255" s="220"/>
      <c r="N255" s="40"/>
      <c r="O255" s="86">
        <f t="shared" si="257"/>
        <v>0</v>
      </c>
      <c r="P255" s="310"/>
      <c r="Q255" s="331"/>
      <c r="R255" s="405"/>
    </row>
    <row r="256" spans="1:18" ht="24" hidden="1" x14ac:dyDescent="0.25">
      <c r="A256" s="90">
        <v>6330</v>
      </c>
      <c r="B256" s="91" t="s">
        <v>248</v>
      </c>
      <c r="C256" s="201">
        <f t="shared" si="243"/>
        <v>0</v>
      </c>
      <c r="D256" s="266"/>
      <c r="E256" s="80"/>
      <c r="F256" s="443">
        <f t="shared" si="254"/>
        <v>0</v>
      </c>
      <c r="G256" s="235"/>
      <c r="H256" s="80"/>
      <c r="I256" s="159">
        <f t="shared" si="255"/>
        <v>0</v>
      </c>
      <c r="J256" s="266"/>
      <c r="K256" s="80"/>
      <c r="L256" s="443">
        <f t="shared" si="256"/>
        <v>0</v>
      </c>
      <c r="M256" s="235"/>
      <c r="N256" s="80"/>
      <c r="O256" s="159">
        <f t="shared" si="257"/>
        <v>0</v>
      </c>
      <c r="P256" s="320"/>
      <c r="Q256" s="331"/>
      <c r="R256" s="405"/>
    </row>
    <row r="257" spans="1:18" hidden="1" x14ac:dyDescent="0.25">
      <c r="A257" s="72">
        <v>6360</v>
      </c>
      <c r="B257" s="41" t="s">
        <v>249</v>
      </c>
      <c r="C257" s="190">
        <f t="shared" si="243"/>
        <v>0</v>
      </c>
      <c r="D257" s="265"/>
      <c r="E257" s="43"/>
      <c r="F257" s="93">
        <f t="shared" si="254"/>
        <v>0</v>
      </c>
      <c r="G257" s="230"/>
      <c r="H257" s="43"/>
      <c r="I257" s="87">
        <f t="shared" si="255"/>
        <v>0</v>
      </c>
      <c r="J257" s="265"/>
      <c r="K257" s="43"/>
      <c r="L257" s="93">
        <f t="shared" si="256"/>
        <v>0</v>
      </c>
      <c r="M257" s="230"/>
      <c r="N257" s="43"/>
      <c r="O257" s="87">
        <f t="shared" si="257"/>
        <v>0</v>
      </c>
      <c r="P257" s="311"/>
      <c r="Q257" s="331"/>
      <c r="R257" s="405"/>
    </row>
    <row r="258" spans="1:18" ht="36" hidden="1" x14ac:dyDescent="0.25">
      <c r="A258" s="34">
        <v>6400</v>
      </c>
      <c r="B258" s="69" t="s">
        <v>250</v>
      </c>
      <c r="C258" s="188">
        <f t="shared" si="243"/>
        <v>0</v>
      </c>
      <c r="D258" s="127">
        <f t="shared" ref="D258:E258" si="258">SUM(D259,D263)</f>
        <v>0</v>
      </c>
      <c r="E258" s="36">
        <f t="shared" si="258"/>
        <v>0</v>
      </c>
      <c r="F258" s="174">
        <f>SUM(F259,F263)</f>
        <v>0</v>
      </c>
      <c r="G258" s="228">
        <f t="shared" ref="G258:O258" si="259">SUM(G259,G263)</f>
        <v>0</v>
      </c>
      <c r="H258" s="36">
        <f t="shared" si="259"/>
        <v>0</v>
      </c>
      <c r="I258" s="120">
        <f t="shared" si="259"/>
        <v>0</v>
      </c>
      <c r="J258" s="127">
        <f t="shared" si="259"/>
        <v>0</v>
      </c>
      <c r="K258" s="36">
        <f t="shared" si="259"/>
        <v>0</v>
      </c>
      <c r="L258" s="174">
        <f t="shared" si="259"/>
        <v>0</v>
      </c>
      <c r="M258" s="228">
        <f t="shared" si="259"/>
        <v>0</v>
      </c>
      <c r="N258" s="36">
        <f t="shared" si="259"/>
        <v>0</v>
      </c>
      <c r="O258" s="120">
        <f t="shared" si="259"/>
        <v>0</v>
      </c>
      <c r="P258" s="441"/>
      <c r="Q258" s="331"/>
      <c r="R258" s="405"/>
    </row>
    <row r="259" spans="1:18" ht="24" hidden="1" x14ac:dyDescent="0.25">
      <c r="A259" s="345">
        <v>6410</v>
      </c>
      <c r="B259" s="38" t="s">
        <v>251</v>
      </c>
      <c r="C259" s="189">
        <f t="shared" si="243"/>
        <v>0</v>
      </c>
      <c r="D259" s="128">
        <f t="shared" ref="D259:E259" si="260">SUM(D260:D262)</f>
        <v>0</v>
      </c>
      <c r="E259" s="75">
        <f t="shared" si="260"/>
        <v>0</v>
      </c>
      <c r="F259" s="175">
        <f>SUM(F260:F262)</f>
        <v>0</v>
      </c>
      <c r="G259" s="233">
        <f t="shared" ref="G259:O259" si="261">SUM(G260:G262)</f>
        <v>0</v>
      </c>
      <c r="H259" s="75">
        <f t="shared" si="261"/>
        <v>0</v>
      </c>
      <c r="I259" s="86">
        <f t="shared" si="261"/>
        <v>0</v>
      </c>
      <c r="J259" s="128">
        <f t="shared" si="261"/>
        <v>0</v>
      </c>
      <c r="K259" s="75">
        <f t="shared" si="261"/>
        <v>0</v>
      </c>
      <c r="L259" s="175">
        <f t="shared" si="261"/>
        <v>0</v>
      </c>
      <c r="M259" s="233">
        <f t="shared" si="261"/>
        <v>0</v>
      </c>
      <c r="N259" s="75">
        <f t="shared" si="261"/>
        <v>0</v>
      </c>
      <c r="O259" s="158">
        <f t="shared" si="261"/>
        <v>0</v>
      </c>
      <c r="P259" s="323"/>
      <c r="Q259" s="331"/>
      <c r="R259" s="405"/>
    </row>
    <row r="260" spans="1:18" hidden="1" x14ac:dyDescent="0.25">
      <c r="A260" s="30">
        <v>6411</v>
      </c>
      <c r="B260" s="92" t="s">
        <v>252</v>
      </c>
      <c r="C260" s="190">
        <f t="shared" si="243"/>
        <v>0</v>
      </c>
      <c r="D260" s="265"/>
      <c r="E260" s="43"/>
      <c r="F260" s="93">
        <f t="shared" ref="F260:F262" si="262">D260+E260</f>
        <v>0</v>
      </c>
      <c r="G260" s="230"/>
      <c r="H260" s="43"/>
      <c r="I260" s="87">
        <f t="shared" ref="I260:I262" si="263">G260+H260</f>
        <v>0</v>
      </c>
      <c r="J260" s="265"/>
      <c r="K260" s="43"/>
      <c r="L260" s="93">
        <f t="shared" ref="L260:L262" si="264">J260+K260</f>
        <v>0</v>
      </c>
      <c r="M260" s="230"/>
      <c r="N260" s="43"/>
      <c r="O260" s="87">
        <f t="shared" ref="O260:O262" si="265">M260+N260</f>
        <v>0</v>
      </c>
      <c r="P260" s="311"/>
      <c r="Q260" s="331"/>
      <c r="R260" s="405"/>
    </row>
    <row r="261" spans="1:18" ht="36" hidden="1" x14ac:dyDescent="0.25">
      <c r="A261" s="30">
        <v>6412</v>
      </c>
      <c r="B261" s="41" t="s">
        <v>253</v>
      </c>
      <c r="C261" s="190">
        <f t="shared" si="243"/>
        <v>0</v>
      </c>
      <c r="D261" s="265"/>
      <c r="E261" s="43"/>
      <c r="F261" s="93">
        <f t="shared" si="262"/>
        <v>0</v>
      </c>
      <c r="G261" s="230"/>
      <c r="H261" s="43"/>
      <c r="I261" s="87">
        <f t="shared" si="263"/>
        <v>0</v>
      </c>
      <c r="J261" s="265"/>
      <c r="K261" s="43"/>
      <c r="L261" s="93">
        <f t="shared" si="264"/>
        <v>0</v>
      </c>
      <c r="M261" s="230"/>
      <c r="N261" s="43"/>
      <c r="O261" s="87">
        <f t="shared" si="265"/>
        <v>0</v>
      </c>
      <c r="P261" s="311"/>
      <c r="Q261" s="331"/>
      <c r="R261" s="405"/>
    </row>
    <row r="262" spans="1:18" ht="36" hidden="1" x14ac:dyDescent="0.25">
      <c r="A262" s="30">
        <v>6419</v>
      </c>
      <c r="B262" s="41" t="s">
        <v>254</v>
      </c>
      <c r="C262" s="190">
        <f t="shared" si="243"/>
        <v>0</v>
      </c>
      <c r="D262" s="265"/>
      <c r="E262" s="43"/>
      <c r="F262" s="93">
        <f t="shared" si="262"/>
        <v>0</v>
      </c>
      <c r="G262" s="230"/>
      <c r="H262" s="43"/>
      <c r="I262" s="87">
        <f t="shared" si="263"/>
        <v>0</v>
      </c>
      <c r="J262" s="265"/>
      <c r="K262" s="43"/>
      <c r="L262" s="93">
        <f t="shared" si="264"/>
        <v>0</v>
      </c>
      <c r="M262" s="230"/>
      <c r="N262" s="43"/>
      <c r="O262" s="87">
        <f t="shared" si="265"/>
        <v>0</v>
      </c>
      <c r="P262" s="311"/>
      <c r="Q262" s="331"/>
      <c r="R262" s="405"/>
    </row>
    <row r="263" spans="1:18" ht="36" hidden="1" x14ac:dyDescent="0.25">
      <c r="A263" s="72">
        <v>6420</v>
      </c>
      <c r="B263" s="41" t="s">
        <v>255</v>
      </c>
      <c r="C263" s="190">
        <f t="shared" si="243"/>
        <v>0</v>
      </c>
      <c r="D263" s="129">
        <f t="shared" ref="D263:E263" si="266">SUM(D264:D267)</f>
        <v>0</v>
      </c>
      <c r="E263" s="73">
        <f t="shared" si="266"/>
        <v>0</v>
      </c>
      <c r="F263" s="93">
        <f>SUM(F264:F267)</f>
        <v>0</v>
      </c>
      <c r="G263" s="231">
        <f t="shared" ref="G263:N263" si="267">SUM(G264:G267)</f>
        <v>0</v>
      </c>
      <c r="H263" s="73">
        <f t="shared" si="267"/>
        <v>0</v>
      </c>
      <c r="I263" s="87">
        <f t="shared" si="267"/>
        <v>0</v>
      </c>
      <c r="J263" s="129">
        <f t="shared" si="267"/>
        <v>0</v>
      </c>
      <c r="K263" s="73">
        <f t="shared" si="267"/>
        <v>0</v>
      </c>
      <c r="L263" s="93">
        <f t="shared" si="267"/>
        <v>0</v>
      </c>
      <c r="M263" s="231">
        <f t="shared" si="267"/>
        <v>0</v>
      </c>
      <c r="N263" s="73">
        <f t="shared" si="267"/>
        <v>0</v>
      </c>
      <c r="O263" s="87">
        <f>SUM(O264:O267)</f>
        <v>0</v>
      </c>
      <c r="P263" s="311"/>
      <c r="Q263" s="331"/>
      <c r="R263" s="405"/>
    </row>
    <row r="264" spans="1:18" hidden="1" x14ac:dyDescent="0.25">
      <c r="A264" s="30">
        <v>6421</v>
      </c>
      <c r="B264" s="41" t="s">
        <v>256</v>
      </c>
      <c r="C264" s="190">
        <f t="shared" si="243"/>
        <v>0</v>
      </c>
      <c r="D264" s="265"/>
      <c r="E264" s="43"/>
      <c r="F264" s="93">
        <f t="shared" ref="F264:F267" si="268">D264+E264</f>
        <v>0</v>
      </c>
      <c r="G264" s="230"/>
      <c r="H264" s="43"/>
      <c r="I264" s="87">
        <f t="shared" ref="I264:I267" si="269">G264+H264</f>
        <v>0</v>
      </c>
      <c r="J264" s="265"/>
      <c r="K264" s="43"/>
      <c r="L264" s="93">
        <f t="shared" ref="L264:L267" si="270">J264+K264</f>
        <v>0</v>
      </c>
      <c r="M264" s="230"/>
      <c r="N264" s="43"/>
      <c r="O264" s="87">
        <f t="shared" ref="O264:O267" si="271">M264+N264</f>
        <v>0</v>
      </c>
      <c r="P264" s="311"/>
      <c r="Q264" s="331"/>
      <c r="R264" s="405"/>
    </row>
    <row r="265" spans="1:18" hidden="1" x14ac:dyDescent="0.25">
      <c r="A265" s="30">
        <v>6422</v>
      </c>
      <c r="B265" s="41" t="s">
        <v>257</v>
      </c>
      <c r="C265" s="190">
        <f t="shared" si="243"/>
        <v>0</v>
      </c>
      <c r="D265" s="265"/>
      <c r="E265" s="43"/>
      <c r="F265" s="93">
        <f t="shared" si="268"/>
        <v>0</v>
      </c>
      <c r="G265" s="230"/>
      <c r="H265" s="43"/>
      <c r="I265" s="87">
        <f t="shared" si="269"/>
        <v>0</v>
      </c>
      <c r="J265" s="265"/>
      <c r="K265" s="43"/>
      <c r="L265" s="93">
        <f t="shared" si="270"/>
        <v>0</v>
      </c>
      <c r="M265" s="230"/>
      <c r="N265" s="43"/>
      <c r="O265" s="87">
        <f t="shared" si="271"/>
        <v>0</v>
      </c>
      <c r="P265" s="311"/>
      <c r="Q265" s="331"/>
      <c r="R265" s="405"/>
    </row>
    <row r="266" spans="1:18" ht="24" hidden="1" x14ac:dyDescent="0.25">
      <c r="A266" s="30">
        <v>6423</v>
      </c>
      <c r="B266" s="41" t="s">
        <v>258</v>
      </c>
      <c r="C266" s="190">
        <f t="shared" si="243"/>
        <v>0</v>
      </c>
      <c r="D266" s="265"/>
      <c r="E266" s="43"/>
      <c r="F266" s="93">
        <f t="shared" si="268"/>
        <v>0</v>
      </c>
      <c r="G266" s="230"/>
      <c r="H266" s="43"/>
      <c r="I266" s="87">
        <f t="shared" si="269"/>
        <v>0</v>
      </c>
      <c r="J266" s="265"/>
      <c r="K266" s="43"/>
      <c r="L266" s="93">
        <f t="shared" si="270"/>
        <v>0</v>
      </c>
      <c r="M266" s="230"/>
      <c r="N266" s="43"/>
      <c r="O266" s="87">
        <f t="shared" si="271"/>
        <v>0</v>
      </c>
      <c r="P266" s="311"/>
      <c r="Q266" s="331"/>
      <c r="R266" s="405"/>
    </row>
    <row r="267" spans="1:18" ht="36" hidden="1" x14ac:dyDescent="0.25">
      <c r="A267" s="30">
        <v>6424</v>
      </c>
      <c r="B267" s="41" t="s">
        <v>259</v>
      </c>
      <c r="C267" s="190">
        <f t="shared" si="243"/>
        <v>0</v>
      </c>
      <c r="D267" s="265"/>
      <c r="E267" s="43"/>
      <c r="F267" s="93">
        <f t="shared" si="268"/>
        <v>0</v>
      </c>
      <c r="G267" s="230"/>
      <c r="H267" s="43"/>
      <c r="I267" s="87">
        <f t="shared" si="269"/>
        <v>0</v>
      </c>
      <c r="J267" s="265"/>
      <c r="K267" s="43"/>
      <c r="L267" s="93">
        <f t="shared" si="270"/>
        <v>0</v>
      </c>
      <c r="M267" s="230"/>
      <c r="N267" s="43"/>
      <c r="O267" s="87">
        <f t="shared" si="271"/>
        <v>0</v>
      </c>
      <c r="P267" s="311"/>
      <c r="Q267" s="331"/>
      <c r="R267" s="405"/>
    </row>
    <row r="268" spans="1:18" ht="36" hidden="1" x14ac:dyDescent="0.25">
      <c r="A268" s="95">
        <v>7000</v>
      </c>
      <c r="B268" s="95" t="s">
        <v>260</v>
      </c>
      <c r="C268" s="203">
        <f>SUM(F268,I268,L268,O268)</f>
        <v>0</v>
      </c>
      <c r="D268" s="136">
        <f t="shared" ref="D268:E268" si="272">SUM(D269,D279)</f>
        <v>0</v>
      </c>
      <c r="E268" s="96">
        <f t="shared" si="272"/>
        <v>0</v>
      </c>
      <c r="F268" s="267">
        <f>SUM(F269,F279)</f>
        <v>0</v>
      </c>
      <c r="G268" s="237">
        <f t="shared" ref="G268:N268" si="273">SUM(G269,G279)</f>
        <v>0</v>
      </c>
      <c r="H268" s="96">
        <f t="shared" si="273"/>
        <v>0</v>
      </c>
      <c r="I268" s="279">
        <f t="shared" si="273"/>
        <v>0</v>
      </c>
      <c r="J268" s="136">
        <f t="shared" si="273"/>
        <v>0</v>
      </c>
      <c r="K268" s="96">
        <f t="shared" si="273"/>
        <v>0</v>
      </c>
      <c r="L268" s="267">
        <f t="shared" si="273"/>
        <v>0</v>
      </c>
      <c r="M268" s="237">
        <f t="shared" si="273"/>
        <v>0</v>
      </c>
      <c r="N268" s="96">
        <f t="shared" si="273"/>
        <v>0</v>
      </c>
      <c r="O268" s="162">
        <f>SUM(O269,O279)</f>
        <v>0</v>
      </c>
      <c r="P268" s="445"/>
      <c r="Q268" s="331"/>
      <c r="R268" s="405"/>
    </row>
    <row r="269" spans="1:18" ht="24" hidden="1" x14ac:dyDescent="0.25">
      <c r="A269" s="34">
        <v>7200</v>
      </c>
      <c r="B269" s="69" t="s">
        <v>261</v>
      </c>
      <c r="C269" s="188">
        <f t="shared" si="243"/>
        <v>0</v>
      </c>
      <c r="D269" s="127">
        <f t="shared" ref="D269:E269" si="274">SUM(D270,D271,D274,D275,D278)</f>
        <v>0</v>
      </c>
      <c r="E269" s="36">
        <f t="shared" si="274"/>
        <v>0</v>
      </c>
      <c r="F269" s="174">
        <f>SUM(F270,F271,F274,F275,F278)</f>
        <v>0</v>
      </c>
      <c r="G269" s="228"/>
      <c r="H269" s="36"/>
      <c r="I269" s="120">
        <f>SUM(I270,I271,I274,I275,I278)</f>
        <v>0</v>
      </c>
      <c r="J269" s="127"/>
      <c r="K269" s="36"/>
      <c r="L269" s="174">
        <f>SUM(L270,L271,L274,L275,L278)</f>
        <v>0</v>
      </c>
      <c r="M269" s="228"/>
      <c r="N269" s="36"/>
      <c r="O269" s="121">
        <f>SUM(O270,O271,O274,O275,O278)</f>
        <v>0</v>
      </c>
      <c r="P269" s="440"/>
      <c r="Q269" s="331"/>
      <c r="R269" s="405"/>
    </row>
    <row r="270" spans="1:18" ht="24" hidden="1" x14ac:dyDescent="0.25">
      <c r="A270" s="345">
        <v>7210</v>
      </c>
      <c r="B270" s="38" t="s">
        <v>262</v>
      </c>
      <c r="C270" s="189">
        <f t="shared" si="243"/>
        <v>0</v>
      </c>
      <c r="D270" s="264"/>
      <c r="E270" s="40"/>
      <c r="F270" s="175">
        <f>D270+E270</f>
        <v>0</v>
      </c>
      <c r="G270" s="220"/>
      <c r="H270" s="40"/>
      <c r="I270" s="86">
        <f>G270+H270</f>
        <v>0</v>
      </c>
      <c r="J270" s="264"/>
      <c r="K270" s="40"/>
      <c r="L270" s="175">
        <f>J270+K270</f>
        <v>0</v>
      </c>
      <c r="M270" s="220"/>
      <c r="N270" s="40"/>
      <c r="O270" s="86">
        <f>M270+N270</f>
        <v>0</v>
      </c>
      <c r="P270" s="310"/>
      <c r="Q270" s="331"/>
      <c r="R270" s="405"/>
    </row>
    <row r="271" spans="1:18" s="94" customFormat="1" ht="36" hidden="1" x14ac:dyDescent="0.25">
      <c r="A271" s="72">
        <v>7220</v>
      </c>
      <c r="B271" s="41" t="s">
        <v>263</v>
      </c>
      <c r="C271" s="190">
        <f t="shared" si="243"/>
        <v>0</v>
      </c>
      <c r="D271" s="129">
        <f t="shared" ref="D271:E271" si="275">SUM(D272:D273)</f>
        <v>0</v>
      </c>
      <c r="E271" s="73">
        <f t="shared" si="275"/>
        <v>0</v>
      </c>
      <c r="F271" s="93">
        <f>SUM(F272:F273)</f>
        <v>0</v>
      </c>
      <c r="G271" s="231">
        <f t="shared" ref="G271:O271" si="276">SUM(G272:G273)</f>
        <v>0</v>
      </c>
      <c r="H271" s="73">
        <f t="shared" si="276"/>
        <v>0</v>
      </c>
      <c r="I271" s="87">
        <f t="shared" si="276"/>
        <v>0</v>
      </c>
      <c r="J271" s="129">
        <f t="shared" si="276"/>
        <v>0</v>
      </c>
      <c r="K271" s="73">
        <f t="shared" si="276"/>
        <v>0</v>
      </c>
      <c r="L271" s="93">
        <f t="shared" si="276"/>
        <v>0</v>
      </c>
      <c r="M271" s="231">
        <f t="shared" si="276"/>
        <v>0</v>
      </c>
      <c r="N271" s="73">
        <f t="shared" si="276"/>
        <v>0</v>
      </c>
      <c r="O271" s="87">
        <f t="shared" si="276"/>
        <v>0</v>
      </c>
      <c r="P271" s="311"/>
      <c r="Q271" s="343"/>
      <c r="R271" s="405"/>
    </row>
    <row r="272" spans="1:18" s="94" customFormat="1" ht="36" hidden="1" x14ac:dyDescent="0.25">
      <c r="A272" s="30">
        <v>7221</v>
      </c>
      <c r="B272" s="41" t="s">
        <v>264</v>
      </c>
      <c r="C272" s="190">
        <f t="shared" si="243"/>
        <v>0</v>
      </c>
      <c r="D272" s="265"/>
      <c r="E272" s="43"/>
      <c r="F272" s="93">
        <f t="shared" ref="F272:F274" si="277">D272+E272</f>
        <v>0</v>
      </c>
      <c r="G272" s="230"/>
      <c r="H272" s="43"/>
      <c r="I272" s="87">
        <f t="shared" ref="I272:I274" si="278">G272+H272</f>
        <v>0</v>
      </c>
      <c r="J272" s="265"/>
      <c r="K272" s="43"/>
      <c r="L272" s="93">
        <f t="shared" ref="L272:L274" si="279">J272+K272</f>
        <v>0</v>
      </c>
      <c r="M272" s="230"/>
      <c r="N272" s="43"/>
      <c r="O272" s="87">
        <f t="shared" ref="O272:O274" si="280">M272+N272</f>
        <v>0</v>
      </c>
      <c r="P272" s="311"/>
      <c r="Q272" s="343"/>
      <c r="R272" s="405"/>
    </row>
    <row r="273" spans="1:18" s="94" customFormat="1" ht="36" hidden="1" x14ac:dyDescent="0.25">
      <c r="A273" s="30">
        <v>7222</v>
      </c>
      <c r="B273" s="41" t="s">
        <v>265</v>
      </c>
      <c r="C273" s="190">
        <f t="shared" si="243"/>
        <v>0</v>
      </c>
      <c r="D273" s="265"/>
      <c r="E273" s="43"/>
      <c r="F273" s="93">
        <f t="shared" si="277"/>
        <v>0</v>
      </c>
      <c r="G273" s="230"/>
      <c r="H273" s="43"/>
      <c r="I273" s="87">
        <f t="shared" si="278"/>
        <v>0</v>
      </c>
      <c r="J273" s="265"/>
      <c r="K273" s="43"/>
      <c r="L273" s="93">
        <f t="shared" si="279"/>
        <v>0</v>
      </c>
      <c r="M273" s="230"/>
      <c r="N273" s="43"/>
      <c r="O273" s="87">
        <f t="shared" si="280"/>
        <v>0</v>
      </c>
      <c r="P273" s="311"/>
      <c r="Q273" s="343"/>
      <c r="R273" s="405"/>
    </row>
    <row r="274" spans="1:18" ht="24" hidden="1" x14ac:dyDescent="0.25">
      <c r="A274" s="72">
        <v>7230</v>
      </c>
      <c r="B274" s="41" t="s">
        <v>308</v>
      </c>
      <c r="C274" s="190">
        <f t="shared" si="243"/>
        <v>0</v>
      </c>
      <c r="D274" s="265"/>
      <c r="E274" s="43"/>
      <c r="F274" s="93">
        <f t="shared" si="277"/>
        <v>0</v>
      </c>
      <c r="G274" s="230"/>
      <c r="H274" s="43"/>
      <c r="I274" s="87">
        <f t="shared" si="278"/>
        <v>0</v>
      </c>
      <c r="J274" s="265"/>
      <c r="K274" s="43"/>
      <c r="L274" s="93">
        <f t="shared" si="279"/>
        <v>0</v>
      </c>
      <c r="M274" s="230"/>
      <c r="N274" s="43"/>
      <c r="O274" s="87">
        <f t="shared" si="280"/>
        <v>0</v>
      </c>
      <c r="P274" s="311"/>
      <c r="Q274" s="331"/>
      <c r="R274" s="405"/>
    </row>
    <row r="275" spans="1:18" ht="24" hidden="1" x14ac:dyDescent="0.25">
      <c r="A275" s="72">
        <v>7240</v>
      </c>
      <c r="B275" s="41" t="s">
        <v>266</v>
      </c>
      <c r="C275" s="190">
        <f t="shared" si="243"/>
        <v>0</v>
      </c>
      <c r="D275" s="129">
        <f t="shared" ref="D275:E275" si="281">SUM(D276:D277)</f>
        <v>0</v>
      </c>
      <c r="E275" s="73">
        <f t="shared" si="281"/>
        <v>0</v>
      </c>
      <c r="F275" s="93">
        <f>SUM(F276:F277)</f>
        <v>0</v>
      </c>
      <c r="G275" s="231">
        <f t="shared" ref="G275:O275" si="282">SUM(G276:G277)</f>
        <v>0</v>
      </c>
      <c r="H275" s="73">
        <f t="shared" si="282"/>
        <v>0</v>
      </c>
      <c r="I275" s="87">
        <f t="shared" si="282"/>
        <v>0</v>
      </c>
      <c r="J275" s="129">
        <f t="shared" si="282"/>
        <v>0</v>
      </c>
      <c r="K275" s="73">
        <f t="shared" si="282"/>
        <v>0</v>
      </c>
      <c r="L275" s="93">
        <f t="shared" si="282"/>
        <v>0</v>
      </c>
      <c r="M275" s="231">
        <f t="shared" si="282"/>
        <v>0</v>
      </c>
      <c r="N275" s="73">
        <f t="shared" si="282"/>
        <v>0</v>
      </c>
      <c r="O275" s="87">
        <f t="shared" si="282"/>
        <v>0</v>
      </c>
      <c r="P275" s="311"/>
      <c r="Q275" s="331"/>
      <c r="R275" s="405"/>
    </row>
    <row r="276" spans="1:18" ht="48" hidden="1" x14ac:dyDescent="0.25">
      <c r="A276" s="30">
        <v>7245</v>
      </c>
      <c r="B276" s="41" t="s">
        <v>267</v>
      </c>
      <c r="C276" s="190">
        <f t="shared" si="243"/>
        <v>0</v>
      </c>
      <c r="D276" s="265"/>
      <c r="E276" s="43"/>
      <c r="F276" s="93">
        <f t="shared" ref="F276:F278" si="283">D276+E276</f>
        <v>0</v>
      </c>
      <c r="G276" s="230"/>
      <c r="H276" s="43"/>
      <c r="I276" s="87">
        <f t="shared" ref="I276:I278" si="284">G276+H276</f>
        <v>0</v>
      </c>
      <c r="J276" s="265"/>
      <c r="K276" s="43"/>
      <c r="L276" s="93">
        <f t="shared" ref="L276:L278" si="285">J276+K276</f>
        <v>0</v>
      </c>
      <c r="M276" s="230"/>
      <c r="N276" s="43"/>
      <c r="O276" s="87">
        <f t="shared" ref="O276:O278" si="286">M276+N276</f>
        <v>0</v>
      </c>
      <c r="P276" s="311"/>
      <c r="Q276" s="331"/>
      <c r="R276" s="405"/>
    </row>
    <row r="277" spans="1:18" ht="96" hidden="1" x14ac:dyDescent="0.25">
      <c r="A277" s="30">
        <v>7246</v>
      </c>
      <c r="B277" s="41" t="s">
        <v>268</v>
      </c>
      <c r="C277" s="190">
        <f t="shared" si="243"/>
        <v>0</v>
      </c>
      <c r="D277" s="265"/>
      <c r="E277" s="43"/>
      <c r="F277" s="93">
        <f t="shared" si="283"/>
        <v>0</v>
      </c>
      <c r="G277" s="230"/>
      <c r="H277" s="43"/>
      <c r="I277" s="87">
        <f t="shared" si="284"/>
        <v>0</v>
      </c>
      <c r="J277" s="265"/>
      <c r="K277" s="43"/>
      <c r="L277" s="93">
        <f t="shared" si="285"/>
        <v>0</v>
      </c>
      <c r="M277" s="230"/>
      <c r="N277" s="43"/>
      <c r="O277" s="87">
        <f t="shared" si="286"/>
        <v>0</v>
      </c>
      <c r="P277" s="311"/>
      <c r="Q277" s="331"/>
      <c r="R277" s="405"/>
    </row>
    <row r="278" spans="1:18" ht="24" hidden="1" x14ac:dyDescent="0.25">
      <c r="A278" s="90">
        <v>7260</v>
      </c>
      <c r="B278" s="38" t="s">
        <v>269</v>
      </c>
      <c r="C278" s="189">
        <f t="shared" si="243"/>
        <v>0</v>
      </c>
      <c r="D278" s="264"/>
      <c r="E278" s="40"/>
      <c r="F278" s="175">
        <f t="shared" si="283"/>
        <v>0</v>
      </c>
      <c r="G278" s="220"/>
      <c r="H278" s="40"/>
      <c r="I278" s="86">
        <f t="shared" si="284"/>
        <v>0</v>
      </c>
      <c r="J278" s="264"/>
      <c r="K278" s="40"/>
      <c r="L278" s="175">
        <f t="shared" si="285"/>
        <v>0</v>
      </c>
      <c r="M278" s="220"/>
      <c r="N278" s="40"/>
      <c r="O278" s="86">
        <f t="shared" si="286"/>
        <v>0</v>
      </c>
      <c r="P278" s="310"/>
      <c r="Q278" s="331"/>
      <c r="R278" s="405"/>
    </row>
    <row r="279" spans="1:18" hidden="1" x14ac:dyDescent="0.25">
      <c r="A279" s="52">
        <v>7700</v>
      </c>
      <c r="B279" s="103" t="s">
        <v>298</v>
      </c>
      <c r="C279" s="204">
        <f t="shared" si="243"/>
        <v>0</v>
      </c>
      <c r="D279" s="137">
        <f t="shared" ref="D279:O279" si="287">D280</f>
        <v>0</v>
      </c>
      <c r="E279" s="104">
        <f t="shared" si="287"/>
        <v>0</v>
      </c>
      <c r="F279" s="176">
        <f t="shared" si="287"/>
        <v>0</v>
      </c>
      <c r="G279" s="238">
        <f t="shared" si="287"/>
        <v>0</v>
      </c>
      <c r="H279" s="104">
        <f t="shared" si="287"/>
        <v>0</v>
      </c>
      <c r="I279" s="280">
        <f t="shared" si="287"/>
        <v>0</v>
      </c>
      <c r="J279" s="137">
        <f t="shared" si="287"/>
        <v>0</v>
      </c>
      <c r="K279" s="104">
        <f t="shared" si="287"/>
        <v>0</v>
      </c>
      <c r="L279" s="176">
        <f t="shared" si="287"/>
        <v>0</v>
      </c>
      <c r="M279" s="238">
        <f t="shared" si="287"/>
        <v>0</v>
      </c>
      <c r="N279" s="104">
        <f t="shared" si="287"/>
        <v>0</v>
      </c>
      <c r="O279" s="280">
        <f t="shared" si="287"/>
        <v>0</v>
      </c>
      <c r="P279" s="441"/>
      <c r="Q279" s="331"/>
      <c r="R279" s="405"/>
    </row>
    <row r="280" spans="1:18" hidden="1" x14ac:dyDescent="0.25">
      <c r="A280" s="70">
        <v>7720</v>
      </c>
      <c r="B280" s="38" t="s">
        <v>299</v>
      </c>
      <c r="C280" s="191">
        <f t="shared" si="243"/>
        <v>0</v>
      </c>
      <c r="D280" s="257"/>
      <c r="E280" s="47"/>
      <c r="F280" s="426">
        <f>D280+E280</f>
        <v>0</v>
      </c>
      <c r="G280" s="239"/>
      <c r="H280" s="47"/>
      <c r="I280" s="158">
        <f>G280+H280</f>
        <v>0</v>
      </c>
      <c r="J280" s="257"/>
      <c r="K280" s="47"/>
      <c r="L280" s="426">
        <f>J280+K280</f>
        <v>0</v>
      </c>
      <c r="M280" s="239"/>
      <c r="N280" s="47"/>
      <c r="O280" s="158">
        <f>M280+N280</f>
        <v>0</v>
      </c>
      <c r="P280" s="323"/>
      <c r="Q280" s="331"/>
      <c r="R280" s="405"/>
    </row>
    <row r="281" spans="1:18" hidden="1" x14ac:dyDescent="0.25">
      <c r="A281" s="92"/>
      <c r="B281" s="41" t="s">
        <v>270</v>
      </c>
      <c r="C281" s="190">
        <f t="shared" si="243"/>
        <v>0</v>
      </c>
      <c r="D281" s="129">
        <f t="shared" ref="D281:E281" si="288">SUM(D282:D283)</f>
        <v>0</v>
      </c>
      <c r="E281" s="73">
        <f t="shared" si="288"/>
        <v>0</v>
      </c>
      <c r="F281" s="93">
        <f>SUM(F282:F283)</f>
        <v>0</v>
      </c>
      <c r="G281" s="231">
        <f t="shared" ref="G281:O281" si="289">SUM(G282:G283)</f>
        <v>0</v>
      </c>
      <c r="H281" s="73">
        <f t="shared" si="289"/>
        <v>0</v>
      </c>
      <c r="I281" s="87">
        <f t="shared" si="289"/>
        <v>0</v>
      </c>
      <c r="J281" s="129">
        <f t="shared" si="289"/>
        <v>0</v>
      </c>
      <c r="K281" s="73">
        <f t="shared" si="289"/>
        <v>0</v>
      </c>
      <c r="L281" s="93">
        <f t="shared" si="289"/>
        <v>0</v>
      </c>
      <c r="M281" s="231">
        <f t="shared" si="289"/>
        <v>0</v>
      </c>
      <c r="N281" s="73">
        <f t="shared" si="289"/>
        <v>0</v>
      </c>
      <c r="O281" s="87">
        <f t="shared" si="289"/>
        <v>0</v>
      </c>
      <c r="P281" s="311"/>
      <c r="Q281" s="331"/>
      <c r="R281" s="405"/>
    </row>
    <row r="282" spans="1:18" hidden="1" x14ac:dyDescent="0.25">
      <c r="A282" s="92" t="s">
        <v>271</v>
      </c>
      <c r="B282" s="30" t="s">
        <v>272</v>
      </c>
      <c r="C282" s="190">
        <f t="shared" si="243"/>
        <v>0</v>
      </c>
      <c r="D282" s="265"/>
      <c r="E282" s="43"/>
      <c r="F282" s="93">
        <f>E282+D282</f>
        <v>0</v>
      </c>
      <c r="G282" s="230"/>
      <c r="H282" s="43"/>
      <c r="I282" s="87">
        <f>H282+G282</f>
        <v>0</v>
      </c>
      <c r="J282" s="265"/>
      <c r="K282" s="43"/>
      <c r="L282" s="93">
        <f>K282+J282</f>
        <v>0</v>
      </c>
      <c r="M282" s="230"/>
      <c r="N282" s="43"/>
      <c r="O282" s="87">
        <f>N282+M282</f>
        <v>0</v>
      </c>
      <c r="P282" s="311"/>
      <c r="Q282" s="331"/>
      <c r="R282" s="405"/>
    </row>
    <row r="283" spans="1:18" ht="24" hidden="1" x14ac:dyDescent="0.25">
      <c r="A283" s="92" t="s">
        <v>273</v>
      </c>
      <c r="B283" s="97" t="s">
        <v>274</v>
      </c>
      <c r="C283" s="189">
        <f t="shared" si="243"/>
        <v>0</v>
      </c>
      <c r="D283" s="264"/>
      <c r="E283" s="40"/>
      <c r="F283" s="175">
        <f>E283+D283</f>
        <v>0</v>
      </c>
      <c r="G283" s="220"/>
      <c r="H283" s="40"/>
      <c r="I283" s="86">
        <f>H283+G283</f>
        <v>0</v>
      </c>
      <c r="J283" s="264"/>
      <c r="K283" s="40"/>
      <c r="L283" s="175">
        <f>K283+J283</f>
        <v>0</v>
      </c>
      <c r="M283" s="220"/>
      <c r="N283" s="40"/>
      <c r="O283" s="86">
        <f>N283+M283</f>
        <v>0</v>
      </c>
      <c r="P283" s="310"/>
      <c r="Q283" s="331"/>
      <c r="R283" s="405"/>
    </row>
    <row r="284" spans="1:18" ht="12.75" thickBot="1" x14ac:dyDescent="0.3">
      <c r="A284" s="108"/>
      <c r="B284" s="108" t="s">
        <v>275</v>
      </c>
      <c r="C284" s="205">
        <f t="shared" si="243"/>
        <v>11142</v>
      </c>
      <c r="D284" s="138">
        <f t="shared" ref="D284:O284" si="290">SUM(D281,D268,D229,D194,D186,D172,D74,D52)</f>
        <v>5420</v>
      </c>
      <c r="E284" s="281">
        <f t="shared" si="290"/>
        <v>5722</v>
      </c>
      <c r="F284" s="324">
        <f t="shared" si="290"/>
        <v>11142</v>
      </c>
      <c r="G284" s="240">
        <f t="shared" si="290"/>
        <v>0</v>
      </c>
      <c r="H284" s="281">
        <f t="shared" si="290"/>
        <v>0</v>
      </c>
      <c r="I284" s="324">
        <f t="shared" si="290"/>
        <v>0</v>
      </c>
      <c r="J284" s="138">
        <f t="shared" si="290"/>
        <v>0</v>
      </c>
      <c r="K284" s="109">
        <f t="shared" si="290"/>
        <v>0</v>
      </c>
      <c r="L284" s="446">
        <f t="shared" si="290"/>
        <v>0</v>
      </c>
      <c r="M284" s="240">
        <f t="shared" si="290"/>
        <v>0</v>
      </c>
      <c r="N284" s="109">
        <f t="shared" si="290"/>
        <v>0</v>
      </c>
      <c r="O284" s="281">
        <f t="shared" si="290"/>
        <v>0</v>
      </c>
      <c r="P284" s="447"/>
      <c r="Q284" s="331"/>
      <c r="R284" s="405"/>
    </row>
    <row r="285" spans="1:18" s="19" customFormat="1" ht="13.5" hidden="1" thickTop="1" thickBot="1" x14ac:dyDescent="0.3">
      <c r="A285" s="881" t="s">
        <v>276</v>
      </c>
      <c r="B285" s="882"/>
      <c r="C285" s="206">
        <f t="shared" si="243"/>
        <v>0</v>
      </c>
      <c r="D285" s="139">
        <f>SUM(D24,D25,D41,D42)-D50</f>
        <v>0</v>
      </c>
      <c r="E285" s="111">
        <f t="shared" ref="E285:F285" si="291">SUM(E24,E25,E41,E42)-E50</f>
        <v>0</v>
      </c>
      <c r="F285" s="112">
        <f t="shared" si="291"/>
        <v>0</v>
      </c>
      <c r="G285" s="241">
        <f>SUM(G24,G42)-G50</f>
        <v>0</v>
      </c>
      <c r="H285" s="111">
        <f t="shared" ref="H285:I285" si="292">SUM(H24,H42)-H50</f>
        <v>0</v>
      </c>
      <c r="I285" s="123">
        <f t="shared" si="292"/>
        <v>0</v>
      </c>
      <c r="J285" s="139">
        <f>SUM(J26,J42)-J50</f>
        <v>0</v>
      </c>
      <c r="K285" s="111">
        <f t="shared" ref="K285:L285" si="293">SUM(K26,K42)-K50</f>
        <v>0</v>
      </c>
      <c r="L285" s="112">
        <f t="shared" si="293"/>
        <v>0</v>
      </c>
      <c r="M285" s="241">
        <f>SUM(M44)-M50</f>
        <v>0</v>
      </c>
      <c r="N285" s="111">
        <f t="shared" ref="N285:O285" si="294">SUM(N44)-N50</f>
        <v>0</v>
      </c>
      <c r="O285" s="123">
        <f t="shared" si="294"/>
        <v>0</v>
      </c>
      <c r="P285" s="327"/>
      <c r="Q285" s="182"/>
      <c r="R285" s="405"/>
    </row>
    <row r="286" spans="1:18" s="19" customFormat="1" ht="12.75" hidden="1" thickTop="1" x14ac:dyDescent="0.25">
      <c r="A286" s="883" t="s">
        <v>277</v>
      </c>
      <c r="B286" s="884"/>
      <c r="C286" s="207">
        <f t="shared" si="243"/>
        <v>0</v>
      </c>
      <c r="D286" s="140">
        <f>SUM(D287,D288)-D295+D296</f>
        <v>0</v>
      </c>
      <c r="E286" s="101">
        <f t="shared" ref="E286:O286" si="295">SUM(E287,E288)-E295+E296</f>
        <v>0</v>
      </c>
      <c r="F286" s="107">
        <f t="shared" si="295"/>
        <v>0</v>
      </c>
      <c r="G286" s="242">
        <f t="shared" si="295"/>
        <v>0</v>
      </c>
      <c r="H286" s="101">
        <f t="shared" si="295"/>
        <v>0</v>
      </c>
      <c r="I286" s="110">
        <f t="shared" si="295"/>
        <v>0</v>
      </c>
      <c r="J286" s="140">
        <f t="shared" si="295"/>
        <v>0</v>
      </c>
      <c r="K286" s="101">
        <f t="shared" si="295"/>
        <v>0</v>
      </c>
      <c r="L286" s="107">
        <f t="shared" si="295"/>
        <v>0</v>
      </c>
      <c r="M286" s="242">
        <f t="shared" si="295"/>
        <v>0</v>
      </c>
      <c r="N286" s="101">
        <f t="shared" si="295"/>
        <v>0</v>
      </c>
      <c r="O286" s="110">
        <f t="shared" si="295"/>
        <v>0</v>
      </c>
      <c r="P286" s="448"/>
      <c r="Q286" s="182"/>
      <c r="R286" s="405"/>
    </row>
    <row r="287" spans="1:18" s="19" customFormat="1" ht="13.5" hidden="1" thickTop="1" thickBot="1" x14ac:dyDescent="0.3">
      <c r="A287" s="60" t="s">
        <v>278</v>
      </c>
      <c r="B287" s="60" t="s">
        <v>279</v>
      </c>
      <c r="C287" s="197">
        <f t="shared" si="243"/>
        <v>0</v>
      </c>
      <c r="D287" s="131">
        <f t="shared" ref="D287:O287" si="296">D21-D281</f>
        <v>0</v>
      </c>
      <c r="E287" s="61">
        <f t="shared" si="296"/>
        <v>0</v>
      </c>
      <c r="F287" s="168">
        <f t="shared" si="296"/>
        <v>0</v>
      </c>
      <c r="G287" s="224">
        <f t="shared" si="296"/>
        <v>0</v>
      </c>
      <c r="H287" s="61">
        <f t="shared" si="296"/>
        <v>0</v>
      </c>
      <c r="I287" s="114">
        <f t="shared" si="296"/>
        <v>0</v>
      </c>
      <c r="J287" s="131">
        <f t="shared" si="296"/>
        <v>0</v>
      </c>
      <c r="K287" s="61">
        <f t="shared" si="296"/>
        <v>0</v>
      </c>
      <c r="L287" s="168">
        <f t="shared" si="296"/>
        <v>0</v>
      </c>
      <c r="M287" s="224">
        <f t="shared" si="296"/>
        <v>0</v>
      </c>
      <c r="N287" s="61">
        <f t="shared" si="296"/>
        <v>0</v>
      </c>
      <c r="O287" s="114">
        <f t="shared" si="296"/>
        <v>0</v>
      </c>
      <c r="P287" s="435"/>
      <c r="Q287" s="182"/>
      <c r="R287" s="405"/>
    </row>
    <row r="288" spans="1:18" s="19" customFormat="1" ht="12.75" hidden="1" thickTop="1" x14ac:dyDescent="0.25">
      <c r="A288" s="113" t="s">
        <v>280</v>
      </c>
      <c r="B288" s="113" t="s">
        <v>281</v>
      </c>
      <c r="C288" s="207">
        <f t="shared" si="243"/>
        <v>0</v>
      </c>
      <c r="D288" s="140">
        <f t="shared" ref="D288:O288" si="297">SUM(D289,D291,D293)-SUM(D290,D292,D294)</f>
        <v>0</v>
      </c>
      <c r="E288" s="101">
        <f t="shared" si="297"/>
        <v>0</v>
      </c>
      <c r="F288" s="107">
        <f t="shared" si="297"/>
        <v>0</v>
      </c>
      <c r="G288" s="242">
        <f t="shared" si="297"/>
        <v>0</v>
      </c>
      <c r="H288" s="101">
        <f t="shared" si="297"/>
        <v>0</v>
      </c>
      <c r="I288" s="110">
        <f t="shared" si="297"/>
        <v>0</v>
      </c>
      <c r="J288" s="140">
        <f t="shared" si="297"/>
        <v>0</v>
      </c>
      <c r="K288" s="101">
        <f t="shared" si="297"/>
        <v>0</v>
      </c>
      <c r="L288" s="107">
        <f t="shared" si="297"/>
        <v>0</v>
      </c>
      <c r="M288" s="242">
        <f t="shared" si="297"/>
        <v>0</v>
      </c>
      <c r="N288" s="101">
        <f t="shared" si="297"/>
        <v>0</v>
      </c>
      <c r="O288" s="110">
        <f t="shared" si="297"/>
        <v>0</v>
      </c>
      <c r="P288" s="448"/>
      <c r="Q288" s="182"/>
      <c r="R288" s="405"/>
    </row>
    <row r="289" spans="1:18" ht="12.75" hidden="1" thickTop="1" x14ac:dyDescent="0.25">
      <c r="A289" s="98" t="s">
        <v>282</v>
      </c>
      <c r="B289" s="57" t="s">
        <v>283</v>
      </c>
      <c r="C289" s="191">
        <f t="shared" si="243"/>
        <v>0</v>
      </c>
      <c r="D289" s="257"/>
      <c r="E289" s="47"/>
      <c r="F289" s="426">
        <f t="shared" ref="F289:F296" si="298">E289+D289</f>
        <v>0</v>
      </c>
      <c r="G289" s="239"/>
      <c r="H289" s="47"/>
      <c r="I289" s="158">
        <f t="shared" ref="I289:I296" si="299">H289+G289</f>
        <v>0</v>
      </c>
      <c r="J289" s="257"/>
      <c r="K289" s="47"/>
      <c r="L289" s="426">
        <f t="shared" ref="L289:L296" si="300">K289+J289</f>
        <v>0</v>
      </c>
      <c r="M289" s="239"/>
      <c r="N289" s="47"/>
      <c r="O289" s="158">
        <f t="shared" ref="O289:O296" si="301">N289+M289</f>
        <v>0</v>
      </c>
      <c r="P289" s="323"/>
      <c r="Q289" s="331"/>
      <c r="R289" s="405"/>
    </row>
    <row r="290" spans="1:18" ht="24.75" hidden="1" thickTop="1" x14ac:dyDescent="0.25">
      <c r="A290" s="92" t="s">
        <v>284</v>
      </c>
      <c r="B290" s="29" t="s">
        <v>285</v>
      </c>
      <c r="C290" s="190">
        <f t="shared" si="243"/>
        <v>0</v>
      </c>
      <c r="D290" s="265"/>
      <c r="E290" s="43"/>
      <c r="F290" s="93">
        <f t="shared" si="298"/>
        <v>0</v>
      </c>
      <c r="G290" s="230"/>
      <c r="H290" s="43"/>
      <c r="I290" s="87">
        <f t="shared" si="299"/>
        <v>0</v>
      </c>
      <c r="J290" s="265"/>
      <c r="K290" s="43"/>
      <c r="L290" s="93">
        <f t="shared" si="300"/>
        <v>0</v>
      </c>
      <c r="M290" s="230"/>
      <c r="N290" s="43"/>
      <c r="O290" s="87">
        <f t="shared" si="301"/>
        <v>0</v>
      </c>
      <c r="P290" s="311"/>
      <c r="Q290" s="331"/>
      <c r="R290" s="405"/>
    </row>
    <row r="291" spans="1:18" ht="12.75" hidden="1" thickTop="1" x14ac:dyDescent="0.25">
      <c r="A291" s="92" t="s">
        <v>286</v>
      </c>
      <c r="B291" s="29" t="s">
        <v>287</v>
      </c>
      <c r="C291" s="190">
        <f t="shared" si="243"/>
        <v>0</v>
      </c>
      <c r="D291" s="265"/>
      <c r="E291" s="43"/>
      <c r="F291" s="93">
        <f t="shared" si="298"/>
        <v>0</v>
      </c>
      <c r="G291" s="230"/>
      <c r="H291" s="43"/>
      <c r="I291" s="87">
        <f t="shared" si="299"/>
        <v>0</v>
      </c>
      <c r="J291" s="265"/>
      <c r="K291" s="43"/>
      <c r="L291" s="93">
        <f t="shared" si="300"/>
        <v>0</v>
      </c>
      <c r="M291" s="230"/>
      <c r="N291" s="43"/>
      <c r="O291" s="87">
        <f t="shared" si="301"/>
        <v>0</v>
      </c>
      <c r="P291" s="311"/>
      <c r="Q291" s="331"/>
      <c r="R291" s="405"/>
    </row>
    <row r="292" spans="1:18" ht="24.75" hidden="1" thickTop="1" x14ac:dyDescent="0.25">
      <c r="A292" s="92" t="s">
        <v>288</v>
      </c>
      <c r="B292" s="29" t="s">
        <v>289</v>
      </c>
      <c r="C292" s="190">
        <f>SUM(F292,I292,L292,O292)</f>
        <v>0</v>
      </c>
      <c r="D292" s="265"/>
      <c r="E292" s="43"/>
      <c r="F292" s="93">
        <f t="shared" si="298"/>
        <v>0</v>
      </c>
      <c r="G292" s="230"/>
      <c r="H292" s="43"/>
      <c r="I292" s="87">
        <f t="shared" si="299"/>
        <v>0</v>
      </c>
      <c r="J292" s="265"/>
      <c r="K292" s="43"/>
      <c r="L292" s="93">
        <f t="shared" si="300"/>
        <v>0</v>
      </c>
      <c r="M292" s="230"/>
      <c r="N292" s="43"/>
      <c r="O292" s="87">
        <f t="shared" si="301"/>
        <v>0</v>
      </c>
      <c r="P292" s="311"/>
      <c r="Q292" s="331"/>
      <c r="R292" s="405"/>
    </row>
    <row r="293" spans="1:18" ht="12.75" hidden="1" thickTop="1" x14ac:dyDescent="0.25">
      <c r="A293" s="92" t="s">
        <v>290</v>
      </c>
      <c r="B293" s="29" t="s">
        <v>291</v>
      </c>
      <c r="C293" s="190">
        <f t="shared" si="243"/>
        <v>0</v>
      </c>
      <c r="D293" s="265"/>
      <c r="E293" s="43"/>
      <c r="F293" s="93">
        <f t="shared" si="298"/>
        <v>0</v>
      </c>
      <c r="G293" s="230"/>
      <c r="H293" s="43"/>
      <c r="I293" s="87">
        <f t="shared" si="299"/>
        <v>0</v>
      </c>
      <c r="J293" s="265"/>
      <c r="K293" s="43"/>
      <c r="L293" s="93">
        <f t="shared" si="300"/>
        <v>0</v>
      </c>
      <c r="M293" s="230"/>
      <c r="N293" s="43"/>
      <c r="O293" s="87">
        <f t="shared" si="301"/>
        <v>0</v>
      </c>
      <c r="P293" s="311"/>
      <c r="Q293" s="331"/>
      <c r="R293" s="405"/>
    </row>
    <row r="294" spans="1:18" ht="24.75" hidden="1" thickTop="1" x14ac:dyDescent="0.25">
      <c r="A294" s="99" t="s">
        <v>292</v>
      </c>
      <c r="B294" s="100" t="s">
        <v>293</v>
      </c>
      <c r="C294" s="201">
        <f t="shared" si="243"/>
        <v>0</v>
      </c>
      <c r="D294" s="266"/>
      <c r="E294" s="80"/>
      <c r="F294" s="443">
        <f t="shared" si="298"/>
        <v>0</v>
      </c>
      <c r="G294" s="235"/>
      <c r="H294" s="80"/>
      <c r="I294" s="159">
        <f t="shared" si="299"/>
        <v>0</v>
      </c>
      <c r="J294" s="266"/>
      <c r="K294" s="80"/>
      <c r="L294" s="443">
        <f t="shared" si="300"/>
        <v>0</v>
      </c>
      <c r="M294" s="235"/>
      <c r="N294" s="80"/>
      <c r="O294" s="159">
        <f t="shared" si="301"/>
        <v>0</v>
      </c>
      <c r="P294" s="320"/>
      <c r="Q294" s="331"/>
      <c r="R294" s="405"/>
    </row>
    <row r="295" spans="1:18" s="19" customFormat="1" ht="13.5" hidden="1" thickTop="1" thickBot="1" x14ac:dyDescent="0.3">
      <c r="A295" s="115" t="s">
        <v>294</v>
      </c>
      <c r="B295" s="115" t="s">
        <v>295</v>
      </c>
      <c r="C295" s="206">
        <f t="shared" si="243"/>
        <v>0</v>
      </c>
      <c r="D295" s="268"/>
      <c r="E295" s="116"/>
      <c r="F295" s="112">
        <f t="shared" si="298"/>
        <v>0</v>
      </c>
      <c r="G295" s="243"/>
      <c r="H295" s="116"/>
      <c r="I295" s="123">
        <f t="shared" si="299"/>
        <v>0</v>
      </c>
      <c r="J295" s="268"/>
      <c r="K295" s="116"/>
      <c r="L295" s="112">
        <f t="shared" si="300"/>
        <v>0</v>
      </c>
      <c r="M295" s="243"/>
      <c r="N295" s="116"/>
      <c r="O295" s="123">
        <f t="shared" si="301"/>
        <v>0</v>
      </c>
      <c r="P295" s="327"/>
      <c r="Q295" s="182"/>
      <c r="R295" s="405"/>
    </row>
    <row r="296" spans="1:18" s="19" customFormat="1" ht="48.75" hidden="1" thickTop="1" x14ac:dyDescent="0.25">
      <c r="A296" s="113" t="s">
        <v>296</v>
      </c>
      <c r="B296" s="102" t="s">
        <v>297</v>
      </c>
      <c r="C296" s="207">
        <f>SUM(F296,I296,L296,O296)</f>
        <v>0</v>
      </c>
      <c r="D296" s="269"/>
      <c r="E296" s="449"/>
      <c r="F296" s="174">
        <f t="shared" si="298"/>
        <v>0</v>
      </c>
      <c r="G296" s="234"/>
      <c r="H296" s="76"/>
      <c r="I296" s="120">
        <f t="shared" si="299"/>
        <v>0</v>
      </c>
      <c r="J296" s="249"/>
      <c r="K296" s="76"/>
      <c r="L296" s="174">
        <f t="shared" si="300"/>
        <v>0</v>
      </c>
      <c r="M296" s="234"/>
      <c r="N296" s="76"/>
      <c r="O296" s="120">
        <f t="shared" si="301"/>
        <v>0</v>
      </c>
      <c r="P296" s="317"/>
      <c r="Q296" s="182"/>
      <c r="R296" s="405"/>
    </row>
    <row r="297" spans="1:18" ht="12.75" thickTop="1" x14ac:dyDescent="0.25">
      <c r="A297" s="1"/>
      <c r="B297" s="1"/>
      <c r="C297" s="1"/>
      <c r="D297" s="1"/>
      <c r="E297" s="1"/>
      <c r="F297" s="1"/>
      <c r="G297" s="1"/>
      <c r="H297" s="1"/>
      <c r="I297" s="1"/>
      <c r="J297" s="1"/>
      <c r="K297" s="1"/>
      <c r="L297" s="1"/>
      <c r="M297" s="1"/>
      <c r="N297" s="1"/>
      <c r="O297" s="1"/>
    </row>
    <row r="298" spans="1:18" x14ac:dyDescent="0.25">
      <c r="A298" s="1"/>
      <c r="B298" s="1"/>
      <c r="C298" s="1"/>
      <c r="D298" s="1"/>
      <c r="E298" s="1"/>
      <c r="F298" s="1"/>
      <c r="G298" s="1"/>
      <c r="H298" s="1"/>
      <c r="I298" s="1"/>
      <c r="J298" s="1"/>
      <c r="K298" s="1"/>
      <c r="L298" s="1"/>
      <c r="M298" s="1"/>
      <c r="N298" s="1"/>
      <c r="O298" s="1"/>
    </row>
    <row r="299" spans="1:18" x14ac:dyDescent="0.25">
      <c r="A299" s="1"/>
      <c r="B299" s="1"/>
      <c r="C299" s="1"/>
      <c r="D299" s="1"/>
      <c r="E299" s="1"/>
      <c r="F299" s="1"/>
      <c r="G299" s="1"/>
      <c r="H299" s="1"/>
      <c r="I299" s="1"/>
      <c r="J299" s="1"/>
      <c r="K299" s="1"/>
      <c r="L299" s="1"/>
      <c r="M299" s="1"/>
      <c r="N299" s="1"/>
      <c r="O299" s="1"/>
    </row>
    <row r="300" spans="1:18" x14ac:dyDescent="0.25">
      <c r="A300" s="1"/>
      <c r="B300" s="1"/>
      <c r="C300" s="1"/>
      <c r="D300" s="1"/>
      <c r="E300" s="1"/>
      <c r="F300" s="1"/>
      <c r="G300" s="1"/>
      <c r="H300" s="1"/>
      <c r="I300" s="1"/>
      <c r="J300" s="1"/>
      <c r="K300" s="1"/>
      <c r="L300" s="1"/>
      <c r="M300" s="1"/>
      <c r="N300" s="1"/>
      <c r="O300" s="1"/>
    </row>
    <row r="301" spans="1:18" x14ac:dyDescent="0.25">
      <c r="A301" s="1"/>
      <c r="B301" s="1"/>
      <c r="C301" s="1"/>
      <c r="D301" s="1"/>
      <c r="E301" s="1"/>
      <c r="F301" s="1"/>
      <c r="G301" s="1"/>
      <c r="H301" s="1"/>
      <c r="I301" s="1"/>
      <c r="J301" s="1"/>
      <c r="K301" s="1"/>
      <c r="L301" s="1"/>
      <c r="M301" s="1"/>
      <c r="N301" s="1"/>
      <c r="O301" s="1"/>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NZA2XbEJ8yYY2Gv4v+LK4jighdOutFVPSnFwOVArH/djQkodMOrpTPhtatTCInPE+JgbXo0ElVTd3YQWvUnDUA==" saltValue="p7kE5S9GOILIwx2+8vNNbw==" spinCount="100000" sheet="1" objects="1" scenarios="1" formatCells="0" formatColumns="0" formatRows="0"/>
  <autoFilter ref="A18:P296">
    <filterColumn colId="2">
      <filters blank="1">
        <filter val="11 142"/>
        <filter val="4 400"/>
        <filter val="5 350"/>
        <filter val="5 420"/>
        <filter val="5 722"/>
        <filter val="70"/>
        <filter val="95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100.pielikums Jūrmalas pilsētas domes
2017.gada 23.marta saistošajiem noteikumiem Nr.14
(protokols Nr.6, 9.punkts)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U7" sqref="U7"/>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613</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621</v>
      </c>
      <c r="D3" s="916"/>
      <c r="E3" s="916"/>
      <c r="F3" s="916"/>
      <c r="G3" s="916"/>
      <c r="H3" s="916"/>
      <c r="I3" s="916"/>
      <c r="J3" s="916"/>
      <c r="K3" s="916"/>
      <c r="L3" s="916"/>
      <c r="M3" s="916"/>
      <c r="N3" s="916"/>
      <c r="O3" s="916"/>
      <c r="P3" s="917"/>
      <c r="Q3" s="331"/>
    </row>
    <row r="4" spans="1:17" ht="12.75" customHeight="1" x14ac:dyDescent="0.25">
      <c r="A4" s="4" t="s">
        <v>1</v>
      </c>
      <c r="B4" s="5"/>
      <c r="C4" s="916" t="s">
        <v>614</v>
      </c>
      <c r="D4" s="916"/>
      <c r="E4" s="916"/>
      <c r="F4" s="916"/>
      <c r="G4" s="916"/>
      <c r="H4" s="916"/>
      <c r="I4" s="916"/>
      <c r="J4" s="916"/>
      <c r="K4" s="916"/>
      <c r="L4" s="916"/>
      <c r="M4" s="916"/>
      <c r="N4" s="916"/>
      <c r="O4" s="916"/>
      <c r="P4" s="917"/>
      <c r="Q4" s="331"/>
    </row>
    <row r="5" spans="1:17" ht="12.75" customHeight="1" x14ac:dyDescent="0.25">
      <c r="A5" s="2" t="s">
        <v>2</v>
      </c>
      <c r="B5" s="3"/>
      <c r="C5" s="891" t="s">
        <v>615</v>
      </c>
      <c r="D5" s="891"/>
      <c r="E5" s="891"/>
      <c r="F5" s="891"/>
      <c r="G5" s="891"/>
      <c r="H5" s="891"/>
      <c r="I5" s="891"/>
      <c r="J5" s="891"/>
      <c r="K5" s="891"/>
      <c r="L5" s="891"/>
      <c r="M5" s="891"/>
      <c r="N5" s="891"/>
      <c r="O5" s="891"/>
      <c r="P5" s="892"/>
      <c r="Q5" s="331"/>
    </row>
    <row r="6" spans="1:17" ht="12.75" customHeight="1" x14ac:dyDescent="0.25">
      <c r="A6" s="2" t="s">
        <v>3</v>
      </c>
      <c r="B6" s="3"/>
      <c r="C6" s="891" t="s">
        <v>393</v>
      </c>
      <c r="D6" s="891"/>
      <c r="E6" s="891"/>
      <c r="F6" s="891"/>
      <c r="G6" s="891"/>
      <c r="H6" s="891"/>
      <c r="I6" s="891"/>
      <c r="J6" s="891"/>
      <c r="K6" s="891"/>
      <c r="L6" s="891"/>
      <c r="M6" s="891"/>
      <c r="N6" s="891"/>
      <c r="O6" s="891"/>
      <c r="P6" s="892"/>
      <c r="Q6" s="331"/>
    </row>
    <row r="7" spans="1:17" x14ac:dyDescent="0.25">
      <c r="A7" s="2" t="s">
        <v>4</v>
      </c>
      <c r="B7" s="3"/>
      <c r="C7" s="916" t="s">
        <v>616</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617</v>
      </c>
      <c r="D9" s="891"/>
      <c r="E9" s="891"/>
      <c r="F9" s="891"/>
      <c r="G9" s="891"/>
      <c r="H9" s="891"/>
      <c r="I9" s="891"/>
      <c r="J9" s="891"/>
      <c r="K9" s="891"/>
      <c r="L9" s="891"/>
      <c r="M9" s="891"/>
      <c r="N9" s="891"/>
      <c r="O9" s="891"/>
      <c r="P9" s="892"/>
      <c r="Q9" s="331"/>
    </row>
    <row r="10" spans="1:17" ht="12.75" customHeight="1" x14ac:dyDescent="0.25">
      <c r="A10" s="2"/>
      <c r="B10" s="3" t="s">
        <v>7</v>
      </c>
      <c r="C10" s="891" t="s">
        <v>618</v>
      </c>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t="s">
        <v>619</v>
      </c>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515"/>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17" s="13" customFormat="1" ht="66" customHeight="1" thickBot="1" x14ac:dyDescent="0.3">
      <c r="A17" s="895"/>
      <c r="B17" s="897"/>
      <c r="C17" s="925"/>
      <c r="D17" s="923"/>
      <c r="E17" s="890"/>
      <c r="F17" s="903"/>
      <c r="G17" s="905"/>
      <c r="H17" s="890"/>
      <c r="I17" s="921"/>
      <c r="J17" s="923"/>
      <c r="K17" s="888"/>
      <c r="L17" s="927"/>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17" s="19" customFormat="1" x14ac:dyDescent="0.25">
      <c r="A19" s="16"/>
      <c r="B19" s="17" t="s">
        <v>19</v>
      </c>
      <c r="C19" s="182"/>
      <c r="D19" s="244"/>
      <c r="E19" s="142"/>
      <c r="F19" s="290"/>
      <c r="G19" s="209"/>
      <c r="H19" s="142"/>
      <c r="I19" s="290"/>
      <c r="J19" s="244"/>
      <c r="K19" s="18"/>
      <c r="L19" s="402"/>
      <c r="M19" s="209"/>
      <c r="N19" s="18"/>
      <c r="O19" s="142"/>
      <c r="P19" s="290"/>
      <c r="Q19" s="182"/>
    </row>
    <row r="20" spans="1:17" s="19" customFormat="1" ht="12.75" thickBot="1" x14ac:dyDescent="0.3">
      <c r="A20" s="20"/>
      <c r="B20" s="21" t="s">
        <v>20</v>
      </c>
      <c r="C20" s="183">
        <f>SUM(F20,I20,L20,O20)</f>
        <v>466817</v>
      </c>
      <c r="D20" s="125">
        <f>SUM(D21,D24,D25,D41,D42)</f>
        <v>444025</v>
      </c>
      <c r="E20" s="270">
        <f>SUM(E21,E24,E25,E41,E42)</f>
        <v>0</v>
      </c>
      <c r="F20" s="291">
        <f>SUM(F21,F24,F25,F41,F42)</f>
        <v>444025</v>
      </c>
      <c r="G20" s="210">
        <f>SUM(G21,G24,G42)</f>
        <v>0</v>
      </c>
      <c r="H20" s="270">
        <f t="shared" ref="H20:I20" si="0">SUM(H21,H24,H42)</f>
        <v>0</v>
      </c>
      <c r="I20" s="291">
        <f t="shared" si="0"/>
        <v>0</v>
      </c>
      <c r="J20" s="125">
        <f>SUM(J21,J26,J42)</f>
        <v>22792</v>
      </c>
      <c r="K20" s="22">
        <f t="shared" ref="K20:L20" si="1">SUM(K21,K26,K42)</f>
        <v>0</v>
      </c>
      <c r="L20" s="403">
        <f t="shared" si="1"/>
        <v>22792</v>
      </c>
      <c r="M20" s="210">
        <f>SUM(M21,M44)</f>
        <v>0</v>
      </c>
      <c r="N20" s="22">
        <f t="shared" ref="N20:O20" si="2">SUM(N21,N44)</f>
        <v>0</v>
      </c>
      <c r="O20" s="270">
        <f t="shared" si="2"/>
        <v>0</v>
      </c>
      <c r="P20" s="404"/>
      <c r="Q20" s="182"/>
    </row>
    <row r="21" spans="1:17" ht="12.75" thickTop="1" x14ac:dyDescent="0.25">
      <c r="A21" s="23"/>
      <c r="B21" s="24" t="s">
        <v>21</v>
      </c>
      <c r="C21" s="184">
        <f t="shared" ref="C21" si="3">SUM(F21,I21,L21,O21)</f>
        <v>5562</v>
      </c>
      <c r="D21" s="126">
        <f t="shared" ref="D21:E21" si="4">SUM(D22:D23)</f>
        <v>0</v>
      </c>
      <c r="E21" s="271">
        <f t="shared" si="4"/>
        <v>0</v>
      </c>
      <c r="F21" s="292">
        <f>SUM(F22:F23)</f>
        <v>0</v>
      </c>
      <c r="G21" s="211">
        <f t="shared" ref="G21:O21" si="5">SUM(G22:G23)</f>
        <v>0</v>
      </c>
      <c r="H21" s="271">
        <f t="shared" si="5"/>
        <v>0</v>
      </c>
      <c r="I21" s="292">
        <f t="shared" si="5"/>
        <v>0</v>
      </c>
      <c r="J21" s="126">
        <f t="shared" si="5"/>
        <v>5562</v>
      </c>
      <c r="K21" s="25">
        <f t="shared" si="5"/>
        <v>0</v>
      </c>
      <c r="L21" s="165">
        <f t="shared" si="5"/>
        <v>5562</v>
      </c>
      <c r="M21" s="211">
        <f>SUM(M22:M23)</f>
        <v>0</v>
      </c>
      <c r="N21" s="25">
        <f t="shared" si="5"/>
        <v>0</v>
      </c>
      <c r="O21" s="271">
        <f t="shared" si="5"/>
        <v>0</v>
      </c>
      <c r="P21" s="406"/>
      <c r="Q21" s="331"/>
    </row>
    <row r="22" spans="1:17" hidden="1" x14ac:dyDescent="0.25">
      <c r="A22" s="26"/>
      <c r="B22" s="27" t="s">
        <v>22</v>
      </c>
      <c r="C22" s="185">
        <f>SUM(F22,I22,L22,O22)</f>
        <v>0</v>
      </c>
      <c r="D22" s="245"/>
      <c r="E22" s="28"/>
      <c r="F22" s="407">
        <f>D22+E22</f>
        <v>0</v>
      </c>
      <c r="G22" s="212"/>
      <c r="H22" s="28"/>
      <c r="I22" s="408">
        <f>G22+H22</f>
        <v>0</v>
      </c>
      <c r="J22" s="245"/>
      <c r="K22" s="28"/>
      <c r="L22" s="407">
        <f>J22+K22</f>
        <v>0</v>
      </c>
      <c r="M22" s="212"/>
      <c r="N22" s="28"/>
      <c r="O22" s="408">
        <f t="shared" ref="O22" si="6">M22+N22</f>
        <v>0</v>
      </c>
      <c r="P22" s="293"/>
      <c r="Q22" s="331"/>
    </row>
    <row r="23" spans="1:17" x14ac:dyDescent="0.25">
      <c r="A23" s="29"/>
      <c r="B23" s="30" t="s">
        <v>23</v>
      </c>
      <c r="C23" s="186">
        <f t="shared" ref="C23" si="7">SUM(F23,I23,L23,O23)</f>
        <v>5562</v>
      </c>
      <c r="D23" s="246"/>
      <c r="E23" s="272"/>
      <c r="F23" s="294">
        <f t="shared" ref="F23:F24" si="8">D23+E23</f>
        <v>0</v>
      </c>
      <c r="G23" s="213"/>
      <c r="H23" s="272"/>
      <c r="I23" s="294">
        <f>G23+H23</f>
        <v>0</v>
      </c>
      <c r="J23" s="246">
        <v>5562</v>
      </c>
      <c r="K23" s="31"/>
      <c r="L23" s="409">
        <f>J23+K23</f>
        <v>5562</v>
      </c>
      <c r="M23" s="213"/>
      <c r="N23" s="31"/>
      <c r="O23" s="144">
        <f>M23+N23</f>
        <v>0</v>
      </c>
      <c r="P23" s="333"/>
      <c r="Q23" s="331"/>
    </row>
    <row r="24" spans="1:17" s="19" customFormat="1" ht="36" customHeight="1" thickBot="1" x14ac:dyDescent="0.3">
      <c r="A24" s="32">
        <v>19300</v>
      </c>
      <c r="B24" s="32" t="s">
        <v>24</v>
      </c>
      <c r="C24" s="187">
        <f>SUM(F24,I24)</f>
        <v>444025</v>
      </c>
      <c r="D24" s="248">
        <v>444025</v>
      </c>
      <c r="E24" s="273"/>
      <c r="F24" s="519">
        <f t="shared" si="8"/>
        <v>444025</v>
      </c>
      <c r="G24" s="214"/>
      <c r="H24" s="273"/>
      <c r="I24" s="519">
        <f t="shared" ref="I24" si="9">G24+H24</f>
        <v>0</v>
      </c>
      <c r="J24" s="289" t="s">
        <v>25</v>
      </c>
      <c r="K24" s="410" t="s">
        <v>25</v>
      </c>
      <c r="L24" s="411" t="s">
        <v>25</v>
      </c>
      <c r="M24" s="282" t="s">
        <v>25</v>
      </c>
      <c r="N24" s="145" t="s">
        <v>25</v>
      </c>
      <c r="O24" s="145" t="s">
        <v>25</v>
      </c>
      <c r="P24" s="526"/>
      <c r="Q24" s="182"/>
    </row>
    <row r="25" spans="1:17" s="19" customFormat="1" ht="24.75" hidden="1" thickTop="1" x14ac:dyDescent="0.25">
      <c r="A25" s="118"/>
      <c r="B25" s="34" t="s">
        <v>26</v>
      </c>
      <c r="C25" s="188">
        <f>SUM(F25)</f>
        <v>0</v>
      </c>
      <c r="D25" s="249"/>
      <c r="E25" s="76"/>
      <c r="F25" s="413">
        <f>D25+E25</f>
        <v>0</v>
      </c>
      <c r="G25" s="215" t="s">
        <v>25</v>
      </c>
      <c r="H25" s="35" t="s">
        <v>25</v>
      </c>
      <c r="I25" s="119" t="s">
        <v>25</v>
      </c>
      <c r="J25" s="250" t="s">
        <v>25</v>
      </c>
      <c r="K25" s="35" t="s">
        <v>25</v>
      </c>
      <c r="L25" s="167" t="s">
        <v>25</v>
      </c>
      <c r="M25" s="283" t="s">
        <v>25</v>
      </c>
      <c r="N25" s="119" t="s">
        <v>25</v>
      </c>
      <c r="O25" s="119" t="s">
        <v>25</v>
      </c>
      <c r="P25" s="414"/>
      <c r="Q25" s="182"/>
    </row>
    <row r="26" spans="1:17" s="19" customFormat="1" ht="36.75" thickTop="1" x14ac:dyDescent="0.25">
      <c r="A26" s="34">
        <v>21300</v>
      </c>
      <c r="B26" s="34" t="s">
        <v>27</v>
      </c>
      <c r="C26" s="188">
        <f>SUM(L26)</f>
        <v>17230</v>
      </c>
      <c r="D26" s="250" t="s">
        <v>25</v>
      </c>
      <c r="E26" s="119" t="s">
        <v>25</v>
      </c>
      <c r="F26" s="296" t="s">
        <v>25</v>
      </c>
      <c r="G26" s="215" t="s">
        <v>25</v>
      </c>
      <c r="H26" s="119" t="s">
        <v>25</v>
      </c>
      <c r="I26" s="296" t="s">
        <v>25</v>
      </c>
      <c r="J26" s="127">
        <f t="shared" ref="J26:K26" si="10">SUM(J27,J31,J33,J36)</f>
        <v>17230</v>
      </c>
      <c r="K26" s="36">
        <f t="shared" si="10"/>
        <v>0</v>
      </c>
      <c r="L26" s="174">
        <f>SUM(L27,L31,L33,L36)</f>
        <v>17230</v>
      </c>
      <c r="M26" s="283" t="s">
        <v>25</v>
      </c>
      <c r="N26" s="119" t="s">
        <v>25</v>
      </c>
      <c r="O26" s="119" t="s">
        <v>25</v>
      </c>
      <c r="P26" s="414"/>
      <c r="Q26" s="182"/>
    </row>
    <row r="27" spans="1:17" s="19" customFormat="1" ht="24" hidden="1" x14ac:dyDescent="0.25">
      <c r="A27" s="37">
        <v>21350</v>
      </c>
      <c r="B27" s="34" t="s">
        <v>28</v>
      </c>
      <c r="C27" s="188">
        <f t="shared" ref="C27:C40" si="11">SUM(L27)</f>
        <v>0</v>
      </c>
      <c r="D27" s="250" t="s">
        <v>25</v>
      </c>
      <c r="E27" s="35" t="s">
        <v>25</v>
      </c>
      <c r="F27" s="167" t="s">
        <v>25</v>
      </c>
      <c r="G27" s="215" t="s">
        <v>25</v>
      </c>
      <c r="H27" s="35" t="s">
        <v>25</v>
      </c>
      <c r="I27" s="119" t="s">
        <v>25</v>
      </c>
      <c r="J27" s="127">
        <f t="shared" ref="J27:K27" si="12">SUM(J28:J30)</f>
        <v>0</v>
      </c>
      <c r="K27" s="36">
        <f t="shared" si="12"/>
        <v>0</v>
      </c>
      <c r="L27" s="174">
        <f>SUM(L28:L30)</f>
        <v>0</v>
      </c>
      <c r="M27" s="283" t="s">
        <v>25</v>
      </c>
      <c r="N27" s="119" t="s">
        <v>25</v>
      </c>
      <c r="O27" s="119" t="s">
        <v>25</v>
      </c>
      <c r="P27" s="414"/>
      <c r="Q27" s="182"/>
    </row>
    <row r="28" spans="1:17" hidden="1" x14ac:dyDescent="0.25">
      <c r="A28" s="26">
        <v>21351</v>
      </c>
      <c r="B28" s="38" t="s">
        <v>29</v>
      </c>
      <c r="C28" s="189">
        <f t="shared" si="11"/>
        <v>0</v>
      </c>
      <c r="D28" s="251" t="s">
        <v>25</v>
      </c>
      <c r="E28" s="39" t="s">
        <v>25</v>
      </c>
      <c r="F28" s="415" t="s">
        <v>25</v>
      </c>
      <c r="G28" s="216" t="s">
        <v>25</v>
      </c>
      <c r="H28" s="39" t="s">
        <v>25</v>
      </c>
      <c r="I28" s="146" t="s">
        <v>25</v>
      </c>
      <c r="J28" s="416"/>
      <c r="K28" s="417"/>
      <c r="L28" s="175">
        <f t="shared" ref="L28:L30" si="13">J28+K28</f>
        <v>0</v>
      </c>
      <c r="M28" s="284" t="s">
        <v>25</v>
      </c>
      <c r="N28" s="146" t="s">
        <v>25</v>
      </c>
      <c r="O28" s="146" t="s">
        <v>25</v>
      </c>
      <c r="P28" s="418"/>
      <c r="Q28" s="331"/>
    </row>
    <row r="29" spans="1:17" hidden="1" x14ac:dyDescent="0.25">
      <c r="A29" s="29">
        <v>21352</v>
      </c>
      <c r="B29" s="41" t="s">
        <v>30</v>
      </c>
      <c r="C29" s="190">
        <f t="shared" si="11"/>
        <v>0</v>
      </c>
      <c r="D29" s="252" t="s">
        <v>25</v>
      </c>
      <c r="E29" s="42" t="s">
        <v>25</v>
      </c>
      <c r="F29" s="419" t="s">
        <v>25</v>
      </c>
      <c r="G29" s="217" t="s">
        <v>25</v>
      </c>
      <c r="H29" s="42" t="s">
        <v>25</v>
      </c>
      <c r="I29" s="147" t="s">
        <v>25</v>
      </c>
      <c r="J29" s="420"/>
      <c r="K29" s="421"/>
      <c r="L29" s="93">
        <f t="shared" si="13"/>
        <v>0</v>
      </c>
      <c r="M29" s="285" t="s">
        <v>25</v>
      </c>
      <c r="N29" s="147" t="s">
        <v>25</v>
      </c>
      <c r="O29" s="147" t="s">
        <v>25</v>
      </c>
      <c r="P29" s="422"/>
      <c r="Q29" s="331"/>
    </row>
    <row r="30" spans="1:17" ht="24" hidden="1" x14ac:dyDescent="0.25">
      <c r="A30" s="29">
        <v>21359</v>
      </c>
      <c r="B30" s="41" t="s">
        <v>31</v>
      </c>
      <c r="C30" s="190">
        <f t="shared" si="11"/>
        <v>0</v>
      </c>
      <c r="D30" s="252" t="s">
        <v>25</v>
      </c>
      <c r="E30" s="42" t="s">
        <v>25</v>
      </c>
      <c r="F30" s="419" t="s">
        <v>25</v>
      </c>
      <c r="G30" s="217" t="s">
        <v>25</v>
      </c>
      <c r="H30" s="42" t="s">
        <v>25</v>
      </c>
      <c r="I30" s="147" t="s">
        <v>25</v>
      </c>
      <c r="J30" s="420"/>
      <c r="K30" s="421"/>
      <c r="L30" s="93">
        <f t="shared" si="13"/>
        <v>0</v>
      </c>
      <c r="M30" s="285" t="s">
        <v>25</v>
      </c>
      <c r="N30" s="147" t="s">
        <v>25</v>
      </c>
      <c r="O30" s="147" t="s">
        <v>25</v>
      </c>
      <c r="P30" s="422"/>
      <c r="Q30" s="331"/>
    </row>
    <row r="31" spans="1:17" s="19" customFormat="1" ht="36" hidden="1" x14ac:dyDescent="0.25">
      <c r="A31" s="37">
        <v>21370</v>
      </c>
      <c r="B31" s="34" t="s">
        <v>32</v>
      </c>
      <c r="C31" s="188">
        <f t="shared" si="11"/>
        <v>0</v>
      </c>
      <c r="D31" s="250" t="s">
        <v>25</v>
      </c>
      <c r="E31" s="35" t="s">
        <v>25</v>
      </c>
      <c r="F31" s="167" t="s">
        <v>25</v>
      </c>
      <c r="G31" s="215" t="s">
        <v>25</v>
      </c>
      <c r="H31" s="35" t="s">
        <v>25</v>
      </c>
      <c r="I31" s="119" t="s">
        <v>25</v>
      </c>
      <c r="J31" s="127">
        <f t="shared" ref="J31:K31" si="14">SUM(J32)</f>
        <v>0</v>
      </c>
      <c r="K31" s="36">
        <f t="shared" si="14"/>
        <v>0</v>
      </c>
      <c r="L31" s="174">
        <f>SUM(L32)</f>
        <v>0</v>
      </c>
      <c r="M31" s="283" t="s">
        <v>25</v>
      </c>
      <c r="N31" s="119" t="s">
        <v>25</v>
      </c>
      <c r="O31" s="119" t="s">
        <v>25</v>
      </c>
      <c r="P31" s="414"/>
      <c r="Q31" s="182"/>
    </row>
    <row r="32" spans="1:17" ht="36" hidden="1" x14ac:dyDescent="0.25">
      <c r="A32" s="44">
        <v>21379</v>
      </c>
      <c r="B32" s="45" t="s">
        <v>33</v>
      </c>
      <c r="C32" s="191">
        <f t="shared" si="11"/>
        <v>0</v>
      </c>
      <c r="D32" s="253" t="s">
        <v>25</v>
      </c>
      <c r="E32" s="46" t="s">
        <v>25</v>
      </c>
      <c r="F32" s="423" t="s">
        <v>25</v>
      </c>
      <c r="G32" s="218" t="s">
        <v>25</v>
      </c>
      <c r="H32" s="46" t="s">
        <v>25</v>
      </c>
      <c r="I32" s="148" t="s">
        <v>25</v>
      </c>
      <c r="J32" s="424"/>
      <c r="K32" s="425"/>
      <c r="L32" s="426">
        <f>J32+K32</f>
        <v>0</v>
      </c>
      <c r="M32" s="286" t="s">
        <v>25</v>
      </c>
      <c r="N32" s="148" t="s">
        <v>25</v>
      </c>
      <c r="O32" s="148" t="s">
        <v>25</v>
      </c>
      <c r="P32" s="427"/>
      <c r="Q32" s="331"/>
    </row>
    <row r="33" spans="1:17" s="19" customFormat="1" hidden="1" x14ac:dyDescent="0.25">
      <c r="A33" s="37">
        <v>21380</v>
      </c>
      <c r="B33" s="34" t="s">
        <v>34</v>
      </c>
      <c r="C33" s="188">
        <f t="shared" si="11"/>
        <v>0</v>
      </c>
      <c r="D33" s="250" t="s">
        <v>25</v>
      </c>
      <c r="E33" s="35" t="s">
        <v>25</v>
      </c>
      <c r="F33" s="167" t="s">
        <v>25</v>
      </c>
      <c r="G33" s="215" t="s">
        <v>25</v>
      </c>
      <c r="H33" s="35" t="s">
        <v>25</v>
      </c>
      <c r="I33" s="119" t="s">
        <v>25</v>
      </c>
      <c r="J33" s="127">
        <f t="shared" ref="J33:K33" si="15">SUM(J34:J35)</f>
        <v>0</v>
      </c>
      <c r="K33" s="36">
        <f t="shared" si="15"/>
        <v>0</v>
      </c>
      <c r="L33" s="174">
        <f>SUM(L34:L35)</f>
        <v>0</v>
      </c>
      <c r="M33" s="283" t="s">
        <v>25</v>
      </c>
      <c r="N33" s="119" t="s">
        <v>25</v>
      </c>
      <c r="O33" s="119" t="s">
        <v>25</v>
      </c>
      <c r="P33" s="414"/>
      <c r="Q33" s="182"/>
    </row>
    <row r="34" spans="1:17" hidden="1" x14ac:dyDescent="0.25">
      <c r="A34" s="27">
        <v>21381</v>
      </c>
      <c r="B34" s="38" t="s">
        <v>35</v>
      </c>
      <c r="C34" s="189">
        <f t="shared" si="11"/>
        <v>0</v>
      </c>
      <c r="D34" s="251" t="s">
        <v>25</v>
      </c>
      <c r="E34" s="39" t="s">
        <v>25</v>
      </c>
      <c r="F34" s="415" t="s">
        <v>25</v>
      </c>
      <c r="G34" s="216" t="s">
        <v>25</v>
      </c>
      <c r="H34" s="39" t="s">
        <v>25</v>
      </c>
      <c r="I34" s="146" t="s">
        <v>25</v>
      </c>
      <c r="J34" s="416"/>
      <c r="K34" s="417"/>
      <c r="L34" s="175">
        <f t="shared" ref="L34:L35" si="16">J34+K34</f>
        <v>0</v>
      </c>
      <c r="M34" s="284" t="s">
        <v>25</v>
      </c>
      <c r="N34" s="146" t="s">
        <v>25</v>
      </c>
      <c r="O34" s="146" t="s">
        <v>25</v>
      </c>
      <c r="P34" s="418"/>
      <c r="Q34" s="331"/>
    </row>
    <row r="35" spans="1:17" ht="24" hidden="1" x14ac:dyDescent="0.25">
      <c r="A35" s="30">
        <v>21383</v>
      </c>
      <c r="B35" s="41" t="s">
        <v>36</v>
      </c>
      <c r="C35" s="190">
        <f t="shared" si="11"/>
        <v>0</v>
      </c>
      <c r="D35" s="252" t="s">
        <v>25</v>
      </c>
      <c r="E35" s="42" t="s">
        <v>25</v>
      </c>
      <c r="F35" s="419" t="s">
        <v>25</v>
      </c>
      <c r="G35" s="217" t="s">
        <v>25</v>
      </c>
      <c r="H35" s="42" t="s">
        <v>25</v>
      </c>
      <c r="I35" s="147" t="s">
        <v>25</v>
      </c>
      <c r="J35" s="420"/>
      <c r="K35" s="421"/>
      <c r="L35" s="93">
        <f t="shared" si="16"/>
        <v>0</v>
      </c>
      <c r="M35" s="285" t="s">
        <v>25</v>
      </c>
      <c r="N35" s="147" t="s">
        <v>25</v>
      </c>
      <c r="O35" s="147" t="s">
        <v>25</v>
      </c>
      <c r="P35" s="422"/>
      <c r="Q35" s="331"/>
    </row>
    <row r="36" spans="1:17" s="19" customFormat="1" ht="24" x14ac:dyDescent="0.25">
      <c r="A36" s="37">
        <v>21390</v>
      </c>
      <c r="B36" s="34" t="s">
        <v>37</v>
      </c>
      <c r="C36" s="188">
        <f t="shared" si="11"/>
        <v>17230</v>
      </c>
      <c r="D36" s="250" t="s">
        <v>25</v>
      </c>
      <c r="E36" s="119" t="s">
        <v>25</v>
      </c>
      <c r="F36" s="296" t="s">
        <v>25</v>
      </c>
      <c r="G36" s="215" t="s">
        <v>25</v>
      </c>
      <c r="H36" s="119" t="s">
        <v>25</v>
      </c>
      <c r="I36" s="296" t="s">
        <v>25</v>
      </c>
      <c r="J36" s="127">
        <f t="shared" ref="J36:K36" si="17">SUM(J37:J40)</f>
        <v>17230</v>
      </c>
      <c r="K36" s="36">
        <f t="shared" si="17"/>
        <v>0</v>
      </c>
      <c r="L36" s="174">
        <f>SUM(L37:L40)</f>
        <v>17230</v>
      </c>
      <c r="M36" s="283" t="s">
        <v>25</v>
      </c>
      <c r="N36" s="119" t="s">
        <v>25</v>
      </c>
      <c r="O36" s="119" t="s">
        <v>25</v>
      </c>
      <c r="P36" s="414"/>
      <c r="Q36" s="182"/>
    </row>
    <row r="37" spans="1:17" ht="24" hidden="1" x14ac:dyDescent="0.25">
      <c r="A37" s="27">
        <v>21391</v>
      </c>
      <c r="B37" s="38" t="s">
        <v>38</v>
      </c>
      <c r="C37" s="189">
        <f t="shared" si="11"/>
        <v>0</v>
      </c>
      <c r="D37" s="251" t="s">
        <v>25</v>
      </c>
      <c r="E37" s="39" t="s">
        <v>25</v>
      </c>
      <c r="F37" s="415" t="s">
        <v>25</v>
      </c>
      <c r="G37" s="216" t="s">
        <v>25</v>
      </c>
      <c r="H37" s="39" t="s">
        <v>25</v>
      </c>
      <c r="I37" s="146" t="s">
        <v>25</v>
      </c>
      <c r="J37" s="416"/>
      <c r="K37" s="417"/>
      <c r="L37" s="175">
        <f t="shared" ref="L37:L40" si="18">J37+K37</f>
        <v>0</v>
      </c>
      <c r="M37" s="284" t="s">
        <v>25</v>
      </c>
      <c r="N37" s="146" t="s">
        <v>25</v>
      </c>
      <c r="O37" s="146" t="s">
        <v>25</v>
      </c>
      <c r="P37" s="418"/>
      <c r="Q37" s="331"/>
    </row>
    <row r="38" spans="1:17" x14ac:dyDescent="0.25">
      <c r="A38" s="30">
        <v>21393</v>
      </c>
      <c r="B38" s="41" t="s">
        <v>39</v>
      </c>
      <c r="C38" s="190">
        <f t="shared" si="11"/>
        <v>17230</v>
      </c>
      <c r="D38" s="252" t="s">
        <v>25</v>
      </c>
      <c r="E38" s="147" t="s">
        <v>25</v>
      </c>
      <c r="F38" s="298" t="s">
        <v>25</v>
      </c>
      <c r="G38" s="217" t="s">
        <v>25</v>
      </c>
      <c r="H38" s="147" t="s">
        <v>25</v>
      </c>
      <c r="I38" s="298" t="s">
        <v>25</v>
      </c>
      <c r="J38" s="420">
        <v>17230</v>
      </c>
      <c r="K38" s="421"/>
      <c r="L38" s="93">
        <f t="shared" si="18"/>
        <v>17230</v>
      </c>
      <c r="M38" s="285" t="s">
        <v>25</v>
      </c>
      <c r="N38" s="147" t="s">
        <v>25</v>
      </c>
      <c r="O38" s="147" t="s">
        <v>25</v>
      </c>
      <c r="P38" s="422"/>
      <c r="Q38" s="331"/>
    </row>
    <row r="39" spans="1:17" hidden="1" x14ac:dyDescent="0.25">
      <c r="A39" s="30">
        <v>21395</v>
      </c>
      <c r="B39" s="41" t="s">
        <v>40</v>
      </c>
      <c r="C39" s="190">
        <f t="shared" si="11"/>
        <v>0</v>
      </c>
      <c r="D39" s="252" t="s">
        <v>25</v>
      </c>
      <c r="E39" s="42" t="s">
        <v>25</v>
      </c>
      <c r="F39" s="419" t="s">
        <v>25</v>
      </c>
      <c r="G39" s="217" t="s">
        <v>25</v>
      </c>
      <c r="H39" s="42" t="s">
        <v>25</v>
      </c>
      <c r="I39" s="147" t="s">
        <v>25</v>
      </c>
      <c r="J39" s="420"/>
      <c r="K39" s="421"/>
      <c r="L39" s="93">
        <f t="shared" si="18"/>
        <v>0</v>
      </c>
      <c r="M39" s="285" t="s">
        <v>25</v>
      </c>
      <c r="N39" s="147" t="s">
        <v>25</v>
      </c>
      <c r="O39" s="147" t="s">
        <v>25</v>
      </c>
      <c r="P39" s="422"/>
      <c r="Q39" s="331"/>
    </row>
    <row r="40" spans="1:17" ht="24" hidden="1" x14ac:dyDescent="0.25">
      <c r="A40" s="30">
        <v>21399</v>
      </c>
      <c r="B40" s="41" t="s">
        <v>41</v>
      </c>
      <c r="C40" s="190">
        <f t="shared" si="11"/>
        <v>0</v>
      </c>
      <c r="D40" s="252" t="s">
        <v>25</v>
      </c>
      <c r="E40" s="42" t="s">
        <v>25</v>
      </c>
      <c r="F40" s="419" t="s">
        <v>25</v>
      </c>
      <c r="G40" s="217" t="s">
        <v>25</v>
      </c>
      <c r="H40" s="42" t="s">
        <v>25</v>
      </c>
      <c r="I40" s="147" t="s">
        <v>25</v>
      </c>
      <c r="J40" s="420"/>
      <c r="K40" s="421"/>
      <c r="L40" s="93">
        <f t="shared" si="18"/>
        <v>0</v>
      </c>
      <c r="M40" s="285" t="s">
        <v>25</v>
      </c>
      <c r="N40" s="147" t="s">
        <v>25</v>
      </c>
      <c r="O40" s="147" t="s">
        <v>25</v>
      </c>
      <c r="P40" s="422"/>
      <c r="Q40" s="331"/>
    </row>
    <row r="41" spans="1:17" s="19" customFormat="1" ht="36.75" hidden="1" customHeight="1" x14ac:dyDescent="0.25">
      <c r="A41" s="37">
        <v>21420</v>
      </c>
      <c r="B41" s="34" t="s">
        <v>42</v>
      </c>
      <c r="C41" s="192">
        <f>SUM(F41)</f>
        <v>0</v>
      </c>
      <c r="D41" s="254"/>
      <c r="E41" s="428"/>
      <c r="F41" s="413">
        <f>D41+E41</f>
        <v>0</v>
      </c>
      <c r="G41" s="215" t="s">
        <v>25</v>
      </c>
      <c r="H41" s="35" t="s">
        <v>25</v>
      </c>
      <c r="I41" s="119" t="s">
        <v>25</v>
      </c>
      <c r="J41" s="250" t="s">
        <v>25</v>
      </c>
      <c r="K41" s="35" t="s">
        <v>25</v>
      </c>
      <c r="L41" s="167" t="s">
        <v>25</v>
      </c>
      <c r="M41" s="283" t="s">
        <v>25</v>
      </c>
      <c r="N41" s="119" t="s">
        <v>25</v>
      </c>
      <c r="O41" s="119" t="s">
        <v>25</v>
      </c>
      <c r="P41" s="414"/>
      <c r="Q41" s="182"/>
    </row>
    <row r="42" spans="1:17" s="19" customFormat="1" ht="24" hidden="1" x14ac:dyDescent="0.25">
      <c r="A42" s="48">
        <v>21490</v>
      </c>
      <c r="B42" s="49" t="s">
        <v>43</v>
      </c>
      <c r="C42" s="192">
        <f>SUM(F42,I42,L42)</f>
        <v>0</v>
      </c>
      <c r="D42" s="255">
        <f t="shared" ref="D42:E42" si="19">D43</f>
        <v>0</v>
      </c>
      <c r="E42" s="50">
        <f t="shared" si="19"/>
        <v>0</v>
      </c>
      <c r="F42" s="256">
        <f>F43</f>
        <v>0</v>
      </c>
      <c r="G42" s="219">
        <f t="shared" ref="G42:K42" si="20">G43</f>
        <v>0</v>
      </c>
      <c r="H42" s="50">
        <f t="shared" si="20"/>
        <v>0</v>
      </c>
      <c r="I42" s="274">
        <f t="shared" si="20"/>
        <v>0</v>
      </c>
      <c r="J42" s="255">
        <f t="shared" si="20"/>
        <v>0</v>
      </c>
      <c r="K42" s="50">
        <f t="shared" si="20"/>
        <v>0</v>
      </c>
      <c r="L42" s="256">
        <f>L43</f>
        <v>0</v>
      </c>
      <c r="M42" s="283" t="s">
        <v>25</v>
      </c>
      <c r="N42" s="119" t="s">
        <v>25</v>
      </c>
      <c r="O42" s="119" t="s">
        <v>25</v>
      </c>
      <c r="P42" s="414"/>
      <c r="Q42" s="182"/>
    </row>
    <row r="43" spans="1:17" s="19" customFormat="1" ht="24" hidden="1" x14ac:dyDescent="0.25">
      <c r="A43" s="30">
        <v>21499</v>
      </c>
      <c r="B43" s="41" t="s">
        <v>44</v>
      </c>
      <c r="C43" s="193">
        <f>SUM(F43,I43,L43)</f>
        <v>0</v>
      </c>
      <c r="D43" s="257"/>
      <c r="E43" s="47"/>
      <c r="F43" s="175">
        <f>D43+E43</f>
        <v>0</v>
      </c>
      <c r="G43" s="220"/>
      <c r="H43" s="40"/>
      <c r="I43" s="86">
        <f>G43+H43</f>
        <v>0</v>
      </c>
      <c r="J43" s="264"/>
      <c r="K43" s="40"/>
      <c r="L43" s="175">
        <f>J43+K43</f>
        <v>0</v>
      </c>
      <c r="M43" s="286" t="s">
        <v>25</v>
      </c>
      <c r="N43" s="148" t="s">
        <v>25</v>
      </c>
      <c r="O43" s="148" t="s">
        <v>25</v>
      </c>
      <c r="P43" s="427"/>
      <c r="Q43" s="182"/>
    </row>
    <row r="44" spans="1:17" ht="24" hidden="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1">SUM(M45:M46)</f>
        <v>0</v>
      </c>
      <c r="N44" s="149">
        <f t="shared" si="21"/>
        <v>0</v>
      </c>
      <c r="O44" s="149">
        <f>SUM(O45:O46)</f>
        <v>0</v>
      </c>
      <c r="P44" s="335"/>
      <c r="Q44" s="331"/>
    </row>
    <row r="45" spans="1:17" ht="24" hidden="1" x14ac:dyDescent="0.25">
      <c r="A45" s="54">
        <v>23410</v>
      </c>
      <c r="B45" s="55" t="s">
        <v>46</v>
      </c>
      <c r="C45" s="194">
        <f t="shared" ref="C45:C46" si="22">SUM(O45)</f>
        <v>0</v>
      </c>
      <c r="D45" s="260" t="s">
        <v>25</v>
      </c>
      <c r="E45" s="56" t="s">
        <v>25</v>
      </c>
      <c r="F45" s="261" t="s">
        <v>25</v>
      </c>
      <c r="G45" s="222" t="s">
        <v>25</v>
      </c>
      <c r="H45" s="56" t="s">
        <v>25</v>
      </c>
      <c r="I45" s="276" t="s">
        <v>25</v>
      </c>
      <c r="J45" s="260" t="s">
        <v>25</v>
      </c>
      <c r="K45" s="56" t="s">
        <v>25</v>
      </c>
      <c r="L45" s="261" t="s">
        <v>25</v>
      </c>
      <c r="M45" s="429"/>
      <c r="N45" s="430"/>
      <c r="O45" s="151">
        <f t="shared" ref="O45:O46" si="23">M45+N45</f>
        <v>0</v>
      </c>
      <c r="P45" s="301"/>
      <c r="Q45" s="331"/>
    </row>
    <row r="46" spans="1:17" ht="24" hidden="1" x14ac:dyDescent="0.25">
      <c r="A46" s="54">
        <v>23510</v>
      </c>
      <c r="B46" s="55" t="s">
        <v>47</v>
      </c>
      <c r="C46" s="194">
        <f t="shared" si="22"/>
        <v>0</v>
      </c>
      <c r="D46" s="260" t="s">
        <v>25</v>
      </c>
      <c r="E46" s="56" t="s">
        <v>25</v>
      </c>
      <c r="F46" s="261" t="s">
        <v>25</v>
      </c>
      <c r="G46" s="222" t="s">
        <v>25</v>
      </c>
      <c r="H46" s="56" t="s">
        <v>25</v>
      </c>
      <c r="I46" s="276" t="s">
        <v>25</v>
      </c>
      <c r="J46" s="260" t="s">
        <v>25</v>
      </c>
      <c r="K46" s="56" t="s">
        <v>25</v>
      </c>
      <c r="L46" s="261" t="s">
        <v>25</v>
      </c>
      <c r="M46" s="429"/>
      <c r="N46" s="430"/>
      <c r="O46" s="151">
        <f t="shared" si="23"/>
        <v>0</v>
      </c>
      <c r="P46" s="301"/>
      <c r="Q46" s="331"/>
    </row>
    <row r="47" spans="1:17" x14ac:dyDescent="0.25">
      <c r="A47" s="57"/>
      <c r="B47" s="55"/>
      <c r="C47" s="195"/>
      <c r="D47" s="262"/>
      <c r="E47" s="156"/>
      <c r="F47" s="339"/>
      <c r="G47" s="222"/>
      <c r="H47" s="276"/>
      <c r="I47" s="339"/>
      <c r="J47" s="260"/>
      <c r="K47" s="56"/>
      <c r="L47" s="431"/>
      <c r="M47" s="288"/>
      <c r="N47" s="105"/>
      <c r="O47" s="151"/>
      <c r="P47" s="301"/>
      <c r="Q47" s="331"/>
    </row>
    <row r="48" spans="1:17" s="19" customFormat="1" x14ac:dyDescent="0.25">
      <c r="A48" s="58"/>
      <c r="B48" s="59" t="s">
        <v>48</v>
      </c>
      <c r="C48" s="196"/>
      <c r="D48" s="263"/>
      <c r="E48" s="340"/>
      <c r="F48" s="303"/>
      <c r="G48" s="223"/>
      <c r="H48" s="152"/>
      <c r="I48" s="303"/>
      <c r="J48" s="130"/>
      <c r="K48" s="106"/>
      <c r="L48" s="433"/>
      <c r="M48" s="223"/>
      <c r="N48" s="106"/>
      <c r="O48" s="152"/>
      <c r="P48" s="434"/>
      <c r="Q48" s="182"/>
    </row>
    <row r="49" spans="1:17" s="19" customFormat="1" ht="12.75" thickBot="1" x14ac:dyDescent="0.3">
      <c r="A49" s="60"/>
      <c r="B49" s="20" t="s">
        <v>49</v>
      </c>
      <c r="C49" s="197">
        <f t="shared" ref="C49:C112" si="24">SUM(F49,I49,L49,O49)</f>
        <v>466817</v>
      </c>
      <c r="D49" s="131">
        <f t="shared" ref="D49:E49" si="25">SUM(D50,D281)</f>
        <v>444025</v>
      </c>
      <c r="E49" s="114">
        <f t="shared" si="25"/>
        <v>0</v>
      </c>
      <c r="F49" s="304">
        <f>SUM(F50,F281)</f>
        <v>444025</v>
      </c>
      <c r="G49" s="224">
        <f t="shared" ref="G49:O49" si="26">SUM(G50,G281)</f>
        <v>0</v>
      </c>
      <c r="H49" s="114">
        <f t="shared" si="26"/>
        <v>0</v>
      </c>
      <c r="I49" s="304">
        <f t="shared" si="26"/>
        <v>0</v>
      </c>
      <c r="J49" s="131">
        <f t="shared" si="26"/>
        <v>22792</v>
      </c>
      <c r="K49" s="61">
        <f t="shared" si="26"/>
        <v>0</v>
      </c>
      <c r="L49" s="168">
        <f t="shared" si="26"/>
        <v>22792</v>
      </c>
      <c r="M49" s="224">
        <f t="shared" si="26"/>
        <v>0</v>
      </c>
      <c r="N49" s="61">
        <f t="shared" si="26"/>
        <v>0</v>
      </c>
      <c r="O49" s="114">
        <f t="shared" si="26"/>
        <v>0</v>
      </c>
      <c r="P49" s="435"/>
      <c r="Q49" s="182"/>
    </row>
    <row r="50" spans="1:17" s="19" customFormat="1" ht="36.75" thickTop="1" x14ac:dyDescent="0.25">
      <c r="A50" s="62"/>
      <c r="B50" s="63" t="s">
        <v>50</v>
      </c>
      <c r="C50" s="198">
        <f t="shared" si="24"/>
        <v>466817</v>
      </c>
      <c r="D50" s="132">
        <f t="shared" ref="D50:E50" si="27">SUM(D51,D193)</f>
        <v>444025</v>
      </c>
      <c r="E50" s="277">
        <f t="shared" si="27"/>
        <v>0</v>
      </c>
      <c r="F50" s="305">
        <f>SUM(F51,F193)</f>
        <v>444025</v>
      </c>
      <c r="G50" s="225">
        <f t="shared" ref="G50:O50" si="28">SUM(G51,G193)</f>
        <v>0</v>
      </c>
      <c r="H50" s="277">
        <f t="shared" si="28"/>
        <v>0</v>
      </c>
      <c r="I50" s="305">
        <f t="shared" si="28"/>
        <v>0</v>
      </c>
      <c r="J50" s="132">
        <f t="shared" si="28"/>
        <v>22792</v>
      </c>
      <c r="K50" s="64">
        <f t="shared" si="28"/>
        <v>0</v>
      </c>
      <c r="L50" s="436">
        <f t="shared" si="28"/>
        <v>22792</v>
      </c>
      <c r="M50" s="225">
        <f t="shared" si="28"/>
        <v>0</v>
      </c>
      <c r="N50" s="64">
        <f t="shared" si="28"/>
        <v>0</v>
      </c>
      <c r="O50" s="277">
        <f t="shared" si="28"/>
        <v>0</v>
      </c>
      <c r="P50" s="437"/>
      <c r="Q50" s="182"/>
    </row>
    <row r="51" spans="1:17" s="19" customFormat="1" ht="24" x14ac:dyDescent="0.25">
      <c r="A51" s="65"/>
      <c r="B51" s="16" t="s">
        <v>51</v>
      </c>
      <c r="C51" s="199">
        <f t="shared" si="24"/>
        <v>465017</v>
      </c>
      <c r="D51" s="133">
        <f t="shared" ref="D51:E51" si="29">SUM(D52,D74,D172,D186)</f>
        <v>442225</v>
      </c>
      <c r="E51" s="278">
        <f t="shared" si="29"/>
        <v>0</v>
      </c>
      <c r="F51" s="306">
        <f>SUM(F52,F74,F172,F186)</f>
        <v>442225</v>
      </c>
      <c r="G51" s="226">
        <f t="shared" ref="G51:O51" si="30">SUM(G52,G74,G172,G186)</f>
        <v>0</v>
      </c>
      <c r="H51" s="278">
        <f t="shared" si="30"/>
        <v>0</v>
      </c>
      <c r="I51" s="306">
        <f t="shared" si="30"/>
        <v>0</v>
      </c>
      <c r="J51" s="133">
        <f t="shared" si="30"/>
        <v>22792</v>
      </c>
      <c r="K51" s="66">
        <f t="shared" si="30"/>
        <v>0</v>
      </c>
      <c r="L51" s="169">
        <f t="shared" si="30"/>
        <v>22792</v>
      </c>
      <c r="M51" s="226">
        <f t="shared" si="30"/>
        <v>0</v>
      </c>
      <c r="N51" s="66">
        <f t="shared" si="30"/>
        <v>0</v>
      </c>
      <c r="O51" s="278">
        <f t="shared" si="30"/>
        <v>0</v>
      </c>
      <c r="P51" s="438"/>
      <c r="Q51" s="182"/>
    </row>
    <row r="52" spans="1:17" s="19" customFormat="1" x14ac:dyDescent="0.25">
      <c r="A52" s="67">
        <v>1000</v>
      </c>
      <c r="B52" s="67" t="s">
        <v>52</v>
      </c>
      <c r="C52" s="200">
        <f t="shared" si="24"/>
        <v>80973</v>
      </c>
      <c r="D52" s="134">
        <f t="shared" ref="D52:E52" si="31">SUM(D53,D66)</f>
        <v>70601</v>
      </c>
      <c r="E52" s="122">
        <f t="shared" si="31"/>
        <v>0</v>
      </c>
      <c r="F52" s="307">
        <f>SUM(F53,F66)</f>
        <v>70601</v>
      </c>
      <c r="G52" s="227">
        <f t="shared" ref="G52:O52" si="32">SUM(G53,G66)</f>
        <v>0</v>
      </c>
      <c r="H52" s="122">
        <f t="shared" si="32"/>
        <v>0</v>
      </c>
      <c r="I52" s="307">
        <f t="shared" si="32"/>
        <v>0</v>
      </c>
      <c r="J52" s="134">
        <f t="shared" si="32"/>
        <v>10372</v>
      </c>
      <c r="K52" s="68">
        <f t="shared" si="32"/>
        <v>0</v>
      </c>
      <c r="L52" s="170">
        <f t="shared" si="32"/>
        <v>10372</v>
      </c>
      <c r="M52" s="227">
        <f t="shared" si="32"/>
        <v>0</v>
      </c>
      <c r="N52" s="68">
        <f t="shared" si="32"/>
        <v>0</v>
      </c>
      <c r="O52" s="122">
        <f t="shared" si="32"/>
        <v>0</v>
      </c>
      <c r="P52" s="439"/>
      <c r="Q52" s="182"/>
    </row>
    <row r="53" spans="1:17" x14ac:dyDescent="0.25">
      <c r="A53" s="34">
        <v>1100</v>
      </c>
      <c r="B53" s="69" t="s">
        <v>53</v>
      </c>
      <c r="C53" s="188">
        <f t="shared" si="24"/>
        <v>80973</v>
      </c>
      <c r="D53" s="127">
        <f t="shared" ref="D53:E53" si="33">SUM(D54,D57,D65)</f>
        <v>70601</v>
      </c>
      <c r="E53" s="120">
        <f t="shared" si="33"/>
        <v>0</v>
      </c>
      <c r="F53" s="314">
        <f>SUM(F54,F57,F65)</f>
        <v>70601</v>
      </c>
      <c r="G53" s="228">
        <f t="shared" ref="G53:N53" si="34">SUM(G54,G57,G65)</f>
        <v>0</v>
      </c>
      <c r="H53" s="120">
        <f t="shared" si="34"/>
        <v>0</v>
      </c>
      <c r="I53" s="314">
        <f t="shared" si="34"/>
        <v>0</v>
      </c>
      <c r="J53" s="127">
        <f t="shared" si="34"/>
        <v>10372</v>
      </c>
      <c r="K53" s="36">
        <f t="shared" si="34"/>
        <v>0</v>
      </c>
      <c r="L53" s="174">
        <f t="shared" si="34"/>
        <v>10372</v>
      </c>
      <c r="M53" s="228">
        <f t="shared" si="34"/>
        <v>0</v>
      </c>
      <c r="N53" s="36">
        <f t="shared" si="34"/>
        <v>0</v>
      </c>
      <c r="O53" s="120">
        <f>SUM(O54,O57,O65)</f>
        <v>0</v>
      </c>
      <c r="P53" s="440"/>
      <c r="Q53" s="331"/>
    </row>
    <row r="54" spans="1:17" hidden="1" x14ac:dyDescent="0.25">
      <c r="A54" s="70">
        <v>1110</v>
      </c>
      <c r="B54" s="55" t="s">
        <v>54</v>
      </c>
      <c r="C54" s="195">
        <f>SUM(F54,I54,L54,O54)</f>
        <v>0</v>
      </c>
      <c r="D54" s="82">
        <f>SUM(D55:D56)</f>
        <v>0</v>
      </c>
      <c r="E54" s="71">
        <f>SUM(E55:E56)</f>
        <v>0</v>
      </c>
      <c r="F54" s="172">
        <f>SUM(F55:F56)</f>
        <v>0</v>
      </c>
      <c r="G54" s="229">
        <f t="shared" ref="G54:H54" si="35">SUM(G55:G56)</f>
        <v>0</v>
      </c>
      <c r="H54" s="71">
        <f t="shared" si="35"/>
        <v>0</v>
      </c>
      <c r="I54" s="153">
        <f>SUM(I55:I56)</f>
        <v>0</v>
      </c>
      <c r="J54" s="82">
        <f t="shared" ref="J54:K54" si="36">SUM(J55:J56)</f>
        <v>0</v>
      </c>
      <c r="K54" s="71">
        <f t="shared" si="36"/>
        <v>0</v>
      </c>
      <c r="L54" s="172">
        <f>SUM(L55:L56)</f>
        <v>0</v>
      </c>
      <c r="M54" s="229">
        <f t="shared" ref="M54:N54" si="37">SUM(M55:M56)</f>
        <v>0</v>
      </c>
      <c r="N54" s="71">
        <f t="shared" si="37"/>
        <v>0</v>
      </c>
      <c r="O54" s="153">
        <f>SUM(O55:O56)</f>
        <v>0</v>
      </c>
      <c r="P54" s="313"/>
      <c r="Q54" s="331"/>
    </row>
    <row r="55" spans="1:17" hidden="1" x14ac:dyDescent="0.25">
      <c r="A55" s="27">
        <v>1111</v>
      </c>
      <c r="B55" s="38" t="s">
        <v>55</v>
      </c>
      <c r="C55" s="189">
        <f t="shared" si="24"/>
        <v>0</v>
      </c>
      <c r="D55" s="264"/>
      <c r="E55" s="40"/>
      <c r="F55" s="175">
        <f>D55+E55</f>
        <v>0</v>
      </c>
      <c r="G55" s="220"/>
      <c r="H55" s="40"/>
      <c r="I55" s="86">
        <f>G55+H55</f>
        <v>0</v>
      </c>
      <c r="J55" s="264"/>
      <c r="K55" s="40"/>
      <c r="L55" s="175">
        <f>J55+K55</f>
        <v>0</v>
      </c>
      <c r="M55" s="220"/>
      <c r="N55" s="40"/>
      <c r="O55" s="86">
        <f>M55+N55</f>
        <v>0</v>
      </c>
      <c r="P55" s="310"/>
      <c r="Q55" s="331"/>
    </row>
    <row r="56" spans="1:17" ht="24" hidden="1" customHeight="1" x14ac:dyDescent="0.25">
      <c r="A56" s="30">
        <v>1119</v>
      </c>
      <c r="B56" s="41" t="s">
        <v>56</v>
      </c>
      <c r="C56" s="190">
        <f t="shared" si="24"/>
        <v>0</v>
      </c>
      <c r="D56" s="265"/>
      <c r="E56" s="43"/>
      <c r="F56" s="93">
        <f>D56+E56</f>
        <v>0</v>
      </c>
      <c r="G56" s="230"/>
      <c r="H56" s="43"/>
      <c r="I56" s="87">
        <f>G56+H56</f>
        <v>0</v>
      </c>
      <c r="J56" s="265"/>
      <c r="K56" s="43"/>
      <c r="L56" s="93">
        <f>J56+K56</f>
        <v>0</v>
      </c>
      <c r="M56" s="230"/>
      <c r="N56" s="43"/>
      <c r="O56" s="87">
        <f>M56+N56</f>
        <v>0</v>
      </c>
      <c r="P56" s="311"/>
      <c r="Q56" s="331"/>
    </row>
    <row r="57" spans="1:17" ht="23.25" hidden="1" customHeight="1" x14ac:dyDescent="0.25">
      <c r="A57" s="72">
        <v>1140</v>
      </c>
      <c r="B57" s="41" t="s">
        <v>57</v>
      </c>
      <c r="C57" s="190">
        <f t="shared" si="24"/>
        <v>0</v>
      </c>
      <c r="D57" s="129">
        <f t="shared" ref="D57:E57" si="38">SUM(D58:D64)</f>
        <v>0</v>
      </c>
      <c r="E57" s="73">
        <f t="shared" si="38"/>
        <v>0</v>
      </c>
      <c r="F57" s="93">
        <f>SUM(F58:F64)</f>
        <v>0</v>
      </c>
      <c r="G57" s="231">
        <f t="shared" ref="G57:N57" si="39">SUM(G58:G64)</f>
        <v>0</v>
      </c>
      <c r="H57" s="73">
        <f t="shared" si="39"/>
        <v>0</v>
      </c>
      <c r="I57" s="87">
        <f t="shared" si="39"/>
        <v>0</v>
      </c>
      <c r="J57" s="129">
        <f t="shared" si="39"/>
        <v>0</v>
      </c>
      <c r="K57" s="73">
        <f t="shared" si="39"/>
        <v>0</v>
      </c>
      <c r="L57" s="93">
        <f t="shared" si="39"/>
        <v>0</v>
      </c>
      <c r="M57" s="231">
        <f t="shared" si="39"/>
        <v>0</v>
      </c>
      <c r="N57" s="73">
        <f t="shared" si="39"/>
        <v>0</v>
      </c>
      <c r="O57" s="87">
        <f>SUM(O58:O64)</f>
        <v>0</v>
      </c>
      <c r="P57" s="311"/>
      <c r="Q57" s="331"/>
    </row>
    <row r="58" spans="1:17" hidden="1" x14ac:dyDescent="0.25">
      <c r="A58" s="30">
        <v>1141</v>
      </c>
      <c r="B58" s="41" t="s">
        <v>58</v>
      </c>
      <c r="C58" s="190">
        <f t="shared" si="24"/>
        <v>0</v>
      </c>
      <c r="D58" s="265"/>
      <c r="E58" s="43"/>
      <c r="F58" s="93">
        <f t="shared" ref="F58:F65" si="40">D58+E58</f>
        <v>0</v>
      </c>
      <c r="G58" s="230"/>
      <c r="H58" s="43"/>
      <c r="I58" s="87">
        <f t="shared" ref="I58:I65" si="41">G58+H58</f>
        <v>0</v>
      </c>
      <c r="J58" s="265"/>
      <c r="K58" s="43"/>
      <c r="L58" s="93">
        <f t="shared" ref="L58:L65" si="42">J58+K58</f>
        <v>0</v>
      </c>
      <c r="M58" s="230"/>
      <c r="N58" s="43"/>
      <c r="O58" s="87">
        <f t="shared" ref="O58:O65" si="43">M58+N58</f>
        <v>0</v>
      </c>
      <c r="P58" s="311"/>
      <c r="Q58" s="331"/>
    </row>
    <row r="59" spans="1:17" ht="24.75" hidden="1" customHeight="1" x14ac:dyDescent="0.25">
      <c r="A59" s="30">
        <v>1142</v>
      </c>
      <c r="B59" s="41" t="s">
        <v>59</v>
      </c>
      <c r="C59" s="190">
        <f t="shared" si="24"/>
        <v>0</v>
      </c>
      <c r="D59" s="265"/>
      <c r="E59" s="43"/>
      <c r="F59" s="93">
        <f t="shared" si="40"/>
        <v>0</v>
      </c>
      <c r="G59" s="230"/>
      <c r="H59" s="43"/>
      <c r="I59" s="87">
        <f t="shared" si="41"/>
        <v>0</v>
      </c>
      <c r="J59" s="265"/>
      <c r="K59" s="43"/>
      <c r="L59" s="93">
        <f t="shared" si="42"/>
        <v>0</v>
      </c>
      <c r="M59" s="230"/>
      <c r="N59" s="43"/>
      <c r="O59" s="87">
        <f t="shared" si="43"/>
        <v>0</v>
      </c>
      <c r="P59" s="311"/>
      <c r="Q59" s="331"/>
    </row>
    <row r="60" spans="1:17" ht="24" hidden="1" x14ac:dyDescent="0.25">
      <c r="A60" s="30">
        <v>1145</v>
      </c>
      <c r="B60" s="41" t="s">
        <v>60</v>
      </c>
      <c r="C60" s="190">
        <f t="shared" si="24"/>
        <v>0</v>
      </c>
      <c r="D60" s="265"/>
      <c r="E60" s="43"/>
      <c r="F60" s="93">
        <f t="shared" si="40"/>
        <v>0</v>
      </c>
      <c r="G60" s="230"/>
      <c r="H60" s="43"/>
      <c r="I60" s="87">
        <f t="shared" si="41"/>
        <v>0</v>
      </c>
      <c r="J60" s="265"/>
      <c r="K60" s="43"/>
      <c r="L60" s="93">
        <f t="shared" si="42"/>
        <v>0</v>
      </c>
      <c r="M60" s="230"/>
      <c r="N60" s="43"/>
      <c r="O60" s="87">
        <f t="shared" si="43"/>
        <v>0</v>
      </c>
      <c r="P60" s="311"/>
      <c r="Q60" s="331"/>
    </row>
    <row r="61" spans="1:17" ht="27.75" hidden="1" customHeight="1" x14ac:dyDescent="0.25">
      <c r="A61" s="30">
        <v>1146</v>
      </c>
      <c r="B61" s="41" t="s">
        <v>61</v>
      </c>
      <c r="C61" s="190">
        <f t="shared" si="24"/>
        <v>0</v>
      </c>
      <c r="D61" s="265"/>
      <c r="E61" s="43"/>
      <c r="F61" s="93">
        <f t="shared" si="40"/>
        <v>0</v>
      </c>
      <c r="G61" s="230"/>
      <c r="H61" s="43"/>
      <c r="I61" s="87">
        <f t="shared" si="41"/>
        <v>0</v>
      </c>
      <c r="J61" s="265"/>
      <c r="K61" s="43"/>
      <c r="L61" s="93">
        <f t="shared" si="42"/>
        <v>0</v>
      </c>
      <c r="M61" s="230"/>
      <c r="N61" s="43"/>
      <c r="O61" s="87">
        <f t="shared" si="43"/>
        <v>0</v>
      </c>
      <c r="P61" s="311"/>
      <c r="Q61" s="331"/>
    </row>
    <row r="62" spans="1:17" hidden="1" x14ac:dyDescent="0.25">
      <c r="A62" s="30">
        <v>1147</v>
      </c>
      <c r="B62" s="41" t="s">
        <v>62</v>
      </c>
      <c r="C62" s="190">
        <f t="shared" si="24"/>
        <v>0</v>
      </c>
      <c r="D62" s="265"/>
      <c r="E62" s="43"/>
      <c r="F62" s="93">
        <f t="shared" si="40"/>
        <v>0</v>
      </c>
      <c r="G62" s="230"/>
      <c r="H62" s="43"/>
      <c r="I62" s="87">
        <f t="shared" si="41"/>
        <v>0</v>
      </c>
      <c r="J62" s="265"/>
      <c r="K62" s="43"/>
      <c r="L62" s="93">
        <f t="shared" si="42"/>
        <v>0</v>
      </c>
      <c r="M62" s="230"/>
      <c r="N62" s="43"/>
      <c r="O62" s="87">
        <f t="shared" si="43"/>
        <v>0</v>
      </c>
      <c r="P62" s="311"/>
      <c r="Q62" s="331"/>
    </row>
    <row r="63" spans="1:17" hidden="1" x14ac:dyDescent="0.25">
      <c r="A63" s="30">
        <v>1148</v>
      </c>
      <c r="B63" s="41" t="s">
        <v>63</v>
      </c>
      <c r="C63" s="190">
        <f t="shared" si="24"/>
        <v>0</v>
      </c>
      <c r="D63" s="265"/>
      <c r="E63" s="43"/>
      <c r="F63" s="93">
        <f t="shared" si="40"/>
        <v>0</v>
      </c>
      <c r="G63" s="230"/>
      <c r="H63" s="43"/>
      <c r="I63" s="87">
        <f t="shared" si="41"/>
        <v>0</v>
      </c>
      <c r="J63" s="265"/>
      <c r="K63" s="43"/>
      <c r="L63" s="93">
        <f t="shared" si="42"/>
        <v>0</v>
      </c>
      <c r="M63" s="230"/>
      <c r="N63" s="43"/>
      <c r="O63" s="87">
        <f t="shared" si="43"/>
        <v>0</v>
      </c>
      <c r="P63" s="311"/>
      <c r="Q63" s="331"/>
    </row>
    <row r="64" spans="1:17" ht="36" hidden="1" x14ac:dyDescent="0.25">
      <c r="A64" s="30">
        <v>1149</v>
      </c>
      <c r="B64" s="41" t="s">
        <v>64</v>
      </c>
      <c r="C64" s="190">
        <f t="shared" si="24"/>
        <v>0</v>
      </c>
      <c r="D64" s="265"/>
      <c r="E64" s="43"/>
      <c r="F64" s="93">
        <f t="shared" si="40"/>
        <v>0</v>
      </c>
      <c r="G64" s="230"/>
      <c r="H64" s="43"/>
      <c r="I64" s="87">
        <f t="shared" si="41"/>
        <v>0</v>
      </c>
      <c r="J64" s="265"/>
      <c r="K64" s="43"/>
      <c r="L64" s="93">
        <f t="shared" si="42"/>
        <v>0</v>
      </c>
      <c r="M64" s="230"/>
      <c r="N64" s="43"/>
      <c r="O64" s="87">
        <f t="shared" si="43"/>
        <v>0</v>
      </c>
      <c r="P64" s="311"/>
      <c r="Q64" s="331"/>
    </row>
    <row r="65" spans="1:17" ht="36" x14ac:dyDescent="0.25">
      <c r="A65" s="70">
        <v>1150</v>
      </c>
      <c r="B65" s="55" t="s">
        <v>65</v>
      </c>
      <c r="C65" s="195">
        <f t="shared" si="24"/>
        <v>80973</v>
      </c>
      <c r="D65" s="262">
        <v>70601</v>
      </c>
      <c r="E65" s="156"/>
      <c r="F65" s="309">
        <f t="shared" si="40"/>
        <v>70601</v>
      </c>
      <c r="G65" s="232"/>
      <c r="H65" s="156"/>
      <c r="I65" s="309">
        <f t="shared" si="41"/>
        <v>0</v>
      </c>
      <c r="J65" s="262">
        <v>10372</v>
      </c>
      <c r="K65" s="74"/>
      <c r="L65" s="172">
        <f t="shared" si="42"/>
        <v>10372</v>
      </c>
      <c r="M65" s="232"/>
      <c r="N65" s="74"/>
      <c r="O65" s="153">
        <f t="shared" si="43"/>
        <v>0</v>
      </c>
      <c r="P65" s="527"/>
      <c r="Q65" s="331"/>
    </row>
    <row r="66" spans="1:17" ht="36" hidden="1" x14ac:dyDescent="0.25">
      <c r="A66" s="34">
        <v>1200</v>
      </c>
      <c r="B66" s="69" t="s">
        <v>66</v>
      </c>
      <c r="C66" s="188">
        <f t="shared" si="24"/>
        <v>0</v>
      </c>
      <c r="D66" s="127">
        <f t="shared" ref="D66:E66" si="44">SUM(D67:D68)</f>
        <v>0</v>
      </c>
      <c r="E66" s="36">
        <f t="shared" si="44"/>
        <v>0</v>
      </c>
      <c r="F66" s="174">
        <f>SUM(F67:F68)</f>
        <v>0</v>
      </c>
      <c r="G66" s="228">
        <f t="shared" ref="G66:N66" si="45">SUM(G67:G68)</f>
        <v>0</v>
      </c>
      <c r="H66" s="36">
        <f t="shared" si="45"/>
        <v>0</v>
      </c>
      <c r="I66" s="120">
        <f t="shared" si="45"/>
        <v>0</v>
      </c>
      <c r="J66" s="127">
        <f t="shared" si="45"/>
        <v>0</v>
      </c>
      <c r="K66" s="36">
        <f t="shared" si="45"/>
        <v>0</v>
      </c>
      <c r="L66" s="174">
        <f t="shared" si="45"/>
        <v>0</v>
      </c>
      <c r="M66" s="228">
        <f t="shared" si="45"/>
        <v>0</v>
      </c>
      <c r="N66" s="36">
        <f t="shared" si="45"/>
        <v>0</v>
      </c>
      <c r="O66" s="120">
        <f>SUM(O67:O68)</f>
        <v>0</v>
      </c>
      <c r="P66" s="317"/>
      <c r="Q66" s="331"/>
    </row>
    <row r="67" spans="1:17" ht="24" hidden="1" x14ac:dyDescent="0.25">
      <c r="A67" s="514">
        <v>1210</v>
      </c>
      <c r="B67" s="38" t="s">
        <v>67</v>
      </c>
      <c r="C67" s="189">
        <f t="shared" si="24"/>
        <v>0</v>
      </c>
      <c r="D67" s="264"/>
      <c r="E67" s="40"/>
      <c r="F67" s="175">
        <f>D67+E67</f>
        <v>0</v>
      </c>
      <c r="G67" s="220"/>
      <c r="H67" s="40"/>
      <c r="I67" s="86">
        <f>G67+H67</f>
        <v>0</v>
      </c>
      <c r="J67" s="264"/>
      <c r="K67" s="40"/>
      <c r="L67" s="175">
        <f>J67+K67</f>
        <v>0</v>
      </c>
      <c r="M67" s="220"/>
      <c r="N67" s="40"/>
      <c r="O67" s="86">
        <f>M67+N67</f>
        <v>0</v>
      </c>
      <c r="P67" s="310"/>
      <c r="Q67" s="331"/>
    </row>
    <row r="68" spans="1:17" ht="24" hidden="1" x14ac:dyDescent="0.25">
      <c r="A68" s="72">
        <v>1220</v>
      </c>
      <c r="B68" s="41" t="s">
        <v>68</v>
      </c>
      <c r="C68" s="190">
        <f t="shared" si="24"/>
        <v>0</v>
      </c>
      <c r="D68" s="129">
        <f t="shared" ref="D68:E68" si="46">SUM(D69:D73)</f>
        <v>0</v>
      </c>
      <c r="E68" s="73">
        <f t="shared" si="46"/>
        <v>0</v>
      </c>
      <c r="F68" s="93">
        <f>SUM(F69:F73)</f>
        <v>0</v>
      </c>
      <c r="G68" s="231">
        <f t="shared" ref="G68:O68" si="47">SUM(G69:G73)</f>
        <v>0</v>
      </c>
      <c r="H68" s="73">
        <f t="shared" si="47"/>
        <v>0</v>
      </c>
      <c r="I68" s="87">
        <f t="shared" si="47"/>
        <v>0</v>
      </c>
      <c r="J68" s="129">
        <f t="shared" si="47"/>
        <v>0</v>
      </c>
      <c r="K68" s="73">
        <f t="shared" si="47"/>
        <v>0</v>
      </c>
      <c r="L68" s="93">
        <f t="shared" si="47"/>
        <v>0</v>
      </c>
      <c r="M68" s="231">
        <f t="shared" si="47"/>
        <v>0</v>
      </c>
      <c r="N68" s="73">
        <f t="shared" si="47"/>
        <v>0</v>
      </c>
      <c r="O68" s="87">
        <f t="shared" si="47"/>
        <v>0</v>
      </c>
      <c r="P68" s="311"/>
      <c r="Q68" s="331"/>
    </row>
    <row r="69" spans="1:17" ht="60" hidden="1" x14ac:dyDescent="0.25">
      <c r="A69" s="30">
        <v>1221</v>
      </c>
      <c r="B69" s="41" t="s">
        <v>69</v>
      </c>
      <c r="C69" s="190">
        <f t="shared" si="24"/>
        <v>0</v>
      </c>
      <c r="D69" s="265"/>
      <c r="E69" s="43"/>
      <c r="F69" s="93">
        <f t="shared" ref="F69:F73" si="48">D69+E69</f>
        <v>0</v>
      </c>
      <c r="G69" s="230"/>
      <c r="H69" s="43"/>
      <c r="I69" s="87">
        <f t="shared" ref="I69:I73" si="49">G69+H69</f>
        <v>0</v>
      </c>
      <c r="J69" s="265"/>
      <c r="K69" s="43"/>
      <c r="L69" s="93">
        <f t="shared" ref="L69:L73" si="50">J69+K69</f>
        <v>0</v>
      </c>
      <c r="M69" s="230"/>
      <c r="N69" s="43"/>
      <c r="O69" s="87">
        <f t="shared" ref="O69:O73" si="51">M69+N69</f>
        <v>0</v>
      </c>
      <c r="P69" s="311"/>
      <c r="Q69" s="331"/>
    </row>
    <row r="70" spans="1:17" hidden="1" x14ac:dyDescent="0.25">
      <c r="A70" s="30">
        <v>1223</v>
      </c>
      <c r="B70" s="41" t="s">
        <v>70</v>
      </c>
      <c r="C70" s="190">
        <f t="shared" si="24"/>
        <v>0</v>
      </c>
      <c r="D70" s="265"/>
      <c r="E70" s="43"/>
      <c r="F70" s="93">
        <f t="shared" si="48"/>
        <v>0</v>
      </c>
      <c r="G70" s="230"/>
      <c r="H70" s="43"/>
      <c r="I70" s="87">
        <f t="shared" si="49"/>
        <v>0</v>
      </c>
      <c r="J70" s="265"/>
      <c r="K70" s="43"/>
      <c r="L70" s="93">
        <f t="shared" si="50"/>
        <v>0</v>
      </c>
      <c r="M70" s="230"/>
      <c r="N70" s="43"/>
      <c r="O70" s="87">
        <f t="shared" si="51"/>
        <v>0</v>
      </c>
      <c r="P70" s="311"/>
      <c r="Q70" s="331"/>
    </row>
    <row r="71" spans="1:17" hidden="1" x14ac:dyDescent="0.25">
      <c r="A71" s="30">
        <v>1225</v>
      </c>
      <c r="B71" s="41" t="s">
        <v>71</v>
      </c>
      <c r="C71" s="190">
        <f t="shared" si="24"/>
        <v>0</v>
      </c>
      <c r="D71" s="265"/>
      <c r="E71" s="43"/>
      <c r="F71" s="93">
        <f t="shared" si="48"/>
        <v>0</v>
      </c>
      <c r="G71" s="230"/>
      <c r="H71" s="43"/>
      <c r="I71" s="87">
        <f t="shared" si="49"/>
        <v>0</v>
      </c>
      <c r="J71" s="265"/>
      <c r="K71" s="43"/>
      <c r="L71" s="93">
        <f t="shared" si="50"/>
        <v>0</v>
      </c>
      <c r="M71" s="230"/>
      <c r="N71" s="43"/>
      <c r="O71" s="87">
        <f t="shared" si="51"/>
        <v>0</v>
      </c>
      <c r="P71" s="311"/>
      <c r="Q71" s="331"/>
    </row>
    <row r="72" spans="1:17" ht="36" hidden="1" x14ac:dyDescent="0.25">
      <c r="A72" s="30">
        <v>1227</v>
      </c>
      <c r="B72" s="41" t="s">
        <v>72</v>
      </c>
      <c r="C72" s="190">
        <f t="shared" si="24"/>
        <v>0</v>
      </c>
      <c r="D72" s="265"/>
      <c r="E72" s="43"/>
      <c r="F72" s="93">
        <f t="shared" si="48"/>
        <v>0</v>
      </c>
      <c r="G72" s="230"/>
      <c r="H72" s="43"/>
      <c r="I72" s="87">
        <f t="shared" si="49"/>
        <v>0</v>
      </c>
      <c r="J72" s="265"/>
      <c r="K72" s="43"/>
      <c r="L72" s="93">
        <f t="shared" si="50"/>
        <v>0</v>
      </c>
      <c r="M72" s="230"/>
      <c r="N72" s="43"/>
      <c r="O72" s="87">
        <f t="shared" si="51"/>
        <v>0</v>
      </c>
      <c r="P72" s="311"/>
      <c r="Q72" s="331"/>
    </row>
    <row r="73" spans="1:17" ht="60" hidden="1" x14ac:dyDescent="0.25">
      <c r="A73" s="30">
        <v>1228</v>
      </c>
      <c r="B73" s="41" t="s">
        <v>73</v>
      </c>
      <c r="C73" s="190">
        <f t="shared" si="24"/>
        <v>0</v>
      </c>
      <c r="D73" s="265"/>
      <c r="E73" s="43"/>
      <c r="F73" s="93">
        <f t="shared" si="48"/>
        <v>0</v>
      </c>
      <c r="G73" s="230"/>
      <c r="H73" s="43"/>
      <c r="I73" s="87">
        <f t="shared" si="49"/>
        <v>0</v>
      </c>
      <c r="J73" s="265"/>
      <c r="K73" s="43"/>
      <c r="L73" s="93">
        <f t="shared" si="50"/>
        <v>0</v>
      </c>
      <c r="M73" s="230"/>
      <c r="N73" s="43"/>
      <c r="O73" s="87">
        <f t="shared" si="51"/>
        <v>0</v>
      </c>
      <c r="P73" s="311"/>
      <c r="Q73" s="331"/>
    </row>
    <row r="74" spans="1:17" x14ac:dyDescent="0.25">
      <c r="A74" s="67">
        <v>2000</v>
      </c>
      <c r="B74" s="67" t="s">
        <v>74</v>
      </c>
      <c r="C74" s="200">
        <f t="shared" si="24"/>
        <v>384044</v>
      </c>
      <c r="D74" s="134">
        <f t="shared" ref="D74:E74" si="52">SUM(D75,D82,D129,D163,D164,D171)</f>
        <v>371624</v>
      </c>
      <c r="E74" s="122">
        <f t="shared" si="52"/>
        <v>0</v>
      </c>
      <c r="F74" s="307">
        <f>SUM(F75,F82,F129,F163,F164,F171)</f>
        <v>371624</v>
      </c>
      <c r="G74" s="227">
        <f t="shared" ref="G74:O74" si="53">SUM(G75,G82,G129,G163,G164,G171)</f>
        <v>0</v>
      </c>
      <c r="H74" s="122">
        <f t="shared" si="53"/>
        <v>0</v>
      </c>
      <c r="I74" s="307">
        <f t="shared" si="53"/>
        <v>0</v>
      </c>
      <c r="J74" s="134">
        <f t="shared" si="53"/>
        <v>12420</v>
      </c>
      <c r="K74" s="68">
        <f t="shared" si="53"/>
        <v>0</v>
      </c>
      <c r="L74" s="170">
        <f t="shared" si="53"/>
        <v>12420</v>
      </c>
      <c r="M74" s="227">
        <f t="shared" si="53"/>
        <v>0</v>
      </c>
      <c r="N74" s="68">
        <f t="shared" si="53"/>
        <v>0</v>
      </c>
      <c r="O74" s="122">
        <f t="shared" si="53"/>
        <v>0</v>
      </c>
      <c r="P74" s="439"/>
      <c r="Q74" s="331"/>
    </row>
    <row r="75" spans="1:17" ht="24" x14ac:dyDescent="0.25">
      <c r="A75" s="34">
        <v>2100</v>
      </c>
      <c r="B75" s="69" t="s">
        <v>75</v>
      </c>
      <c r="C75" s="188">
        <f t="shared" si="24"/>
        <v>1696</v>
      </c>
      <c r="D75" s="127">
        <f t="shared" ref="D75:E75" si="54">SUM(D76,D79)</f>
        <v>0</v>
      </c>
      <c r="E75" s="120">
        <f t="shared" si="54"/>
        <v>1696</v>
      </c>
      <c r="F75" s="314">
        <f>SUM(F76,F79)</f>
        <v>1696</v>
      </c>
      <c r="G75" s="228">
        <f t="shared" ref="G75:O75" si="55">SUM(G76,G79)</f>
        <v>0</v>
      </c>
      <c r="H75" s="120">
        <f t="shared" si="55"/>
        <v>0</v>
      </c>
      <c r="I75" s="314">
        <f t="shared" si="55"/>
        <v>0</v>
      </c>
      <c r="J75" s="127">
        <f t="shared" si="55"/>
        <v>0</v>
      </c>
      <c r="K75" s="36">
        <f t="shared" si="55"/>
        <v>0</v>
      </c>
      <c r="L75" s="174">
        <f t="shared" si="55"/>
        <v>0</v>
      </c>
      <c r="M75" s="228">
        <f t="shared" si="55"/>
        <v>0</v>
      </c>
      <c r="N75" s="36">
        <f t="shared" si="55"/>
        <v>0</v>
      </c>
      <c r="O75" s="120">
        <f t="shared" si="55"/>
        <v>0</v>
      </c>
      <c r="P75" s="317"/>
      <c r="Q75" s="331"/>
    </row>
    <row r="76" spans="1:17" ht="24" hidden="1" x14ac:dyDescent="0.25">
      <c r="A76" s="514">
        <v>2110</v>
      </c>
      <c r="B76" s="38" t="s">
        <v>76</v>
      </c>
      <c r="C76" s="189">
        <f t="shared" si="24"/>
        <v>0</v>
      </c>
      <c r="D76" s="128">
        <f t="shared" ref="D76:E76" si="56">SUM(D77:D78)</f>
        <v>0</v>
      </c>
      <c r="E76" s="75">
        <f t="shared" si="56"/>
        <v>0</v>
      </c>
      <c r="F76" s="175">
        <f>SUM(F77:F78)</f>
        <v>0</v>
      </c>
      <c r="G76" s="233">
        <f t="shared" ref="G76:O76" si="57">SUM(G77:G78)</f>
        <v>0</v>
      </c>
      <c r="H76" s="75">
        <f t="shared" si="57"/>
        <v>0</v>
      </c>
      <c r="I76" s="86">
        <f t="shared" si="57"/>
        <v>0</v>
      </c>
      <c r="J76" s="128">
        <f t="shared" si="57"/>
        <v>0</v>
      </c>
      <c r="K76" s="75">
        <f t="shared" si="57"/>
        <v>0</v>
      </c>
      <c r="L76" s="175">
        <f t="shared" si="57"/>
        <v>0</v>
      </c>
      <c r="M76" s="233">
        <f t="shared" si="57"/>
        <v>0</v>
      </c>
      <c r="N76" s="75">
        <f t="shared" si="57"/>
        <v>0</v>
      </c>
      <c r="O76" s="86">
        <f t="shared" si="57"/>
        <v>0</v>
      </c>
      <c r="P76" s="310"/>
      <c r="Q76" s="331"/>
    </row>
    <row r="77" spans="1:17" hidden="1" x14ac:dyDescent="0.25">
      <c r="A77" s="30">
        <v>2111</v>
      </c>
      <c r="B77" s="41" t="s">
        <v>77</v>
      </c>
      <c r="C77" s="190">
        <f t="shared" si="24"/>
        <v>0</v>
      </c>
      <c r="D77" s="265"/>
      <c r="E77" s="43"/>
      <c r="F77" s="93">
        <f t="shared" ref="F77:F78" si="58">D77+E77</f>
        <v>0</v>
      </c>
      <c r="G77" s="230"/>
      <c r="H77" s="43"/>
      <c r="I77" s="87">
        <f t="shared" ref="I77:I78" si="59">G77+H77</f>
        <v>0</v>
      </c>
      <c r="J77" s="265"/>
      <c r="K77" s="43"/>
      <c r="L77" s="93">
        <f t="shared" ref="L77:L78" si="60">J77+K77</f>
        <v>0</v>
      </c>
      <c r="M77" s="230"/>
      <c r="N77" s="43"/>
      <c r="O77" s="87">
        <f t="shared" ref="O77:O78" si="61">M77+N77</f>
        <v>0</v>
      </c>
      <c r="P77" s="311"/>
      <c r="Q77" s="331"/>
    </row>
    <row r="78" spans="1:17" ht="24" hidden="1" x14ac:dyDescent="0.25">
      <c r="A78" s="30">
        <v>2112</v>
      </c>
      <c r="B78" s="41" t="s">
        <v>78</v>
      </c>
      <c r="C78" s="190">
        <f t="shared" si="24"/>
        <v>0</v>
      </c>
      <c r="D78" s="265"/>
      <c r="E78" s="43"/>
      <c r="F78" s="93">
        <f t="shared" si="58"/>
        <v>0</v>
      </c>
      <c r="G78" s="230"/>
      <c r="H78" s="43"/>
      <c r="I78" s="87">
        <f t="shared" si="59"/>
        <v>0</v>
      </c>
      <c r="J78" s="265"/>
      <c r="K78" s="43"/>
      <c r="L78" s="93">
        <f t="shared" si="60"/>
        <v>0</v>
      </c>
      <c r="M78" s="230"/>
      <c r="N78" s="43"/>
      <c r="O78" s="87">
        <f t="shared" si="61"/>
        <v>0</v>
      </c>
      <c r="P78" s="311"/>
      <c r="Q78" s="331"/>
    </row>
    <row r="79" spans="1:17" ht="24" x14ac:dyDescent="0.25">
      <c r="A79" s="72">
        <v>2120</v>
      </c>
      <c r="B79" s="41" t="s">
        <v>79</v>
      </c>
      <c r="C79" s="190">
        <f t="shared" si="24"/>
        <v>1696</v>
      </c>
      <c r="D79" s="129">
        <f t="shared" ref="D79:E79" si="62">SUM(D80:D81)</f>
        <v>0</v>
      </c>
      <c r="E79" s="87">
        <f t="shared" si="62"/>
        <v>1696</v>
      </c>
      <c r="F79" s="312">
        <f>SUM(F80:F81)</f>
        <v>1696</v>
      </c>
      <c r="G79" s="231">
        <f t="shared" ref="G79:O79" si="63">SUM(G80:G81)</f>
        <v>0</v>
      </c>
      <c r="H79" s="87">
        <f t="shared" si="63"/>
        <v>0</v>
      </c>
      <c r="I79" s="312">
        <f t="shared" si="63"/>
        <v>0</v>
      </c>
      <c r="J79" s="129">
        <f t="shared" si="63"/>
        <v>0</v>
      </c>
      <c r="K79" s="73">
        <f t="shared" si="63"/>
        <v>0</v>
      </c>
      <c r="L79" s="93">
        <f t="shared" si="63"/>
        <v>0</v>
      </c>
      <c r="M79" s="231">
        <f t="shared" si="63"/>
        <v>0</v>
      </c>
      <c r="N79" s="73">
        <f t="shared" si="63"/>
        <v>0</v>
      </c>
      <c r="O79" s="87">
        <f t="shared" si="63"/>
        <v>0</v>
      </c>
      <c r="P79" s="311"/>
      <c r="Q79" s="331"/>
    </row>
    <row r="80" spans="1:17" ht="24" x14ac:dyDescent="0.25">
      <c r="A80" s="30">
        <v>2121</v>
      </c>
      <c r="B80" s="41" t="s">
        <v>77</v>
      </c>
      <c r="C80" s="190">
        <f t="shared" si="24"/>
        <v>996</v>
      </c>
      <c r="D80" s="265"/>
      <c r="E80" s="155">
        <v>996</v>
      </c>
      <c r="F80" s="312">
        <f t="shared" ref="F80:F81" si="64">D80+E80</f>
        <v>996</v>
      </c>
      <c r="G80" s="230"/>
      <c r="H80" s="155"/>
      <c r="I80" s="312">
        <f t="shared" ref="I80:I81" si="65">G80+H80</f>
        <v>0</v>
      </c>
      <c r="J80" s="265"/>
      <c r="K80" s="43"/>
      <c r="L80" s="93">
        <f t="shared" ref="L80:L81" si="66">J80+K80</f>
        <v>0</v>
      </c>
      <c r="M80" s="230"/>
      <c r="N80" s="43"/>
      <c r="O80" s="87">
        <f t="shared" ref="O80:O81" si="67">M80+N80</f>
        <v>0</v>
      </c>
      <c r="P80" s="527" t="s">
        <v>620</v>
      </c>
      <c r="Q80" s="331"/>
    </row>
    <row r="81" spans="1:17" ht="24" x14ac:dyDescent="0.25">
      <c r="A81" s="30">
        <v>2122</v>
      </c>
      <c r="B81" s="41" t="s">
        <v>78</v>
      </c>
      <c r="C81" s="190">
        <f t="shared" si="24"/>
        <v>700</v>
      </c>
      <c r="D81" s="265"/>
      <c r="E81" s="155">
        <v>700</v>
      </c>
      <c r="F81" s="312">
        <f t="shared" si="64"/>
        <v>700</v>
      </c>
      <c r="G81" s="230"/>
      <c r="H81" s="155"/>
      <c r="I81" s="312">
        <f t="shared" si="65"/>
        <v>0</v>
      </c>
      <c r="J81" s="265"/>
      <c r="K81" s="43"/>
      <c r="L81" s="93">
        <f t="shared" si="66"/>
        <v>0</v>
      </c>
      <c r="M81" s="230"/>
      <c r="N81" s="43"/>
      <c r="O81" s="87">
        <f t="shared" si="67"/>
        <v>0</v>
      </c>
      <c r="P81" s="527" t="s">
        <v>620</v>
      </c>
      <c r="Q81" s="331"/>
    </row>
    <row r="82" spans="1:17" x14ac:dyDescent="0.25">
      <c r="A82" s="34">
        <v>2200</v>
      </c>
      <c r="B82" s="69" t="s">
        <v>80</v>
      </c>
      <c r="C82" s="188">
        <f t="shared" si="24"/>
        <v>309634</v>
      </c>
      <c r="D82" s="127">
        <f t="shared" ref="D82:E82" si="68">SUM(D83,D88,D94,D102,D111,D115,D121,D127)</f>
        <v>303480</v>
      </c>
      <c r="E82" s="120">
        <f t="shared" si="68"/>
        <v>-1696</v>
      </c>
      <c r="F82" s="314">
        <f>SUM(F83,F88,F94,F102,F111,F115,F121,F127)</f>
        <v>301784</v>
      </c>
      <c r="G82" s="228">
        <f t="shared" ref="G82:O82" si="69">SUM(G83,G88,G94,G102,G111,G115,G121,G127)</f>
        <v>0</v>
      </c>
      <c r="H82" s="120">
        <f t="shared" si="69"/>
        <v>0</v>
      </c>
      <c r="I82" s="314">
        <f t="shared" si="69"/>
        <v>0</v>
      </c>
      <c r="J82" s="127">
        <f t="shared" si="69"/>
        <v>7850</v>
      </c>
      <c r="K82" s="36">
        <f t="shared" si="69"/>
        <v>0</v>
      </c>
      <c r="L82" s="174">
        <f t="shared" si="69"/>
        <v>7850</v>
      </c>
      <c r="M82" s="228">
        <f t="shared" si="69"/>
        <v>0</v>
      </c>
      <c r="N82" s="36">
        <f t="shared" si="69"/>
        <v>0</v>
      </c>
      <c r="O82" s="120">
        <f t="shared" si="69"/>
        <v>0</v>
      </c>
      <c r="P82" s="441"/>
      <c r="Q82" s="331"/>
    </row>
    <row r="83" spans="1:17" ht="24" hidden="1" x14ac:dyDescent="0.25">
      <c r="A83" s="70">
        <v>2210</v>
      </c>
      <c r="B83" s="55" t="s">
        <v>81</v>
      </c>
      <c r="C83" s="195">
        <f t="shared" si="24"/>
        <v>0</v>
      </c>
      <c r="D83" s="82">
        <f t="shared" ref="D83:E83" si="70">SUM(D84:D87)</f>
        <v>0</v>
      </c>
      <c r="E83" s="71">
        <f t="shared" si="70"/>
        <v>0</v>
      </c>
      <c r="F83" s="172">
        <f>SUM(F84:F87)</f>
        <v>0</v>
      </c>
      <c r="G83" s="229">
        <f t="shared" ref="G83:O83" si="71">SUM(G84:G87)</f>
        <v>0</v>
      </c>
      <c r="H83" s="71">
        <f t="shared" si="71"/>
        <v>0</v>
      </c>
      <c r="I83" s="153">
        <f t="shared" si="71"/>
        <v>0</v>
      </c>
      <c r="J83" s="82">
        <f t="shared" si="71"/>
        <v>0</v>
      </c>
      <c r="K83" s="71">
        <f t="shared" si="71"/>
        <v>0</v>
      </c>
      <c r="L83" s="172">
        <f t="shared" si="71"/>
        <v>0</v>
      </c>
      <c r="M83" s="229">
        <f t="shared" si="71"/>
        <v>0</v>
      </c>
      <c r="N83" s="71">
        <f t="shared" si="71"/>
        <v>0</v>
      </c>
      <c r="O83" s="153">
        <f t="shared" si="71"/>
        <v>0</v>
      </c>
      <c r="P83" s="313"/>
      <c r="Q83" s="331"/>
    </row>
    <row r="84" spans="1:17" ht="24" hidden="1" x14ac:dyDescent="0.25">
      <c r="A84" s="27">
        <v>2211</v>
      </c>
      <c r="B84" s="38" t="s">
        <v>82</v>
      </c>
      <c r="C84" s="189">
        <f t="shared" si="24"/>
        <v>0</v>
      </c>
      <c r="D84" s="264"/>
      <c r="E84" s="40"/>
      <c r="F84" s="175">
        <f t="shared" ref="F84:F87" si="72">D84+E84</f>
        <v>0</v>
      </c>
      <c r="G84" s="220"/>
      <c r="H84" s="40"/>
      <c r="I84" s="86">
        <f t="shared" ref="I84:I87" si="73">G84+H84</f>
        <v>0</v>
      </c>
      <c r="J84" s="264"/>
      <c r="K84" s="40"/>
      <c r="L84" s="175">
        <f t="shared" ref="L84:L87" si="74">J84+K84</f>
        <v>0</v>
      </c>
      <c r="M84" s="220"/>
      <c r="N84" s="40"/>
      <c r="O84" s="86">
        <f t="shared" ref="O84:O87" si="75">M84+N84</f>
        <v>0</v>
      </c>
      <c r="P84" s="310"/>
      <c r="Q84" s="331"/>
    </row>
    <row r="85" spans="1:17" ht="36" hidden="1" x14ac:dyDescent="0.25">
      <c r="A85" s="30">
        <v>2212</v>
      </c>
      <c r="B85" s="41" t="s">
        <v>83</v>
      </c>
      <c r="C85" s="190">
        <f t="shared" si="24"/>
        <v>0</v>
      </c>
      <c r="D85" s="265"/>
      <c r="E85" s="43"/>
      <c r="F85" s="93">
        <f t="shared" si="72"/>
        <v>0</v>
      </c>
      <c r="G85" s="230"/>
      <c r="H85" s="43"/>
      <c r="I85" s="87">
        <f t="shared" si="73"/>
        <v>0</v>
      </c>
      <c r="J85" s="265"/>
      <c r="K85" s="43"/>
      <c r="L85" s="93">
        <f t="shared" si="74"/>
        <v>0</v>
      </c>
      <c r="M85" s="230"/>
      <c r="N85" s="43"/>
      <c r="O85" s="87">
        <f t="shared" si="75"/>
        <v>0</v>
      </c>
      <c r="P85" s="311"/>
      <c r="Q85" s="331"/>
    </row>
    <row r="86" spans="1:17" ht="24" hidden="1" x14ac:dyDescent="0.25">
      <c r="A86" s="30">
        <v>2214</v>
      </c>
      <c r="B86" s="41" t="s">
        <v>84</v>
      </c>
      <c r="C86" s="190">
        <f t="shared" si="24"/>
        <v>0</v>
      </c>
      <c r="D86" s="265"/>
      <c r="E86" s="43"/>
      <c r="F86" s="93">
        <f t="shared" si="72"/>
        <v>0</v>
      </c>
      <c r="G86" s="230"/>
      <c r="H86" s="43"/>
      <c r="I86" s="87">
        <f t="shared" si="73"/>
        <v>0</v>
      </c>
      <c r="J86" s="265"/>
      <c r="K86" s="43"/>
      <c r="L86" s="93">
        <f t="shared" si="74"/>
        <v>0</v>
      </c>
      <c r="M86" s="230"/>
      <c r="N86" s="43"/>
      <c r="O86" s="87">
        <f t="shared" si="75"/>
        <v>0</v>
      </c>
      <c r="P86" s="311"/>
      <c r="Q86" s="331"/>
    </row>
    <row r="87" spans="1:17" hidden="1" x14ac:dyDescent="0.25">
      <c r="A87" s="30">
        <v>2219</v>
      </c>
      <c r="B87" s="41" t="s">
        <v>85</v>
      </c>
      <c r="C87" s="190">
        <f t="shared" si="24"/>
        <v>0</v>
      </c>
      <c r="D87" s="265"/>
      <c r="E87" s="43"/>
      <c r="F87" s="93">
        <f t="shared" si="72"/>
        <v>0</v>
      </c>
      <c r="G87" s="230"/>
      <c r="H87" s="43"/>
      <c r="I87" s="87">
        <f t="shared" si="73"/>
        <v>0</v>
      </c>
      <c r="J87" s="265"/>
      <c r="K87" s="43"/>
      <c r="L87" s="93">
        <f t="shared" si="74"/>
        <v>0</v>
      </c>
      <c r="M87" s="230"/>
      <c r="N87" s="43"/>
      <c r="O87" s="87">
        <f t="shared" si="75"/>
        <v>0</v>
      </c>
      <c r="P87" s="311"/>
      <c r="Q87" s="331"/>
    </row>
    <row r="88" spans="1:17" ht="24" x14ac:dyDescent="0.25">
      <c r="A88" s="72">
        <v>2220</v>
      </c>
      <c r="B88" s="41" t="s">
        <v>86</v>
      </c>
      <c r="C88" s="190">
        <f t="shared" si="24"/>
        <v>200</v>
      </c>
      <c r="D88" s="129">
        <f t="shared" ref="D88:E88" si="76">SUM(D89:D93)</f>
        <v>200</v>
      </c>
      <c r="E88" s="87">
        <f t="shared" si="76"/>
        <v>0</v>
      </c>
      <c r="F88" s="312">
        <f>SUM(F89:F93)</f>
        <v>200</v>
      </c>
      <c r="G88" s="231">
        <f t="shared" ref="G88:O88" si="77">SUM(G89:G93)</f>
        <v>0</v>
      </c>
      <c r="H88" s="87">
        <f t="shared" si="77"/>
        <v>0</v>
      </c>
      <c r="I88" s="312">
        <f t="shared" si="77"/>
        <v>0</v>
      </c>
      <c r="J88" s="129">
        <f t="shared" si="77"/>
        <v>0</v>
      </c>
      <c r="K88" s="73">
        <f t="shared" si="77"/>
        <v>0</v>
      </c>
      <c r="L88" s="93">
        <f t="shared" si="77"/>
        <v>0</v>
      </c>
      <c r="M88" s="231">
        <f t="shared" si="77"/>
        <v>0</v>
      </c>
      <c r="N88" s="73">
        <f t="shared" si="77"/>
        <v>0</v>
      </c>
      <c r="O88" s="87">
        <f t="shared" si="77"/>
        <v>0</v>
      </c>
      <c r="P88" s="311"/>
      <c r="Q88" s="331"/>
    </row>
    <row r="89" spans="1:17" ht="24" hidden="1" x14ac:dyDescent="0.25">
      <c r="A89" s="30">
        <v>2221</v>
      </c>
      <c r="B89" s="41" t="s">
        <v>305</v>
      </c>
      <c r="C89" s="190">
        <f t="shared" si="24"/>
        <v>0</v>
      </c>
      <c r="D89" s="265"/>
      <c r="E89" s="43"/>
      <c r="F89" s="93">
        <f t="shared" ref="F89:F93" si="78">D89+E89</f>
        <v>0</v>
      </c>
      <c r="G89" s="230"/>
      <c r="H89" s="43"/>
      <c r="I89" s="87">
        <f t="shared" ref="I89:I93" si="79">G89+H89</f>
        <v>0</v>
      </c>
      <c r="J89" s="265"/>
      <c r="K89" s="43"/>
      <c r="L89" s="93">
        <f t="shared" ref="L89:L93" si="80">J89+K89</f>
        <v>0</v>
      </c>
      <c r="M89" s="230"/>
      <c r="N89" s="43"/>
      <c r="O89" s="87">
        <f t="shared" ref="O89:O93" si="81">M89+N89</f>
        <v>0</v>
      </c>
      <c r="P89" s="311"/>
      <c r="Q89" s="331"/>
    </row>
    <row r="90" spans="1:17" hidden="1" x14ac:dyDescent="0.25">
      <c r="A90" s="30">
        <v>2222</v>
      </c>
      <c r="B90" s="41" t="s">
        <v>87</v>
      </c>
      <c r="C90" s="190">
        <f t="shared" si="24"/>
        <v>0</v>
      </c>
      <c r="D90" s="265"/>
      <c r="E90" s="43"/>
      <c r="F90" s="93">
        <f t="shared" si="78"/>
        <v>0</v>
      </c>
      <c r="G90" s="230"/>
      <c r="H90" s="43"/>
      <c r="I90" s="87">
        <f t="shared" si="79"/>
        <v>0</v>
      </c>
      <c r="J90" s="265"/>
      <c r="K90" s="43"/>
      <c r="L90" s="93">
        <f t="shared" si="80"/>
        <v>0</v>
      </c>
      <c r="M90" s="230"/>
      <c r="N90" s="43"/>
      <c r="O90" s="87">
        <f t="shared" si="81"/>
        <v>0</v>
      </c>
      <c r="P90" s="311"/>
      <c r="Q90" s="331"/>
    </row>
    <row r="91" spans="1:17" x14ac:dyDescent="0.25">
      <c r="A91" s="30">
        <v>2223</v>
      </c>
      <c r="B91" s="41" t="s">
        <v>88</v>
      </c>
      <c r="C91" s="190">
        <f t="shared" si="24"/>
        <v>200</v>
      </c>
      <c r="D91" s="265">
        <v>200</v>
      </c>
      <c r="E91" s="155"/>
      <c r="F91" s="312">
        <f t="shared" si="78"/>
        <v>200</v>
      </c>
      <c r="G91" s="230"/>
      <c r="H91" s="155"/>
      <c r="I91" s="312">
        <f t="shared" si="79"/>
        <v>0</v>
      </c>
      <c r="J91" s="265"/>
      <c r="K91" s="43"/>
      <c r="L91" s="93">
        <f t="shared" si="80"/>
        <v>0</v>
      </c>
      <c r="M91" s="230"/>
      <c r="N91" s="43"/>
      <c r="O91" s="87">
        <f t="shared" si="81"/>
        <v>0</v>
      </c>
      <c r="P91" s="311"/>
      <c r="Q91" s="331"/>
    </row>
    <row r="92" spans="1:17" ht="48" hidden="1" x14ac:dyDescent="0.25">
      <c r="A92" s="30">
        <v>2224</v>
      </c>
      <c r="B92" s="41" t="s">
        <v>89</v>
      </c>
      <c r="C92" s="190">
        <f t="shared" si="24"/>
        <v>0</v>
      </c>
      <c r="D92" s="265"/>
      <c r="E92" s="43"/>
      <c r="F92" s="93">
        <f t="shared" si="78"/>
        <v>0</v>
      </c>
      <c r="G92" s="230"/>
      <c r="H92" s="43"/>
      <c r="I92" s="87">
        <f t="shared" si="79"/>
        <v>0</v>
      </c>
      <c r="J92" s="265"/>
      <c r="K92" s="43"/>
      <c r="L92" s="93">
        <f t="shared" si="80"/>
        <v>0</v>
      </c>
      <c r="M92" s="230"/>
      <c r="N92" s="43"/>
      <c r="O92" s="87">
        <f t="shared" si="81"/>
        <v>0</v>
      </c>
      <c r="P92" s="311"/>
      <c r="Q92" s="331"/>
    </row>
    <row r="93" spans="1:17" ht="24" hidden="1" x14ac:dyDescent="0.25">
      <c r="A93" s="30">
        <v>2229</v>
      </c>
      <c r="B93" s="41" t="s">
        <v>90</v>
      </c>
      <c r="C93" s="190">
        <f t="shared" si="24"/>
        <v>0</v>
      </c>
      <c r="D93" s="265"/>
      <c r="E93" s="43"/>
      <c r="F93" s="93">
        <f t="shared" si="78"/>
        <v>0</v>
      </c>
      <c r="G93" s="230"/>
      <c r="H93" s="43"/>
      <c r="I93" s="87">
        <f t="shared" si="79"/>
        <v>0</v>
      </c>
      <c r="J93" s="265"/>
      <c r="K93" s="43"/>
      <c r="L93" s="93">
        <f t="shared" si="80"/>
        <v>0</v>
      </c>
      <c r="M93" s="230"/>
      <c r="N93" s="43"/>
      <c r="O93" s="87">
        <f t="shared" si="81"/>
        <v>0</v>
      </c>
      <c r="P93" s="311"/>
      <c r="Q93" s="331"/>
    </row>
    <row r="94" spans="1:17" ht="36" x14ac:dyDescent="0.25">
      <c r="A94" s="72">
        <v>2230</v>
      </c>
      <c r="B94" s="41" t="s">
        <v>91</v>
      </c>
      <c r="C94" s="190">
        <f t="shared" si="24"/>
        <v>38950</v>
      </c>
      <c r="D94" s="129">
        <f t="shared" ref="D94:E94" si="82">SUM(D95:D101)</f>
        <v>38950</v>
      </c>
      <c r="E94" s="87">
        <f t="shared" si="82"/>
        <v>0</v>
      </c>
      <c r="F94" s="312">
        <f>SUM(F95:F101)</f>
        <v>38950</v>
      </c>
      <c r="G94" s="231">
        <f t="shared" ref="G94:N94" si="83">SUM(G95:G101)</f>
        <v>0</v>
      </c>
      <c r="H94" s="87">
        <f t="shared" si="83"/>
        <v>0</v>
      </c>
      <c r="I94" s="312">
        <f t="shared" si="83"/>
        <v>0</v>
      </c>
      <c r="J94" s="129">
        <f t="shared" si="83"/>
        <v>0</v>
      </c>
      <c r="K94" s="73">
        <f t="shared" si="83"/>
        <v>0</v>
      </c>
      <c r="L94" s="93">
        <f t="shared" si="83"/>
        <v>0</v>
      </c>
      <c r="M94" s="231">
        <f t="shared" si="83"/>
        <v>0</v>
      </c>
      <c r="N94" s="73">
        <f t="shared" si="83"/>
        <v>0</v>
      </c>
      <c r="O94" s="87">
        <f>SUM(O95:O101)</f>
        <v>0</v>
      </c>
      <c r="P94" s="527"/>
      <c r="Q94" s="331"/>
    </row>
    <row r="95" spans="1:17" ht="24" x14ac:dyDescent="0.25">
      <c r="A95" s="30">
        <v>2231</v>
      </c>
      <c r="B95" s="41" t="s">
        <v>92</v>
      </c>
      <c r="C95" s="190">
        <f t="shared" si="24"/>
        <v>850</v>
      </c>
      <c r="D95" s="265">
        <v>850</v>
      </c>
      <c r="E95" s="155"/>
      <c r="F95" s="312">
        <f t="shared" ref="F95:F101" si="84">D95+E95</f>
        <v>850</v>
      </c>
      <c r="G95" s="230"/>
      <c r="H95" s="155"/>
      <c r="I95" s="312">
        <f t="shared" ref="I95:I101" si="85">G95+H95</f>
        <v>0</v>
      </c>
      <c r="J95" s="265"/>
      <c r="K95" s="43"/>
      <c r="L95" s="93">
        <f t="shared" ref="L95:L101" si="86">J95+K95</f>
        <v>0</v>
      </c>
      <c r="M95" s="230"/>
      <c r="N95" s="43"/>
      <c r="O95" s="87">
        <f t="shared" ref="O95:O101" si="87">M95+N95</f>
        <v>0</v>
      </c>
      <c r="P95" s="527"/>
      <c r="Q95" s="331"/>
    </row>
    <row r="96" spans="1:17" ht="36" x14ac:dyDescent="0.25">
      <c r="A96" s="30">
        <v>2232</v>
      </c>
      <c r="B96" s="41" t="s">
        <v>93</v>
      </c>
      <c r="C96" s="190">
        <f t="shared" si="24"/>
        <v>100</v>
      </c>
      <c r="D96" s="265">
        <v>100</v>
      </c>
      <c r="E96" s="155"/>
      <c r="F96" s="312">
        <f t="shared" si="84"/>
        <v>100</v>
      </c>
      <c r="G96" s="230"/>
      <c r="H96" s="155"/>
      <c r="I96" s="312">
        <f t="shared" si="85"/>
        <v>0</v>
      </c>
      <c r="J96" s="265"/>
      <c r="K96" s="43"/>
      <c r="L96" s="93">
        <f t="shared" si="86"/>
        <v>0</v>
      </c>
      <c r="M96" s="230"/>
      <c r="N96" s="43"/>
      <c r="O96" s="87">
        <f t="shared" si="87"/>
        <v>0</v>
      </c>
      <c r="P96" s="311"/>
      <c r="Q96" s="331"/>
    </row>
    <row r="97" spans="1:17" ht="24" hidden="1" x14ac:dyDescent="0.25">
      <c r="A97" s="27">
        <v>2233</v>
      </c>
      <c r="B97" s="38" t="s">
        <v>94</v>
      </c>
      <c r="C97" s="189">
        <f t="shared" si="24"/>
        <v>0</v>
      </c>
      <c r="D97" s="264"/>
      <c r="E97" s="40"/>
      <c r="F97" s="175">
        <f t="shared" si="84"/>
        <v>0</v>
      </c>
      <c r="G97" s="220"/>
      <c r="H97" s="40"/>
      <c r="I97" s="86">
        <f t="shared" si="85"/>
        <v>0</v>
      </c>
      <c r="J97" s="264"/>
      <c r="K97" s="40"/>
      <c r="L97" s="175">
        <f t="shared" si="86"/>
        <v>0</v>
      </c>
      <c r="M97" s="220"/>
      <c r="N97" s="40"/>
      <c r="O97" s="86">
        <f t="shared" si="87"/>
        <v>0</v>
      </c>
      <c r="P97" s="310"/>
      <c r="Q97" s="331"/>
    </row>
    <row r="98" spans="1:17" ht="36" hidden="1" x14ac:dyDescent="0.25">
      <c r="A98" s="30">
        <v>2234</v>
      </c>
      <c r="B98" s="41" t="s">
        <v>95</v>
      </c>
      <c r="C98" s="190">
        <f t="shared" si="24"/>
        <v>0</v>
      </c>
      <c r="D98" s="265"/>
      <c r="E98" s="43"/>
      <c r="F98" s="93">
        <f t="shared" si="84"/>
        <v>0</v>
      </c>
      <c r="G98" s="230"/>
      <c r="H98" s="43"/>
      <c r="I98" s="87">
        <f t="shared" si="85"/>
        <v>0</v>
      </c>
      <c r="J98" s="265"/>
      <c r="K98" s="43"/>
      <c r="L98" s="93">
        <f t="shared" si="86"/>
        <v>0</v>
      </c>
      <c r="M98" s="230"/>
      <c r="N98" s="43"/>
      <c r="O98" s="87">
        <f t="shared" si="87"/>
        <v>0</v>
      </c>
      <c r="P98" s="311"/>
      <c r="Q98" s="331"/>
    </row>
    <row r="99" spans="1:17" ht="24" hidden="1" x14ac:dyDescent="0.25">
      <c r="A99" s="30">
        <v>2235</v>
      </c>
      <c r="B99" s="41" t="s">
        <v>96</v>
      </c>
      <c r="C99" s="190">
        <f t="shared" si="24"/>
        <v>0</v>
      </c>
      <c r="D99" s="265"/>
      <c r="E99" s="43"/>
      <c r="F99" s="93">
        <f t="shared" si="84"/>
        <v>0</v>
      </c>
      <c r="G99" s="230"/>
      <c r="H99" s="43"/>
      <c r="I99" s="87">
        <f t="shared" si="85"/>
        <v>0</v>
      </c>
      <c r="J99" s="265"/>
      <c r="K99" s="43"/>
      <c r="L99" s="93">
        <f t="shared" si="86"/>
        <v>0</v>
      </c>
      <c r="M99" s="230"/>
      <c r="N99" s="43"/>
      <c r="O99" s="87">
        <f t="shared" si="87"/>
        <v>0</v>
      </c>
      <c r="P99" s="311"/>
      <c r="Q99" s="331"/>
    </row>
    <row r="100" spans="1:17" hidden="1" x14ac:dyDescent="0.25">
      <c r="A100" s="30">
        <v>2236</v>
      </c>
      <c r="B100" s="41" t="s">
        <v>97</v>
      </c>
      <c r="C100" s="190">
        <f t="shared" si="24"/>
        <v>0</v>
      </c>
      <c r="D100" s="265"/>
      <c r="E100" s="43"/>
      <c r="F100" s="93">
        <f t="shared" si="84"/>
        <v>0</v>
      </c>
      <c r="G100" s="230"/>
      <c r="H100" s="43"/>
      <c r="I100" s="87">
        <f t="shared" si="85"/>
        <v>0</v>
      </c>
      <c r="J100" s="265"/>
      <c r="K100" s="43"/>
      <c r="L100" s="93">
        <f t="shared" si="86"/>
        <v>0</v>
      </c>
      <c r="M100" s="230"/>
      <c r="N100" s="43"/>
      <c r="O100" s="87">
        <f t="shared" si="87"/>
        <v>0</v>
      </c>
      <c r="P100" s="311"/>
      <c r="Q100" s="331"/>
    </row>
    <row r="101" spans="1:17" ht="24" x14ac:dyDescent="0.25">
      <c r="A101" s="30">
        <v>2239</v>
      </c>
      <c r="B101" s="41" t="s">
        <v>98</v>
      </c>
      <c r="C101" s="190">
        <f t="shared" si="24"/>
        <v>38000</v>
      </c>
      <c r="D101" s="265">
        <v>38000</v>
      </c>
      <c r="E101" s="155"/>
      <c r="F101" s="312">
        <f t="shared" si="84"/>
        <v>38000</v>
      </c>
      <c r="G101" s="230"/>
      <c r="H101" s="155"/>
      <c r="I101" s="312">
        <f t="shared" si="85"/>
        <v>0</v>
      </c>
      <c r="J101" s="265"/>
      <c r="K101" s="43"/>
      <c r="L101" s="93">
        <f t="shared" si="86"/>
        <v>0</v>
      </c>
      <c r="M101" s="230"/>
      <c r="N101" s="43"/>
      <c r="O101" s="87">
        <f t="shared" si="87"/>
        <v>0</v>
      </c>
      <c r="P101" s="311"/>
      <c r="Q101" s="331"/>
    </row>
    <row r="102" spans="1:17" ht="36" x14ac:dyDescent="0.25">
      <c r="A102" s="72">
        <v>2240</v>
      </c>
      <c r="B102" s="41" t="s">
        <v>99</v>
      </c>
      <c r="C102" s="190">
        <f t="shared" si="24"/>
        <v>500</v>
      </c>
      <c r="D102" s="129">
        <f t="shared" ref="D102:E102" si="88">SUM(D103:D110)</f>
        <v>500</v>
      </c>
      <c r="E102" s="87">
        <f t="shared" si="88"/>
        <v>0</v>
      </c>
      <c r="F102" s="312">
        <f>SUM(F103:F110)</f>
        <v>500</v>
      </c>
      <c r="G102" s="231">
        <f t="shared" ref="G102:N102" si="89">SUM(G103:G110)</f>
        <v>0</v>
      </c>
      <c r="H102" s="87">
        <f t="shared" si="89"/>
        <v>0</v>
      </c>
      <c r="I102" s="312">
        <f t="shared" si="89"/>
        <v>0</v>
      </c>
      <c r="J102" s="129">
        <f t="shared" si="89"/>
        <v>0</v>
      </c>
      <c r="K102" s="73">
        <f t="shared" si="89"/>
        <v>0</v>
      </c>
      <c r="L102" s="93">
        <f t="shared" si="89"/>
        <v>0</v>
      </c>
      <c r="M102" s="231">
        <f t="shared" si="89"/>
        <v>0</v>
      </c>
      <c r="N102" s="73">
        <f t="shared" si="89"/>
        <v>0</v>
      </c>
      <c r="O102" s="87">
        <f>SUM(O103:O110)</f>
        <v>0</v>
      </c>
      <c r="P102" s="311"/>
      <c r="Q102" s="331"/>
    </row>
    <row r="103" spans="1:17" hidden="1" x14ac:dyDescent="0.25">
      <c r="A103" s="30">
        <v>2241</v>
      </c>
      <c r="B103" s="41" t="s">
        <v>100</v>
      </c>
      <c r="C103" s="190">
        <f t="shared" si="24"/>
        <v>0</v>
      </c>
      <c r="D103" s="265"/>
      <c r="E103" s="43"/>
      <c r="F103" s="93">
        <f t="shared" ref="F103:F110" si="90">D103+E103</f>
        <v>0</v>
      </c>
      <c r="G103" s="230"/>
      <c r="H103" s="43"/>
      <c r="I103" s="87">
        <f t="shared" ref="I103:I110" si="91">G103+H103</f>
        <v>0</v>
      </c>
      <c r="J103" s="265"/>
      <c r="K103" s="43"/>
      <c r="L103" s="93">
        <f t="shared" ref="L103:L110" si="92">J103+K103</f>
        <v>0</v>
      </c>
      <c r="M103" s="230"/>
      <c r="N103" s="43"/>
      <c r="O103" s="87">
        <f t="shared" ref="O103:O110" si="93">M103+N103</f>
        <v>0</v>
      </c>
      <c r="P103" s="311"/>
      <c r="Q103" s="331"/>
    </row>
    <row r="104" spans="1:17" ht="24" hidden="1" x14ac:dyDescent="0.25">
      <c r="A104" s="30">
        <v>2242</v>
      </c>
      <c r="B104" s="41" t="s">
        <v>101</v>
      </c>
      <c r="C104" s="190">
        <f t="shared" si="24"/>
        <v>0</v>
      </c>
      <c r="D104" s="265"/>
      <c r="E104" s="43"/>
      <c r="F104" s="93">
        <f t="shared" si="90"/>
        <v>0</v>
      </c>
      <c r="G104" s="230"/>
      <c r="H104" s="43"/>
      <c r="I104" s="87">
        <f t="shared" si="91"/>
        <v>0</v>
      </c>
      <c r="J104" s="265"/>
      <c r="K104" s="43"/>
      <c r="L104" s="93">
        <f t="shared" si="92"/>
        <v>0</v>
      </c>
      <c r="M104" s="230"/>
      <c r="N104" s="43"/>
      <c r="O104" s="87">
        <f t="shared" si="93"/>
        <v>0</v>
      </c>
      <c r="P104" s="311"/>
      <c r="Q104" s="331"/>
    </row>
    <row r="105" spans="1:17" ht="24" hidden="1" x14ac:dyDescent="0.25">
      <c r="A105" s="30">
        <v>2243</v>
      </c>
      <c r="B105" s="41" t="s">
        <v>102</v>
      </c>
      <c r="C105" s="190">
        <f t="shared" si="24"/>
        <v>0</v>
      </c>
      <c r="D105" s="265"/>
      <c r="E105" s="43"/>
      <c r="F105" s="93">
        <f t="shared" si="90"/>
        <v>0</v>
      </c>
      <c r="G105" s="230"/>
      <c r="H105" s="43"/>
      <c r="I105" s="87">
        <f t="shared" si="91"/>
        <v>0</v>
      </c>
      <c r="J105" s="265"/>
      <c r="K105" s="43"/>
      <c r="L105" s="93">
        <f t="shared" si="92"/>
        <v>0</v>
      </c>
      <c r="M105" s="230"/>
      <c r="N105" s="43"/>
      <c r="O105" s="87">
        <f t="shared" si="93"/>
        <v>0</v>
      </c>
      <c r="P105" s="311"/>
      <c r="Q105" s="331"/>
    </row>
    <row r="106" spans="1:17" hidden="1" x14ac:dyDescent="0.25">
      <c r="A106" s="30">
        <v>2244</v>
      </c>
      <c r="B106" s="41" t="s">
        <v>103</v>
      </c>
      <c r="C106" s="190">
        <f t="shared" si="24"/>
        <v>0</v>
      </c>
      <c r="D106" s="265"/>
      <c r="E106" s="43"/>
      <c r="F106" s="93">
        <f t="shared" si="90"/>
        <v>0</v>
      </c>
      <c r="G106" s="230"/>
      <c r="H106" s="43"/>
      <c r="I106" s="87">
        <f t="shared" si="91"/>
        <v>0</v>
      </c>
      <c r="J106" s="265"/>
      <c r="K106" s="43"/>
      <c r="L106" s="93">
        <f t="shared" si="92"/>
        <v>0</v>
      </c>
      <c r="M106" s="230"/>
      <c r="N106" s="43"/>
      <c r="O106" s="87">
        <f t="shared" si="93"/>
        <v>0</v>
      </c>
      <c r="P106" s="311"/>
      <c r="Q106" s="331"/>
    </row>
    <row r="107" spans="1:17" ht="24" hidden="1" x14ac:dyDescent="0.25">
      <c r="A107" s="30">
        <v>2246</v>
      </c>
      <c r="B107" s="41" t="s">
        <v>104</v>
      </c>
      <c r="C107" s="190">
        <f t="shared" si="24"/>
        <v>0</v>
      </c>
      <c r="D107" s="265"/>
      <c r="E107" s="43"/>
      <c r="F107" s="93">
        <f t="shared" si="90"/>
        <v>0</v>
      </c>
      <c r="G107" s="230"/>
      <c r="H107" s="43"/>
      <c r="I107" s="87">
        <f t="shared" si="91"/>
        <v>0</v>
      </c>
      <c r="J107" s="265"/>
      <c r="K107" s="43"/>
      <c r="L107" s="93">
        <f t="shared" si="92"/>
        <v>0</v>
      </c>
      <c r="M107" s="230"/>
      <c r="N107" s="43"/>
      <c r="O107" s="87">
        <f t="shared" si="93"/>
        <v>0</v>
      </c>
      <c r="P107" s="311"/>
      <c r="Q107" s="331"/>
    </row>
    <row r="108" spans="1:17" hidden="1" x14ac:dyDescent="0.25">
      <c r="A108" s="30">
        <v>2247</v>
      </c>
      <c r="B108" s="41" t="s">
        <v>105</v>
      </c>
      <c r="C108" s="190">
        <f t="shared" si="24"/>
        <v>0</v>
      </c>
      <c r="D108" s="265"/>
      <c r="E108" s="43"/>
      <c r="F108" s="93">
        <f t="shared" si="90"/>
        <v>0</v>
      </c>
      <c r="G108" s="230"/>
      <c r="H108" s="43"/>
      <c r="I108" s="87">
        <f t="shared" si="91"/>
        <v>0</v>
      </c>
      <c r="J108" s="265"/>
      <c r="K108" s="43"/>
      <c r="L108" s="93">
        <f t="shared" si="92"/>
        <v>0</v>
      </c>
      <c r="M108" s="230"/>
      <c r="N108" s="43"/>
      <c r="O108" s="87">
        <f t="shared" si="93"/>
        <v>0</v>
      </c>
      <c r="P108" s="311"/>
      <c r="Q108" s="331"/>
    </row>
    <row r="109" spans="1:17" ht="24" x14ac:dyDescent="0.25">
      <c r="A109" s="30">
        <v>2248</v>
      </c>
      <c r="B109" s="41" t="s">
        <v>106</v>
      </c>
      <c r="C109" s="190">
        <f t="shared" si="24"/>
        <v>500</v>
      </c>
      <c r="D109" s="265">
        <v>500</v>
      </c>
      <c r="E109" s="155"/>
      <c r="F109" s="312">
        <f t="shared" si="90"/>
        <v>500</v>
      </c>
      <c r="G109" s="230"/>
      <c r="H109" s="155"/>
      <c r="I109" s="312">
        <f t="shared" si="91"/>
        <v>0</v>
      </c>
      <c r="J109" s="265"/>
      <c r="K109" s="43"/>
      <c r="L109" s="93">
        <f t="shared" si="92"/>
        <v>0</v>
      </c>
      <c r="M109" s="230"/>
      <c r="N109" s="43"/>
      <c r="O109" s="87">
        <f t="shared" si="93"/>
        <v>0</v>
      </c>
      <c r="P109" s="311"/>
      <c r="Q109" s="331"/>
    </row>
    <row r="110" spans="1:17" ht="24" hidden="1" x14ac:dyDescent="0.25">
      <c r="A110" s="30">
        <v>2249</v>
      </c>
      <c r="B110" s="41" t="s">
        <v>107</v>
      </c>
      <c r="C110" s="190">
        <f t="shared" si="24"/>
        <v>0</v>
      </c>
      <c r="D110" s="265"/>
      <c r="E110" s="43"/>
      <c r="F110" s="93">
        <f t="shared" si="90"/>
        <v>0</v>
      </c>
      <c r="G110" s="230"/>
      <c r="H110" s="43"/>
      <c r="I110" s="87">
        <f t="shared" si="91"/>
        <v>0</v>
      </c>
      <c r="J110" s="265"/>
      <c r="K110" s="43"/>
      <c r="L110" s="93">
        <f t="shared" si="92"/>
        <v>0</v>
      </c>
      <c r="M110" s="230"/>
      <c r="N110" s="43"/>
      <c r="O110" s="87">
        <f t="shared" si="93"/>
        <v>0</v>
      </c>
      <c r="P110" s="311"/>
      <c r="Q110" s="331"/>
    </row>
    <row r="111" spans="1:17" hidden="1" x14ac:dyDescent="0.25">
      <c r="A111" s="72">
        <v>2250</v>
      </c>
      <c r="B111" s="41" t="s">
        <v>108</v>
      </c>
      <c r="C111" s="190">
        <f t="shared" si="24"/>
        <v>0</v>
      </c>
      <c r="D111" s="129">
        <f t="shared" ref="D111:E111" si="94">SUM(D112:D114)</f>
        <v>0</v>
      </c>
      <c r="E111" s="73">
        <f t="shared" si="94"/>
        <v>0</v>
      </c>
      <c r="F111" s="93">
        <f>SUM(F112:F114)</f>
        <v>0</v>
      </c>
      <c r="G111" s="231">
        <f t="shared" ref="G111:N111" si="95">SUM(G112:G114)</f>
        <v>0</v>
      </c>
      <c r="H111" s="73">
        <f t="shared" si="95"/>
        <v>0</v>
      </c>
      <c r="I111" s="87">
        <f t="shared" si="95"/>
        <v>0</v>
      </c>
      <c r="J111" s="129">
        <f t="shared" si="95"/>
        <v>0</v>
      </c>
      <c r="K111" s="73">
        <f t="shared" si="95"/>
        <v>0</v>
      </c>
      <c r="L111" s="93">
        <f t="shared" si="95"/>
        <v>0</v>
      </c>
      <c r="M111" s="231">
        <f t="shared" si="95"/>
        <v>0</v>
      </c>
      <c r="N111" s="73">
        <f t="shared" si="95"/>
        <v>0</v>
      </c>
      <c r="O111" s="87">
        <f>SUM(O112:O114)</f>
        <v>0</v>
      </c>
      <c r="P111" s="311"/>
      <c r="Q111" s="331"/>
    </row>
    <row r="112" spans="1:17" hidden="1" x14ac:dyDescent="0.25">
      <c r="A112" s="30">
        <v>2251</v>
      </c>
      <c r="B112" s="41" t="s">
        <v>109</v>
      </c>
      <c r="C112" s="190">
        <f t="shared" si="24"/>
        <v>0</v>
      </c>
      <c r="D112" s="265"/>
      <c r="E112" s="43"/>
      <c r="F112" s="93">
        <f t="shared" ref="F112:F114" si="96">D112+E112</f>
        <v>0</v>
      </c>
      <c r="G112" s="230"/>
      <c r="H112" s="43"/>
      <c r="I112" s="87">
        <f t="shared" ref="I112:I114" si="97">G112+H112</f>
        <v>0</v>
      </c>
      <c r="J112" s="265"/>
      <c r="K112" s="43"/>
      <c r="L112" s="93">
        <f t="shared" ref="L112:L114" si="98">J112+K112</f>
        <v>0</v>
      </c>
      <c r="M112" s="230"/>
      <c r="N112" s="43"/>
      <c r="O112" s="87">
        <f t="shared" ref="O112:O114" si="99">M112+N112</f>
        <v>0</v>
      </c>
      <c r="P112" s="311"/>
      <c r="Q112" s="331"/>
    </row>
    <row r="113" spans="1:17" ht="24" hidden="1" x14ac:dyDescent="0.25">
      <c r="A113" s="30">
        <v>2252</v>
      </c>
      <c r="B113" s="41" t="s">
        <v>110</v>
      </c>
      <c r="C113" s="190">
        <f t="shared" ref="C113:C176" si="100">SUM(F113,I113,L113,O113)</f>
        <v>0</v>
      </c>
      <c r="D113" s="265"/>
      <c r="E113" s="43"/>
      <c r="F113" s="93">
        <f t="shared" si="96"/>
        <v>0</v>
      </c>
      <c r="G113" s="230"/>
      <c r="H113" s="43"/>
      <c r="I113" s="87">
        <f t="shared" si="97"/>
        <v>0</v>
      </c>
      <c r="J113" s="265"/>
      <c r="K113" s="43"/>
      <c r="L113" s="93">
        <f t="shared" si="98"/>
        <v>0</v>
      </c>
      <c r="M113" s="230"/>
      <c r="N113" s="43"/>
      <c r="O113" s="87">
        <f t="shared" si="99"/>
        <v>0</v>
      </c>
      <c r="P113" s="311"/>
      <c r="Q113" s="331"/>
    </row>
    <row r="114" spans="1:17" ht="24" hidden="1" x14ac:dyDescent="0.25">
      <c r="A114" s="30">
        <v>2259</v>
      </c>
      <c r="B114" s="41" t="s">
        <v>111</v>
      </c>
      <c r="C114" s="190">
        <f t="shared" si="100"/>
        <v>0</v>
      </c>
      <c r="D114" s="265"/>
      <c r="E114" s="43"/>
      <c r="F114" s="93">
        <f t="shared" si="96"/>
        <v>0</v>
      </c>
      <c r="G114" s="230"/>
      <c r="H114" s="43"/>
      <c r="I114" s="87">
        <f t="shared" si="97"/>
        <v>0</v>
      </c>
      <c r="J114" s="265"/>
      <c r="K114" s="43"/>
      <c r="L114" s="93">
        <f t="shared" si="98"/>
        <v>0</v>
      </c>
      <c r="M114" s="230"/>
      <c r="N114" s="43"/>
      <c r="O114" s="87">
        <f t="shared" si="99"/>
        <v>0</v>
      </c>
      <c r="P114" s="311"/>
      <c r="Q114" s="331"/>
    </row>
    <row r="115" spans="1:17" x14ac:dyDescent="0.25">
      <c r="A115" s="72">
        <v>2260</v>
      </c>
      <c r="B115" s="41" t="s">
        <v>112</v>
      </c>
      <c r="C115" s="190">
        <f t="shared" si="100"/>
        <v>132763</v>
      </c>
      <c r="D115" s="129">
        <f t="shared" ref="D115:E115" si="101">SUM(D116:D120)</f>
        <v>130689</v>
      </c>
      <c r="E115" s="87">
        <f t="shared" si="101"/>
        <v>1774</v>
      </c>
      <c r="F115" s="312">
        <f>SUM(F116:F120)</f>
        <v>132463</v>
      </c>
      <c r="G115" s="231">
        <f t="shared" ref="G115:N115" si="102">SUM(G116:G120)</f>
        <v>0</v>
      </c>
      <c r="H115" s="87">
        <f t="shared" si="102"/>
        <v>0</v>
      </c>
      <c r="I115" s="312">
        <f t="shared" si="102"/>
        <v>0</v>
      </c>
      <c r="J115" s="129">
        <f t="shared" si="102"/>
        <v>300</v>
      </c>
      <c r="K115" s="73">
        <f t="shared" si="102"/>
        <v>0</v>
      </c>
      <c r="L115" s="93">
        <f t="shared" si="102"/>
        <v>300</v>
      </c>
      <c r="M115" s="231">
        <f t="shared" si="102"/>
        <v>0</v>
      </c>
      <c r="N115" s="73">
        <f t="shared" si="102"/>
        <v>0</v>
      </c>
      <c r="O115" s="87">
        <f>SUM(O116:O120)</f>
        <v>0</v>
      </c>
      <c r="P115" s="311"/>
      <c r="Q115" s="331"/>
    </row>
    <row r="116" spans="1:17" hidden="1" x14ac:dyDescent="0.25">
      <c r="A116" s="30">
        <v>2261</v>
      </c>
      <c r="B116" s="41" t="s">
        <v>113</v>
      </c>
      <c r="C116" s="190">
        <f t="shared" si="100"/>
        <v>0</v>
      </c>
      <c r="D116" s="265"/>
      <c r="E116" s="43"/>
      <c r="F116" s="93">
        <f t="shared" ref="F116:F120" si="103">D116+E116</f>
        <v>0</v>
      </c>
      <c r="G116" s="230"/>
      <c r="H116" s="43"/>
      <c r="I116" s="87">
        <f t="shared" ref="I116:I120" si="104">G116+H116</f>
        <v>0</v>
      </c>
      <c r="J116" s="265"/>
      <c r="K116" s="43"/>
      <c r="L116" s="93">
        <f t="shared" ref="L116:L120" si="105">J116+K116</f>
        <v>0</v>
      </c>
      <c r="M116" s="230"/>
      <c r="N116" s="43"/>
      <c r="O116" s="87">
        <f t="shared" ref="O116:O120" si="106">M116+N116</f>
        <v>0</v>
      </c>
      <c r="P116" s="311"/>
      <c r="Q116" s="331"/>
    </row>
    <row r="117" spans="1:17" ht="24" x14ac:dyDescent="0.25">
      <c r="A117" s="30">
        <v>2262</v>
      </c>
      <c r="B117" s="41" t="s">
        <v>114</v>
      </c>
      <c r="C117" s="190">
        <f t="shared" si="100"/>
        <v>12024</v>
      </c>
      <c r="D117" s="265">
        <v>10250</v>
      </c>
      <c r="E117" s="155">
        <v>1774</v>
      </c>
      <c r="F117" s="312">
        <f t="shared" si="103"/>
        <v>12024</v>
      </c>
      <c r="G117" s="230"/>
      <c r="H117" s="155"/>
      <c r="I117" s="312">
        <f t="shared" si="104"/>
        <v>0</v>
      </c>
      <c r="J117" s="265"/>
      <c r="K117" s="43"/>
      <c r="L117" s="93">
        <f t="shared" si="105"/>
        <v>0</v>
      </c>
      <c r="M117" s="230"/>
      <c r="N117" s="43"/>
      <c r="O117" s="87">
        <f t="shared" si="106"/>
        <v>0</v>
      </c>
      <c r="P117" s="527" t="s">
        <v>620</v>
      </c>
      <c r="Q117" s="331"/>
    </row>
    <row r="118" spans="1:17" hidden="1" x14ac:dyDescent="0.25">
      <c r="A118" s="30">
        <v>2263</v>
      </c>
      <c r="B118" s="41" t="s">
        <v>115</v>
      </c>
      <c r="C118" s="190">
        <f t="shared" si="100"/>
        <v>0</v>
      </c>
      <c r="D118" s="265"/>
      <c r="E118" s="43"/>
      <c r="F118" s="93">
        <f t="shared" si="103"/>
        <v>0</v>
      </c>
      <c r="G118" s="230"/>
      <c r="H118" s="43"/>
      <c r="I118" s="87">
        <f t="shared" si="104"/>
        <v>0</v>
      </c>
      <c r="J118" s="265"/>
      <c r="K118" s="43"/>
      <c r="L118" s="93">
        <f t="shared" si="105"/>
        <v>0</v>
      </c>
      <c r="M118" s="230"/>
      <c r="N118" s="43"/>
      <c r="O118" s="87">
        <f t="shared" si="106"/>
        <v>0</v>
      </c>
      <c r="P118" s="311"/>
      <c r="Q118" s="331"/>
    </row>
    <row r="119" spans="1:17" ht="24" x14ac:dyDescent="0.25">
      <c r="A119" s="30">
        <v>2264</v>
      </c>
      <c r="B119" s="41" t="s">
        <v>116</v>
      </c>
      <c r="C119" s="190">
        <f t="shared" si="100"/>
        <v>119509</v>
      </c>
      <c r="D119" s="265">
        <v>119509</v>
      </c>
      <c r="E119" s="155"/>
      <c r="F119" s="312">
        <f t="shared" si="103"/>
        <v>119509</v>
      </c>
      <c r="G119" s="230"/>
      <c r="H119" s="155"/>
      <c r="I119" s="312">
        <f t="shared" si="104"/>
        <v>0</v>
      </c>
      <c r="J119" s="265"/>
      <c r="K119" s="43"/>
      <c r="L119" s="93">
        <f t="shared" si="105"/>
        <v>0</v>
      </c>
      <c r="M119" s="230"/>
      <c r="N119" s="43"/>
      <c r="O119" s="87">
        <f t="shared" si="106"/>
        <v>0</v>
      </c>
      <c r="P119" s="527"/>
      <c r="Q119" s="331"/>
    </row>
    <row r="120" spans="1:17" x14ac:dyDescent="0.25">
      <c r="A120" s="30">
        <v>2269</v>
      </c>
      <c r="B120" s="41" t="s">
        <v>117</v>
      </c>
      <c r="C120" s="190">
        <f t="shared" si="100"/>
        <v>1230</v>
      </c>
      <c r="D120" s="265">
        <v>930</v>
      </c>
      <c r="E120" s="155"/>
      <c r="F120" s="312">
        <f t="shared" si="103"/>
        <v>930</v>
      </c>
      <c r="G120" s="230"/>
      <c r="H120" s="155"/>
      <c r="I120" s="312">
        <f t="shared" si="104"/>
        <v>0</v>
      </c>
      <c r="J120" s="265">
        <v>300</v>
      </c>
      <c r="K120" s="43"/>
      <c r="L120" s="93">
        <f t="shared" si="105"/>
        <v>300</v>
      </c>
      <c r="M120" s="230"/>
      <c r="N120" s="43"/>
      <c r="O120" s="87">
        <f t="shared" si="106"/>
        <v>0</v>
      </c>
      <c r="P120" s="311"/>
      <c r="Q120" s="331"/>
    </row>
    <row r="121" spans="1:17" x14ac:dyDescent="0.25">
      <c r="A121" s="72">
        <v>2270</v>
      </c>
      <c r="B121" s="41" t="s">
        <v>118</v>
      </c>
      <c r="C121" s="190">
        <f t="shared" si="100"/>
        <v>137221</v>
      </c>
      <c r="D121" s="129">
        <f t="shared" ref="D121:E121" si="107">SUM(D122:D126)</f>
        <v>133141</v>
      </c>
      <c r="E121" s="87">
        <f t="shared" si="107"/>
        <v>-3470</v>
      </c>
      <c r="F121" s="312">
        <f>SUM(F122:F126)</f>
        <v>129671</v>
      </c>
      <c r="G121" s="231">
        <f t="shared" ref="G121:N121" si="108">SUM(G122:G126)</f>
        <v>0</v>
      </c>
      <c r="H121" s="87">
        <f t="shared" si="108"/>
        <v>0</v>
      </c>
      <c r="I121" s="312">
        <f t="shared" si="108"/>
        <v>0</v>
      </c>
      <c r="J121" s="129">
        <f t="shared" si="108"/>
        <v>7550</v>
      </c>
      <c r="K121" s="73">
        <f t="shared" si="108"/>
        <v>0</v>
      </c>
      <c r="L121" s="93">
        <f t="shared" si="108"/>
        <v>7550</v>
      </c>
      <c r="M121" s="231">
        <f t="shared" si="108"/>
        <v>0</v>
      </c>
      <c r="N121" s="73">
        <f t="shared" si="108"/>
        <v>0</v>
      </c>
      <c r="O121" s="87">
        <f>SUM(O122:O126)</f>
        <v>0</v>
      </c>
      <c r="P121" s="311"/>
      <c r="Q121" s="331"/>
    </row>
    <row r="122" spans="1:17" hidden="1" x14ac:dyDescent="0.25">
      <c r="A122" s="30">
        <v>2272</v>
      </c>
      <c r="B122" s="92" t="s">
        <v>119</v>
      </c>
      <c r="C122" s="190">
        <f t="shared" si="100"/>
        <v>0</v>
      </c>
      <c r="D122" s="265"/>
      <c r="E122" s="43"/>
      <c r="F122" s="93">
        <f t="shared" ref="F122:F126" si="109">D122+E122</f>
        <v>0</v>
      </c>
      <c r="G122" s="230"/>
      <c r="H122" s="43"/>
      <c r="I122" s="87">
        <f t="shared" ref="I122:I126" si="110">G122+H122</f>
        <v>0</v>
      </c>
      <c r="J122" s="265"/>
      <c r="K122" s="43"/>
      <c r="L122" s="93">
        <f t="shared" ref="L122:L126" si="111">J122+K122</f>
        <v>0</v>
      </c>
      <c r="M122" s="230"/>
      <c r="N122" s="43"/>
      <c r="O122" s="87">
        <f t="shared" ref="O122:O126" si="112">M122+N122</f>
        <v>0</v>
      </c>
      <c r="P122" s="311"/>
      <c r="Q122" s="331"/>
    </row>
    <row r="123" spans="1:17" ht="24" hidden="1" x14ac:dyDescent="0.25">
      <c r="A123" s="30">
        <v>2274</v>
      </c>
      <c r="B123" s="117" t="s">
        <v>306</v>
      </c>
      <c r="C123" s="190">
        <f t="shared" si="100"/>
        <v>0</v>
      </c>
      <c r="D123" s="265"/>
      <c r="E123" s="43"/>
      <c r="F123" s="93">
        <f t="shared" si="109"/>
        <v>0</v>
      </c>
      <c r="G123" s="230"/>
      <c r="H123" s="43"/>
      <c r="I123" s="87">
        <f t="shared" si="110"/>
        <v>0</v>
      </c>
      <c r="J123" s="265"/>
      <c r="K123" s="43"/>
      <c r="L123" s="93">
        <f t="shared" si="111"/>
        <v>0</v>
      </c>
      <c r="M123" s="230"/>
      <c r="N123" s="43"/>
      <c r="O123" s="87">
        <f t="shared" si="112"/>
        <v>0</v>
      </c>
      <c r="P123" s="311"/>
      <c r="Q123" s="331"/>
    </row>
    <row r="124" spans="1:17" ht="24" x14ac:dyDescent="0.25">
      <c r="A124" s="30">
        <v>2275</v>
      </c>
      <c r="B124" s="41" t="s">
        <v>120</v>
      </c>
      <c r="C124" s="190">
        <f t="shared" si="100"/>
        <v>17740</v>
      </c>
      <c r="D124" s="265">
        <v>25000</v>
      </c>
      <c r="E124" s="155">
        <v>-7260</v>
      </c>
      <c r="F124" s="312">
        <f t="shared" si="109"/>
        <v>17740</v>
      </c>
      <c r="G124" s="230"/>
      <c r="H124" s="155"/>
      <c r="I124" s="312">
        <f t="shared" si="110"/>
        <v>0</v>
      </c>
      <c r="J124" s="265"/>
      <c r="K124" s="43"/>
      <c r="L124" s="93">
        <f t="shared" si="111"/>
        <v>0</v>
      </c>
      <c r="M124" s="230"/>
      <c r="N124" s="43"/>
      <c r="O124" s="87">
        <f t="shared" si="112"/>
        <v>0</v>
      </c>
      <c r="P124" s="527" t="s">
        <v>620</v>
      </c>
      <c r="Q124" s="331"/>
    </row>
    <row r="125" spans="1:17" ht="36" hidden="1" x14ac:dyDescent="0.25">
      <c r="A125" s="30">
        <v>2276</v>
      </c>
      <c r="B125" s="41" t="s">
        <v>121</v>
      </c>
      <c r="C125" s="190">
        <f t="shared" si="100"/>
        <v>0</v>
      </c>
      <c r="D125" s="265"/>
      <c r="E125" s="43"/>
      <c r="F125" s="93">
        <f t="shared" si="109"/>
        <v>0</v>
      </c>
      <c r="G125" s="230"/>
      <c r="H125" s="43"/>
      <c r="I125" s="87">
        <f t="shared" si="110"/>
        <v>0</v>
      </c>
      <c r="J125" s="265"/>
      <c r="K125" s="43"/>
      <c r="L125" s="93">
        <f t="shared" si="111"/>
        <v>0</v>
      </c>
      <c r="M125" s="230"/>
      <c r="N125" s="43"/>
      <c r="O125" s="87">
        <f t="shared" si="112"/>
        <v>0</v>
      </c>
      <c r="P125" s="311"/>
      <c r="Q125" s="331"/>
    </row>
    <row r="126" spans="1:17" ht="24" x14ac:dyDescent="0.25">
      <c r="A126" s="30">
        <v>2279</v>
      </c>
      <c r="B126" s="41" t="s">
        <v>122</v>
      </c>
      <c r="C126" s="190">
        <f t="shared" si="100"/>
        <v>119481</v>
      </c>
      <c r="D126" s="265">
        <v>108141</v>
      </c>
      <c r="E126" s="155">
        <v>3790</v>
      </c>
      <c r="F126" s="312">
        <f t="shared" si="109"/>
        <v>111931</v>
      </c>
      <c r="G126" s="230"/>
      <c r="H126" s="155"/>
      <c r="I126" s="312">
        <f t="shared" si="110"/>
        <v>0</v>
      </c>
      <c r="J126" s="265">
        <v>7550</v>
      </c>
      <c r="K126" s="43"/>
      <c r="L126" s="93">
        <f t="shared" si="111"/>
        <v>7550</v>
      </c>
      <c r="M126" s="230"/>
      <c r="N126" s="43"/>
      <c r="O126" s="87">
        <f t="shared" si="112"/>
        <v>0</v>
      </c>
      <c r="P126" s="527" t="s">
        <v>620</v>
      </c>
      <c r="Q126" s="331"/>
    </row>
    <row r="127" spans="1:17" ht="24" hidden="1" x14ac:dyDescent="0.25">
      <c r="A127" s="514">
        <v>2280</v>
      </c>
      <c r="B127" s="38" t="s">
        <v>123</v>
      </c>
      <c r="C127" s="189">
        <f t="shared" si="100"/>
        <v>0</v>
      </c>
      <c r="D127" s="128">
        <f t="shared" ref="D127:O127" si="113">SUM(D128)</f>
        <v>0</v>
      </c>
      <c r="E127" s="75">
        <f>SUM(E128)</f>
        <v>0</v>
      </c>
      <c r="F127" s="175">
        <f t="shared" si="113"/>
        <v>0</v>
      </c>
      <c r="G127" s="233">
        <f t="shared" si="113"/>
        <v>0</v>
      </c>
      <c r="H127" s="75">
        <f t="shared" si="113"/>
        <v>0</v>
      </c>
      <c r="I127" s="86">
        <f t="shared" si="113"/>
        <v>0</v>
      </c>
      <c r="J127" s="128">
        <f t="shared" si="113"/>
        <v>0</v>
      </c>
      <c r="K127" s="75">
        <f t="shared" si="113"/>
        <v>0</v>
      </c>
      <c r="L127" s="175">
        <f t="shared" si="113"/>
        <v>0</v>
      </c>
      <c r="M127" s="233">
        <f t="shared" si="113"/>
        <v>0</v>
      </c>
      <c r="N127" s="75">
        <f t="shared" si="113"/>
        <v>0</v>
      </c>
      <c r="O127" s="87">
        <f t="shared" si="113"/>
        <v>0</v>
      </c>
      <c r="P127" s="311"/>
      <c r="Q127" s="331"/>
    </row>
    <row r="128" spans="1:17" ht="24" hidden="1" x14ac:dyDescent="0.25">
      <c r="A128" s="30">
        <v>2283</v>
      </c>
      <c r="B128" s="41" t="s">
        <v>124</v>
      </c>
      <c r="C128" s="190">
        <f t="shared" si="100"/>
        <v>0</v>
      </c>
      <c r="D128" s="265"/>
      <c r="E128" s="43"/>
      <c r="F128" s="93">
        <f>D128+E128</f>
        <v>0</v>
      </c>
      <c r="G128" s="230"/>
      <c r="H128" s="43"/>
      <c r="I128" s="87">
        <f>G128+H128</f>
        <v>0</v>
      </c>
      <c r="J128" s="265"/>
      <c r="K128" s="43"/>
      <c r="L128" s="93">
        <f>J128+K128</f>
        <v>0</v>
      </c>
      <c r="M128" s="230"/>
      <c r="N128" s="43"/>
      <c r="O128" s="87">
        <f>M128+N128</f>
        <v>0</v>
      </c>
      <c r="P128" s="311"/>
      <c r="Q128" s="331"/>
    </row>
    <row r="129" spans="1:17" ht="38.25" customHeight="1" x14ac:dyDescent="0.25">
      <c r="A129" s="34">
        <v>2300</v>
      </c>
      <c r="B129" s="69" t="s">
        <v>125</v>
      </c>
      <c r="C129" s="188">
        <f t="shared" si="100"/>
        <v>72714</v>
      </c>
      <c r="D129" s="127">
        <f t="shared" ref="D129:E129" si="114">SUM(D130,D135,D139,D140,D143,D150,D158,D159,D162)</f>
        <v>68144</v>
      </c>
      <c r="E129" s="120">
        <f t="shared" si="114"/>
        <v>0</v>
      </c>
      <c r="F129" s="314">
        <f>SUM(F130,F135,F139,F140,F143,F150,F158,F159,F162)</f>
        <v>68144</v>
      </c>
      <c r="G129" s="228">
        <f t="shared" ref="G129:N129" si="115">SUM(G130,G135,G139,G140,G143,G150,G158,G159,G162)</f>
        <v>0</v>
      </c>
      <c r="H129" s="120">
        <f t="shared" si="115"/>
        <v>0</v>
      </c>
      <c r="I129" s="314">
        <f t="shared" si="115"/>
        <v>0</v>
      </c>
      <c r="J129" s="127">
        <f t="shared" si="115"/>
        <v>4570</v>
      </c>
      <c r="K129" s="36">
        <f t="shared" si="115"/>
        <v>0</v>
      </c>
      <c r="L129" s="174">
        <f t="shared" si="115"/>
        <v>4570</v>
      </c>
      <c r="M129" s="228">
        <f t="shared" si="115"/>
        <v>0</v>
      </c>
      <c r="N129" s="36">
        <f t="shared" si="115"/>
        <v>0</v>
      </c>
      <c r="O129" s="120">
        <f>SUM(O130,O135,O139,O140,O143,O150,O158,O159,O162)</f>
        <v>0</v>
      </c>
      <c r="P129" s="317"/>
      <c r="Q129" s="331"/>
    </row>
    <row r="130" spans="1:17" ht="24" x14ac:dyDescent="0.25">
      <c r="A130" s="514">
        <v>2310</v>
      </c>
      <c r="B130" s="38" t="s">
        <v>126</v>
      </c>
      <c r="C130" s="189">
        <f t="shared" si="100"/>
        <v>47208</v>
      </c>
      <c r="D130" s="128">
        <f t="shared" ref="D130:O130" si="116">SUM(D131:D134)</f>
        <v>42638</v>
      </c>
      <c r="E130" s="86">
        <f t="shared" si="116"/>
        <v>0</v>
      </c>
      <c r="F130" s="315">
        <f t="shared" si="116"/>
        <v>42638</v>
      </c>
      <c r="G130" s="233">
        <f t="shared" si="116"/>
        <v>0</v>
      </c>
      <c r="H130" s="86">
        <f t="shared" si="116"/>
        <v>0</v>
      </c>
      <c r="I130" s="315">
        <f t="shared" si="116"/>
        <v>0</v>
      </c>
      <c r="J130" s="128">
        <f t="shared" si="116"/>
        <v>4570</v>
      </c>
      <c r="K130" s="75">
        <f t="shared" si="116"/>
        <v>0</v>
      </c>
      <c r="L130" s="175">
        <f t="shared" si="116"/>
        <v>4570</v>
      </c>
      <c r="M130" s="233">
        <f t="shared" si="116"/>
        <v>0</v>
      </c>
      <c r="N130" s="75">
        <f t="shared" si="116"/>
        <v>0</v>
      </c>
      <c r="O130" s="86">
        <f t="shared" si="116"/>
        <v>0</v>
      </c>
      <c r="P130" s="310"/>
      <c r="Q130" s="331"/>
    </row>
    <row r="131" spans="1:17" hidden="1" x14ac:dyDescent="0.25">
      <c r="A131" s="30">
        <v>2311</v>
      </c>
      <c r="B131" s="41" t="s">
        <v>127</v>
      </c>
      <c r="C131" s="190">
        <f t="shared" si="100"/>
        <v>0</v>
      </c>
      <c r="D131" s="265"/>
      <c r="E131" s="43"/>
      <c r="F131" s="93">
        <f t="shared" ref="F131:F134" si="117">D131+E131</f>
        <v>0</v>
      </c>
      <c r="G131" s="230"/>
      <c r="H131" s="43"/>
      <c r="I131" s="87">
        <f t="shared" ref="I131:I134" si="118">G131+H131</f>
        <v>0</v>
      </c>
      <c r="J131" s="265"/>
      <c r="K131" s="43"/>
      <c r="L131" s="93">
        <f t="shared" ref="L131:L134" si="119">J131+K131</f>
        <v>0</v>
      </c>
      <c r="M131" s="230"/>
      <c r="N131" s="43"/>
      <c r="O131" s="87">
        <f t="shared" ref="O131:O134" si="120">M131+N131</f>
        <v>0</v>
      </c>
      <c r="P131" s="311"/>
      <c r="Q131" s="331"/>
    </row>
    <row r="132" spans="1:17" x14ac:dyDescent="0.25">
      <c r="A132" s="30">
        <v>2312</v>
      </c>
      <c r="B132" s="41" t="s">
        <v>128</v>
      </c>
      <c r="C132" s="190">
        <f t="shared" si="100"/>
        <v>900</v>
      </c>
      <c r="D132" s="265">
        <v>600</v>
      </c>
      <c r="E132" s="155"/>
      <c r="F132" s="312">
        <f t="shared" si="117"/>
        <v>600</v>
      </c>
      <c r="G132" s="230"/>
      <c r="H132" s="155"/>
      <c r="I132" s="312">
        <f t="shared" si="118"/>
        <v>0</v>
      </c>
      <c r="J132" s="265">
        <v>300</v>
      </c>
      <c r="K132" s="43"/>
      <c r="L132" s="93">
        <f t="shared" si="119"/>
        <v>300</v>
      </c>
      <c r="M132" s="230"/>
      <c r="N132" s="43"/>
      <c r="O132" s="87">
        <f t="shared" si="120"/>
        <v>0</v>
      </c>
      <c r="P132" s="311"/>
      <c r="Q132" s="331"/>
    </row>
    <row r="133" spans="1:17" hidden="1" x14ac:dyDescent="0.25">
      <c r="A133" s="30">
        <v>2313</v>
      </c>
      <c r="B133" s="41" t="s">
        <v>129</v>
      </c>
      <c r="C133" s="190">
        <f t="shared" si="100"/>
        <v>0</v>
      </c>
      <c r="D133" s="265"/>
      <c r="E133" s="43"/>
      <c r="F133" s="93">
        <f t="shared" si="117"/>
        <v>0</v>
      </c>
      <c r="G133" s="230"/>
      <c r="H133" s="43"/>
      <c r="I133" s="87">
        <f t="shared" si="118"/>
        <v>0</v>
      </c>
      <c r="J133" s="265"/>
      <c r="K133" s="43"/>
      <c r="L133" s="93">
        <f t="shared" si="119"/>
        <v>0</v>
      </c>
      <c r="M133" s="230"/>
      <c r="N133" s="43"/>
      <c r="O133" s="87">
        <f t="shared" si="120"/>
        <v>0</v>
      </c>
      <c r="P133" s="311"/>
      <c r="Q133" s="331"/>
    </row>
    <row r="134" spans="1:17" ht="47.25" customHeight="1" x14ac:dyDescent="0.25">
      <c r="A134" s="30">
        <v>2314</v>
      </c>
      <c r="B134" s="41" t="s">
        <v>307</v>
      </c>
      <c r="C134" s="190">
        <f t="shared" si="100"/>
        <v>46308</v>
      </c>
      <c r="D134" s="265">
        <v>42038</v>
      </c>
      <c r="E134" s="155"/>
      <c r="F134" s="312">
        <f t="shared" si="117"/>
        <v>42038</v>
      </c>
      <c r="G134" s="230"/>
      <c r="H134" s="155"/>
      <c r="I134" s="312">
        <f t="shared" si="118"/>
        <v>0</v>
      </c>
      <c r="J134" s="265">
        <v>4270</v>
      </c>
      <c r="K134" s="43"/>
      <c r="L134" s="93">
        <f t="shared" si="119"/>
        <v>4270</v>
      </c>
      <c r="M134" s="230"/>
      <c r="N134" s="43"/>
      <c r="O134" s="87">
        <f t="shared" si="120"/>
        <v>0</v>
      </c>
      <c r="P134" s="527"/>
      <c r="Q134" s="331"/>
    </row>
    <row r="135" spans="1:17" hidden="1" x14ac:dyDescent="0.25">
      <c r="A135" s="72">
        <v>2320</v>
      </c>
      <c r="B135" s="41" t="s">
        <v>130</v>
      </c>
      <c r="C135" s="190">
        <f t="shared" si="100"/>
        <v>0</v>
      </c>
      <c r="D135" s="129">
        <f t="shared" ref="D135" si="121">SUM(D136:D138)</f>
        <v>0</v>
      </c>
      <c r="E135" s="73">
        <f>SUM(E136:E138)</f>
        <v>0</v>
      </c>
      <c r="F135" s="93">
        <f>SUM(F136:F138)</f>
        <v>0</v>
      </c>
      <c r="G135" s="231">
        <f t="shared" ref="G135" si="122">SUM(G136:G138)</f>
        <v>0</v>
      </c>
      <c r="H135" s="73">
        <f>SUM(H136:H138)</f>
        <v>0</v>
      </c>
      <c r="I135" s="87">
        <f t="shared" ref="I135:N135" si="123">SUM(I136:I138)</f>
        <v>0</v>
      </c>
      <c r="J135" s="129">
        <f t="shared" si="123"/>
        <v>0</v>
      </c>
      <c r="K135" s="73">
        <f t="shared" si="123"/>
        <v>0</v>
      </c>
      <c r="L135" s="93">
        <f t="shared" si="123"/>
        <v>0</v>
      </c>
      <c r="M135" s="231">
        <f t="shared" si="123"/>
        <v>0</v>
      </c>
      <c r="N135" s="73">
        <f t="shared" si="123"/>
        <v>0</v>
      </c>
      <c r="O135" s="87">
        <f>SUM(O136:O138)</f>
        <v>0</v>
      </c>
      <c r="P135" s="311"/>
      <c r="Q135" s="331"/>
    </row>
    <row r="136" spans="1:17" hidden="1" x14ac:dyDescent="0.25">
      <c r="A136" s="30">
        <v>2321</v>
      </c>
      <c r="B136" s="41" t="s">
        <v>131</v>
      </c>
      <c r="C136" s="190">
        <f t="shared" si="100"/>
        <v>0</v>
      </c>
      <c r="D136" s="265"/>
      <c r="E136" s="43"/>
      <c r="F136" s="93">
        <f t="shared" ref="F136:F139" si="124">D136+E136</f>
        <v>0</v>
      </c>
      <c r="G136" s="230"/>
      <c r="H136" s="43"/>
      <c r="I136" s="87">
        <f t="shared" ref="I136:I139" si="125">G136+H136</f>
        <v>0</v>
      </c>
      <c r="J136" s="265"/>
      <c r="K136" s="43"/>
      <c r="L136" s="93">
        <f t="shared" ref="L136:L139" si="126">J136+K136</f>
        <v>0</v>
      </c>
      <c r="M136" s="230"/>
      <c r="N136" s="43"/>
      <c r="O136" s="87">
        <f t="shared" ref="O136:O139" si="127">M136+N136</f>
        <v>0</v>
      </c>
      <c r="P136" s="311"/>
      <c r="Q136" s="331"/>
    </row>
    <row r="137" spans="1:17" hidden="1" x14ac:dyDescent="0.25">
      <c r="A137" s="30">
        <v>2322</v>
      </c>
      <c r="B137" s="41" t="s">
        <v>132</v>
      </c>
      <c r="C137" s="190">
        <f t="shared" si="100"/>
        <v>0</v>
      </c>
      <c r="D137" s="265"/>
      <c r="E137" s="43"/>
      <c r="F137" s="93">
        <f t="shared" si="124"/>
        <v>0</v>
      </c>
      <c r="G137" s="230"/>
      <c r="H137" s="43"/>
      <c r="I137" s="87">
        <f t="shared" si="125"/>
        <v>0</v>
      </c>
      <c r="J137" s="265"/>
      <c r="K137" s="43"/>
      <c r="L137" s="93">
        <f t="shared" si="126"/>
        <v>0</v>
      </c>
      <c r="M137" s="230"/>
      <c r="N137" s="43"/>
      <c r="O137" s="87">
        <f t="shared" si="127"/>
        <v>0</v>
      </c>
      <c r="P137" s="311"/>
      <c r="Q137" s="331"/>
    </row>
    <row r="138" spans="1:17" ht="10.5" hidden="1" customHeight="1" x14ac:dyDescent="0.25">
      <c r="A138" s="30">
        <v>2329</v>
      </c>
      <c r="B138" s="41" t="s">
        <v>133</v>
      </c>
      <c r="C138" s="190">
        <f t="shared" si="100"/>
        <v>0</v>
      </c>
      <c r="D138" s="265"/>
      <c r="E138" s="43"/>
      <c r="F138" s="93">
        <f t="shared" si="124"/>
        <v>0</v>
      </c>
      <c r="G138" s="230"/>
      <c r="H138" s="43"/>
      <c r="I138" s="87">
        <f t="shared" si="125"/>
        <v>0</v>
      </c>
      <c r="J138" s="265"/>
      <c r="K138" s="43"/>
      <c r="L138" s="93">
        <f t="shared" si="126"/>
        <v>0</v>
      </c>
      <c r="M138" s="230"/>
      <c r="N138" s="43"/>
      <c r="O138" s="87">
        <f t="shared" si="127"/>
        <v>0</v>
      </c>
      <c r="P138" s="311"/>
      <c r="Q138" s="331"/>
    </row>
    <row r="139" spans="1:17" hidden="1" x14ac:dyDescent="0.25">
      <c r="A139" s="72">
        <v>2330</v>
      </c>
      <c r="B139" s="41" t="s">
        <v>134</v>
      </c>
      <c r="C139" s="190">
        <f t="shared" si="100"/>
        <v>0</v>
      </c>
      <c r="D139" s="265"/>
      <c r="E139" s="43"/>
      <c r="F139" s="93">
        <f t="shared" si="124"/>
        <v>0</v>
      </c>
      <c r="G139" s="230"/>
      <c r="H139" s="43"/>
      <c r="I139" s="87">
        <f t="shared" si="125"/>
        <v>0</v>
      </c>
      <c r="J139" s="265"/>
      <c r="K139" s="43"/>
      <c r="L139" s="93">
        <f t="shared" si="126"/>
        <v>0</v>
      </c>
      <c r="M139" s="230"/>
      <c r="N139" s="43"/>
      <c r="O139" s="87">
        <f t="shared" si="127"/>
        <v>0</v>
      </c>
      <c r="P139" s="311"/>
      <c r="Q139" s="331"/>
    </row>
    <row r="140" spans="1:17" ht="48" hidden="1" x14ac:dyDescent="0.25">
      <c r="A140" s="72">
        <v>2340</v>
      </c>
      <c r="B140" s="41" t="s">
        <v>135</v>
      </c>
      <c r="C140" s="190">
        <f t="shared" si="100"/>
        <v>0</v>
      </c>
      <c r="D140" s="129">
        <f t="shared" ref="D140" si="128">SUM(D141:D142)</f>
        <v>0</v>
      </c>
      <c r="E140" s="73">
        <f>SUM(E141:E142)</f>
        <v>0</v>
      </c>
      <c r="F140" s="93">
        <f>SUM(F141:F142)</f>
        <v>0</v>
      </c>
      <c r="G140" s="231">
        <f t="shared" ref="G140:N140" si="129">SUM(G141:G142)</f>
        <v>0</v>
      </c>
      <c r="H140" s="73">
        <f t="shared" si="129"/>
        <v>0</v>
      </c>
      <c r="I140" s="87">
        <f t="shared" si="129"/>
        <v>0</v>
      </c>
      <c r="J140" s="129">
        <f t="shared" si="129"/>
        <v>0</v>
      </c>
      <c r="K140" s="73">
        <f t="shared" si="129"/>
        <v>0</v>
      </c>
      <c r="L140" s="93">
        <f t="shared" si="129"/>
        <v>0</v>
      </c>
      <c r="M140" s="231">
        <f t="shared" si="129"/>
        <v>0</v>
      </c>
      <c r="N140" s="73">
        <f t="shared" si="129"/>
        <v>0</v>
      </c>
      <c r="O140" s="87">
        <f>SUM(O141:O142)</f>
        <v>0</v>
      </c>
      <c r="P140" s="311"/>
      <c r="Q140" s="331"/>
    </row>
    <row r="141" spans="1:17" hidden="1" x14ac:dyDescent="0.25">
      <c r="A141" s="30">
        <v>2341</v>
      </c>
      <c r="B141" s="41" t="s">
        <v>136</v>
      </c>
      <c r="C141" s="190">
        <f t="shared" si="100"/>
        <v>0</v>
      </c>
      <c r="D141" s="265"/>
      <c r="E141" s="43"/>
      <c r="F141" s="93">
        <f t="shared" ref="F141:F142" si="130">D141+E141</f>
        <v>0</v>
      </c>
      <c r="G141" s="230"/>
      <c r="H141" s="43"/>
      <c r="I141" s="87">
        <f t="shared" ref="I141:I142" si="131">G141+H141</f>
        <v>0</v>
      </c>
      <c r="J141" s="265"/>
      <c r="K141" s="43"/>
      <c r="L141" s="93">
        <f t="shared" ref="L141:L142" si="132">J141+K141</f>
        <v>0</v>
      </c>
      <c r="M141" s="230"/>
      <c r="N141" s="43"/>
      <c r="O141" s="87">
        <f t="shared" ref="O141:O142" si="133">M141+N141</f>
        <v>0</v>
      </c>
      <c r="P141" s="311"/>
      <c r="Q141" s="331"/>
    </row>
    <row r="142" spans="1:17" ht="24" hidden="1" x14ac:dyDescent="0.25">
      <c r="A142" s="30">
        <v>2344</v>
      </c>
      <c r="B142" s="41" t="s">
        <v>137</v>
      </c>
      <c r="C142" s="190">
        <f t="shared" si="100"/>
        <v>0</v>
      </c>
      <c r="D142" s="265"/>
      <c r="E142" s="43"/>
      <c r="F142" s="93">
        <f t="shared" si="130"/>
        <v>0</v>
      </c>
      <c r="G142" s="230"/>
      <c r="H142" s="43"/>
      <c r="I142" s="87">
        <f t="shared" si="131"/>
        <v>0</v>
      </c>
      <c r="J142" s="265"/>
      <c r="K142" s="43"/>
      <c r="L142" s="93">
        <f t="shared" si="132"/>
        <v>0</v>
      </c>
      <c r="M142" s="230"/>
      <c r="N142" s="43"/>
      <c r="O142" s="87">
        <f t="shared" si="133"/>
        <v>0</v>
      </c>
      <c r="P142" s="311"/>
      <c r="Q142" s="331"/>
    </row>
    <row r="143" spans="1:17" ht="24" hidden="1" x14ac:dyDescent="0.25">
      <c r="A143" s="70">
        <v>2350</v>
      </c>
      <c r="B143" s="55" t="s">
        <v>138</v>
      </c>
      <c r="C143" s="195">
        <f t="shared" si="100"/>
        <v>0</v>
      </c>
      <c r="D143" s="82">
        <f t="shared" ref="D143" si="134">SUM(D144:D149)</f>
        <v>0</v>
      </c>
      <c r="E143" s="71">
        <f>SUM(E144:E149)</f>
        <v>0</v>
      </c>
      <c r="F143" s="172">
        <f>SUM(F144:F149)</f>
        <v>0</v>
      </c>
      <c r="G143" s="229">
        <f t="shared" ref="G143:N143" si="135">SUM(G144:G149)</f>
        <v>0</v>
      </c>
      <c r="H143" s="71">
        <f t="shared" si="135"/>
        <v>0</v>
      </c>
      <c r="I143" s="153">
        <f t="shared" si="135"/>
        <v>0</v>
      </c>
      <c r="J143" s="82">
        <f t="shared" si="135"/>
        <v>0</v>
      </c>
      <c r="K143" s="71">
        <f t="shared" si="135"/>
        <v>0</v>
      </c>
      <c r="L143" s="172">
        <f t="shared" si="135"/>
        <v>0</v>
      </c>
      <c r="M143" s="229">
        <f t="shared" si="135"/>
        <v>0</v>
      </c>
      <c r="N143" s="71">
        <f t="shared" si="135"/>
        <v>0</v>
      </c>
      <c r="O143" s="153">
        <f>SUM(O144:O149)</f>
        <v>0</v>
      </c>
      <c r="P143" s="313"/>
      <c r="Q143" s="331"/>
    </row>
    <row r="144" spans="1:17" hidden="1" x14ac:dyDescent="0.25">
      <c r="A144" s="27">
        <v>2351</v>
      </c>
      <c r="B144" s="38" t="s">
        <v>139</v>
      </c>
      <c r="C144" s="189">
        <f t="shared" si="100"/>
        <v>0</v>
      </c>
      <c r="D144" s="264"/>
      <c r="E144" s="40"/>
      <c r="F144" s="175">
        <f t="shared" ref="F144:F149" si="136">D144+E144</f>
        <v>0</v>
      </c>
      <c r="G144" s="220"/>
      <c r="H144" s="40"/>
      <c r="I144" s="86">
        <f t="shared" ref="I144:I149" si="137">G144+H144</f>
        <v>0</v>
      </c>
      <c r="J144" s="264"/>
      <c r="K144" s="40"/>
      <c r="L144" s="175">
        <f t="shared" ref="L144:L149" si="138">J144+K144</f>
        <v>0</v>
      </c>
      <c r="M144" s="220"/>
      <c r="N144" s="40"/>
      <c r="O144" s="86">
        <f t="shared" ref="O144:O149" si="139">M144+N144</f>
        <v>0</v>
      </c>
      <c r="P144" s="310"/>
      <c r="Q144" s="331"/>
    </row>
    <row r="145" spans="1:17" hidden="1" x14ac:dyDescent="0.25">
      <c r="A145" s="30">
        <v>2352</v>
      </c>
      <c r="B145" s="41" t="s">
        <v>140</v>
      </c>
      <c r="C145" s="190">
        <f t="shared" si="100"/>
        <v>0</v>
      </c>
      <c r="D145" s="265"/>
      <c r="E145" s="43"/>
      <c r="F145" s="93">
        <f t="shared" si="136"/>
        <v>0</v>
      </c>
      <c r="G145" s="230"/>
      <c r="H145" s="43"/>
      <c r="I145" s="87">
        <f t="shared" si="137"/>
        <v>0</v>
      </c>
      <c r="J145" s="265"/>
      <c r="K145" s="43"/>
      <c r="L145" s="93">
        <f t="shared" si="138"/>
        <v>0</v>
      </c>
      <c r="M145" s="230"/>
      <c r="N145" s="43"/>
      <c r="O145" s="87">
        <f t="shared" si="139"/>
        <v>0</v>
      </c>
      <c r="P145" s="311"/>
      <c r="Q145" s="331"/>
    </row>
    <row r="146" spans="1:17" ht="24" hidden="1" x14ac:dyDescent="0.25">
      <c r="A146" s="30">
        <v>2353</v>
      </c>
      <c r="B146" s="41" t="s">
        <v>141</v>
      </c>
      <c r="C146" s="190">
        <f t="shared" si="100"/>
        <v>0</v>
      </c>
      <c r="D146" s="265"/>
      <c r="E146" s="43"/>
      <c r="F146" s="93">
        <f t="shared" si="136"/>
        <v>0</v>
      </c>
      <c r="G146" s="230"/>
      <c r="H146" s="43"/>
      <c r="I146" s="87">
        <f t="shared" si="137"/>
        <v>0</v>
      </c>
      <c r="J146" s="265"/>
      <c r="K146" s="43"/>
      <c r="L146" s="93">
        <f t="shared" si="138"/>
        <v>0</v>
      </c>
      <c r="M146" s="230"/>
      <c r="N146" s="43"/>
      <c r="O146" s="87">
        <f t="shared" si="139"/>
        <v>0</v>
      </c>
      <c r="P146" s="311"/>
      <c r="Q146" s="331"/>
    </row>
    <row r="147" spans="1:17" ht="24" hidden="1" x14ac:dyDescent="0.25">
      <c r="A147" s="30">
        <v>2354</v>
      </c>
      <c r="B147" s="41" t="s">
        <v>142</v>
      </c>
      <c r="C147" s="190">
        <f t="shared" si="100"/>
        <v>0</v>
      </c>
      <c r="D147" s="265"/>
      <c r="E147" s="43"/>
      <c r="F147" s="93">
        <f t="shared" si="136"/>
        <v>0</v>
      </c>
      <c r="G147" s="230"/>
      <c r="H147" s="43"/>
      <c r="I147" s="87">
        <f t="shared" si="137"/>
        <v>0</v>
      </c>
      <c r="J147" s="265"/>
      <c r="K147" s="43"/>
      <c r="L147" s="93">
        <f t="shared" si="138"/>
        <v>0</v>
      </c>
      <c r="M147" s="230"/>
      <c r="N147" s="43"/>
      <c r="O147" s="87">
        <f t="shared" si="139"/>
        <v>0</v>
      </c>
      <c r="P147" s="311"/>
      <c r="Q147" s="331"/>
    </row>
    <row r="148" spans="1:17" ht="24" hidden="1" x14ac:dyDescent="0.25">
      <c r="A148" s="30">
        <v>2355</v>
      </c>
      <c r="B148" s="41" t="s">
        <v>143</v>
      </c>
      <c r="C148" s="190">
        <f t="shared" si="100"/>
        <v>0</v>
      </c>
      <c r="D148" s="265"/>
      <c r="E148" s="43"/>
      <c r="F148" s="93">
        <f t="shared" si="136"/>
        <v>0</v>
      </c>
      <c r="G148" s="230"/>
      <c r="H148" s="43"/>
      <c r="I148" s="87">
        <f t="shared" si="137"/>
        <v>0</v>
      </c>
      <c r="J148" s="265"/>
      <c r="K148" s="43"/>
      <c r="L148" s="93">
        <f t="shared" si="138"/>
        <v>0</v>
      </c>
      <c r="M148" s="230"/>
      <c r="N148" s="43"/>
      <c r="O148" s="87">
        <f t="shared" si="139"/>
        <v>0</v>
      </c>
      <c r="P148" s="311"/>
      <c r="Q148" s="331"/>
    </row>
    <row r="149" spans="1:17" ht="24" hidden="1" x14ac:dyDescent="0.25">
      <c r="A149" s="30">
        <v>2359</v>
      </c>
      <c r="B149" s="41" t="s">
        <v>144</v>
      </c>
      <c r="C149" s="190">
        <f t="shared" si="100"/>
        <v>0</v>
      </c>
      <c r="D149" s="265"/>
      <c r="E149" s="43"/>
      <c r="F149" s="93">
        <f t="shared" si="136"/>
        <v>0</v>
      </c>
      <c r="G149" s="230"/>
      <c r="H149" s="43"/>
      <c r="I149" s="87">
        <f t="shared" si="137"/>
        <v>0</v>
      </c>
      <c r="J149" s="265"/>
      <c r="K149" s="43"/>
      <c r="L149" s="93">
        <f t="shared" si="138"/>
        <v>0</v>
      </c>
      <c r="M149" s="230"/>
      <c r="N149" s="43"/>
      <c r="O149" s="87">
        <f t="shared" si="139"/>
        <v>0</v>
      </c>
      <c r="P149" s="311"/>
      <c r="Q149" s="331"/>
    </row>
    <row r="150" spans="1:17" ht="24.75" customHeight="1" x14ac:dyDescent="0.25">
      <c r="A150" s="72">
        <v>2360</v>
      </c>
      <c r="B150" s="41" t="s">
        <v>145</v>
      </c>
      <c r="C150" s="190">
        <f t="shared" si="100"/>
        <v>25506</v>
      </c>
      <c r="D150" s="129">
        <f t="shared" ref="D150" si="140">SUM(D151:D157)</f>
        <v>25506</v>
      </c>
      <c r="E150" s="87">
        <f>SUM(E151:E157)</f>
        <v>0</v>
      </c>
      <c r="F150" s="312">
        <f>SUM(F151:F157)</f>
        <v>25506</v>
      </c>
      <c r="G150" s="231">
        <f t="shared" ref="G150:N150" si="141">SUM(G151:G157)</f>
        <v>0</v>
      </c>
      <c r="H150" s="87">
        <f t="shared" si="141"/>
        <v>0</v>
      </c>
      <c r="I150" s="312">
        <f t="shared" si="141"/>
        <v>0</v>
      </c>
      <c r="J150" s="129">
        <f t="shared" si="141"/>
        <v>0</v>
      </c>
      <c r="K150" s="73">
        <f t="shared" si="141"/>
        <v>0</v>
      </c>
      <c r="L150" s="93">
        <f t="shared" si="141"/>
        <v>0</v>
      </c>
      <c r="M150" s="231">
        <f t="shared" si="141"/>
        <v>0</v>
      </c>
      <c r="N150" s="73">
        <f t="shared" si="141"/>
        <v>0</v>
      </c>
      <c r="O150" s="87">
        <f>SUM(O151:O157)</f>
        <v>0</v>
      </c>
      <c r="P150" s="311"/>
      <c r="Q150" s="331"/>
    </row>
    <row r="151" spans="1:17" x14ac:dyDescent="0.25">
      <c r="A151" s="29">
        <v>2361</v>
      </c>
      <c r="B151" s="41" t="s">
        <v>146</v>
      </c>
      <c r="C151" s="190">
        <f t="shared" si="100"/>
        <v>25402</v>
      </c>
      <c r="D151" s="265">
        <v>25402</v>
      </c>
      <c r="E151" s="155"/>
      <c r="F151" s="312">
        <f t="shared" ref="F151:F158" si="142">D151+E151</f>
        <v>25402</v>
      </c>
      <c r="G151" s="230"/>
      <c r="H151" s="155"/>
      <c r="I151" s="312">
        <f t="shared" ref="I151:I158" si="143">G151+H151</f>
        <v>0</v>
      </c>
      <c r="J151" s="265"/>
      <c r="K151" s="43"/>
      <c r="L151" s="93">
        <f t="shared" ref="L151:L158" si="144">J151+K151</f>
        <v>0</v>
      </c>
      <c r="M151" s="230"/>
      <c r="N151" s="43"/>
      <c r="O151" s="87">
        <f t="shared" ref="O151:O158" si="145">M151+N151</f>
        <v>0</v>
      </c>
      <c r="P151" s="311"/>
      <c r="Q151" s="331"/>
    </row>
    <row r="152" spans="1:17" ht="24" hidden="1" x14ac:dyDescent="0.25">
      <c r="A152" s="29">
        <v>2362</v>
      </c>
      <c r="B152" s="41" t="s">
        <v>147</v>
      </c>
      <c r="C152" s="190">
        <f t="shared" si="100"/>
        <v>0</v>
      </c>
      <c r="D152" s="265"/>
      <c r="E152" s="43"/>
      <c r="F152" s="93">
        <f t="shared" si="142"/>
        <v>0</v>
      </c>
      <c r="G152" s="230"/>
      <c r="H152" s="43"/>
      <c r="I152" s="87">
        <f t="shared" si="143"/>
        <v>0</v>
      </c>
      <c r="J152" s="265"/>
      <c r="K152" s="43"/>
      <c r="L152" s="93">
        <f t="shared" si="144"/>
        <v>0</v>
      </c>
      <c r="M152" s="230"/>
      <c r="N152" s="43"/>
      <c r="O152" s="87">
        <f t="shared" si="145"/>
        <v>0</v>
      </c>
      <c r="P152" s="311"/>
      <c r="Q152" s="331"/>
    </row>
    <row r="153" spans="1:17" x14ac:dyDescent="0.25">
      <c r="A153" s="29">
        <v>2363</v>
      </c>
      <c r="B153" s="41" t="s">
        <v>148</v>
      </c>
      <c r="C153" s="190">
        <f t="shared" si="100"/>
        <v>104</v>
      </c>
      <c r="D153" s="265">
        <v>104</v>
      </c>
      <c r="E153" s="155"/>
      <c r="F153" s="312">
        <f t="shared" si="142"/>
        <v>104</v>
      </c>
      <c r="G153" s="230"/>
      <c r="H153" s="155"/>
      <c r="I153" s="312">
        <f t="shared" si="143"/>
        <v>0</v>
      </c>
      <c r="J153" s="265"/>
      <c r="K153" s="43"/>
      <c r="L153" s="93">
        <f t="shared" si="144"/>
        <v>0</v>
      </c>
      <c r="M153" s="230"/>
      <c r="N153" s="43"/>
      <c r="O153" s="87">
        <f t="shared" si="145"/>
        <v>0</v>
      </c>
      <c r="P153" s="527"/>
      <c r="Q153" s="331"/>
    </row>
    <row r="154" spans="1:17" hidden="1" x14ac:dyDescent="0.25">
      <c r="A154" s="29">
        <v>2364</v>
      </c>
      <c r="B154" s="41" t="s">
        <v>149</v>
      </c>
      <c r="C154" s="190">
        <f t="shared" si="100"/>
        <v>0</v>
      </c>
      <c r="D154" s="265"/>
      <c r="E154" s="43"/>
      <c r="F154" s="93">
        <f t="shared" si="142"/>
        <v>0</v>
      </c>
      <c r="G154" s="230"/>
      <c r="H154" s="43"/>
      <c r="I154" s="87">
        <f t="shared" si="143"/>
        <v>0</v>
      </c>
      <c r="J154" s="265"/>
      <c r="K154" s="43"/>
      <c r="L154" s="93">
        <f t="shared" si="144"/>
        <v>0</v>
      </c>
      <c r="M154" s="230"/>
      <c r="N154" s="43"/>
      <c r="O154" s="87">
        <f t="shared" si="145"/>
        <v>0</v>
      </c>
      <c r="P154" s="311"/>
      <c r="Q154" s="331"/>
    </row>
    <row r="155" spans="1:17" ht="12.75" hidden="1" customHeight="1" x14ac:dyDescent="0.25">
      <c r="A155" s="29">
        <v>2365</v>
      </c>
      <c r="B155" s="41" t="s">
        <v>150</v>
      </c>
      <c r="C155" s="190">
        <f t="shared" si="100"/>
        <v>0</v>
      </c>
      <c r="D155" s="265"/>
      <c r="E155" s="43"/>
      <c r="F155" s="93">
        <f t="shared" si="142"/>
        <v>0</v>
      </c>
      <c r="G155" s="230"/>
      <c r="H155" s="43"/>
      <c r="I155" s="87">
        <f t="shared" si="143"/>
        <v>0</v>
      </c>
      <c r="J155" s="265"/>
      <c r="K155" s="43"/>
      <c r="L155" s="93">
        <f t="shared" si="144"/>
        <v>0</v>
      </c>
      <c r="M155" s="230"/>
      <c r="N155" s="43"/>
      <c r="O155" s="87">
        <f t="shared" si="145"/>
        <v>0</v>
      </c>
      <c r="P155" s="311"/>
      <c r="Q155" s="331"/>
    </row>
    <row r="156" spans="1:17" ht="36" hidden="1" x14ac:dyDescent="0.25">
      <c r="A156" s="29">
        <v>2366</v>
      </c>
      <c r="B156" s="41" t="s">
        <v>151</v>
      </c>
      <c r="C156" s="190">
        <f t="shared" si="100"/>
        <v>0</v>
      </c>
      <c r="D156" s="265"/>
      <c r="E156" s="43"/>
      <c r="F156" s="93">
        <f t="shared" si="142"/>
        <v>0</v>
      </c>
      <c r="G156" s="230"/>
      <c r="H156" s="43"/>
      <c r="I156" s="87">
        <f t="shared" si="143"/>
        <v>0</v>
      </c>
      <c r="J156" s="265"/>
      <c r="K156" s="43"/>
      <c r="L156" s="93">
        <f t="shared" si="144"/>
        <v>0</v>
      </c>
      <c r="M156" s="230"/>
      <c r="N156" s="43"/>
      <c r="O156" s="87">
        <f t="shared" si="145"/>
        <v>0</v>
      </c>
      <c r="P156" s="311"/>
      <c r="Q156" s="331"/>
    </row>
    <row r="157" spans="1:17" ht="48" hidden="1" x14ac:dyDescent="0.25">
      <c r="A157" s="29">
        <v>2369</v>
      </c>
      <c r="B157" s="41" t="s">
        <v>152</v>
      </c>
      <c r="C157" s="190">
        <f t="shared" si="100"/>
        <v>0</v>
      </c>
      <c r="D157" s="265"/>
      <c r="E157" s="43"/>
      <c r="F157" s="93">
        <f t="shared" si="142"/>
        <v>0</v>
      </c>
      <c r="G157" s="230"/>
      <c r="H157" s="43"/>
      <c r="I157" s="87">
        <f t="shared" si="143"/>
        <v>0</v>
      </c>
      <c r="J157" s="265"/>
      <c r="K157" s="43"/>
      <c r="L157" s="93">
        <f t="shared" si="144"/>
        <v>0</v>
      </c>
      <c r="M157" s="230"/>
      <c r="N157" s="43"/>
      <c r="O157" s="87">
        <f t="shared" si="145"/>
        <v>0</v>
      </c>
      <c r="P157" s="311"/>
      <c r="Q157" s="331"/>
    </row>
    <row r="158" spans="1:17" hidden="1" x14ac:dyDescent="0.25">
      <c r="A158" s="70">
        <v>2370</v>
      </c>
      <c r="B158" s="55" t="s">
        <v>153</v>
      </c>
      <c r="C158" s="195">
        <f t="shared" si="100"/>
        <v>0</v>
      </c>
      <c r="D158" s="262"/>
      <c r="E158" s="74"/>
      <c r="F158" s="172">
        <f t="shared" si="142"/>
        <v>0</v>
      </c>
      <c r="G158" s="232"/>
      <c r="H158" s="74"/>
      <c r="I158" s="153">
        <f t="shared" si="143"/>
        <v>0</v>
      </c>
      <c r="J158" s="262"/>
      <c r="K158" s="74"/>
      <c r="L158" s="172">
        <f t="shared" si="144"/>
        <v>0</v>
      </c>
      <c r="M158" s="232"/>
      <c r="N158" s="74"/>
      <c r="O158" s="153">
        <f t="shared" si="145"/>
        <v>0</v>
      </c>
      <c r="P158" s="313"/>
      <c r="Q158" s="331"/>
    </row>
    <row r="159" spans="1:17" hidden="1" x14ac:dyDescent="0.25">
      <c r="A159" s="70">
        <v>2380</v>
      </c>
      <c r="B159" s="55" t="s">
        <v>154</v>
      </c>
      <c r="C159" s="195">
        <f t="shared" si="100"/>
        <v>0</v>
      </c>
      <c r="D159" s="82">
        <f t="shared" ref="D159:E159" si="146">SUM(D160:D161)</f>
        <v>0</v>
      </c>
      <c r="E159" s="71">
        <f t="shared" si="146"/>
        <v>0</v>
      </c>
      <c r="F159" s="172">
        <f>SUM(F160:F161)</f>
        <v>0</v>
      </c>
      <c r="G159" s="229">
        <f t="shared" ref="G159:N159" si="147">SUM(G160:G161)</f>
        <v>0</v>
      </c>
      <c r="H159" s="71">
        <f t="shared" si="147"/>
        <v>0</v>
      </c>
      <c r="I159" s="153">
        <f t="shared" si="147"/>
        <v>0</v>
      </c>
      <c r="J159" s="82">
        <f t="shared" si="147"/>
        <v>0</v>
      </c>
      <c r="K159" s="71">
        <f t="shared" si="147"/>
        <v>0</v>
      </c>
      <c r="L159" s="172">
        <f t="shared" si="147"/>
        <v>0</v>
      </c>
      <c r="M159" s="229">
        <f t="shared" si="147"/>
        <v>0</v>
      </c>
      <c r="N159" s="71">
        <f t="shared" si="147"/>
        <v>0</v>
      </c>
      <c r="O159" s="153">
        <f>SUM(O160:O161)</f>
        <v>0</v>
      </c>
      <c r="P159" s="313"/>
      <c r="Q159" s="331"/>
    </row>
    <row r="160" spans="1:17" hidden="1" x14ac:dyDescent="0.25">
      <c r="A160" s="26">
        <v>2381</v>
      </c>
      <c r="B160" s="38" t="s">
        <v>155</v>
      </c>
      <c r="C160" s="189">
        <f t="shared" si="100"/>
        <v>0</v>
      </c>
      <c r="D160" s="264"/>
      <c r="E160" s="40"/>
      <c r="F160" s="175">
        <f t="shared" ref="F160:F163" si="148">D160+E160</f>
        <v>0</v>
      </c>
      <c r="G160" s="220"/>
      <c r="H160" s="40"/>
      <c r="I160" s="86">
        <f t="shared" ref="I160:I163" si="149">G160+H160</f>
        <v>0</v>
      </c>
      <c r="J160" s="264"/>
      <c r="K160" s="40"/>
      <c r="L160" s="175">
        <f t="shared" ref="L160:L163" si="150">J160+K160</f>
        <v>0</v>
      </c>
      <c r="M160" s="220"/>
      <c r="N160" s="40"/>
      <c r="O160" s="86">
        <f t="shared" ref="O160:O163" si="151">M160+N160</f>
        <v>0</v>
      </c>
      <c r="P160" s="310"/>
      <c r="Q160" s="331"/>
    </row>
    <row r="161" spans="1:17" ht="24" hidden="1" x14ac:dyDescent="0.25">
      <c r="A161" s="29">
        <v>2389</v>
      </c>
      <c r="B161" s="41" t="s">
        <v>156</v>
      </c>
      <c r="C161" s="190">
        <f t="shared" si="100"/>
        <v>0</v>
      </c>
      <c r="D161" s="265"/>
      <c r="E161" s="43"/>
      <c r="F161" s="93">
        <f t="shared" si="148"/>
        <v>0</v>
      </c>
      <c r="G161" s="230"/>
      <c r="H161" s="43"/>
      <c r="I161" s="87">
        <f t="shared" si="149"/>
        <v>0</v>
      </c>
      <c r="J161" s="265"/>
      <c r="K161" s="43"/>
      <c r="L161" s="93">
        <f t="shared" si="150"/>
        <v>0</v>
      </c>
      <c r="M161" s="230"/>
      <c r="N161" s="43"/>
      <c r="O161" s="87">
        <f t="shared" si="151"/>
        <v>0</v>
      </c>
      <c r="P161" s="311"/>
      <c r="Q161" s="331"/>
    </row>
    <row r="162" spans="1:17" hidden="1" x14ac:dyDescent="0.25">
      <c r="A162" s="70">
        <v>2390</v>
      </c>
      <c r="B162" s="55" t="s">
        <v>157</v>
      </c>
      <c r="C162" s="195">
        <f t="shared" si="100"/>
        <v>0</v>
      </c>
      <c r="D162" s="262"/>
      <c r="E162" s="74"/>
      <c r="F162" s="172">
        <f t="shared" si="148"/>
        <v>0</v>
      </c>
      <c r="G162" s="232"/>
      <c r="H162" s="74"/>
      <c r="I162" s="153">
        <f t="shared" si="149"/>
        <v>0</v>
      </c>
      <c r="J162" s="262"/>
      <c r="K162" s="74"/>
      <c r="L162" s="172">
        <f t="shared" si="150"/>
        <v>0</v>
      </c>
      <c r="M162" s="232"/>
      <c r="N162" s="74"/>
      <c r="O162" s="153">
        <f t="shared" si="151"/>
        <v>0</v>
      </c>
      <c r="P162" s="313"/>
      <c r="Q162" s="331"/>
    </row>
    <row r="163" spans="1:17" hidden="1" x14ac:dyDescent="0.25">
      <c r="A163" s="34">
        <v>2400</v>
      </c>
      <c r="B163" s="69" t="s">
        <v>158</v>
      </c>
      <c r="C163" s="188">
        <f t="shared" si="100"/>
        <v>0</v>
      </c>
      <c r="D163" s="249"/>
      <c r="E163" s="76"/>
      <c r="F163" s="174">
        <f t="shared" si="148"/>
        <v>0</v>
      </c>
      <c r="G163" s="234"/>
      <c r="H163" s="76"/>
      <c r="I163" s="120">
        <f t="shared" si="149"/>
        <v>0</v>
      </c>
      <c r="J163" s="249"/>
      <c r="K163" s="76"/>
      <c r="L163" s="174">
        <f t="shared" si="150"/>
        <v>0</v>
      </c>
      <c r="M163" s="234"/>
      <c r="N163" s="76"/>
      <c r="O163" s="120">
        <f t="shared" si="151"/>
        <v>0</v>
      </c>
      <c r="P163" s="317"/>
      <c r="Q163" s="331"/>
    </row>
    <row r="164" spans="1:17" ht="24" hidden="1" x14ac:dyDescent="0.25">
      <c r="A164" s="34">
        <v>2500</v>
      </c>
      <c r="B164" s="69" t="s">
        <v>159</v>
      </c>
      <c r="C164" s="188">
        <f t="shared" si="100"/>
        <v>0</v>
      </c>
      <c r="D164" s="127">
        <f t="shared" ref="D164:E164" si="152">SUM(D165,D170)</f>
        <v>0</v>
      </c>
      <c r="E164" s="36">
        <f t="shared" si="152"/>
        <v>0</v>
      </c>
      <c r="F164" s="174">
        <f>SUM(F165,F170)</f>
        <v>0</v>
      </c>
      <c r="G164" s="228">
        <f t="shared" ref="G164:O164" si="153">SUM(G165,G170)</f>
        <v>0</v>
      </c>
      <c r="H164" s="36">
        <f t="shared" si="153"/>
        <v>0</v>
      </c>
      <c r="I164" s="120">
        <f t="shared" si="153"/>
        <v>0</v>
      </c>
      <c r="J164" s="127">
        <f t="shared" si="153"/>
        <v>0</v>
      </c>
      <c r="K164" s="36">
        <f t="shared" si="153"/>
        <v>0</v>
      </c>
      <c r="L164" s="174">
        <f t="shared" si="153"/>
        <v>0</v>
      </c>
      <c r="M164" s="228">
        <f t="shared" si="153"/>
        <v>0</v>
      </c>
      <c r="N164" s="36">
        <f t="shared" si="153"/>
        <v>0</v>
      </c>
      <c r="O164" s="120">
        <f t="shared" si="153"/>
        <v>0</v>
      </c>
      <c r="P164" s="440"/>
      <c r="Q164" s="331"/>
    </row>
    <row r="165" spans="1:17" ht="16.5" hidden="1" customHeight="1" x14ac:dyDescent="0.25">
      <c r="A165" s="514">
        <v>2510</v>
      </c>
      <c r="B165" s="38" t="s">
        <v>160</v>
      </c>
      <c r="C165" s="189">
        <f t="shared" si="100"/>
        <v>0</v>
      </c>
      <c r="D165" s="128">
        <f t="shared" ref="D165:E165" si="154">SUM(D166:D169)</f>
        <v>0</v>
      </c>
      <c r="E165" s="75">
        <f t="shared" si="154"/>
        <v>0</v>
      </c>
      <c r="F165" s="175">
        <f>SUM(F166:F169)</f>
        <v>0</v>
      </c>
      <c r="G165" s="233">
        <f t="shared" ref="G165:O165" si="155">SUM(G166:G169)</f>
        <v>0</v>
      </c>
      <c r="H165" s="75">
        <f t="shared" si="155"/>
        <v>0</v>
      </c>
      <c r="I165" s="86">
        <f t="shared" si="155"/>
        <v>0</v>
      </c>
      <c r="J165" s="128">
        <f t="shared" si="155"/>
        <v>0</v>
      </c>
      <c r="K165" s="75">
        <f t="shared" si="155"/>
        <v>0</v>
      </c>
      <c r="L165" s="175">
        <f t="shared" si="155"/>
        <v>0</v>
      </c>
      <c r="M165" s="233">
        <f t="shared" si="155"/>
        <v>0</v>
      </c>
      <c r="N165" s="75">
        <f t="shared" si="155"/>
        <v>0</v>
      </c>
      <c r="O165" s="158">
        <f t="shared" si="155"/>
        <v>0</v>
      </c>
      <c r="P165" s="323"/>
      <c r="Q165" s="331"/>
    </row>
    <row r="166" spans="1:17" ht="24" hidden="1" x14ac:dyDescent="0.25">
      <c r="A166" s="30">
        <v>2512</v>
      </c>
      <c r="B166" s="41" t="s">
        <v>161</v>
      </c>
      <c r="C166" s="190">
        <f t="shared" si="100"/>
        <v>0</v>
      </c>
      <c r="D166" s="265"/>
      <c r="E166" s="43"/>
      <c r="F166" s="93">
        <f t="shared" ref="F166:F171" si="156">D166+E166</f>
        <v>0</v>
      </c>
      <c r="G166" s="230"/>
      <c r="H166" s="43"/>
      <c r="I166" s="87">
        <f t="shared" ref="I166:I171" si="157">G166+H166</f>
        <v>0</v>
      </c>
      <c r="J166" s="265"/>
      <c r="K166" s="43"/>
      <c r="L166" s="93">
        <f t="shared" ref="L166:L171" si="158">J166+K166</f>
        <v>0</v>
      </c>
      <c r="M166" s="230"/>
      <c r="N166" s="43"/>
      <c r="O166" s="87">
        <f t="shared" ref="O166:O171" si="159">M166+N166</f>
        <v>0</v>
      </c>
      <c r="P166" s="311"/>
      <c r="Q166" s="331"/>
    </row>
    <row r="167" spans="1:17" ht="36" hidden="1" x14ac:dyDescent="0.25">
      <c r="A167" s="30">
        <v>2513</v>
      </c>
      <c r="B167" s="41" t="s">
        <v>162</v>
      </c>
      <c r="C167" s="190">
        <f t="shared" si="100"/>
        <v>0</v>
      </c>
      <c r="D167" s="265"/>
      <c r="E167" s="43"/>
      <c r="F167" s="93">
        <f t="shared" si="156"/>
        <v>0</v>
      </c>
      <c r="G167" s="230"/>
      <c r="H167" s="43"/>
      <c r="I167" s="87">
        <f t="shared" si="157"/>
        <v>0</v>
      </c>
      <c r="J167" s="265"/>
      <c r="K167" s="43"/>
      <c r="L167" s="93">
        <f t="shared" si="158"/>
        <v>0</v>
      </c>
      <c r="M167" s="230"/>
      <c r="N167" s="43"/>
      <c r="O167" s="87">
        <f t="shared" si="159"/>
        <v>0</v>
      </c>
      <c r="P167" s="311"/>
      <c r="Q167" s="331"/>
    </row>
    <row r="168" spans="1:17" ht="24" hidden="1" x14ac:dyDescent="0.25">
      <c r="A168" s="30">
        <v>2515</v>
      </c>
      <c r="B168" s="41" t="s">
        <v>163</v>
      </c>
      <c r="C168" s="190">
        <f t="shared" si="100"/>
        <v>0</v>
      </c>
      <c r="D168" s="265"/>
      <c r="E168" s="43"/>
      <c r="F168" s="93">
        <f t="shared" si="156"/>
        <v>0</v>
      </c>
      <c r="G168" s="230"/>
      <c r="H168" s="43"/>
      <c r="I168" s="87">
        <f t="shared" si="157"/>
        <v>0</v>
      </c>
      <c r="J168" s="265"/>
      <c r="K168" s="43"/>
      <c r="L168" s="93">
        <f t="shared" si="158"/>
        <v>0</v>
      </c>
      <c r="M168" s="230"/>
      <c r="N168" s="43"/>
      <c r="O168" s="87">
        <f t="shared" si="159"/>
        <v>0</v>
      </c>
      <c r="P168" s="311"/>
      <c r="Q168" s="331"/>
    </row>
    <row r="169" spans="1:17" ht="24" hidden="1" x14ac:dyDescent="0.25">
      <c r="A169" s="30">
        <v>2519</v>
      </c>
      <c r="B169" s="41" t="s">
        <v>164</v>
      </c>
      <c r="C169" s="190">
        <f t="shared" si="100"/>
        <v>0</v>
      </c>
      <c r="D169" s="265"/>
      <c r="E169" s="43"/>
      <c r="F169" s="93">
        <f t="shared" si="156"/>
        <v>0</v>
      </c>
      <c r="G169" s="230"/>
      <c r="H169" s="43"/>
      <c r="I169" s="87">
        <f t="shared" si="157"/>
        <v>0</v>
      </c>
      <c r="J169" s="265"/>
      <c r="K169" s="43"/>
      <c r="L169" s="93">
        <f t="shared" si="158"/>
        <v>0</v>
      </c>
      <c r="M169" s="230"/>
      <c r="N169" s="43"/>
      <c r="O169" s="87">
        <f t="shared" si="159"/>
        <v>0</v>
      </c>
      <c r="P169" s="311"/>
      <c r="Q169" s="331"/>
    </row>
    <row r="170" spans="1:17" ht="24" hidden="1" x14ac:dyDescent="0.25">
      <c r="A170" s="72">
        <v>2520</v>
      </c>
      <c r="B170" s="41" t="s">
        <v>165</v>
      </c>
      <c r="C170" s="190">
        <f t="shared" si="100"/>
        <v>0</v>
      </c>
      <c r="D170" s="265"/>
      <c r="E170" s="43"/>
      <c r="F170" s="93">
        <f t="shared" si="156"/>
        <v>0</v>
      </c>
      <c r="G170" s="230"/>
      <c r="H170" s="43"/>
      <c r="I170" s="87">
        <f t="shared" si="157"/>
        <v>0</v>
      </c>
      <c r="J170" s="265"/>
      <c r="K170" s="43"/>
      <c r="L170" s="93">
        <f t="shared" si="158"/>
        <v>0</v>
      </c>
      <c r="M170" s="230"/>
      <c r="N170" s="43"/>
      <c r="O170" s="87">
        <f t="shared" si="159"/>
        <v>0</v>
      </c>
      <c r="P170" s="311"/>
      <c r="Q170" s="331"/>
    </row>
    <row r="171" spans="1:17" s="77" customFormat="1" ht="48" hidden="1" x14ac:dyDescent="0.25">
      <c r="A171" s="17">
        <v>2800</v>
      </c>
      <c r="B171" s="38" t="s">
        <v>166</v>
      </c>
      <c r="C171" s="189">
        <f t="shared" si="100"/>
        <v>0</v>
      </c>
      <c r="D171" s="264"/>
      <c r="E171" s="40"/>
      <c r="F171" s="407">
        <f t="shared" si="156"/>
        <v>0</v>
      </c>
      <c r="G171" s="212"/>
      <c r="H171" s="28"/>
      <c r="I171" s="408">
        <f t="shared" si="157"/>
        <v>0</v>
      </c>
      <c r="J171" s="245"/>
      <c r="K171" s="28"/>
      <c r="L171" s="407">
        <f t="shared" si="158"/>
        <v>0</v>
      </c>
      <c r="M171" s="212"/>
      <c r="N171" s="28"/>
      <c r="O171" s="408">
        <f t="shared" si="159"/>
        <v>0</v>
      </c>
      <c r="P171" s="293"/>
      <c r="Q171" s="341"/>
    </row>
    <row r="172" spans="1:17" hidden="1" x14ac:dyDescent="0.25">
      <c r="A172" s="67">
        <v>3000</v>
      </c>
      <c r="B172" s="67" t="s">
        <v>167</v>
      </c>
      <c r="C172" s="200">
        <f t="shared" si="100"/>
        <v>0</v>
      </c>
      <c r="D172" s="134">
        <f t="shared" ref="D172:E172" si="160">SUM(D173,D183)</f>
        <v>0</v>
      </c>
      <c r="E172" s="68">
        <f t="shared" si="160"/>
        <v>0</v>
      </c>
      <c r="F172" s="170">
        <f>SUM(F173,F183)</f>
        <v>0</v>
      </c>
      <c r="G172" s="227">
        <f t="shared" ref="G172:N172" si="161">SUM(G173,G183)</f>
        <v>0</v>
      </c>
      <c r="H172" s="68">
        <f t="shared" si="161"/>
        <v>0</v>
      </c>
      <c r="I172" s="122">
        <f t="shared" si="161"/>
        <v>0</v>
      </c>
      <c r="J172" s="134">
        <f t="shared" si="161"/>
        <v>0</v>
      </c>
      <c r="K172" s="68">
        <f t="shared" si="161"/>
        <v>0</v>
      </c>
      <c r="L172" s="170">
        <f t="shared" si="161"/>
        <v>0</v>
      </c>
      <c r="M172" s="227">
        <f t="shared" si="161"/>
        <v>0</v>
      </c>
      <c r="N172" s="68">
        <f t="shared" si="161"/>
        <v>0</v>
      </c>
      <c r="O172" s="122">
        <f>SUM(O173,O183)</f>
        <v>0</v>
      </c>
      <c r="P172" s="439"/>
      <c r="Q172" s="331"/>
    </row>
    <row r="173" spans="1:17" ht="24" hidden="1" x14ac:dyDescent="0.25">
      <c r="A173" s="34">
        <v>3200</v>
      </c>
      <c r="B173" s="78" t="s">
        <v>168</v>
      </c>
      <c r="C173" s="188">
        <f t="shared" si="100"/>
        <v>0</v>
      </c>
      <c r="D173" s="127">
        <f t="shared" ref="D173:E173" si="162">SUM(D174,D178)</f>
        <v>0</v>
      </c>
      <c r="E173" s="36">
        <f t="shared" si="162"/>
        <v>0</v>
      </c>
      <c r="F173" s="174">
        <f>SUM(F174,F178)</f>
        <v>0</v>
      </c>
      <c r="G173" s="228">
        <f t="shared" ref="G173:O173" si="163">SUM(G174,G178)</f>
        <v>0</v>
      </c>
      <c r="H173" s="36">
        <f t="shared" si="163"/>
        <v>0</v>
      </c>
      <c r="I173" s="120">
        <f t="shared" si="163"/>
        <v>0</v>
      </c>
      <c r="J173" s="127">
        <f t="shared" si="163"/>
        <v>0</v>
      </c>
      <c r="K173" s="36">
        <f t="shared" si="163"/>
        <v>0</v>
      </c>
      <c r="L173" s="174">
        <f t="shared" si="163"/>
        <v>0</v>
      </c>
      <c r="M173" s="228">
        <f t="shared" si="163"/>
        <v>0</v>
      </c>
      <c r="N173" s="36">
        <f t="shared" si="163"/>
        <v>0</v>
      </c>
      <c r="O173" s="121">
        <f t="shared" si="163"/>
        <v>0</v>
      </c>
      <c r="P173" s="440"/>
      <c r="Q173" s="331"/>
    </row>
    <row r="174" spans="1:17" ht="36" hidden="1" x14ac:dyDescent="0.25">
      <c r="A174" s="514">
        <v>3260</v>
      </c>
      <c r="B174" s="38" t="s">
        <v>169</v>
      </c>
      <c r="C174" s="189">
        <f t="shared" si="100"/>
        <v>0</v>
      </c>
      <c r="D174" s="128">
        <f t="shared" ref="D174:E174" si="164">SUM(D175:D177)</f>
        <v>0</v>
      </c>
      <c r="E174" s="75">
        <f t="shared" si="164"/>
        <v>0</v>
      </c>
      <c r="F174" s="175">
        <f>SUM(F175:F177)</f>
        <v>0</v>
      </c>
      <c r="G174" s="233">
        <f t="shared" ref="G174:N174" si="165">SUM(G175:G177)</f>
        <v>0</v>
      </c>
      <c r="H174" s="75">
        <f t="shared" si="165"/>
        <v>0</v>
      </c>
      <c r="I174" s="86">
        <f t="shared" si="165"/>
        <v>0</v>
      </c>
      <c r="J174" s="128">
        <f t="shared" si="165"/>
        <v>0</v>
      </c>
      <c r="K174" s="75">
        <f t="shared" si="165"/>
        <v>0</v>
      </c>
      <c r="L174" s="175">
        <f t="shared" si="165"/>
        <v>0</v>
      </c>
      <c r="M174" s="233">
        <f t="shared" si="165"/>
        <v>0</v>
      </c>
      <c r="N174" s="75">
        <f t="shared" si="165"/>
        <v>0</v>
      </c>
      <c r="O174" s="86">
        <f>SUM(O175:O177)</f>
        <v>0</v>
      </c>
      <c r="P174" s="310"/>
      <c r="Q174" s="331"/>
    </row>
    <row r="175" spans="1:17" ht="24" hidden="1" x14ac:dyDescent="0.25">
      <c r="A175" s="30">
        <v>3261</v>
      </c>
      <c r="B175" s="41" t="s">
        <v>170</v>
      </c>
      <c r="C175" s="190">
        <f t="shared" si="100"/>
        <v>0</v>
      </c>
      <c r="D175" s="265"/>
      <c r="E175" s="43"/>
      <c r="F175" s="93">
        <f t="shared" ref="F175:F177" si="166">D175+E175</f>
        <v>0</v>
      </c>
      <c r="G175" s="230"/>
      <c r="H175" s="43"/>
      <c r="I175" s="87">
        <f t="shared" ref="I175:I177" si="167">G175+H175</f>
        <v>0</v>
      </c>
      <c r="J175" s="265"/>
      <c r="K175" s="43"/>
      <c r="L175" s="93">
        <f t="shared" ref="L175:L177" si="168">J175+K175</f>
        <v>0</v>
      </c>
      <c r="M175" s="230"/>
      <c r="N175" s="43"/>
      <c r="O175" s="87">
        <f t="shared" ref="O175:O177" si="169">M175+N175</f>
        <v>0</v>
      </c>
      <c r="P175" s="311"/>
      <c r="Q175" s="331"/>
    </row>
    <row r="176" spans="1:17" ht="36" hidden="1" x14ac:dyDescent="0.25">
      <c r="A176" s="30">
        <v>3262</v>
      </c>
      <c r="B176" s="41" t="s">
        <v>171</v>
      </c>
      <c r="C176" s="190">
        <f t="shared" si="100"/>
        <v>0</v>
      </c>
      <c r="D176" s="265"/>
      <c r="E176" s="43"/>
      <c r="F176" s="93">
        <f t="shared" si="166"/>
        <v>0</v>
      </c>
      <c r="G176" s="230"/>
      <c r="H176" s="43"/>
      <c r="I176" s="87">
        <f t="shared" si="167"/>
        <v>0</v>
      </c>
      <c r="J176" s="265"/>
      <c r="K176" s="43"/>
      <c r="L176" s="93">
        <f t="shared" si="168"/>
        <v>0</v>
      </c>
      <c r="M176" s="230"/>
      <c r="N176" s="43"/>
      <c r="O176" s="87">
        <f t="shared" si="169"/>
        <v>0</v>
      </c>
      <c r="P176" s="311"/>
      <c r="Q176" s="331"/>
    </row>
    <row r="177" spans="1:17" ht="24" hidden="1" x14ac:dyDescent="0.25">
      <c r="A177" s="30">
        <v>3263</v>
      </c>
      <c r="B177" s="41" t="s">
        <v>172</v>
      </c>
      <c r="C177" s="190">
        <f t="shared" ref="C177:C240" si="170">SUM(F177,I177,L177,O177)</f>
        <v>0</v>
      </c>
      <c r="D177" s="265"/>
      <c r="E177" s="43"/>
      <c r="F177" s="93">
        <f t="shared" si="166"/>
        <v>0</v>
      </c>
      <c r="G177" s="230"/>
      <c r="H177" s="43"/>
      <c r="I177" s="87">
        <f t="shared" si="167"/>
        <v>0</v>
      </c>
      <c r="J177" s="265"/>
      <c r="K177" s="43"/>
      <c r="L177" s="93">
        <f t="shared" si="168"/>
        <v>0</v>
      </c>
      <c r="M177" s="230"/>
      <c r="N177" s="43"/>
      <c r="O177" s="87">
        <f t="shared" si="169"/>
        <v>0</v>
      </c>
      <c r="P177" s="311"/>
      <c r="Q177" s="331"/>
    </row>
    <row r="178" spans="1:17" ht="84" hidden="1" x14ac:dyDescent="0.25">
      <c r="A178" s="514">
        <v>3290</v>
      </c>
      <c r="B178" s="38" t="s">
        <v>300</v>
      </c>
      <c r="C178" s="201">
        <f t="shared" si="170"/>
        <v>0</v>
      </c>
      <c r="D178" s="128">
        <f t="shared" ref="D178:E178" si="171">SUM(D179:D182)</f>
        <v>0</v>
      </c>
      <c r="E178" s="75">
        <f t="shared" si="171"/>
        <v>0</v>
      </c>
      <c r="F178" s="175">
        <f>SUM(F179:F182)</f>
        <v>0</v>
      </c>
      <c r="G178" s="233">
        <f t="shared" ref="G178:O178" si="172">SUM(G179:G182)</f>
        <v>0</v>
      </c>
      <c r="H178" s="75">
        <f t="shared" si="172"/>
        <v>0</v>
      </c>
      <c r="I178" s="86">
        <f t="shared" si="172"/>
        <v>0</v>
      </c>
      <c r="J178" s="128">
        <f t="shared" si="172"/>
        <v>0</v>
      </c>
      <c r="K178" s="75">
        <f t="shared" si="172"/>
        <v>0</v>
      </c>
      <c r="L178" s="175">
        <f t="shared" si="172"/>
        <v>0</v>
      </c>
      <c r="M178" s="233">
        <f t="shared" si="172"/>
        <v>0</v>
      </c>
      <c r="N178" s="75">
        <f t="shared" si="172"/>
        <v>0</v>
      </c>
      <c r="O178" s="159">
        <f t="shared" si="172"/>
        <v>0</v>
      </c>
      <c r="P178" s="320"/>
      <c r="Q178" s="331"/>
    </row>
    <row r="179" spans="1:17" ht="72" hidden="1" x14ac:dyDescent="0.25">
      <c r="A179" s="30">
        <v>3291</v>
      </c>
      <c r="B179" s="41" t="s">
        <v>173</v>
      </c>
      <c r="C179" s="190">
        <f t="shared" si="170"/>
        <v>0</v>
      </c>
      <c r="D179" s="265"/>
      <c r="E179" s="43"/>
      <c r="F179" s="93">
        <f t="shared" ref="F179:F182" si="173">D179+E179</f>
        <v>0</v>
      </c>
      <c r="G179" s="230"/>
      <c r="H179" s="43"/>
      <c r="I179" s="87">
        <f t="shared" ref="I179:I182" si="174">G179+H179</f>
        <v>0</v>
      </c>
      <c r="J179" s="265"/>
      <c r="K179" s="43"/>
      <c r="L179" s="93">
        <f t="shared" ref="L179:L182" si="175">J179+K179</f>
        <v>0</v>
      </c>
      <c r="M179" s="230"/>
      <c r="N179" s="43"/>
      <c r="O179" s="87">
        <f t="shared" ref="O179:O182" si="176">M179+N179</f>
        <v>0</v>
      </c>
      <c r="P179" s="311"/>
      <c r="Q179" s="331"/>
    </row>
    <row r="180" spans="1:17" ht="72" hidden="1" x14ac:dyDescent="0.25">
      <c r="A180" s="30">
        <v>3292</v>
      </c>
      <c r="B180" s="41" t="s">
        <v>174</v>
      </c>
      <c r="C180" s="190">
        <f t="shared" si="170"/>
        <v>0</v>
      </c>
      <c r="D180" s="265"/>
      <c r="E180" s="43"/>
      <c r="F180" s="93">
        <f t="shared" si="173"/>
        <v>0</v>
      </c>
      <c r="G180" s="230"/>
      <c r="H180" s="43"/>
      <c r="I180" s="87">
        <f t="shared" si="174"/>
        <v>0</v>
      </c>
      <c r="J180" s="265"/>
      <c r="K180" s="43"/>
      <c r="L180" s="93">
        <f t="shared" si="175"/>
        <v>0</v>
      </c>
      <c r="M180" s="230"/>
      <c r="N180" s="43"/>
      <c r="O180" s="87">
        <f t="shared" si="176"/>
        <v>0</v>
      </c>
      <c r="P180" s="311"/>
      <c r="Q180" s="331"/>
    </row>
    <row r="181" spans="1:17" ht="72" hidden="1" x14ac:dyDescent="0.25">
      <c r="A181" s="30">
        <v>3293</v>
      </c>
      <c r="B181" s="41" t="s">
        <v>175</v>
      </c>
      <c r="C181" s="190">
        <f t="shared" si="170"/>
        <v>0</v>
      </c>
      <c r="D181" s="265"/>
      <c r="E181" s="43"/>
      <c r="F181" s="93">
        <f t="shared" si="173"/>
        <v>0</v>
      </c>
      <c r="G181" s="230"/>
      <c r="H181" s="43"/>
      <c r="I181" s="87">
        <f t="shared" si="174"/>
        <v>0</v>
      </c>
      <c r="J181" s="265"/>
      <c r="K181" s="43"/>
      <c r="L181" s="93">
        <f t="shared" si="175"/>
        <v>0</v>
      </c>
      <c r="M181" s="230"/>
      <c r="N181" s="43"/>
      <c r="O181" s="87">
        <f t="shared" si="176"/>
        <v>0</v>
      </c>
      <c r="P181" s="311"/>
      <c r="Q181" s="331"/>
    </row>
    <row r="182" spans="1:17" ht="60" hidden="1" x14ac:dyDescent="0.25">
      <c r="A182" s="79">
        <v>3294</v>
      </c>
      <c r="B182" s="41" t="s">
        <v>176</v>
      </c>
      <c r="C182" s="201">
        <f t="shared" si="170"/>
        <v>0</v>
      </c>
      <c r="D182" s="266"/>
      <c r="E182" s="80"/>
      <c r="F182" s="443">
        <f t="shared" si="173"/>
        <v>0</v>
      </c>
      <c r="G182" s="235"/>
      <c r="H182" s="80"/>
      <c r="I182" s="159">
        <f t="shared" si="174"/>
        <v>0</v>
      </c>
      <c r="J182" s="266"/>
      <c r="K182" s="80"/>
      <c r="L182" s="443">
        <f t="shared" si="175"/>
        <v>0</v>
      </c>
      <c r="M182" s="235"/>
      <c r="N182" s="80"/>
      <c r="O182" s="159">
        <f t="shared" si="176"/>
        <v>0</v>
      </c>
      <c r="P182" s="320"/>
      <c r="Q182" s="331"/>
    </row>
    <row r="183" spans="1:17" ht="48" hidden="1" x14ac:dyDescent="0.25">
      <c r="A183" s="49">
        <v>3300</v>
      </c>
      <c r="B183" s="78" t="s">
        <v>177</v>
      </c>
      <c r="C183" s="202">
        <f t="shared" si="170"/>
        <v>0</v>
      </c>
      <c r="D183" s="135">
        <f t="shared" ref="D183:E183" si="177">SUM(D184:D185)</f>
        <v>0</v>
      </c>
      <c r="E183" s="81">
        <f t="shared" si="177"/>
        <v>0</v>
      </c>
      <c r="F183" s="171">
        <f>SUM(F184:F185)</f>
        <v>0</v>
      </c>
      <c r="G183" s="236">
        <f t="shared" ref="G183:O183" si="178">SUM(G184:G185)</f>
        <v>0</v>
      </c>
      <c r="H183" s="81">
        <f t="shared" si="178"/>
        <v>0</v>
      </c>
      <c r="I183" s="121">
        <f t="shared" si="178"/>
        <v>0</v>
      </c>
      <c r="J183" s="135">
        <f t="shared" si="178"/>
        <v>0</v>
      </c>
      <c r="K183" s="81">
        <f t="shared" si="178"/>
        <v>0</v>
      </c>
      <c r="L183" s="171">
        <f t="shared" si="178"/>
        <v>0</v>
      </c>
      <c r="M183" s="236">
        <f t="shared" si="178"/>
        <v>0</v>
      </c>
      <c r="N183" s="81">
        <f t="shared" si="178"/>
        <v>0</v>
      </c>
      <c r="O183" s="121">
        <f t="shared" si="178"/>
        <v>0</v>
      </c>
      <c r="P183" s="440"/>
      <c r="Q183" s="331"/>
    </row>
    <row r="184" spans="1:17" ht="48" hidden="1" x14ac:dyDescent="0.25">
      <c r="A184" s="54">
        <v>3310</v>
      </c>
      <c r="B184" s="55" t="s">
        <v>178</v>
      </c>
      <c r="C184" s="195">
        <f t="shared" si="170"/>
        <v>0</v>
      </c>
      <c r="D184" s="262"/>
      <c r="E184" s="74"/>
      <c r="F184" s="172">
        <f t="shared" ref="F184:F185" si="179">D184+E184</f>
        <v>0</v>
      </c>
      <c r="G184" s="232"/>
      <c r="H184" s="74"/>
      <c r="I184" s="153">
        <f t="shared" ref="I184:I185" si="180">G184+H184</f>
        <v>0</v>
      </c>
      <c r="J184" s="262"/>
      <c r="K184" s="74"/>
      <c r="L184" s="172">
        <f t="shared" ref="L184:L185" si="181">J184+K184</f>
        <v>0</v>
      </c>
      <c r="M184" s="232"/>
      <c r="N184" s="74"/>
      <c r="O184" s="153">
        <f t="shared" ref="O184:O185" si="182">M184+N184</f>
        <v>0</v>
      </c>
      <c r="P184" s="313"/>
      <c r="Q184" s="331"/>
    </row>
    <row r="185" spans="1:17" ht="60" hidden="1" x14ac:dyDescent="0.25">
      <c r="A185" s="27">
        <v>3320</v>
      </c>
      <c r="B185" s="38" t="s">
        <v>179</v>
      </c>
      <c r="C185" s="189">
        <f t="shared" si="170"/>
        <v>0</v>
      </c>
      <c r="D185" s="264"/>
      <c r="E185" s="40"/>
      <c r="F185" s="175">
        <f t="shared" si="179"/>
        <v>0</v>
      </c>
      <c r="G185" s="220"/>
      <c r="H185" s="40"/>
      <c r="I185" s="86">
        <f t="shared" si="180"/>
        <v>0</v>
      </c>
      <c r="J185" s="264"/>
      <c r="K185" s="40"/>
      <c r="L185" s="175">
        <f t="shared" si="181"/>
        <v>0</v>
      </c>
      <c r="M185" s="220"/>
      <c r="N185" s="40"/>
      <c r="O185" s="86">
        <f t="shared" si="182"/>
        <v>0</v>
      </c>
      <c r="P185" s="310"/>
      <c r="Q185" s="331"/>
    </row>
    <row r="186" spans="1:17" hidden="1" x14ac:dyDescent="0.25">
      <c r="A186" s="83">
        <v>4000</v>
      </c>
      <c r="B186" s="67" t="s">
        <v>180</v>
      </c>
      <c r="C186" s="200">
        <f t="shared" si="170"/>
        <v>0</v>
      </c>
      <c r="D186" s="134">
        <f t="shared" ref="D186:E186" si="183">SUM(D187,D190)</f>
        <v>0</v>
      </c>
      <c r="E186" s="68">
        <f t="shared" si="183"/>
        <v>0</v>
      </c>
      <c r="F186" s="170">
        <f>SUM(F187,F190)</f>
        <v>0</v>
      </c>
      <c r="G186" s="227">
        <f t="shared" ref="G186:N186" si="184">SUM(G187,G190)</f>
        <v>0</v>
      </c>
      <c r="H186" s="68">
        <f t="shared" si="184"/>
        <v>0</v>
      </c>
      <c r="I186" s="122">
        <f t="shared" si="184"/>
        <v>0</v>
      </c>
      <c r="J186" s="134">
        <f t="shared" si="184"/>
        <v>0</v>
      </c>
      <c r="K186" s="68">
        <f t="shared" si="184"/>
        <v>0</v>
      </c>
      <c r="L186" s="170">
        <f t="shared" si="184"/>
        <v>0</v>
      </c>
      <c r="M186" s="227">
        <f t="shared" si="184"/>
        <v>0</v>
      </c>
      <c r="N186" s="68">
        <f t="shared" si="184"/>
        <v>0</v>
      </c>
      <c r="O186" s="122">
        <f>SUM(O187,O190)</f>
        <v>0</v>
      </c>
      <c r="P186" s="439"/>
      <c r="Q186" s="331"/>
    </row>
    <row r="187" spans="1:17" ht="24" hidden="1" x14ac:dyDescent="0.25">
      <c r="A187" s="84">
        <v>4200</v>
      </c>
      <c r="B187" s="69" t="s">
        <v>181</v>
      </c>
      <c r="C187" s="188">
        <f t="shared" si="170"/>
        <v>0</v>
      </c>
      <c r="D187" s="127">
        <f t="shared" ref="D187:E187" si="185">SUM(D188,D189)</f>
        <v>0</v>
      </c>
      <c r="E187" s="36">
        <f t="shared" si="185"/>
        <v>0</v>
      </c>
      <c r="F187" s="174">
        <f>SUM(F188,F189)</f>
        <v>0</v>
      </c>
      <c r="G187" s="228">
        <f t="shared" ref="G187:N187" si="186">SUM(G188,G189)</f>
        <v>0</v>
      </c>
      <c r="H187" s="36">
        <f t="shared" si="186"/>
        <v>0</v>
      </c>
      <c r="I187" s="120">
        <f t="shared" si="186"/>
        <v>0</v>
      </c>
      <c r="J187" s="127">
        <f t="shared" si="186"/>
        <v>0</v>
      </c>
      <c r="K187" s="36">
        <f t="shared" si="186"/>
        <v>0</v>
      </c>
      <c r="L187" s="174">
        <f t="shared" si="186"/>
        <v>0</v>
      </c>
      <c r="M187" s="228">
        <f t="shared" si="186"/>
        <v>0</v>
      </c>
      <c r="N187" s="36">
        <f t="shared" si="186"/>
        <v>0</v>
      </c>
      <c r="O187" s="120">
        <f>SUM(O188,O189)</f>
        <v>0</v>
      </c>
      <c r="P187" s="317"/>
      <c r="Q187" s="331"/>
    </row>
    <row r="188" spans="1:17" ht="36" hidden="1" x14ac:dyDescent="0.25">
      <c r="A188" s="514">
        <v>4240</v>
      </c>
      <c r="B188" s="38" t="s">
        <v>182</v>
      </c>
      <c r="C188" s="189">
        <f t="shared" si="170"/>
        <v>0</v>
      </c>
      <c r="D188" s="264"/>
      <c r="E188" s="40"/>
      <c r="F188" s="175">
        <f t="shared" ref="F188:F189" si="187">D188+E188</f>
        <v>0</v>
      </c>
      <c r="G188" s="220"/>
      <c r="H188" s="40"/>
      <c r="I188" s="86">
        <f t="shared" ref="I188:I189" si="188">G188+H188</f>
        <v>0</v>
      </c>
      <c r="J188" s="264"/>
      <c r="K188" s="40"/>
      <c r="L188" s="175">
        <f t="shared" ref="L188:L189" si="189">J188+K188</f>
        <v>0</v>
      </c>
      <c r="M188" s="220"/>
      <c r="N188" s="40"/>
      <c r="O188" s="86">
        <f t="shared" ref="O188:O189" si="190">M188+N188</f>
        <v>0</v>
      </c>
      <c r="P188" s="310"/>
      <c r="Q188" s="331"/>
    </row>
    <row r="189" spans="1:17" ht="24" hidden="1" x14ac:dyDescent="0.25">
      <c r="A189" s="72">
        <v>4250</v>
      </c>
      <c r="B189" s="41" t="s">
        <v>183</v>
      </c>
      <c r="C189" s="190">
        <f t="shared" si="170"/>
        <v>0</v>
      </c>
      <c r="D189" s="265"/>
      <c r="E189" s="43"/>
      <c r="F189" s="93">
        <f t="shared" si="187"/>
        <v>0</v>
      </c>
      <c r="G189" s="230"/>
      <c r="H189" s="43"/>
      <c r="I189" s="87">
        <f t="shared" si="188"/>
        <v>0</v>
      </c>
      <c r="J189" s="265"/>
      <c r="K189" s="43"/>
      <c r="L189" s="93">
        <f t="shared" si="189"/>
        <v>0</v>
      </c>
      <c r="M189" s="230"/>
      <c r="N189" s="43"/>
      <c r="O189" s="87">
        <f t="shared" si="190"/>
        <v>0</v>
      </c>
      <c r="P189" s="311"/>
      <c r="Q189" s="331"/>
    </row>
    <row r="190" spans="1:17" hidden="1" x14ac:dyDescent="0.25">
      <c r="A190" s="34">
        <v>4300</v>
      </c>
      <c r="B190" s="69" t="s">
        <v>184</v>
      </c>
      <c r="C190" s="188">
        <f t="shared" si="170"/>
        <v>0</v>
      </c>
      <c r="D190" s="127">
        <f t="shared" ref="D190:E190" si="191">SUM(D191)</f>
        <v>0</v>
      </c>
      <c r="E190" s="36">
        <f t="shared" si="191"/>
        <v>0</v>
      </c>
      <c r="F190" s="174">
        <f>SUM(F191)</f>
        <v>0</v>
      </c>
      <c r="G190" s="228">
        <f t="shared" ref="G190:N190" si="192">SUM(G191)</f>
        <v>0</v>
      </c>
      <c r="H190" s="36">
        <f t="shared" si="192"/>
        <v>0</v>
      </c>
      <c r="I190" s="120">
        <f t="shared" si="192"/>
        <v>0</v>
      </c>
      <c r="J190" s="127">
        <f t="shared" si="192"/>
        <v>0</v>
      </c>
      <c r="K190" s="36">
        <f t="shared" si="192"/>
        <v>0</v>
      </c>
      <c r="L190" s="174">
        <f t="shared" si="192"/>
        <v>0</v>
      </c>
      <c r="M190" s="228">
        <f t="shared" si="192"/>
        <v>0</v>
      </c>
      <c r="N190" s="36">
        <f t="shared" si="192"/>
        <v>0</v>
      </c>
      <c r="O190" s="120">
        <f>SUM(O191)</f>
        <v>0</v>
      </c>
      <c r="P190" s="317"/>
      <c r="Q190" s="331"/>
    </row>
    <row r="191" spans="1:17" ht="24" hidden="1" x14ac:dyDescent="0.25">
      <c r="A191" s="514">
        <v>4310</v>
      </c>
      <c r="B191" s="38" t="s">
        <v>185</v>
      </c>
      <c r="C191" s="189">
        <f t="shared" si="170"/>
        <v>0</v>
      </c>
      <c r="D191" s="128">
        <f t="shared" ref="D191:E191" si="193">SUM(D192:D192)</f>
        <v>0</v>
      </c>
      <c r="E191" s="75">
        <f t="shared" si="193"/>
        <v>0</v>
      </c>
      <c r="F191" s="175">
        <f>SUM(F192:F192)</f>
        <v>0</v>
      </c>
      <c r="G191" s="233">
        <f t="shared" ref="G191:N191" si="194">SUM(G192:G192)</f>
        <v>0</v>
      </c>
      <c r="H191" s="75">
        <f t="shared" si="194"/>
        <v>0</v>
      </c>
      <c r="I191" s="86">
        <f t="shared" si="194"/>
        <v>0</v>
      </c>
      <c r="J191" s="128">
        <f t="shared" si="194"/>
        <v>0</v>
      </c>
      <c r="K191" s="75">
        <f t="shared" si="194"/>
        <v>0</v>
      </c>
      <c r="L191" s="175">
        <f t="shared" si="194"/>
        <v>0</v>
      </c>
      <c r="M191" s="233">
        <f t="shared" si="194"/>
        <v>0</v>
      </c>
      <c r="N191" s="75">
        <f t="shared" si="194"/>
        <v>0</v>
      </c>
      <c r="O191" s="86">
        <f>SUM(O192:O192)</f>
        <v>0</v>
      </c>
      <c r="P191" s="310"/>
      <c r="Q191" s="331"/>
    </row>
    <row r="192" spans="1:17" ht="36" hidden="1" x14ac:dyDescent="0.25">
      <c r="A192" s="30">
        <v>4311</v>
      </c>
      <c r="B192" s="41" t="s">
        <v>186</v>
      </c>
      <c r="C192" s="190">
        <f t="shared" si="170"/>
        <v>0</v>
      </c>
      <c r="D192" s="265"/>
      <c r="E192" s="43"/>
      <c r="F192" s="93">
        <f>D192+E192</f>
        <v>0</v>
      </c>
      <c r="G192" s="230"/>
      <c r="H192" s="43"/>
      <c r="I192" s="87">
        <f>G192+H192</f>
        <v>0</v>
      </c>
      <c r="J192" s="265"/>
      <c r="K192" s="43"/>
      <c r="L192" s="93">
        <f>J192+K192</f>
        <v>0</v>
      </c>
      <c r="M192" s="230"/>
      <c r="N192" s="43"/>
      <c r="O192" s="87">
        <f>M192+N192</f>
        <v>0</v>
      </c>
      <c r="P192" s="311"/>
      <c r="Q192" s="331"/>
    </row>
    <row r="193" spans="1:17" s="19" customFormat="1" ht="24" x14ac:dyDescent="0.25">
      <c r="A193" s="85"/>
      <c r="B193" s="17" t="s">
        <v>187</v>
      </c>
      <c r="C193" s="199">
        <f t="shared" si="170"/>
        <v>1800</v>
      </c>
      <c r="D193" s="133">
        <f t="shared" ref="D193:E193" si="195">SUM(D194,D229,D268)</f>
        <v>1800</v>
      </c>
      <c r="E193" s="278">
        <f t="shared" si="195"/>
        <v>0</v>
      </c>
      <c r="F193" s="306">
        <f>SUM(F194,F229,F268)</f>
        <v>1800</v>
      </c>
      <c r="G193" s="226">
        <f t="shared" ref="G193:N193" si="196">SUM(G194,G229,G268)</f>
        <v>0</v>
      </c>
      <c r="H193" s="278">
        <f t="shared" si="196"/>
        <v>0</v>
      </c>
      <c r="I193" s="306">
        <f t="shared" si="196"/>
        <v>0</v>
      </c>
      <c r="J193" s="133">
        <f t="shared" si="196"/>
        <v>0</v>
      </c>
      <c r="K193" s="66">
        <f t="shared" si="196"/>
        <v>0</v>
      </c>
      <c r="L193" s="169">
        <f t="shared" si="196"/>
        <v>0</v>
      </c>
      <c r="M193" s="226">
        <f t="shared" si="196"/>
        <v>0</v>
      </c>
      <c r="N193" s="66">
        <f t="shared" si="196"/>
        <v>0</v>
      </c>
      <c r="O193" s="161">
        <f>SUM(O194,O229,O268)</f>
        <v>0</v>
      </c>
      <c r="P193" s="444"/>
      <c r="Q193" s="182"/>
    </row>
    <row r="194" spans="1:17" hidden="1" x14ac:dyDescent="0.25">
      <c r="A194" s="67">
        <v>5000</v>
      </c>
      <c r="B194" s="67" t="s">
        <v>188</v>
      </c>
      <c r="C194" s="200">
        <f t="shared" si="170"/>
        <v>0</v>
      </c>
      <c r="D194" s="134">
        <f t="shared" ref="D194:E194" si="197">D195+D203</f>
        <v>0</v>
      </c>
      <c r="E194" s="68">
        <f t="shared" si="197"/>
        <v>0</v>
      </c>
      <c r="F194" s="170">
        <f>F195+F203</f>
        <v>0</v>
      </c>
      <c r="G194" s="227">
        <f t="shared" ref="G194:N194" si="198">G195+G203</f>
        <v>0</v>
      </c>
      <c r="H194" s="68">
        <f t="shared" si="198"/>
        <v>0</v>
      </c>
      <c r="I194" s="122">
        <f t="shared" si="198"/>
        <v>0</v>
      </c>
      <c r="J194" s="134">
        <f t="shared" si="198"/>
        <v>0</v>
      </c>
      <c r="K194" s="68">
        <f t="shared" si="198"/>
        <v>0</v>
      </c>
      <c r="L194" s="170">
        <f t="shared" si="198"/>
        <v>0</v>
      </c>
      <c r="M194" s="227">
        <f t="shared" si="198"/>
        <v>0</v>
      </c>
      <c r="N194" s="68">
        <f t="shared" si="198"/>
        <v>0</v>
      </c>
      <c r="O194" s="122">
        <f>O195+O203</f>
        <v>0</v>
      </c>
      <c r="P194" s="439"/>
      <c r="Q194" s="331"/>
    </row>
    <row r="195" spans="1:17" hidden="1" x14ac:dyDescent="0.25">
      <c r="A195" s="34">
        <v>5100</v>
      </c>
      <c r="B195" s="69" t="s">
        <v>189</v>
      </c>
      <c r="C195" s="188">
        <f t="shared" si="170"/>
        <v>0</v>
      </c>
      <c r="D195" s="127">
        <f t="shared" ref="D195:E195" si="199">D196+D197+D200+D201+D202</f>
        <v>0</v>
      </c>
      <c r="E195" s="36">
        <f t="shared" si="199"/>
        <v>0</v>
      </c>
      <c r="F195" s="174">
        <f>F196+F197+F200+F201+F202</f>
        <v>0</v>
      </c>
      <c r="G195" s="228">
        <f t="shared" ref="G195:N195" si="200">G196+G197+G200+G201+G202</f>
        <v>0</v>
      </c>
      <c r="H195" s="36">
        <f t="shared" si="200"/>
        <v>0</v>
      </c>
      <c r="I195" s="120">
        <f t="shared" si="200"/>
        <v>0</v>
      </c>
      <c r="J195" s="127">
        <f t="shared" si="200"/>
        <v>0</v>
      </c>
      <c r="K195" s="36">
        <f t="shared" si="200"/>
        <v>0</v>
      </c>
      <c r="L195" s="174">
        <f t="shared" si="200"/>
        <v>0</v>
      </c>
      <c r="M195" s="228">
        <f t="shared" si="200"/>
        <v>0</v>
      </c>
      <c r="N195" s="36">
        <f t="shared" si="200"/>
        <v>0</v>
      </c>
      <c r="O195" s="120">
        <f>O196+O197+O200+O201+O202</f>
        <v>0</v>
      </c>
      <c r="P195" s="317"/>
      <c r="Q195" s="331"/>
    </row>
    <row r="196" spans="1:17" hidden="1" x14ac:dyDescent="0.25">
      <c r="A196" s="514">
        <v>5110</v>
      </c>
      <c r="B196" s="38" t="s">
        <v>190</v>
      </c>
      <c r="C196" s="189">
        <f t="shared" si="170"/>
        <v>0</v>
      </c>
      <c r="D196" s="264"/>
      <c r="E196" s="40"/>
      <c r="F196" s="175">
        <f>D196+E196</f>
        <v>0</v>
      </c>
      <c r="G196" s="220"/>
      <c r="H196" s="40"/>
      <c r="I196" s="86">
        <f>G196+H196</f>
        <v>0</v>
      </c>
      <c r="J196" s="264"/>
      <c r="K196" s="40"/>
      <c r="L196" s="175">
        <f>J196+K196</f>
        <v>0</v>
      </c>
      <c r="M196" s="220"/>
      <c r="N196" s="40"/>
      <c r="O196" s="86">
        <f>M196+N196</f>
        <v>0</v>
      </c>
      <c r="P196" s="310"/>
      <c r="Q196" s="331"/>
    </row>
    <row r="197" spans="1:17" ht="24" hidden="1" x14ac:dyDescent="0.25">
      <c r="A197" s="72">
        <v>5120</v>
      </c>
      <c r="B197" s="41" t="s">
        <v>191</v>
      </c>
      <c r="C197" s="190">
        <f t="shared" si="170"/>
        <v>0</v>
      </c>
      <c r="D197" s="129">
        <f t="shared" ref="D197:E197" si="201">D198+D199</f>
        <v>0</v>
      </c>
      <c r="E197" s="73">
        <f t="shared" si="201"/>
        <v>0</v>
      </c>
      <c r="F197" s="93">
        <f>F198+F199</f>
        <v>0</v>
      </c>
      <c r="G197" s="231">
        <f t="shared" ref="G197:O197" si="202">G198+G199</f>
        <v>0</v>
      </c>
      <c r="H197" s="73">
        <f t="shared" si="202"/>
        <v>0</v>
      </c>
      <c r="I197" s="87">
        <f t="shared" si="202"/>
        <v>0</v>
      </c>
      <c r="J197" s="129">
        <f t="shared" si="202"/>
        <v>0</v>
      </c>
      <c r="K197" s="73">
        <f t="shared" si="202"/>
        <v>0</v>
      </c>
      <c r="L197" s="93">
        <f t="shared" si="202"/>
        <v>0</v>
      </c>
      <c r="M197" s="231">
        <f t="shared" si="202"/>
        <v>0</v>
      </c>
      <c r="N197" s="73">
        <f t="shared" si="202"/>
        <v>0</v>
      </c>
      <c r="O197" s="87">
        <f t="shared" si="202"/>
        <v>0</v>
      </c>
      <c r="P197" s="311"/>
      <c r="Q197" s="331"/>
    </row>
    <row r="198" spans="1:17" hidden="1" x14ac:dyDescent="0.25">
      <c r="A198" s="30">
        <v>5121</v>
      </c>
      <c r="B198" s="41" t="s">
        <v>192</v>
      </c>
      <c r="C198" s="190">
        <f t="shared" si="170"/>
        <v>0</v>
      </c>
      <c r="D198" s="265"/>
      <c r="E198" s="43"/>
      <c r="F198" s="93">
        <f t="shared" ref="F198:F202" si="203">D198+E198</f>
        <v>0</v>
      </c>
      <c r="G198" s="230"/>
      <c r="H198" s="43"/>
      <c r="I198" s="87">
        <f t="shared" ref="I198:I202" si="204">G198+H198</f>
        <v>0</v>
      </c>
      <c r="J198" s="265"/>
      <c r="K198" s="43"/>
      <c r="L198" s="93">
        <f t="shared" ref="L198:L202" si="205">J198+K198</f>
        <v>0</v>
      </c>
      <c r="M198" s="230"/>
      <c r="N198" s="43"/>
      <c r="O198" s="87">
        <f t="shared" ref="O198:O202" si="206">M198+N198</f>
        <v>0</v>
      </c>
      <c r="P198" s="311"/>
      <c r="Q198" s="331"/>
    </row>
    <row r="199" spans="1:17" ht="24" hidden="1" x14ac:dyDescent="0.25">
      <c r="A199" s="30">
        <v>5129</v>
      </c>
      <c r="B199" s="41" t="s">
        <v>193</v>
      </c>
      <c r="C199" s="190">
        <f t="shared" si="170"/>
        <v>0</v>
      </c>
      <c r="D199" s="265"/>
      <c r="E199" s="43"/>
      <c r="F199" s="93">
        <f t="shared" si="203"/>
        <v>0</v>
      </c>
      <c r="G199" s="230"/>
      <c r="H199" s="43"/>
      <c r="I199" s="87">
        <f t="shared" si="204"/>
        <v>0</v>
      </c>
      <c r="J199" s="265"/>
      <c r="K199" s="43"/>
      <c r="L199" s="93">
        <f t="shared" si="205"/>
        <v>0</v>
      </c>
      <c r="M199" s="230"/>
      <c r="N199" s="43"/>
      <c r="O199" s="87">
        <f t="shared" si="206"/>
        <v>0</v>
      </c>
      <c r="P199" s="311"/>
      <c r="Q199" s="331"/>
    </row>
    <row r="200" spans="1:17" hidden="1" x14ac:dyDescent="0.25">
      <c r="A200" s="72">
        <v>5130</v>
      </c>
      <c r="B200" s="41" t="s">
        <v>194</v>
      </c>
      <c r="C200" s="190">
        <f t="shared" si="170"/>
        <v>0</v>
      </c>
      <c r="D200" s="265"/>
      <c r="E200" s="43"/>
      <c r="F200" s="93">
        <f t="shared" si="203"/>
        <v>0</v>
      </c>
      <c r="G200" s="230"/>
      <c r="H200" s="43"/>
      <c r="I200" s="87">
        <f t="shared" si="204"/>
        <v>0</v>
      </c>
      <c r="J200" s="265"/>
      <c r="K200" s="43"/>
      <c r="L200" s="93">
        <f t="shared" si="205"/>
        <v>0</v>
      </c>
      <c r="M200" s="230"/>
      <c r="N200" s="43"/>
      <c r="O200" s="87">
        <f t="shared" si="206"/>
        <v>0</v>
      </c>
      <c r="P200" s="311"/>
      <c r="Q200" s="331"/>
    </row>
    <row r="201" spans="1:17" hidden="1" x14ac:dyDescent="0.25">
      <c r="A201" s="72">
        <v>5140</v>
      </c>
      <c r="B201" s="41" t="s">
        <v>195</v>
      </c>
      <c r="C201" s="190">
        <f t="shared" si="170"/>
        <v>0</v>
      </c>
      <c r="D201" s="265"/>
      <c r="E201" s="43"/>
      <c r="F201" s="93">
        <f t="shared" si="203"/>
        <v>0</v>
      </c>
      <c r="G201" s="230"/>
      <c r="H201" s="43"/>
      <c r="I201" s="87">
        <f t="shared" si="204"/>
        <v>0</v>
      </c>
      <c r="J201" s="265"/>
      <c r="K201" s="43"/>
      <c r="L201" s="93">
        <f t="shared" si="205"/>
        <v>0</v>
      </c>
      <c r="M201" s="230"/>
      <c r="N201" s="43"/>
      <c r="O201" s="87">
        <f t="shared" si="206"/>
        <v>0</v>
      </c>
      <c r="P201" s="311"/>
      <c r="Q201" s="331"/>
    </row>
    <row r="202" spans="1:17" ht="24" hidden="1" x14ac:dyDescent="0.25">
      <c r="A202" s="72">
        <v>5170</v>
      </c>
      <c r="B202" s="41" t="s">
        <v>196</v>
      </c>
      <c r="C202" s="190">
        <f t="shared" si="170"/>
        <v>0</v>
      </c>
      <c r="D202" s="265"/>
      <c r="E202" s="43"/>
      <c r="F202" s="93">
        <f t="shared" si="203"/>
        <v>0</v>
      </c>
      <c r="G202" s="230"/>
      <c r="H202" s="43"/>
      <c r="I202" s="87">
        <f t="shared" si="204"/>
        <v>0</v>
      </c>
      <c r="J202" s="265"/>
      <c r="K202" s="43"/>
      <c r="L202" s="93">
        <f t="shared" si="205"/>
        <v>0</v>
      </c>
      <c r="M202" s="230"/>
      <c r="N202" s="43"/>
      <c r="O202" s="87">
        <f t="shared" si="206"/>
        <v>0</v>
      </c>
      <c r="P202" s="311"/>
      <c r="Q202" s="331"/>
    </row>
    <row r="203" spans="1:17" hidden="1" x14ac:dyDescent="0.25">
      <c r="A203" s="34">
        <v>5200</v>
      </c>
      <c r="B203" s="69" t="s">
        <v>197</v>
      </c>
      <c r="C203" s="188">
        <f t="shared" si="170"/>
        <v>0</v>
      </c>
      <c r="D203" s="127">
        <f t="shared" ref="D203:E203" si="207">D204+D214+D215+D224+D225+D226+D228</f>
        <v>0</v>
      </c>
      <c r="E203" s="36">
        <f t="shared" si="207"/>
        <v>0</v>
      </c>
      <c r="F203" s="174">
        <f>F204+F214+F215+F224+F225+F226+F228</f>
        <v>0</v>
      </c>
      <c r="G203" s="228">
        <f t="shared" ref="G203:O203" si="208">G204+G214+G215+G224+G225+G226+G228</f>
        <v>0</v>
      </c>
      <c r="H203" s="36">
        <f t="shared" si="208"/>
        <v>0</v>
      </c>
      <c r="I203" s="120">
        <f t="shared" si="208"/>
        <v>0</v>
      </c>
      <c r="J203" s="127">
        <f t="shared" si="208"/>
        <v>0</v>
      </c>
      <c r="K203" s="36">
        <f t="shared" si="208"/>
        <v>0</v>
      </c>
      <c r="L203" s="174">
        <f t="shared" si="208"/>
        <v>0</v>
      </c>
      <c r="M203" s="228">
        <f t="shared" si="208"/>
        <v>0</v>
      </c>
      <c r="N203" s="36">
        <f t="shared" si="208"/>
        <v>0</v>
      </c>
      <c r="O203" s="120">
        <f t="shared" si="208"/>
        <v>0</v>
      </c>
      <c r="P203" s="317"/>
      <c r="Q203" s="331"/>
    </row>
    <row r="204" spans="1:17" hidden="1" x14ac:dyDescent="0.25">
      <c r="A204" s="70">
        <v>5210</v>
      </c>
      <c r="B204" s="55" t="s">
        <v>198</v>
      </c>
      <c r="C204" s="195">
        <f t="shared" si="170"/>
        <v>0</v>
      </c>
      <c r="D204" s="82">
        <f>SUM(D205:D213)</f>
        <v>0</v>
      </c>
      <c r="E204" s="71">
        <f>SUM(E205:E213)</f>
        <v>0</v>
      </c>
      <c r="F204" s="172">
        <f t="shared" ref="F204:N204" si="209">SUM(F205:F213)</f>
        <v>0</v>
      </c>
      <c r="G204" s="229">
        <f t="shared" si="209"/>
        <v>0</v>
      </c>
      <c r="H204" s="71">
        <f t="shared" si="209"/>
        <v>0</v>
      </c>
      <c r="I204" s="153">
        <f t="shared" si="209"/>
        <v>0</v>
      </c>
      <c r="J204" s="82">
        <f t="shared" si="209"/>
        <v>0</v>
      </c>
      <c r="K204" s="71">
        <f t="shared" si="209"/>
        <v>0</v>
      </c>
      <c r="L204" s="172">
        <f t="shared" si="209"/>
        <v>0</v>
      </c>
      <c r="M204" s="229">
        <f t="shared" si="209"/>
        <v>0</v>
      </c>
      <c r="N204" s="71">
        <f t="shared" si="209"/>
        <v>0</v>
      </c>
      <c r="O204" s="153">
        <f>SUM(O205:O213)</f>
        <v>0</v>
      </c>
      <c r="P204" s="313"/>
      <c r="Q204" s="331"/>
    </row>
    <row r="205" spans="1:17" hidden="1" x14ac:dyDescent="0.25">
      <c r="A205" s="27">
        <v>5211</v>
      </c>
      <c r="B205" s="38" t="s">
        <v>199</v>
      </c>
      <c r="C205" s="189">
        <f t="shared" si="170"/>
        <v>0</v>
      </c>
      <c r="D205" s="264"/>
      <c r="E205" s="40"/>
      <c r="F205" s="175">
        <f t="shared" ref="F205:F214" si="210">D205+E205</f>
        <v>0</v>
      </c>
      <c r="G205" s="220"/>
      <c r="H205" s="40"/>
      <c r="I205" s="86">
        <f t="shared" ref="I205:I214" si="211">G205+H205</f>
        <v>0</v>
      </c>
      <c r="J205" s="264"/>
      <c r="K205" s="40"/>
      <c r="L205" s="175">
        <f t="shared" ref="L205:L214" si="212">J205+K205</f>
        <v>0</v>
      </c>
      <c r="M205" s="220"/>
      <c r="N205" s="40"/>
      <c r="O205" s="86">
        <f t="shared" ref="O205:O214" si="213">M205+N205</f>
        <v>0</v>
      </c>
      <c r="P205" s="310"/>
      <c r="Q205" s="331"/>
    </row>
    <row r="206" spans="1:17" hidden="1" x14ac:dyDescent="0.25">
      <c r="A206" s="30">
        <v>5212</v>
      </c>
      <c r="B206" s="41" t="s">
        <v>200</v>
      </c>
      <c r="C206" s="190">
        <f t="shared" si="170"/>
        <v>0</v>
      </c>
      <c r="D206" s="265"/>
      <c r="E206" s="43"/>
      <c r="F206" s="93">
        <f t="shared" si="210"/>
        <v>0</v>
      </c>
      <c r="G206" s="230"/>
      <c r="H206" s="43"/>
      <c r="I206" s="87">
        <f t="shared" si="211"/>
        <v>0</v>
      </c>
      <c r="J206" s="265"/>
      <c r="K206" s="43"/>
      <c r="L206" s="93">
        <f t="shared" si="212"/>
        <v>0</v>
      </c>
      <c r="M206" s="230"/>
      <c r="N206" s="43"/>
      <c r="O206" s="87">
        <f t="shared" si="213"/>
        <v>0</v>
      </c>
      <c r="P206" s="311"/>
      <c r="Q206" s="331"/>
    </row>
    <row r="207" spans="1:17" hidden="1" x14ac:dyDescent="0.25">
      <c r="A207" s="30">
        <v>5213</v>
      </c>
      <c r="B207" s="41" t="s">
        <v>201</v>
      </c>
      <c r="C207" s="190">
        <f t="shared" si="170"/>
        <v>0</v>
      </c>
      <c r="D207" s="265"/>
      <c r="E207" s="43"/>
      <c r="F207" s="93">
        <f t="shared" si="210"/>
        <v>0</v>
      </c>
      <c r="G207" s="230"/>
      <c r="H207" s="43"/>
      <c r="I207" s="87">
        <f t="shared" si="211"/>
        <v>0</v>
      </c>
      <c r="J207" s="265"/>
      <c r="K207" s="43"/>
      <c r="L207" s="93">
        <f t="shared" si="212"/>
        <v>0</v>
      </c>
      <c r="M207" s="230"/>
      <c r="N207" s="43"/>
      <c r="O207" s="87">
        <f t="shared" si="213"/>
        <v>0</v>
      </c>
      <c r="P207" s="311"/>
      <c r="Q207" s="331"/>
    </row>
    <row r="208" spans="1:17" hidden="1" x14ac:dyDescent="0.25">
      <c r="A208" s="30">
        <v>5214</v>
      </c>
      <c r="B208" s="41" t="s">
        <v>202</v>
      </c>
      <c r="C208" s="190">
        <f t="shared" si="170"/>
        <v>0</v>
      </c>
      <c r="D208" s="265"/>
      <c r="E208" s="43"/>
      <c r="F208" s="93">
        <f t="shared" si="210"/>
        <v>0</v>
      </c>
      <c r="G208" s="230"/>
      <c r="H208" s="43"/>
      <c r="I208" s="87">
        <f t="shared" si="211"/>
        <v>0</v>
      </c>
      <c r="J208" s="265"/>
      <c r="K208" s="43"/>
      <c r="L208" s="93">
        <f t="shared" si="212"/>
        <v>0</v>
      </c>
      <c r="M208" s="230"/>
      <c r="N208" s="43"/>
      <c r="O208" s="87">
        <f t="shared" si="213"/>
        <v>0</v>
      </c>
      <c r="P208" s="311"/>
      <c r="Q208" s="331"/>
    </row>
    <row r="209" spans="1:17" hidden="1" x14ac:dyDescent="0.25">
      <c r="A209" s="30">
        <v>5215</v>
      </c>
      <c r="B209" s="41" t="s">
        <v>203</v>
      </c>
      <c r="C209" s="190">
        <f t="shared" si="170"/>
        <v>0</v>
      </c>
      <c r="D209" s="265"/>
      <c r="E209" s="43"/>
      <c r="F209" s="93">
        <f t="shared" si="210"/>
        <v>0</v>
      </c>
      <c r="G209" s="230"/>
      <c r="H209" s="43"/>
      <c r="I209" s="87">
        <f t="shared" si="211"/>
        <v>0</v>
      </c>
      <c r="J209" s="265"/>
      <c r="K209" s="43"/>
      <c r="L209" s="93">
        <f t="shared" si="212"/>
        <v>0</v>
      </c>
      <c r="M209" s="230"/>
      <c r="N209" s="43"/>
      <c r="O209" s="87">
        <f t="shared" si="213"/>
        <v>0</v>
      </c>
      <c r="P209" s="311"/>
      <c r="Q209" s="331"/>
    </row>
    <row r="210" spans="1:17" ht="24" hidden="1" x14ac:dyDescent="0.25">
      <c r="A210" s="30">
        <v>5216</v>
      </c>
      <c r="B210" s="41" t="s">
        <v>204</v>
      </c>
      <c r="C210" s="190">
        <f t="shared" si="170"/>
        <v>0</v>
      </c>
      <c r="D210" s="265"/>
      <c r="E210" s="43"/>
      <c r="F210" s="93">
        <f t="shared" si="210"/>
        <v>0</v>
      </c>
      <c r="G210" s="230"/>
      <c r="H210" s="43"/>
      <c r="I210" s="87">
        <f t="shared" si="211"/>
        <v>0</v>
      </c>
      <c r="J210" s="265"/>
      <c r="K210" s="43"/>
      <c r="L210" s="93">
        <f t="shared" si="212"/>
        <v>0</v>
      </c>
      <c r="M210" s="230"/>
      <c r="N210" s="43"/>
      <c r="O210" s="87">
        <f t="shared" si="213"/>
        <v>0</v>
      </c>
      <c r="P210" s="311"/>
      <c r="Q210" s="331"/>
    </row>
    <row r="211" spans="1:17" hidden="1" x14ac:dyDescent="0.25">
      <c r="A211" s="30">
        <v>5217</v>
      </c>
      <c r="B211" s="41" t="s">
        <v>205</v>
      </c>
      <c r="C211" s="190">
        <f t="shared" si="170"/>
        <v>0</v>
      </c>
      <c r="D211" s="265"/>
      <c r="E211" s="43"/>
      <c r="F211" s="93">
        <f t="shared" si="210"/>
        <v>0</v>
      </c>
      <c r="G211" s="230"/>
      <c r="H211" s="43"/>
      <c r="I211" s="87">
        <f t="shared" si="211"/>
        <v>0</v>
      </c>
      <c r="J211" s="265"/>
      <c r="K211" s="43"/>
      <c r="L211" s="93">
        <f t="shared" si="212"/>
        <v>0</v>
      </c>
      <c r="M211" s="230"/>
      <c r="N211" s="43"/>
      <c r="O211" s="87">
        <f t="shared" si="213"/>
        <v>0</v>
      </c>
      <c r="P211" s="311"/>
      <c r="Q211" s="331"/>
    </row>
    <row r="212" spans="1:17" hidden="1" x14ac:dyDescent="0.25">
      <c r="A212" s="30">
        <v>5218</v>
      </c>
      <c r="B212" s="41" t="s">
        <v>206</v>
      </c>
      <c r="C212" s="190">
        <f t="shared" si="170"/>
        <v>0</v>
      </c>
      <c r="D212" s="265"/>
      <c r="E212" s="43"/>
      <c r="F212" s="93">
        <f t="shared" si="210"/>
        <v>0</v>
      </c>
      <c r="G212" s="230"/>
      <c r="H212" s="43"/>
      <c r="I212" s="87">
        <f t="shared" si="211"/>
        <v>0</v>
      </c>
      <c r="J212" s="265"/>
      <c r="K212" s="43"/>
      <c r="L212" s="93">
        <f t="shared" si="212"/>
        <v>0</v>
      </c>
      <c r="M212" s="230"/>
      <c r="N212" s="43"/>
      <c r="O212" s="87">
        <f t="shared" si="213"/>
        <v>0</v>
      </c>
      <c r="P212" s="311"/>
      <c r="Q212" s="331"/>
    </row>
    <row r="213" spans="1:17" hidden="1" x14ac:dyDescent="0.25">
      <c r="A213" s="30">
        <v>5219</v>
      </c>
      <c r="B213" s="41" t="s">
        <v>207</v>
      </c>
      <c r="C213" s="190">
        <f t="shared" si="170"/>
        <v>0</v>
      </c>
      <c r="D213" s="265"/>
      <c r="E213" s="43"/>
      <c r="F213" s="93">
        <f t="shared" si="210"/>
        <v>0</v>
      </c>
      <c r="G213" s="230"/>
      <c r="H213" s="43"/>
      <c r="I213" s="87">
        <f t="shared" si="211"/>
        <v>0</v>
      </c>
      <c r="J213" s="265"/>
      <c r="K213" s="43"/>
      <c r="L213" s="93">
        <f t="shared" si="212"/>
        <v>0</v>
      </c>
      <c r="M213" s="230"/>
      <c r="N213" s="43"/>
      <c r="O213" s="87">
        <f t="shared" si="213"/>
        <v>0</v>
      </c>
      <c r="P213" s="311"/>
      <c r="Q213" s="331"/>
    </row>
    <row r="214" spans="1:17" ht="13.5" hidden="1" customHeight="1" x14ac:dyDescent="0.25">
      <c r="A214" s="72">
        <v>5220</v>
      </c>
      <c r="B214" s="41" t="s">
        <v>208</v>
      </c>
      <c r="C214" s="190">
        <f t="shared" si="170"/>
        <v>0</v>
      </c>
      <c r="D214" s="265"/>
      <c r="E214" s="43"/>
      <c r="F214" s="93">
        <f t="shared" si="210"/>
        <v>0</v>
      </c>
      <c r="G214" s="230"/>
      <c r="H214" s="43"/>
      <c r="I214" s="87">
        <f t="shared" si="211"/>
        <v>0</v>
      </c>
      <c r="J214" s="265"/>
      <c r="K214" s="43"/>
      <c r="L214" s="93">
        <f t="shared" si="212"/>
        <v>0</v>
      </c>
      <c r="M214" s="230"/>
      <c r="N214" s="43"/>
      <c r="O214" s="87">
        <f t="shared" si="213"/>
        <v>0</v>
      </c>
      <c r="P214" s="311"/>
      <c r="Q214" s="331"/>
    </row>
    <row r="215" spans="1:17" hidden="1" x14ac:dyDescent="0.25">
      <c r="A215" s="72">
        <v>5230</v>
      </c>
      <c r="B215" s="41" t="s">
        <v>209</v>
      </c>
      <c r="C215" s="190">
        <f t="shared" si="170"/>
        <v>0</v>
      </c>
      <c r="D215" s="129">
        <f t="shared" ref="D215:E215" si="214">SUM(D216:D223)</f>
        <v>0</v>
      </c>
      <c r="E215" s="73">
        <f t="shared" si="214"/>
        <v>0</v>
      </c>
      <c r="F215" s="93">
        <f>SUM(F216:F223)</f>
        <v>0</v>
      </c>
      <c r="G215" s="231">
        <f t="shared" ref="G215:N215" si="215">SUM(G216:G223)</f>
        <v>0</v>
      </c>
      <c r="H215" s="73">
        <f t="shared" si="215"/>
        <v>0</v>
      </c>
      <c r="I215" s="87">
        <f t="shared" si="215"/>
        <v>0</v>
      </c>
      <c r="J215" s="129">
        <f t="shared" si="215"/>
        <v>0</v>
      </c>
      <c r="K215" s="73">
        <f t="shared" si="215"/>
        <v>0</v>
      </c>
      <c r="L215" s="93">
        <f t="shared" si="215"/>
        <v>0</v>
      </c>
      <c r="M215" s="231">
        <f t="shared" si="215"/>
        <v>0</v>
      </c>
      <c r="N215" s="73">
        <f t="shared" si="215"/>
        <v>0</v>
      </c>
      <c r="O215" s="87">
        <f>SUM(O216:O223)</f>
        <v>0</v>
      </c>
      <c r="P215" s="311"/>
      <c r="Q215" s="331"/>
    </row>
    <row r="216" spans="1:17" hidden="1" x14ac:dyDescent="0.25">
      <c r="A216" s="30">
        <v>5231</v>
      </c>
      <c r="B216" s="41" t="s">
        <v>210</v>
      </c>
      <c r="C216" s="190">
        <f t="shared" si="170"/>
        <v>0</v>
      </c>
      <c r="D216" s="265"/>
      <c r="E216" s="43"/>
      <c r="F216" s="93">
        <f t="shared" ref="F216:F225" si="216">D216+E216</f>
        <v>0</v>
      </c>
      <c r="G216" s="230"/>
      <c r="H216" s="43"/>
      <c r="I216" s="87">
        <f t="shared" ref="I216:I225" si="217">G216+H216</f>
        <v>0</v>
      </c>
      <c r="J216" s="265"/>
      <c r="K216" s="43"/>
      <c r="L216" s="93">
        <f t="shared" ref="L216:L225" si="218">J216+K216</f>
        <v>0</v>
      </c>
      <c r="M216" s="230"/>
      <c r="N216" s="43"/>
      <c r="O216" s="87">
        <f t="shared" ref="O216:O225" si="219">M216+N216</f>
        <v>0</v>
      </c>
      <c r="P216" s="311"/>
      <c r="Q216" s="331"/>
    </row>
    <row r="217" spans="1:17" hidden="1" x14ac:dyDescent="0.25">
      <c r="A217" s="30">
        <v>5232</v>
      </c>
      <c r="B217" s="41" t="s">
        <v>211</v>
      </c>
      <c r="C217" s="190">
        <f t="shared" si="170"/>
        <v>0</v>
      </c>
      <c r="D217" s="265"/>
      <c r="E217" s="43"/>
      <c r="F217" s="93">
        <f t="shared" si="216"/>
        <v>0</v>
      </c>
      <c r="G217" s="230"/>
      <c r="H217" s="43"/>
      <c r="I217" s="87">
        <f t="shared" si="217"/>
        <v>0</v>
      </c>
      <c r="J217" s="265"/>
      <c r="K217" s="43"/>
      <c r="L217" s="93">
        <f t="shared" si="218"/>
        <v>0</v>
      </c>
      <c r="M217" s="230"/>
      <c r="N217" s="43"/>
      <c r="O217" s="87">
        <f t="shared" si="219"/>
        <v>0</v>
      </c>
      <c r="P217" s="311"/>
      <c r="Q217" s="331"/>
    </row>
    <row r="218" spans="1:17" hidden="1" x14ac:dyDescent="0.25">
      <c r="A218" s="30">
        <v>5233</v>
      </c>
      <c r="B218" s="41" t="s">
        <v>212</v>
      </c>
      <c r="C218" s="190">
        <f t="shared" si="170"/>
        <v>0</v>
      </c>
      <c r="D218" s="265"/>
      <c r="E218" s="43"/>
      <c r="F218" s="93">
        <f t="shared" si="216"/>
        <v>0</v>
      </c>
      <c r="G218" s="230"/>
      <c r="H218" s="43"/>
      <c r="I218" s="87">
        <f t="shared" si="217"/>
        <v>0</v>
      </c>
      <c r="J218" s="265"/>
      <c r="K218" s="43"/>
      <c r="L218" s="93">
        <f t="shared" si="218"/>
        <v>0</v>
      </c>
      <c r="M218" s="230"/>
      <c r="N218" s="43"/>
      <c r="O218" s="87">
        <f t="shared" si="219"/>
        <v>0</v>
      </c>
      <c r="P218" s="311"/>
      <c r="Q218" s="331"/>
    </row>
    <row r="219" spans="1:17" ht="24" hidden="1" x14ac:dyDescent="0.25">
      <c r="A219" s="30">
        <v>5234</v>
      </c>
      <c r="B219" s="41" t="s">
        <v>213</v>
      </c>
      <c r="C219" s="190">
        <f t="shared" si="170"/>
        <v>0</v>
      </c>
      <c r="D219" s="265"/>
      <c r="E219" s="43"/>
      <c r="F219" s="93">
        <f t="shared" si="216"/>
        <v>0</v>
      </c>
      <c r="G219" s="230"/>
      <c r="H219" s="43"/>
      <c r="I219" s="87">
        <f t="shared" si="217"/>
        <v>0</v>
      </c>
      <c r="J219" s="265"/>
      <c r="K219" s="43"/>
      <c r="L219" s="93">
        <f t="shared" si="218"/>
        <v>0</v>
      </c>
      <c r="M219" s="230"/>
      <c r="N219" s="43"/>
      <c r="O219" s="87">
        <f t="shared" si="219"/>
        <v>0</v>
      </c>
      <c r="P219" s="311"/>
      <c r="Q219" s="331"/>
    </row>
    <row r="220" spans="1:17" ht="14.25" hidden="1" customHeight="1" x14ac:dyDescent="0.25">
      <c r="A220" s="30">
        <v>5236</v>
      </c>
      <c r="B220" s="41" t="s">
        <v>214</v>
      </c>
      <c r="C220" s="190">
        <f t="shared" si="170"/>
        <v>0</v>
      </c>
      <c r="D220" s="265"/>
      <c r="E220" s="43"/>
      <c r="F220" s="93">
        <f t="shared" si="216"/>
        <v>0</v>
      </c>
      <c r="G220" s="230"/>
      <c r="H220" s="43"/>
      <c r="I220" s="87">
        <f t="shared" si="217"/>
        <v>0</v>
      </c>
      <c r="J220" s="265"/>
      <c r="K220" s="43"/>
      <c r="L220" s="93">
        <f t="shared" si="218"/>
        <v>0</v>
      </c>
      <c r="M220" s="230"/>
      <c r="N220" s="43"/>
      <c r="O220" s="87">
        <f t="shared" si="219"/>
        <v>0</v>
      </c>
      <c r="P220" s="311"/>
      <c r="Q220" s="331"/>
    </row>
    <row r="221" spans="1:17" ht="14.25" hidden="1" customHeight="1" x14ac:dyDescent="0.25">
      <c r="A221" s="30">
        <v>5237</v>
      </c>
      <c r="B221" s="41" t="s">
        <v>215</v>
      </c>
      <c r="C221" s="190">
        <f t="shared" si="170"/>
        <v>0</v>
      </c>
      <c r="D221" s="265"/>
      <c r="E221" s="43"/>
      <c r="F221" s="93">
        <f t="shared" si="216"/>
        <v>0</v>
      </c>
      <c r="G221" s="230"/>
      <c r="H221" s="43"/>
      <c r="I221" s="87">
        <f t="shared" si="217"/>
        <v>0</v>
      </c>
      <c r="J221" s="265"/>
      <c r="K221" s="43"/>
      <c r="L221" s="93">
        <f t="shared" si="218"/>
        <v>0</v>
      </c>
      <c r="M221" s="230"/>
      <c r="N221" s="43"/>
      <c r="O221" s="87">
        <f t="shared" si="219"/>
        <v>0</v>
      </c>
      <c r="P221" s="311"/>
      <c r="Q221" s="331"/>
    </row>
    <row r="222" spans="1:17" ht="24" hidden="1" x14ac:dyDescent="0.25">
      <c r="A222" s="30">
        <v>5238</v>
      </c>
      <c r="B222" s="41" t="s">
        <v>216</v>
      </c>
      <c r="C222" s="190">
        <f t="shared" si="170"/>
        <v>0</v>
      </c>
      <c r="D222" s="265"/>
      <c r="E222" s="43"/>
      <c r="F222" s="93">
        <f t="shared" si="216"/>
        <v>0</v>
      </c>
      <c r="G222" s="230"/>
      <c r="H222" s="43"/>
      <c r="I222" s="87">
        <f t="shared" si="217"/>
        <v>0</v>
      </c>
      <c r="J222" s="265"/>
      <c r="K222" s="43"/>
      <c r="L222" s="93">
        <f t="shared" si="218"/>
        <v>0</v>
      </c>
      <c r="M222" s="230"/>
      <c r="N222" s="43"/>
      <c r="O222" s="87">
        <f t="shared" si="219"/>
        <v>0</v>
      </c>
      <c r="P222" s="311"/>
      <c r="Q222" s="331"/>
    </row>
    <row r="223" spans="1:17" ht="24" hidden="1" x14ac:dyDescent="0.25">
      <c r="A223" s="30">
        <v>5239</v>
      </c>
      <c r="B223" s="41" t="s">
        <v>217</v>
      </c>
      <c r="C223" s="190">
        <f t="shared" si="170"/>
        <v>0</v>
      </c>
      <c r="D223" s="265"/>
      <c r="E223" s="43"/>
      <c r="F223" s="93">
        <f t="shared" si="216"/>
        <v>0</v>
      </c>
      <c r="G223" s="230"/>
      <c r="H223" s="43"/>
      <c r="I223" s="87">
        <f t="shared" si="217"/>
        <v>0</v>
      </c>
      <c r="J223" s="265"/>
      <c r="K223" s="43"/>
      <c r="L223" s="93">
        <f t="shared" si="218"/>
        <v>0</v>
      </c>
      <c r="M223" s="230"/>
      <c r="N223" s="43"/>
      <c r="O223" s="87">
        <f t="shared" si="219"/>
        <v>0</v>
      </c>
      <c r="P223" s="311"/>
      <c r="Q223" s="331"/>
    </row>
    <row r="224" spans="1:17" ht="24" hidden="1" x14ac:dyDescent="0.25">
      <c r="A224" s="72">
        <v>5240</v>
      </c>
      <c r="B224" s="41" t="s">
        <v>218</v>
      </c>
      <c r="C224" s="190">
        <f t="shared" si="170"/>
        <v>0</v>
      </c>
      <c r="D224" s="265"/>
      <c r="E224" s="43"/>
      <c r="F224" s="93">
        <f t="shared" si="216"/>
        <v>0</v>
      </c>
      <c r="G224" s="230"/>
      <c r="H224" s="43"/>
      <c r="I224" s="87">
        <f t="shared" si="217"/>
        <v>0</v>
      </c>
      <c r="J224" s="265"/>
      <c r="K224" s="43"/>
      <c r="L224" s="93">
        <f t="shared" si="218"/>
        <v>0</v>
      </c>
      <c r="M224" s="230"/>
      <c r="N224" s="43"/>
      <c r="O224" s="87">
        <f t="shared" si="219"/>
        <v>0</v>
      </c>
      <c r="P224" s="311"/>
      <c r="Q224" s="331"/>
    </row>
    <row r="225" spans="1:17" hidden="1" x14ac:dyDescent="0.25">
      <c r="A225" s="72">
        <v>5250</v>
      </c>
      <c r="B225" s="41" t="s">
        <v>219</v>
      </c>
      <c r="C225" s="190">
        <f t="shared" si="170"/>
        <v>0</v>
      </c>
      <c r="D225" s="265"/>
      <c r="E225" s="43"/>
      <c r="F225" s="93">
        <f t="shared" si="216"/>
        <v>0</v>
      </c>
      <c r="G225" s="230"/>
      <c r="H225" s="43"/>
      <c r="I225" s="87">
        <f t="shared" si="217"/>
        <v>0</v>
      </c>
      <c r="J225" s="265"/>
      <c r="K225" s="43"/>
      <c r="L225" s="93">
        <f t="shared" si="218"/>
        <v>0</v>
      </c>
      <c r="M225" s="230"/>
      <c r="N225" s="43"/>
      <c r="O225" s="87">
        <f t="shared" si="219"/>
        <v>0</v>
      </c>
      <c r="P225" s="311"/>
      <c r="Q225" s="331"/>
    </row>
    <row r="226" spans="1:17" hidden="1" x14ac:dyDescent="0.25">
      <c r="A226" s="72">
        <v>5260</v>
      </c>
      <c r="B226" s="41" t="s">
        <v>220</v>
      </c>
      <c r="C226" s="190">
        <f t="shared" si="170"/>
        <v>0</v>
      </c>
      <c r="D226" s="129">
        <f t="shared" ref="D226:E226" si="220">SUM(D227)</f>
        <v>0</v>
      </c>
      <c r="E226" s="73">
        <f t="shared" si="220"/>
        <v>0</v>
      </c>
      <c r="F226" s="93">
        <f>SUM(F227)</f>
        <v>0</v>
      </c>
      <c r="G226" s="231">
        <f t="shared" ref="G226:N226" si="221">SUM(G227)</f>
        <v>0</v>
      </c>
      <c r="H226" s="73">
        <f t="shared" si="221"/>
        <v>0</v>
      </c>
      <c r="I226" s="87">
        <f t="shared" si="221"/>
        <v>0</v>
      </c>
      <c r="J226" s="129">
        <f t="shared" si="221"/>
        <v>0</v>
      </c>
      <c r="K226" s="73">
        <f t="shared" si="221"/>
        <v>0</v>
      </c>
      <c r="L226" s="93">
        <f t="shared" si="221"/>
        <v>0</v>
      </c>
      <c r="M226" s="231">
        <f t="shared" si="221"/>
        <v>0</v>
      </c>
      <c r="N226" s="73">
        <f t="shared" si="221"/>
        <v>0</v>
      </c>
      <c r="O226" s="87">
        <f>SUM(O227)</f>
        <v>0</v>
      </c>
      <c r="P226" s="311"/>
      <c r="Q226" s="331"/>
    </row>
    <row r="227" spans="1:17" ht="24" hidden="1" x14ac:dyDescent="0.25">
      <c r="A227" s="30">
        <v>5269</v>
      </c>
      <c r="B227" s="41" t="s">
        <v>221</v>
      </c>
      <c r="C227" s="190">
        <f t="shared" si="170"/>
        <v>0</v>
      </c>
      <c r="D227" s="265"/>
      <c r="E227" s="43"/>
      <c r="F227" s="93">
        <f t="shared" ref="F227:F228" si="222">D227+E227</f>
        <v>0</v>
      </c>
      <c r="G227" s="230"/>
      <c r="H227" s="43"/>
      <c r="I227" s="87">
        <f t="shared" ref="I227:I228" si="223">G227+H227</f>
        <v>0</v>
      </c>
      <c r="J227" s="265"/>
      <c r="K227" s="43"/>
      <c r="L227" s="93">
        <f t="shared" ref="L227:L228" si="224">J227+K227</f>
        <v>0</v>
      </c>
      <c r="M227" s="230"/>
      <c r="N227" s="43"/>
      <c r="O227" s="87">
        <f t="shared" ref="O227:O228" si="225">M227+N227</f>
        <v>0</v>
      </c>
      <c r="P227" s="311"/>
      <c r="Q227" s="331"/>
    </row>
    <row r="228" spans="1:17" ht="24" hidden="1" x14ac:dyDescent="0.25">
      <c r="A228" s="70">
        <v>5270</v>
      </c>
      <c r="B228" s="55" t="s">
        <v>222</v>
      </c>
      <c r="C228" s="195">
        <f t="shared" si="170"/>
        <v>0</v>
      </c>
      <c r="D228" s="262"/>
      <c r="E228" s="74"/>
      <c r="F228" s="172">
        <f t="shared" si="222"/>
        <v>0</v>
      </c>
      <c r="G228" s="232"/>
      <c r="H228" s="74"/>
      <c r="I228" s="153">
        <f t="shared" si="223"/>
        <v>0</v>
      </c>
      <c r="J228" s="262"/>
      <c r="K228" s="74"/>
      <c r="L228" s="172">
        <f t="shared" si="224"/>
        <v>0</v>
      </c>
      <c r="M228" s="232"/>
      <c r="N228" s="74"/>
      <c r="O228" s="153">
        <f t="shared" si="225"/>
        <v>0</v>
      </c>
      <c r="P228" s="313"/>
      <c r="Q228" s="331"/>
    </row>
    <row r="229" spans="1:17" x14ac:dyDescent="0.25">
      <c r="A229" s="67">
        <v>6000</v>
      </c>
      <c r="B229" s="67" t="s">
        <v>223</v>
      </c>
      <c r="C229" s="200">
        <f t="shared" si="170"/>
        <v>1800</v>
      </c>
      <c r="D229" s="134">
        <f t="shared" ref="D229:E229" si="226">D230+D250+D258</f>
        <v>1800</v>
      </c>
      <c r="E229" s="122">
        <f t="shared" si="226"/>
        <v>0</v>
      </c>
      <c r="F229" s="307">
        <f>F230+F250+F258</f>
        <v>1800</v>
      </c>
      <c r="G229" s="227">
        <f t="shared" ref="G229:N229" si="227">G230+G250+G258</f>
        <v>0</v>
      </c>
      <c r="H229" s="122">
        <f t="shared" si="227"/>
        <v>0</v>
      </c>
      <c r="I229" s="307">
        <f t="shared" si="227"/>
        <v>0</v>
      </c>
      <c r="J229" s="134">
        <f t="shared" si="227"/>
        <v>0</v>
      </c>
      <c r="K229" s="68">
        <f t="shared" si="227"/>
        <v>0</v>
      </c>
      <c r="L229" s="170">
        <f t="shared" si="227"/>
        <v>0</v>
      </c>
      <c r="M229" s="227">
        <f t="shared" si="227"/>
        <v>0</v>
      </c>
      <c r="N229" s="68">
        <f t="shared" si="227"/>
        <v>0</v>
      </c>
      <c r="O229" s="122">
        <f>O230+O250+O258</f>
        <v>0</v>
      </c>
      <c r="P229" s="439"/>
      <c r="Q229" s="331"/>
    </row>
    <row r="230" spans="1:17" ht="14.25" hidden="1" customHeight="1" x14ac:dyDescent="0.25">
      <c r="A230" s="49">
        <v>6200</v>
      </c>
      <c r="B230" s="78" t="s">
        <v>224</v>
      </c>
      <c r="C230" s="202">
        <f t="shared" si="170"/>
        <v>0</v>
      </c>
      <c r="D230" s="135">
        <f t="shared" ref="D230:E230" si="228">SUM(D231,D232,D234,D237,D243,D244,D245)</f>
        <v>0</v>
      </c>
      <c r="E230" s="81">
        <f t="shared" si="228"/>
        <v>0</v>
      </c>
      <c r="F230" s="171">
        <f>SUM(F231,F232,F234,F237,F243,F244,F245)</f>
        <v>0</v>
      </c>
      <c r="G230" s="236">
        <f t="shared" ref="G230:N230" si="229">SUM(G231,G232,G234,G237,G243,G244,G245)</f>
        <v>0</v>
      </c>
      <c r="H230" s="81">
        <f t="shared" si="229"/>
        <v>0</v>
      </c>
      <c r="I230" s="121">
        <f t="shared" si="229"/>
        <v>0</v>
      </c>
      <c r="J230" s="135">
        <f t="shared" si="229"/>
        <v>0</v>
      </c>
      <c r="K230" s="81">
        <f t="shared" si="229"/>
        <v>0</v>
      </c>
      <c r="L230" s="171">
        <f t="shared" si="229"/>
        <v>0</v>
      </c>
      <c r="M230" s="236">
        <f t="shared" si="229"/>
        <v>0</v>
      </c>
      <c r="N230" s="81">
        <f t="shared" si="229"/>
        <v>0</v>
      </c>
      <c r="O230" s="121">
        <f>SUM(O231,O232,O234,O237,O243,O244,O245)</f>
        <v>0</v>
      </c>
      <c r="P230" s="440"/>
      <c r="Q230" s="331"/>
    </row>
    <row r="231" spans="1:17" ht="24" hidden="1" x14ac:dyDescent="0.25">
      <c r="A231" s="514">
        <v>6220</v>
      </c>
      <c r="B231" s="38" t="s">
        <v>225</v>
      </c>
      <c r="C231" s="189">
        <f t="shared" si="170"/>
        <v>0</v>
      </c>
      <c r="D231" s="264"/>
      <c r="E231" s="40"/>
      <c r="F231" s="175">
        <f>D231+E231</f>
        <v>0</v>
      </c>
      <c r="G231" s="220"/>
      <c r="H231" s="40"/>
      <c r="I231" s="86">
        <f>G231+H231</f>
        <v>0</v>
      </c>
      <c r="J231" s="264"/>
      <c r="K231" s="40"/>
      <c r="L231" s="175">
        <f>J231+K231</f>
        <v>0</v>
      </c>
      <c r="M231" s="220"/>
      <c r="N231" s="40"/>
      <c r="O231" s="86">
        <f>M231+N231</f>
        <v>0</v>
      </c>
      <c r="P231" s="310"/>
      <c r="Q231" s="331"/>
    </row>
    <row r="232" spans="1:17" hidden="1" x14ac:dyDescent="0.25">
      <c r="A232" s="72">
        <v>6230</v>
      </c>
      <c r="B232" s="41" t="s">
        <v>226</v>
      </c>
      <c r="C232" s="190">
        <f t="shared" si="170"/>
        <v>0</v>
      </c>
      <c r="D232" s="129">
        <f t="shared" ref="D232:O232" si="230">SUM(D233)</f>
        <v>0</v>
      </c>
      <c r="E232" s="73">
        <f t="shared" si="230"/>
        <v>0</v>
      </c>
      <c r="F232" s="93">
        <f t="shared" si="230"/>
        <v>0</v>
      </c>
      <c r="G232" s="231">
        <f t="shared" si="230"/>
        <v>0</v>
      </c>
      <c r="H232" s="73">
        <f t="shared" si="230"/>
        <v>0</v>
      </c>
      <c r="I232" s="87">
        <f t="shared" si="230"/>
        <v>0</v>
      </c>
      <c r="J232" s="129">
        <f t="shared" si="230"/>
        <v>0</v>
      </c>
      <c r="K232" s="73">
        <f t="shared" si="230"/>
        <v>0</v>
      </c>
      <c r="L232" s="93">
        <f t="shared" si="230"/>
        <v>0</v>
      </c>
      <c r="M232" s="231">
        <f t="shared" si="230"/>
        <v>0</v>
      </c>
      <c r="N232" s="73">
        <f t="shared" si="230"/>
        <v>0</v>
      </c>
      <c r="O232" s="87">
        <f t="shared" si="230"/>
        <v>0</v>
      </c>
      <c r="P232" s="311"/>
      <c r="Q232" s="331"/>
    </row>
    <row r="233" spans="1:17" ht="24" hidden="1" x14ac:dyDescent="0.25">
      <c r="A233" s="30">
        <v>6239</v>
      </c>
      <c r="B233" s="38" t="s">
        <v>227</v>
      </c>
      <c r="C233" s="190">
        <f t="shared" si="170"/>
        <v>0</v>
      </c>
      <c r="D233" s="264"/>
      <c r="E233" s="40"/>
      <c r="F233" s="175">
        <f>D233+E233</f>
        <v>0</v>
      </c>
      <c r="G233" s="220"/>
      <c r="H233" s="40"/>
      <c r="I233" s="86">
        <f>G233+H233</f>
        <v>0</v>
      </c>
      <c r="J233" s="264"/>
      <c r="K233" s="40"/>
      <c r="L233" s="175">
        <f>J233+K233</f>
        <v>0</v>
      </c>
      <c r="M233" s="220"/>
      <c r="N233" s="40"/>
      <c r="O233" s="86">
        <f>M233+N233</f>
        <v>0</v>
      </c>
      <c r="P233" s="310"/>
      <c r="Q233" s="331"/>
    </row>
    <row r="234" spans="1:17" ht="24" hidden="1" x14ac:dyDescent="0.25">
      <c r="A234" s="72">
        <v>6240</v>
      </c>
      <c r="B234" s="41" t="s">
        <v>228</v>
      </c>
      <c r="C234" s="190">
        <f t="shared" si="170"/>
        <v>0</v>
      </c>
      <c r="D234" s="129">
        <f t="shared" ref="D234:E234" si="231">SUM(D235:D236)</f>
        <v>0</v>
      </c>
      <c r="E234" s="73">
        <f t="shared" si="231"/>
        <v>0</v>
      </c>
      <c r="F234" s="93">
        <f>SUM(F235:F236)</f>
        <v>0</v>
      </c>
      <c r="G234" s="231">
        <f t="shared" ref="G234:N234" si="232">SUM(G235:G236)</f>
        <v>0</v>
      </c>
      <c r="H234" s="73">
        <f t="shared" si="232"/>
        <v>0</v>
      </c>
      <c r="I234" s="87">
        <f t="shared" si="232"/>
        <v>0</v>
      </c>
      <c r="J234" s="129">
        <f t="shared" si="232"/>
        <v>0</v>
      </c>
      <c r="K234" s="73">
        <f t="shared" si="232"/>
        <v>0</v>
      </c>
      <c r="L234" s="93">
        <f t="shared" si="232"/>
        <v>0</v>
      </c>
      <c r="M234" s="231">
        <f t="shared" si="232"/>
        <v>0</v>
      </c>
      <c r="N234" s="73">
        <f t="shared" si="232"/>
        <v>0</v>
      </c>
      <c r="O234" s="87">
        <f>SUM(O235:O236)</f>
        <v>0</v>
      </c>
      <c r="P234" s="311"/>
      <c r="Q234" s="331"/>
    </row>
    <row r="235" spans="1:17" hidden="1" x14ac:dyDescent="0.25">
      <c r="A235" s="30">
        <v>6241</v>
      </c>
      <c r="B235" s="41" t="s">
        <v>229</v>
      </c>
      <c r="C235" s="190">
        <f t="shared" si="170"/>
        <v>0</v>
      </c>
      <c r="D235" s="265"/>
      <c r="E235" s="43"/>
      <c r="F235" s="93">
        <f t="shared" ref="F235:F236" si="233">D235+E235</f>
        <v>0</v>
      </c>
      <c r="G235" s="230"/>
      <c r="H235" s="43"/>
      <c r="I235" s="87">
        <f t="shared" ref="I235:I236" si="234">G235+H235</f>
        <v>0</v>
      </c>
      <c r="J235" s="265"/>
      <c r="K235" s="43"/>
      <c r="L235" s="93">
        <f t="shared" ref="L235:L236" si="235">J235+K235</f>
        <v>0</v>
      </c>
      <c r="M235" s="230"/>
      <c r="N235" s="43"/>
      <c r="O235" s="87">
        <f t="shared" ref="O235:O236" si="236">M235+N235</f>
        <v>0</v>
      </c>
      <c r="P235" s="311"/>
      <c r="Q235" s="331"/>
    </row>
    <row r="236" spans="1:17" hidden="1" x14ac:dyDescent="0.25">
      <c r="A236" s="30">
        <v>6242</v>
      </c>
      <c r="B236" s="41" t="s">
        <v>230</v>
      </c>
      <c r="C236" s="190">
        <f t="shared" si="170"/>
        <v>0</v>
      </c>
      <c r="D236" s="265"/>
      <c r="E236" s="43"/>
      <c r="F236" s="93">
        <f t="shared" si="233"/>
        <v>0</v>
      </c>
      <c r="G236" s="230"/>
      <c r="H236" s="43"/>
      <c r="I236" s="87">
        <f t="shared" si="234"/>
        <v>0</v>
      </c>
      <c r="J236" s="265"/>
      <c r="K236" s="43"/>
      <c r="L236" s="93">
        <f t="shared" si="235"/>
        <v>0</v>
      </c>
      <c r="M236" s="230"/>
      <c r="N236" s="43"/>
      <c r="O236" s="87">
        <f t="shared" si="236"/>
        <v>0</v>
      </c>
      <c r="P236" s="311"/>
      <c r="Q236" s="331"/>
    </row>
    <row r="237" spans="1:17" ht="25.5" hidden="1" customHeight="1" x14ac:dyDescent="0.25">
      <c r="A237" s="72">
        <v>6250</v>
      </c>
      <c r="B237" s="41" t="s">
        <v>231</v>
      </c>
      <c r="C237" s="190">
        <f t="shared" si="170"/>
        <v>0</v>
      </c>
      <c r="D237" s="129">
        <f t="shared" ref="D237:E237" si="237">SUM(D238:D242)</f>
        <v>0</v>
      </c>
      <c r="E237" s="73">
        <f t="shared" si="237"/>
        <v>0</v>
      </c>
      <c r="F237" s="93">
        <f>SUM(F238:F242)</f>
        <v>0</v>
      </c>
      <c r="G237" s="231">
        <f t="shared" ref="G237:N237" si="238">SUM(G238:G242)</f>
        <v>0</v>
      </c>
      <c r="H237" s="73">
        <f t="shared" si="238"/>
        <v>0</v>
      </c>
      <c r="I237" s="87">
        <f t="shared" si="238"/>
        <v>0</v>
      </c>
      <c r="J237" s="129">
        <f t="shared" si="238"/>
        <v>0</v>
      </c>
      <c r="K237" s="73">
        <f t="shared" si="238"/>
        <v>0</v>
      </c>
      <c r="L237" s="93">
        <f t="shared" si="238"/>
        <v>0</v>
      </c>
      <c r="M237" s="231">
        <f t="shared" si="238"/>
        <v>0</v>
      </c>
      <c r="N237" s="73">
        <f t="shared" si="238"/>
        <v>0</v>
      </c>
      <c r="O237" s="87">
        <f>SUM(O238:O242)</f>
        <v>0</v>
      </c>
      <c r="P237" s="311"/>
      <c r="Q237" s="331"/>
    </row>
    <row r="238" spans="1:17" ht="14.25" hidden="1" customHeight="1" x14ac:dyDescent="0.25">
      <c r="A238" s="30">
        <v>6252</v>
      </c>
      <c r="B238" s="41" t="s">
        <v>232</v>
      </c>
      <c r="C238" s="190">
        <f t="shared" si="170"/>
        <v>0</v>
      </c>
      <c r="D238" s="265"/>
      <c r="E238" s="43"/>
      <c r="F238" s="93">
        <f t="shared" ref="F238:F244" si="239">D238+E238</f>
        <v>0</v>
      </c>
      <c r="G238" s="230"/>
      <c r="H238" s="43"/>
      <c r="I238" s="87">
        <f t="shared" ref="I238:I244" si="240">G238+H238</f>
        <v>0</v>
      </c>
      <c r="J238" s="265"/>
      <c r="K238" s="43"/>
      <c r="L238" s="93">
        <f t="shared" ref="L238:L244" si="241">J238+K238</f>
        <v>0</v>
      </c>
      <c r="M238" s="230"/>
      <c r="N238" s="43"/>
      <c r="O238" s="87">
        <f t="shared" ref="O238:O244" si="242">M238+N238</f>
        <v>0</v>
      </c>
      <c r="P238" s="311"/>
      <c r="Q238" s="331"/>
    </row>
    <row r="239" spans="1:17" ht="14.25" hidden="1" customHeight="1" x14ac:dyDescent="0.25">
      <c r="A239" s="30">
        <v>6253</v>
      </c>
      <c r="B239" s="41" t="s">
        <v>233</v>
      </c>
      <c r="C239" s="190">
        <f t="shared" si="170"/>
        <v>0</v>
      </c>
      <c r="D239" s="265"/>
      <c r="E239" s="43"/>
      <c r="F239" s="93">
        <f t="shared" si="239"/>
        <v>0</v>
      </c>
      <c r="G239" s="230"/>
      <c r="H239" s="43"/>
      <c r="I239" s="87">
        <f t="shared" si="240"/>
        <v>0</v>
      </c>
      <c r="J239" s="265"/>
      <c r="K239" s="43"/>
      <c r="L239" s="93">
        <f t="shared" si="241"/>
        <v>0</v>
      </c>
      <c r="M239" s="230"/>
      <c r="N239" s="43"/>
      <c r="O239" s="87">
        <f t="shared" si="242"/>
        <v>0</v>
      </c>
      <c r="P239" s="311"/>
      <c r="Q239" s="331"/>
    </row>
    <row r="240" spans="1:17" ht="24" hidden="1" x14ac:dyDescent="0.25">
      <c r="A240" s="30">
        <v>6254</v>
      </c>
      <c r="B240" s="41" t="s">
        <v>234</v>
      </c>
      <c r="C240" s="190">
        <f t="shared" si="170"/>
        <v>0</v>
      </c>
      <c r="D240" s="265"/>
      <c r="E240" s="43"/>
      <c r="F240" s="93">
        <f t="shared" si="239"/>
        <v>0</v>
      </c>
      <c r="G240" s="230"/>
      <c r="H240" s="43"/>
      <c r="I240" s="87">
        <f t="shared" si="240"/>
        <v>0</v>
      </c>
      <c r="J240" s="265"/>
      <c r="K240" s="43"/>
      <c r="L240" s="93">
        <f t="shared" si="241"/>
        <v>0</v>
      </c>
      <c r="M240" s="230"/>
      <c r="N240" s="43"/>
      <c r="O240" s="87">
        <f t="shared" si="242"/>
        <v>0</v>
      </c>
      <c r="P240" s="311"/>
      <c r="Q240" s="331"/>
    </row>
    <row r="241" spans="1:17" ht="24" hidden="1" x14ac:dyDescent="0.25">
      <c r="A241" s="30">
        <v>6255</v>
      </c>
      <c r="B241" s="41" t="s">
        <v>235</v>
      </c>
      <c r="C241" s="190">
        <f t="shared" ref="C241:C295" si="243">SUM(F241,I241,L241,O241)</f>
        <v>0</v>
      </c>
      <c r="D241" s="265"/>
      <c r="E241" s="43"/>
      <c r="F241" s="93">
        <f t="shared" si="239"/>
        <v>0</v>
      </c>
      <c r="G241" s="230"/>
      <c r="H241" s="43"/>
      <c r="I241" s="87">
        <f t="shared" si="240"/>
        <v>0</v>
      </c>
      <c r="J241" s="265"/>
      <c r="K241" s="43"/>
      <c r="L241" s="93">
        <f t="shared" si="241"/>
        <v>0</v>
      </c>
      <c r="M241" s="230"/>
      <c r="N241" s="43"/>
      <c r="O241" s="87">
        <f t="shared" si="242"/>
        <v>0</v>
      </c>
      <c r="P241" s="311"/>
      <c r="Q241" s="331"/>
    </row>
    <row r="242" spans="1:17" hidden="1" x14ac:dyDescent="0.25">
      <c r="A242" s="30">
        <v>6259</v>
      </c>
      <c r="B242" s="41" t="s">
        <v>236</v>
      </c>
      <c r="C242" s="190">
        <f t="shared" si="243"/>
        <v>0</v>
      </c>
      <c r="D242" s="265"/>
      <c r="E242" s="43"/>
      <c r="F242" s="93">
        <f t="shared" si="239"/>
        <v>0</v>
      </c>
      <c r="G242" s="230"/>
      <c r="H242" s="43"/>
      <c r="I242" s="87">
        <f t="shared" si="240"/>
        <v>0</v>
      </c>
      <c r="J242" s="265"/>
      <c r="K242" s="43"/>
      <c r="L242" s="93">
        <f t="shared" si="241"/>
        <v>0</v>
      </c>
      <c r="M242" s="230"/>
      <c r="N242" s="43"/>
      <c r="O242" s="87">
        <f t="shared" si="242"/>
        <v>0</v>
      </c>
      <c r="P242" s="311"/>
      <c r="Q242" s="331"/>
    </row>
    <row r="243" spans="1:17" ht="24" hidden="1" x14ac:dyDescent="0.25">
      <c r="A243" s="72">
        <v>6260</v>
      </c>
      <c r="B243" s="41" t="s">
        <v>237</v>
      </c>
      <c r="C243" s="190">
        <f t="shared" si="243"/>
        <v>0</v>
      </c>
      <c r="D243" s="265"/>
      <c r="E243" s="43"/>
      <c r="F243" s="93">
        <f t="shared" si="239"/>
        <v>0</v>
      </c>
      <c r="G243" s="230"/>
      <c r="H243" s="43"/>
      <c r="I243" s="87">
        <f t="shared" si="240"/>
        <v>0</v>
      </c>
      <c r="J243" s="265"/>
      <c r="K243" s="43"/>
      <c r="L243" s="93">
        <f t="shared" si="241"/>
        <v>0</v>
      </c>
      <c r="M243" s="230"/>
      <c r="N243" s="43"/>
      <c r="O243" s="87">
        <f t="shared" si="242"/>
        <v>0</v>
      </c>
      <c r="P243" s="311"/>
      <c r="Q243" s="331"/>
    </row>
    <row r="244" spans="1:17" hidden="1" x14ac:dyDescent="0.25">
      <c r="A244" s="72">
        <v>6270</v>
      </c>
      <c r="B244" s="41" t="s">
        <v>238</v>
      </c>
      <c r="C244" s="190">
        <f t="shared" si="243"/>
        <v>0</v>
      </c>
      <c r="D244" s="265"/>
      <c r="E244" s="43"/>
      <c r="F244" s="93">
        <f t="shared" si="239"/>
        <v>0</v>
      </c>
      <c r="G244" s="230"/>
      <c r="H244" s="43"/>
      <c r="I244" s="87">
        <f t="shared" si="240"/>
        <v>0</v>
      </c>
      <c r="J244" s="265"/>
      <c r="K244" s="43"/>
      <c r="L244" s="93">
        <f t="shared" si="241"/>
        <v>0</v>
      </c>
      <c r="M244" s="230"/>
      <c r="N244" s="43"/>
      <c r="O244" s="87">
        <f t="shared" si="242"/>
        <v>0</v>
      </c>
      <c r="P244" s="311"/>
      <c r="Q244" s="331"/>
    </row>
    <row r="245" spans="1:17" ht="24" hidden="1" x14ac:dyDescent="0.25">
      <c r="A245" s="514">
        <v>6290</v>
      </c>
      <c r="B245" s="38" t="s">
        <v>239</v>
      </c>
      <c r="C245" s="201">
        <f t="shared" si="243"/>
        <v>0</v>
      </c>
      <c r="D245" s="128">
        <f t="shared" ref="D245:E245" si="244">SUM(D246:D249)</f>
        <v>0</v>
      </c>
      <c r="E245" s="75">
        <f t="shared" si="244"/>
        <v>0</v>
      </c>
      <c r="F245" s="175">
        <f>SUM(F246:F249)</f>
        <v>0</v>
      </c>
      <c r="G245" s="233">
        <f t="shared" ref="G245:O245" si="245">SUM(G246:G249)</f>
        <v>0</v>
      </c>
      <c r="H245" s="75">
        <f t="shared" si="245"/>
        <v>0</v>
      </c>
      <c r="I245" s="86">
        <f t="shared" si="245"/>
        <v>0</v>
      </c>
      <c r="J245" s="128">
        <f t="shared" si="245"/>
        <v>0</v>
      </c>
      <c r="K245" s="75">
        <f t="shared" si="245"/>
        <v>0</v>
      </c>
      <c r="L245" s="175">
        <f t="shared" si="245"/>
        <v>0</v>
      </c>
      <c r="M245" s="233">
        <f t="shared" si="245"/>
        <v>0</v>
      </c>
      <c r="N245" s="75">
        <f t="shared" si="245"/>
        <v>0</v>
      </c>
      <c r="O245" s="86">
        <f t="shared" si="245"/>
        <v>0</v>
      </c>
      <c r="P245" s="320"/>
      <c r="Q245" s="331"/>
    </row>
    <row r="246" spans="1:17" hidden="1" x14ac:dyDescent="0.25">
      <c r="A246" s="30">
        <v>6291</v>
      </c>
      <c r="B246" s="41" t="s">
        <v>240</v>
      </c>
      <c r="C246" s="190">
        <f t="shared" si="243"/>
        <v>0</v>
      </c>
      <c r="D246" s="265"/>
      <c r="E246" s="43"/>
      <c r="F246" s="93">
        <f t="shared" ref="F246:F249" si="246">D246+E246</f>
        <v>0</v>
      </c>
      <c r="G246" s="230"/>
      <c r="H246" s="43"/>
      <c r="I246" s="87">
        <f t="shared" ref="I246:I249" si="247">G246+H246</f>
        <v>0</v>
      </c>
      <c r="J246" s="265"/>
      <c r="K246" s="43"/>
      <c r="L246" s="93">
        <f t="shared" ref="L246:L249" si="248">J246+K246</f>
        <v>0</v>
      </c>
      <c r="M246" s="230"/>
      <c r="N246" s="43"/>
      <c r="O246" s="87">
        <f t="shared" ref="O246:O249" si="249">M246+N246</f>
        <v>0</v>
      </c>
      <c r="P246" s="311"/>
      <c r="Q246" s="331"/>
    </row>
    <row r="247" spans="1:17" hidden="1" x14ac:dyDescent="0.25">
      <c r="A247" s="30">
        <v>6292</v>
      </c>
      <c r="B247" s="41" t="s">
        <v>241</v>
      </c>
      <c r="C247" s="190">
        <f t="shared" si="243"/>
        <v>0</v>
      </c>
      <c r="D247" s="265"/>
      <c r="E247" s="43"/>
      <c r="F247" s="93">
        <f t="shared" si="246"/>
        <v>0</v>
      </c>
      <c r="G247" s="230"/>
      <c r="H247" s="43"/>
      <c r="I247" s="87">
        <f t="shared" si="247"/>
        <v>0</v>
      </c>
      <c r="J247" s="265"/>
      <c r="K247" s="43"/>
      <c r="L247" s="93">
        <f t="shared" si="248"/>
        <v>0</v>
      </c>
      <c r="M247" s="230"/>
      <c r="N247" s="43"/>
      <c r="O247" s="87">
        <f t="shared" si="249"/>
        <v>0</v>
      </c>
      <c r="P247" s="311"/>
      <c r="Q247" s="331"/>
    </row>
    <row r="248" spans="1:17" ht="72" hidden="1" x14ac:dyDescent="0.25">
      <c r="A248" s="30">
        <v>6296</v>
      </c>
      <c r="B248" s="41" t="s">
        <v>242</v>
      </c>
      <c r="C248" s="190">
        <f t="shared" si="243"/>
        <v>0</v>
      </c>
      <c r="D248" s="265"/>
      <c r="E248" s="43"/>
      <c r="F248" s="93">
        <f t="shared" si="246"/>
        <v>0</v>
      </c>
      <c r="G248" s="230"/>
      <c r="H248" s="43"/>
      <c r="I248" s="87">
        <f t="shared" si="247"/>
        <v>0</v>
      </c>
      <c r="J248" s="265"/>
      <c r="K248" s="43"/>
      <c r="L248" s="93">
        <f t="shared" si="248"/>
        <v>0</v>
      </c>
      <c r="M248" s="230"/>
      <c r="N248" s="43"/>
      <c r="O248" s="87">
        <f t="shared" si="249"/>
        <v>0</v>
      </c>
      <c r="P248" s="311"/>
      <c r="Q248" s="331"/>
    </row>
    <row r="249" spans="1:17" ht="39.75" hidden="1" customHeight="1" x14ac:dyDescent="0.25">
      <c r="A249" s="30">
        <v>6299</v>
      </c>
      <c r="B249" s="41" t="s">
        <v>243</v>
      </c>
      <c r="C249" s="190">
        <f t="shared" si="243"/>
        <v>0</v>
      </c>
      <c r="D249" s="265"/>
      <c r="E249" s="43"/>
      <c r="F249" s="93">
        <f t="shared" si="246"/>
        <v>0</v>
      </c>
      <c r="G249" s="230"/>
      <c r="H249" s="43"/>
      <c r="I249" s="87">
        <f t="shared" si="247"/>
        <v>0</v>
      </c>
      <c r="J249" s="265"/>
      <c r="K249" s="43"/>
      <c r="L249" s="93">
        <f t="shared" si="248"/>
        <v>0</v>
      </c>
      <c r="M249" s="230"/>
      <c r="N249" s="43"/>
      <c r="O249" s="87">
        <f t="shared" si="249"/>
        <v>0</v>
      </c>
      <c r="P249" s="311"/>
      <c r="Q249" s="331"/>
    </row>
    <row r="250" spans="1:17" hidden="1" x14ac:dyDescent="0.25">
      <c r="A250" s="34">
        <v>6300</v>
      </c>
      <c r="B250" s="69" t="s">
        <v>244</v>
      </c>
      <c r="C250" s="188">
        <f t="shared" si="243"/>
        <v>0</v>
      </c>
      <c r="D250" s="127">
        <f t="shared" ref="D250:E250" si="250">SUM(D251,D256,D257)</f>
        <v>0</v>
      </c>
      <c r="E250" s="36">
        <f t="shared" si="250"/>
        <v>0</v>
      </c>
      <c r="F250" s="174">
        <f>SUM(F251,F256,F257)</f>
        <v>0</v>
      </c>
      <c r="G250" s="228">
        <f t="shared" ref="G250:O250" si="251">SUM(G251,G256,G257)</f>
        <v>0</v>
      </c>
      <c r="H250" s="36">
        <f t="shared" si="251"/>
        <v>0</v>
      </c>
      <c r="I250" s="120">
        <f t="shared" si="251"/>
        <v>0</v>
      </c>
      <c r="J250" s="127">
        <f t="shared" si="251"/>
        <v>0</v>
      </c>
      <c r="K250" s="36">
        <f t="shared" si="251"/>
        <v>0</v>
      </c>
      <c r="L250" s="174">
        <f t="shared" si="251"/>
        <v>0</v>
      </c>
      <c r="M250" s="228">
        <f t="shared" si="251"/>
        <v>0</v>
      </c>
      <c r="N250" s="36">
        <f t="shared" si="251"/>
        <v>0</v>
      </c>
      <c r="O250" s="120">
        <f t="shared" si="251"/>
        <v>0</v>
      </c>
      <c r="P250" s="441"/>
      <c r="Q250" s="331"/>
    </row>
    <row r="251" spans="1:17" ht="24" hidden="1" x14ac:dyDescent="0.25">
      <c r="A251" s="514">
        <v>6320</v>
      </c>
      <c r="B251" s="38" t="s">
        <v>245</v>
      </c>
      <c r="C251" s="201">
        <f t="shared" si="243"/>
        <v>0</v>
      </c>
      <c r="D251" s="128">
        <f t="shared" ref="D251:E251" si="252">SUM(D252:D255)</f>
        <v>0</v>
      </c>
      <c r="E251" s="75">
        <f t="shared" si="252"/>
        <v>0</v>
      </c>
      <c r="F251" s="175">
        <f>SUM(F252:F255)</f>
        <v>0</v>
      </c>
      <c r="G251" s="233">
        <f t="shared" ref="G251:O251" si="253">SUM(G252:G255)</f>
        <v>0</v>
      </c>
      <c r="H251" s="75">
        <f t="shared" si="253"/>
        <v>0</v>
      </c>
      <c r="I251" s="86">
        <f t="shared" si="253"/>
        <v>0</v>
      </c>
      <c r="J251" s="128">
        <f t="shared" si="253"/>
        <v>0</v>
      </c>
      <c r="K251" s="75">
        <f t="shared" si="253"/>
        <v>0</v>
      </c>
      <c r="L251" s="175">
        <f t="shared" si="253"/>
        <v>0</v>
      </c>
      <c r="M251" s="233">
        <f t="shared" si="253"/>
        <v>0</v>
      </c>
      <c r="N251" s="75">
        <f t="shared" si="253"/>
        <v>0</v>
      </c>
      <c r="O251" s="86">
        <f t="shared" si="253"/>
        <v>0</v>
      </c>
      <c r="P251" s="310"/>
      <c r="Q251" s="331"/>
    </row>
    <row r="252" spans="1:17" hidden="1" x14ac:dyDescent="0.25">
      <c r="A252" s="30">
        <v>6322</v>
      </c>
      <c r="B252" s="41" t="s">
        <v>246</v>
      </c>
      <c r="C252" s="190">
        <f t="shared" si="243"/>
        <v>0</v>
      </c>
      <c r="D252" s="265"/>
      <c r="E252" s="43"/>
      <c r="F252" s="93">
        <f t="shared" ref="F252:F257" si="254">D252+E252</f>
        <v>0</v>
      </c>
      <c r="G252" s="230"/>
      <c r="H252" s="43"/>
      <c r="I252" s="87">
        <f t="shared" ref="I252:I257" si="255">G252+H252</f>
        <v>0</v>
      </c>
      <c r="J252" s="265"/>
      <c r="K252" s="43"/>
      <c r="L252" s="93">
        <f t="shared" ref="L252:L257" si="256">J252+K252</f>
        <v>0</v>
      </c>
      <c r="M252" s="230"/>
      <c r="N252" s="43"/>
      <c r="O252" s="87">
        <f t="shared" ref="O252:O257" si="257">M252+N252</f>
        <v>0</v>
      </c>
      <c r="P252" s="311"/>
      <c r="Q252" s="331"/>
    </row>
    <row r="253" spans="1:17" ht="24" hidden="1" x14ac:dyDescent="0.25">
      <c r="A253" s="30">
        <v>6323</v>
      </c>
      <c r="B253" s="41" t="s">
        <v>247</v>
      </c>
      <c r="C253" s="190">
        <f t="shared" si="243"/>
        <v>0</v>
      </c>
      <c r="D253" s="265"/>
      <c r="E253" s="43"/>
      <c r="F253" s="93">
        <f t="shared" si="254"/>
        <v>0</v>
      </c>
      <c r="G253" s="230"/>
      <c r="H253" s="43"/>
      <c r="I253" s="87">
        <f t="shared" si="255"/>
        <v>0</v>
      </c>
      <c r="J253" s="265"/>
      <c r="K253" s="43"/>
      <c r="L253" s="93">
        <f t="shared" si="256"/>
        <v>0</v>
      </c>
      <c r="M253" s="230"/>
      <c r="N253" s="43"/>
      <c r="O253" s="87">
        <f t="shared" si="257"/>
        <v>0</v>
      </c>
      <c r="P253" s="311"/>
      <c r="Q253" s="331"/>
    </row>
    <row r="254" spans="1:17" ht="24" hidden="1" x14ac:dyDescent="0.25">
      <c r="A254" s="30">
        <v>6324</v>
      </c>
      <c r="B254" s="41" t="s">
        <v>301</v>
      </c>
      <c r="C254" s="190">
        <f t="shared" si="243"/>
        <v>0</v>
      </c>
      <c r="D254" s="265"/>
      <c r="E254" s="43"/>
      <c r="F254" s="93">
        <f t="shared" si="254"/>
        <v>0</v>
      </c>
      <c r="G254" s="230"/>
      <c r="H254" s="43"/>
      <c r="I254" s="87">
        <f t="shared" si="255"/>
        <v>0</v>
      </c>
      <c r="J254" s="265"/>
      <c r="K254" s="43"/>
      <c r="L254" s="93">
        <f t="shared" si="256"/>
        <v>0</v>
      </c>
      <c r="M254" s="230"/>
      <c r="N254" s="43"/>
      <c r="O254" s="87">
        <f t="shared" si="257"/>
        <v>0</v>
      </c>
      <c r="P254" s="311"/>
      <c r="Q254" s="331"/>
    </row>
    <row r="255" spans="1:17" hidden="1" x14ac:dyDescent="0.25">
      <c r="A255" s="27">
        <v>6329</v>
      </c>
      <c r="B255" s="38" t="s">
        <v>302</v>
      </c>
      <c r="C255" s="189">
        <f t="shared" si="243"/>
        <v>0</v>
      </c>
      <c r="D255" s="264"/>
      <c r="E255" s="40"/>
      <c r="F255" s="175">
        <f t="shared" si="254"/>
        <v>0</v>
      </c>
      <c r="G255" s="220"/>
      <c r="H255" s="40"/>
      <c r="I255" s="86">
        <f t="shared" si="255"/>
        <v>0</v>
      </c>
      <c r="J255" s="264"/>
      <c r="K255" s="40"/>
      <c r="L255" s="175">
        <f t="shared" si="256"/>
        <v>0</v>
      </c>
      <c r="M255" s="220"/>
      <c r="N255" s="40"/>
      <c r="O255" s="86">
        <f t="shared" si="257"/>
        <v>0</v>
      </c>
      <c r="P255" s="310"/>
      <c r="Q255" s="331"/>
    </row>
    <row r="256" spans="1:17" ht="24" hidden="1" x14ac:dyDescent="0.25">
      <c r="A256" s="90">
        <v>6330</v>
      </c>
      <c r="B256" s="91" t="s">
        <v>248</v>
      </c>
      <c r="C256" s="201">
        <f t="shared" si="243"/>
        <v>0</v>
      </c>
      <c r="D256" s="266"/>
      <c r="E256" s="80"/>
      <c r="F256" s="443">
        <f t="shared" si="254"/>
        <v>0</v>
      </c>
      <c r="G256" s="235"/>
      <c r="H256" s="80"/>
      <c r="I256" s="159">
        <f t="shared" si="255"/>
        <v>0</v>
      </c>
      <c r="J256" s="266"/>
      <c r="K256" s="80"/>
      <c r="L256" s="443">
        <f t="shared" si="256"/>
        <v>0</v>
      </c>
      <c r="M256" s="235"/>
      <c r="N256" s="80"/>
      <c r="O256" s="159">
        <f t="shared" si="257"/>
        <v>0</v>
      </c>
      <c r="P256" s="320"/>
      <c r="Q256" s="331"/>
    </row>
    <row r="257" spans="1:17" hidden="1" x14ac:dyDescent="0.25">
      <c r="A257" s="72">
        <v>6360</v>
      </c>
      <c r="B257" s="41" t="s">
        <v>249</v>
      </c>
      <c r="C257" s="190">
        <f t="shared" si="243"/>
        <v>0</v>
      </c>
      <c r="D257" s="265"/>
      <c r="E257" s="43"/>
      <c r="F257" s="93">
        <f t="shared" si="254"/>
        <v>0</v>
      </c>
      <c r="G257" s="230"/>
      <c r="H257" s="43"/>
      <c r="I257" s="87">
        <f t="shared" si="255"/>
        <v>0</v>
      </c>
      <c r="J257" s="265"/>
      <c r="K257" s="43"/>
      <c r="L257" s="93">
        <f t="shared" si="256"/>
        <v>0</v>
      </c>
      <c r="M257" s="230"/>
      <c r="N257" s="43"/>
      <c r="O257" s="87">
        <f t="shared" si="257"/>
        <v>0</v>
      </c>
      <c r="P257" s="311"/>
      <c r="Q257" s="331"/>
    </row>
    <row r="258" spans="1:17" ht="36" x14ac:dyDescent="0.25">
      <c r="A258" s="34">
        <v>6400</v>
      </c>
      <c r="B258" s="69" t="s">
        <v>250</v>
      </c>
      <c r="C258" s="188">
        <f t="shared" si="243"/>
        <v>1800</v>
      </c>
      <c r="D258" s="127">
        <f t="shared" ref="D258:E258" si="258">SUM(D259,D263)</f>
        <v>1800</v>
      </c>
      <c r="E258" s="120">
        <f t="shared" si="258"/>
        <v>0</v>
      </c>
      <c r="F258" s="314">
        <f>SUM(F259,F263)</f>
        <v>1800</v>
      </c>
      <c r="G258" s="228">
        <f t="shared" ref="G258:O258" si="259">SUM(G259,G263)</f>
        <v>0</v>
      </c>
      <c r="H258" s="120">
        <f t="shared" si="259"/>
        <v>0</v>
      </c>
      <c r="I258" s="314">
        <f t="shared" si="259"/>
        <v>0</v>
      </c>
      <c r="J258" s="127">
        <f t="shared" si="259"/>
        <v>0</v>
      </c>
      <c r="K258" s="36">
        <f t="shared" si="259"/>
        <v>0</v>
      </c>
      <c r="L258" s="174">
        <f t="shared" si="259"/>
        <v>0</v>
      </c>
      <c r="M258" s="228">
        <f t="shared" si="259"/>
        <v>0</v>
      </c>
      <c r="N258" s="36">
        <f t="shared" si="259"/>
        <v>0</v>
      </c>
      <c r="O258" s="120">
        <f t="shared" si="259"/>
        <v>0</v>
      </c>
      <c r="P258" s="441"/>
      <c r="Q258" s="331"/>
    </row>
    <row r="259" spans="1:17" ht="24" hidden="1" x14ac:dyDescent="0.25">
      <c r="A259" s="514">
        <v>6410</v>
      </c>
      <c r="B259" s="38" t="s">
        <v>251</v>
      </c>
      <c r="C259" s="189">
        <f t="shared" si="243"/>
        <v>0</v>
      </c>
      <c r="D259" s="128">
        <f t="shared" ref="D259:E259" si="260">SUM(D260:D262)</f>
        <v>0</v>
      </c>
      <c r="E259" s="75">
        <f t="shared" si="260"/>
        <v>0</v>
      </c>
      <c r="F259" s="175">
        <f>SUM(F260:F262)</f>
        <v>0</v>
      </c>
      <c r="G259" s="233">
        <f t="shared" ref="G259:O259" si="261">SUM(G260:G262)</f>
        <v>0</v>
      </c>
      <c r="H259" s="75">
        <f t="shared" si="261"/>
        <v>0</v>
      </c>
      <c r="I259" s="86">
        <f t="shared" si="261"/>
        <v>0</v>
      </c>
      <c r="J259" s="128">
        <f t="shared" si="261"/>
        <v>0</v>
      </c>
      <c r="K259" s="75">
        <f t="shared" si="261"/>
        <v>0</v>
      </c>
      <c r="L259" s="175">
        <f t="shared" si="261"/>
        <v>0</v>
      </c>
      <c r="M259" s="233">
        <f t="shared" si="261"/>
        <v>0</v>
      </c>
      <c r="N259" s="75">
        <f t="shared" si="261"/>
        <v>0</v>
      </c>
      <c r="O259" s="158">
        <f t="shared" si="261"/>
        <v>0</v>
      </c>
      <c r="P259" s="323"/>
      <c r="Q259" s="331"/>
    </row>
    <row r="260" spans="1:17" hidden="1" x14ac:dyDescent="0.25">
      <c r="A260" s="30">
        <v>6411</v>
      </c>
      <c r="B260" s="92" t="s">
        <v>252</v>
      </c>
      <c r="C260" s="190">
        <f t="shared" si="243"/>
        <v>0</v>
      </c>
      <c r="D260" s="265"/>
      <c r="E260" s="43"/>
      <c r="F260" s="93">
        <f t="shared" ref="F260:F262" si="262">D260+E260</f>
        <v>0</v>
      </c>
      <c r="G260" s="230"/>
      <c r="H260" s="43"/>
      <c r="I260" s="87">
        <f t="shared" ref="I260:I262" si="263">G260+H260</f>
        <v>0</v>
      </c>
      <c r="J260" s="265"/>
      <c r="K260" s="43"/>
      <c r="L260" s="93">
        <f t="shared" ref="L260:L262" si="264">J260+K260</f>
        <v>0</v>
      </c>
      <c r="M260" s="230"/>
      <c r="N260" s="43"/>
      <c r="O260" s="87">
        <f t="shared" ref="O260:O262" si="265">M260+N260</f>
        <v>0</v>
      </c>
      <c r="P260" s="311"/>
      <c r="Q260" s="331"/>
    </row>
    <row r="261" spans="1:17" ht="36" hidden="1" x14ac:dyDescent="0.25">
      <c r="A261" s="30">
        <v>6412</v>
      </c>
      <c r="B261" s="41" t="s">
        <v>253</v>
      </c>
      <c r="C261" s="190">
        <f t="shared" si="243"/>
        <v>0</v>
      </c>
      <c r="D261" s="265"/>
      <c r="E261" s="43"/>
      <c r="F261" s="93">
        <f t="shared" si="262"/>
        <v>0</v>
      </c>
      <c r="G261" s="230"/>
      <c r="H261" s="43"/>
      <c r="I261" s="87">
        <f t="shared" si="263"/>
        <v>0</v>
      </c>
      <c r="J261" s="265"/>
      <c r="K261" s="43"/>
      <c r="L261" s="93">
        <f t="shared" si="264"/>
        <v>0</v>
      </c>
      <c r="M261" s="230"/>
      <c r="N261" s="43"/>
      <c r="O261" s="87">
        <f t="shared" si="265"/>
        <v>0</v>
      </c>
      <c r="P261" s="311"/>
      <c r="Q261" s="331"/>
    </row>
    <row r="262" spans="1:17" ht="36" hidden="1" x14ac:dyDescent="0.25">
      <c r="A262" s="30">
        <v>6419</v>
      </c>
      <c r="B262" s="41" t="s">
        <v>254</v>
      </c>
      <c r="C262" s="190">
        <f t="shared" si="243"/>
        <v>0</v>
      </c>
      <c r="D262" s="265"/>
      <c r="E262" s="43"/>
      <c r="F262" s="93">
        <f t="shared" si="262"/>
        <v>0</v>
      </c>
      <c r="G262" s="230"/>
      <c r="H262" s="43"/>
      <c r="I262" s="87">
        <f t="shared" si="263"/>
        <v>0</v>
      </c>
      <c r="J262" s="265"/>
      <c r="K262" s="43"/>
      <c r="L262" s="93">
        <f t="shared" si="264"/>
        <v>0</v>
      </c>
      <c r="M262" s="230"/>
      <c r="N262" s="43"/>
      <c r="O262" s="87">
        <f t="shared" si="265"/>
        <v>0</v>
      </c>
      <c r="P262" s="311"/>
      <c r="Q262" s="331"/>
    </row>
    <row r="263" spans="1:17" ht="36" x14ac:dyDescent="0.25">
      <c r="A263" s="72">
        <v>6420</v>
      </c>
      <c r="B263" s="41" t="s">
        <v>255</v>
      </c>
      <c r="C263" s="190">
        <f t="shared" si="243"/>
        <v>1800</v>
      </c>
      <c r="D263" s="129">
        <f t="shared" ref="D263:E263" si="266">SUM(D264:D267)</f>
        <v>1800</v>
      </c>
      <c r="E263" s="87">
        <f t="shared" si="266"/>
        <v>0</v>
      </c>
      <c r="F263" s="312">
        <f>SUM(F264:F267)</f>
        <v>1800</v>
      </c>
      <c r="G263" s="231">
        <f t="shared" ref="G263:N263" si="267">SUM(G264:G267)</f>
        <v>0</v>
      </c>
      <c r="H263" s="87">
        <f t="shared" si="267"/>
        <v>0</v>
      </c>
      <c r="I263" s="312">
        <f t="shared" si="267"/>
        <v>0</v>
      </c>
      <c r="J263" s="129">
        <f t="shared" si="267"/>
        <v>0</v>
      </c>
      <c r="K263" s="73">
        <f t="shared" si="267"/>
        <v>0</v>
      </c>
      <c r="L263" s="93">
        <f t="shared" si="267"/>
        <v>0</v>
      </c>
      <c r="M263" s="231">
        <f t="shared" si="267"/>
        <v>0</v>
      </c>
      <c r="N263" s="73">
        <f t="shared" si="267"/>
        <v>0</v>
      </c>
      <c r="O263" s="87">
        <f>SUM(O264:O267)</f>
        <v>0</v>
      </c>
      <c r="P263" s="311"/>
      <c r="Q263" s="331"/>
    </row>
    <row r="264" spans="1:17" hidden="1" x14ac:dyDescent="0.25">
      <c r="A264" s="30">
        <v>6421</v>
      </c>
      <c r="B264" s="41" t="s">
        <v>256</v>
      </c>
      <c r="C264" s="190">
        <f t="shared" si="243"/>
        <v>0</v>
      </c>
      <c r="D264" s="265"/>
      <c r="E264" s="43"/>
      <c r="F264" s="93">
        <f t="shared" ref="F264:F267" si="268">D264+E264</f>
        <v>0</v>
      </c>
      <c r="G264" s="230"/>
      <c r="H264" s="43"/>
      <c r="I264" s="87">
        <f t="shared" ref="I264:I267" si="269">G264+H264</f>
        <v>0</v>
      </c>
      <c r="J264" s="265"/>
      <c r="K264" s="43"/>
      <c r="L264" s="93">
        <f t="shared" ref="L264:L267" si="270">J264+K264</f>
        <v>0</v>
      </c>
      <c r="M264" s="230"/>
      <c r="N264" s="43"/>
      <c r="O264" s="87">
        <f t="shared" ref="O264:O267" si="271">M264+N264</f>
        <v>0</v>
      </c>
      <c r="P264" s="311"/>
      <c r="Q264" s="331"/>
    </row>
    <row r="265" spans="1:17" x14ac:dyDescent="0.25">
      <c r="A265" s="30">
        <v>6422</v>
      </c>
      <c r="B265" s="41" t="s">
        <v>257</v>
      </c>
      <c r="C265" s="190">
        <f t="shared" si="243"/>
        <v>1800</v>
      </c>
      <c r="D265" s="265">
        <v>1800</v>
      </c>
      <c r="E265" s="155"/>
      <c r="F265" s="312">
        <f t="shared" si="268"/>
        <v>1800</v>
      </c>
      <c r="G265" s="230"/>
      <c r="H265" s="155"/>
      <c r="I265" s="312">
        <f t="shared" si="269"/>
        <v>0</v>
      </c>
      <c r="J265" s="265"/>
      <c r="K265" s="43"/>
      <c r="L265" s="93">
        <f t="shared" si="270"/>
        <v>0</v>
      </c>
      <c r="M265" s="230"/>
      <c r="N265" s="43"/>
      <c r="O265" s="87">
        <f t="shared" si="271"/>
        <v>0</v>
      </c>
      <c r="P265" s="311"/>
      <c r="Q265" s="331"/>
    </row>
    <row r="266" spans="1:17" ht="24" hidden="1" x14ac:dyDescent="0.25">
      <c r="A266" s="30">
        <v>6423</v>
      </c>
      <c r="B266" s="41" t="s">
        <v>258</v>
      </c>
      <c r="C266" s="190">
        <f t="shared" si="243"/>
        <v>0</v>
      </c>
      <c r="D266" s="265"/>
      <c r="E266" s="43"/>
      <c r="F266" s="93">
        <f t="shared" si="268"/>
        <v>0</v>
      </c>
      <c r="G266" s="230"/>
      <c r="H266" s="43"/>
      <c r="I266" s="87">
        <f t="shared" si="269"/>
        <v>0</v>
      </c>
      <c r="J266" s="265"/>
      <c r="K266" s="43"/>
      <c r="L266" s="93">
        <f t="shared" si="270"/>
        <v>0</v>
      </c>
      <c r="M266" s="230"/>
      <c r="N266" s="43"/>
      <c r="O266" s="87">
        <f t="shared" si="271"/>
        <v>0</v>
      </c>
      <c r="P266" s="311"/>
      <c r="Q266" s="331"/>
    </row>
    <row r="267" spans="1:17" ht="36" hidden="1" x14ac:dyDescent="0.25">
      <c r="A267" s="30">
        <v>6424</v>
      </c>
      <c r="B267" s="41" t="s">
        <v>259</v>
      </c>
      <c r="C267" s="190">
        <f t="shared" si="243"/>
        <v>0</v>
      </c>
      <c r="D267" s="265"/>
      <c r="E267" s="43"/>
      <c r="F267" s="93">
        <f t="shared" si="268"/>
        <v>0</v>
      </c>
      <c r="G267" s="230"/>
      <c r="H267" s="43"/>
      <c r="I267" s="87">
        <f t="shared" si="269"/>
        <v>0</v>
      </c>
      <c r="J267" s="265"/>
      <c r="K267" s="43"/>
      <c r="L267" s="93">
        <f t="shared" si="270"/>
        <v>0</v>
      </c>
      <c r="M267" s="230"/>
      <c r="N267" s="43"/>
      <c r="O267" s="87">
        <f t="shared" si="271"/>
        <v>0</v>
      </c>
      <c r="P267" s="311"/>
      <c r="Q267" s="331"/>
    </row>
    <row r="268" spans="1:17" ht="36" hidden="1" x14ac:dyDescent="0.25">
      <c r="A268" s="95">
        <v>7000</v>
      </c>
      <c r="B268" s="95" t="s">
        <v>260</v>
      </c>
      <c r="C268" s="203">
        <f>SUM(F268,I268,L268,O268)</f>
        <v>0</v>
      </c>
      <c r="D268" s="136">
        <f t="shared" ref="D268:E268" si="272">SUM(D269,D279)</f>
        <v>0</v>
      </c>
      <c r="E268" s="96">
        <f t="shared" si="272"/>
        <v>0</v>
      </c>
      <c r="F268" s="267">
        <f>SUM(F269,F279)</f>
        <v>0</v>
      </c>
      <c r="G268" s="237">
        <f t="shared" ref="G268:N268" si="273">SUM(G269,G279)</f>
        <v>0</v>
      </c>
      <c r="H268" s="96">
        <f t="shared" si="273"/>
        <v>0</v>
      </c>
      <c r="I268" s="279">
        <f t="shared" si="273"/>
        <v>0</v>
      </c>
      <c r="J268" s="136">
        <f t="shared" si="273"/>
        <v>0</v>
      </c>
      <c r="K268" s="96">
        <f t="shared" si="273"/>
        <v>0</v>
      </c>
      <c r="L268" s="267">
        <f t="shared" si="273"/>
        <v>0</v>
      </c>
      <c r="M268" s="237">
        <f t="shared" si="273"/>
        <v>0</v>
      </c>
      <c r="N268" s="96">
        <f t="shared" si="273"/>
        <v>0</v>
      </c>
      <c r="O268" s="162">
        <f>SUM(O269,O279)</f>
        <v>0</v>
      </c>
      <c r="P268" s="445"/>
      <c r="Q268" s="331"/>
    </row>
    <row r="269" spans="1:17" ht="24" hidden="1" x14ac:dyDescent="0.25">
      <c r="A269" s="34">
        <v>7200</v>
      </c>
      <c r="B269" s="69" t="s">
        <v>261</v>
      </c>
      <c r="C269" s="188">
        <f t="shared" si="243"/>
        <v>0</v>
      </c>
      <c r="D269" s="127">
        <f t="shared" ref="D269:E269" si="274">SUM(D270,D271,D274,D275,D278)</f>
        <v>0</v>
      </c>
      <c r="E269" s="36">
        <f t="shared" si="274"/>
        <v>0</v>
      </c>
      <c r="F269" s="174">
        <f>SUM(F270,F271,F274,F275,F278)</f>
        <v>0</v>
      </c>
      <c r="G269" s="228"/>
      <c r="H269" s="36"/>
      <c r="I269" s="120">
        <f>SUM(I270,I271,I274,I275,I278)</f>
        <v>0</v>
      </c>
      <c r="J269" s="127"/>
      <c r="K269" s="36"/>
      <c r="L269" s="174">
        <f>SUM(L270,L271,L274,L275,L278)</f>
        <v>0</v>
      </c>
      <c r="M269" s="228"/>
      <c r="N269" s="36"/>
      <c r="O269" s="121">
        <f>SUM(O270,O271,O274,O275,O278)</f>
        <v>0</v>
      </c>
      <c r="P269" s="440"/>
      <c r="Q269" s="331"/>
    </row>
    <row r="270" spans="1:17" ht="24" hidden="1" x14ac:dyDescent="0.25">
      <c r="A270" s="514">
        <v>7210</v>
      </c>
      <c r="B270" s="38" t="s">
        <v>262</v>
      </c>
      <c r="C270" s="189">
        <f t="shared" si="243"/>
        <v>0</v>
      </c>
      <c r="D270" s="264"/>
      <c r="E270" s="40"/>
      <c r="F270" s="175">
        <f>D270+E270</f>
        <v>0</v>
      </c>
      <c r="G270" s="220"/>
      <c r="H270" s="40"/>
      <c r="I270" s="86">
        <f>G270+H270</f>
        <v>0</v>
      </c>
      <c r="J270" s="264"/>
      <c r="K270" s="40"/>
      <c r="L270" s="175">
        <f>J270+K270</f>
        <v>0</v>
      </c>
      <c r="M270" s="220"/>
      <c r="N270" s="40"/>
      <c r="O270" s="86">
        <f>M270+N270</f>
        <v>0</v>
      </c>
      <c r="P270" s="310"/>
      <c r="Q270" s="331"/>
    </row>
    <row r="271" spans="1:17" s="94" customFormat="1" ht="36" hidden="1" x14ac:dyDescent="0.25">
      <c r="A271" s="72">
        <v>7220</v>
      </c>
      <c r="B271" s="41" t="s">
        <v>263</v>
      </c>
      <c r="C271" s="190">
        <f t="shared" si="243"/>
        <v>0</v>
      </c>
      <c r="D271" s="129">
        <f t="shared" ref="D271:E271" si="275">SUM(D272:D273)</f>
        <v>0</v>
      </c>
      <c r="E271" s="73">
        <f t="shared" si="275"/>
        <v>0</v>
      </c>
      <c r="F271" s="93">
        <f>SUM(F272:F273)</f>
        <v>0</v>
      </c>
      <c r="G271" s="231">
        <f t="shared" ref="G271:O271" si="276">SUM(G272:G273)</f>
        <v>0</v>
      </c>
      <c r="H271" s="73">
        <f t="shared" si="276"/>
        <v>0</v>
      </c>
      <c r="I271" s="87">
        <f t="shared" si="276"/>
        <v>0</v>
      </c>
      <c r="J271" s="129">
        <f t="shared" si="276"/>
        <v>0</v>
      </c>
      <c r="K271" s="73">
        <f t="shared" si="276"/>
        <v>0</v>
      </c>
      <c r="L271" s="93">
        <f t="shared" si="276"/>
        <v>0</v>
      </c>
      <c r="M271" s="231">
        <f t="shared" si="276"/>
        <v>0</v>
      </c>
      <c r="N271" s="73">
        <f t="shared" si="276"/>
        <v>0</v>
      </c>
      <c r="O271" s="87">
        <f t="shared" si="276"/>
        <v>0</v>
      </c>
      <c r="P271" s="311"/>
      <c r="Q271" s="343"/>
    </row>
    <row r="272" spans="1:17" s="94" customFormat="1" ht="36" hidden="1" x14ac:dyDescent="0.25">
      <c r="A272" s="30">
        <v>7221</v>
      </c>
      <c r="B272" s="41" t="s">
        <v>264</v>
      </c>
      <c r="C272" s="190">
        <f t="shared" si="243"/>
        <v>0</v>
      </c>
      <c r="D272" s="265"/>
      <c r="E272" s="43"/>
      <c r="F272" s="93">
        <f t="shared" ref="F272:F274" si="277">D272+E272</f>
        <v>0</v>
      </c>
      <c r="G272" s="230"/>
      <c r="H272" s="43"/>
      <c r="I272" s="87">
        <f t="shared" ref="I272:I274" si="278">G272+H272</f>
        <v>0</v>
      </c>
      <c r="J272" s="265"/>
      <c r="K272" s="43"/>
      <c r="L272" s="93">
        <f t="shared" ref="L272:L274" si="279">J272+K272</f>
        <v>0</v>
      </c>
      <c r="M272" s="230"/>
      <c r="N272" s="43"/>
      <c r="O272" s="87">
        <f t="shared" ref="O272:O274" si="280">M272+N272</f>
        <v>0</v>
      </c>
      <c r="P272" s="311"/>
      <c r="Q272" s="343"/>
    </row>
    <row r="273" spans="1:17" s="94" customFormat="1" ht="36" hidden="1" x14ac:dyDescent="0.25">
      <c r="A273" s="30">
        <v>7222</v>
      </c>
      <c r="B273" s="41" t="s">
        <v>265</v>
      </c>
      <c r="C273" s="190">
        <f t="shared" si="243"/>
        <v>0</v>
      </c>
      <c r="D273" s="265"/>
      <c r="E273" s="43"/>
      <c r="F273" s="93">
        <f t="shared" si="277"/>
        <v>0</v>
      </c>
      <c r="G273" s="230"/>
      <c r="H273" s="43"/>
      <c r="I273" s="87">
        <f t="shared" si="278"/>
        <v>0</v>
      </c>
      <c r="J273" s="265"/>
      <c r="K273" s="43"/>
      <c r="L273" s="93">
        <f t="shared" si="279"/>
        <v>0</v>
      </c>
      <c r="M273" s="230"/>
      <c r="N273" s="43"/>
      <c r="O273" s="87">
        <f t="shared" si="280"/>
        <v>0</v>
      </c>
      <c r="P273" s="311"/>
      <c r="Q273" s="343"/>
    </row>
    <row r="274" spans="1:17" ht="24" hidden="1" x14ac:dyDescent="0.25">
      <c r="A274" s="72">
        <v>7230</v>
      </c>
      <c r="B274" s="41" t="s">
        <v>308</v>
      </c>
      <c r="C274" s="190">
        <f t="shared" si="243"/>
        <v>0</v>
      </c>
      <c r="D274" s="265"/>
      <c r="E274" s="43"/>
      <c r="F274" s="93">
        <f t="shared" si="277"/>
        <v>0</v>
      </c>
      <c r="G274" s="230"/>
      <c r="H274" s="43"/>
      <c r="I274" s="87">
        <f t="shared" si="278"/>
        <v>0</v>
      </c>
      <c r="J274" s="265"/>
      <c r="K274" s="43"/>
      <c r="L274" s="93">
        <f t="shared" si="279"/>
        <v>0</v>
      </c>
      <c r="M274" s="230"/>
      <c r="N274" s="43"/>
      <c r="O274" s="87">
        <f t="shared" si="280"/>
        <v>0</v>
      </c>
      <c r="P274" s="311"/>
      <c r="Q274" s="331"/>
    </row>
    <row r="275" spans="1:17" ht="24" hidden="1" x14ac:dyDescent="0.25">
      <c r="A275" s="72">
        <v>7240</v>
      </c>
      <c r="B275" s="41" t="s">
        <v>266</v>
      </c>
      <c r="C275" s="190">
        <f t="shared" si="243"/>
        <v>0</v>
      </c>
      <c r="D275" s="129">
        <f t="shared" ref="D275:E275" si="281">SUM(D276:D277)</f>
        <v>0</v>
      </c>
      <c r="E275" s="73">
        <f t="shared" si="281"/>
        <v>0</v>
      </c>
      <c r="F275" s="93">
        <f>SUM(F276:F277)</f>
        <v>0</v>
      </c>
      <c r="G275" s="231">
        <f t="shared" ref="G275:O275" si="282">SUM(G276:G277)</f>
        <v>0</v>
      </c>
      <c r="H275" s="73">
        <f t="shared" si="282"/>
        <v>0</v>
      </c>
      <c r="I275" s="87">
        <f t="shared" si="282"/>
        <v>0</v>
      </c>
      <c r="J275" s="129">
        <f t="shared" si="282"/>
        <v>0</v>
      </c>
      <c r="K275" s="73">
        <f t="shared" si="282"/>
        <v>0</v>
      </c>
      <c r="L275" s="93">
        <f t="shared" si="282"/>
        <v>0</v>
      </c>
      <c r="M275" s="231">
        <f t="shared" si="282"/>
        <v>0</v>
      </c>
      <c r="N275" s="73">
        <f t="shared" si="282"/>
        <v>0</v>
      </c>
      <c r="O275" s="87">
        <f t="shared" si="282"/>
        <v>0</v>
      </c>
      <c r="P275" s="311"/>
      <c r="Q275" s="331"/>
    </row>
    <row r="276" spans="1:17" ht="48" hidden="1" x14ac:dyDescent="0.25">
      <c r="A276" s="30">
        <v>7245</v>
      </c>
      <c r="B276" s="41" t="s">
        <v>267</v>
      </c>
      <c r="C276" s="190">
        <f t="shared" si="243"/>
        <v>0</v>
      </c>
      <c r="D276" s="265"/>
      <c r="E276" s="43"/>
      <c r="F276" s="93">
        <f t="shared" ref="F276:F278" si="283">D276+E276</f>
        <v>0</v>
      </c>
      <c r="G276" s="230"/>
      <c r="H276" s="43"/>
      <c r="I276" s="87">
        <f t="shared" ref="I276:I278" si="284">G276+H276</f>
        <v>0</v>
      </c>
      <c r="J276" s="265"/>
      <c r="K276" s="43"/>
      <c r="L276" s="93">
        <f t="shared" ref="L276:L278" si="285">J276+K276</f>
        <v>0</v>
      </c>
      <c r="M276" s="230"/>
      <c r="N276" s="43"/>
      <c r="O276" s="87">
        <f t="shared" ref="O276:O278" si="286">M276+N276</f>
        <v>0</v>
      </c>
      <c r="P276" s="311"/>
      <c r="Q276" s="331"/>
    </row>
    <row r="277" spans="1:17" ht="96" hidden="1" x14ac:dyDescent="0.25">
      <c r="A277" s="30">
        <v>7246</v>
      </c>
      <c r="B277" s="41" t="s">
        <v>268</v>
      </c>
      <c r="C277" s="190">
        <f t="shared" si="243"/>
        <v>0</v>
      </c>
      <c r="D277" s="265"/>
      <c r="E277" s="43"/>
      <c r="F277" s="93">
        <f t="shared" si="283"/>
        <v>0</v>
      </c>
      <c r="G277" s="230"/>
      <c r="H277" s="43"/>
      <c r="I277" s="87">
        <f t="shared" si="284"/>
        <v>0</v>
      </c>
      <c r="J277" s="265"/>
      <c r="K277" s="43"/>
      <c r="L277" s="93">
        <f t="shared" si="285"/>
        <v>0</v>
      </c>
      <c r="M277" s="230"/>
      <c r="N277" s="43"/>
      <c r="O277" s="87">
        <f t="shared" si="286"/>
        <v>0</v>
      </c>
      <c r="P277" s="311"/>
      <c r="Q277" s="331"/>
    </row>
    <row r="278" spans="1:17" ht="24" hidden="1" x14ac:dyDescent="0.25">
      <c r="A278" s="90">
        <v>7260</v>
      </c>
      <c r="B278" s="38" t="s">
        <v>269</v>
      </c>
      <c r="C278" s="189">
        <f t="shared" si="243"/>
        <v>0</v>
      </c>
      <c r="D278" s="264"/>
      <c r="E278" s="40"/>
      <c r="F278" s="175">
        <f t="shared" si="283"/>
        <v>0</v>
      </c>
      <c r="G278" s="220"/>
      <c r="H278" s="40"/>
      <c r="I278" s="86">
        <f t="shared" si="284"/>
        <v>0</v>
      </c>
      <c r="J278" s="264"/>
      <c r="K278" s="40"/>
      <c r="L278" s="175">
        <f t="shared" si="285"/>
        <v>0</v>
      </c>
      <c r="M278" s="220"/>
      <c r="N278" s="40"/>
      <c r="O278" s="86">
        <f t="shared" si="286"/>
        <v>0</v>
      </c>
      <c r="P278" s="310"/>
      <c r="Q278" s="331"/>
    </row>
    <row r="279" spans="1:17" hidden="1" x14ac:dyDescent="0.25">
      <c r="A279" s="52">
        <v>7700</v>
      </c>
      <c r="B279" s="103" t="s">
        <v>298</v>
      </c>
      <c r="C279" s="204">
        <f t="shared" si="243"/>
        <v>0</v>
      </c>
      <c r="D279" s="137">
        <f t="shared" ref="D279:O279" si="287">D280</f>
        <v>0</v>
      </c>
      <c r="E279" s="104">
        <f t="shared" si="287"/>
        <v>0</v>
      </c>
      <c r="F279" s="176">
        <f t="shared" si="287"/>
        <v>0</v>
      </c>
      <c r="G279" s="238">
        <f t="shared" si="287"/>
        <v>0</v>
      </c>
      <c r="H279" s="104">
        <f t="shared" si="287"/>
        <v>0</v>
      </c>
      <c r="I279" s="280">
        <f t="shared" si="287"/>
        <v>0</v>
      </c>
      <c r="J279" s="137">
        <f t="shared" si="287"/>
        <v>0</v>
      </c>
      <c r="K279" s="104">
        <f t="shared" si="287"/>
        <v>0</v>
      </c>
      <c r="L279" s="176">
        <f t="shared" si="287"/>
        <v>0</v>
      </c>
      <c r="M279" s="238">
        <f t="shared" si="287"/>
        <v>0</v>
      </c>
      <c r="N279" s="104">
        <f t="shared" si="287"/>
        <v>0</v>
      </c>
      <c r="O279" s="280">
        <f t="shared" si="287"/>
        <v>0</v>
      </c>
      <c r="P279" s="441"/>
      <c r="Q279" s="331"/>
    </row>
    <row r="280" spans="1:17" hidden="1" x14ac:dyDescent="0.25">
      <c r="A280" s="70">
        <v>7720</v>
      </c>
      <c r="B280" s="38" t="s">
        <v>299</v>
      </c>
      <c r="C280" s="191">
        <f t="shared" si="243"/>
        <v>0</v>
      </c>
      <c r="D280" s="257"/>
      <c r="E280" s="47"/>
      <c r="F280" s="426">
        <f>D280+E280</f>
        <v>0</v>
      </c>
      <c r="G280" s="239"/>
      <c r="H280" s="47"/>
      <c r="I280" s="158">
        <f>G280+H280</f>
        <v>0</v>
      </c>
      <c r="J280" s="257"/>
      <c r="K280" s="47"/>
      <c r="L280" s="426">
        <f>J280+K280</f>
        <v>0</v>
      </c>
      <c r="M280" s="239"/>
      <c r="N280" s="47"/>
      <c r="O280" s="158">
        <f>M280+N280</f>
        <v>0</v>
      </c>
      <c r="P280" s="323"/>
      <c r="Q280" s="331"/>
    </row>
    <row r="281" spans="1:17" hidden="1" x14ac:dyDescent="0.25">
      <c r="A281" s="92"/>
      <c r="B281" s="41" t="s">
        <v>270</v>
      </c>
      <c r="C281" s="190">
        <f t="shared" si="243"/>
        <v>0</v>
      </c>
      <c r="D281" s="129">
        <f t="shared" ref="D281:E281" si="288">SUM(D282:D283)</f>
        <v>0</v>
      </c>
      <c r="E281" s="73">
        <f t="shared" si="288"/>
        <v>0</v>
      </c>
      <c r="F281" s="93">
        <f>SUM(F282:F283)</f>
        <v>0</v>
      </c>
      <c r="G281" s="231">
        <f t="shared" ref="G281:O281" si="289">SUM(G282:G283)</f>
        <v>0</v>
      </c>
      <c r="H281" s="73">
        <f t="shared" si="289"/>
        <v>0</v>
      </c>
      <c r="I281" s="87">
        <f t="shared" si="289"/>
        <v>0</v>
      </c>
      <c r="J281" s="129">
        <f t="shared" si="289"/>
        <v>0</v>
      </c>
      <c r="K281" s="73">
        <f t="shared" si="289"/>
        <v>0</v>
      </c>
      <c r="L281" s="93">
        <f t="shared" si="289"/>
        <v>0</v>
      </c>
      <c r="M281" s="231">
        <f t="shared" si="289"/>
        <v>0</v>
      </c>
      <c r="N281" s="73">
        <f t="shared" si="289"/>
        <v>0</v>
      </c>
      <c r="O281" s="87">
        <f t="shared" si="289"/>
        <v>0</v>
      </c>
      <c r="P281" s="311"/>
      <c r="Q281" s="331"/>
    </row>
    <row r="282" spans="1:17" hidden="1" x14ac:dyDescent="0.25">
      <c r="A282" s="92" t="s">
        <v>271</v>
      </c>
      <c r="B282" s="30" t="s">
        <v>272</v>
      </c>
      <c r="C282" s="190">
        <f t="shared" si="243"/>
        <v>0</v>
      </c>
      <c r="D282" s="265"/>
      <c r="E282" s="43"/>
      <c r="F282" s="93">
        <f>E282+D282</f>
        <v>0</v>
      </c>
      <c r="G282" s="230"/>
      <c r="H282" s="43"/>
      <c r="I282" s="87">
        <f>H282+G282</f>
        <v>0</v>
      </c>
      <c r="J282" s="265"/>
      <c r="K282" s="43"/>
      <c r="L282" s="93">
        <f>K282+J282</f>
        <v>0</v>
      </c>
      <c r="M282" s="230"/>
      <c r="N282" s="43"/>
      <c r="O282" s="87">
        <f>N282+M282</f>
        <v>0</v>
      </c>
      <c r="P282" s="311"/>
      <c r="Q282" s="331"/>
    </row>
    <row r="283" spans="1:17" ht="24" hidden="1" x14ac:dyDescent="0.25">
      <c r="A283" s="92" t="s">
        <v>273</v>
      </c>
      <c r="B283" s="97" t="s">
        <v>274</v>
      </c>
      <c r="C283" s="189">
        <f t="shared" si="243"/>
        <v>0</v>
      </c>
      <c r="D283" s="264"/>
      <c r="E283" s="40"/>
      <c r="F283" s="175">
        <f>E283+D283</f>
        <v>0</v>
      </c>
      <c r="G283" s="220"/>
      <c r="H283" s="40"/>
      <c r="I283" s="86">
        <f>H283+G283</f>
        <v>0</v>
      </c>
      <c r="J283" s="264"/>
      <c r="K283" s="40"/>
      <c r="L283" s="175">
        <f>K283+J283</f>
        <v>0</v>
      </c>
      <c r="M283" s="220"/>
      <c r="N283" s="40"/>
      <c r="O283" s="86">
        <f>N283+M283</f>
        <v>0</v>
      </c>
      <c r="P283" s="310"/>
      <c r="Q283" s="331"/>
    </row>
    <row r="284" spans="1:17" ht="12.75" thickBot="1" x14ac:dyDescent="0.3">
      <c r="A284" s="108"/>
      <c r="B284" s="108" t="s">
        <v>275</v>
      </c>
      <c r="C284" s="205">
        <f t="shared" si="243"/>
        <v>466817</v>
      </c>
      <c r="D284" s="138">
        <f t="shared" ref="D284:O284" si="290">SUM(D281,D268,D229,D194,D186,D172,D74,D52)</f>
        <v>444025</v>
      </c>
      <c r="E284" s="281">
        <f t="shared" si="290"/>
        <v>0</v>
      </c>
      <c r="F284" s="324">
        <f t="shared" si="290"/>
        <v>444025</v>
      </c>
      <c r="G284" s="240">
        <f t="shared" si="290"/>
        <v>0</v>
      </c>
      <c r="H284" s="281">
        <f t="shared" si="290"/>
        <v>0</v>
      </c>
      <c r="I284" s="324">
        <f t="shared" si="290"/>
        <v>0</v>
      </c>
      <c r="J284" s="138">
        <f t="shared" si="290"/>
        <v>22792</v>
      </c>
      <c r="K284" s="109">
        <f t="shared" si="290"/>
        <v>0</v>
      </c>
      <c r="L284" s="446">
        <f t="shared" si="290"/>
        <v>22792</v>
      </c>
      <c r="M284" s="240">
        <f t="shared" si="290"/>
        <v>0</v>
      </c>
      <c r="N284" s="109">
        <f t="shared" si="290"/>
        <v>0</v>
      </c>
      <c r="O284" s="281">
        <f t="shared" si="290"/>
        <v>0</v>
      </c>
      <c r="P284" s="447"/>
      <c r="Q284" s="331"/>
    </row>
    <row r="285" spans="1:17" s="19" customFormat="1" ht="13.5" thickTop="1" thickBot="1" x14ac:dyDescent="0.3">
      <c r="A285" s="881" t="s">
        <v>276</v>
      </c>
      <c r="B285" s="882"/>
      <c r="C285" s="206">
        <f t="shared" si="243"/>
        <v>-5562</v>
      </c>
      <c r="D285" s="139">
        <f>SUM(D24,D25,D41,D42)-D50</f>
        <v>0</v>
      </c>
      <c r="E285" s="123">
        <f t="shared" ref="E285:F285" si="291">SUM(E24,E25,E41,E42)-E50</f>
        <v>0</v>
      </c>
      <c r="F285" s="325">
        <f t="shared" si="291"/>
        <v>0</v>
      </c>
      <c r="G285" s="241">
        <f>SUM(G24,G42)-G50</f>
        <v>0</v>
      </c>
      <c r="H285" s="123">
        <f t="shared" ref="H285:I285" si="292">SUM(H24,H42)-H50</f>
        <v>0</v>
      </c>
      <c r="I285" s="325">
        <f t="shared" si="292"/>
        <v>0</v>
      </c>
      <c r="J285" s="139">
        <f>SUM(J26,J42)-J50</f>
        <v>-5562</v>
      </c>
      <c r="K285" s="111">
        <f t="shared" ref="K285:L285" si="293">SUM(K26,K42)-K50</f>
        <v>0</v>
      </c>
      <c r="L285" s="112">
        <f t="shared" si="293"/>
        <v>-5562</v>
      </c>
      <c r="M285" s="241">
        <f>SUM(M44)-M50</f>
        <v>0</v>
      </c>
      <c r="N285" s="111">
        <f t="shared" ref="N285:O285" si="294">SUM(N44)-N50</f>
        <v>0</v>
      </c>
      <c r="O285" s="123">
        <f t="shared" si="294"/>
        <v>0</v>
      </c>
      <c r="P285" s="327"/>
      <c r="Q285" s="182"/>
    </row>
    <row r="286" spans="1:17" s="19" customFormat="1" ht="12.75" thickTop="1" x14ac:dyDescent="0.25">
      <c r="A286" s="883" t="s">
        <v>277</v>
      </c>
      <c r="B286" s="884"/>
      <c r="C286" s="207">
        <f t="shared" si="243"/>
        <v>5562</v>
      </c>
      <c r="D286" s="140">
        <f>SUM(D287,D288)-D295+D296</f>
        <v>0</v>
      </c>
      <c r="E286" s="110">
        <f t="shared" ref="E286:O286" si="295">SUM(E287,E288)-E295+E296</f>
        <v>0</v>
      </c>
      <c r="F286" s="326">
        <f t="shared" si="295"/>
        <v>0</v>
      </c>
      <c r="G286" s="242">
        <f t="shared" si="295"/>
        <v>0</v>
      </c>
      <c r="H286" s="110">
        <f t="shared" si="295"/>
        <v>0</v>
      </c>
      <c r="I286" s="326">
        <f t="shared" si="295"/>
        <v>0</v>
      </c>
      <c r="J286" s="140">
        <f t="shared" si="295"/>
        <v>5562</v>
      </c>
      <c r="K286" s="101">
        <f t="shared" si="295"/>
        <v>0</v>
      </c>
      <c r="L286" s="107">
        <f t="shared" si="295"/>
        <v>5562</v>
      </c>
      <c r="M286" s="242">
        <f t="shared" si="295"/>
        <v>0</v>
      </c>
      <c r="N286" s="101">
        <f t="shared" si="295"/>
        <v>0</v>
      </c>
      <c r="O286" s="110">
        <f t="shared" si="295"/>
        <v>0</v>
      </c>
      <c r="P286" s="448"/>
      <c r="Q286" s="182"/>
    </row>
    <row r="287" spans="1:17" s="19" customFormat="1" ht="12.75" thickBot="1" x14ac:dyDescent="0.3">
      <c r="A287" s="60" t="s">
        <v>278</v>
      </c>
      <c r="B287" s="60" t="s">
        <v>279</v>
      </c>
      <c r="C287" s="197">
        <f t="shared" si="243"/>
        <v>5562</v>
      </c>
      <c r="D287" s="131">
        <f t="shared" ref="D287:O287" si="296">D21-D281</f>
        <v>0</v>
      </c>
      <c r="E287" s="114">
        <f t="shared" si="296"/>
        <v>0</v>
      </c>
      <c r="F287" s="304">
        <f t="shared" si="296"/>
        <v>0</v>
      </c>
      <c r="G287" s="224">
        <f t="shared" si="296"/>
        <v>0</v>
      </c>
      <c r="H287" s="114">
        <f t="shared" si="296"/>
        <v>0</v>
      </c>
      <c r="I287" s="304">
        <f t="shared" si="296"/>
        <v>0</v>
      </c>
      <c r="J287" s="131">
        <f t="shared" si="296"/>
        <v>5562</v>
      </c>
      <c r="K287" s="61">
        <f t="shared" si="296"/>
        <v>0</v>
      </c>
      <c r="L287" s="168">
        <f t="shared" si="296"/>
        <v>5562</v>
      </c>
      <c r="M287" s="224">
        <f t="shared" si="296"/>
        <v>0</v>
      </c>
      <c r="N287" s="61">
        <f t="shared" si="296"/>
        <v>0</v>
      </c>
      <c r="O287" s="114">
        <f t="shared" si="296"/>
        <v>0</v>
      </c>
      <c r="P287" s="435"/>
      <c r="Q287" s="182"/>
    </row>
    <row r="288" spans="1:17" s="19" customFormat="1" ht="12.75" hidden="1" thickTop="1" x14ac:dyDescent="0.25">
      <c r="A288" s="113" t="s">
        <v>280</v>
      </c>
      <c r="B288" s="113" t="s">
        <v>281</v>
      </c>
      <c r="C288" s="207">
        <f t="shared" si="243"/>
        <v>0</v>
      </c>
      <c r="D288" s="140">
        <f t="shared" ref="D288:O288" si="297">SUM(D289,D291,D293)-SUM(D290,D292,D294)</f>
        <v>0</v>
      </c>
      <c r="E288" s="101">
        <f t="shared" si="297"/>
        <v>0</v>
      </c>
      <c r="F288" s="107">
        <f t="shared" si="297"/>
        <v>0</v>
      </c>
      <c r="G288" s="242">
        <f t="shared" si="297"/>
        <v>0</v>
      </c>
      <c r="H288" s="101">
        <f t="shared" si="297"/>
        <v>0</v>
      </c>
      <c r="I288" s="110">
        <f t="shared" si="297"/>
        <v>0</v>
      </c>
      <c r="J288" s="140">
        <f t="shared" si="297"/>
        <v>0</v>
      </c>
      <c r="K288" s="101">
        <f t="shared" si="297"/>
        <v>0</v>
      </c>
      <c r="L288" s="107">
        <f t="shared" si="297"/>
        <v>0</v>
      </c>
      <c r="M288" s="242">
        <f t="shared" si="297"/>
        <v>0</v>
      </c>
      <c r="N288" s="101">
        <f t="shared" si="297"/>
        <v>0</v>
      </c>
      <c r="O288" s="110">
        <f t="shared" si="297"/>
        <v>0</v>
      </c>
      <c r="P288" s="448"/>
      <c r="Q288" s="182"/>
    </row>
    <row r="289" spans="1:17" ht="12.75" hidden="1" thickTop="1" x14ac:dyDescent="0.25">
      <c r="A289" s="98" t="s">
        <v>282</v>
      </c>
      <c r="B289" s="57" t="s">
        <v>283</v>
      </c>
      <c r="C289" s="191">
        <f t="shared" si="243"/>
        <v>0</v>
      </c>
      <c r="D289" s="257"/>
      <c r="E289" s="47"/>
      <c r="F289" s="426">
        <f t="shared" ref="F289:F296" si="298">E289+D289</f>
        <v>0</v>
      </c>
      <c r="G289" s="239"/>
      <c r="H289" s="47"/>
      <c r="I289" s="158">
        <f t="shared" ref="I289:I296" si="299">H289+G289</f>
        <v>0</v>
      </c>
      <c r="J289" s="257"/>
      <c r="K289" s="47"/>
      <c r="L289" s="426">
        <f t="shared" ref="L289:L296" si="300">K289+J289</f>
        <v>0</v>
      </c>
      <c r="M289" s="239"/>
      <c r="N289" s="47"/>
      <c r="O289" s="158">
        <f t="shared" ref="O289:O296" si="301">N289+M289</f>
        <v>0</v>
      </c>
      <c r="P289" s="323"/>
      <c r="Q289" s="331"/>
    </row>
    <row r="290" spans="1:17" ht="24.75" hidden="1" thickTop="1" x14ac:dyDescent="0.25">
      <c r="A290" s="92" t="s">
        <v>284</v>
      </c>
      <c r="B290" s="29" t="s">
        <v>285</v>
      </c>
      <c r="C290" s="190">
        <f t="shared" si="243"/>
        <v>0</v>
      </c>
      <c r="D290" s="265"/>
      <c r="E290" s="43"/>
      <c r="F290" s="93">
        <f t="shared" si="298"/>
        <v>0</v>
      </c>
      <c r="G290" s="230"/>
      <c r="H290" s="43"/>
      <c r="I290" s="87">
        <f t="shared" si="299"/>
        <v>0</v>
      </c>
      <c r="J290" s="265"/>
      <c r="K290" s="43"/>
      <c r="L290" s="93">
        <f t="shared" si="300"/>
        <v>0</v>
      </c>
      <c r="M290" s="230"/>
      <c r="N290" s="43"/>
      <c r="O290" s="87">
        <f t="shared" si="301"/>
        <v>0</v>
      </c>
      <c r="P290" s="311"/>
      <c r="Q290" s="331"/>
    </row>
    <row r="291" spans="1:17" ht="12.75" hidden="1" thickTop="1" x14ac:dyDescent="0.25">
      <c r="A291" s="92" t="s">
        <v>286</v>
      </c>
      <c r="B291" s="29" t="s">
        <v>287</v>
      </c>
      <c r="C291" s="190">
        <f t="shared" si="243"/>
        <v>0</v>
      </c>
      <c r="D291" s="265"/>
      <c r="E291" s="43"/>
      <c r="F291" s="93">
        <f t="shared" si="298"/>
        <v>0</v>
      </c>
      <c r="G291" s="230"/>
      <c r="H291" s="43"/>
      <c r="I291" s="87">
        <f t="shared" si="299"/>
        <v>0</v>
      </c>
      <c r="J291" s="265"/>
      <c r="K291" s="43"/>
      <c r="L291" s="93">
        <f t="shared" si="300"/>
        <v>0</v>
      </c>
      <c r="M291" s="230"/>
      <c r="N291" s="43"/>
      <c r="O291" s="87">
        <f t="shared" si="301"/>
        <v>0</v>
      </c>
      <c r="P291" s="311"/>
      <c r="Q291" s="331"/>
    </row>
    <row r="292" spans="1:17" ht="24.75" hidden="1" thickTop="1" x14ac:dyDescent="0.25">
      <c r="A292" s="92" t="s">
        <v>288</v>
      </c>
      <c r="B292" s="29" t="s">
        <v>289</v>
      </c>
      <c r="C292" s="190">
        <f>SUM(F292,I292,L292,O292)</f>
        <v>0</v>
      </c>
      <c r="D292" s="265"/>
      <c r="E292" s="43"/>
      <c r="F292" s="93">
        <f t="shared" si="298"/>
        <v>0</v>
      </c>
      <c r="G292" s="230"/>
      <c r="H292" s="43"/>
      <c r="I292" s="87">
        <f t="shared" si="299"/>
        <v>0</v>
      </c>
      <c r="J292" s="265"/>
      <c r="K292" s="43"/>
      <c r="L292" s="93">
        <f t="shared" si="300"/>
        <v>0</v>
      </c>
      <c r="M292" s="230"/>
      <c r="N292" s="43"/>
      <c r="O292" s="87">
        <f t="shared" si="301"/>
        <v>0</v>
      </c>
      <c r="P292" s="311"/>
      <c r="Q292" s="331"/>
    </row>
    <row r="293" spans="1:17" ht="12.75" hidden="1" thickTop="1" x14ac:dyDescent="0.25">
      <c r="A293" s="92" t="s">
        <v>290</v>
      </c>
      <c r="B293" s="29" t="s">
        <v>291</v>
      </c>
      <c r="C293" s="190">
        <f t="shared" si="243"/>
        <v>0</v>
      </c>
      <c r="D293" s="265"/>
      <c r="E293" s="43"/>
      <c r="F293" s="93">
        <f t="shared" si="298"/>
        <v>0</v>
      </c>
      <c r="G293" s="230"/>
      <c r="H293" s="43"/>
      <c r="I293" s="87">
        <f t="shared" si="299"/>
        <v>0</v>
      </c>
      <c r="J293" s="265"/>
      <c r="K293" s="43"/>
      <c r="L293" s="93">
        <f t="shared" si="300"/>
        <v>0</v>
      </c>
      <c r="M293" s="230"/>
      <c r="N293" s="43"/>
      <c r="O293" s="87">
        <f t="shared" si="301"/>
        <v>0</v>
      </c>
      <c r="P293" s="311"/>
      <c r="Q293" s="331"/>
    </row>
    <row r="294" spans="1:17" ht="24.75" hidden="1" thickTop="1" x14ac:dyDescent="0.25">
      <c r="A294" s="99" t="s">
        <v>292</v>
      </c>
      <c r="B294" s="100" t="s">
        <v>293</v>
      </c>
      <c r="C294" s="201">
        <f t="shared" si="243"/>
        <v>0</v>
      </c>
      <c r="D294" s="266"/>
      <c r="E294" s="80"/>
      <c r="F294" s="443">
        <f t="shared" si="298"/>
        <v>0</v>
      </c>
      <c r="G294" s="235"/>
      <c r="H294" s="80"/>
      <c r="I294" s="159">
        <f t="shared" si="299"/>
        <v>0</v>
      </c>
      <c r="J294" s="266"/>
      <c r="K294" s="80"/>
      <c r="L294" s="443">
        <f t="shared" si="300"/>
        <v>0</v>
      </c>
      <c r="M294" s="235"/>
      <c r="N294" s="80"/>
      <c r="O294" s="159">
        <f t="shared" si="301"/>
        <v>0</v>
      </c>
      <c r="P294" s="320"/>
      <c r="Q294" s="331"/>
    </row>
    <row r="295" spans="1:17" s="19" customFormat="1" ht="13.5" hidden="1" thickTop="1" thickBot="1" x14ac:dyDescent="0.3">
      <c r="A295" s="115" t="s">
        <v>294</v>
      </c>
      <c r="B295" s="115" t="s">
        <v>295</v>
      </c>
      <c r="C295" s="206">
        <f t="shared" si="243"/>
        <v>0</v>
      </c>
      <c r="D295" s="268"/>
      <c r="E295" s="116"/>
      <c r="F295" s="112">
        <f t="shared" si="298"/>
        <v>0</v>
      </c>
      <c r="G295" s="243"/>
      <c r="H295" s="116"/>
      <c r="I295" s="123">
        <f t="shared" si="299"/>
        <v>0</v>
      </c>
      <c r="J295" s="268"/>
      <c r="K295" s="116"/>
      <c r="L295" s="112">
        <f t="shared" si="300"/>
        <v>0</v>
      </c>
      <c r="M295" s="243"/>
      <c r="N295" s="116"/>
      <c r="O295" s="123">
        <f t="shared" si="301"/>
        <v>0</v>
      </c>
      <c r="P295" s="327"/>
      <c r="Q295" s="182"/>
    </row>
    <row r="296" spans="1:17" s="19" customFormat="1" ht="48.75" hidden="1" thickTop="1" x14ac:dyDescent="0.25">
      <c r="A296" s="113" t="s">
        <v>296</v>
      </c>
      <c r="B296" s="102" t="s">
        <v>297</v>
      </c>
      <c r="C296" s="207">
        <f>SUM(F296,I296,L296,O296)</f>
        <v>0</v>
      </c>
      <c r="D296" s="269"/>
      <c r="E296" s="449"/>
      <c r="F296" s="174">
        <f t="shared" si="298"/>
        <v>0</v>
      </c>
      <c r="G296" s="234"/>
      <c r="H296" s="76"/>
      <c r="I296" s="120">
        <f t="shared" si="299"/>
        <v>0</v>
      </c>
      <c r="J296" s="249"/>
      <c r="K296" s="76"/>
      <c r="L296" s="174">
        <f t="shared" si="300"/>
        <v>0</v>
      </c>
      <c r="M296" s="234"/>
      <c r="N296" s="76"/>
      <c r="O296" s="120">
        <f t="shared" si="301"/>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Dh0XLfojY6QlxleweUdejV8c6yo31/oWKvbMiR9WAdFoFU2wsbAX2nsCpl3Pp4oYjodflpytvv1ssPa3ml0PVg==" saltValue="25zKwujRDiB0EdwOjZsXLg==" spinCount="100000" sheet="1" objects="1" scenarios="1" formatCells="0" formatColumns="0" formatRows="0"/>
  <autoFilter ref="A18:P296">
    <filterColumn colId="2">
      <filters blank="1">
        <filter val="1 230"/>
        <filter val="1 696"/>
        <filter val="1 800"/>
        <filter val="100"/>
        <filter val="104"/>
        <filter val="119 481"/>
        <filter val="119 509"/>
        <filter val="12 024"/>
        <filter val="132 763"/>
        <filter val="137 221"/>
        <filter val="17 230"/>
        <filter val="17 740"/>
        <filter val="200"/>
        <filter val="25 402"/>
        <filter val="25 506"/>
        <filter val="309 634"/>
        <filter val="38 000"/>
        <filter val="38 950"/>
        <filter val="384 044"/>
        <filter val="444 025"/>
        <filter val="46 308"/>
        <filter val="465 017"/>
        <filter val="466 817"/>
        <filter val="47 208"/>
        <filter val="5 562"/>
        <filter val="-5 562"/>
        <filter val="500"/>
        <filter val="700"/>
        <filter val="72 714"/>
        <filter val="80 973"/>
        <filter val="850"/>
        <filter val="900"/>
        <filter val="996"/>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101.pielikums Jūrmalas pilsētas domes
2017.gada 23.marta saistošajiem noteikumiem Nr.14
(protokols Nr.6, 9.punkts)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U7" sqref="U7"/>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883</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884</v>
      </c>
      <c r="D3" s="916"/>
      <c r="E3" s="916"/>
      <c r="F3" s="916"/>
      <c r="G3" s="916"/>
      <c r="H3" s="916"/>
      <c r="I3" s="916"/>
      <c r="J3" s="916"/>
      <c r="K3" s="916"/>
      <c r="L3" s="916"/>
      <c r="M3" s="916"/>
      <c r="N3" s="916"/>
      <c r="O3" s="916"/>
      <c r="P3" s="917"/>
      <c r="Q3" s="331"/>
    </row>
    <row r="4" spans="1:17" ht="12.75" customHeight="1" x14ac:dyDescent="0.25">
      <c r="A4" s="4" t="s">
        <v>1</v>
      </c>
      <c r="B4" s="5"/>
      <c r="C4" s="916" t="s">
        <v>885</v>
      </c>
      <c r="D4" s="916"/>
      <c r="E4" s="916"/>
      <c r="F4" s="916"/>
      <c r="G4" s="916"/>
      <c r="H4" s="916"/>
      <c r="I4" s="916"/>
      <c r="J4" s="916"/>
      <c r="K4" s="916"/>
      <c r="L4" s="916"/>
      <c r="M4" s="916"/>
      <c r="N4" s="916"/>
      <c r="O4" s="916"/>
      <c r="P4" s="917"/>
      <c r="Q4" s="331"/>
    </row>
    <row r="5" spans="1:17" ht="12.75" customHeight="1" x14ac:dyDescent="0.25">
      <c r="A5" s="2" t="s">
        <v>2</v>
      </c>
      <c r="B5" s="3"/>
      <c r="C5" s="891" t="s">
        <v>886</v>
      </c>
      <c r="D5" s="891"/>
      <c r="E5" s="891"/>
      <c r="F5" s="891"/>
      <c r="G5" s="891"/>
      <c r="H5" s="891"/>
      <c r="I5" s="891"/>
      <c r="J5" s="891"/>
      <c r="K5" s="891"/>
      <c r="L5" s="891"/>
      <c r="M5" s="891"/>
      <c r="N5" s="891"/>
      <c r="O5" s="891"/>
      <c r="P5" s="892"/>
      <c r="Q5" s="331"/>
    </row>
    <row r="6" spans="1:17" ht="12.75" customHeight="1" x14ac:dyDescent="0.25">
      <c r="A6" s="2" t="s">
        <v>3</v>
      </c>
      <c r="B6" s="3"/>
      <c r="C6" s="891" t="s">
        <v>596</v>
      </c>
      <c r="D6" s="891"/>
      <c r="E6" s="891"/>
      <c r="F6" s="891"/>
      <c r="G6" s="891"/>
      <c r="H6" s="891"/>
      <c r="I6" s="891"/>
      <c r="J6" s="891"/>
      <c r="K6" s="891"/>
      <c r="L6" s="891"/>
      <c r="M6" s="891"/>
      <c r="N6" s="891"/>
      <c r="O6" s="891"/>
      <c r="P6" s="892"/>
      <c r="Q6" s="331"/>
    </row>
    <row r="7" spans="1:17" ht="24.75" customHeight="1" x14ac:dyDescent="0.25">
      <c r="A7" s="2" t="s">
        <v>4</v>
      </c>
      <c r="B7" s="3"/>
      <c r="C7" s="916" t="s">
        <v>887</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888</v>
      </c>
      <c r="D9" s="891"/>
      <c r="E9" s="891"/>
      <c r="F9" s="891"/>
      <c r="G9" s="891"/>
      <c r="H9" s="891"/>
      <c r="I9" s="891"/>
      <c r="J9" s="891"/>
      <c r="K9" s="891"/>
      <c r="L9" s="891"/>
      <c r="M9" s="891"/>
      <c r="N9" s="891"/>
      <c r="O9" s="891"/>
      <c r="P9" s="892"/>
      <c r="Q9" s="331"/>
    </row>
    <row r="10" spans="1:17" ht="12.75" customHeight="1" x14ac:dyDescent="0.25">
      <c r="A10" s="2"/>
      <c r="B10" s="3" t="s">
        <v>7</v>
      </c>
      <c r="C10" s="891" t="s">
        <v>889</v>
      </c>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t="s">
        <v>890</v>
      </c>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687"/>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17" s="13" customFormat="1" ht="66" customHeight="1" thickBot="1" x14ac:dyDescent="0.3">
      <c r="A17" s="895"/>
      <c r="B17" s="897"/>
      <c r="C17" s="925"/>
      <c r="D17" s="923"/>
      <c r="E17" s="890"/>
      <c r="F17" s="903"/>
      <c r="G17" s="905"/>
      <c r="H17" s="890"/>
      <c r="I17" s="921"/>
      <c r="J17" s="923"/>
      <c r="K17" s="888"/>
      <c r="L17" s="927"/>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17" s="19" customFormat="1" x14ac:dyDescent="0.25">
      <c r="A19" s="16"/>
      <c r="B19" s="17" t="s">
        <v>19</v>
      </c>
      <c r="C19" s="182"/>
      <c r="D19" s="244"/>
      <c r="E19" s="142"/>
      <c r="F19" s="290"/>
      <c r="G19" s="209"/>
      <c r="H19" s="142"/>
      <c r="I19" s="290"/>
      <c r="J19" s="244"/>
      <c r="K19" s="18"/>
      <c r="L19" s="402"/>
      <c r="M19" s="209"/>
      <c r="N19" s="18"/>
      <c r="O19" s="142"/>
      <c r="P19" s="290"/>
      <c r="Q19" s="182"/>
    </row>
    <row r="20" spans="1:17" s="19" customFormat="1" ht="12.75" thickBot="1" x14ac:dyDescent="0.3">
      <c r="A20" s="20"/>
      <c r="B20" s="21" t="s">
        <v>20</v>
      </c>
      <c r="C20" s="183">
        <f>SUM(F20,I20,L20,O20)</f>
        <v>720394</v>
      </c>
      <c r="D20" s="125">
        <f>SUM(D21,D24,D25,D41,D42)</f>
        <v>486755</v>
      </c>
      <c r="E20" s="270">
        <f>SUM(E21,E24,E25,E41,E42)</f>
        <v>0</v>
      </c>
      <c r="F20" s="291">
        <f>SUM(F21,F24,F25,F41,F42)</f>
        <v>486755</v>
      </c>
      <c r="G20" s="210">
        <f>SUM(G21,G24,G42)</f>
        <v>207202</v>
      </c>
      <c r="H20" s="270">
        <f t="shared" ref="H20:I20" si="0">SUM(H21,H24,H42)</f>
        <v>0</v>
      </c>
      <c r="I20" s="291">
        <f t="shared" si="0"/>
        <v>207202</v>
      </c>
      <c r="J20" s="125">
        <f>SUM(J21,J26,J42)</f>
        <v>26437</v>
      </c>
      <c r="K20" s="22">
        <f t="shared" ref="K20:L20" si="1">SUM(K21,K26,K42)</f>
        <v>0</v>
      </c>
      <c r="L20" s="403">
        <f t="shared" si="1"/>
        <v>26437</v>
      </c>
      <c r="M20" s="210">
        <f>SUM(M21,M44)</f>
        <v>0</v>
      </c>
      <c r="N20" s="22">
        <f t="shared" ref="N20:O20" si="2">SUM(N21,N44)</f>
        <v>0</v>
      </c>
      <c r="O20" s="270">
        <f t="shared" si="2"/>
        <v>0</v>
      </c>
      <c r="P20" s="404"/>
      <c r="Q20" s="182"/>
    </row>
    <row r="21" spans="1:17" ht="12.75" hidden="1" thickTop="1" x14ac:dyDescent="0.25">
      <c r="A21" s="23"/>
      <c r="B21" s="24" t="s">
        <v>21</v>
      </c>
      <c r="C21" s="184">
        <f t="shared" ref="C21" si="3">SUM(F21,I21,L21,O21)</f>
        <v>0</v>
      </c>
      <c r="D21" s="126">
        <f>SUM(D22:D23)</f>
        <v>0</v>
      </c>
      <c r="E21" s="25">
        <f t="shared" ref="E21" si="4">SUM(E22:E23)</f>
        <v>0</v>
      </c>
      <c r="F21" s="165">
        <f>SUM(F22:F23)</f>
        <v>0</v>
      </c>
      <c r="G21" s="211">
        <f>SUM(G22:G23)</f>
        <v>0</v>
      </c>
      <c r="H21" s="25">
        <f t="shared" ref="H21:O21" si="5">SUM(H22:H23)</f>
        <v>0</v>
      </c>
      <c r="I21" s="271">
        <f t="shared" si="5"/>
        <v>0</v>
      </c>
      <c r="J21" s="126">
        <f>SUM(J22:J23)</f>
        <v>0</v>
      </c>
      <c r="K21" s="25">
        <f t="shared" si="5"/>
        <v>0</v>
      </c>
      <c r="L21" s="165">
        <f t="shared" si="5"/>
        <v>0</v>
      </c>
      <c r="M21" s="211">
        <f>SUM(M22:M23)</f>
        <v>0</v>
      </c>
      <c r="N21" s="25">
        <f t="shared" si="5"/>
        <v>0</v>
      </c>
      <c r="O21" s="271">
        <f t="shared" si="5"/>
        <v>0</v>
      </c>
      <c r="P21" s="406"/>
      <c r="Q21" s="331"/>
    </row>
    <row r="22" spans="1:17" ht="12.75" hidden="1" thickTop="1" x14ac:dyDescent="0.25">
      <c r="A22" s="26"/>
      <c r="B22" s="27" t="s">
        <v>22</v>
      </c>
      <c r="C22" s="185">
        <f>SUM(F22,I22,L22,O22)</f>
        <v>0</v>
      </c>
      <c r="D22" s="245"/>
      <c r="E22" s="28"/>
      <c r="F22" s="407">
        <f>D22+E22</f>
        <v>0</v>
      </c>
      <c r="G22" s="212"/>
      <c r="H22" s="28"/>
      <c r="I22" s="408">
        <f>G22+H22</f>
        <v>0</v>
      </c>
      <c r="J22" s="245"/>
      <c r="K22" s="28"/>
      <c r="L22" s="407">
        <f>J22+K22</f>
        <v>0</v>
      </c>
      <c r="M22" s="212"/>
      <c r="N22" s="28"/>
      <c r="O22" s="408">
        <f t="shared" ref="O22" si="6">M22+N22</f>
        <v>0</v>
      </c>
      <c r="P22" s="293"/>
      <c r="Q22" s="331"/>
    </row>
    <row r="23" spans="1:17" ht="12.75" hidden="1" thickTop="1" x14ac:dyDescent="0.25">
      <c r="A23" s="29"/>
      <c r="B23" s="30" t="s">
        <v>23</v>
      </c>
      <c r="C23" s="186">
        <f t="shared" ref="C23" si="7">SUM(F23,I23,L23,O23)</f>
        <v>0</v>
      </c>
      <c r="D23" s="246"/>
      <c r="E23" s="31"/>
      <c r="F23" s="409">
        <f t="shared" ref="F23:F24" si="8">D23+E23</f>
        <v>0</v>
      </c>
      <c r="G23" s="213"/>
      <c r="H23" s="31"/>
      <c r="I23" s="144">
        <f>G23+H23</f>
        <v>0</v>
      </c>
      <c r="J23" s="246"/>
      <c r="K23" s="31"/>
      <c r="L23" s="409">
        <f>J23+K23</f>
        <v>0</v>
      </c>
      <c r="M23" s="213"/>
      <c r="N23" s="31"/>
      <c r="O23" s="144">
        <f>M23+N23</f>
        <v>0</v>
      </c>
      <c r="P23" s="333"/>
      <c r="Q23" s="331"/>
    </row>
    <row r="24" spans="1:17" s="19" customFormat="1" ht="25.5" thickTop="1" thickBot="1" x14ac:dyDescent="0.3">
      <c r="A24" s="32">
        <v>19300</v>
      </c>
      <c r="B24" s="32" t="s">
        <v>24</v>
      </c>
      <c r="C24" s="187">
        <f>SUM(F24,I24)</f>
        <v>693957</v>
      </c>
      <c r="D24" s="248">
        <f>D50</f>
        <v>486755</v>
      </c>
      <c r="E24" s="273"/>
      <c r="F24" s="519">
        <f t="shared" si="8"/>
        <v>486755</v>
      </c>
      <c r="G24" s="214">
        <v>207202</v>
      </c>
      <c r="H24" s="273"/>
      <c r="I24" s="519">
        <f t="shared" ref="I24" si="9">G24+H24</f>
        <v>207202</v>
      </c>
      <c r="J24" s="289" t="s">
        <v>25</v>
      </c>
      <c r="K24" s="410" t="s">
        <v>25</v>
      </c>
      <c r="L24" s="411" t="s">
        <v>25</v>
      </c>
      <c r="M24" s="282" t="s">
        <v>25</v>
      </c>
      <c r="N24" s="145" t="s">
        <v>25</v>
      </c>
      <c r="O24" s="145" t="s">
        <v>25</v>
      </c>
      <c r="P24" s="412"/>
      <c r="Q24" s="182"/>
    </row>
    <row r="25" spans="1:17" s="19" customFormat="1" ht="24.75" hidden="1" thickTop="1" x14ac:dyDescent="0.25">
      <c r="A25" s="118"/>
      <c r="B25" s="34" t="s">
        <v>26</v>
      </c>
      <c r="C25" s="188">
        <f>SUM(F25)</f>
        <v>0</v>
      </c>
      <c r="D25" s="249"/>
      <c r="E25" s="76"/>
      <c r="F25" s="413">
        <f>D25+E25</f>
        <v>0</v>
      </c>
      <c r="G25" s="215" t="s">
        <v>25</v>
      </c>
      <c r="H25" s="35" t="s">
        <v>25</v>
      </c>
      <c r="I25" s="119" t="s">
        <v>25</v>
      </c>
      <c r="J25" s="250" t="s">
        <v>25</v>
      </c>
      <c r="K25" s="35" t="s">
        <v>25</v>
      </c>
      <c r="L25" s="167" t="s">
        <v>25</v>
      </c>
      <c r="M25" s="283" t="s">
        <v>25</v>
      </c>
      <c r="N25" s="119" t="s">
        <v>25</v>
      </c>
      <c r="O25" s="119" t="s">
        <v>25</v>
      </c>
      <c r="P25" s="414"/>
      <c r="Q25" s="182"/>
    </row>
    <row r="26" spans="1:17" s="19" customFormat="1" ht="36.75" thickTop="1" x14ac:dyDescent="0.25">
      <c r="A26" s="34">
        <v>21300</v>
      </c>
      <c r="B26" s="34" t="s">
        <v>27</v>
      </c>
      <c r="C26" s="188">
        <f>SUM(L26)</f>
        <v>26437</v>
      </c>
      <c r="D26" s="250" t="s">
        <v>25</v>
      </c>
      <c r="E26" s="119" t="s">
        <v>25</v>
      </c>
      <c r="F26" s="296" t="s">
        <v>25</v>
      </c>
      <c r="G26" s="215" t="s">
        <v>25</v>
      </c>
      <c r="H26" s="119" t="s">
        <v>25</v>
      </c>
      <c r="I26" s="296" t="s">
        <v>25</v>
      </c>
      <c r="J26" s="127">
        <f>SUM(J27,J31,J33,J36)</f>
        <v>26437</v>
      </c>
      <c r="K26" s="36">
        <f t="shared" ref="K26" si="10">SUM(K27,K31,K33,K36)</f>
        <v>0</v>
      </c>
      <c r="L26" s="174">
        <f>SUM(L27,L31,L33,L36)</f>
        <v>26437</v>
      </c>
      <c r="M26" s="283" t="s">
        <v>25</v>
      </c>
      <c r="N26" s="119" t="s">
        <v>25</v>
      </c>
      <c r="O26" s="119" t="s">
        <v>25</v>
      </c>
      <c r="P26" s="414"/>
      <c r="Q26" s="182"/>
    </row>
    <row r="27" spans="1:17" s="19" customFormat="1" ht="24" x14ac:dyDescent="0.25">
      <c r="A27" s="37">
        <v>21350</v>
      </c>
      <c r="B27" s="34" t="s">
        <v>28</v>
      </c>
      <c r="C27" s="188">
        <f t="shared" ref="C27:C40" si="11">SUM(L27)</f>
        <v>19601</v>
      </c>
      <c r="D27" s="250" t="s">
        <v>25</v>
      </c>
      <c r="E27" s="119" t="s">
        <v>25</v>
      </c>
      <c r="F27" s="296" t="s">
        <v>25</v>
      </c>
      <c r="G27" s="215" t="s">
        <v>25</v>
      </c>
      <c r="H27" s="119" t="s">
        <v>25</v>
      </c>
      <c r="I27" s="296" t="s">
        <v>25</v>
      </c>
      <c r="J27" s="127">
        <f>SUM(J28:J30)</f>
        <v>19601</v>
      </c>
      <c r="K27" s="36">
        <f t="shared" ref="K27" si="12">SUM(K28:K30)</f>
        <v>0</v>
      </c>
      <c r="L27" s="174">
        <f>SUM(L28:L30)</f>
        <v>19601</v>
      </c>
      <c r="M27" s="283" t="s">
        <v>25</v>
      </c>
      <c r="N27" s="119" t="s">
        <v>25</v>
      </c>
      <c r="O27" s="119" t="s">
        <v>25</v>
      </c>
      <c r="P27" s="414"/>
      <c r="Q27" s="182"/>
    </row>
    <row r="28" spans="1:17" hidden="1" x14ac:dyDescent="0.25">
      <c r="A28" s="26">
        <v>21351</v>
      </c>
      <c r="B28" s="38" t="s">
        <v>29</v>
      </c>
      <c r="C28" s="189">
        <f t="shared" si="11"/>
        <v>0</v>
      </c>
      <c r="D28" s="251" t="s">
        <v>25</v>
      </c>
      <c r="E28" s="39" t="s">
        <v>25</v>
      </c>
      <c r="F28" s="415" t="s">
        <v>25</v>
      </c>
      <c r="G28" s="216" t="s">
        <v>25</v>
      </c>
      <c r="H28" s="39" t="s">
        <v>25</v>
      </c>
      <c r="I28" s="146" t="s">
        <v>25</v>
      </c>
      <c r="J28" s="416"/>
      <c r="K28" s="417"/>
      <c r="L28" s="175">
        <f t="shared" ref="L28:L30" si="13">J28+K28</f>
        <v>0</v>
      </c>
      <c r="M28" s="284" t="s">
        <v>25</v>
      </c>
      <c r="N28" s="146" t="s">
        <v>25</v>
      </c>
      <c r="O28" s="146" t="s">
        <v>25</v>
      </c>
      <c r="P28" s="418"/>
      <c r="Q28" s="331"/>
    </row>
    <row r="29" spans="1:17" x14ac:dyDescent="0.25">
      <c r="A29" s="29">
        <v>21352</v>
      </c>
      <c r="B29" s="41" t="s">
        <v>30</v>
      </c>
      <c r="C29" s="190">
        <f t="shared" si="11"/>
        <v>19601</v>
      </c>
      <c r="D29" s="252" t="s">
        <v>25</v>
      </c>
      <c r="E29" s="147" t="s">
        <v>25</v>
      </c>
      <c r="F29" s="298" t="s">
        <v>25</v>
      </c>
      <c r="G29" s="217" t="s">
        <v>25</v>
      </c>
      <c r="H29" s="147" t="s">
        <v>25</v>
      </c>
      <c r="I29" s="298" t="s">
        <v>25</v>
      </c>
      <c r="J29" s="420">
        <v>19601</v>
      </c>
      <c r="K29" s="421"/>
      <c r="L29" s="93">
        <f t="shared" si="13"/>
        <v>19601</v>
      </c>
      <c r="M29" s="285" t="s">
        <v>25</v>
      </c>
      <c r="N29" s="147" t="s">
        <v>25</v>
      </c>
      <c r="O29" s="147" t="s">
        <v>25</v>
      </c>
      <c r="P29" s="422"/>
      <c r="Q29" s="331"/>
    </row>
    <row r="30" spans="1:17" ht="24" hidden="1" x14ac:dyDescent="0.25">
      <c r="A30" s="29">
        <v>21359</v>
      </c>
      <c r="B30" s="41" t="s">
        <v>31</v>
      </c>
      <c r="C30" s="190">
        <f t="shared" si="11"/>
        <v>0</v>
      </c>
      <c r="D30" s="252" t="s">
        <v>25</v>
      </c>
      <c r="E30" s="42" t="s">
        <v>25</v>
      </c>
      <c r="F30" s="419" t="s">
        <v>25</v>
      </c>
      <c r="G30" s="217" t="s">
        <v>25</v>
      </c>
      <c r="H30" s="42" t="s">
        <v>25</v>
      </c>
      <c r="I30" s="147" t="s">
        <v>25</v>
      </c>
      <c r="J30" s="420"/>
      <c r="K30" s="421"/>
      <c r="L30" s="93">
        <f t="shared" si="13"/>
        <v>0</v>
      </c>
      <c r="M30" s="285" t="s">
        <v>25</v>
      </c>
      <c r="N30" s="147" t="s">
        <v>25</v>
      </c>
      <c r="O30" s="147" t="s">
        <v>25</v>
      </c>
      <c r="P30" s="422"/>
      <c r="Q30" s="331"/>
    </row>
    <row r="31" spans="1:17" s="19" customFormat="1" ht="36" hidden="1" x14ac:dyDescent="0.25">
      <c r="A31" s="37">
        <v>21370</v>
      </c>
      <c r="B31" s="34" t="s">
        <v>32</v>
      </c>
      <c r="C31" s="188">
        <f t="shared" si="11"/>
        <v>0</v>
      </c>
      <c r="D31" s="250" t="s">
        <v>25</v>
      </c>
      <c r="E31" s="35" t="s">
        <v>25</v>
      </c>
      <c r="F31" s="167" t="s">
        <v>25</v>
      </c>
      <c r="G31" s="215" t="s">
        <v>25</v>
      </c>
      <c r="H31" s="35" t="s">
        <v>25</v>
      </c>
      <c r="I31" s="119" t="s">
        <v>25</v>
      </c>
      <c r="J31" s="127">
        <f>SUM(J32)</f>
        <v>0</v>
      </c>
      <c r="K31" s="36">
        <f t="shared" ref="K31" si="14">SUM(K32)</f>
        <v>0</v>
      </c>
      <c r="L31" s="174">
        <f>SUM(L32)</f>
        <v>0</v>
      </c>
      <c r="M31" s="283" t="s">
        <v>25</v>
      </c>
      <c r="N31" s="119" t="s">
        <v>25</v>
      </c>
      <c r="O31" s="119" t="s">
        <v>25</v>
      </c>
      <c r="P31" s="414"/>
      <c r="Q31" s="182"/>
    </row>
    <row r="32" spans="1:17" ht="36" hidden="1" x14ac:dyDescent="0.25">
      <c r="A32" s="44">
        <v>21379</v>
      </c>
      <c r="B32" s="45" t="s">
        <v>33</v>
      </c>
      <c r="C32" s="191">
        <f t="shared" si="11"/>
        <v>0</v>
      </c>
      <c r="D32" s="253" t="s">
        <v>25</v>
      </c>
      <c r="E32" s="46" t="s">
        <v>25</v>
      </c>
      <c r="F32" s="423" t="s">
        <v>25</v>
      </c>
      <c r="G32" s="218" t="s">
        <v>25</v>
      </c>
      <c r="H32" s="46" t="s">
        <v>25</v>
      </c>
      <c r="I32" s="148" t="s">
        <v>25</v>
      </c>
      <c r="J32" s="424"/>
      <c r="K32" s="425"/>
      <c r="L32" s="426">
        <f>J32+K32</f>
        <v>0</v>
      </c>
      <c r="M32" s="286" t="s">
        <v>25</v>
      </c>
      <c r="N32" s="148" t="s">
        <v>25</v>
      </c>
      <c r="O32" s="148" t="s">
        <v>25</v>
      </c>
      <c r="P32" s="427"/>
      <c r="Q32" s="331"/>
    </row>
    <row r="33" spans="1:17" s="19" customFormat="1" hidden="1" x14ac:dyDescent="0.25">
      <c r="A33" s="37">
        <v>21380</v>
      </c>
      <c r="B33" s="34" t="s">
        <v>34</v>
      </c>
      <c r="C33" s="188">
        <f t="shared" si="11"/>
        <v>0</v>
      </c>
      <c r="D33" s="250" t="s">
        <v>25</v>
      </c>
      <c r="E33" s="35" t="s">
        <v>25</v>
      </c>
      <c r="F33" s="167" t="s">
        <v>25</v>
      </c>
      <c r="G33" s="215" t="s">
        <v>25</v>
      </c>
      <c r="H33" s="35" t="s">
        <v>25</v>
      </c>
      <c r="I33" s="119" t="s">
        <v>25</v>
      </c>
      <c r="J33" s="127">
        <f>SUM(J34:J35)</f>
        <v>0</v>
      </c>
      <c r="K33" s="36">
        <f t="shared" ref="K33" si="15">SUM(K34:K35)</f>
        <v>0</v>
      </c>
      <c r="L33" s="174">
        <f>SUM(L34:L35)</f>
        <v>0</v>
      </c>
      <c r="M33" s="283" t="s">
        <v>25</v>
      </c>
      <c r="N33" s="119" t="s">
        <v>25</v>
      </c>
      <c r="O33" s="119" t="s">
        <v>25</v>
      </c>
      <c r="P33" s="414"/>
      <c r="Q33" s="182"/>
    </row>
    <row r="34" spans="1:17" hidden="1" x14ac:dyDescent="0.25">
      <c r="A34" s="27">
        <v>21381</v>
      </c>
      <c r="B34" s="38" t="s">
        <v>35</v>
      </c>
      <c r="C34" s="189">
        <f t="shared" si="11"/>
        <v>0</v>
      </c>
      <c r="D34" s="251" t="s">
        <v>25</v>
      </c>
      <c r="E34" s="39" t="s">
        <v>25</v>
      </c>
      <c r="F34" s="415" t="s">
        <v>25</v>
      </c>
      <c r="G34" s="216" t="s">
        <v>25</v>
      </c>
      <c r="H34" s="39" t="s">
        <v>25</v>
      </c>
      <c r="I34" s="146" t="s">
        <v>25</v>
      </c>
      <c r="J34" s="416"/>
      <c r="K34" s="417"/>
      <c r="L34" s="175">
        <f t="shared" ref="L34:L35" si="16">J34+K34</f>
        <v>0</v>
      </c>
      <c r="M34" s="284" t="s">
        <v>25</v>
      </c>
      <c r="N34" s="146" t="s">
        <v>25</v>
      </c>
      <c r="O34" s="146" t="s">
        <v>25</v>
      </c>
      <c r="P34" s="418"/>
      <c r="Q34" s="331"/>
    </row>
    <row r="35" spans="1:17" ht="24" hidden="1" x14ac:dyDescent="0.25">
      <c r="A35" s="30">
        <v>21383</v>
      </c>
      <c r="B35" s="41" t="s">
        <v>36</v>
      </c>
      <c r="C35" s="190">
        <f t="shared" si="11"/>
        <v>0</v>
      </c>
      <c r="D35" s="252" t="s">
        <v>25</v>
      </c>
      <c r="E35" s="42" t="s">
        <v>25</v>
      </c>
      <c r="F35" s="419" t="s">
        <v>25</v>
      </c>
      <c r="G35" s="217" t="s">
        <v>25</v>
      </c>
      <c r="H35" s="42" t="s">
        <v>25</v>
      </c>
      <c r="I35" s="147" t="s">
        <v>25</v>
      </c>
      <c r="J35" s="420"/>
      <c r="K35" s="421"/>
      <c r="L35" s="93">
        <f t="shared" si="16"/>
        <v>0</v>
      </c>
      <c r="M35" s="285" t="s">
        <v>25</v>
      </c>
      <c r="N35" s="147" t="s">
        <v>25</v>
      </c>
      <c r="O35" s="147" t="s">
        <v>25</v>
      </c>
      <c r="P35" s="422"/>
      <c r="Q35" s="331"/>
    </row>
    <row r="36" spans="1:17" s="19" customFormat="1" ht="24" x14ac:dyDescent="0.25">
      <c r="A36" s="37">
        <v>21390</v>
      </c>
      <c r="B36" s="34" t="s">
        <v>37</v>
      </c>
      <c r="C36" s="188">
        <f t="shared" si="11"/>
        <v>6836</v>
      </c>
      <c r="D36" s="250" t="s">
        <v>25</v>
      </c>
      <c r="E36" s="119" t="s">
        <v>25</v>
      </c>
      <c r="F36" s="296" t="s">
        <v>25</v>
      </c>
      <c r="G36" s="215" t="s">
        <v>25</v>
      </c>
      <c r="H36" s="119" t="s">
        <v>25</v>
      </c>
      <c r="I36" s="296" t="s">
        <v>25</v>
      </c>
      <c r="J36" s="127">
        <f>SUM(J37:J40)</f>
        <v>6836</v>
      </c>
      <c r="K36" s="36">
        <f t="shared" ref="K36" si="17">SUM(K37:K40)</f>
        <v>0</v>
      </c>
      <c r="L36" s="174">
        <f>SUM(L37:L40)</f>
        <v>6836</v>
      </c>
      <c r="M36" s="283" t="s">
        <v>25</v>
      </c>
      <c r="N36" s="119" t="s">
        <v>25</v>
      </c>
      <c r="O36" s="119" t="s">
        <v>25</v>
      </c>
      <c r="P36" s="414"/>
      <c r="Q36" s="182"/>
    </row>
    <row r="37" spans="1:17" ht="24" hidden="1" x14ac:dyDescent="0.25">
      <c r="A37" s="27">
        <v>21391</v>
      </c>
      <c r="B37" s="38" t="s">
        <v>38</v>
      </c>
      <c r="C37" s="189">
        <f t="shared" si="11"/>
        <v>0</v>
      </c>
      <c r="D37" s="251" t="s">
        <v>25</v>
      </c>
      <c r="E37" s="39" t="s">
        <v>25</v>
      </c>
      <c r="F37" s="415" t="s">
        <v>25</v>
      </c>
      <c r="G37" s="216" t="s">
        <v>25</v>
      </c>
      <c r="H37" s="39" t="s">
        <v>25</v>
      </c>
      <c r="I37" s="146" t="s">
        <v>25</v>
      </c>
      <c r="J37" s="416"/>
      <c r="K37" s="417"/>
      <c r="L37" s="175">
        <f t="shared" ref="L37:L40" si="18">J37+K37</f>
        <v>0</v>
      </c>
      <c r="M37" s="284" t="s">
        <v>25</v>
      </c>
      <c r="N37" s="146" t="s">
        <v>25</v>
      </c>
      <c r="O37" s="146" t="s">
        <v>25</v>
      </c>
      <c r="P37" s="418"/>
      <c r="Q37" s="331"/>
    </row>
    <row r="38" spans="1:17" hidden="1" x14ac:dyDescent="0.25">
      <c r="A38" s="30">
        <v>21393</v>
      </c>
      <c r="B38" s="41" t="s">
        <v>39</v>
      </c>
      <c r="C38" s="190">
        <f t="shared" si="11"/>
        <v>0</v>
      </c>
      <c r="D38" s="252" t="s">
        <v>25</v>
      </c>
      <c r="E38" s="42" t="s">
        <v>25</v>
      </c>
      <c r="F38" s="419" t="s">
        <v>25</v>
      </c>
      <c r="G38" s="217" t="s">
        <v>25</v>
      </c>
      <c r="H38" s="42" t="s">
        <v>25</v>
      </c>
      <c r="I38" s="147" t="s">
        <v>25</v>
      </c>
      <c r="J38" s="420"/>
      <c r="K38" s="421"/>
      <c r="L38" s="93">
        <f t="shared" si="18"/>
        <v>0</v>
      </c>
      <c r="M38" s="285" t="s">
        <v>25</v>
      </c>
      <c r="N38" s="147" t="s">
        <v>25</v>
      </c>
      <c r="O38" s="147" t="s">
        <v>25</v>
      </c>
      <c r="P38" s="422"/>
      <c r="Q38" s="331"/>
    </row>
    <row r="39" spans="1:17" hidden="1" x14ac:dyDescent="0.25">
      <c r="A39" s="30">
        <v>21395</v>
      </c>
      <c r="B39" s="41" t="s">
        <v>40</v>
      </c>
      <c r="C39" s="190">
        <f t="shared" si="11"/>
        <v>0</v>
      </c>
      <c r="D39" s="252" t="s">
        <v>25</v>
      </c>
      <c r="E39" s="42" t="s">
        <v>25</v>
      </c>
      <c r="F39" s="419" t="s">
        <v>25</v>
      </c>
      <c r="G39" s="217" t="s">
        <v>25</v>
      </c>
      <c r="H39" s="42" t="s">
        <v>25</v>
      </c>
      <c r="I39" s="147" t="s">
        <v>25</v>
      </c>
      <c r="J39" s="420"/>
      <c r="K39" s="421"/>
      <c r="L39" s="93">
        <f t="shared" si="18"/>
        <v>0</v>
      </c>
      <c r="M39" s="285" t="s">
        <v>25</v>
      </c>
      <c r="N39" s="147" t="s">
        <v>25</v>
      </c>
      <c r="O39" s="147" t="s">
        <v>25</v>
      </c>
      <c r="P39" s="422"/>
      <c r="Q39" s="331"/>
    </row>
    <row r="40" spans="1:17" ht="24" x14ac:dyDescent="0.25">
      <c r="A40" s="30">
        <v>21399</v>
      </c>
      <c r="B40" s="41" t="s">
        <v>41</v>
      </c>
      <c r="C40" s="190">
        <f t="shared" si="11"/>
        <v>6836</v>
      </c>
      <c r="D40" s="252" t="s">
        <v>25</v>
      </c>
      <c r="E40" s="147" t="s">
        <v>25</v>
      </c>
      <c r="F40" s="298" t="s">
        <v>25</v>
      </c>
      <c r="G40" s="217" t="s">
        <v>25</v>
      </c>
      <c r="H40" s="147" t="s">
        <v>25</v>
      </c>
      <c r="I40" s="298" t="s">
        <v>25</v>
      </c>
      <c r="J40" s="420">
        <v>6836</v>
      </c>
      <c r="K40" s="421"/>
      <c r="L40" s="93">
        <f t="shared" si="18"/>
        <v>6836</v>
      </c>
      <c r="M40" s="285" t="s">
        <v>25</v>
      </c>
      <c r="N40" s="147" t="s">
        <v>25</v>
      </c>
      <c r="O40" s="147" t="s">
        <v>25</v>
      </c>
      <c r="P40" s="422"/>
      <c r="Q40" s="331"/>
    </row>
    <row r="41" spans="1:17" s="19" customFormat="1" ht="36.75" hidden="1" customHeight="1" x14ac:dyDescent="0.25">
      <c r="A41" s="37">
        <v>21420</v>
      </c>
      <c r="B41" s="34" t="s">
        <v>42</v>
      </c>
      <c r="C41" s="192">
        <f>SUM(F41)</f>
        <v>0</v>
      </c>
      <c r="D41" s="254"/>
      <c r="E41" s="428"/>
      <c r="F41" s="413">
        <f>D41+E41</f>
        <v>0</v>
      </c>
      <c r="G41" s="215" t="s">
        <v>25</v>
      </c>
      <c r="H41" s="35" t="s">
        <v>25</v>
      </c>
      <c r="I41" s="119" t="s">
        <v>25</v>
      </c>
      <c r="J41" s="250" t="s">
        <v>25</v>
      </c>
      <c r="K41" s="35" t="s">
        <v>25</v>
      </c>
      <c r="L41" s="167" t="s">
        <v>25</v>
      </c>
      <c r="M41" s="283" t="s">
        <v>25</v>
      </c>
      <c r="N41" s="119" t="s">
        <v>25</v>
      </c>
      <c r="O41" s="119" t="s">
        <v>25</v>
      </c>
      <c r="P41" s="414"/>
      <c r="Q41" s="182"/>
    </row>
    <row r="42" spans="1:17" s="19" customFormat="1" ht="24" hidden="1" x14ac:dyDescent="0.25">
      <c r="A42" s="48">
        <v>21490</v>
      </c>
      <c r="B42" s="49" t="s">
        <v>43</v>
      </c>
      <c r="C42" s="192">
        <f>SUM(F42,I42,L42)</f>
        <v>0</v>
      </c>
      <c r="D42" s="255">
        <f>D43</f>
        <v>0</v>
      </c>
      <c r="E42" s="50">
        <f t="shared" ref="E42" si="19">E43</f>
        <v>0</v>
      </c>
      <c r="F42" s="256">
        <f>F43</f>
        <v>0</v>
      </c>
      <c r="G42" s="219">
        <f t="shared" ref="G42:K42" si="20">G43</f>
        <v>0</v>
      </c>
      <c r="H42" s="50">
        <f t="shared" si="20"/>
        <v>0</v>
      </c>
      <c r="I42" s="274">
        <f t="shared" si="20"/>
        <v>0</v>
      </c>
      <c r="J42" s="255">
        <f t="shared" si="20"/>
        <v>0</v>
      </c>
      <c r="K42" s="50">
        <f t="shared" si="20"/>
        <v>0</v>
      </c>
      <c r="L42" s="256">
        <f>L43</f>
        <v>0</v>
      </c>
      <c r="M42" s="283" t="s">
        <v>25</v>
      </c>
      <c r="N42" s="119" t="s">
        <v>25</v>
      </c>
      <c r="O42" s="119" t="s">
        <v>25</v>
      </c>
      <c r="P42" s="414"/>
      <c r="Q42" s="182"/>
    </row>
    <row r="43" spans="1:17" s="19" customFormat="1" ht="24" hidden="1" x14ac:dyDescent="0.25">
      <c r="A43" s="30">
        <v>21499</v>
      </c>
      <c r="B43" s="41" t="s">
        <v>44</v>
      </c>
      <c r="C43" s="193">
        <f>SUM(F43,I43,L43)</f>
        <v>0</v>
      </c>
      <c r="D43" s="257"/>
      <c r="E43" s="47"/>
      <c r="F43" s="175">
        <f>D43+E43</f>
        <v>0</v>
      </c>
      <c r="G43" s="220"/>
      <c r="H43" s="40"/>
      <c r="I43" s="86">
        <f>G43+H43</f>
        <v>0</v>
      </c>
      <c r="J43" s="264"/>
      <c r="K43" s="40"/>
      <c r="L43" s="175">
        <f>J43+K43</f>
        <v>0</v>
      </c>
      <c r="M43" s="286" t="s">
        <v>25</v>
      </c>
      <c r="N43" s="148" t="s">
        <v>25</v>
      </c>
      <c r="O43" s="148" t="s">
        <v>25</v>
      </c>
      <c r="P43" s="427"/>
      <c r="Q43" s="182"/>
    </row>
    <row r="44" spans="1:17" ht="24" hidden="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1">SUM(M45:M46)</f>
        <v>0</v>
      </c>
      <c r="N44" s="149">
        <f t="shared" si="21"/>
        <v>0</v>
      </c>
      <c r="O44" s="149">
        <f>SUM(O45:O46)</f>
        <v>0</v>
      </c>
      <c r="P44" s="335"/>
      <c r="Q44" s="331"/>
    </row>
    <row r="45" spans="1:17" ht="24" hidden="1" x14ac:dyDescent="0.25">
      <c r="A45" s="54">
        <v>23410</v>
      </c>
      <c r="B45" s="55" t="s">
        <v>46</v>
      </c>
      <c r="C45" s="194">
        <f t="shared" ref="C45:C46" si="22">SUM(O45)</f>
        <v>0</v>
      </c>
      <c r="D45" s="260" t="s">
        <v>25</v>
      </c>
      <c r="E45" s="56" t="s">
        <v>25</v>
      </c>
      <c r="F45" s="261" t="s">
        <v>25</v>
      </c>
      <c r="G45" s="222" t="s">
        <v>25</v>
      </c>
      <c r="H45" s="56" t="s">
        <v>25</v>
      </c>
      <c r="I45" s="276" t="s">
        <v>25</v>
      </c>
      <c r="J45" s="260" t="s">
        <v>25</v>
      </c>
      <c r="K45" s="56" t="s">
        <v>25</v>
      </c>
      <c r="L45" s="261" t="s">
        <v>25</v>
      </c>
      <c r="M45" s="429"/>
      <c r="N45" s="430"/>
      <c r="O45" s="151">
        <f t="shared" ref="O45:O46" si="23">M45+N45</f>
        <v>0</v>
      </c>
      <c r="P45" s="301"/>
      <c r="Q45" s="331"/>
    </row>
    <row r="46" spans="1:17" ht="24" hidden="1" x14ac:dyDescent="0.25">
      <c r="A46" s="54">
        <v>23510</v>
      </c>
      <c r="B46" s="55" t="s">
        <v>47</v>
      </c>
      <c r="C46" s="194">
        <f t="shared" si="22"/>
        <v>0</v>
      </c>
      <c r="D46" s="260" t="s">
        <v>25</v>
      </c>
      <c r="E46" s="56" t="s">
        <v>25</v>
      </c>
      <c r="F46" s="261" t="s">
        <v>25</v>
      </c>
      <c r="G46" s="222" t="s">
        <v>25</v>
      </c>
      <c r="H46" s="56" t="s">
        <v>25</v>
      </c>
      <c r="I46" s="276" t="s">
        <v>25</v>
      </c>
      <c r="J46" s="260" t="s">
        <v>25</v>
      </c>
      <c r="K46" s="56" t="s">
        <v>25</v>
      </c>
      <c r="L46" s="261" t="s">
        <v>25</v>
      </c>
      <c r="M46" s="429"/>
      <c r="N46" s="430"/>
      <c r="O46" s="151">
        <f t="shared" si="23"/>
        <v>0</v>
      </c>
      <c r="P46" s="301"/>
      <c r="Q46" s="331"/>
    </row>
    <row r="47" spans="1:17" x14ac:dyDescent="0.25">
      <c r="A47" s="57"/>
      <c r="B47" s="55"/>
      <c r="C47" s="195"/>
      <c r="D47" s="262"/>
      <c r="E47" s="156"/>
      <c r="F47" s="339"/>
      <c r="G47" s="222"/>
      <c r="H47" s="276"/>
      <c r="I47" s="339"/>
      <c r="J47" s="260"/>
      <c r="K47" s="56"/>
      <c r="L47" s="431"/>
      <c r="M47" s="288"/>
      <c r="N47" s="105"/>
      <c r="O47" s="151"/>
      <c r="P47" s="301"/>
      <c r="Q47" s="331"/>
    </row>
    <row r="48" spans="1:17" s="19" customFormat="1" x14ac:dyDescent="0.25">
      <c r="A48" s="58"/>
      <c r="B48" s="59" t="s">
        <v>48</v>
      </c>
      <c r="C48" s="196"/>
      <c r="D48" s="263"/>
      <c r="E48" s="340"/>
      <c r="F48" s="303"/>
      <c r="G48" s="223"/>
      <c r="H48" s="152"/>
      <c r="I48" s="303"/>
      <c r="J48" s="130"/>
      <c r="K48" s="106"/>
      <c r="L48" s="433"/>
      <c r="M48" s="223"/>
      <c r="N48" s="106"/>
      <c r="O48" s="152"/>
      <c r="P48" s="434"/>
      <c r="Q48" s="182"/>
    </row>
    <row r="49" spans="1:17" s="19" customFormat="1" ht="12.75" thickBot="1" x14ac:dyDescent="0.3">
      <c r="A49" s="60"/>
      <c r="B49" s="20" t="s">
        <v>49</v>
      </c>
      <c r="C49" s="197">
        <f t="shared" ref="C49:C112" si="24">SUM(F49,I49,L49,O49)</f>
        <v>720394</v>
      </c>
      <c r="D49" s="131">
        <f>SUM(D50,D281)</f>
        <v>486755</v>
      </c>
      <c r="E49" s="114">
        <f t="shared" ref="E49" si="25">SUM(E50,E281)</f>
        <v>0</v>
      </c>
      <c r="F49" s="304">
        <f>SUM(F50,F281)</f>
        <v>486755</v>
      </c>
      <c r="G49" s="224">
        <f>SUM(G50,G281)</f>
        <v>207202</v>
      </c>
      <c r="H49" s="114">
        <f t="shared" ref="H49:O49" si="26">SUM(H50,H281)</f>
        <v>0</v>
      </c>
      <c r="I49" s="304">
        <f t="shared" si="26"/>
        <v>207202</v>
      </c>
      <c r="J49" s="131">
        <f>SUM(J50,J281)</f>
        <v>26437</v>
      </c>
      <c r="K49" s="61">
        <f t="shared" si="26"/>
        <v>0</v>
      </c>
      <c r="L49" s="168">
        <f t="shared" si="26"/>
        <v>26437</v>
      </c>
      <c r="M49" s="224">
        <f t="shared" si="26"/>
        <v>0</v>
      </c>
      <c r="N49" s="61">
        <f t="shared" si="26"/>
        <v>0</v>
      </c>
      <c r="O49" s="114">
        <f t="shared" si="26"/>
        <v>0</v>
      </c>
      <c r="P49" s="435"/>
      <c r="Q49" s="182"/>
    </row>
    <row r="50" spans="1:17" s="19" customFormat="1" ht="36.75" thickTop="1" x14ac:dyDescent="0.25">
      <c r="A50" s="62"/>
      <c r="B50" s="63" t="s">
        <v>50</v>
      </c>
      <c r="C50" s="198">
        <f t="shared" si="24"/>
        <v>720394</v>
      </c>
      <c r="D50" s="132">
        <f>SUM(D51,D193)</f>
        <v>486755</v>
      </c>
      <c r="E50" s="277">
        <f t="shared" ref="E50" si="27">SUM(E51,E193)</f>
        <v>0</v>
      </c>
      <c r="F50" s="305">
        <f>SUM(F51,F193)</f>
        <v>486755</v>
      </c>
      <c r="G50" s="225">
        <f>SUM(G51,G193)</f>
        <v>207202</v>
      </c>
      <c r="H50" s="277">
        <f t="shared" ref="H50:O50" si="28">SUM(H51,H193)</f>
        <v>0</v>
      </c>
      <c r="I50" s="305">
        <f t="shared" si="28"/>
        <v>207202</v>
      </c>
      <c r="J50" s="132">
        <f>SUM(J51,J193)</f>
        <v>26437</v>
      </c>
      <c r="K50" s="64">
        <f t="shared" si="28"/>
        <v>0</v>
      </c>
      <c r="L50" s="436">
        <f t="shared" si="28"/>
        <v>26437</v>
      </c>
      <c r="M50" s="225">
        <f t="shared" si="28"/>
        <v>0</v>
      </c>
      <c r="N50" s="64">
        <f t="shared" si="28"/>
        <v>0</v>
      </c>
      <c r="O50" s="277">
        <f t="shared" si="28"/>
        <v>0</v>
      </c>
      <c r="P50" s="437"/>
      <c r="Q50" s="182"/>
    </row>
    <row r="51" spans="1:17" s="19" customFormat="1" ht="24" x14ac:dyDescent="0.25">
      <c r="A51" s="65"/>
      <c r="B51" s="16" t="s">
        <v>51</v>
      </c>
      <c r="C51" s="199">
        <f t="shared" si="24"/>
        <v>713586</v>
      </c>
      <c r="D51" s="133">
        <f>SUM(D52,D74,D172,D186)</f>
        <v>481757</v>
      </c>
      <c r="E51" s="278">
        <f t="shared" ref="E51" si="29">SUM(E52,E74,E172,E186)</f>
        <v>-1810</v>
      </c>
      <c r="F51" s="306">
        <f>SUM(F52,F74,F172,F186)</f>
        <v>479947</v>
      </c>
      <c r="G51" s="226">
        <f>SUM(G52,G74,G172,G186)</f>
        <v>207202</v>
      </c>
      <c r="H51" s="278">
        <f t="shared" ref="H51:O51" si="30">SUM(H52,H74,H172,H186)</f>
        <v>0</v>
      </c>
      <c r="I51" s="306">
        <f t="shared" si="30"/>
        <v>207202</v>
      </c>
      <c r="J51" s="133">
        <f>SUM(J52,J74,J172,J186)</f>
        <v>26437</v>
      </c>
      <c r="K51" s="66">
        <f t="shared" si="30"/>
        <v>0</v>
      </c>
      <c r="L51" s="169">
        <f t="shared" si="30"/>
        <v>26437</v>
      </c>
      <c r="M51" s="226">
        <f t="shared" si="30"/>
        <v>0</v>
      </c>
      <c r="N51" s="66">
        <f t="shared" si="30"/>
        <v>0</v>
      </c>
      <c r="O51" s="278">
        <f t="shared" si="30"/>
        <v>0</v>
      </c>
      <c r="P51" s="438"/>
      <c r="Q51" s="182"/>
    </row>
    <row r="52" spans="1:17" s="19" customFormat="1" x14ac:dyDescent="0.25">
      <c r="A52" s="67">
        <v>1000</v>
      </c>
      <c r="B52" s="67" t="s">
        <v>52</v>
      </c>
      <c r="C52" s="200">
        <f t="shared" si="24"/>
        <v>550353</v>
      </c>
      <c r="D52" s="134">
        <f>SUM(D53,D66)</f>
        <v>343151</v>
      </c>
      <c r="E52" s="122">
        <f t="shared" ref="E52" si="31">SUM(E53,E66)</f>
        <v>0</v>
      </c>
      <c r="F52" s="307">
        <f>SUM(F53,F66)</f>
        <v>343151</v>
      </c>
      <c r="G52" s="227">
        <f>SUM(G53,G66)</f>
        <v>207202</v>
      </c>
      <c r="H52" s="122">
        <f t="shared" ref="H52:O52" si="32">SUM(H53,H66)</f>
        <v>0</v>
      </c>
      <c r="I52" s="307">
        <f t="shared" si="32"/>
        <v>207202</v>
      </c>
      <c r="J52" s="134">
        <f>SUM(J53,J66)</f>
        <v>0</v>
      </c>
      <c r="K52" s="68">
        <f t="shared" si="32"/>
        <v>0</v>
      </c>
      <c r="L52" s="170">
        <f t="shared" si="32"/>
        <v>0</v>
      </c>
      <c r="M52" s="227">
        <f t="shared" si="32"/>
        <v>0</v>
      </c>
      <c r="N52" s="68">
        <f t="shared" si="32"/>
        <v>0</v>
      </c>
      <c r="O52" s="122">
        <f t="shared" si="32"/>
        <v>0</v>
      </c>
      <c r="P52" s="439"/>
      <c r="Q52" s="182"/>
    </row>
    <row r="53" spans="1:17" x14ac:dyDescent="0.25">
      <c r="A53" s="34">
        <v>1100</v>
      </c>
      <c r="B53" s="69" t="s">
        <v>53</v>
      </c>
      <c r="C53" s="188">
        <f t="shared" si="24"/>
        <v>419753</v>
      </c>
      <c r="D53" s="127">
        <f>SUM(D54,D57,D65)</f>
        <v>252941</v>
      </c>
      <c r="E53" s="120">
        <f t="shared" ref="E53" si="33">SUM(E54,E57,E65)</f>
        <v>0</v>
      </c>
      <c r="F53" s="314">
        <f>SUM(F54,F57,F65)</f>
        <v>252941</v>
      </c>
      <c r="G53" s="228">
        <f>SUM(G54,G57,G65)</f>
        <v>166812</v>
      </c>
      <c r="H53" s="120">
        <f t="shared" ref="H53:N53" si="34">SUM(H54,H57,H65)</f>
        <v>0</v>
      </c>
      <c r="I53" s="314">
        <f t="shared" si="34"/>
        <v>166812</v>
      </c>
      <c r="J53" s="127">
        <f>SUM(J54,J57,J65)</f>
        <v>0</v>
      </c>
      <c r="K53" s="36">
        <f t="shared" si="34"/>
        <v>0</v>
      </c>
      <c r="L53" s="174">
        <f t="shared" si="34"/>
        <v>0</v>
      </c>
      <c r="M53" s="228">
        <f t="shared" si="34"/>
        <v>0</v>
      </c>
      <c r="N53" s="36">
        <f t="shared" si="34"/>
        <v>0</v>
      </c>
      <c r="O53" s="120">
        <f>SUM(O54,O57,O65)</f>
        <v>0</v>
      </c>
      <c r="P53" s="440"/>
      <c r="Q53" s="331"/>
    </row>
    <row r="54" spans="1:17" x14ac:dyDescent="0.25">
      <c r="A54" s="70">
        <v>1110</v>
      </c>
      <c r="B54" s="55" t="s">
        <v>54</v>
      </c>
      <c r="C54" s="195">
        <f>SUM(F54,I54,L54,O54)</f>
        <v>378781</v>
      </c>
      <c r="D54" s="82">
        <f>SUM(D55:D56)</f>
        <v>219205</v>
      </c>
      <c r="E54" s="153">
        <f>SUM(E55:E56)</f>
        <v>0</v>
      </c>
      <c r="F54" s="309">
        <f>SUM(F55:F56)</f>
        <v>219205</v>
      </c>
      <c r="G54" s="229">
        <f>SUM(G55:G56)</f>
        <v>159576</v>
      </c>
      <c r="H54" s="153">
        <f t="shared" ref="H54" si="35">SUM(H55:H56)</f>
        <v>0</v>
      </c>
      <c r="I54" s="309">
        <f>SUM(I55:I56)</f>
        <v>159576</v>
      </c>
      <c r="J54" s="82">
        <f>SUM(J55:J56)</f>
        <v>0</v>
      </c>
      <c r="K54" s="71">
        <f t="shared" ref="K54" si="36">SUM(K55:K56)</f>
        <v>0</v>
      </c>
      <c r="L54" s="172">
        <f>SUM(L55:L56)</f>
        <v>0</v>
      </c>
      <c r="M54" s="229">
        <f t="shared" ref="M54:N54" si="37">SUM(M55:M56)</f>
        <v>0</v>
      </c>
      <c r="N54" s="71">
        <f t="shared" si="37"/>
        <v>0</v>
      </c>
      <c r="O54" s="153">
        <f>SUM(O55:O56)</f>
        <v>0</v>
      </c>
      <c r="P54" s="313"/>
      <c r="Q54" s="331"/>
    </row>
    <row r="55" spans="1:17" hidden="1" x14ac:dyDescent="0.25">
      <c r="A55" s="27">
        <v>1111</v>
      </c>
      <c r="B55" s="38" t="s">
        <v>55</v>
      </c>
      <c r="C55" s="189">
        <f t="shared" si="24"/>
        <v>0</v>
      </c>
      <c r="D55" s="264"/>
      <c r="E55" s="40"/>
      <c r="F55" s="175">
        <f>D55+E55</f>
        <v>0</v>
      </c>
      <c r="G55" s="220"/>
      <c r="H55" s="40"/>
      <c r="I55" s="86">
        <f>G55+H55</f>
        <v>0</v>
      </c>
      <c r="J55" s="264"/>
      <c r="K55" s="40"/>
      <c r="L55" s="175">
        <f>J55+K55</f>
        <v>0</v>
      </c>
      <c r="M55" s="220"/>
      <c r="N55" s="40"/>
      <c r="O55" s="86">
        <f>M55+N55</f>
        <v>0</v>
      </c>
      <c r="P55" s="310"/>
      <c r="Q55" s="331"/>
    </row>
    <row r="56" spans="1:17" ht="24" customHeight="1" x14ac:dyDescent="0.25">
      <c r="A56" s="30">
        <v>1119</v>
      </c>
      <c r="B56" s="41" t="s">
        <v>56</v>
      </c>
      <c r="C56" s="190">
        <f t="shared" si="24"/>
        <v>378781</v>
      </c>
      <c r="D56" s="265">
        <v>219205</v>
      </c>
      <c r="E56" s="155"/>
      <c r="F56" s="312">
        <f>D56+E56</f>
        <v>219205</v>
      </c>
      <c r="G56" s="230">
        <f>138068+5448+16060</f>
        <v>159576</v>
      </c>
      <c r="H56" s="155"/>
      <c r="I56" s="312">
        <f>G56+H56</f>
        <v>159576</v>
      </c>
      <c r="J56" s="265"/>
      <c r="K56" s="43"/>
      <c r="L56" s="93">
        <f>J56+K56</f>
        <v>0</v>
      </c>
      <c r="M56" s="230"/>
      <c r="N56" s="43"/>
      <c r="O56" s="87">
        <f>M56+N56</f>
        <v>0</v>
      </c>
      <c r="P56" s="311"/>
      <c r="Q56" s="331"/>
    </row>
    <row r="57" spans="1:17" ht="23.25" customHeight="1" x14ac:dyDescent="0.25">
      <c r="A57" s="72">
        <v>1140</v>
      </c>
      <c r="B57" s="41" t="s">
        <v>57</v>
      </c>
      <c r="C57" s="190">
        <f t="shared" si="24"/>
        <v>40972</v>
      </c>
      <c r="D57" s="129">
        <f>SUM(D58:D64)</f>
        <v>33736</v>
      </c>
      <c r="E57" s="87">
        <f t="shared" ref="E57" si="38">SUM(E58:E64)</f>
        <v>0</v>
      </c>
      <c r="F57" s="312">
        <f>SUM(F58:F64)</f>
        <v>33736</v>
      </c>
      <c r="G57" s="231">
        <f>SUM(G58:G64)</f>
        <v>7236</v>
      </c>
      <c r="H57" s="87">
        <f t="shared" ref="H57:N57" si="39">SUM(H58:H64)</f>
        <v>0</v>
      </c>
      <c r="I57" s="312">
        <f t="shared" si="39"/>
        <v>7236</v>
      </c>
      <c r="J57" s="129">
        <f>SUM(J58:J64)</f>
        <v>0</v>
      </c>
      <c r="K57" s="73">
        <f t="shared" si="39"/>
        <v>0</v>
      </c>
      <c r="L57" s="93">
        <f t="shared" si="39"/>
        <v>0</v>
      </c>
      <c r="M57" s="231">
        <f t="shared" si="39"/>
        <v>0</v>
      </c>
      <c r="N57" s="73">
        <f t="shared" si="39"/>
        <v>0</v>
      </c>
      <c r="O57" s="87">
        <f>SUM(O58:O64)</f>
        <v>0</v>
      </c>
      <c r="P57" s="311"/>
      <c r="Q57" s="331"/>
    </row>
    <row r="58" spans="1:17" x14ac:dyDescent="0.25">
      <c r="A58" s="30">
        <v>1141</v>
      </c>
      <c r="B58" s="41" t="s">
        <v>58</v>
      </c>
      <c r="C58" s="190">
        <f t="shared" si="24"/>
        <v>2376</v>
      </c>
      <c r="D58" s="265">
        <v>2376</v>
      </c>
      <c r="E58" s="155"/>
      <c r="F58" s="312">
        <f t="shared" ref="F58:F65" si="40">D58+E58</f>
        <v>2376</v>
      </c>
      <c r="G58" s="230"/>
      <c r="H58" s="155"/>
      <c r="I58" s="312">
        <f t="shared" ref="I58:I65" si="41">G58+H58</f>
        <v>0</v>
      </c>
      <c r="J58" s="265"/>
      <c r="K58" s="43"/>
      <c r="L58" s="93">
        <f t="shared" ref="L58:L65" si="42">J58+K58</f>
        <v>0</v>
      </c>
      <c r="M58" s="230"/>
      <c r="N58" s="43"/>
      <c r="O58" s="87">
        <f t="shared" ref="O58:O65" si="43">M58+N58</f>
        <v>0</v>
      </c>
      <c r="P58" s="311"/>
      <c r="Q58" s="331"/>
    </row>
    <row r="59" spans="1:17" ht="24.75" customHeight="1" x14ac:dyDescent="0.25">
      <c r="A59" s="30">
        <v>1142</v>
      </c>
      <c r="B59" s="41" t="s">
        <v>59</v>
      </c>
      <c r="C59" s="190">
        <f t="shared" si="24"/>
        <v>778</v>
      </c>
      <c r="D59" s="265">
        <v>778</v>
      </c>
      <c r="E59" s="155"/>
      <c r="F59" s="312">
        <f t="shared" si="40"/>
        <v>778</v>
      </c>
      <c r="G59" s="230"/>
      <c r="H59" s="155"/>
      <c r="I59" s="312">
        <f t="shared" si="41"/>
        <v>0</v>
      </c>
      <c r="J59" s="265"/>
      <c r="K59" s="43"/>
      <c r="L59" s="93">
        <f t="shared" si="42"/>
        <v>0</v>
      </c>
      <c r="M59" s="230"/>
      <c r="N59" s="43"/>
      <c r="O59" s="87">
        <f t="shared" si="43"/>
        <v>0</v>
      </c>
      <c r="P59" s="311"/>
      <c r="Q59" s="331"/>
    </row>
    <row r="60" spans="1:17" ht="24" hidden="1" x14ac:dyDescent="0.25">
      <c r="A60" s="30">
        <v>1145</v>
      </c>
      <c r="B60" s="41" t="s">
        <v>60</v>
      </c>
      <c r="C60" s="190">
        <f t="shared" si="24"/>
        <v>0</v>
      </c>
      <c r="D60" s="265"/>
      <c r="E60" s="43"/>
      <c r="F60" s="93">
        <f t="shared" si="40"/>
        <v>0</v>
      </c>
      <c r="G60" s="230"/>
      <c r="H60" s="43"/>
      <c r="I60" s="87">
        <f t="shared" si="41"/>
        <v>0</v>
      </c>
      <c r="J60" s="265"/>
      <c r="K60" s="43"/>
      <c r="L60" s="93">
        <f t="shared" si="42"/>
        <v>0</v>
      </c>
      <c r="M60" s="230"/>
      <c r="N60" s="43"/>
      <c r="O60" s="87">
        <f t="shared" si="43"/>
        <v>0</v>
      </c>
      <c r="P60" s="311"/>
      <c r="Q60" s="331"/>
    </row>
    <row r="61" spans="1:17" ht="27.75" hidden="1" customHeight="1" x14ac:dyDescent="0.25">
      <c r="A61" s="30">
        <v>1146</v>
      </c>
      <c r="B61" s="41" t="s">
        <v>61</v>
      </c>
      <c r="C61" s="190">
        <f t="shared" si="24"/>
        <v>0</v>
      </c>
      <c r="D61" s="265"/>
      <c r="E61" s="43"/>
      <c r="F61" s="93">
        <f t="shared" si="40"/>
        <v>0</v>
      </c>
      <c r="G61" s="230"/>
      <c r="H61" s="43"/>
      <c r="I61" s="87">
        <f t="shared" si="41"/>
        <v>0</v>
      </c>
      <c r="J61" s="265"/>
      <c r="K61" s="43"/>
      <c r="L61" s="93">
        <f t="shared" si="42"/>
        <v>0</v>
      </c>
      <c r="M61" s="230"/>
      <c r="N61" s="43"/>
      <c r="O61" s="87">
        <f t="shared" si="43"/>
        <v>0</v>
      </c>
      <c r="P61" s="311"/>
      <c r="Q61" s="331"/>
    </row>
    <row r="62" spans="1:17" x14ac:dyDescent="0.25">
      <c r="A62" s="30">
        <v>1147</v>
      </c>
      <c r="B62" s="41" t="s">
        <v>62</v>
      </c>
      <c r="C62" s="190">
        <f t="shared" si="24"/>
        <v>3492</v>
      </c>
      <c r="D62" s="265">
        <v>3492</v>
      </c>
      <c r="E62" s="155"/>
      <c r="F62" s="312">
        <f t="shared" si="40"/>
        <v>3492</v>
      </c>
      <c r="G62" s="230"/>
      <c r="H62" s="155"/>
      <c r="I62" s="312">
        <f t="shared" si="41"/>
        <v>0</v>
      </c>
      <c r="J62" s="265"/>
      <c r="K62" s="43"/>
      <c r="L62" s="93">
        <f t="shared" si="42"/>
        <v>0</v>
      </c>
      <c r="M62" s="230"/>
      <c r="N62" s="43"/>
      <c r="O62" s="87">
        <f t="shared" si="43"/>
        <v>0</v>
      </c>
      <c r="P62" s="311"/>
      <c r="Q62" s="331"/>
    </row>
    <row r="63" spans="1:17" x14ac:dyDescent="0.25">
      <c r="A63" s="30">
        <v>1148</v>
      </c>
      <c r="B63" s="41" t="s">
        <v>63</v>
      </c>
      <c r="C63" s="190">
        <f t="shared" si="24"/>
        <v>26399</v>
      </c>
      <c r="D63" s="265">
        <v>26399</v>
      </c>
      <c r="E63" s="155"/>
      <c r="F63" s="312">
        <f t="shared" si="40"/>
        <v>26399</v>
      </c>
      <c r="G63" s="230"/>
      <c r="H63" s="155"/>
      <c r="I63" s="312">
        <f t="shared" si="41"/>
        <v>0</v>
      </c>
      <c r="J63" s="265"/>
      <c r="K63" s="43"/>
      <c r="L63" s="93">
        <f t="shared" si="42"/>
        <v>0</v>
      </c>
      <c r="M63" s="230"/>
      <c r="N63" s="43"/>
      <c r="O63" s="87">
        <f t="shared" si="43"/>
        <v>0</v>
      </c>
      <c r="P63" s="311"/>
      <c r="Q63" s="331"/>
    </row>
    <row r="64" spans="1:17" ht="36" x14ac:dyDescent="0.25">
      <c r="A64" s="30">
        <v>1149</v>
      </c>
      <c r="B64" s="41" t="s">
        <v>64</v>
      </c>
      <c r="C64" s="190">
        <f t="shared" si="24"/>
        <v>7927</v>
      </c>
      <c r="D64" s="265">
        <v>691</v>
      </c>
      <c r="E64" s="155"/>
      <c r="F64" s="312">
        <f t="shared" si="40"/>
        <v>691</v>
      </c>
      <c r="G64" s="230">
        <f>4896+636+1704</f>
        <v>7236</v>
      </c>
      <c r="H64" s="155"/>
      <c r="I64" s="312">
        <f t="shared" si="41"/>
        <v>7236</v>
      </c>
      <c r="J64" s="265"/>
      <c r="K64" s="43"/>
      <c r="L64" s="93">
        <f t="shared" si="42"/>
        <v>0</v>
      </c>
      <c r="M64" s="230"/>
      <c r="N64" s="43"/>
      <c r="O64" s="87">
        <f t="shared" si="43"/>
        <v>0</v>
      </c>
      <c r="P64" s="311"/>
      <c r="Q64" s="331"/>
    </row>
    <row r="65" spans="1:17" ht="36" hidden="1" x14ac:dyDescent="0.25">
      <c r="A65" s="70">
        <v>1150</v>
      </c>
      <c r="B65" s="55" t="s">
        <v>65</v>
      </c>
      <c r="C65" s="195">
        <f t="shared" si="24"/>
        <v>0</v>
      </c>
      <c r="D65" s="262"/>
      <c r="E65" s="74"/>
      <c r="F65" s="172">
        <f t="shared" si="40"/>
        <v>0</v>
      </c>
      <c r="G65" s="232"/>
      <c r="H65" s="74"/>
      <c r="I65" s="153">
        <f t="shared" si="41"/>
        <v>0</v>
      </c>
      <c r="J65" s="262"/>
      <c r="K65" s="74"/>
      <c r="L65" s="172">
        <f t="shared" si="42"/>
        <v>0</v>
      </c>
      <c r="M65" s="232"/>
      <c r="N65" s="74"/>
      <c r="O65" s="153">
        <f t="shared" si="43"/>
        <v>0</v>
      </c>
      <c r="P65" s="313"/>
      <c r="Q65" s="331"/>
    </row>
    <row r="66" spans="1:17" ht="36" x14ac:dyDescent="0.25">
      <c r="A66" s="34">
        <v>1200</v>
      </c>
      <c r="B66" s="69" t="s">
        <v>66</v>
      </c>
      <c r="C66" s="188">
        <f t="shared" si="24"/>
        <v>130600</v>
      </c>
      <c r="D66" s="127">
        <f>SUM(D67:D68)</f>
        <v>90210</v>
      </c>
      <c r="E66" s="120">
        <f t="shared" ref="E66" si="44">SUM(E67:E68)</f>
        <v>0</v>
      </c>
      <c r="F66" s="314">
        <f>SUM(F67:F68)</f>
        <v>90210</v>
      </c>
      <c r="G66" s="228">
        <f>SUM(G67:G68)</f>
        <v>40390</v>
      </c>
      <c r="H66" s="120">
        <f t="shared" ref="H66:N66" si="45">SUM(H67:H68)</f>
        <v>0</v>
      </c>
      <c r="I66" s="314">
        <f t="shared" si="45"/>
        <v>40390</v>
      </c>
      <c r="J66" s="127">
        <f>SUM(J67:J68)</f>
        <v>0</v>
      </c>
      <c r="K66" s="36">
        <f t="shared" si="45"/>
        <v>0</v>
      </c>
      <c r="L66" s="174">
        <f t="shared" si="45"/>
        <v>0</v>
      </c>
      <c r="M66" s="228">
        <f t="shared" si="45"/>
        <v>0</v>
      </c>
      <c r="N66" s="36">
        <f t="shared" si="45"/>
        <v>0</v>
      </c>
      <c r="O66" s="120">
        <f>SUM(O67:O68)</f>
        <v>0</v>
      </c>
      <c r="P66" s="317"/>
      <c r="Q66" s="331"/>
    </row>
    <row r="67" spans="1:17" ht="24" x14ac:dyDescent="0.25">
      <c r="A67" s="686">
        <v>1210</v>
      </c>
      <c r="B67" s="38" t="s">
        <v>67</v>
      </c>
      <c r="C67" s="189">
        <f t="shared" si="24"/>
        <v>103710</v>
      </c>
      <c r="D67" s="264">
        <v>64160</v>
      </c>
      <c r="E67" s="154"/>
      <c r="F67" s="315">
        <f>D67+E67</f>
        <v>64160</v>
      </c>
      <c r="G67" s="220">
        <f>33891+1435+4224</f>
        <v>39550</v>
      </c>
      <c r="H67" s="154"/>
      <c r="I67" s="315">
        <f>G67+H67</f>
        <v>39550</v>
      </c>
      <c r="J67" s="264"/>
      <c r="K67" s="40"/>
      <c r="L67" s="175">
        <f>J67+K67</f>
        <v>0</v>
      </c>
      <c r="M67" s="220"/>
      <c r="N67" s="40"/>
      <c r="O67" s="86">
        <f>M67+N67</f>
        <v>0</v>
      </c>
      <c r="P67" s="310"/>
      <c r="Q67" s="331"/>
    </row>
    <row r="68" spans="1:17" ht="24" x14ac:dyDescent="0.25">
      <c r="A68" s="72">
        <v>1220</v>
      </c>
      <c r="B68" s="41" t="s">
        <v>68</v>
      </c>
      <c r="C68" s="190">
        <f t="shared" si="24"/>
        <v>26890</v>
      </c>
      <c r="D68" s="129">
        <f>SUM(D69:D73)</f>
        <v>26050</v>
      </c>
      <c r="E68" s="87">
        <f t="shared" ref="E68" si="46">SUM(E69:E73)</f>
        <v>0</v>
      </c>
      <c r="F68" s="312">
        <f>SUM(F69:F73)</f>
        <v>26050</v>
      </c>
      <c r="G68" s="231">
        <f>SUM(G69:G73)</f>
        <v>840</v>
      </c>
      <c r="H68" s="87">
        <f t="shared" ref="H68:O68" si="47">SUM(H69:H73)</f>
        <v>0</v>
      </c>
      <c r="I68" s="312">
        <f t="shared" si="47"/>
        <v>840</v>
      </c>
      <c r="J68" s="129">
        <f>SUM(J69:J73)</f>
        <v>0</v>
      </c>
      <c r="K68" s="73">
        <f t="shared" si="47"/>
        <v>0</v>
      </c>
      <c r="L68" s="93">
        <f t="shared" si="47"/>
        <v>0</v>
      </c>
      <c r="M68" s="231">
        <f t="shared" si="47"/>
        <v>0</v>
      </c>
      <c r="N68" s="73">
        <f t="shared" si="47"/>
        <v>0</v>
      </c>
      <c r="O68" s="87">
        <f t="shared" si="47"/>
        <v>0</v>
      </c>
      <c r="P68" s="311"/>
      <c r="Q68" s="331"/>
    </row>
    <row r="69" spans="1:17" ht="60" x14ac:dyDescent="0.25">
      <c r="A69" s="30">
        <v>1221</v>
      </c>
      <c r="B69" s="41" t="s">
        <v>69</v>
      </c>
      <c r="C69" s="190">
        <f t="shared" si="24"/>
        <v>15678</v>
      </c>
      <c r="D69" s="265">
        <f>14838</f>
        <v>14838</v>
      </c>
      <c r="E69" s="155"/>
      <c r="F69" s="312">
        <f t="shared" ref="F69:F73" si="48">D69+E69</f>
        <v>14838</v>
      </c>
      <c r="G69" s="230">
        <f>700+140</f>
        <v>840</v>
      </c>
      <c r="H69" s="155"/>
      <c r="I69" s="312">
        <f t="shared" ref="I69:I73" si="49">G69+H69</f>
        <v>840</v>
      </c>
      <c r="J69" s="265"/>
      <c r="K69" s="43"/>
      <c r="L69" s="93">
        <f t="shared" ref="L69:L73" si="50">J69+K69</f>
        <v>0</v>
      </c>
      <c r="M69" s="230"/>
      <c r="N69" s="43"/>
      <c r="O69" s="87">
        <f t="shared" ref="O69:O73" si="51">M69+N69</f>
        <v>0</v>
      </c>
      <c r="P69" s="311"/>
      <c r="Q69" s="331"/>
    </row>
    <row r="70" spans="1:17" hidden="1" x14ac:dyDescent="0.25">
      <c r="A70" s="30">
        <v>1223</v>
      </c>
      <c r="B70" s="41" t="s">
        <v>70</v>
      </c>
      <c r="C70" s="190">
        <f t="shared" si="24"/>
        <v>0</v>
      </c>
      <c r="D70" s="265"/>
      <c r="E70" s="43"/>
      <c r="F70" s="93">
        <f t="shared" si="48"/>
        <v>0</v>
      </c>
      <c r="G70" s="230"/>
      <c r="H70" s="43"/>
      <c r="I70" s="87">
        <f t="shared" si="49"/>
        <v>0</v>
      </c>
      <c r="J70" s="265"/>
      <c r="K70" s="43"/>
      <c r="L70" s="93">
        <f t="shared" si="50"/>
        <v>0</v>
      </c>
      <c r="M70" s="230"/>
      <c r="N70" s="43"/>
      <c r="O70" s="87">
        <f t="shared" si="51"/>
        <v>0</v>
      </c>
      <c r="P70" s="311"/>
      <c r="Q70" s="331"/>
    </row>
    <row r="71" spans="1:17" hidden="1" x14ac:dyDescent="0.25">
      <c r="A71" s="30">
        <v>1225</v>
      </c>
      <c r="B71" s="41" t="s">
        <v>71</v>
      </c>
      <c r="C71" s="190">
        <f t="shared" si="24"/>
        <v>0</v>
      </c>
      <c r="D71" s="265"/>
      <c r="E71" s="43"/>
      <c r="F71" s="93">
        <f t="shared" si="48"/>
        <v>0</v>
      </c>
      <c r="G71" s="230"/>
      <c r="H71" s="43"/>
      <c r="I71" s="87">
        <f t="shared" si="49"/>
        <v>0</v>
      </c>
      <c r="J71" s="265"/>
      <c r="K71" s="43"/>
      <c r="L71" s="93">
        <f t="shared" si="50"/>
        <v>0</v>
      </c>
      <c r="M71" s="230"/>
      <c r="N71" s="43"/>
      <c r="O71" s="87">
        <f t="shared" si="51"/>
        <v>0</v>
      </c>
      <c r="P71" s="311"/>
      <c r="Q71" s="331"/>
    </row>
    <row r="72" spans="1:17" ht="36" x14ac:dyDescent="0.25">
      <c r="A72" s="30">
        <v>1227</v>
      </c>
      <c r="B72" s="41" t="s">
        <v>72</v>
      </c>
      <c r="C72" s="190">
        <f t="shared" si="24"/>
        <v>10725</v>
      </c>
      <c r="D72" s="265">
        <v>10725</v>
      </c>
      <c r="E72" s="155"/>
      <c r="F72" s="312">
        <f t="shared" si="48"/>
        <v>10725</v>
      </c>
      <c r="G72" s="230"/>
      <c r="H72" s="155"/>
      <c r="I72" s="312">
        <f t="shared" si="49"/>
        <v>0</v>
      </c>
      <c r="J72" s="265"/>
      <c r="K72" s="43"/>
      <c r="L72" s="93">
        <f t="shared" si="50"/>
        <v>0</v>
      </c>
      <c r="M72" s="230"/>
      <c r="N72" s="43"/>
      <c r="O72" s="87">
        <f t="shared" si="51"/>
        <v>0</v>
      </c>
      <c r="P72" s="311"/>
      <c r="Q72" s="331"/>
    </row>
    <row r="73" spans="1:17" ht="60" x14ac:dyDescent="0.25">
      <c r="A73" s="30">
        <v>1228</v>
      </c>
      <c r="B73" s="41" t="s">
        <v>73</v>
      </c>
      <c r="C73" s="190">
        <f t="shared" si="24"/>
        <v>487</v>
      </c>
      <c r="D73" s="265">
        <v>487</v>
      </c>
      <c r="E73" s="155"/>
      <c r="F73" s="312">
        <f t="shared" si="48"/>
        <v>487</v>
      </c>
      <c r="G73" s="230"/>
      <c r="H73" s="155"/>
      <c r="I73" s="312">
        <f t="shared" si="49"/>
        <v>0</v>
      </c>
      <c r="J73" s="265"/>
      <c r="K73" s="43"/>
      <c r="L73" s="93">
        <f t="shared" si="50"/>
        <v>0</v>
      </c>
      <c r="M73" s="230"/>
      <c r="N73" s="43"/>
      <c r="O73" s="87">
        <f t="shared" si="51"/>
        <v>0</v>
      </c>
      <c r="P73" s="311"/>
      <c r="Q73" s="331"/>
    </row>
    <row r="74" spans="1:17" x14ac:dyDescent="0.25">
      <c r="A74" s="67">
        <v>2000</v>
      </c>
      <c r="B74" s="67" t="s">
        <v>74</v>
      </c>
      <c r="C74" s="200">
        <f t="shared" si="24"/>
        <v>163233</v>
      </c>
      <c r="D74" s="134">
        <f>SUM(D75,D82,D129,D163,D164,D171)</f>
        <v>138606</v>
      </c>
      <c r="E74" s="122">
        <f t="shared" ref="E74" si="52">SUM(E75,E82,E129,E163,E164,E171)</f>
        <v>-1810</v>
      </c>
      <c r="F74" s="307">
        <f>SUM(F75,F82,F129,F163,F164,F171)</f>
        <v>136796</v>
      </c>
      <c r="G74" s="227">
        <f>SUM(G75,G82,G129,G163,G164,G171)</f>
        <v>0</v>
      </c>
      <c r="H74" s="122">
        <f t="shared" ref="H74:O74" si="53">SUM(H75,H82,H129,H163,H164,H171)</f>
        <v>0</v>
      </c>
      <c r="I74" s="307">
        <f t="shared" si="53"/>
        <v>0</v>
      </c>
      <c r="J74" s="134">
        <f>SUM(J75,J82,J129,J163,J164,J171)</f>
        <v>26437</v>
      </c>
      <c r="K74" s="68">
        <f t="shared" si="53"/>
        <v>0</v>
      </c>
      <c r="L74" s="170">
        <f t="shared" si="53"/>
        <v>26437</v>
      </c>
      <c r="M74" s="227">
        <f t="shared" si="53"/>
        <v>0</v>
      </c>
      <c r="N74" s="68">
        <f t="shared" si="53"/>
        <v>0</v>
      </c>
      <c r="O74" s="122">
        <f t="shared" si="53"/>
        <v>0</v>
      </c>
      <c r="P74" s="439"/>
      <c r="Q74" s="331"/>
    </row>
    <row r="75" spans="1:17" ht="24" hidden="1" x14ac:dyDescent="0.25">
      <c r="A75" s="34">
        <v>2100</v>
      </c>
      <c r="B75" s="69" t="s">
        <v>75</v>
      </c>
      <c r="C75" s="188">
        <f t="shared" si="24"/>
        <v>0</v>
      </c>
      <c r="D75" s="127">
        <f>SUM(D76,D79)</f>
        <v>0</v>
      </c>
      <c r="E75" s="36">
        <f t="shared" ref="E75" si="54">SUM(E76,E79)</f>
        <v>0</v>
      </c>
      <c r="F75" s="174">
        <f>SUM(F76,F79)</f>
        <v>0</v>
      </c>
      <c r="G75" s="228">
        <f>SUM(G76,G79)</f>
        <v>0</v>
      </c>
      <c r="H75" s="36">
        <f t="shared" ref="H75:O75" si="55">SUM(H76,H79)</f>
        <v>0</v>
      </c>
      <c r="I75" s="120">
        <f t="shared" si="55"/>
        <v>0</v>
      </c>
      <c r="J75" s="127">
        <f>SUM(J76,J79)</f>
        <v>0</v>
      </c>
      <c r="K75" s="36">
        <f t="shared" si="55"/>
        <v>0</v>
      </c>
      <c r="L75" s="174">
        <f t="shared" si="55"/>
        <v>0</v>
      </c>
      <c r="M75" s="228">
        <f t="shared" si="55"/>
        <v>0</v>
      </c>
      <c r="N75" s="36">
        <f t="shared" si="55"/>
        <v>0</v>
      </c>
      <c r="O75" s="120">
        <f t="shared" si="55"/>
        <v>0</v>
      </c>
      <c r="P75" s="317"/>
      <c r="Q75" s="331"/>
    </row>
    <row r="76" spans="1:17" ht="24" hidden="1" x14ac:dyDescent="0.25">
      <c r="A76" s="686">
        <v>2110</v>
      </c>
      <c r="B76" s="38" t="s">
        <v>76</v>
      </c>
      <c r="C76" s="189">
        <f t="shared" si="24"/>
        <v>0</v>
      </c>
      <c r="D76" s="128">
        <f>SUM(D77:D78)</f>
        <v>0</v>
      </c>
      <c r="E76" s="75">
        <f t="shared" ref="E76" si="56">SUM(E77:E78)</f>
        <v>0</v>
      </c>
      <c r="F76" s="175">
        <f>SUM(F77:F78)</f>
        <v>0</v>
      </c>
      <c r="G76" s="233">
        <f>SUM(G77:G78)</f>
        <v>0</v>
      </c>
      <c r="H76" s="75">
        <f t="shared" ref="H76:O76" si="57">SUM(H77:H78)</f>
        <v>0</v>
      </c>
      <c r="I76" s="86">
        <f t="shared" si="57"/>
        <v>0</v>
      </c>
      <c r="J76" s="128">
        <f>SUM(J77:J78)</f>
        <v>0</v>
      </c>
      <c r="K76" s="75">
        <f t="shared" si="57"/>
        <v>0</v>
      </c>
      <c r="L76" s="175">
        <f t="shared" si="57"/>
        <v>0</v>
      </c>
      <c r="M76" s="233">
        <f t="shared" si="57"/>
        <v>0</v>
      </c>
      <c r="N76" s="75">
        <f t="shared" si="57"/>
        <v>0</v>
      </c>
      <c r="O76" s="86">
        <f t="shared" si="57"/>
        <v>0</v>
      </c>
      <c r="P76" s="310"/>
      <c r="Q76" s="331"/>
    </row>
    <row r="77" spans="1:17" hidden="1" x14ac:dyDescent="0.25">
      <c r="A77" s="30">
        <v>2111</v>
      </c>
      <c r="B77" s="41" t="s">
        <v>77</v>
      </c>
      <c r="C77" s="190">
        <f t="shared" si="24"/>
        <v>0</v>
      </c>
      <c r="D77" s="265"/>
      <c r="E77" s="43"/>
      <c r="F77" s="93">
        <f t="shared" ref="F77:F78" si="58">D77+E77</f>
        <v>0</v>
      </c>
      <c r="G77" s="230"/>
      <c r="H77" s="43"/>
      <c r="I77" s="87">
        <f t="shared" ref="I77:I78" si="59">G77+H77</f>
        <v>0</v>
      </c>
      <c r="J77" s="265"/>
      <c r="K77" s="43"/>
      <c r="L77" s="93">
        <f t="shared" ref="L77:L78" si="60">J77+K77</f>
        <v>0</v>
      </c>
      <c r="M77" s="230"/>
      <c r="N77" s="43"/>
      <c r="O77" s="87">
        <f t="shared" ref="O77:O78" si="61">M77+N77</f>
        <v>0</v>
      </c>
      <c r="P77" s="311"/>
      <c r="Q77" s="331"/>
    </row>
    <row r="78" spans="1:17" ht="24" hidden="1" x14ac:dyDescent="0.25">
      <c r="A78" s="30">
        <v>2112</v>
      </c>
      <c r="B78" s="41" t="s">
        <v>78</v>
      </c>
      <c r="C78" s="190">
        <f t="shared" si="24"/>
        <v>0</v>
      </c>
      <c r="D78" s="265"/>
      <c r="E78" s="43"/>
      <c r="F78" s="93">
        <f t="shared" si="58"/>
        <v>0</v>
      </c>
      <c r="G78" s="230"/>
      <c r="H78" s="43"/>
      <c r="I78" s="87">
        <f t="shared" si="59"/>
        <v>0</v>
      </c>
      <c r="J78" s="265"/>
      <c r="K78" s="43"/>
      <c r="L78" s="93">
        <f t="shared" si="60"/>
        <v>0</v>
      </c>
      <c r="M78" s="230"/>
      <c r="N78" s="43"/>
      <c r="O78" s="87">
        <f t="shared" si="61"/>
        <v>0</v>
      </c>
      <c r="P78" s="311"/>
      <c r="Q78" s="331"/>
    </row>
    <row r="79" spans="1:17" ht="24" hidden="1" x14ac:dyDescent="0.25">
      <c r="A79" s="72">
        <v>2120</v>
      </c>
      <c r="B79" s="41" t="s">
        <v>79</v>
      </c>
      <c r="C79" s="190">
        <f t="shared" si="24"/>
        <v>0</v>
      </c>
      <c r="D79" s="129">
        <f>SUM(D80:D81)</f>
        <v>0</v>
      </c>
      <c r="E79" s="73">
        <f t="shared" ref="E79" si="62">SUM(E80:E81)</f>
        <v>0</v>
      </c>
      <c r="F79" s="93">
        <f>SUM(F80:F81)</f>
        <v>0</v>
      </c>
      <c r="G79" s="231">
        <f>SUM(G80:G81)</f>
        <v>0</v>
      </c>
      <c r="H79" s="73">
        <f t="shared" ref="H79:O79" si="63">SUM(H80:H81)</f>
        <v>0</v>
      </c>
      <c r="I79" s="87">
        <f t="shared" si="63"/>
        <v>0</v>
      </c>
      <c r="J79" s="129">
        <f>SUM(J80:J81)</f>
        <v>0</v>
      </c>
      <c r="K79" s="73">
        <f t="shared" si="63"/>
        <v>0</v>
      </c>
      <c r="L79" s="93">
        <f t="shared" si="63"/>
        <v>0</v>
      </c>
      <c r="M79" s="231">
        <f t="shared" si="63"/>
        <v>0</v>
      </c>
      <c r="N79" s="73">
        <f t="shared" si="63"/>
        <v>0</v>
      </c>
      <c r="O79" s="87">
        <f t="shared" si="63"/>
        <v>0</v>
      </c>
      <c r="P79" s="311"/>
      <c r="Q79" s="331"/>
    </row>
    <row r="80" spans="1:17" hidden="1" x14ac:dyDescent="0.25">
      <c r="A80" s="30">
        <v>2121</v>
      </c>
      <c r="B80" s="41" t="s">
        <v>77</v>
      </c>
      <c r="C80" s="190">
        <f t="shared" si="24"/>
        <v>0</v>
      </c>
      <c r="D80" s="265"/>
      <c r="E80" s="43"/>
      <c r="F80" s="93">
        <f t="shared" ref="F80:F81" si="64">D80+E80</f>
        <v>0</v>
      </c>
      <c r="G80" s="230"/>
      <c r="H80" s="43"/>
      <c r="I80" s="87">
        <f t="shared" ref="I80:I81" si="65">G80+H80</f>
        <v>0</v>
      </c>
      <c r="J80" s="265"/>
      <c r="K80" s="43"/>
      <c r="L80" s="93">
        <f t="shared" ref="L80:L81" si="66">J80+K80</f>
        <v>0</v>
      </c>
      <c r="M80" s="230"/>
      <c r="N80" s="43"/>
      <c r="O80" s="87">
        <f t="shared" ref="O80:O81" si="67">M80+N80</f>
        <v>0</v>
      </c>
      <c r="P80" s="311"/>
      <c r="Q80" s="331"/>
    </row>
    <row r="81" spans="1:17" ht="24" hidden="1" x14ac:dyDescent="0.25">
      <c r="A81" s="30">
        <v>2122</v>
      </c>
      <c r="B81" s="41" t="s">
        <v>78</v>
      </c>
      <c r="C81" s="190">
        <f t="shared" si="24"/>
        <v>0</v>
      </c>
      <c r="D81" s="265"/>
      <c r="E81" s="43"/>
      <c r="F81" s="93">
        <f t="shared" si="64"/>
        <v>0</v>
      </c>
      <c r="G81" s="230"/>
      <c r="H81" s="43"/>
      <c r="I81" s="87">
        <f t="shared" si="65"/>
        <v>0</v>
      </c>
      <c r="J81" s="265"/>
      <c r="K81" s="43"/>
      <c r="L81" s="93">
        <f t="shared" si="66"/>
        <v>0</v>
      </c>
      <c r="M81" s="230"/>
      <c r="N81" s="43"/>
      <c r="O81" s="87">
        <f t="shared" si="67"/>
        <v>0</v>
      </c>
      <c r="P81" s="311"/>
      <c r="Q81" s="331"/>
    </row>
    <row r="82" spans="1:17" x14ac:dyDescent="0.25">
      <c r="A82" s="34">
        <v>2200</v>
      </c>
      <c r="B82" s="69" t="s">
        <v>80</v>
      </c>
      <c r="C82" s="188">
        <f t="shared" si="24"/>
        <v>118639</v>
      </c>
      <c r="D82" s="127">
        <f>SUM(D83,D88,D94,D102,D111,D115,D121,D127)</f>
        <v>120249</v>
      </c>
      <c r="E82" s="120">
        <f t="shared" ref="E82" si="68">SUM(E83,E88,E94,E102,E111,E115,E121,E127)</f>
        <v>-1810</v>
      </c>
      <c r="F82" s="314">
        <f>SUM(F83,F88,F94,F102,F111,F115,F121,F127)</f>
        <v>118439</v>
      </c>
      <c r="G82" s="228">
        <f>SUM(G83,G88,G94,G102,G111,G115,G121,G127)</f>
        <v>0</v>
      </c>
      <c r="H82" s="120">
        <f t="shared" ref="H82:O82" si="69">SUM(H83,H88,H94,H102,H111,H115,H121,H127)</f>
        <v>0</v>
      </c>
      <c r="I82" s="314">
        <f t="shared" si="69"/>
        <v>0</v>
      </c>
      <c r="J82" s="127">
        <f>SUM(J83,J88,J94,J102,J111,J115,J121,J127)</f>
        <v>200</v>
      </c>
      <c r="K82" s="36">
        <f t="shared" si="69"/>
        <v>0</v>
      </c>
      <c r="L82" s="174">
        <f t="shared" si="69"/>
        <v>200</v>
      </c>
      <c r="M82" s="228">
        <f t="shared" si="69"/>
        <v>0</v>
      </c>
      <c r="N82" s="36">
        <f t="shared" si="69"/>
        <v>0</v>
      </c>
      <c r="O82" s="120">
        <f t="shared" si="69"/>
        <v>0</v>
      </c>
      <c r="P82" s="441"/>
      <c r="Q82" s="331"/>
    </row>
    <row r="83" spans="1:17" ht="24" x14ac:dyDescent="0.25">
      <c r="A83" s="70">
        <v>2210</v>
      </c>
      <c r="B83" s="55" t="s">
        <v>81</v>
      </c>
      <c r="C83" s="195">
        <f t="shared" si="24"/>
        <v>2668</v>
      </c>
      <c r="D83" s="82">
        <f>SUM(D84:D87)</f>
        <v>2668</v>
      </c>
      <c r="E83" s="153">
        <f t="shared" ref="E83" si="70">SUM(E84:E87)</f>
        <v>0</v>
      </c>
      <c r="F83" s="309">
        <f>SUM(F84:F87)</f>
        <v>2668</v>
      </c>
      <c r="G83" s="229">
        <f>SUM(G84:G87)</f>
        <v>0</v>
      </c>
      <c r="H83" s="153">
        <f t="shared" ref="H83:O83" si="71">SUM(H84:H87)</f>
        <v>0</v>
      </c>
      <c r="I83" s="309">
        <f t="shared" si="71"/>
        <v>0</v>
      </c>
      <c r="J83" s="82">
        <f>SUM(J84:J87)</f>
        <v>0</v>
      </c>
      <c r="K83" s="71">
        <f t="shared" si="71"/>
        <v>0</v>
      </c>
      <c r="L83" s="172">
        <f t="shared" si="71"/>
        <v>0</v>
      </c>
      <c r="M83" s="229">
        <f t="shared" si="71"/>
        <v>0</v>
      </c>
      <c r="N83" s="71">
        <f t="shared" si="71"/>
        <v>0</v>
      </c>
      <c r="O83" s="153">
        <f t="shared" si="71"/>
        <v>0</v>
      </c>
      <c r="P83" s="313"/>
      <c r="Q83" s="331"/>
    </row>
    <row r="84" spans="1:17" ht="24" hidden="1" x14ac:dyDescent="0.25">
      <c r="A84" s="27">
        <v>2211</v>
      </c>
      <c r="B84" s="38" t="s">
        <v>82</v>
      </c>
      <c r="C84" s="189">
        <f t="shared" si="24"/>
        <v>0</v>
      </c>
      <c r="D84" s="264"/>
      <c r="E84" s="40"/>
      <c r="F84" s="175">
        <f t="shared" ref="F84:F87" si="72">D84+E84</f>
        <v>0</v>
      </c>
      <c r="G84" s="220"/>
      <c r="H84" s="40"/>
      <c r="I84" s="86">
        <f t="shared" ref="I84:I87" si="73">G84+H84</f>
        <v>0</v>
      </c>
      <c r="J84" s="264"/>
      <c r="K84" s="40"/>
      <c r="L84" s="175">
        <f t="shared" ref="L84:L87" si="74">J84+K84</f>
        <v>0</v>
      </c>
      <c r="M84" s="220"/>
      <c r="N84" s="40"/>
      <c r="O84" s="86">
        <f t="shared" ref="O84:O87" si="75">M84+N84</f>
        <v>0</v>
      </c>
      <c r="P84" s="310"/>
      <c r="Q84" s="331"/>
    </row>
    <row r="85" spans="1:17" ht="36" x14ac:dyDescent="0.25">
      <c r="A85" s="30">
        <v>2212</v>
      </c>
      <c r="B85" s="41" t="s">
        <v>83</v>
      </c>
      <c r="C85" s="190">
        <f t="shared" si="24"/>
        <v>2153</v>
      </c>
      <c r="D85" s="265">
        <v>2153</v>
      </c>
      <c r="E85" s="155"/>
      <c r="F85" s="312">
        <f t="shared" si="72"/>
        <v>2153</v>
      </c>
      <c r="G85" s="230"/>
      <c r="H85" s="155"/>
      <c r="I85" s="312">
        <f t="shared" si="73"/>
        <v>0</v>
      </c>
      <c r="J85" s="265"/>
      <c r="K85" s="43"/>
      <c r="L85" s="93">
        <f t="shared" si="74"/>
        <v>0</v>
      </c>
      <c r="M85" s="230"/>
      <c r="N85" s="43"/>
      <c r="O85" s="87">
        <f t="shared" si="75"/>
        <v>0</v>
      </c>
      <c r="P85" s="311"/>
      <c r="Q85" s="331"/>
    </row>
    <row r="86" spans="1:17" ht="24" x14ac:dyDescent="0.25">
      <c r="A86" s="30">
        <v>2214</v>
      </c>
      <c r="B86" s="41" t="s">
        <v>84</v>
      </c>
      <c r="C86" s="190">
        <f t="shared" si="24"/>
        <v>395</v>
      </c>
      <c r="D86" s="265">
        <v>395</v>
      </c>
      <c r="E86" s="155"/>
      <c r="F86" s="312">
        <f t="shared" si="72"/>
        <v>395</v>
      </c>
      <c r="G86" s="230"/>
      <c r="H86" s="155"/>
      <c r="I86" s="312">
        <f t="shared" si="73"/>
        <v>0</v>
      </c>
      <c r="J86" s="265"/>
      <c r="K86" s="43"/>
      <c r="L86" s="93">
        <f t="shared" si="74"/>
        <v>0</v>
      </c>
      <c r="M86" s="230"/>
      <c r="N86" s="43"/>
      <c r="O86" s="87">
        <f t="shared" si="75"/>
        <v>0</v>
      </c>
      <c r="P86" s="311"/>
      <c r="Q86" s="331"/>
    </row>
    <row r="87" spans="1:17" x14ac:dyDescent="0.25">
      <c r="A87" s="30">
        <v>2219</v>
      </c>
      <c r="B87" s="41" t="s">
        <v>85</v>
      </c>
      <c r="C87" s="190">
        <f t="shared" si="24"/>
        <v>120</v>
      </c>
      <c r="D87" s="265">
        <v>120</v>
      </c>
      <c r="E87" s="155"/>
      <c r="F87" s="312">
        <f t="shared" si="72"/>
        <v>120</v>
      </c>
      <c r="G87" s="230"/>
      <c r="H87" s="155"/>
      <c r="I87" s="312">
        <f t="shared" si="73"/>
        <v>0</v>
      </c>
      <c r="J87" s="265"/>
      <c r="K87" s="43"/>
      <c r="L87" s="93">
        <f t="shared" si="74"/>
        <v>0</v>
      </c>
      <c r="M87" s="230"/>
      <c r="N87" s="43"/>
      <c r="O87" s="87">
        <f t="shared" si="75"/>
        <v>0</v>
      </c>
      <c r="P87" s="311"/>
      <c r="Q87" s="331"/>
    </row>
    <row r="88" spans="1:17" ht="24" x14ac:dyDescent="0.25">
      <c r="A88" s="72">
        <v>2220</v>
      </c>
      <c r="B88" s="41" t="s">
        <v>86</v>
      </c>
      <c r="C88" s="190">
        <f t="shared" si="24"/>
        <v>53901</v>
      </c>
      <c r="D88" s="129">
        <f>SUM(D89:D93)</f>
        <v>53901</v>
      </c>
      <c r="E88" s="87">
        <f t="shared" ref="E88" si="76">SUM(E89:E93)</f>
        <v>0</v>
      </c>
      <c r="F88" s="312">
        <f>SUM(F89:F93)</f>
        <v>53901</v>
      </c>
      <c r="G88" s="231">
        <f>SUM(G89:G93)</f>
        <v>0</v>
      </c>
      <c r="H88" s="87">
        <f t="shared" ref="H88:O88" si="77">SUM(H89:H93)</f>
        <v>0</v>
      </c>
      <c r="I88" s="312">
        <f t="shared" si="77"/>
        <v>0</v>
      </c>
      <c r="J88" s="129">
        <f>SUM(J89:J93)</f>
        <v>0</v>
      </c>
      <c r="K88" s="73">
        <f t="shared" si="77"/>
        <v>0</v>
      </c>
      <c r="L88" s="93">
        <f t="shared" si="77"/>
        <v>0</v>
      </c>
      <c r="M88" s="231">
        <f t="shared" si="77"/>
        <v>0</v>
      </c>
      <c r="N88" s="73">
        <f t="shared" si="77"/>
        <v>0</v>
      </c>
      <c r="O88" s="87">
        <f t="shared" si="77"/>
        <v>0</v>
      </c>
      <c r="P88" s="311"/>
      <c r="Q88" s="331"/>
    </row>
    <row r="89" spans="1:17" ht="24" x14ac:dyDescent="0.25">
      <c r="A89" s="30">
        <v>2221</v>
      </c>
      <c r="B89" s="41" t="s">
        <v>305</v>
      </c>
      <c r="C89" s="190">
        <f t="shared" si="24"/>
        <v>19417</v>
      </c>
      <c r="D89" s="265">
        <v>19417</v>
      </c>
      <c r="E89" s="155"/>
      <c r="F89" s="312">
        <f t="shared" ref="F89:F93" si="78">D89+E89</f>
        <v>19417</v>
      </c>
      <c r="G89" s="230"/>
      <c r="H89" s="155"/>
      <c r="I89" s="312">
        <f t="shared" ref="I89:I93" si="79">G89+H89</f>
        <v>0</v>
      </c>
      <c r="J89" s="265"/>
      <c r="K89" s="43"/>
      <c r="L89" s="93">
        <f t="shared" ref="L89:L93" si="80">J89+K89</f>
        <v>0</v>
      </c>
      <c r="M89" s="230"/>
      <c r="N89" s="43"/>
      <c r="O89" s="87">
        <f t="shared" ref="O89:O93" si="81">M89+N89</f>
        <v>0</v>
      </c>
      <c r="P89" s="311"/>
      <c r="Q89" s="331"/>
    </row>
    <row r="90" spans="1:17" x14ac:dyDescent="0.25">
      <c r="A90" s="30">
        <v>2222</v>
      </c>
      <c r="B90" s="41" t="s">
        <v>87</v>
      </c>
      <c r="C90" s="190">
        <f t="shared" si="24"/>
        <v>4046</v>
      </c>
      <c r="D90" s="265">
        <v>4046</v>
      </c>
      <c r="E90" s="155"/>
      <c r="F90" s="312">
        <f t="shared" si="78"/>
        <v>4046</v>
      </c>
      <c r="G90" s="230"/>
      <c r="H90" s="155"/>
      <c r="I90" s="312">
        <f t="shared" si="79"/>
        <v>0</v>
      </c>
      <c r="J90" s="265"/>
      <c r="K90" s="43"/>
      <c r="L90" s="93">
        <f t="shared" si="80"/>
        <v>0</v>
      </c>
      <c r="M90" s="230"/>
      <c r="N90" s="43"/>
      <c r="O90" s="87">
        <f t="shared" si="81"/>
        <v>0</v>
      </c>
      <c r="P90" s="311"/>
      <c r="Q90" s="331"/>
    </row>
    <row r="91" spans="1:17" x14ac:dyDescent="0.25">
      <c r="A91" s="30">
        <v>2223</v>
      </c>
      <c r="B91" s="41" t="s">
        <v>88</v>
      </c>
      <c r="C91" s="190">
        <f t="shared" si="24"/>
        <v>29452</v>
      </c>
      <c r="D91" s="265">
        <v>29452</v>
      </c>
      <c r="E91" s="155"/>
      <c r="F91" s="312">
        <f t="shared" si="78"/>
        <v>29452</v>
      </c>
      <c r="G91" s="230"/>
      <c r="H91" s="155"/>
      <c r="I91" s="312">
        <f t="shared" si="79"/>
        <v>0</v>
      </c>
      <c r="J91" s="265"/>
      <c r="K91" s="43"/>
      <c r="L91" s="93">
        <f t="shared" si="80"/>
        <v>0</v>
      </c>
      <c r="M91" s="230"/>
      <c r="N91" s="43"/>
      <c r="O91" s="87">
        <f t="shared" si="81"/>
        <v>0</v>
      </c>
      <c r="P91" s="311"/>
      <c r="Q91" s="331"/>
    </row>
    <row r="92" spans="1:17" ht="48" x14ac:dyDescent="0.25">
      <c r="A92" s="30">
        <v>2224</v>
      </c>
      <c r="B92" s="41" t="s">
        <v>89</v>
      </c>
      <c r="C92" s="190">
        <f t="shared" si="24"/>
        <v>986</v>
      </c>
      <c r="D92" s="265">
        <v>986</v>
      </c>
      <c r="E92" s="155"/>
      <c r="F92" s="312">
        <f t="shared" si="78"/>
        <v>986</v>
      </c>
      <c r="G92" s="230"/>
      <c r="H92" s="155"/>
      <c r="I92" s="312">
        <f t="shared" si="79"/>
        <v>0</v>
      </c>
      <c r="J92" s="265"/>
      <c r="K92" s="43"/>
      <c r="L92" s="93">
        <f t="shared" si="80"/>
        <v>0</v>
      </c>
      <c r="M92" s="230"/>
      <c r="N92" s="43"/>
      <c r="O92" s="87">
        <f t="shared" si="81"/>
        <v>0</v>
      </c>
      <c r="P92" s="311"/>
      <c r="Q92" s="331"/>
    </row>
    <row r="93" spans="1:17" ht="24" hidden="1" x14ac:dyDescent="0.25">
      <c r="A93" s="30">
        <v>2229</v>
      </c>
      <c r="B93" s="41" t="s">
        <v>90</v>
      </c>
      <c r="C93" s="190">
        <f t="shared" si="24"/>
        <v>0</v>
      </c>
      <c r="D93" s="265"/>
      <c r="E93" s="43"/>
      <c r="F93" s="93">
        <f t="shared" si="78"/>
        <v>0</v>
      </c>
      <c r="G93" s="230"/>
      <c r="H93" s="43"/>
      <c r="I93" s="87">
        <f t="shared" si="79"/>
        <v>0</v>
      </c>
      <c r="J93" s="265"/>
      <c r="K93" s="43"/>
      <c r="L93" s="93">
        <f t="shared" si="80"/>
        <v>0</v>
      </c>
      <c r="M93" s="230"/>
      <c r="N93" s="43"/>
      <c r="O93" s="87">
        <f t="shared" si="81"/>
        <v>0</v>
      </c>
      <c r="P93" s="311"/>
      <c r="Q93" s="331"/>
    </row>
    <row r="94" spans="1:17" ht="36" x14ac:dyDescent="0.25">
      <c r="A94" s="72">
        <v>2230</v>
      </c>
      <c r="B94" s="41" t="s">
        <v>91</v>
      </c>
      <c r="C94" s="190">
        <f t="shared" si="24"/>
        <v>1325</v>
      </c>
      <c r="D94" s="129">
        <f>SUM(D95:D101)</f>
        <v>1325</v>
      </c>
      <c r="E94" s="87">
        <f t="shared" ref="E94" si="82">SUM(E95:E101)</f>
        <v>0</v>
      </c>
      <c r="F94" s="312">
        <f>SUM(F95:F101)</f>
        <v>1325</v>
      </c>
      <c r="G94" s="231">
        <f>SUM(G95:G101)</f>
        <v>0</v>
      </c>
      <c r="H94" s="87">
        <f t="shared" ref="H94:N94" si="83">SUM(H95:H101)</f>
        <v>0</v>
      </c>
      <c r="I94" s="312">
        <f t="shared" si="83"/>
        <v>0</v>
      </c>
      <c r="J94" s="129">
        <f>SUM(J95:J101)</f>
        <v>0</v>
      </c>
      <c r="K94" s="73">
        <f t="shared" si="83"/>
        <v>0</v>
      </c>
      <c r="L94" s="93">
        <f t="shared" si="83"/>
        <v>0</v>
      </c>
      <c r="M94" s="231">
        <f t="shared" si="83"/>
        <v>0</v>
      </c>
      <c r="N94" s="73">
        <f t="shared" si="83"/>
        <v>0</v>
      </c>
      <c r="O94" s="87">
        <f>SUM(O95:O101)</f>
        <v>0</v>
      </c>
      <c r="P94" s="311"/>
      <c r="Q94" s="331"/>
    </row>
    <row r="95" spans="1:17" ht="24" hidden="1" x14ac:dyDescent="0.25">
      <c r="A95" s="30">
        <v>2231</v>
      </c>
      <c r="B95" s="41" t="s">
        <v>92</v>
      </c>
      <c r="C95" s="190">
        <f t="shared" si="24"/>
        <v>0</v>
      </c>
      <c r="D95" s="265"/>
      <c r="E95" s="43"/>
      <c r="F95" s="93">
        <f t="shared" ref="F95:F101" si="84">D95+E95</f>
        <v>0</v>
      </c>
      <c r="G95" s="230"/>
      <c r="H95" s="43"/>
      <c r="I95" s="87">
        <f t="shared" ref="I95:I101" si="85">G95+H95</f>
        <v>0</v>
      </c>
      <c r="J95" s="265"/>
      <c r="K95" s="43"/>
      <c r="L95" s="93">
        <f t="shared" ref="L95:L101" si="86">J95+K95</f>
        <v>0</v>
      </c>
      <c r="M95" s="230"/>
      <c r="N95" s="43"/>
      <c r="O95" s="87">
        <f t="shared" ref="O95:O101" si="87">M95+N95</f>
        <v>0</v>
      </c>
      <c r="P95" s="311"/>
      <c r="Q95" s="331"/>
    </row>
    <row r="96" spans="1:17" ht="36" hidden="1" x14ac:dyDescent="0.25">
      <c r="A96" s="30">
        <v>2232</v>
      </c>
      <c r="B96" s="41" t="s">
        <v>93</v>
      </c>
      <c r="C96" s="190">
        <f t="shared" si="24"/>
        <v>0</v>
      </c>
      <c r="D96" s="265"/>
      <c r="E96" s="43"/>
      <c r="F96" s="93">
        <f t="shared" si="84"/>
        <v>0</v>
      </c>
      <c r="G96" s="230"/>
      <c r="H96" s="43"/>
      <c r="I96" s="87">
        <f t="shared" si="85"/>
        <v>0</v>
      </c>
      <c r="J96" s="265"/>
      <c r="K96" s="43"/>
      <c r="L96" s="93">
        <f t="shared" si="86"/>
        <v>0</v>
      </c>
      <c r="M96" s="230"/>
      <c r="N96" s="43"/>
      <c r="O96" s="87">
        <f t="shared" si="87"/>
        <v>0</v>
      </c>
      <c r="P96" s="311"/>
      <c r="Q96" s="331"/>
    </row>
    <row r="97" spans="1:17" ht="24" hidden="1" x14ac:dyDescent="0.25">
      <c r="A97" s="27">
        <v>2233</v>
      </c>
      <c r="B97" s="38" t="s">
        <v>94</v>
      </c>
      <c r="C97" s="189">
        <f t="shared" si="24"/>
        <v>0</v>
      </c>
      <c r="D97" s="264"/>
      <c r="E97" s="40"/>
      <c r="F97" s="175">
        <f t="shared" si="84"/>
        <v>0</v>
      </c>
      <c r="G97" s="220"/>
      <c r="H97" s="40"/>
      <c r="I97" s="86">
        <f t="shared" si="85"/>
        <v>0</v>
      </c>
      <c r="J97" s="264"/>
      <c r="K97" s="40"/>
      <c r="L97" s="175">
        <f t="shared" si="86"/>
        <v>0</v>
      </c>
      <c r="M97" s="220"/>
      <c r="N97" s="40"/>
      <c r="O97" s="86">
        <f t="shared" si="87"/>
        <v>0</v>
      </c>
      <c r="P97" s="310"/>
      <c r="Q97" s="331"/>
    </row>
    <row r="98" spans="1:17" ht="36" x14ac:dyDescent="0.25">
      <c r="A98" s="30">
        <v>2234</v>
      </c>
      <c r="B98" s="41" t="s">
        <v>95</v>
      </c>
      <c r="C98" s="190">
        <f t="shared" si="24"/>
        <v>70</v>
      </c>
      <c r="D98" s="265">
        <v>70</v>
      </c>
      <c r="E98" s="155"/>
      <c r="F98" s="312">
        <f t="shared" si="84"/>
        <v>70</v>
      </c>
      <c r="G98" s="230"/>
      <c r="H98" s="155"/>
      <c r="I98" s="312">
        <f t="shared" si="85"/>
        <v>0</v>
      </c>
      <c r="J98" s="265"/>
      <c r="K98" s="43"/>
      <c r="L98" s="93">
        <f t="shared" si="86"/>
        <v>0</v>
      </c>
      <c r="M98" s="230"/>
      <c r="N98" s="43"/>
      <c r="O98" s="87">
        <f t="shared" si="87"/>
        <v>0</v>
      </c>
      <c r="P98" s="311"/>
      <c r="Q98" s="331"/>
    </row>
    <row r="99" spans="1:17" ht="24" hidden="1" x14ac:dyDescent="0.25">
      <c r="A99" s="30">
        <v>2235</v>
      </c>
      <c r="B99" s="41" t="s">
        <v>96</v>
      </c>
      <c r="C99" s="190">
        <f t="shared" si="24"/>
        <v>0</v>
      </c>
      <c r="D99" s="265"/>
      <c r="E99" s="43"/>
      <c r="F99" s="93">
        <f t="shared" si="84"/>
        <v>0</v>
      </c>
      <c r="G99" s="230"/>
      <c r="H99" s="43"/>
      <c r="I99" s="87">
        <f t="shared" si="85"/>
        <v>0</v>
      </c>
      <c r="J99" s="265"/>
      <c r="K99" s="43"/>
      <c r="L99" s="93">
        <f t="shared" si="86"/>
        <v>0</v>
      </c>
      <c r="M99" s="230"/>
      <c r="N99" s="43"/>
      <c r="O99" s="87">
        <f t="shared" si="87"/>
        <v>0</v>
      </c>
      <c r="P99" s="311"/>
      <c r="Q99" s="331"/>
    </row>
    <row r="100" spans="1:17" hidden="1" x14ac:dyDescent="0.25">
      <c r="A100" s="30">
        <v>2236</v>
      </c>
      <c r="B100" s="41" t="s">
        <v>97</v>
      </c>
      <c r="C100" s="190">
        <f t="shared" si="24"/>
        <v>0</v>
      </c>
      <c r="D100" s="265"/>
      <c r="E100" s="43"/>
      <c r="F100" s="93">
        <f t="shared" si="84"/>
        <v>0</v>
      </c>
      <c r="G100" s="230"/>
      <c r="H100" s="43"/>
      <c r="I100" s="87">
        <f t="shared" si="85"/>
        <v>0</v>
      </c>
      <c r="J100" s="265"/>
      <c r="K100" s="43"/>
      <c r="L100" s="93">
        <f t="shared" si="86"/>
        <v>0</v>
      </c>
      <c r="M100" s="230"/>
      <c r="N100" s="43"/>
      <c r="O100" s="87">
        <f t="shared" si="87"/>
        <v>0</v>
      </c>
      <c r="P100" s="311"/>
      <c r="Q100" s="331"/>
    </row>
    <row r="101" spans="1:17" ht="24" x14ac:dyDescent="0.25">
      <c r="A101" s="30">
        <v>2239</v>
      </c>
      <c r="B101" s="41" t="s">
        <v>98</v>
      </c>
      <c r="C101" s="190">
        <f t="shared" si="24"/>
        <v>1255</v>
      </c>
      <c r="D101" s="265">
        <v>1255</v>
      </c>
      <c r="E101" s="155"/>
      <c r="F101" s="312">
        <f t="shared" si="84"/>
        <v>1255</v>
      </c>
      <c r="G101" s="230"/>
      <c r="H101" s="155"/>
      <c r="I101" s="312">
        <f t="shared" si="85"/>
        <v>0</v>
      </c>
      <c r="J101" s="265"/>
      <c r="K101" s="43"/>
      <c r="L101" s="93">
        <f t="shared" si="86"/>
        <v>0</v>
      </c>
      <c r="M101" s="230"/>
      <c r="N101" s="43"/>
      <c r="O101" s="87">
        <f t="shared" si="87"/>
        <v>0</v>
      </c>
      <c r="P101" s="311"/>
      <c r="Q101" s="331"/>
    </row>
    <row r="102" spans="1:17" ht="36" x14ac:dyDescent="0.25">
      <c r="A102" s="72">
        <v>2240</v>
      </c>
      <c r="B102" s="41" t="s">
        <v>99</v>
      </c>
      <c r="C102" s="190">
        <f t="shared" si="24"/>
        <v>5096</v>
      </c>
      <c r="D102" s="129">
        <f>SUM(D103:D110)</f>
        <v>6906</v>
      </c>
      <c r="E102" s="87">
        <f t="shared" ref="E102" si="88">SUM(E103:E110)</f>
        <v>-1810</v>
      </c>
      <c r="F102" s="312">
        <f>SUM(F103:F110)</f>
        <v>5096</v>
      </c>
      <c r="G102" s="231">
        <f>SUM(G103:G110)</f>
        <v>0</v>
      </c>
      <c r="H102" s="87">
        <f t="shared" ref="H102:N102" si="89">SUM(H103:H110)</f>
        <v>0</v>
      </c>
      <c r="I102" s="312">
        <f t="shared" si="89"/>
        <v>0</v>
      </c>
      <c r="J102" s="129">
        <f>SUM(J103:J110)</f>
        <v>0</v>
      </c>
      <c r="K102" s="73">
        <f t="shared" si="89"/>
        <v>0</v>
      </c>
      <c r="L102" s="93">
        <f t="shared" si="89"/>
        <v>0</v>
      </c>
      <c r="M102" s="231">
        <f t="shared" si="89"/>
        <v>0</v>
      </c>
      <c r="N102" s="73">
        <f t="shared" si="89"/>
        <v>0</v>
      </c>
      <c r="O102" s="87">
        <f>SUM(O103:O110)</f>
        <v>0</v>
      </c>
      <c r="P102" s="311"/>
      <c r="Q102" s="331"/>
    </row>
    <row r="103" spans="1:17" hidden="1" x14ac:dyDescent="0.25">
      <c r="A103" s="30">
        <v>2241</v>
      </c>
      <c r="B103" s="41" t="s">
        <v>100</v>
      </c>
      <c r="C103" s="190">
        <f t="shared" si="24"/>
        <v>0</v>
      </c>
      <c r="D103" s="265"/>
      <c r="E103" s="43"/>
      <c r="F103" s="93">
        <f t="shared" ref="F103:F110" si="90">D103+E103</f>
        <v>0</v>
      </c>
      <c r="G103" s="230"/>
      <c r="H103" s="43"/>
      <c r="I103" s="87">
        <f t="shared" ref="I103:I110" si="91">G103+H103</f>
        <v>0</v>
      </c>
      <c r="J103" s="265"/>
      <c r="K103" s="43"/>
      <c r="L103" s="93">
        <f t="shared" ref="L103:L110" si="92">J103+K103</f>
        <v>0</v>
      </c>
      <c r="M103" s="230"/>
      <c r="N103" s="43"/>
      <c r="O103" s="87">
        <f t="shared" ref="O103:O110" si="93">M103+N103</f>
        <v>0</v>
      </c>
      <c r="P103" s="311"/>
      <c r="Q103" s="331"/>
    </row>
    <row r="104" spans="1:17" ht="24" hidden="1" x14ac:dyDescent="0.25">
      <c r="A104" s="30">
        <v>2242</v>
      </c>
      <c r="B104" s="41" t="s">
        <v>101</v>
      </c>
      <c r="C104" s="190">
        <f t="shared" si="24"/>
        <v>0</v>
      </c>
      <c r="D104" s="265"/>
      <c r="E104" s="43"/>
      <c r="F104" s="93">
        <f t="shared" si="90"/>
        <v>0</v>
      </c>
      <c r="G104" s="230"/>
      <c r="H104" s="43"/>
      <c r="I104" s="87">
        <f t="shared" si="91"/>
        <v>0</v>
      </c>
      <c r="J104" s="265"/>
      <c r="K104" s="43"/>
      <c r="L104" s="93">
        <f t="shared" si="92"/>
        <v>0</v>
      </c>
      <c r="M104" s="230"/>
      <c r="N104" s="43"/>
      <c r="O104" s="87">
        <f t="shared" si="93"/>
        <v>0</v>
      </c>
      <c r="P104" s="311"/>
      <c r="Q104" s="331"/>
    </row>
    <row r="105" spans="1:17" ht="36" x14ac:dyDescent="0.25">
      <c r="A105" s="30">
        <v>2243</v>
      </c>
      <c r="B105" s="41" t="s">
        <v>102</v>
      </c>
      <c r="C105" s="190">
        <f t="shared" si="24"/>
        <v>1105</v>
      </c>
      <c r="D105" s="265">
        <v>2915</v>
      </c>
      <c r="E105" s="155">
        <v>-1810</v>
      </c>
      <c r="F105" s="312">
        <f t="shared" si="90"/>
        <v>1105</v>
      </c>
      <c r="G105" s="230"/>
      <c r="H105" s="155"/>
      <c r="I105" s="312">
        <f t="shared" si="91"/>
        <v>0</v>
      </c>
      <c r="J105" s="265"/>
      <c r="K105" s="43"/>
      <c r="L105" s="93">
        <f t="shared" si="92"/>
        <v>0</v>
      </c>
      <c r="M105" s="230"/>
      <c r="N105" s="43"/>
      <c r="O105" s="87">
        <f t="shared" si="93"/>
        <v>0</v>
      </c>
      <c r="P105" s="442" t="s">
        <v>891</v>
      </c>
      <c r="Q105" s="331"/>
    </row>
    <row r="106" spans="1:17" x14ac:dyDescent="0.25">
      <c r="A106" s="30">
        <v>2244</v>
      </c>
      <c r="B106" s="41" t="s">
        <v>103</v>
      </c>
      <c r="C106" s="190">
        <f t="shared" si="24"/>
        <v>3991</v>
      </c>
      <c r="D106" s="265">
        <v>3991</v>
      </c>
      <c r="E106" s="155"/>
      <c r="F106" s="312">
        <f t="shared" si="90"/>
        <v>3991</v>
      </c>
      <c r="G106" s="230"/>
      <c r="H106" s="155"/>
      <c r="I106" s="312">
        <f t="shared" si="91"/>
        <v>0</v>
      </c>
      <c r="J106" s="265"/>
      <c r="K106" s="43"/>
      <c r="L106" s="93">
        <f t="shared" si="92"/>
        <v>0</v>
      </c>
      <c r="M106" s="230"/>
      <c r="N106" s="43"/>
      <c r="O106" s="87">
        <f t="shared" si="93"/>
        <v>0</v>
      </c>
      <c r="P106" s="311"/>
      <c r="Q106" s="331"/>
    </row>
    <row r="107" spans="1:17" ht="24" hidden="1" x14ac:dyDescent="0.25">
      <c r="A107" s="30">
        <v>2246</v>
      </c>
      <c r="B107" s="41" t="s">
        <v>104</v>
      </c>
      <c r="C107" s="190">
        <f t="shared" si="24"/>
        <v>0</v>
      </c>
      <c r="D107" s="265"/>
      <c r="E107" s="43"/>
      <c r="F107" s="93">
        <f t="shared" si="90"/>
        <v>0</v>
      </c>
      <c r="G107" s="230"/>
      <c r="H107" s="43"/>
      <c r="I107" s="87">
        <f t="shared" si="91"/>
        <v>0</v>
      </c>
      <c r="J107" s="265"/>
      <c r="K107" s="43"/>
      <c r="L107" s="93">
        <f t="shared" si="92"/>
        <v>0</v>
      </c>
      <c r="M107" s="230"/>
      <c r="N107" s="43"/>
      <c r="O107" s="87">
        <f t="shared" si="93"/>
        <v>0</v>
      </c>
      <c r="P107" s="311"/>
      <c r="Q107" s="331"/>
    </row>
    <row r="108" spans="1:17" hidden="1" x14ac:dyDescent="0.25">
      <c r="A108" s="30">
        <v>2247</v>
      </c>
      <c r="B108" s="41" t="s">
        <v>105</v>
      </c>
      <c r="C108" s="190">
        <f t="shared" si="24"/>
        <v>0</v>
      </c>
      <c r="D108" s="265"/>
      <c r="E108" s="43"/>
      <c r="F108" s="93">
        <f t="shared" si="90"/>
        <v>0</v>
      </c>
      <c r="G108" s="230"/>
      <c r="H108" s="43"/>
      <c r="I108" s="87">
        <f t="shared" si="91"/>
        <v>0</v>
      </c>
      <c r="J108" s="265"/>
      <c r="K108" s="43"/>
      <c r="L108" s="93">
        <f t="shared" si="92"/>
        <v>0</v>
      </c>
      <c r="M108" s="230"/>
      <c r="N108" s="43"/>
      <c r="O108" s="87">
        <f t="shared" si="93"/>
        <v>0</v>
      </c>
      <c r="P108" s="311"/>
      <c r="Q108" s="331"/>
    </row>
    <row r="109" spans="1:17" ht="24" hidden="1" x14ac:dyDescent="0.25">
      <c r="A109" s="30">
        <v>2248</v>
      </c>
      <c r="B109" s="41" t="s">
        <v>106</v>
      </c>
      <c r="C109" s="190">
        <f t="shared" si="24"/>
        <v>0</v>
      </c>
      <c r="D109" s="265"/>
      <c r="E109" s="43"/>
      <c r="F109" s="93">
        <f t="shared" si="90"/>
        <v>0</v>
      </c>
      <c r="G109" s="230"/>
      <c r="H109" s="43"/>
      <c r="I109" s="87">
        <f t="shared" si="91"/>
        <v>0</v>
      </c>
      <c r="J109" s="265"/>
      <c r="K109" s="43"/>
      <c r="L109" s="93">
        <f t="shared" si="92"/>
        <v>0</v>
      </c>
      <c r="M109" s="230"/>
      <c r="N109" s="43"/>
      <c r="O109" s="87">
        <f t="shared" si="93"/>
        <v>0</v>
      </c>
      <c r="P109" s="311"/>
      <c r="Q109" s="331"/>
    </row>
    <row r="110" spans="1:17" ht="24" hidden="1" x14ac:dyDescent="0.25">
      <c r="A110" s="30">
        <v>2249</v>
      </c>
      <c r="B110" s="41" t="s">
        <v>107</v>
      </c>
      <c r="C110" s="190">
        <f t="shared" si="24"/>
        <v>0</v>
      </c>
      <c r="D110" s="265"/>
      <c r="E110" s="43"/>
      <c r="F110" s="93">
        <f t="shared" si="90"/>
        <v>0</v>
      </c>
      <c r="G110" s="230"/>
      <c r="H110" s="43"/>
      <c r="I110" s="87">
        <f t="shared" si="91"/>
        <v>0</v>
      </c>
      <c r="J110" s="265"/>
      <c r="K110" s="43"/>
      <c r="L110" s="93">
        <f t="shared" si="92"/>
        <v>0</v>
      </c>
      <c r="M110" s="230"/>
      <c r="N110" s="43"/>
      <c r="O110" s="87">
        <f t="shared" si="93"/>
        <v>0</v>
      </c>
      <c r="P110" s="311"/>
      <c r="Q110" s="331"/>
    </row>
    <row r="111" spans="1:17" x14ac:dyDescent="0.25">
      <c r="A111" s="72">
        <v>2250</v>
      </c>
      <c r="B111" s="41" t="s">
        <v>108</v>
      </c>
      <c r="C111" s="190">
        <f t="shared" si="24"/>
        <v>869</v>
      </c>
      <c r="D111" s="129">
        <f>SUM(D112:D114)</f>
        <v>869</v>
      </c>
      <c r="E111" s="87">
        <f t="shared" ref="E111" si="94">SUM(E112:E114)</f>
        <v>0</v>
      </c>
      <c r="F111" s="312">
        <f>SUM(F112:F114)</f>
        <v>869</v>
      </c>
      <c r="G111" s="231">
        <f>SUM(G112:G114)</f>
        <v>0</v>
      </c>
      <c r="H111" s="87">
        <f t="shared" ref="H111:N111" si="95">SUM(H112:H114)</f>
        <v>0</v>
      </c>
      <c r="I111" s="312">
        <f t="shared" si="95"/>
        <v>0</v>
      </c>
      <c r="J111" s="129">
        <f>SUM(J112:J114)</f>
        <v>0</v>
      </c>
      <c r="K111" s="73">
        <f t="shared" si="95"/>
        <v>0</v>
      </c>
      <c r="L111" s="93">
        <f t="shared" si="95"/>
        <v>0</v>
      </c>
      <c r="M111" s="231">
        <f t="shared" si="95"/>
        <v>0</v>
      </c>
      <c r="N111" s="73">
        <f t="shared" si="95"/>
        <v>0</v>
      </c>
      <c r="O111" s="87">
        <f>SUM(O112:O114)</f>
        <v>0</v>
      </c>
      <c r="P111" s="311"/>
      <c r="Q111" s="331"/>
    </row>
    <row r="112" spans="1:17" x14ac:dyDescent="0.25">
      <c r="A112" s="30">
        <v>2251</v>
      </c>
      <c r="B112" s="41" t="s">
        <v>109</v>
      </c>
      <c r="C112" s="190">
        <f t="shared" si="24"/>
        <v>433</v>
      </c>
      <c r="D112" s="265">
        <f>348+85</f>
        <v>433</v>
      </c>
      <c r="E112" s="155"/>
      <c r="F112" s="312">
        <f t="shared" ref="F112:F114" si="96">D112+E112</f>
        <v>433</v>
      </c>
      <c r="G112" s="230"/>
      <c r="H112" s="155"/>
      <c r="I112" s="312">
        <f t="shared" ref="I112:I114" si="97">G112+H112</f>
        <v>0</v>
      </c>
      <c r="J112" s="265"/>
      <c r="K112" s="43"/>
      <c r="L112" s="93">
        <f t="shared" ref="L112:L114" si="98">J112+K112</f>
        <v>0</v>
      </c>
      <c r="M112" s="230"/>
      <c r="N112" s="43"/>
      <c r="O112" s="87">
        <f t="shared" ref="O112:O114" si="99">M112+N112</f>
        <v>0</v>
      </c>
      <c r="P112" s="311"/>
      <c r="Q112" s="331"/>
    </row>
    <row r="113" spans="1:17" ht="24" hidden="1" x14ac:dyDescent="0.25">
      <c r="A113" s="30">
        <v>2252</v>
      </c>
      <c r="B113" s="41" t="s">
        <v>110</v>
      </c>
      <c r="C113" s="190">
        <f t="shared" ref="C113:C176" si="100">SUM(F113,I113,L113,O113)</f>
        <v>0</v>
      </c>
      <c r="D113" s="265"/>
      <c r="E113" s="43"/>
      <c r="F113" s="93">
        <f t="shared" si="96"/>
        <v>0</v>
      </c>
      <c r="G113" s="230"/>
      <c r="H113" s="43"/>
      <c r="I113" s="87">
        <f t="shared" si="97"/>
        <v>0</v>
      </c>
      <c r="J113" s="265"/>
      <c r="K113" s="43"/>
      <c r="L113" s="93">
        <f t="shared" si="98"/>
        <v>0</v>
      </c>
      <c r="M113" s="230"/>
      <c r="N113" s="43"/>
      <c r="O113" s="87">
        <f t="shared" si="99"/>
        <v>0</v>
      </c>
      <c r="P113" s="311"/>
      <c r="Q113" s="331"/>
    </row>
    <row r="114" spans="1:17" ht="24" x14ac:dyDescent="0.25">
      <c r="A114" s="30">
        <v>2259</v>
      </c>
      <c r="B114" s="41" t="s">
        <v>111</v>
      </c>
      <c r="C114" s="190">
        <f t="shared" si="100"/>
        <v>436</v>
      </c>
      <c r="D114" s="265">
        <v>436</v>
      </c>
      <c r="E114" s="155"/>
      <c r="F114" s="312">
        <f t="shared" si="96"/>
        <v>436</v>
      </c>
      <c r="G114" s="230"/>
      <c r="H114" s="155"/>
      <c r="I114" s="312">
        <f t="shared" si="97"/>
        <v>0</v>
      </c>
      <c r="J114" s="265"/>
      <c r="K114" s="43"/>
      <c r="L114" s="93">
        <f t="shared" si="98"/>
        <v>0</v>
      </c>
      <c r="M114" s="230"/>
      <c r="N114" s="43"/>
      <c r="O114" s="87">
        <f t="shared" si="99"/>
        <v>0</v>
      </c>
      <c r="P114" s="311"/>
      <c r="Q114" s="331"/>
    </row>
    <row r="115" spans="1:17" x14ac:dyDescent="0.25">
      <c r="A115" s="72">
        <v>2260</v>
      </c>
      <c r="B115" s="41" t="s">
        <v>112</v>
      </c>
      <c r="C115" s="190">
        <f t="shared" si="100"/>
        <v>54513</v>
      </c>
      <c r="D115" s="129">
        <f>SUM(D116:D120)</f>
        <v>54513</v>
      </c>
      <c r="E115" s="87">
        <f t="shared" ref="E115" si="101">SUM(E116:E120)</f>
        <v>0</v>
      </c>
      <c r="F115" s="312">
        <f>SUM(F116:F120)</f>
        <v>54513</v>
      </c>
      <c r="G115" s="231">
        <f>SUM(G116:G120)</f>
        <v>0</v>
      </c>
      <c r="H115" s="87">
        <f t="shared" ref="H115:N115" si="102">SUM(H116:H120)</f>
        <v>0</v>
      </c>
      <c r="I115" s="312">
        <f t="shared" si="102"/>
        <v>0</v>
      </c>
      <c r="J115" s="129">
        <f>SUM(J116:J120)</f>
        <v>0</v>
      </c>
      <c r="K115" s="73">
        <f t="shared" si="102"/>
        <v>0</v>
      </c>
      <c r="L115" s="93">
        <f t="shared" si="102"/>
        <v>0</v>
      </c>
      <c r="M115" s="231">
        <f t="shared" si="102"/>
        <v>0</v>
      </c>
      <c r="N115" s="73">
        <f t="shared" si="102"/>
        <v>0</v>
      </c>
      <c r="O115" s="87">
        <f>SUM(O116:O120)</f>
        <v>0</v>
      </c>
      <c r="P115" s="311"/>
      <c r="Q115" s="331"/>
    </row>
    <row r="116" spans="1:17" x14ac:dyDescent="0.25">
      <c r="A116" s="30">
        <v>2261</v>
      </c>
      <c r="B116" s="41" t="s">
        <v>113</v>
      </c>
      <c r="C116" s="190">
        <f t="shared" si="100"/>
        <v>54366</v>
      </c>
      <c r="D116" s="265">
        <v>54366</v>
      </c>
      <c r="E116" s="155"/>
      <c r="F116" s="312">
        <f t="shared" ref="F116:F120" si="103">D116+E116</f>
        <v>54366</v>
      </c>
      <c r="G116" s="230"/>
      <c r="H116" s="155"/>
      <c r="I116" s="312">
        <f t="shared" ref="I116:I120" si="104">G116+H116</f>
        <v>0</v>
      </c>
      <c r="J116" s="265"/>
      <c r="K116" s="43"/>
      <c r="L116" s="93">
        <f t="shared" ref="L116:L120" si="105">J116+K116</f>
        <v>0</v>
      </c>
      <c r="M116" s="230"/>
      <c r="N116" s="43"/>
      <c r="O116" s="87">
        <f t="shared" ref="O116:O120" si="106">M116+N116</f>
        <v>0</v>
      </c>
      <c r="P116" s="311"/>
      <c r="Q116" s="331"/>
    </row>
    <row r="117" spans="1:17" x14ac:dyDescent="0.25">
      <c r="A117" s="30">
        <v>2262</v>
      </c>
      <c r="B117" s="41" t="s">
        <v>114</v>
      </c>
      <c r="C117" s="190">
        <f t="shared" si="100"/>
        <v>100</v>
      </c>
      <c r="D117" s="265">
        <v>100</v>
      </c>
      <c r="E117" s="155"/>
      <c r="F117" s="312">
        <f t="shared" si="103"/>
        <v>100</v>
      </c>
      <c r="G117" s="230"/>
      <c r="H117" s="155"/>
      <c r="I117" s="312">
        <f t="shared" si="104"/>
        <v>0</v>
      </c>
      <c r="J117" s="265"/>
      <c r="K117" s="43"/>
      <c r="L117" s="93">
        <f t="shared" si="105"/>
        <v>0</v>
      </c>
      <c r="M117" s="230"/>
      <c r="N117" s="43"/>
      <c r="O117" s="87">
        <f t="shared" si="106"/>
        <v>0</v>
      </c>
      <c r="P117" s="311"/>
      <c r="Q117" s="331"/>
    </row>
    <row r="118" spans="1:17" hidden="1" x14ac:dyDescent="0.25">
      <c r="A118" s="30">
        <v>2263</v>
      </c>
      <c r="B118" s="41" t="s">
        <v>115</v>
      </c>
      <c r="C118" s="190">
        <f t="shared" si="100"/>
        <v>0</v>
      </c>
      <c r="D118" s="265"/>
      <c r="E118" s="43"/>
      <c r="F118" s="93">
        <f t="shared" si="103"/>
        <v>0</v>
      </c>
      <c r="G118" s="230"/>
      <c r="H118" s="43"/>
      <c r="I118" s="87">
        <f t="shared" si="104"/>
        <v>0</v>
      </c>
      <c r="J118" s="265"/>
      <c r="K118" s="43"/>
      <c r="L118" s="93">
        <f t="shared" si="105"/>
        <v>0</v>
      </c>
      <c r="M118" s="230"/>
      <c r="N118" s="43"/>
      <c r="O118" s="87">
        <f t="shared" si="106"/>
        <v>0</v>
      </c>
      <c r="P118" s="311"/>
      <c r="Q118" s="331"/>
    </row>
    <row r="119" spans="1:17" ht="24" hidden="1" x14ac:dyDescent="0.25">
      <c r="A119" s="30">
        <v>2264</v>
      </c>
      <c r="B119" s="41" t="s">
        <v>116</v>
      </c>
      <c r="C119" s="190">
        <f t="shared" si="100"/>
        <v>0</v>
      </c>
      <c r="D119" s="265"/>
      <c r="E119" s="43"/>
      <c r="F119" s="93">
        <f t="shared" si="103"/>
        <v>0</v>
      </c>
      <c r="G119" s="230"/>
      <c r="H119" s="43"/>
      <c r="I119" s="87">
        <f t="shared" si="104"/>
        <v>0</v>
      </c>
      <c r="J119" s="265"/>
      <c r="K119" s="43"/>
      <c r="L119" s="93">
        <f t="shared" si="105"/>
        <v>0</v>
      </c>
      <c r="M119" s="230"/>
      <c r="N119" s="43"/>
      <c r="O119" s="87">
        <f t="shared" si="106"/>
        <v>0</v>
      </c>
      <c r="P119" s="311"/>
      <c r="Q119" s="331"/>
    </row>
    <row r="120" spans="1:17" x14ac:dyDescent="0.25">
      <c r="A120" s="30">
        <v>2269</v>
      </c>
      <c r="B120" s="41" t="s">
        <v>117</v>
      </c>
      <c r="C120" s="190">
        <f t="shared" si="100"/>
        <v>47</v>
      </c>
      <c r="D120" s="265">
        <v>47</v>
      </c>
      <c r="E120" s="155"/>
      <c r="F120" s="312">
        <f t="shared" si="103"/>
        <v>47</v>
      </c>
      <c r="G120" s="230"/>
      <c r="H120" s="155"/>
      <c r="I120" s="312">
        <f t="shared" si="104"/>
        <v>0</v>
      </c>
      <c r="J120" s="265"/>
      <c r="K120" s="43"/>
      <c r="L120" s="93">
        <f t="shared" si="105"/>
        <v>0</v>
      </c>
      <c r="M120" s="230"/>
      <c r="N120" s="43"/>
      <c r="O120" s="87">
        <f t="shared" si="106"/>
        <v>0</v>
      </c>
      <c r="P120" s="311"/>
      <c r="Q120" s="331"/>
    </row>
    <row r="121" spans="1:17" x14ac:dyDescent="0.25">
      <c r="A121" s="72">
        <v>2270</v>
      </c>
      <c r="B121" s="41" t="s">
        <v>118</v>
      </c>
      <c r="C121" s="190">
        <f t="shared" si="100"/>
        <v>267</v>
      </c>
      <c r="D121" s="129">
        <f>SUM(D122:D126)</f>
        <v>67</v>
      </c>
      <c r="E121" s="87">
        <f t="shared" ref="E121" si="107">SUM(E122:E126)</f>
        <v>0</v>
      </c>
      <c r="F121" s="312">
        <f>SUM(F122:F126)</f>
        <v>67</v>
      </c>
      <c r="G121" s="231">
        <f>SUM(G122:G126)</f>
        <v>0</v>
      </c>
      <c r="H121" s="87">
        <f t="shared" ref="H121:N121" si="108">SUM(H122:H126)</f>
        <v>0</v>
      </c>
      <c r="I121" s="312">
        <f t="shared" si="108"/>
        <v>0</v>
      </c>
      <c r="J121" s="129">
        <f>SUM(J122:J126)</f>
        <v>200</v>
      </c>
      <c r="K121" s="73">
        <f t="shared" si="108"/>
        <v>0</v>
      </c>
      <c r="L121" s="93">
        <f t="shared" si="108"/>
        <v>200</v>
      </c>
      <c r="M121" s="231">
        <f t="shared" si="108"/>
        <v>0</v>
      </c>
      <c r="N121" s="73">
        <f t="shared" si="108"/>
        <v>0</v>
      </c>
      <c r="O121" s="87">
        <f>SUM(O122:O126)</f>
        <v>0</v>
      </c>
      <c r="P121" s="311"/>
      <c r="Q121" s="331"/>
    </row>
    <row r="122" spans="1:17" hidden="1" x14ac:dyDescent="0.25">
      <c r="A122" s="30">
        <v>2272</v>
      </c>
      <c r="B122" s="92" t="s">
        <v>119</v>
      </c>
      <c r="C122" s="190">
        <f t="shared" si="100"/>
        <v>0</v>
      </c>
      <c r="D122" s="265"/>
      <c r="E122" s="43"/>
      <c r="F122" s="93">
        <f t="shared" ref="F122:F126" si="109">D122+E122</f>
        <v>0</v>
      </c>
      <c r="G122" s="230"/>
      <c r="H122" s="43"/>
      <c r="I122" s="87">
        <f t="shared" ref="I122:I126" si="110">G122+H122</f>
        <v>0</v>
      </c>
      <c r="J122" s="265"/>
      <c r="K122" s="43"/>
      <c r="L122" s="93">
        <f t="shared" ref="L122:L126" si="111">J122+K122</f>
        <v>0</v>
      </c>
      <c r="M122" s="230"/>
      <c r="N122" s="43"/>
      <c r="O122" s="87">
        <f t="shared" ref="O122:O126" si="112">M122+N122</f>
        <v>0</v>
      </c>
      <c r="P122" s="311"/>
      <c r="Q122" s="331"/>
    </row>
    <row r="123" spans="1:17" ht="24" hidden="1" x14ac:dyDescent="0.25">
      <c r="A123" s="30">
        <v>2274</v>
      </c>
      <c r="B123" s="117" t="s">
        <v>306</v>
      </c>
      <c r="C123" s="190">
        <f t="shared" si="100"/>
        <v>0</v>
      </c>
      <c r="D123" s="265"/>
      <c r="E123" s="43"/>
      <c r="F123" s="93">
        <f t="shared" si="109"/>
        <v>0</v>
      </c>
      <c r="G123" s="230"/>
      <c r="H123" s="43"/>
      <c r="I123" s="87">
        <f t="shared" si="110"/>
        <v>0</v>
      </c>
      <c r="J123" s="265"/>
      <c r="K123" s="43"/>
      <c r="L123" s="93">
        <f t="shared" si="111"/>
        <v>0</v>
      </c>
      <c r="M123" s="230"/>
      <c r="N123" s="43"/>
      <c r="O123" s="87">
        <f t="shared" si="112"/>
        <v>0</v>
      </c>
      <c r="P123" s="311"/>
      <c r="Q123" s="331"/>
    </row>
    <row r="124" spans="1:17" ht="24" hidden="1" x14ac:dyDescent="0.25">
      <c r="A124" s="30">
        <v>2275</v>
      </c>
      <c r="B124" s="41" t="s">
        <v>120</v>
      </c>
      <c r="C124" s="190">
        <f t="shared" si="100"/>
        <v>0</v>
      </c>
      <c r="D124" s="265"/>
      <c r="E124" s="43"/>
      <c r="F124" s="93">
        <f t="shared" si="109"/>
        <v>0</v>
      </c>
      <c r="G124" s="230"/>
      <c r="H124" s="43"/>
      <c r="I124" s="87">
        <f t="shared" si="110"/>
        <v>0</v>
      </c>
      <c r="J124" s="265"/>
      <c r="K124" s="43"/>
      <c r="L124" s="93">
        <f t="shared" si="111"/>
        <v>0</v>
      </c>
      <c r="M124" s="230"/>
      <c r="N124" s="43"/>
      <c r="O124" s="87">
        <f t="shared" si="112"/>
        <v>0</v>
      </c>
      <c r="P124" s="311"/>
      <c r="Q124" s="331"/>
    </row>
    <row r="125" spans="1:17" ht="36" hidden="1" x14ac:dyDescent="0.25">
      <c r="A125" s="30">
        <v>2276</v>
      </c>
      <c r="B125" s="41" t="s">
        <v>121</v>
      </c>
      <c r="C125" s="190">
        <f t="shared" si="100"/>
        <v>0</v>
      </c>
      <c r="D125" s="265"/>
      <c r="E125" s="43"/>
      <c r="F125" s="93">
        <f t="shared" si="109"/>
        <v>0</v>
      </c>
      <c r="G125" s="230"/>
      <c r="H125" s="43"/>
      <c r="I125" s="87">
        <f t="shared" si="110"/>
        <v>0</v>
      </c>
      <c r="J125" s="265"/>
      <c r="K125" s="43"/>
      <c r="L125" s="93">
        <f t="shared" si="111"/>
        <v>0</v>
      </c>
      <c r="M125" s="230"/>
      <c r="N125" s="43"/>
      <c r="O125" s="87">
        <f t="shared" si="112"/>
        <v>0</v>
      </c>
      <c r="P125" s="311"/>
      <c r="Q125" s="331"/>
    </row>
    <row r="126" spans="1:17" ht="24" x14ac:dyDescent="0.25">
      <c r="A126" s="30">
        <v>2279</v>
      </c>
      <c r="B126" s="41" t="s">
        <v>122</v>
      </c>
      <c r="C126" s="190">
        <f t="shared" si="100"/>
        <v>267</v>
      </c>
      <c r="D126" s="265">
        <v>67</v>
      </c>
      <c r="E126" s="155"/>
      <c r="F126" s="312">
        <f t="shared" si="109"/>
        <v>67</v>
      </c>
      <c r="G126" s="230"/>
      <c r="H126" s="155"/>
      <c r="I126" s="312">
        <f t="shared" si="110"/>
        <v>0</v>
      </c>
      <c r="J126" s="265">
        <v>200</v>
      </c>
      <c r="K126" s="43"/>
      <c r="L126" s="93">
        <f t="shared" si="111"/>
        <v>200</v>
      </c>
      <c r="M126" s="230"/>
      <c r="N126" s="43"/>
      <c r="O126" s="87">
        <f t="shared" si="112"/>
        <v>0</v>
      </c>
      <c r="P126" s="311"/>
      <c r="Q126" s="331"/>
    </row>
    <row r="127" spans="1:17" ht="24" hidden="1" x14ac:dyDescent="0.25">
      <c r="A127" s="686">
        <v>2280</v>
      </c>
      <c r="B127" s="38" t="s">
        <v>123</v>
      </c>
      <c r="C127" s="189">
        <f t="shared" si="100"/>
        <v>0</v>
      </c>
      <c r="D127" s="128">
        <f t="shared" ref="D127" si="113">SUM(D128)</f>
        <v>0</v>
      </c>
      <c r="E127" s="75">
        <f>SUM(E128)</f>
        <v>0</v>
      </c>
      <c r="F127" s="175">
        <f t="shared" ref="F127:O127" si="114">SUM(F128)</f>
        <v>0</v>
      </c>
      <c r="G127" s="233">
        <f t="shared" si="114"/>
        <v>0</v>
      </c>
      <c r="H127" s="75">
        <f t="shared" si="114"/>
        <v>0</v>
      </c>
      <c r="I127" s="86">
        <f t="shared" si="114"/>
        <v>0</v>
      </c>
      <c r="J127" s="128">
        <f t="shared" si="114"/>
        <v>0</v>
      </c>
      <c r="K127" s="75">
        <f t="shared" si="114"/>
        <v>0</v>
      </c>
      <c r="L127" s="175">
        <f t="shared" si="114"/>
        <v>0</v>
      </c>
      <c r="M127" s="233">
        <f t="shared" si="114"/>
        <v>0</v>
      </c>
      <c r="N127" s="75">
        <f t="shared" si="114"/>
        <v>0</v>
      </c>
      <c r="O127" s="87">
        <f t="shared" si="114"/>
        <v>0</v>
      </c>
      <c r="P127" s="311"/>
      <c r="Q127" s="331"/>
    </row>
    <row r="128" spans="1:17" ht="24" hidden="1" x14ac:dyDescent="0.25">
      <c r="A128" s="30">
        <v>2283</v>
      </c>
      <c r="B128" s="41" t="s">
        <v>124</v>
      </c>
      <c r="C128" s="190">
        <f t="shared" si="100"/>
        <v>0</v>
      </c>
      <c r="D128" s="265"/>
      <c r="E128" s="43"/>
      <c r="F128" s="93">
        <f>D128+E128</f>
        <v>0</v>
      </c>
      <c r="G128" s="230"/>
      <c r="H128" s="43"/>
      <c r="I128" s="87">
        <f>G128+H128</f>
        <v>0</v>
      </c>
      <c r="J128" s="265"/>
      <c r="K128" s="43"/>
      <c r="L128" s="93">
        <f>J128+K128</f>
        <v>0</v>
      </c>
      <c r="M128" s="230"/>
      <c r="N128" s="43"/>
      <c r="O128" s="87">
        <f>M128+N128</f>
        <v>0</v>
      </c>
      <c r="P128" s="311"/>
      <c r="Q128" s="331"/>
    </row>
    <row r="129" spans="1:17" ht="38.25" customHeight="1" x14ac:dyDescent="0.25">
      <c r="A129" s="34">
        <v>2300</v>
      </c>
      <c r="B129" s="69" t="s">
        <v>125</v>
      </c>
      <c r="C129" s="188">
        <f t="shared" si="100"/>
        <v>44436</v>
      </c>
      <c r="D129" s="127">
        <f>SUM(D130,D135,D139,D140,D143,D150,D158,D159,D162)</f>
        <v>18199</v>
      </c>
      <c r="E129" s="120">
        <f t="shared" ref="E129" si="115">SUM(E130,E135,E139,E140,E143,E150,E158,E159,E162)</f>
        <v>0</v>
      </c>
      <c r="F129" s="314">
        <f>SUM(F130,F135,F139,F140,F143,F150,F158,F159,F162)</f>
        <v>18199</v>
      </c>
      <c r="G129" s="228">
        <f>SUM(G130,G135,G139,G140,G143,G150,G158,G159,G162)</f>
        <v>0</v>
      </c>
      <c r="H129" s="120">
        <f t="shared" ref="H129:N129" si="116">SUM(H130,H135,H139,H140,H143,H150,H158,H159,H162)</f>
        <v>0</v>
      </c>
      <c r="I129" s="314">
        <f t="shared" si="116"/>
        <v>0</v>
      </c>
      <c r="J129" s="127">
        <f>SUM(J130,J135,J139,J140,J143,J150,J158,J159,J162)</f>
        <v>26237</v>
      </c>
      <c r="K129" s="36">
        <f t="shared" si="116"/>
        <v>0</v>
      </c>
      <c r="L129" s="174">
        <f t="shared" si="116"/>
        <v>26237</v>
      </c>
      <c r="M129" s="228">
        <f t="shared" si="116"/>
        <v>0</v>
      </c>
      <c r="N129" s="36">
        <f t="shared" si="116"/>
        <v>0</v>
      </c>
      <c r="O129" s="120">
        <f>SUM(O130,O135,O139,O140,O143,O150,O158,O159,O162)</f>
        <v>0</v>
      </c>
      <c r="P129" s="317"/>
      <c r="Q129" s="331"/>
    </row>
    <row r="130" spans="1:17" ht="24" x14ac:dyDescent="0.25">
      <c r="A130" s="686">
        <v>2310</v>
      </c>
      <c r="B130" s="38" t="s">
        <v>126</v>
      </c>
      <c r="C130" s="189">
        <f t="shared" si="100"/>
        <v>5332</v>
      </c>
      <c r="D130" s="128">
        <f t="shared" ref="D130:O130" si="117">SUM(D131:D134)</f>
        <v>5332</v>
      </c>
      <c r="E130" s="86">
        <f t="shared" si="117"/>
        <v>0</v>
      </c>
      <c r="F130" s="315">
        <f t="shared" si="117"/>
        <v>5332</v>
      </c>
      <c r="G130" s="233">
        <f t="shared" si="117"/>
        <v>0</v>
      </c>
      <c r="H130" s="86">
        <f t="shared" si="117"/>
        <v>0</v>
      </c>
      <c r="I130" s="315">
        <f t="shared" si="117"/>
        <v>0</v>
      </c>
      <c r="J130" s="128">
        <f t="shared" si="117"/>
        <v>0</v>
      </c>
      <c r="K130" s="75">
        <f t="shared" si="117"/>
        <v>0</v>
      </c>
      <c r="L130" s="175">
        <f t="shared" si="117"/>
        <v>0</v>
      </c>
      <c r="M130" s="233">
        <f t="shared" si="117"/>
        <v>0</v>
      </c>
      <c r="N130" s="75">
        <f t="shared" si="117"/>
        <v>0</v>
      </c>
      <c r="O130" s="86">
        <f t="shared" si="117"/>
        <v>0</v>
      </c>
      <c r="P130" s="310"/>
      <c r="Q130" s="331"/>
    </row>
    <row r="131" spans="1:17" x14ac:dyDescent="0.25">
      <c r="A131" s="30">
        <v>2311</v>
      </c>
      <c r="B131" s="41" t="s">
        <v>127</v>
      </c>
      <c r="C131" s="190">
        <f t="shared" si="100"/>
        <v>2562</v>
      </c>
      <c r="D131" s="265">
        <v>2562</v>
      </c>
      <c r="E131" s="155"/>
      <c r="F131" s="312">
        <f t="shared" ref="F131:F134" si="118">D131+E131</f>
        <v>2562</v>
      </c>
      <c r="G131" s="230"/>
      <c r="H131" s="155"/>
      <c r="I131" s="312">
        <f t="shared" ref="I131:I134" si="119">G131+H131</f>
        <v>0</v>
      </c>
      <c r="J131" s="265"/>
      <c r="K131" s="43"/>
      <c r="L131" s="93">
        <f t="shared" ref="L131:L134" si="120">J131+K131</f>
        <v>0</v>
      </c>
      <c r="M131" s="230"/>
      <c r="N131" s="43"/>
      <c r="O131" s="87">
        <f t="shared" ref="O131:O134" si="121">M131+N131</f>
        <v>0</v>
      </c>
      <c r="P131" s="311"/>
      <c r="Q131" s="331"/>
    </row>
    <row r="132" spans="1:17" x14ac:dyDescent="0.25">
      <c r="A132" s="30">
        <v>2312</v>
      </c>
      <c r="B132" s="41" t="s">
        <v>128</v>
      </c>
      <c r="C132" s="190">
        <f t="shared" si="100"/>
        <v>2500</v>
      </c>
      <c r="D132" s="265">
        <v>2500</v>
      </c>
      <c r="E132" s="155"/>
      <c r="F132" s="312">
        <f t="shared" si="118"/>
        <v>2500</v>
      </c>
      <c r="G132" s="230"/>
      <c r="H132" s="155"/>
      <c r="I132" s="312">
        <f t="shared" si="119"/>
        <v>0</v>
      </c>
      <c r="J132" s="265"/>
      <c r="K132" s="43"/>
      <c r="L132" s="93">
        <f t="shared" si="120"/>
        <v>0</v>
      </c>
      <c r="M132" s="230"/>
      <c r="N132" s="43"/>
      <c r="O132" s="87">
        <f t="shared" si="121"/>
        <v>0</v>
      </c>
      <c r="P132" s="311"/>
      <c r="Q132" s="331"/>
    </row>
    <row r="133" spans="1:17" x14ac:dyDescent="0.25">
      <c r="A133" s="30">
        <v>2313</v>
      </c>
      <c r="B133" s="41" t="s">
        <v>129</v>
      </c>
      <c r="C133" s="190">
        <f t="shared" si="100"/>
        <v>150</v>
      </c>
      <c r="D133" s="265">
        <v>150</v>
      </c>
      <c r="E133" s="155"/>
      <c r="F133" s="312">
        <f t="shared" si="118"/>
        <v>150</v>
      </c>
      <c r="G133" s="230"/>
      <c r="H133" s="155"/>
      <c r="I133" s="312">
        <f t="shared" si="119"/>
        <v>0</v>
      </c>
      <c r="J133" s="265"/>
      <c r="K133" s="43"/>
      <c r="L133" s="93">
        <f t="shared" si="120"/>
        <v>0</v>
      </c>
      <c r="M133" s="230"/>
      <c r="N133" s="43"/>
      <c r="O133" s="87">
        <f t="shared" si="121"/>
        <v>0</v>
      </c>
      <c r="P133" s="311"/>
      <c r="Q133" s="331"/>
    </row>
    <row r="134" spans="1:17" ht="47.25" customHeight="1" x14ac:dyDescent="0.25">
      <c r="A134" s="30">
        <v>2314</v>
      </c>
      <c r="B134" s="41" t="s">
        <v>307</v>
      </c>
      <c r="C134" s="190">
        <f t="shared" si="100"/>
        <v>120</v>
      </c>
      <c r="D134" s="265">
        <v>120</v>
      </c>
      <c r="E134" s="155"/>
      <c r="F134" s="312">
        <f t="shared" si="118"/>
        <v>120</v>
      </c>
      <c r="G134" s="230"/>
      <c r="H134" s="155"/>
      <c r="I134" s="312">
        <f t="shared" si="119"/>
        <v>0</v>
      </c>
      <c r="J134" s="265"/>
      <c r="K134" s="43"/>
      <c r="L134" s="93">
        <f t="shared" si="120"/>
        <v>0</v>
      </c>
      <c r="M134" s="230"/>
      <c r="N134" s="43"/>
      <c r="O134" s="87">
        <f t="shared" si="121"/>
        <v>0</v>
      </c>
      <c r="P134" s="311"/>
      <c r="Q134" s="331"/>
    </row>
    <row r="135" spans="1:17" x14ac:dyDescent="0.25">
      <c r="A135" s="72">
        <v>2320</v>
      </c>
      <c r="B135" s="41" t="s">
        <v>130</v>
      </c>
      <c r="C135" s="190">
        <f t="shared" si="100"/>
        <v>4245</v>
      </c>
      <c r="D135" s="129">
        <f>SUM(D136:D138)</f>
        <v>3645</v>
      </c>
      <c r="E135" s="87">
        <f>SUM(E136:E138)</f>
        <v>0</v>
      </c>
      <c r="F135" s="312">
        <f>SUM(F136:F138)</f>
        <v>3645</v>
      </c>
      <c r="G135" s="231">
        <f>SUM(G136:G138)</f>
        <v>0</v>
      </c>
      <c r="H135" s="87">
        <f>SUM(H136:H138)</f>
        <v>0</v>
      </c>
      <c r="I135" s="312">
        <f t="shared" ref="I135:N135" si="122">SUM(I136:I138)</f>
        <v>0</v>
      </c>
      <c r="J135" s="129">
        <f>SUM(J136:J138)</f>
        <v>600</v>
      </c>
      <c r="K135" s="73">
        <f t="shared" si="122"/>
        <v>0</v>
      </c>
      <c r="L135" s="93">
        <f t="shared" si="122"/>
        <v>600</v>
      </c>
      <c r="M135" s="231">
        <f t="shared" si="122"/>
        <v>0</v>
      </c>
      <c r="N135" s="73">
        <f t="shared" si="122"/>
        <v>0</v>
      </c>
      <c r="O135" s="87">
        <f>SUM(O136:O138)</f>
        <v>0</v>
      </c>
      <c r="P135" s="311"/>
      <c r="Q135" s="331"/>
    </row>
    <row r="136" spans="1:17" x14ac:dyDescent="0.25">
      <c r="A136" s="30">
        <v>2321</v>
      </c>
      <c r="B136" s="41" t="s">
        <v>131</v>
      </c>
      <c r="C136" s="190">
        <f t="shared" si="100"/>
        <v>3380</v>
      </c>
      <c r="D136" s="265">
        <v>3380</v>
      </c>
      <c r="E136" s="155"/>
      <c r="F136" s="312">
        <f t="shared" ref="F136:F139" si="123">D136+E136</f>
        <v>3380</v>
      </c>
      <c r="G136" s="230"/>
      <c r="H136" s="155"/>
      <c r="I136" s="312">
        <f t="shared" ref="I136:I139" si="124">G136+H136</f>
        <v>0</v>
      </c>
      <c r="J136" s="265"/>
      <c r="K136" s="43"/>
      <c r="L136" s="93">
        <f t="shared" ref="L136:L139" si="125">J136+K136</f>
        <v>0</v>
      </c>
      <c r="M136" s="230"/>
      <c r="N136" s="43"/>
      <c r="O136" s="87">
        <f t="shared" ref="O136:O139" si="126">M136+N136</f>
        <v>0</v>
      </c>
      <c r="P136" s="311"/>
      <c r="Q136" s="331"/>
    </row>
    <row r="137" spans="1:17" x14ac:dyDescent="0.25">
      <c r="A137" s="30">
        <v>2322</v>
      </c>
      <c r="B137" s="41" t="s">
        <v>132</v>
      </c>
      <c r="C137" s="190">
        <f t="shared" si="100"/>
        <v>865</v>
      </c>
      <c r="D137" s="265">
        <v>265</v>
      </c>
      <c r="E137" s="155"/>
      <c r="F137" s="312">
        <f t="shared" si="123"/>
        <v>265</v>
      </c>
      <c r="G137" s="230"/>
      <c r="H137" s="155"/>
      <c r="I137" s="312">
        <f t="shared" si="124"/>
        <v>0</v>
      </c>
      <c r="J137" s="265">
        <v>600</v>
      </c>
      <c r="K137" s="43"/>
      <c r="L137" s="93">
        <f t="shared" si="125"/>
        <v>600</v>
      </c>
      <c r="M137" s="230"/>
      <c r="N137" s="43"/>
      <c r="O137" s="87">
        <f t="shared" si="126"/>
        <v>0</v>
      </c>
      <c r="P137" s="311"/>
      <c r="Q137" s="331"/>
    </row>
    <row r="138" spans="1:17" ht="10.5" hidden="1" customHeight="1" x14ac:dyDescent="0.25">
      <c r="A138" s="30">
        <v>2329</v>
      </c>
      <c r="B138" s="41" t="s">
        <v>133</v>
      </c>
      <c r="C138" s="190">
        <f t="shared" si="100"/>
        <v>0</v>
      </c>
      <c r="D138" s="265"/>
      <c r="E138" s="43"/>
      <c r="F138" s="93">
        <f t="shared" si="123"/>
        <v>0</v>
      </c>
      <c r="G138" s="230"/>
      <c r="H138" s="43"/>
      <c r="I138" s="87">
        <f t="shared" si="124"/>
        <v>0</v>
      </c>
      <c r="J138" s="265"/>
      <c r="K138" s="43"/>
      <c r="L138" s="93">
        <f t="shared" si="125"/>
        <v>0</v>
      </c>
      <c r="M138" s="230"/>
      <c r="N138" s="43"/>
      <c r="O138" s="87">
        <f t="shared" si="126"/>
        <v>0</v>
      </c>
      <c r="P138" s="311"/>
      <c r="Q138" s="331"/>
    </row>
    <row r="139" spans="1:17" hidden="1" x14ac:dyDescent="0.25">
      <c r="A139" s="72">
        <v>2330</v>
      </c>
      <c r="B139" s="41" t="s">
        <v>134</v>
      </c>
      <c r="C139" s="190">
        <f t="shared" si="100"/>
        <v>0</v>
      </c>
      <c r="D139" s="265"/>
      <c r="E139" s="43"/>
      <c r="F139" s="93">
        <f t="shared" si="123"/>
        <v>0</v>
      </c>
      <c r="G139" s="230"/>
      <c r="H139" s="43"/>
      <c r="I139" s="87">
        <f t="shared" si="124"/>
        <v>0</v>
      </c>
      <c r="J139" s="265"/>
      <c r="K139" s="43"/>
      <c r="L139" s="93">
        <f t="shared" si="125"/>
        <v>0</v>
      </c>
      <c r="M139" s="230"/>
      <c r="N139" s="43"/>
      <c r="O139" s="87">
        <f t="shared" si="126"/>
        <v>0</v>
      </c>
      <c r="P139" s="311"/>
      <c r="Q139" s="331"/>
    </row>
    <row r="140" spans="1:17" ht="48" x14ac:dyDescent="0.25">
      <c r="A140" s="72">
        <v>2340</v>
      </c>
      <c r="B140" s="41" t="s">
        <v>135</v>
      </c>
      <c r="C140" s="190">
        <f t="shared" si="100"/>
        <v>285</v>
      </c>
      <c r="D140" s="129">
        <f>SUM(D141:D142)</f>
        <v>285</v>
      </c>
      <c r="E140" s="87">
        <f>SUM(E141:E142)</f>
        <v>0</v>
      </c>
      <c r="F140" s="312">
        <f>SUM(F141:F142)</f>
        <v>285</v>
      </c>
      <c r="G140" s="231">
        <f>SUM(G141:G142)</f>
        <v>0</v>
      </c>
      <c r="H140" s="87">
        <f t="shared" ref="H140:N140" si="127">SUM(H141:H142)</f>
        <v>0</v>
      </c>
      <c r="I140" s="312">
        <f t="shared" si="127"/>
        <v>0</v>
      </c>
      <c r="J140" s="129">
        <f>SUM(J141:J142)</f>
        <v>0</v>
      </c>
      <c r="K140" s="73">
        <f t="shared" si="127"/>
        <v>0</v>
      </c>
      <c r="L140" s="93">
        <f t="shared" si="127"/>
        <v>0</v>
      </c>
      <c r="M140" s="231">
        <f t="shared" si="127"/>
        <v>0</v>
      </c>
      <c r="N140" s="73">
        <f t="shared" si="127"/>
        <v>0</v>
      </c>
      <c r="O140" s="87">
        <f>SUM(O141:O142)</f>
        <v>0</v>
      </c>
      <c r="P140" s="311"/>
      <c r="Q140" s="331"/>
    </row>
    <row r="141" spans="1:17" x14ac:dyDescent="0.25">
      <c r="A141" s="30">
        <v>2341</v>
      </c>
      <c r="B141" s="41" t="s">
        <v>136</v>
      </c>
      <c r="C141" s="190">
        <f t="shared" si="100"/>
        <v>285</v>
      </c>
      <c r="D141" s="265">
        <v>285</v>
      </c>
      <c r="E141" s="155"/>
      <c r="F141" s="312">
        <f t="shared" ref="F141:F142" si="128">D141+E141</f>
        <v>285</v>
      </c>
      <c r="G141" s="230"/>
      <c r="H141" s="155"/>
      <c r="I141" s="312">
        <f t="shared" ref="I141:I142" si="129">G141+H141</f>
        <v>0</v>
      </c>
      <c r="J141" s="265"/>
      <c r="K141" s="43"/>
      <c r="L141" s="93">
        <f t="shared" ref="L141:L142" si="130">J141+K141</f>
        <v>0</v>
      </c>
      <c r="M141" s="230"/>
      <c r="N141" s="43"/>
      <c r="O141" s="87">
        <f t="shared" ref="O141:O142" si="131">M141+N141</f>
        <v>0</v>
      </c>
      <c r="P141" s="311"/>
      <c r="Q141" s="331"/>
    </row>
    <row r="142" spans="1:17" ht="24" hidden="1" x14ac:dyDescent="0.25">
      <c r="A142" s="30">
        <v>2344</v>
      </c>
      <c r="B142" s="41" t="s">
        <v>137</v>
      </c>
      <c r="C142" s="190">
        <f t="shared" si="100"/>
        <v>0</v>
      </c>
      <c r="D142" s="265"/>
      <c r="E142" s="43"/>
      <c r="F142" s="93">
        <f t="shared" si="128"/>
        <v>0</v>
      </c>
      <c r="G142" s="230"/>
      <c r="H142" s="43"/>
      <c r="I142" s="87">
        <f t="shared" si="129"/>
        <v>0</v>
      </c>
      <c r="J142" s="265"/>
      <c r="K142" s="43"/>
      <c r="L142" s="93">
        <f t="shared" si="130"/>
        <v>0</v>
      </c>
      <c r="M142" s="230"/>
      <c r="N142" s="43"/>
      <c r="O142" s="87">
        <f t="shared" si="131"/>
        <v>0</v>
      </c>
      <c r="P142" s="311"/>
      <c r="Q142" s="331"/>
    </row>
    <row r="143" spans="1:17" ht="24" x14ac:dyDescent="0.25">
      <c r="A143" s="70">
        <v>2350</v>
      </c>
      <c r="B143" s="55" t="s">
        <v>138</v>
      </c>
      <c r="C143" s="195">
        <f t="shared" si="100"/>
        <v>5102</v>
      </c>
      <c r="D143" s="82">
        <f>SUM(D144:D149)</f>
        <v>5102</v>
      </c>
      <c r="E143" s="153">
        <f>SUM(E144:E149)</f>
        <v>0</v>
      </c>
      <c r="F143" s="309">
        <f>SUM(F144:F149)</f>
        <v>5102</v>
      </c>
      <c r="G143" s="229">
        <f>SUM(G144:G149)</f>
        <v>0</v>
      </c>
      <c r="H143" s="153">
        <f t="shared" ref="H143:N143" si="132">SUM(H144:H149)</f>
        <v>0</v>
      </c>
      <c r="I143" s="309">
        <f t="shared" si="132"/>
        <v>0</v>
      </c>
      <c r="J143" s="82">
        <f>SUM(J144:J149)</f>
        <v>0</v>
      </c>
      <c r="K143" s="71">
        <f t="shared" si="132"/>
        <v>0</v>
      </c>
      <c r="L143" s="172">
        <f t="shared" si="132"/>
        <v>0</v>
      </c>
      <c r="M143" s="229">
        <f t="shared" si="132"/>
        <v>0</v>
      </c>
      <c r="N143" s="71">
        <f t="shared" si="132"/>
        <v>0</v>
      </c>
      <c r="O143" s="153">
        <f>SUM(O144:O149)</f>
        <v>0</v>
      </c>
      <c r="P143" s="313"/>
      <c r="Q143" s="331"/>
    </row>
    <row r="144" spans="1:17" x14ac:dyDescent="0.25">
      <c r="A144" s="27">
        <v>2351</v>
      </c>
      <c r="B144" s="38" t="s">
        <v>139</v>
      </c>
      <c r="C144" s="189">
        <f t="shared" si="100"/>
        <v>1499</v>
      </c>
      <c r="D144" s="264">
        <v>1499</v>
      </c>
      <c r="E144" s="154"/>
      <c r="F144" s="315">
        <f t="shared" ref="F144:F149" si="133">D144+E144</f>
        <v>1499</v>
      </c>
      <c r="G144" s="220"/>
      <c r="H144" s="154"/>
      <c r="I144" s="315">
        <f t="shared" ref="I144:I149" si="134">G144+H144</f>
        <v>0</v>
      </c>
      <c r="J144" s="264"/>
      <c r="K144" s="40"/>
      <c r="L144" s="175">
        <f t="shared" ref="L144:L149" si="135">J144+K144</f>
        <v>0</v>
      </c>
      <c r="M144" s="220"/>
      <c r="N144" s="40"/>
      <c r="O144" s="86">
        <f t="shared" ref="O144:O149" si="136">M144+N144</f>
        <v>0</v>
      </c>
      <c r="P144" s="310"/>
      <c r="Q144" s="331"/>
    </row>
    <row r="145" spans="1:17" x14ac:dyDescent="0.25">
      <c r="A145" s="30">
        <v>2352</v>
      </c>
      <c r="B145" s="41" t="s">
        <v>140</v>
      </c>
      <c r="C145" s="190">
        <f t="shared" si="100"/>
        <v>2993</v>
      </c>
      <c r="D145" s="265">
        <v>2993</v>
      </c>
      <c r="E145" s="155"/>
      <c r="F145" s="312">
        <f t="shared" si="133"/>
        <v>2993</v>
      </c>
      <c r="G145" s="230"/>
      <c r="H145" s="155"/>
      <c r="I145" s="312">
        <f t="shared" si="134"/>
        <v>0</v>
      </c>
      <c r="J145" s="265"/>
      <c r="K145" s="43"/>
      <c r="L145" s="93">
        <f t="shared" si="135"/>
        <v>0</v>
      </c>
      <c r="M145" s="230"/>
      <c r="N145" s="43"/>
      <c r="O145" s="87">
        <f t="shared" si="136"/>
        <v>0</v>
      </c>
      <c r="P145" s="311"/>
      <c r="Q145" s="331"/>
    </row>
    <row r="146" spans="1:17" ht="24" hidden="1" x14ac:dyDescent="0.25">
      <c r="A146" s="30">
        <v>2353</v>
      </c>
      <c r="B146" s="41" t="s">
        <v>141</v>
      </c>
      <c r="C146" s="190">
        <f t="shared" si="100"/>
        <v>0</v>
      </c>
      <c r="D146" s="265"/>
      <c r="E146" s="43"/>
      <c r="F146" s="93">
        <f t="shared" si="133"/>
        <v>0</v>
      </c>
      <c r="G146" s="230"/>
      <c r="H146" s="43"/>
      <c r="I146" s="87">
        <f t="shared" si="134"/>
        <v>0</v>
      </c>
      <c r="J146" s="265"/>
      <c r="K146" s="43"/>
      <c r="L146" s="93">
        <f t="shared" si="135"/>
        <v>0</v>
      </c>
      <c r="M146" s="230"/>
      <c r="N146" s="43"/>
      <c r="O146" s="87">
        <f t="shared" si="136"/>
        <v>0</v>
      </c>
      <c r="P146" s="311"/>
      <c r="Q146" s="331"/>
    </row>
    <row r="147" spans="1:17" ht="24" hidden="1" x14ac:dyDescent="0.25">
      <c r="A147" s="30">
        <v>2354</v>
      </c>
      <c r="B147" s="41" t="s">
        <v>142</v>
      </c>
      <c r="C147" s="190">
        <f t="shared" si="100"/>
        <v>0</v>
      </c>
      <c r="D147" s="265"/>
      <c r="E147" s="43"/>
      <c r="F147" s="93">
        <f t="shared" si="133"/>
        <v>0</v>
      </c>
      <c r="G147" s="230"/>
      <c r="H147" s="43"/>
      <c r="I147" s="87">
        <f t="shared" si="134"/>
        <v>0</v>
      </c>
      <c r="J147" s="265"/>
      <c r="K147" s="43"/>
      <c r="L147" s="93">
        <f t="shared" si="135"/>
        <v>0</v>
      </c>
      <c r="M147" s="230"/>
      <c r="N147" s="43"/>
      <c r="O147" s="87">
        <f t="shared" si="136"/>
        <v>0</v>
      </c>
      <c r="P147" s="311"/>
      <c r="Q147" s="331"/>
    </row>
    <row r="148" spans="1:17" ht="24" x14ac:dyDescent="0.25">
      <c r="A148" s="30">
        <v>2355</v>
      </c>
      <c r="B148" s="41" t="s">
        <v>143</v>
      </c>
      <c r="C148" s="190">
        <f t="shared" si="100"/>
        <v>610</v>
      </c>
      <c r="D148" s="265">
        <v>610</v>
      </c>
      <c r="E148" s="155"/>
      <c r="F148" s="312">
        <f t="shared" si="133"/>
        <v>610</v>
      </c>
      <c r="G148" s="230"/>
      <c r="H148" s="155"/>
      <c r="I148" s="312">
        <f t="shared" si="134"/>
        <v>0</v>
      </c>
      <c r="J148" s="265"/>
      <c r="K148" s="43"/>
      <c r="L148" s="93">
        <f t="shared" si="135"/>
        <v>0</v>
      </c>
      <c r="M148" s="230"/>
      <c r="N148" s="43"/>
      <c r="O148" s="87">
        <f t="shared" si="136"/>
        <v>0</v>
      </c>
      <c r="P148" s="311"/>
      <c r="Q148" s="331"/>
    </row>
    <row r="149" spans="1:17" ht="24" hidden="1" x14ac:dyDescent="0.25">
      <c r="A149" s="30">
        <v>2359</v>
      </c>
      <c r="B149" s="41" t="s">
        <v>144</v>
      </c>
      <c r="C149" s="190">
        <f t="shared" si="100"/>
        <v>0</v>
      </c>
      <c r="D149" s="265"/>
      <c r="E149" s="43"/>
      <c r="F149" s="93">
        <f t="shared" si="133"/>
        <v>0</v>
      </c>
      <c r="G149" s="230"/>
      <c r="H149" s="43"/>
      <c r="I149" s="87">
        <f t="shared" si="134"/>
        <v>0</v>
      </c>
      <c r="J149" s="265"/>
      <c r="K149" s="43"/>
      <c r="L149" s="93">
        <f t="shared" si="135"/>
        <v>0</v>
      </c>
      <c r="M149" s="230"/>
      <c r="N149" s="43"/>
      <c r="O149" s="87">
        <f t="shared" si="136"/>
        <v>0</v>
      </c>
      <c r="P149" s="311"/>
      <c r="Q149" s="331"/>
    </row>
    <row r="150" spans="1:17" ht="24.75" customHeight="1" x14ac:dyDescent="0.25">
      <c r="A150" s="72">
        <v>2360</v>
      </c>
      <c r="B150" s="41" t="s">
        <v>145</v>
      </c>
      <c r="C150" s="190">
        <f t="shared" si="100"/>
        <v>26487</v>
      </c>
      <c r="D150" s="129">
        <f>SUM(D151:D157)</f>
        <v>850</v>
      </c>
      <c r="E150" s="87">
        <f>SUM(E151:E157)</f>
        <v>0</v>
      </c>
      <c r="F150" s="312">
        <f>SUM(F151:F157)</f>
        <v>850</v>
      </c>
      <c r="G150" s="231">
        <f>SUM(G151:G157)</f>
        <v>0</v>
      </c>
      <c r="H150" s="87">
        <f t="shared" ref="H150:N150" si="137">SUM(H151:H157)</f>
        <v>0</v>
      </c>
      <c r="I150" s="312">
        <f t="shared" si="137"/>
        <v>0</v>
      </c>
      <c r="J150" s="129">
        <f>SUM(J151:J157)</f>
        <v>25637</v>
      </c>
      <c r="K150" s="73">
        <f t="shared" si="137"/>
        <v>0</v>
      </c>
      <c r="L150" s="93">
        <f t="shared" si="137"/>
        <v>25637</v>
      </c>
      <c r="M150" s="231">
        <f t="shared" si="137"/>
        <v>0</v>
      </c>
      <c r="N150" s="73">
        <f t="shared" si="137"/>
        <v>0</v>
      </c>
      <c r="O150" s="87">
        <f>SUM(O151:O157)</f>
        <v>0</v>
      </c>
      <c r="P150" s="311"/>
      <c r="Q150" s="331"/>
    </row>
    <row r="151" spans="1:17" x14ac:dyDescent="0.25">
      <c r="A151" s="29">
        <v>2361</v>
      </c>
      <c r="B151" s="41" t="s">
        <v>146</v>
      </c>
      <c r="C151" s="190">
        <f t="shared" si="100"/>
        <v>250</v>
      </c>
      <c r="D151" s="265">
        <v>250</v>
      </c>
      <c r="E151" s="155"/>
      <c r="F151" s="312">
        <f t="shared" ref="F151:F158" si="138">D151+E151</f>
        <v>250</v>
      </c>
      <c r="G151" s="230"/>
      <c r="H151" s="155"/>
      <c r="I151" s="312">
        <f t="shared" ref="I151:I158" si="139">G151+H151</f>
        <v>0</v>
      </c>
      <c r="J151" s="265"/>
      <c r="K151" s="43"/>
      <c r="L151" s="93">
        <f t="shared" ref="L151:L158" si="140">J151+K151</f>
        <v>0</v>
      </c>
      <c r="M151" s="230"/>
      <c r="N151" s="43"/>
      <c r="O151" s="87">
        <f t="shared" ref="O151:O158" si="141">M151+N151</f>
        <v>0</v>
      </c>
      <c r="P151" s="311"/>
      <c r="Q151" s="331"/>
    </row>
    <row r="152" spans="1:17" ht="24" x14ac:dyDescent="0.25">
      <c r="A152" s="29">
        <v>2362</v>
      </c>
      <c r="B152" s="41" t="s">
        <v>147</v>
      </c>
      <c r="C152" s="190">
        <f t="shared" si="100"/>
        <v>600</v>
      </c>
      <c r="D152" s="265">
        <v>600</v>
      </c>
      <c r="E152" s="155"/>
      <c r="F152" s="312">
        <f t="shared" si="138"/>
        <v>600</v>
      </c>
      <c r="G152" s="230"/>
      <c r="H152" s="155"/>
      <c r="I152" s="312">
        <f t="shared" si="139"/>
        <v>0</v>
      </c>
      <c r="J152" s="265"/>
      <c r="K152" s="43"/>
      <c r="L152" s="93">
        <f t="shared" si="140"/>
        <v>0</v>
      </c>
      <c r="M152" s="230"/>
      <c r="N152" s="43"/>
      <c r="O152" s="87">
        <f t="shared" si="141"/>
        <v>0</v>
      </c>
      <c r="P152" s="311"/>
      <c r="Q152" s="331"/>
    </row>
    <row r="153" spans="1:17" x14ac:dyDescent="0.25">
      <c r="A153" s="29">
        <v>2363</v>
      </c>
      <c r="B153" s="41" t="s">
        <v>148</v>
      </c>
      <c r="C153" s="190">
        <f t="shared" si="100"/>
        <v>25637</v>
      </c>
      <c r="D153" s="265"/>
      <c r="E153" s="155"/>
      <c r="F153" s="312">
        <f t="shared" si="138"/>
        <v>0</v>
      </c>
      <c r="G153" s="230"/>
      <c r="H153" s="155"/>
      <c r="I153" s="312">
        <f t="shared" si="139"/>
        <v>0</v>
      </c>
      <c r="J153" s="265">
        <v>25637</v>
      </c>
      <c r="K153" s="43"/>
      <c r="L153" s="93">
        <f t="shared" si="140"/>
        <v>25637</v>
      </c>
      <c r="M153" s="230"/>
      <c r="N153" s="43"/>
      <c r="O153" s="87">
        <f t="shared" si="141"/>
        <v>0</v>
      </c>
      <c r="P153" s="311"/>
      <c r="Q153" s="331"/>
    </row>
    <row r="154" spans="1:17" hidden="1" x14ac:dyDescent="0.25">
      <c r="A154" s="29">
        <v>2364</v>
      </c>
      <c r="B154" s="41" t="s">
        <v>149</v>
      </c>
      <c r="C154" s="190">
        <f t="shared" si="100"/>
        <v>0</v>
      </c>
      <c r="D154" s="265"/>
      <c r="E154" s="43"/>
      <c r="F154" s="93">
        <f t="shared" si="138"/>
        <v>0</v>
      </c>
      <c r="G154" s="230"/>
      <c r="H154" s="43"/>
      <c r="I154" s="87">
        <f t="shared" si="139"/>
        <v>0</v>
      </c>
      <c r="J154" s="265"/>
      <c r="K154" s="43"/>
      <c r="L154" s="93">
        <f t="shared" si="140"/>
        <v>0</v>
      </c>
      <c r="M154" s="230"/>
      <c r="N154" s="43"/>
      <c r="O154" s="87">
        <f t="shared" si="141"/>
        <v>0</v>
      </c>
      <c r="P154" s="311"/>
      <c r="Q154" s="331"/>
    </row>
    <row r="155" spans="1:17" ht="12.75" hidden="1" customHeight="1" x14ac:dyDescent="0.25">
      <c r="A155" s="29">
        <v>2365</v>
      </c>
      <c r="B155" s="41" t="s">
        <v>150</v>
      </c>
      <c r="C155" s="190">
        <f t="shared" si="100"/>
        <v>0</v>
      </c>
      <c r="D155" s="265"/>
      <c r="E155" s="43"/>
      <c r="F155" s="93">
        <f t="shared" si="138"/>
        <v>0</v>
      </c>
      <c r="G155" s="230"/>
      <c r="H155" s="43"/>
      <c r="I155" s="87">
        <f t="shared" si="139"/>
        <v>0</v>
      </c>
      <c r="J155" s="265"/>
      <c r="K155" s="43"/>
      <c r="L155" s="93">
        <f t="shared" si="140"/>
        <v>0</v>
      </c>
      <c r="M155" s="230"/>
      <c r="N155" s="43"/>
      <c r="O155" s="87">
        <f t="shared" si="141"/>
        <v>0</v>
      </c>
      <c r="P155" s="311"/>
      <c r="Q155" s="331"/>
    </row>
    <row r="156" spans="1:17" ht="36" hidden="1" x14ac:dyDescent="0.25">
      <c r="A156" s="29">
        <v>2366</v>
      </c>
      <c r="B156" s="41" t="s">
        <v>151</v>
      </c>
      <c r="C156" s="190">
        <f t="shared" si="100"/>
        <v>0</v>
      </c>
      <c r="D156" s="265"/>
      <c r="E156" s="43"/>
      <c r="F156" s="93">
        <f t="shared" si="138"/>
        <v>0</v>
      </c>
      <c r="G156" s="230"/>
      <c r="H156" s="43"/>
      <c r="I156" s="87">
        <f t="shared" si="139"/>
        <v>0</v>
      </c>
      <c r="J156" s="265"/>
      <c r="K156" s="43"/>
      <c r="L156" s="93">
        <f t="shared" si="140"/>
        <v>0</v>
      </c>
      <c r="M156" s="230"/>
      <c r="N156" s="43"/>
      <c r="O156" s="87">
        <f t="shared" si="141"/>
        <v>0</v>
      </c>
      <c r="P156" s="311"/>
      <c r="Q156" s="331"/>
    </row>
    <row r="157" spans="1:17" ht="48" hidden="1" x14ac:dyDescent="0.25">
      <c r="A157" s="29">
        <v>2369</v>
      </c>
      <c r="B157" s="41" t="s">
        <v>152</v>
      </c>
      <c r="C157" s="190">
        <f t="shared" si="100"/>
        <v>0</v>
      </c>
      <c r="D157" s="265"/>
      <c r="E157" s="43"/>
      <c r="F157" s="93">
        <f t="shared" si="138"/>
        <v>0</v>
      </c>
      <c r="G157" s="230"/>
      <c r="H157" s="43"/>
      <c r="I157" s="87">
        <f t="shared" si="139"/>
        <v>0</v>
      </c>
      <c r="J157" s="265"/>
      <c r="K157" s="43"/>
      <c r="L157" s="93">
        <f t="shared" si="140"/>
        <v>0</v>
      </c>
      <c r="M157" s="230"/>
      <c r="N157" s="43"/>
      <c r="O157" s="87">
        <f t="shared" si="141"/>
        <v>0</v>
      </c>
      <c r="P157" s="311"/>
      <c r="Q157" s="331"/>
    </row>
    <row r="158" spans="1:17" x14ac:dyDescent="0.25">
      <c r="A158" s="70">
        <v>2370</v>
      </c>
      <c r="B158" s="55" t="s">
        <v>153</v>
      </c>
      <c r="C158" s="195">
        <f t="shared" si="100"/>
        <v>2985</v>
      </c>
      <c r="D158" s="262">
        <v>2985</v>
      </c>
      <c r="E158" s="156"/>
      <c r="F158" s="309">
        <f t="shared" si="138"/>
        <v>2985</v>
      </c>
      <c r="G158" s="232"/>
      <c r="H158" s="156"/>
      <c r="I158" s="309">
        <f t="shared" si="139"/>
        <v>0</v>
      </c>
      <c r="J158" s="262"/>
      <c r="K158" s="74"/>
      <c r="L158" s="172">
        <f t="shared" si="140"/>
        <v>0</v>
      </c>
      <c r="M158" s="232"/>
      <c r="N158" s="74"/>
      <c r="O158" s="153">
        <f t="shared" si="141"/>
        <v>0</v>
      </c>
      <c r="P158" s="313"/>
      <c r="Q158" s="331"/>
    </row>
    <row r="159" spans="1:17" hidden="1" x14ac:dyDescent="0.25">
      <c r="A159" s="70">
        <v>2380</v>
      </c>
      <c r="B159" s="55" t="s">
        <v>154</v>
      </c>
      <c r="C159" s="195">
        <f t="shared" si="100"/>
        <v>0</v>
      </c>
      <c r="D159" s="82">
        <f>SUM(D160:D161)</f>
        <v>0</v>
      </c>
      <c r="E159" s="71">
        <f t="shared" ref="E159" si="142">SUM(E160:E161)</f>
        <v>0</v>
      </c>
      <c r="F159" s="172">
        <f>SUM(F160:F161)</f>
        <v>0</v>
      </c>
      <c r="G159" s="229">
        <f>SUM(G160:G161)</f>
        <v>0</v>
      </c>
      <c r="H159" s="71">
        <f t="shared" ref="H159:N159" si="143">SUM(H160:H161)</f>
        <v>0</v>
      </c>
      <c r="I159" s="153">
        <f t="shared" si="143"/>
        <v>0</v>
      </c>
      <c r="J159" s="82">
        <f>SUM(J160:J161)</f>
        <v>0</v>
      </c>
      <c r="K159" s="71">
        <f t="shared" si="143"/>
        <v>0</v>
      </c>
      <c r="L159" s="172">
        <f t="shared" si="143"/>
        <v>0</v>
      </c>
      <c r="M159" s="229">
        <f t="shared" si="143"/>
        <v>0</v>
      </c>
      <c r="N159" s="71">
        <f t="shared" si="143"/>
        <v>0</v>
      </c>
      <c r="O159" s="153">
        <f>SUM(O160:O161)</f>
        <v>0</v>
      </c>
      <c r="P159" s="313"/>
      <c r="Q159" s="331"/>
    </row>
    <row r="160" spans="1:17" hidden="1" x14ac:dyDescent="0.25">
      <c r="A160" s="26">
        <v>2381</v>
      </c>
      <c r="B160" s="38" t="s">
        <v>155</v>
      </c>
      <c r="C160" s="189">
        <f t="shared" si="100"/>
        <v>0</v>
      </c>
      <c r="D160" s="264"/>
      <c r="E160" s="40"/>
      <c r="F160" s="175">
        <f t="shared" ref="F160:F163" si="144">D160+E160</f>
        <v>0</v>
      </c>
      <c r="G160" s="220"/>
      <c r="H160" s="40"/>
      <c r="I160" s="86">
        <f t="shared" ref="I160:I163" si="145">G160+H160</f>
        <v>0</v>
      </c>
      <c r="J160" s="264"/>
      <c r="K160" s="40"/>
      <c r="L160" s="175">
        <f t="shared" ref="L160:L163" si="146">J160+K160</f>
        <v>0</v>
      </c>
      <c r="M160" s="220"/>
      <c r="N160" s="40"/>
      <c r="O160" s="86">
        <f t="shared" ref="O160:O163" si="147">M160+N160</f>
        <v>0</v>
      </c>
      <c r="P160" s="310"/>
      <c r="Q160" s="331"/>
    </row>
    <row r="161" spans="1:17" ht="24" hidden="1" x14ac:dyDescent="0.25">
      <c r="A161" s="29">
        <v>2389</v>
      </c>
      <c r="B161" s="41" t="s">
        <v>156</v>
      </c>
      <c r="C161" s="190">
        <f t="shared" si="100"/>
        <v>0</v>
      </c>
      <c r="D161" s="265"/>
      <c r="E161" s="43"/>
      <c r="F161" s="93">
        <f t="shared" si="144"/>
        <v>0</v>
      </c>
      <c r="G161" s="230"/>
      <c r="H161" s="43"/>
      <c r="I161" s="87">
        <f t="shared" si="145"/>
        <v>0</v>
      </c>
      <c r="J161" s="265"/>
      <c r="K161" s="43"/>
      <c r="L161" s="93">
        <f t="shared" si="146"/>
        <v>0</v>
      </c>
      <c r="M161" s="230"/>
      <c r="N161" s="43"/>
      <c r="O161" s="87">
        <f t="shared" si="147"/>
        <v>0</v>
      </c>
      <c r="P161" s="311"/>
      <c r="Q161" s="331"/>
    </row>
    <row r="162" spans="1:17" hidden="1" x14ac:dyDescent="0.25">
      <c r="A162" s="70">
        <v>2390</v>
      </c>
      <c r="B162" s="55" t="s">
        <v>157</v>
      </c>
      <c r="C162" s="195">
        <f t="shared" si="100"/>
        <v>0</v>
      </c>
      <c r="D162" s="262"/>
      <c r="E162" s="74"/>
      <c r="F162" s="172">
        <f t="shared" si="144"/>
        <v>0</v>
      </c>
      <c r="G162" s="232"/>
      <c r="H162" s="74"/>
      <c r="I162" s="153">
        <f t="shared" si="145"/>
        <v>0</v>
      </c>
      <c r="J162" s="262"/>
      <c r="K162" s="74"/>
      <c r="L162" s="172">
        <f t="shared" si="146"/>
        <v>0</v>
      </c>
      <c r="M162" s="232"/>
      <c r="N162" s="74"/>
      <c r="O162" s="153">
        <f t="shared" si="147"/>
        <v>0</v>
      </c>
      <c r="P162" s="313"/>
      <c r="Q162" s="331"/>
    </row>
    <row r="163" spans="1:17" x14ac:dyDescent="0.25">
      <c r="A163" s="34">
        <v>2400</v>
      </c>
      <c r="B163" s="69" t="s">
        <v>158</v>
      </c>
      <c r="C163" s="188">
        <f t="shared" si="100"/>
        <v>158</v>
      </c>
      <c r="D163" s="249">
        <v>158</v>
      </c>
      <c r="E163" s="157"/>
      <c r="F163" s="314">
        <f t="shared" si="144"/>
        <v>158</v>
      </c>
      <c r="G163" s="234"/>
      <c r="H163" s="157"/>
      <c r="I163" s="314">
        <f t="shared" si="145"/>
        <v>0</v>
      </c>
      <c r="J163" s="249"/>
      <c r="K163" s="76"/>
      <c r="L163" s="174">
        <f t="shared" si="146"/>
        <v>0</v>
      </c>
      <c r="M163" s="234"/>
      <c r="N163" s="76"/>
      <c r="O163" s="120">
        <f t="shared" si="147"/>
        <v>0</v>
      </c>
      <c r="P163" s="317"/>
      <c r="Q163" s="331"/>
    </row>
    <row r="164" spans="1:17" ht="24" hidden="1" x14ac:dyDescent="0.25">
      <c r="A164" s="34">
        <v>2500</v>
      </c>
      <c r="B164" s="69" t="s">
        <v>159</v>
      </c>
      <c r="C164" s="188">
        <f t="shared" si="100"/>
        <v>0</v>
      </c>
      <c r="D164" s="127">
        <f>SUM(D165,D170)</f>
        <v>0</v>
      </c>
      <c r="E164" s="36">
        <f t="shared" ref="E164" si="148">SUM(E165,E170)</f>
        <v>0</v>
      </c>
      <c r="F164" s="174">
        <f>SUM(F165,F170)</f>
        <v>0</v>
      </c>
      <c r="G164" s="228">
        <f t="shared" ref="G164:O164" si="149">SUM(G165,G170)</f>
        <v>0</v>
      </c>
      <c r="H164" s="36">
        <f t="shared" si="149"/>
        <v>0</v>
      </c>
      <c r="I164" s="120">
        <f t="shared" si="149"/>
        <v>0</v>
      </c>
      <c r="J164" s="127">
        <f t="shared" si="149"/>
        <v>0</v>
      </c>
      <c r="K164" s="36">
        <f t="shared" si="149"/>
        <v>0</v>
      </c>
      <c r="L164" s="174">
        <f t="shared" si="149"/>
        <v>0</v>
      </c>
      <c r="M164" s="228">
        <f t="shared" si="149"/>
        <v>0</v>
      </c>
      <c r="N164" s="36">
        <f t="shared" si="149"/>
        <v>0</v>
      </c>
      <c r="O164" s="120">
        <f t="shared" si="149"/>
        <v>0</v>
      </c>
      <c r="P164" s="440"/>
      <c r="Q164" s="331"/>
    </row>
    <row r="165" spans="1:17" ht="16.5" hidden="1" customHeight="1" x14ac:dyDescent="0.25">
      <c r="A165" s="686">
        <v>2510</v>
      </c>
      <c r="B165" s="38" t="s">
        <v>160</v>
      </c>
      <c r="C165" s="189">
        <f t="shared" si="100"/>
        <v>0</v>
      </c>
      <c r="D165" s="128">
        <f>SUM(D166:D169)</f>
        <v>0</v>
      </c>
      <c r="E165" s="75">
        <f t="shared" ref="E165" si="150">SUM(E166:E169)</f>
        <v>0</v>
      </c>
      <c r="F165" s="175">
        <f>SUM(F166:F169)</f>
        <v>0</v>
      </c>
      <c r="G165" s="233">
        <f t="shared" ref="G165:O165" si="151">SUM(G166:G169)</f>
        <v>0</v>
      </c>
      <c r="H165" s="75">
        <f t="shared" si="151"/>
        <v>0</v>
      </c>
      <c r="I165" s="86">
        <f t="shared" si="151"/>
        <v>0</v>
      </c>
      <c r="J165" s="128">
        <f t="shared" si="151"/>
        <v>0</v>
      </c>
      <c r="K165" s="75">
        <f t="shared" si="151"/>
        <v>0</v>
      </c>
      <c r="L165" s="175">
        <f t="shared" si="151"/>
        <v>0</v>
      </c>
      <c r="M165" s="233">
        <f t="shared" si="151"/>
        <v>0</v>
      </c>
      <c r="N165" s="75">
        <f t="shared" si="151"/>
        <v>0</v>
      </c>
      <c r="O165" s="158">
        <f t="shared" si="151"/>
        <v>0</v>
      </c>
      <c r="P165" s="323"/>
      <c r="Q165" s="331"/>
    </row>
    <row r="166" spans="1:17" ht="24" hidden="1" x14ac:dyDescent="0.25">
      <c r="A166" s="30">
        <v>2512</v>
      </c>
      <c r="B166" s="41" t="s">
        <v>161</v>
      </c>
      <c r="C166" s="190">
        <f t="shared" si="100"/>
        <v>0</v>
      </c>
      <c r="D166" s="265"/>
      <c r="E166" s="43"/>
      <c r="F166" s="93">
        <f t="shared" ref="F166:F171" si="152">D166+E166</f>
        <v>0</v>
      </c>
      <c r="G166" s="230"/>
      <c r="H166" s="43"/>
      <c r="I166" s="87">
        <f t="shared" ref="I166:I171" si="153">G166+H166</f>
        <v>0</v>
      </c>
      <c r="J166" s="265"/>
      <c r="K166" s="43"/>
      <c r="L166" s="93">
        <f t="shared" ref="L166:L171" si="154">J166+K166</f>
        <v>0</v>
      </c>
      <c r="M166" s="230"/>
      <c r="N166" s="43"/>
      <c r="O166" s="87">
        <f t="shared" ref="O166:O171" si="155">M166+N166</f>
        <v>0</v>
      </c>
      <c r="P166" s="311"/>
      <c r="Q166" s="331"/>
    </row>
    <row r="167" spans="1:17" ht="36" hidden="1" x14ac:dyDescent="0.25">
      <c r="A167" s="30">
        <v>2513</v>
      </c>
      <c r="B167" s="41" t="s">
        <v>162</v>
      </c>
      <c r="C167" s="190">
        <f t="shared" si="100"/>
        <v>0</v>
      </c>
      <c r="D167" s="265"/>
      <c r="E167" s="43"/>
      <c r="F167" s="93">
        <f t="shared" si="152"/>
        <v>0</v>
      </c>
      <c r="G167" s="230"/>
      <c r="H167" s="43"/>
      <c r="I167" s="87">
        <f t="shared" si="153"/>
        <v>0</v>
      </c>
      <c r="J167" s="265"/>
      <c r="K167" s="43"/>
      <c r="L167" s="93">
        <f t="shared" si="154"/>
        <v>0</v>
      </c>
      <c r="M167" s="230"/>
      <c r="N167" s="43"/>
      <c r="O167" s="87">
        <f t="shared" si="155"/>
        <v>0</v>
      </c>
      <c r="P167" s="311"/>
      <c r="Q167" s="331"/>
    </row>
    <row r="168" spans="1:17" ht="24" hidden="1" x14ac:dyDescent="0.25">
      <c r="A168" s="30">
        <v>2515</v>
      </c>
      <c r="B168" s="41" t="s">
        <v>163</v>
      </c>
      <c r="C168" s="190">
        <f t="shared" si="100"/>
        <v>0</v>
      </c>
      <c r="D168" s="265"/>
      <c r="E168" s="43"/>
      <c r="F168" s="93">
        <f t="shared" si="152"/>
        <v>0</v>
      </c>
      <c r="G168" s="230"/>
      <c r="H168" s="43"/>
      <c r="I168" s="87">
        <f t="shared" si="153"/>
        <v>0</v>
      </c>
      <c r="J168" s="265"/>
      <c r="K168" s="43"/>
      <c r="L168" s="93">
        <f t="shared" si="154"/>
        <v>0</v>
      </c>
      <c r="M168" s="230"/>
      <c r="N168" s="43"/>
      <c r="O168" s="87">
        <f t="shared" si="155"/>
        <v>0</v>
      </c>
      <c r="P168" s="311"/>
      <c r="Q168" s="331"/>
    </row>
    <row r="169" spans="1:17" ht="24" hidden="1" x14ac:dyDescent="0.25">
      <c r="A169" s="30">
        <v>2519</v>
      </c>
      <c r="B169" s="41" t="s">
        <v>164</v>
      </c>
      <c r="C169" s="190">
        <f t="shared" si="100"/>
        <v>0</v>
      </c>
      <c r="D169" s="265"/>
      <c r="E169" s="43"/>
      <c r="F169" s="93">
        <f t="shared" si="152"/>
        <v>0</v>
      </c>
      <c r="G169" s="230"/>
      <c r="H169" s="43"/>
      <c r="I169" s="87">
        <f t="shared" si="153"/>
        <v>0</v>
      </c>
      <c r="J169" s="265"/>
      <c r="K169" s="43"/>
      <c r="L169" s="93">
        <f t="shared" si="154"/>
        <v>0</v>
      </c>
      <c r="M169" s="230"/>
      <c r="N169" s="43"/>
      <c r="O169" s="87">
        <f t="shared" si="155"/>
        <v>0</v>
      </c>
      <c r="P169" s="311"/>
      <c r="Q169" s="331"/>
    </row>
    <row r="170" spans="1:17" ht="24" hidden="1" x14ac:dyDescent="0.25">
      <c r="A170" s="72">
        <v>2520</v>
      </c>
      <c r="B170" s="41" t="s">
        <v>165</v>
      </c>
      <c r="C170" s="190">
        <f t="shared" si="100"/>
        <v>0</v>
      </c>
      <c r="D170" s="265"/>
      <c r="E170" s="43"/>
      <c r="F170" s="93">
        <f t="shared" si="152"/>
        <v>0</v>
      </c>
      <c r="G170" s="230"/>
      <c r="H170" s="43"/>
      <c r="I170" s="87">
        <f t="shared" si="153"/>
        <v>0</v>
      </c>
      <c r="J170" s="265"/>
      <c r="K170" s="43"/>
      <c r="L170" s="93">
        <f t="shared" si="154"/>
        <v>0</v>
      </c>
      <c r="M170" s="230"/>
      <c r="N170" s="43"/>
      <c r="O170" s="87">
        <f t="shared" si="155"/>
        <v>0</v>
      </c>
      <c r="P170" s="311"/>
      <c r="Q170" s="331"/>
    </row>
    <row r="171" spans="1:17" s="77" customFormat="1" ht="48" hidden="1" x14ac:dyDescent="0.25">
      <c r="A171" s="17">
        <v>2800</v>
      </c>
      <c r="B171" s="38" t="s">
        <v>166</v>
      </c>
      <c r="C171" s="189">
        <f t="shared" si="100"/>
        <v>0</v>
      </c>
      <c r="D171" s="264"/>
      <c r="E171" s="40"/>
      <c r="F171" s="407">
        <f t="shared" si="152"/>
        <v>0</v>
      </c>
      <c r="G171" s="212"/>
      <c r="H171" s="28"/>
      <c r="I171" s="408">
        <f t="shared" si="153"/>
        <v>0</v>
      </c>
      <c r="J171" s="245"/>
      <c r="K171" s="28"/>
      <c r="L171" s="407">
        <f t="shared" si="154"/>
        <v>0</v>
      </c>
      <c r="M171" s="212"/>
      <c r="N171" s="28"/>
      <c r="O171" s="408">
        <f t="shared" si="155"/>
        <v>0</v>
      </c>
      <c r="P171" s="293"/>
      <c r="Q171" s="341"/>
    </row>
    <row r="172" spans="1:17" hidden="1" x14ac:dyDescent="0.25">
      <c r="A172" s="67">
        <v>3000</v>
      </c>
      <c r="B172" s="67" t="s">
        <v>167</v>
      </c>
      <c r="C172" s="200">
        <f t="shared" si="100"/>
        <v>0</v>
      </c>
      <c r="D172" s="134">
        <f>SUM(D173,D183)</f>
        <v>0</v>
      </c>
      <c r="E172" s="68">
        <f t="shared" ref="E172" si="156">SUM(E173,E183)</f>
        <v>0</v>
      </c>
      <c r="F172" s="170">
        <f>SUM(F173,F183)</f>
        <v>0</v>
      </c>
      <c r="G172" s="227">
        <f>SUM(G173,G183)</f>
        <v>0</v>
      </c>
      <c r="H172" s="68">
        <f t="shared" ref="H172:N172" si="157">SUM(H173,H183)</f>
        <v>0</v>
      </c>
      <c r="I172" s="122">
        <f t="shared" si="157"/>
        <v>0</v>
      </c>
      <c r="J172" s="134">
        <f>SUM(J173,J183)</f>
        <v>0</v>
      </c>
      <c r="K172" s="68">
        <f t="shared" si="157"/>
        <v>0</v>
      </c>
      <c r="L172" s="170">
        <f t="shared" si="157"/>
        <v>0</v>
      </c>
      <c r="M172" s="227">
        <f t="shared" si="157"/>
        <v>0</v>
      </c>
      <c r="N172" s="68">
        <f t="shared" si="157"/>
        <v>0</v>
      </c>
      <c r="O172" s="122">
        <f>SUM(O173,O183)</f>
        <v>0</v>
      </c>
      <c r="P172" s="439"/>
      <c r="Q172" s="331"/>
    </row>
    <row r="173" spans="1:17" ht="24" hidden="1" x14ac:dyDescent="0.25">
      <c r="A173" s="34">
        <v>3200</v>
      </c>
      <c r="B173" s="78" t="s">
        <v>168</v>
      </c>
      <c r="C173" s="188">
        <f t="shared" si="100"/>
        <v>0</v>
      </c>
      <c r="D173" s="127">
        <f>SUM(D174,D178)</f>
        <v>0</v>
      </c>
      <c r="E173" s="36">
        <f t="shared" ref="E173" si="158">SUM(E174,E178)</f>
        <v>0</v>
      </c>
      <c r="F173" s="174">
        <f>SUM(F174,F178)</f>
        <v>0</v>
      </c>
      <c r="G173" s="228">
        <f t="shared" ref="G173:O173" si="159">SUM(G174,G178)</f>
        <v>0</v>
      </c>
      <c r="H173" s="36">
        <f t="shared" si="159"/>
        <v>0</v>
      </c>
      <c r="I173" s="120">
        <f t="shared" si="159"/>
        <v>0</v>
      </c>
      <c r="J173" s="127">
        <f t="shared" si="159"/>
        <v>0</v>
      </c>
      <c r="K173" s="36">
        <f t="shared" si="159"/>
        <v>0</v>
      </c>
      <c r="L173" s="174">
        <f t="shared" si="159"/>
        <v>0</v>
      </c>
      <c r="M173" s="228">
        <f t="shared" si="159"/>
        <v>0</v>
      </c>
      <c r="N173" s="36">
        <f t="shared" si="159"/>
        <v>0</v>
      </c>
      <c r="O173" s="121">
        <f t="shared" si="159"/>
        <v>0</v>
      </c>
      <c r="P173" s="440"/>
      <c r="Q173" s="331"/>
    </row>
    <row r="174" spans="1:17" ht="36" hidden="1" x14ac:dyDescent="0.25">
      <c r="A174" s="686">
        <v>3260</v>
      </c>
      <c r="B174" s="38" t="s">
        <v>169</v>
      </c>
      <c r="C174" s="189">
        <f t="shared" si="100"/>
        <v>0</v>
      </c>
      <c r="D174" s="128">
        <f>SUM(D175:D177)</f>
        <v>0</v>
      </c>
      <c r="E174" s="75">
        <f t="shared" ref="E174" si="160">SUM(E175:E177)</f>
        <v>0</v>
      </c>
      <c r="F174" s="175">
        <f>SUM(F175:F177)</f>
        <v>0</v>
      </c>
      <c r="G174" s="233">
        <f>SUM(G175:G177)</f>
        <v>0</v>
      </c>
      <c r="H174" s="75">
        <f t="shared" ref="H174:N174" si="161">SUM(H175:H177)</f>
        <v>0</v>
      </c>
      <c r="I174" s="86">
        <f t="shared" si="161"/>
        <v>0</v>
      </c>
      <c r="J174" s="128">
        <f>SUM(J175:J177)</f>
        <v>0</v>
      </c>
      <c r="K174" s="75">
        <f t="shared" si="161"/>
        <v>0</v>
      </c>
      <c r="L174" s="175">
        <f t="shared" si="161"/>
        <v>0</v>
      </c>
      <c r="M174" s="233">
        <f t="shared" si="161"/>
        <v>0</v>
      </c>
      <c r="N174" s="75">
        <f t="shared" si="161"/>
        <v>0</v>
      </c>
      <c r="O174" s="86">
        <f>SUM(O175:O177)</f>
        <v>0</v>
      </c>
      <c r="P174" s="310"/>
      <c r="Q174" s="331"/>
    </row>
    <row r="175" spans="1:17" ht="24" hidden="1" x14ac:dyDescent="0.25">
      <c r="A175" s="30">
        <v>3261</v>
      </c>
      <c r="B175" s="41" t="s">
        <v>170</v>
      </c>
      <c r="C175" s="190">
        <f t="shared" si="100"/>
        <v>0</v>
      </c>
      <c r="D175" s="265"/>
      <c r="E175" s="43"/>
      <c r="F175" s="93">
        <f t="shared" ref="F175:F177" si="162">D175+E175</f>
        <v>0</v>
      </c>
      <c r="G175" s="230"/>
      <c r="H175" s="43"/>
      <c r="I175" s="87">
        <f t="shared" ref="I175:I177" si="163">G175+H175</f>
        <v>0</v>
      </c>
      <c r="J175" s="265"/>
      <c r="K175" s="43"/>
      <c r="L175" s="93">
        <f t="shared" ref="L175:L177" si="164">J175+K175</f>
        <v>0</v>
      </c>
      <c r="M175" s="230"/>
      <c r="N175" s="43"/>
      <c r="O175" s="87">
        <f t="shared" ref="O175:O177" si="165">M175+N175</f>
        <v>0</v>
      </c>
      <c r="P175" s="311"/>
      <c r="Q175" s="331"/>
    </row>
    <row r="176" spans="1:17" ht="36" hidden="1" x14ac:dyDescent="0.25">
      <c r="A176" s="30">
        <v>3262</v>
      </c>
      <c r="B176" s="41" t="s">
        <v>171</v>
      </c>
      <c r="C176" s="190">
        <f t="shared" si="100"/>
        <v>0</v>
      </c>
      <c r="D176" s="265"/>
      <c r="E176" s="43"/>
      <c r="F176" s="93">
        <f t="shared" si="162"/>
        <v>0</v>
      </c>
      <c r="G176" s="230"/>
      <c r="H176" s="43"/>
      <c r="I176" s="87">
        <f t="shared" si="163"/>
        <v>0</v>
      </c>
      <c r="J176" s="265"/>
      <c r="K176" s="43"/>
      <c r="L176" s="93">
        <f t="shared" si="164"/>
        <v>0</v>
      </c>
      <c r="M176" s="230"/>
      <c r="N176" s="43"/>
      <c r="O176" s="87">
        <f t="shared" si="165"/>
        <v>0</v>
      </c>
      <c r="P176" s="311"/>
      <c r="Q176" s="331"/>
    </row>
    <row r="177" spans="1:17" ht="24" hidden="1" x14ac:dyDescent="0.25">
      <c r="A177" s="30">
        <v>3263</v>
      </c>
      <c r="B177" s="41" t="s">
        <v>172</v>
      </c>
      <c r="C177" s="190">
        <f t="shared" ref="C177:C240" si="166">SUM(F177,I177,L177,O177)</f>
        <v>0</v>
      </c>
      <c r="D177" s="265"/>
      <c r="E177" s="43"/>
      <c r="F177" s="93">
        <f t="shared" si="162"/>
        <v>0</v>
      </c>
      <c r="G177" s="230"/>
      <c r="H177" s="43"/>
      <c r="I177" s="87">
        <f t="shared" si="163"/>
        <v>0</v>
      </c>
      <c r="J177" s="265"/>
      <c r="K177" s="43"/>
      <c r="L177" s="93">
        <f t="shared" si="164"/>
        <v>0</v>
      </c>
      <c r="M177" s="230"/>
      <c r="N177" s="43"/>
      <c r="O177" s="87">
        <f t="shared" si="165"/>
        <v>0</v>
      </c>
      <c r="P177" s="311"/>
      <c r="Q177" s="331"/>
    </row>
    <row r="178" spans="1:17" ht="84" hidden="1" x14ac:dyDescent="0.25">
      <c r="A178" s="686">
        <v>3290</v>
      </c>
      <c r="B178" s="38" t="s">
        <v>300</v>
      </c>
      <c r="C178" s="201">
        <f t="shared" si="166"/>
        <v>0</v>
      </c>
      <c r="D178" s="128">
        <f>SUM(D179:D182)</f>
        <v>0</v>
      </c>
      <c r="E178" s="75">
        <f t="shared" ref="E178" si="167">SUM(E179:E182)</f>
        <v>0</v>
      </c>
      <c r="F178" s="175">
        <f>SUM(F179:F182)</f>
        <v>0</v>
      </c>
      <c r="G178" s="233">
        <f t="shared" ref="G178:O178" si="168">SUM(G179:G182)</f>
        <v>0</v>
      </c>
      <c r="H178" s="75">
        <f t="shared" si="168"/>
        <v>0</v>
      </c>
      <c r="I178" s="86">
        <f t="shared" si="168"/>
        <v>0</v>
      </c>
      <c r="J178" s="128">
        <f t="shared" si="168"/>
        <v>0</v>
      </c>
      <c r="K178" s="75">
        <f t="shared" si="168"/>
        <v>0</v>
      </c>
      <c r="L178" s="175">
        <f t="shared" si="168"/>
        <v>0</v>
      </c>
      <c r="M178" s="233">
        <f t="shared" si="168"/>
        <v>0</v>
      </c>
      <c r="N178" s="75">
        <f t="shared" si="168"/>
        <v>0</v>
      </c>
      <c r="O178" s="159">
        <f t="shared" si="168"/>
        <v>0</v>
      </c>
      <c r="P178" s="320"/>
      <c r="Q178" s="331"/>
    </row>
    <row r="179" spans="1:17" ht="72" hidden="1" x14ac:dyDescent="0.25">
      <c r="A179" s="30">
        <v>3291</v>
      </c>
      <c r="B179" s="41" t="s">
        <v>173</v>
      </c>
      <c r="C179" s="190">
        <f t="shared" si="166"/>
        <v>0</v>
      </c>
      <c r="D179" s="265"/>
      <c r="E179" s="43"/>
      <c r="F179" s="93">
        <f t="shared" ref="F179:F182" si="169">D179+E179</f>
        <v>0</v>
      </c>
      <c r="G179" s="230"/>
      <c r="H179" s="43"/>
      <c r="I179" s="87">
        <f t="shared" ref="I179:I182" si="170">G179+H179</f>
        <v>0</v>
      </c>
      <c r="J179" s="265"/>
      <c r="K179" s="43"/>
      <c r="L179" s="93">
        <f t="shared" ref="L179:L182" si="171">J179+K179</f>
        <v>0</v>
      </c>
      <c r="M179" s="230"/>
      <c r="N179" s="43"/>
      <c r="O179" s="87">
        <f t="shared" ref="O179:O182" si="172">M179+N179</f>
        <v>0</v>
      </c>
      <c r="P179" s="311"/>
      <c r="Q179" s="331"/>
    </row>
    <row r="180" spans="1:17" ht="72" hidden="1" x14ac:dyDescent="0.25">
      <c r="A180" s="30">
        <v>3292</v>
      </c>
      <c r="B180" s="41" t="s">
        <v>174</v>
      </c>
      <c r="C180" s="190">
        <f t="shared" si="166"/>
        <v>0</v>
      </c>
      <c r="D180" s="265"/>
      <c r="E180" s="43"/>
      <c r="F180" s="93">
        <f t="shared" si="169"/>
        <v>0</v>
      </c>
      <c r="G180" s="230"/>
      <c r="H180" s="43"/>
      <c r="I180" s="87">
        <f t="shared" si="170"/>
        <v>0</v>
      </c>
      <c r="J180" s="265"/>
      <c r="K180" s="43"/>
      <c r="L180" s="93">
        <f t="shared" si="171"/>
        <v>0</v>
      </c>
      <c r="M180" s="230"/>
      <c r="N180" s="43"/>
      <c r="O180" s="87">
        <f t="shared" si="172"/>
        <v>0</v>
      </c>
      <c r="P180" s="311"/>
      <c r="Q180" s="331"/>
    </row>
    <row r="181" spans="1:17" ht="72" hidden="1" x14ac:dyDescent="0.25">
      <c r="A181" s="30">
        <v>3293</v>
      </c>
      <c r="B181" s="41" t="s">
        <v>175</v>
      </c>
      <c r="C181" s="190">
        <f t="shared" si="166"/>
        <v>0</v>
      </c>
      <c r="D181" s="265"/>
      <c r="E181" s="43"/>
      <c r="F181" s="93">
        <f t="shared" si="169"/>
        <v>0</v>
      </c>
      <c r="G181" s="230"/>
      <c r="H181" s="43"/>
      <c r="I181" s="87">
        <f t="shared" si="170"/>
        <v>0</v>
      </c>
      <c r="J181" s="265"/>
      <c r="K181" s="43"/>
      <c r="L181" s="93">
        <f t="shared" si="171"/>
        <v>0</v>
      </c>
      <c r="M181" s="230"/>
      <c r="N181" s="43"/>
      <c r="O181" s="87">
        <f t="shared" si="172"/>
        <v>0</v>
      </c>
      <c r="P181" s="311"/>
      <c r="Q181" s="331"/>
    </row>
    <row r="182" spans="1:17" ht="60" hidden="1" x14ac:dyDescent="0.25">
      <c r="A182" s="79">
        <v>3294</v>
      </c>
      <c r="B182" s="41" t="s">
        <v>176</v>
      </c>
      <c r="C182" s="201">
        <f t="shared" si="166"/>
        <v>0</v>
      </c>
      <c r="D182" s="266"/>
      <c r="E182" s="80"/>
      <c r="F182" s="443">
        <f t="shared" si="169"/>
        <v>0</v>
      </c>
      <c r="G182" s="235"/>
      <c r="H182" s="80"/>
      <c r="I182" s="159">
        <f t="shared" si="170"/>
        <v>0</v>
      </c>
      <c r="J182" s="266"/>
      <c r="K182" s="80"/>
      <c r="L182" s="443">
        <f t="shared" si="171"/>
        <v>0</v>
      </c>
      <c r="M182" s="235"/>
      <c r="N182" s="80"/>
      <c r="O182" s="159">
        <f t="shared" si="172"/>
        <v>0</v>
      </c>
      <c r="P182" s="320"/>
      <c r="Q182" s="331"/>
    </row>
    <row r="183" spans="1:17" ht="48" hidden="1" x14ac:dyDescent="0.25">
      <c r="A183" s="49">
        <v>3300</v>
      </c>
      <c r="B183" s="78" t="s">
        <v>177</v>
      </c>
      <c r="C183" s="202">
        <f t="shared" si="166"/>
        <v>0</v>
      </c>
      <c r="D183" s="135">
        <f>SUM(D184:D185)</f>
        <v>0</v>
      </c>
      <c r="E183" s="81">
        <f t="shared" ref="E183" si="173">SUM(E184:E185)</f>
        <v>0</v>
      </c>
      <c r="F183" s="171">
        <f>SUM(F184:F185)</f>
        <v>0</v>
      </c>
      <c r="G183" s="236">
        <f t="shared" ref="G183:O183" si="174">SUM(G184:G185)</f>
        <v>0</v>
      </c>
      <c r="H183" s="81">
        <f t="shared" si="174"/>
        <v>0</v>
      </c>
      <c r="I183" s="121">
        <f t="shared" si="174"/>
        <v>0</v>
      </c>
      <c r="J183" s="135">
        <f t="shared" si="174"/>
        <v>0</v>
      </c>
      <c r="K183" s="81">
        <f t="shared" si="174"/>
        <v>0</v>
      </c>
      <c r="L183" s="171">
        <f t="shared" si="174"/>
        <v>0</v>
      </c>
      <c r="M183" s="236">
        <f t="shared" si="174"/>
        <v>0</v>
      </c>
      <c r="N183" s="81">
        <f t="shared" si="174"/>
        <v>0</v>
      </c>
      <c r="O183" s="121">
        <f t="shared" si="174"/>
        <v>0</v>
      </c>
      <c r="P183" s="440"/>
      <c r="Q183" s="331"/>
    </row>
    <row r="184" spans="1:17" ht="48" hidden="1" x14ac:dyDescent="0.25">
      <c r="A184" s="54">
        <v>3310</v>
      </c>
      <c r="B184" s="55" t="s">
        <v>178</v>
      </c>
      <c r="C184" s="195">
        <f t="shared" si="166"/>
        <v>0</v>
      </c>
      <c r="D184" s="262"/>
      <c r="E184" s="74"/>
      <c r="F184" s="172">
        <f t="shared" ref="F184:F185" si="175">D184+E184</f>
        <v>0</v>
      </c>
      <c r="G184" s="232"/>
      <c r="H184" s="74"/>
      <c r="I184" s="153">
        <f t="shared" ref="I184:I185" si="176">G184+H184</f>
        <v>0</v>
      </c>
      <c r="J184" s="262"/>
      <c r="K184" s="74"/>
      <c r="L184" s="172">
        <f t="shared" ref="L184:L185" si="177">J184+K184</f>
        <v>0</v>
      </c>
      <c r="M184" s="232"/>
      <c r="N184" s="74"/>
      <c r="O184" s="153">
        <f t="shared" ref="O184:O185" si="178">M184+N184</f>
        <v>0</v>
      </c>
      <c r="P184" s="313"/>
      <c r="Q184" s="331"/>
    </row>
    <row r="185" spans="1:17" ht="60" hidden="1" x14ac:dyDescent="0.25">
      <c r="A185" s="27">
        <v>3320</v>
      </c>
      <c r="B185" s="38" t="s">
        <v>179</v>
      </c>
      <c r="C185" s="189">
        <f t="shared" si="166"/>
        <v>0</v>
      </c>
      <c r="D185" s="264"/>
      <c r="E185" s="40"/>
      <c r="F185" s="175">
        <f t="shared" si="175"/>
        <v>0</v>
      </c>
      <c r="G185" s="220"/>
      <c r="H185" s="40"/>
      <c r="I185" s="86">
        <f t="shared" si="176"/>
        <v>0</v>
      </c>
      <c r="J185" s="264"/>
      <c r="K185" s="40"/>
      <c r="L185" s="175">
        <f t="shared" si="177"/>
        <v>0</v>
      </c>
      <c r="M185" s="220"/>
      <c r="N185" s="40"/>
      <c r="O185" s="86">
        <f t="shared" si="178"/>
        <v>0</v>
      </c>
      <c r="P185" s="310"/>
      <c r="Q185" s="331"/>
    </row>
    <row r="186" spans="1:17" hidden="1" x14ac:dyDescent="0.25">
      <c r="A186" s="83">
        <v>4000</v>
      </c>
      <c r="B186" s="67" t="s">
        <v>180</v>
      </c>
      <c r="C186" s="200">
        <f t="shared" si="166"/>
        <v>0</v>
      </c>
      <c r="D186" s="134">
        <f>SUM(D187,D190)</f>
        <v>0</v>
      </c>
      <c r="E186" s="68">
        <f t="shared" ref="E186" si="179">SUM(E187,E190)</f>
        <v>0</v>
      </c>
      <c r="F186" s="170">
        <f>SUM(F187,F190)</f>
        <v>0</v>
      </c>
      <c r="G186" s="227">
        <f>SUM(G187,G190)</f>
        <v>0</v>
      </c>
      <c r="H186" s="68">
        <f t="shared" ref="H186:N186" si="180">SUM(H187,H190)</f>
        <v>0</v>
      </c>
      <c r="I186" s="122">
        <f t="shared" si="180"/>
        <v>0</v>
      </c>
      <c r="J186" s="134">
        <f>SUM(J187,J190)</f>
        <v>0</v>
      </c>
      <c r="K186" s="68">
        <f t="shared" si="180"/>
        <v>0</v>
      </c>
      <c r="L186" s="170">
        <f t="shared" si="180"/>
        <v>0</v>
      </c>
      <c r="M186" s="227">
        <f t="shared" si="180"/>
        <v>0</v>
      </c>
      <c r="N186" s="68">
        <f t="shared" si="180"/>
        <v>0</v>
      </c>
      <c r="O186" s="122">
        <f>SUM(O187,O190)</f>
        <v>0</v>
      </c>
      <c r="P186" s="439"/>
      <c r="Q186" s="331"/>
    </row>
    <row r="187" spans="1:17" ht="24" hidden="1" x14ac:dyDescent="0.25">
      <c r="A187" s="84">
        <v>4200</v>
      </c>
      <c r="B187" s="69" t="s">
        <v>181</v>
      </c>
      <c r="C187" s="188">
        <f t="shared" si="166"/>
        <v>0</v>
      </c>
      <c r="D187" s="127">
        <f>SUM(D188,D189)</f>
        <v>0</v>
      </c>
      <c r="E187" s="36">
        <f t="shared" ref="E187" si="181">SUM(E188,E189)</f>
        <v>0</v>
      </c>
      <c r="F187" s="174">
        <f>SUM(F188,F189)</f>
        <v>0</v>
      </c>
      <c r="G187" s="228">
        <f>SUM(G188,G189)</f>
        <v>0</v>
      </c>
      <c r="H187" s="36">
        <f t="shared" ref="H187:N187" si="182">SUM(H188,H189)</f>
        <v>0</v>
      </c>
      <c r="I187" s="120">
        <f t="shared" si="182"/>
        <v>0</v>
      </c>
      <c r="J187" s="127">
        <f>SUM(J188,J189)</f>
        <v>0</v>
      </c>
      <c r="K187" s="36">
        <f t="shared" si="182"/>
        <v>0</v>
      </c>
      <c r="L187" s="174">
        <f t="shared" si="182"/>
        <v>0</v>
      </c>
      <c r="M187" s="228">
        <f t="shared" si="182"/>
        <v>0</v>
      </c>
      <c r="N187" s="36">
        <f t="shared" si="182"/>
        <v>0</v>
      </c>
      <c r="O187" s="120">
        <f>SUM(O188,O189)</f>
        <v>0</v>
      </c>
      <c r="P187" s="317"/>
      <c r="Q187" s="331"/>
    </row>
    <row r="188" spans="1:17" ht="36" hidden="1" x14ac:dyDescent="0.25">
      <c r="A188" s="686">
        <v>4240</v>
      </c>
      <c r="B188" s="38" t="s">
        <v>182</v>
      </c>
      <c r="C188" s="189">
        <f t="shared" si="166"/>
        <v>0</v>
      </c>
      <c r="D188" s="264"/>
      <c r="E188" s="40"/>
      <c r="F188" s="175">
        <f t="shared" ref="F188:F189" si="183">D188+E188</f>
        <v>0</v>
      </c>
      <c r="G188" s="220"/>
      <c r="H188" s="40"/>
      <c r="I188" s="86">
        <f t="shared" ref="I188:I189" si="184">G188+H188</f>
        <v>0</v>
      </c>
      <c r="J188" s="264"/>
      <c r="K188" s="40"/>
      <c r="L188" s="175">
        <f t="shared" ref="L188:L189" si="185">J188+K188</f>
        <v>0</v>
      </c>
      <c r="M188" s="220"/>
      <c r="N188" s="40"/>
      <c r="O188" s="86">
        <f t="shared" ref="O188:O189" si="186">M188+N188</f>
        <v>0</v>
      </c>
      <c r="P188" s="310"/>
      <c r="Q188" s="331"/>
    </row>
    <row r="189" spans="1:17" ht="24" hidden="1" x14ac:dyDescent="0.25">
      <c r="A189" s="72">
        <v>4250</v>
      </c>
      <c r="B189" s="41" t="s">
        <v>183</v>
      </c>
      <c r="C189" s="190">
        <f t="shared" si="166"/>
        <v>0</v>
      </c>
      <c r="D189" s="265"/>
      <c r="E189" s="43"/>
      <c r="F189" s="93">
        <f t="shared" si="183"/>
        <v>0</v>
      </c>
      <c r="G189" s="230"/>
      <c r="H189" s="43"/>
      <c r="I189" s="87">
        <f t="shared" si="184"/>
        <v>0</v>
      </c>
      <c r="J189" s="265"/>
      <c r="K189" s="43"/>
      <c r="L189" s="93">
        <f t="shared" si="185"/>
        <v>0</v>
      </c>
      <c r="M189" s="230"/>
      <c r="N189" s="43"/>
      <c r="O189" s="87">
        <f t="shared" si="186"/>
        <v>0</v>
      </c>
      <c r="P189" s="311"/>
      <c r="Q189" s="331"/>
    </row>
    <row r="190" spans="1:17" hidden="1" x14ac:dyDescent="0.25">
      <c r="A190" s="34">
        <v>4300</v>
      </c>
      <c r="B190" s="69" t="s">
        <v>184</v>
      </c>
      <c r="C190" s="188">
        <f t="shared" si="166"/>
        <v>0</v>
      </c>
      <c r="D190" s="127">
        <f>SUM(D191)</f>
        <v>0</v>
      </c>
      <c r="E190" s="36">
        <f t="shared" ref="E190" si="187">SUM(E191)</f>
        <v>0</v>
      </c>
      <c r="F190" s="174">
        <f>SUM(F191)</f>
        <v>0</v>
      </c>
      <c r="G190" s="228">
        <f>SUM(G191)</f>
        <v>0</v>
      </c>
      <c r="H190" s="36">
        <f t="shared" ref="H190:N190" si="188">SUM(H191)</f>
        <v>0</v>
      </c>
      <c r="I190" s="120">
        <f t="shared" si="188"/>
        <v>0</v>
      </c>
      <c r="J190" s="127">
        <f>SUM(J191)</f>
        <v>0</v>
      </c>
      <c r="K190" s="36">
        <f t="shared" si="188"/>
        <v>0</v>
      </c>
      <c r="L190" s="174">
        <f t="shared" si="188"/>
        <v>0</v>
      </c>
      <c r="M190" s="228">
        <f t="shared" si="188"/>
        <v>0</v>
      </c>
      <c r="N190" s="36">
        <f t="shared" si="188"/>
        <v>0</v>
      </c>
      <c r="O190" s="120">
        <f>SUM(O191)</f>
        <v>0</v>
      </c>
      <c r="P190" s="317"/>
      <c r="Q190" s="331"/>
    </row>
    <row r="191" spans="1:17" ht="24" hidden="1" x14ac:dyDescent="0.25">
      <c r="A191" s="686">
        <v>4310</v>
      </c>
      <c r="B191" s="38" t="s">
        <v>185</v>
      </c>
      <c r="C191" s="189">
        <f t="shared" si="166"/>
        <v>0</v>
      </c>
      <c r="D191" s="128">
        <f>SUM(D192:D192)</f>
        <v>0</v>
      </c>
      <c r="E191" s="75">
        <f t="shared" ref="E191" si="189">SUM(E192:E192)</f>
        <v>0</v>
      </c>
      <c r="F191" s="175">
        <f>SUM(F192:F192)</f>
        <v>0</v>
      </c>
      <c r="G191" s="233">
        <f>SUM(G192:G192)</f>
        <v>0</v>
      </c>
      <c r="H191" s="75">
        <f t="shared" ref="H191:N191" si="190">SUM(H192:H192)</f>
        <v>0</v>
      </c>
      <c r="I191" s="86">
        <f t="shared" si="190"/>
        <v>0</v>
      </c>
      <c r="J191" s="128">
        <f>SUM(J192:J192)</f>
        <v>0</v>
      </c>
      <c r="K191" s="75">
        <f t="shared" si="190"/>
        <v>0</v>
      </c>
      <c r="L191" s="175">
        <f t="shared" si="190"/>
        <v>0</v>
      </c>
      <c r="M191" s="233">
        <f t="shared" si="190"/>
        <v>0</v>
      </c>
      <c r="N191" s="75">
        <f t="shared" si="190"/>
        <v>0</v>
      </c>
      <c r="O191" s="86">
        <f>SUM(O192:O192)</f>
        <v>0</v>
      </c>
      <c r="P191" s="310"/>
      <c r="Q191" s="331"/>
    </row>
    <row r="192" spans="1:17" ht="36" hidden="1" x14ac:dyDescent="0.25">
      <c r="A192" s="30">
        <v>4311</v>
      </c>
      <c r="B192" s="41" t="s">
        <v>186</v>
      </c>
      <c r="C192" s="190">
        <f t="shared" si="166"/>
        <v>0</v>
      </c>
      <c r="D192" s="265"/>
      <c r="E192" s="43"/>
      <c r="F192" s="93">
        <f>D192+E192</f>
        <v>0</v>
      </c>
      <c r="G192" s="230"/>
      <c r="H192" s="43"/>
      <c r="I192" s="87">
        <f>G192+H192</f>
        <v>0</v>
      </c>
      <c r="J192" s="265"/>
      <c r="K192" s="43"/>
      <c r="L192" s="93">
        <f>J192+K192</f>
        <v>0</v>
      </c>
      <c r="M192" s="230"/>
      <c r="N192" s="43"/>
      <c r="O192" s="87">
        <f>M192+N192</f>
        <v>0</v>
      </c>
      <c r="P192" s="311"/>
      <c r="Q192" s="331"/>
    </row>
    <row r="193" spans="1:17" s="19" customFormat="1" ht="24" x14ac:dyDescent="0.25">
      <c r="A193" s="85"/>
      <c r="B193" s="17" t="s">
        <v>187</v>
      </c>
      <c r="C193" s="199">
        <f t="shared" si="166"/>
        <v>6808</v>
      </c>
      <c r="D193" s="133">
        <f>SUM(D194,D229,D268)</f>
        <v>4998</v>
      </c>
      <c r="E193" s="278">
        <f t="shared" ref="E193" si="191">SUM(E194,E229,E268)</f>
        <v>1810</v>
      </c>
      <c r="F193" s="306">
        <f>SUM(F194,F229,F268)</f>
        <v>6808</v>
      </c>
      <c r="G193" s="226">
        <f>SUM(G194,G229,G268)</f>
        <v>0</v>
      </c>
      <c r="H193" s="278">
        <f t="shared" ref="H193:N193" si="192">SUM(H194,H229,H268)</f>
        <v>0</v>
      </c>
      <c r="I193" s="306">
        <f t="shared" si="192"/>
        <v>0</v>
      </c>
      <c r="J193" s="133">
        <f>SUM(J194,J229,J268)</f>
        <v>0</v>
      </c>
      <c r="K193" s="66">
        <f t="shared" si="192"/>
        <v>0</v>
      </c>
      <c r="L193" s="169">
        <f t="shared" si="192"/>
        <v>0</v>
      </c>
      <c r="M193" s="226">
        <f t="shared" si="192"/>
        <v>0</v>
      </c>
      <c r="N193" s="66">
        <f t="shared" si="192"/>
        <v>0</v>
      </c>
      <c r="O193" s="161">
        <f>SUM(O194,O229,O268)</f>
        <v>0</v>
      </c>
      <c r="P193" s="444"/>
      <c r="Q193" s="182"/>
    </row>
    <row r="194" spans="1:17" x14ac:dyDescent="0.25">
      <c r="A194" s="67">
        <v>5000</v>
      </c>
      <c r="B194" s="67" t="s">
        <v>188</v>
      </c>
      <c r="C194" s="200">
        <f t="shared" si="166"/>
        <v>6808</v>
      </c>
      <c r="D194" s="134">
        <f>D195+D203</f>
        <v>4998</v>
      </c>
      <c r="E194" s="122">
        <f t="shared" ref="E194" si="193">E195+E203</f>
        <v>1810</v>
      </c>
      <c r="F194" s="307">
        <f>F195+F203</f>
        <v>6808</v>
      </c>
      <c r="G194" s="227">
        <f>G195+G203</f>
        <v>0</v>
      </c>
      <c r="H194" s="122">
        <f t="shared" ref="H194:N194" si="194">H195+H203</f>
        <v>0</v>
      </c>
      <c r="I194" s="307">
        <f t="shared" si="194"/>
        <v>0</v>
      </c>
      <c r="J194" s="134">
        <f>J195+J203</f>
        <v>0</v>
      </c>
      <c r="K194" s="68">
        <f t="shared" si="194"/>
        <v>0</v>
      </c>
      <c r="L194" s="170">
        <f t="shared" si="194"/>
        <v>0</v>
      </c>
      <c r="M194" s="227">
        <f t="shared" si="194"/>
        <v>0</v>
      </c>
      <c r="N194" s="68">
        <f t="shared" si="194"/>
        <v>0</v>
      </c>
      <c r="O194" s="122">
        <f>O195+O203</f>
        <v>0</v>
      </c>
      <c r="P194" s="439"/>
      <c r="Q194" s="331"/>
    </row>
    <row r="195" spans="1:17" hidden="1" x14ac:dyDescent="0.25">
      <c r="A195" s="34">
        <v>5100</v>
      </c>
      <c r="B195" s="69" t="s">
        <v>189</v>
      </c>
      <c r="C195" s="188">
        <f t="shared" si="166"/>
        <v>0</v>
      </c>
      <c r="D195" s="127">
        <f>D196+D197+D200+D201+D202</f>
        <v>0</v>
      </c>
      <c r="E195" s="36">
        <f t="shared" ref="E195" si="195">E196+E197+E200+E201+E202</f>
        <v>0</v>
      </c>
      <c r="F195" s="174">
        <f>F196+F197+F200+F201+F202</f>
        <v>0</v>
      </c>
      <c r="G195" s="228">
        <f>G196+G197+G200+G201+G202</f>
        <v>0</v>
      </c>
      <c r="H195" s="36">
        <f t="shared" ref="H195:N195" si="196">H196+H197+H200+H201+H202</f>
        <v>0</v>
      </c>
      <c r="I195" s="120">
        <f t="shared" si="196"/>
        <v>0</v>
      </c>
      <c r="J195" s="127">
        <f>J196+J197+J200+J201+J202</f>
        <v>0</v>
      </c>
      <c r="K195" s="36">
        <f t="shared" si="196"/>
        <v>0</v>
      </c>
      <c r="L195" s="174">
        <f t="shared" si="196"/>
        <v>0</v>
      </c>
      <c r="M195" s="228">
        <f t="shared" si="196"/>
        <v>0</v>
      </c>
      <c r="N195" s="36">
        <f t="shared" si="196"/>
        <v>0</v>
      </c>
      <c r="O195" s="120">
        <f>O196+O197+O200+O201+O202</f>
        <v>0</v>
      </c>
      <c r="P195" s="317"/>
      <c r="Q195" s="331"/>
    </row>
    <row r="196" spans="1:17" hidden="1" x14ac:dyDescent="0.25">
      <c r="A196" s="686">
        <v>5110</v>
      </c>
      <c r="B196" s="38" t="s">
        <v>190</v>
      </c>
      <c r="C196" s="189">
        <f t="shared" si="166"/>
        <v>0</v>
      </c>
      <c r="D196" s="264"/>
      <c r="E196" s="40"/>
      <c r="F196" s="175">
        <f>D196+E196</f>
        <v>0</v>
      </c>
      <c r="G196" s="220"/>
      <c r="H196" s="40"/>
      <c r="I196" s="86">
        <f>G196+H196</f>
        <v>0</v>
      </c>
      <c r="J196" s="264"/>
      <c r="K196" s="40"/>
      <c r="L196" s="175">
        <f>J196+K196</f>
        <v>0</v>
      </c>
      <c r="M196" s="220"/>
      <c r="N196" s="40"/>
      <c r="O196" s="86">
        <f>M196+N196</f>
        <v>0</v>
      </c>
      <c r="P196" s="310"/>
      <c r="Q196" s="331"/>
    </row>
    <row r="197" spans="1:17" ht="24" hidden="1" x14ac:dyDescent="0.25">
      <c r="A197" s="72">
        <v>5120</v>
      </c>
      <c r="B197" s="41" t="s">
        <v>191</v>
      </c>
      <c r="C197" s="190">
        <f t="shared" si="166"/>
        <v>0</v>
      </c>
      <c r="D197" s="129">
        <f>D198+D199</f>
        <v>0</v>
      </c>
      <c r="E197" s="73">
        <f t="shared" ref="E197" si="197">E198+E199</f>
        <v>0</v>
      </c>
      <c r="F197" s="93">
        <f>F198+F199</f>
        <v>0</v>
      </c>
      <c r="G197" s="231">
        <f>G198+G199</f>
        <v>0</v>
      </c>
      <c r="H197" s="73">
        <f t="shared" ref="H197:O197" si="198">H198+H199</f>
        <v>0</v>
      </c>
      <c r="I197" s="87">
        <f t="shared" si="198"/>
        <v>0</v>
      </c>
      <c r="J197" s="129">
        <f>J198+J199</f>
        <v>0</v>
      </c>
      <c r="K197" s="73">
        <f t="shared" si="198"/>
        <v>0</v>
      </c>
      <c r="L197" s="93">
        <f t="shared" si="198"/>
        <v>0</v>
      </c>
      <c r="M197" s="231">
        <f t="shared" si="198"/>
        <v>0</v>
      </c>
      <c r="N197" s="73">
        <f t="shared" si="198"/>
        <v>0</v>
      </c>
      <c r="O197" s="87">
        <f t="shared" si="198"/>
        <v>0</v>
      </c>
      <c r="P197" s="311"/>
      <c r="Q197" s="331"/>
    </row>
    <row r="198" spans="1:17" hidden="1" x14ac:dyDescent="0.25">
      <c r="A198" s="30">
        <v>5121</v>
      </c>
      <c r="B198" s="41" t="s">
        <v>192</v>
      </c>
      <c r="C198" s="190">
        <f t="shared" si="166"/>
        <v>0</v>
      </c>
      <c r="D198" s="265"/>
      <c r="E198" s="43"/>
      <c r="F198" s="93">
        <f t="shared" ref="F198:F202" si="199">D198+E198</f>
        <v>0</v>
      </c>
      <c r="G198" s="230"/>
      <c r="H198" s="43"/>
      <c r="I198" s="87">
        <f t="shared" ref="I198:I202" si="200">G198+H198</f>
        <v>0</v>
      </c>
      <c r="J198" s="265"/>
      <c r="K198" s="43"/>
      <c r="L198" s="93">
        <f t="shared" ref="L198:L202" si="201">J198+K198</f>
        <v>0</v>
      </c>
      <c r="M198" s="230"/>
      <c r="N198" s="43"/>
      <c r="O198" s="87">
        <f t="shared" ref="O198:O202" si="202">M198+N198</f>
        <v>0</v>
      </c>
      <c r="P198" s="311"/>
      <c r="Q198" s="331"/>
    </row>
    <row r="199" spans="1:17" ht="24" hidden="1" x14ac:dyDescent="0.25">
      <c r="A199" s="30">
        <v>5129</v>
      </c>
      <c r="B199" s="41" t="s">
        <v>193</v>
      </c>
      <c r="C199" s="190">
        <f t="shared" si="166"/>
        <v>0</v>
      </c>
      <c r="D199" s="265"/>
      <c r="E199" s="43"/>
      <c r="F199" s="93">
        <f t="shared" si="199"/>
        <v>0</v>
      </c>
      <c r="G199" s="230"/>
      <c r="H199" s="43"/>
      <c r="I199" s="87">
        <f t="shared" si="200"/>
        <v>0</v>
      </c>
      <c r="J199" s="265"/>
      <c r="K199" s="43"/>
      <c r="L199" s="93">
        <f t="shared" si="201"/>
        <v>0</v>
      </c>
      <c r="M199" s="230"/>
      <c r="N199" s="43"/>
      <c r="O199" s="87">
        <f t="shared" si="202"/>
        <v>0</v>
      </c>
      <c r="P199" s="311"/>
      <c r="Q199" s="331"/>
    </row>
    <row r="200" spans="1:17" hidden="1" x14ac:dyDescent="0.25">
      <c r="A200" s="72">
        <v>5130</v>
      </c>
      <c r="B200" s="41" t="s">
        <v>194</v>
      </c>
      <c r="C200" s="190">
        <f t="shared" si="166"/>
        <v>0</v>
      </c>
      <c r="D200" s="265"/>
      <c r="E200" s="43"/>
      <c r="F200" s="93">
        <f t="shared" si="199"/>
        <v>0</v>
      </c>
      <c r="G200" s="230"/>
      <c r="H200" s="43"/>
      <c r="I200" s="87">
        <f t="shared" si="200"/>
        <v>0</v>
      </c>
      <c r="J200" s="265"/>
      <c r="K200" s="43"/>
      <c r="L200" s="93">
        <f t="shared" si="201"/>
        <v>0</v>
      </c>
      <c r="M200" s="230"/>
      <c r="N200" s="43"/>
      <c r="O200" s="87">
        <f t="shared" si="202"/>
        <v>0</v>
      </c>
      <c r="P200" s="311"/>
      <c r="Q200" s="331"/>
    </row>
    <row r="201" spans="1:17" hidden="1" x14ac:dyDescent="0.25">
      <c r="A201" s="72">
        <v>5140</v>
      </c>
      <c r="B201" s="41" t="s">
        <v>195</v>
      </c>
      <c r="C201" s="190">
        <f t="shared" si="166"/>
        <v>0</v>
      </c>
      <c r="D201" s="265"/>
      <c r="E201" s="43"/>
      <c r="F201" s="93">
        <f t="shared" si="199"/>
        <v>0</v>
      </c>
      <c r="G201" s="230"/>
      <c r="H201" s="43"/>
      <c r="I201" s="87">
        <f t="shared" si="200"/>
        <v>0</v>
      </c>
      <c r="J201" s="265"/>
      <c r="K201" s="43"/>
      <c r="L201" s="93">
        <f t="shared" si="201"/>
        <v>0</v>
      </c>
      <c r="M201" s="230"/>
      <c r="N201" s="43"/>
      <c r="O201" s="87">
        <f t="shared" si="202"/>
        <v>0</v>
      </c>
      <c r="P201" s="311"/>
      <c r="Q201" s="331"/>
    </row>
    <row r="202" spans="1:17" ht="24" hidden="1" x14ac:dyDescent="0.25">
      <c r="A202" s="72">
        <v>5170</v>
      </c>
      <c r="B202" s="41" t="s">
        <v>196</v>
      </c>
      <c r="C202" s="190">
        <f t="shared" si="166"/>
        <v>0</v>
      </c>
      <c r="D202" s="265"/>
      <c r="E202" s="43"/>
      <c r="F202" s="93">
        <f t="shared" si="199"/>
        <v>0</v>
      </c>
      <c r="G202" s="230"/>
      <c r="H202" s="43"/>
      <c r="I202" s="87">
        <f t="shared" si="200"/>
        <v>0</v>
      </c>
      <c r="J202" s="265"/>
      <c r="K202" s="43"/>
      <c r="L202" s="93">
        <f t="shared" si="201"/>
        <v>0</v>
      </c>
      <c r="M202" s="230"/>
      <c r="N202" s="43"/>
      <c r="O202" s="87">
        <f t="shared" si="202"/>
        <v>0</v>
      </c>
      <c r="P202" s="311"/>
      <c r="Q202" s="331"/>
    </row>
    <row r="203" spans="1:17" x14ac:dyDescent="0.25">
      <c r="A203" s="34">
        <v>5200</v>
      </c>
      <c r="B203" s="69" t="s">
        <v>197</v>
      </c>
      <c r="C203" s="188">
        <f t="shared" si="166"/>
        <v>6808</v>
      </c>
      <c r="D203" s="127">
        <f>D204+D214+D215+D224+D225+D226+D228</f>
        <v>4998</v>
      </c>
      <c r="E203" s="120">
        <f t="shared" ref="E203" si="203">E204+E214+E215+E224+E225+E226+E228</f>
        <v>1810</v>
      </c>
      <c r="F203" s="314">
        <f>F204+F214+F215+F224+F225+F226+F228</f>
        <v>6808</v>
      </c>
      <c r="G203" s="228">
        <f>G204+G214+G215+G224+G225+G226+G228</f>
        <v>0</v>
      </c>
      <c r="H203" s="120">
        <f t="shared" ref="H203:O203" si="204">H204+H214+H215+H224+H225+H226+H228</f>
        <v>0</v>
      </c>
      <c r="I203" s="314">
        <f t="shared" si="204"/>
        <v>0</v>
      </c>
      <c r="J203" s="127">
        <f>J204+J214+J215+J224+J225+J226+J228</f>
        <v>0</v>
      </c>
      <c r="K203" s="36">
        <f t="shared" si="204"/>
        <v>0</v>
      </c>
      <c r="L203" s="174">
        <f t="shared" si="204"/>
        <v>0</v>
      </c>
      <c r="M203" s="228">
        <f t="shared" si="204"/>
        <v>0</v>
      </c>
      <c r="N203" s="36">
        <f t="shared" si="204"/>
        <v>0</v>
      </c>
      <c r="O203" s="120">
        <f t="shared" si="204"/>
        <v>0</v>
      </c>
      <c r="P203" s="317"/>
      <c r="Q203" s="331"/>
    </row>
    <row r="204" spans="1:17" hidden="1" x14ac:dyDescent="0.25">
      <c r="A204" s="70">
        <v>5210</v>
      </c>
      <c r="B204" s="55" t="s">
        <v>198</v>
      </c>
      <c r="C204" s="195">
        <f t="shared" si="166"/>
        <v>0</v>
      </c>
      <c r="D204" s="82">
        <f>SUM(D205:D213)</f>
        <v>0</v>
      </c>
      <c r="E204" s="71">
        <f>SUM(E205:E213)</f>
        <v>0</v>
      </c>
      <c r="F204" s="172">
        <f t="shared" ref="F204:N204" si="205">SUM(F205:F213)</f>
        <v>0</v>
      </c>
      <c r="G204" s="229">
        <f>SUM(G205:G213)</f>
        <v>0</v>
      </c>
      <c r="H204" s="71">
        <f t="shared" si="205"/>
        <v>0</v>
      </c>
      <c r="I204" s="153">
        <f t="shared" si="205"/>
        <v>0</v>
      </c>
      <c r="J204" s="82">
        <f>SUM(J205:J213)</f>
        <v>0</v>
      </c>
      <c r="K204" s="71">
        <f t="shared" si="205"/>
        <v>0</v>
      </c>
      <c r="L204" s="172">
        <f t="shared" si="205"/>
        <v>0</v>
      </c>
      <c r="M204" s="229">
        <f t="shared" si="205"/>
        <v>0</v>
      </c>
      <c r="N204" s="71">
        <f t="shared" si="205"/>
        <v>0</v>
      </c>
      <c r="O204" s="153">
        <f>SUM(O205:O213)</f>
        <v>0</v>
      </c>
      <c r="P204" s="313"/>
      <c r="Q204" s="331"/>
    </row>
    <row r="205" spans="1:17" hidden="1" x14ac:dyDescent="0.25">
      <c r="A205" s="27">
        <v>5211</v>
      </c>
      <c r="B205" s="38" t="s">
        <v>199</v>
      </c>
      <c r="C205" s="189">
        <f t="shared" si="166"/>
        <v>0</v>
      </c>
      <c r="D205" s="264"/>
      <c r="E205" s="40"/>
      <c r="F205" s="175">
        <f t="shared" ref="F205:F214" si="206">D205+E205</f>
        <v>0</v>
      </c>
      <c r="G205" s="220"/>
      <c r="H205" s="40"/>
      <c r="I205" s="86">
        <f t="shared" ref="I205:I214" si="207">G205+H205</f>
        <v>0</v>
      </c>
      <c r="J205" s="264"/>
      <c r="K205" s="40"/>
      <c r="L205" s="175">
        <f t="shared" ref="L205:L214" si="208">J205+K205</f>
        <v>0</v>
      </c>
      <c r="M205" s="220"/>
      <c r="N205" s="40"/>
      <c r="O205" s="86">
        <f t="shared" ref="O205:O214" si="209">M205+N205</f>
        <v>0</v>
      </c>
      <c r="P205" s="310"/>
      <c r="Q205" s="331"/>
    </row>
    <row r="206" spans="1:17" hidden="1" x14ac:dyDescent="0.25">
      <c r="A206" s="30">
        <v>5212</v>
      </c>
      <c r="B206" s="41" t="s">
        <v>200</v>
      </c>
      <c r="C206" s="190">
        <f t="shared" si="166"/>
        <v>0</v>
      </c>
      <c r="D206" s="265"/>
      <c r="E206" s="43"/>
      <c r="F206" s="93">
        <f t="shared" si="206"/>
        <v>0</v>
      </c>
      <c r="G206" s="230"/>
      <c r="H206" s="43"/>
      <c r="I206" s="87">
        <f t="shared" si="207"/>
        <v>0</v>
      </c>
      <c r="J206" s="265"/>
      <c r="K206" s="43"/>
      <c r="L206" s="93">
        <f t="shared" si="208"/>
        <v>0</v>
      </c>
      <c r="M206" s="230"/>
      <c r="N206" s="43"/>
      <c r="O206" s="87">
        <f t="shared" si="209"/>
        <v>0</v>
      </c>
      <c r="P206" s="311"/>
      <c r="Q206" s="331"/>
    </row>
    <row r="207" spans="1:17" hidden="1" x14ac:dyDescent="0.25">
      <c r="A207" s="30">
        <v>5213</v>
      </c>
      <c r="B207" s="41" t="s">
        <v>201</v>
      </c>
      <c r="C207" s="190">
        <f t="shared" si="166"/>
        <v>0</v>
      </c>
      <c r="D207" s="265"/>
      <c r="E207" s="43"/>
      <c r="F207" s="93">
        <f t="shared" si="206"/>
        <v>0</v>
      </c>
      <c r="G207" s="230"/>
      <c r="H207" s="43"/>
      <c r="I207" s="87">
        <f t="shared" si="207"/>
        <v>0</v>
      </c>
      <c r="J207" s="265"/>
      <c r="K207" s="43"/>
      <c r="L207" s="93">
        <f t="shared" si="208"/>
        <v>0</v>
      </c>
      <c r="M207" s="230"/>
      <c r="N207" s="43"/>
      <c r="O207" s="87">
        <f t="shared" si="209"/>
        <v>0</v>
      </c>
      <c r="P207" s="311"/>
      <c r="Q207" s="331"/>
    </row>
    <row r="208" spans="1:17" hidden="1" x14ac:dyDescent="0.25">
      <c r="A208" s="30">
        <v>5214</v>
      </c>
      <c r="B208" s="41" t="s">
        <v>202</v>
      </c>
      <c r="C208" s="190">
        <f t="shared" si="166"/>
        <v>0</v>
      </c>
      <c r="D208" s="265"/>
      <c r="E208" s="43"/>
      <c r="F208" s="93">
        <f t="shared" si="206"/>
        <v>0</v>
      </c>
      <c r="G208" s="230"/>
      <c r="H208" s="43"/>
      <c r="I208" s="87">
        <f t="shared" si="207"/>
        <v>0</v>
      </c>
      <c r="J208" s="265"/>
      <c r="K208" s="43"/>
      <c r="L208" s="93">
        <f t="shared" si="208"/>
        <v>0</v>
      </c>
      <c r="M208" s="230"/>
      <c r="N208" s="43"/>
      <c r="O208" s="87">
        <f t="shared" si="209"/>
        <v>0</v>
      </c>
      <c r="P208" s="311"/>
      <c r="Q208" s="331"/>
    </row>
    <row r="209" spans="1:17" hidden="1" x14ac:dyDescent="0.25">
      <c r="A209" s="30">
        <v>5215</v>
      </c>
      <c r="B209" s="41" t="s">
        <v>203</v>
      </c>
      <c r="C209" s="190">
        <f t="shared" si="166"/>
        <v>0</v>
      </c>
      <c r="D209" s="265"/>
      <c r="E209" s="43"/>
      <c r="F209" s="93">
        <f t="shared" si="206"/>
        <v>0</v>
      </c>
      <c r="G209" s="230"/>
      <c r="H209" s="43"/>
      <c r="I209" s="87">
        <f t="shared" si="207"/>
        <v>0</v>
      </c>
      <c r="J209" s="265"/>
      <c r="K209" s="43"/>
      <c r="L209" s="93">
        <f t="shared" si="208"/>
        <v>0</v>
      </c>
      <c r="M209" s="230"/>
      <c r="N209" s="43"/>
      <c r="O209" s="87">
        <f t="shared" si="209"/>
        <v>0</v>
      </c>
      <c r="P209" s="311"/>
      <c r="Q209" s="331"/>
    </row>
    <row r="210" spans="1:17" ht="24" hidden="1" x14ac:dyDescent="0.25">
      <c r="A210" s="30">
        <v>5216</v>
      </c>
      <c r="B210" s="41" t="s">
        <v>204</v>
      </c>
      <c r="C210" s="190">
        <f t="shared" si="166"/>
        <v>0</v>
      </c>
      <c r="D210" s="265"/>
      <c r="E210" s="43"/>
      <c r="F210" s="93">
        <f t="shared" si="206"/>
        <v>0</v>
      </c>
      <c r="G210" s="230"/>
      <c r="H210" s="43"/>
      <c r="I210" s="87">
        <f t="shared" si="207"/>
        <v>0</v>
      </c>
      <c r="J210" s="265"/>
      <c r="K210" s="43"/>
      <c r="L210" s="93">
        <f t="shared" si="208"/>
        <v>0</v>
      </c>
      <c r="M210" s="230"/>
      <c r="N210" s="43"/>
      <c r="O210" s="87">
        <f t="shared" si="209"/>
        <v>0</v>
      </c>
      <c r="P210" s="311"/>
      <c r="Q210" s="331"/>
    </row>
    <row r="211" spans="1:17" hidden="1" x14ac:dyDescent="0.25">
      <c r="A211" s="30">
        <v>5217</v>
      </c>
      <c r="B211" s="41" t="s">
        <v>205</v>
      </c>
      <c r="C211" s="190">
        <f t="shared" si="166"/>
        <v>0</v>
      </c>
      <c r="D211" s="265"/>
      <c r="E211" s="43"/>
      <c r="F211" s="93">
        <f t="shared" si="206"/>
        <v>0</v>
      </c>
      <c r="G211" s="230"/>
      <c r="H211" s="43"/>
      <c r="I211" s="87">
        <f t="shared" si="207"/>
        <v>0</v>
      </c>
      <c r="J211" s="265"/>
      <c r="K211" s="43"/>
      <c r="L211" s="93">
        <f t="shared" si="208"/>
        <v>0</v>
      </c>
      <c r="M211" s="230"/>
      <c r="N211" s="43"/>
      <c r="O211" s="87">
        <f t="shared" si="209"/>
        <v>0</v>
      </c>
      <c r="P211" s="311"/>
      <c r="Q211" s="331"/>
    </row>
    <row r="212" spans="1:17" hidden="1" x14ac:dyDescent="0.25">
      <c r="A212" s="30">
        <v>5218</v>
      </c>
      <c r="B212" s="41" t="s">
        <v>206</v>
      </c>
      <c r="C212" s="190">
        <f t="shared" si="166"/>
        <v>0</v>
      </c>
      <c r="D212" s="265"/>
      <c r="E212" s="43"/>
      <c r="F212" s="93">
        <f t="shared" si="206"/>
        <v>0</v>
      </c>
      <c r="G212" s="230"/>
      <c r="H212" s="43"/>
      <c r="I212" s="87">
        <f t="shared" si="207"/>
        <v>0</v>
      </c>
      <c r="J212" s="265"/>
      <c r="K212" s="43"/>
      <c r="L212" s="93">
        <f t="shared" si="208"/>
        <v>0</v>
      </c>
      <c r="M212" s="230"/>
      <c r="N212" s="43"/>
      <c r="O212" s="87">
        <f t="shared" si="209"/>
        <v>0</v>
      </c>
      <c r="P212" s="311"/>
      <c r="Q212" s="331"/>
    </row>
    <row r="213" spans="1:17" hidden="1" x14ac:dyDescent="0.25">
      <c r="A213" s="30">
        <v>5219</v>
      </c>
      <c r="B213" s="41" t="s">
        <v>207</v>
      </c>
      <c r="C213" s="190">
        <f t="shared" si="166"/>
        <v>0</v>
      </c>
      <c r="D213" s="265"/>
      <c r="E213" s="43"/>
      <c r="F213" s="93">
        <f t="shared" si="206"/>
        <v>0</v>
      </c>
      <c r="G213" s="230"/>
      <c r="H213" s="43"/>
      <c r="I213" s="87">
        <f t="shared" si="207"/>
        <v>0</v>
      </c>
      <c r="J213" s="265"/>
      <c r="K213" s="43"/>
      <c r="L213" s="93">
        <f t="shared" si="208"/>
        <v>0</v>
      </c>
      <c r="M213" s="230"/>
      <c r="N213" s="43"/>
      <c r="O213" s="87">
        <f t="shared" si="209"/>
        <v>0</v>
      </c>
      <c r="P213" s="311"/>
      <c r="Q213" s="331"/>
    </row>
    <row r="214" spans="1:17" ht="13.5" hidden="1" customHeight="1" x14ac:dyDescent="0.25">
      <c r="A214" s="72">
        <v>5220</v>
      </c>
      <c r="B214" s="41" t="s">
        <v>208</v>
      </c>
      <c r="C214" s="190">
        <f t="shared" si="166"/>
        <v>0</v>
      </c>
      <c r="D214" s="265"/>
      <c r="E214" s="43"/>
      <c r="F214" s="93">
        <f t="shared" si="206"/>
        <v>0</v>
      </c>
      <c r="G214" s="230"/>
      <c r="H214" s="43"/>
      <c r="I214" s="87">
        <f t="shared" si="207"/>
        <v>0</v>
      </c>
      <c r="J214" s="265"/>
      <c r="K214" s="43"/>
      <c r="L214" s="93">
        <f t="shared" si="208"/>
        <v>0</v>
      </c>
      <c r="M214" s="230"/>
      <c r="N214" s="43"/>
      <c r="O214" s="87">
        <f t="shared" si="209"/>
        <v>0</v>
      </c>
      <c r="P214" s="311"/>
      <c r="Q214" s="331"/>
    </row>
    <row r="215" spans="1:17" x14ac:dyDescent="0.25">
      <c r="A215" s="72">
        <v>5230</v>
      </c>
      <c r="B215" s="41" t="s">
        <v>209</v>
      </c>
      <c r="C215" s="190">
        <f t="shared" si="166"/>
        <v>6808</v>
      </c>
      <c r="D215" s="129">
        <f>SUM(D216:D223)</f>
        <v>4998</v>
      </c>
      <c r="E215" s="87">
        <f t="shared" ref="E215" si="210">SUM(E216:E223)</f>
        <v>1810</v>
      </c>
      <c r="F215" s="312">
        <f>SUM(F216:F223)</f>
        <v>6808</v>
      </c>
      <c r="G215" s="231">
        <f>SUM(G216:G223)</f>
        <v>0</v>
      </c>
      <c r="H215" s="87">
        <f t="shared" ref="H215:N215" si="211">SUM(H216:H223)</f>
        <v>0</v>
      </c>
      <c r="I215" s="312">
        <f t="shared" si="211"/>
        <v>0</v>
      </c>
      <c r="J215" s="129">
        <f>SUM(J216:J223)</f>
        <v>0</v>
      </c>
      <c r="K215" s="73">
        <f t="shared" si="211"/>
        <v>0</v>
      </c>
      <c r="L215" s="93">
        <f t="shared" si="211"/>
        <v>0</v>
      </c>
      <c r="M215" s="231">
        <f t="shared" si="211"/>
        <v>0</v>
      </c>
      <c r="N215" s="73">
        <f t="shared" si="211"/>
        <v>0</v>
      </c>
      <c r="O215" s="87">
        <f>SUM(O216:O223)</f>
        <v>0</v>
      </c>
      <c r="P215" s="311"/>
      <c r="Q215" s="331"/>
    </row>
    <row r="216" spans="1:17" hidden="1" x14ac:dyDescent="0.25">
      <c r="A216" s="30">
        <v>5231</v>
      </c>
      <c r="B216" s="41" t="s">
        <v>210</v>
      </c>
      <c r="C216" s="190">
        <f t="shared" si="166"/>
        <v>0</v>
      </c>
      <c r="D216" s="265"/>
      <c r="E216" s="43"/>
      <c r="F216" s="93">
        <f t="shared" ref="F216:F225" si="212">D216+E216</f>
        <v>0</v>
      </c>
      <c r="G216" s="230"/>
      <c r="H216" s="43"/>
      <c r="I216" s="87">
        <f t="shared" ref="I216:I225" si="213">G216+H216</f>
        <v>0</v>
      </c>
      <c r="J216" s="265"/>
      <c r="K216" s="43"/>
      <c r="L216" s="93">
        <f t="shared" ref="L216:L225" si="214">J216+K216</f>
        <v>0</v>
      </c>
      <c r="M216" s="230"/>
      <c r="N216" s="43"/>
      <c r="O216" s="87">
        <f t="shared" ref="O216:O225" si="215">M216+N216</f>
        <v>0</v>
      </c>
      <c r="P216" s="311"/>
      <c r="Q216" s="331"/>
    </row>
    <row r="217" spans="1:17" x14ac:dyDescent="0.25">
      <c r="A217" s="30">
        <v>5232</v>
      </c>
      <c r="B217" s="41" t="s">
        <v>211</v>
      </c>
      <c r="C217" s="190">
        <f t="shared" si="166"/>
        <v>4690</v>
      </c>
      <c r="D217" s="265">
        <v>2330</v>
      </c>
      <c r="E217" s="155">
        <v>2360</v>
      </c>
      <c r="F217" s="312">
        <f t="shared" si="212"/>
        <v>4690</v>
      </c>
      <c r="G217" s="230"/>
      <c r="H217" s="155"/>
      <c r="I217" s="312">
        <f t="shared" si="213"/>
        <v>0</v>
      </c>
      <c r="J217" s="265"/>
      <c r="K217" s="43"/>
      <c r="L217" s="93">
        <f t="shared" si="214"/>
        <v>0</v>
      </c>
      <c r="M217" s="230"/>
      <c r="N217" s="43"/>
      <c r="O217" s="87">
        <f t="shared" si="215"/>
        <v>0</v>
      </c>
      <c r="P217" s="311" t="s">
        <v>892</v>
      </c>
      <c r="Q217" s="331"/>
    </row>
    <row r="218" spans="1:17" x14ac:dyDescent="0.25">
      <c r="A218" s="30">
        <v>5233</v>
      </c>
      <c r="B218" s="41" t="s">
        <v>212</v>
      </c>
      <c r="C218" s="190">
        <f t="shared" si="166"/>
        <v>2118</v>
      </c>
      <c r="D218" s="265">
        <v>2118</v>
      </c>
      <c r="E218" s="155"/>
      <c r="F218" s="312">
        <f t="shared" si="212"/>
        <v>2118</v>
      </c>
      <c r="G218" s="230"/>
      <c r="H218" s="155"/>
      <c r="I218" s="312">
        <f t="shared" si="213"/>
        <v>0</v>
      </c>
      <c r="J218" s="265"/>
      <c r="K218" s="43"/>
      <c r="L218" s="93">
        <f t="shared" si="214"/>
        <v>0</v>
      </c>
      <c r="M218" s="230"/>
      <c r="N218" s="43"/>
      <c r="O218" s="87">
        <f t="shared" si="215"/>
        <v>0</v>
      </c>
      <c r="P218" s="311"/>
      <c r="Q218" s="331"/>
    </row>
    <row r="219" spans="1:17" ht="24" hidden="1" x14ac:dyDescent="0.25">
      <c r="A219" s="30">
        <v>5234</v>
      </c>
      <c r="B219" s="41" t="s">
        <v>213</v>
      </c>
      <c r="C219" s="190">
        <f t="shared" si="166"/>
        <v>0</v>
      </c>
      <c r="D219" s="265"/>
      <c r="E219" s="43"/>
      <c r="F219" s="93">
        <f t="shared" si="212"/>
        <v>0</v>
      </c>
      <c r="G219" s="230"/>
      <c r="H219" s="43"/>
      <c r="I219" s="87">
        <f t="shared" si="213"/>
        <v>0</v>
      </c>
      <c r="J219" s="265"/>
      <c r="K219" s="43"/>
      <c r="L219" s="93">
        <f t="shared" si="214"/>
        <v>0</v>
      </c>
      <c r="M219" s="230"/>
      <c r="N219" s="43"/>
      <c r="O219" s="87">
        <f t="shared" si="215"/>
        <v>0</v>
      </c>
      <c r="P219" s="311"/>
      <c r="Q219" s="331"/>
    </row>
    <row r="220" spans="1:17" ht="14.25" hidden="1" customHeight="1" x14ac:dyDescent="0.25">
      <c r="A220" s="30">
        <v>5236</v>
      </c>
      <c r="B220" s="41" t="s">
        <v>214</v>
      </c>
      <c r="C220" s="190">
        <f t="shared" si="166"/>
        <v>0</v>
      </c>
      <c r="D220" s="265"/>
      <c r="E220" s="43"/>
      <c r="F220" s="93">
        <f t="shared" si="212"/>
        <v>0</v>
      </c>
      <c r="G220" s="230"/>
      <c r="H220" s="43"/>
      <c r="I220" s="87">
        <f t="shared" si="213"/>
        <v>0</v>
      </c>
      <c r="J220" s="265"/>
      <c r="K220" s="43"/>
      <c r="L220" s="93">
        <f t="shared" si="214"/>
        <v>0</v>
      </c>
      <c r="M220" s="230"/>
      <c r="N220" s="43"/>
      <c r="O220" s="87">
        <f t="shared" si="215"/>
        <v>0</v>
      </c>
      <c r="P220" s="311"/>
      <c r="Q220" s="331"/>
    </row>
    <row r="221" spans="1:17" ht="14.25" hidden="1" customHeight="1" x14ac:dyDescent="0.25">
      <c r="A221" s="30">
        <v>5237</v>
      </c>
      <c r="B221" s="41" t="s">
        <v>215</v>
      </c>
      <c r="C221" s="190">
        <f t="shared" si="166"/>
        <v>0</v>
      </c>
      <c r="D221" s="265"/>
      <c r="E221" s="43"/>
      <c r="F221" s="93">
        <f t="shared" si="212"/>
        <v>0</v>
      </c>
      <c r="G221" s="230"/>
      <c r="H221" s="43"/>
      <c r="I221" s="87">
        <f t="shared" si="213"/>
        <v>0</v>
      </c>
      <c r="J221" s="265"/>
      <c r="K221" s="43"/>
      <c r="L221" s="93">
        <f t="shared" si="214"/>
        <v>0</v>
      </c>
      <c r="M221" s="230"/>
      <c r="N221" s="43"/>
      <c r="O221" s="87">
        <f t="shared" si="215"/>
        <v>0</v>
      </c>
      <c r="P221" s="311"/>
      <c r="Q221" s="331"/>
    </row>
    <row r="222" spans="1:17" ht="24" hidden="1" x14ac:dyDescent="0.25">
      <c r="A222" s="30">
        <v>5238</v>
      </c>
      <c r="B222" s="41" t="s">
        <v>216</v>
      </c>
      <c r="C222" s="190">
        <f t="shared" si="166"/>
        <v>0</v>
      </c>
      <c r="D222" s="265"/>
      <c r="E222" s="43"/>
      <c r="F222" s="93">
        <f t="shared" si="212"/>
        <v>0</v>
      </c>
      <c r="G222" s="230"/>
      <c r="H222" s="43"/>
      <c r="I222" s="87">
        <f t="shared" si="213"/>
        <v>0</v>
      </c>
      <c r="J222" s="265"/>
      <c r="K222" s="43"/>
      <c r="L222" s="93">
        <f t="shared" si="214"/>
        <v>0</v>
      </c>
      <c r="M222" s="230"/>
      <c r="N222" s="43"/>
      <c r="O222" s="87">
        <f t="shared" si="215"/>
        <v>0</v>
      </c>
      <c r="P222" s="311"/>
      <c r="Q222" s="331"/>
    </row>
    <row r="223" spans="1:17" ht="36" hidden="1" x14ac:dyDescent="0.25">
      <c r="A223" s="30">
        <v>5239</v>
      </c>
      <c r="B223" s="41" t="s">
        <v>217</v>
      </c>
      <c r="C223" s="190">
        <f t="shared" si="166"/>
        <v>0</v>
      </c>
      <c r="D223" s="265">
        <v>550</v>
      </c>
      <c r="E223" s="43">
        <v>-550</v>
      </c>
      <c r="F223" s="93">
        <f t="shared" si="212"/>
        <v>0</v>
      </c>
      <c r="G223" s="230"/>
      <c r="H223" s="43"/>
      <c r="I223" s="87">
        <f t="shared" si="213"/>
        <v>0</v>
      </c>
      <c r="J223" s="265"/>
      <c r="K223" s="43"/>
      <c r="L223" s="93">
        <f t="shared" si="214"/>
        <v>0</v>
      </c>
      <c r="M223" s="230"/>
      <c r="N223" s="43"/>
      <c r="O223" s="87">
        <f t="shared" si="215"/>
        <v>0</v>
      </c>
      <c r="P223" s="442" t="s">
        <v>891</v>
      </c>
      <c r="Q223" s="331"/>
    </row>
    <row r="224" spans="1:17" ht="24" hidden="1" x14ac:dyDescent="0.25">
      <c r="A224" s="72">
        <v>5240</v>
      </c>
      <c r="B224" s="41" t="s">
        <v>218</v>
      </c>
      <c r="C224" s="190">
        <f t="shared" si="166"/>
        <v>0</v>
      </c>
      <c r="D224" s="265"/>
      <c r="E224" s="43"/>
      <c r="F224" s="93">
        <f t="shared" si="212"/>
        <v>0</v>
      </c>
      <c r="G224" s="230"/>
      <c r="H224" s="43"/>
      <c r="I224" s="87">
        <f t="shared" si="213"/>
        <v>0</v>
      </c>
      <c r="J224" s="265"/>
      <c r="K224" s="43"/>
      <c r="L224" s="93">
        <f t="shared" si="214"/>
        <v>0</v>
      </c>
      <c r="M224" s="230"/>
      <c r="N224" s="43"/>
      <c r="O224" s="87">
        <f t="shared" si="215"/>
        <v>0</v>
      </c>
      <c r="P224" s="311"/>
      <c r="Q224" s="331"/>
    </row>
    <row r="225" spans="1:17" hidden="1" x14ac:dyDescent="0.25">
      <c r="A225" s="72">
        <v>5250</v>
      </c>
      <c r="B225" s="41" t="s">
        <v>219</v>
      </c>
      <c r="C225" s="190">
        <f t="shared" si="166"/>
        <v>0</v>
      </c>
      <c r="D225" s="265"/>
      <c r="E225" s="43"/>
      <c r="F225" s="93">
        <f t="shared" si="212"/>
        <v>0</v>
      </c>
      <c r="G225" s="230"/>
      <c r="H225" s="43"/>
      <c r="I225" s="87">
        <f t="shared" si="213"/>
        <v>0</v>
      </c>
      <c r="J225" s="265"/>
      <c r="K225" s="43"/>
      <c r="L225" s="93">
        <f t="shared" si="214"/>
        <v>0</v>
      </c>
      <c r="M225" s="230"/>
      <c r="N225" s="43"/>
      <c r="O225" s="87">
        <f t="shared" si="215"/>
        <v>0</v>
      </c>
      <c r="P225" s="311"/>
      <c r="Q225" s="331"/>
    </row>
    <row r="226" spans="1:17" hidden="1" x14ac:dyDescent="0.25">
      <c r="A226" s="72">
        <v>5260</v>
      </c>
      <c r="B226" s="41" t="s">
        <v>220</v>
      </c>
      <c r="C226" s="190">
        <f t="shared" si="166"/>
        <v>0</v>
      </c>
      <c r="D226" s="129">
        <f>SUM(D227)</f>
        <v>0</v>
      </c>
      <c r="E226" s="73">
        <f t="shared" ref="E226" si="216">SUM(E227)</f>
        <v>0</v>
      </c>
      <c r="F226" s="93">
        <f>SUM(F227)</f>
        <v>0</v>
      </c>
      <c r="G226" s="231">
        <f>SUM(G227)</f>
        <v>0</v>
      </c>
      <c r="H226" s="73">
        <f t="shared" ref="H226:N226" si="217">SUM(H227)</f>
        <v>0</v>
      </c>
      <c r="I226" s="87">
        <f t="shared" si="217"/>
        <v>0</v>
      </c>
      <c r="J226" s="129">
        <f>SUM(J227)</f>
        <v>0</v>
      </c>
      <c r="K226" s="73">
        <f t="shared" si="217"/>
        <v>0</v>
      </c>
      <c r="L226" s="93">
        <f t="shared" si="217"/>
        <v>0</v>
      </c>
      <c r="M226" s="231">
        <f t="shared" si="217"/>
        <v>0</v>
      </c>
      <c r="N226" s="73">
        <f t="shared" si="217"/>
        <v>0</v>
      </c>
      <c r="O226" s="87">
        <f>SUM(O227)</f>
        <v>0</v>
      </c>
      <c r="P226" s="311"/>
      <c r="Q226" s="331"/>
    </row>
    <row r="227" spans="1:17" ht="24" hidden="1" x14ac:dyDescent="0.25">
      <c r="A227" s="30">
        <v>5269</v>
      </c>
      <c r="B227" s="41" t="s">
        <v>221</v>
      </c>
      <c r="C227" s="190">
        <f t="shared" si="166"/>
        <v>0</v>
      </c>
      <c r="D227" s="265"/>
      <c r="E227" s="43"/>
      <c r="F227" s="93">
        <f t="shared" ref="F227:F228" si="218">D227+E227</f>
        <v>0</v>
      </c>
      <c r="G227" s="230"/>
      <c r="H227" s="43"/>
      <c r="I227" s="87">
        <f t="shared" ref="I227:I228" si="219">G227+H227</f>
        <v>0</v>
      </c>
      <c r="J227" s="265"/>
      <c r="K227" s="43"/>
      <c r="L227" s="93">
        <f t="shared" ref="L227:L228" si="220">J227+K227</f>
        <v>0</v>
      </c>
      <c r="M227" s="230"/>
      <c r="N227" s="43"/>
      <c r="O227" s="87">
        <f t="shared" ref="O227:O228" si="221">M227+N227</f>
        <v>0</v>
      </c>
      <c r="P227" s="311"/>
      <c r="Q227" s="331"/>
    </row>
    <row r="228" spans="1:17" ht="24" hidden="1" x14ac:dyDescent="0.25">
      <c r="A228" s="70">
        <v>5270</v>
      </c>
      <c r="B228" s="55" t="s">
        <v>222</v>
      </c>
      <c r="C228" s="195">
        <f t="shared" si="166"/>
        <v>0</v>
      </c>
      <c r="D228" s="262"/>
      <c r="E228" s="74"/>
      <c r="F228" s="172">
        <f t="shared" si="218"/>
        <v>0</v>
      </c>
      <c r="G228" s="232"/>
      <c r="H228" s="74"/>
      <c r="I228" s="153">
        <f t="shared" si="219"/>
        <v>0</v>
      </c>
      <c r="J228" s="262"/>
      <c r="K228" s="74"/>
      <c r="L228" s="172">
        <f t="shared" si="220"/>
        <v>0</v>
      </c>
      <c r="M228" s="232"/>
      <c r="N228" s="74"/>
      <c r="O228" s="153">
        <f t="shared" si="221"/>
        <v>0</v>
      </c>
      <c r="P228" s="313"/>
      <c r="Q228" s="331"/>
    </row>
    <row r="229" spans="1:17" hidden="1" x14ac:dyDescent="0.25">
      <c r="A229" s="67">
        <v>6000</v>
      </c>
      <c r="B229" s="67" t="s">
        <v>223</v>
      </c>
      <c r="C229" s="200">
        <f t="shared" si="166"/>
        <v>0</v>
      </c>
      <c r="D229" s="134">
        <f>D230+D250+D258</f>
        <v>0</v>
      </c>
      <c r="E229" s="68">
        <f t="shared" ref="E229" si="222">E230+E250+E258</f>
        <v>0</v>
      </c>
      <c r="F229" s="170">
        <f>F230+F250+F258</f>
        <v>0</v>
      </c>
      <c r="G229" s="227">
        <f>G230+G250+G258</f>
        <v>0</v>
      </c>
      <c r="H229" s="68">
        <f t="shared" ref="H229:N229" si="223">H230+H250+H258</f>
        <v>0</v>
      </c>
      <c r="I229" s="122">
        <f t="shared" si="223"/>
        <v>0</v>
      </c>
      <c r="J229" s="134">
        <f>J230+J250+J258</f>
        <v>0</v>
      </c>
      <c r="K229" s="68">
        <f t="shared" si="223"/>
        <v>0</v>
      </c>
      <c r="L229" s="170">
        <f t="shared" si="223"/>
        <v>0</v>
      </c>
      <c r="M229" s="227">
        <f t="shared" si="223"/>
        <v>0</v>
      </c>
      <c r="N229" s="68">
        <f t="shared" si="223"/>
        <v>0</v>
      </c>
      <c r="O229" s="122">
        <f>O230+O250+O258</f>
        <v>0</v>
      </c>
      <c r="P229" s="439"/>
      <c r="Q229" s="331"/>
    </row>
    <row r="230" spans="1:17" ht="14.25" hidden="1" customHeight="1" x14ac:dyDescent="0.25">
      <c r="A230" s="49">
        <v>6200</v>
      </c>
      <c r="B230" s="78" t="s">
        <v>224</v>
      </c>
      <c r="C230" s="202">
        <f t="shared" si="166"/>
        <v>0</v>
      </c>
      <c r="D230" s="135">
        <f>SUM(D231,D232,D234,D237,D243,D244,D245)</f>
        <v>0</v>
      </c>
      <c r="E230" s="81">
        <f t="shared" ref="E230" si="224">SUM(E231,E232,E234,E237,E243,E244,E245)</f>
        <v>0</v>
      </c>
      <c r="F230" s="171">
        <f>SUM(F231,F232,F234,F237,F243,F244,F245)</f>
        <v>0</v>
      </c>
      <c r="G230" s="236">
        <f>SUM(G231,G232,G234,G237,G243,G244,G245)</f>
        <v>0</v>
      </c>
      <c r="H230" s="81">
        <f t="shared" ref="H230:N230" si="225">SUM(H231,H232,H234,H237,H243,H244,H245)</f>
        <v>0</v>
      </c>
      <c r="I230" s="121">
        <f t="shared" si="225"/>
        <v>0</v>
      </c>
      <c r="J230" s="135">
        <f>SUM(J231,J232,J234,J237,J243,J244,J245)</f>
        <v>0</v>
      </c>
      <c r="K230" s="81">
        <f t="shared" si="225"/>
        <v>0</v>
      </c>
      <c r="L230" s="171">
        <f t="shared" si="225"/>
        <v>0</v>
      </c>
      <c r="M230" s="236">
        <f t="shared" si="225"/>
        <v>0</v>
      </c>
      <c r="N230" s="81">
        <f t="shared" si="225"/>
        <v>0</v>
      </c>
      <c r="O230" s="121">
        <f>SUM(O231,O232,O234,O237,O243,O244,O245)</f>
        <v>0</v>
      </c>
      <c r="P230" s="440"/>
      <c r="Q230" s="331"/>
    </row>
    <row r="231" spans="1:17" ht="24" hidden="1" x14ac:dyDescent="0.25">
      <c r="A231" s="686">
        <v>6220</v>
      </c>
      <c r="B231" s="38" t="s">
        <v>225</v>
      </c>
      <c r="C231" s="189">
        <f t="shared" si="166"/>
        <v>0</v>
      </c>
      <c r="D231" s="264"/>
      <c r="E231" s="40"/>
      <c r="F231" s="175">
        <f>D231+E231</f>
        <v>0</v>
      </c>
      <c r="G231" s="220"/>
      <c r="H231" s="40"/>
      <c r="I231" s="86">
        <f>G231+H231</f>
        <v>0</v>
      </c>
      <c r="J231" s="264"/>
      <c r="K231" s="40"/>
      <c r="L231" s="175">
        <f>J231+K231</f>
        <v>0</v>
      </c>
      <c r="M231" s="220"/>
      <c r="N231" s="40"/>
      <c r="O231" s="86">
        <f>M231+N231</f>
        <v>0</v>
      </c>
      <c r="P231" s="310"/>
      <c r="Q231" s="331"/>
    </row>
    <row r="232" spans="1:17" hidden="1" x14ac:dyDescent="0.25">
      <c r="A232" s="72">
        <v>6230</v>
      </c>
      <c r="B232" s="41" t="s">
        <v>226</v>
      </c>
      <c r="C232" s="190">
        <f t="shared" si="166"/>
        <v>0</v>
      </c>
      <c r="D232" s="129">
        <f t="shared" ref="D232:O232" si="226">SUM(D233)</f>
        <v>0</v>
      </c>
      <c r="E232" s="73">
        <f t="shared" si="226"/>
        <v>0</v>
      </c>
      <c r="F232" s="93">
        <f t="shared" si="226"/>
        <v>0</v>
      </c>
      <c r="G232" s="231">
        <f t="shared" si="226"/>
        <v>0</v>
      </c>
      <c r="H232" s="73">
        <f t="shared" si="226"/>
        <v>0</v>
      </c>
      <c r="I232" s="87">
        <f t="shared" si="226"/>
        <v>0</v>
      </c>
      <c r="J232" s="129">
        <f t="shared" si="226"/>
        <v>0</v>
      </c>
      <c r="K232" s="73">
        <f t="shared" si="226"/>
        <v>0</v>
      </c>
      <c r="L232" s="93">
        <f t="shared" si="226"/>
        <v>0</v>
      </c>
      <c r="M232" s="231">
        <f t="shared" si="226"/>
        <v>0</v>
      </c>
      <c r="N232" s="73">
        <f t="shared" si="226"/>
        <v>0</v>
      </c>
      <c r="O232" s="87">
        <f t="shared" si="226"/>
        <v>0</v>
      </c>
      <c r="P232" s="311"/>
      <c r="Q232" s="331"/>
    </row>
    <row r="233" spans="1:17" ht="24" hidden="1" x14ac:dyDescent="0.25">
      <c r="A233" s="30">
        <v>6239</v>
      </c>
      <c r="B233" s="38" t="s">
        <v>227</v>
      </c>
      <c r="C233" s="190">
        <f t="shared" si="166"/>
        <v>0</v>
      </c>
      <c r="D233" s="264"/>
      <c r="E233" s="40"/>
      <c r="F233" s="175">
        <f>D233+E233</f>
        <v>0</v>
      </c>
      <c r="G233" s="220"/>
      <c r="H233" s="40"/>
      <c r="I233" s="86">
        <f>G233+H233</f>
        <v>0</v>
      </c>
      <c r="J233" s="264"/>
      <c r="K233" s="40"/>
      <c r="L233" s="175">
        <f>J233+K233</f>
        <v>0</v>
      </c>
      <c r="M233" s="220"/>
      <c r="N233" s="40"/>
      <c r="O233" s="86">
        <f>M233+N233</f>
        <v>0</v>
      </c>
      <c r="P233" s="310"/>
      <c r="Q233" s="331"/>
    </row>
    <row r="234" spans="1:17" ht="24" hidden="1" x14ac:dyDescent="0.25">
      <c r="A234" s="72">
        <v>6240</v>
      </c>
      <c r="B234" s="41" t="s">
        <v>228</v>
      </c>
      <c r="C234" s="190">
        <f t="shared" si="166"/>
        <v>0</v>
      </c>
      <c r="D234" s="129">
        <f>SUM(D235:D236)</f>
        <v>0</v>
      </c>
      <c r="E234" s="73">
        <f t="shared" ref="E234" si="227">SUM(E235:E236)</f>
        <v>0</v>
      </c>
      <c r="F234" s="93">
        <f>SUM(F235:F236)</f>
        <v>0</v>
      </c>
      <c r="G234" s="231">
        <f>SUM(G235:G236)</f>
        <v>0</v>
      </c>
      <c r="H234" s="73">
        <f t="shared" ref="H234:N234" si="228">SUM(H235:H236)</f>
        <v>0</v>
      </c>
      <c r="I234" s="87">
        <f t="shared" si="228"/>
        <v>0</v>
      </c>
      <c r="J234" s="129">
        <f>SUM(J235:J236)</f>
        <v>0</v>
      </c>
      <c r="K234" s="73">
        <f t="shared" si="228"/>
        <v>0</v>
      </c>
      <c r="L234" s="93">
        <f t="shared" si="228"/>
        <v>0</v>
      </c>
      <c r="M234" s="231">
        <f t="shared" si="228"/>
        <v>0</v>
      </c>
      <c r="N234" s="73">
        <f t="shared" si="228"/>
        <v>0</v>
      </c>
      <c r="O234" s="87">
        <f>SUM(O235:O236)</f>
        <v>0</v>
      </c>
      <c r="P234" s="311"/>
      <c r="Q234" s="331"/>
    </row>
    <row r="235" spans="1:17" hidden="1" x14ac:dyDescent="0.25">
      <c r="A235" s="30">
        <v>6241</v>
      </c>
      <c r="B235" s="41" t="s">
        <v>229</v>
      </c>
      <c r="C235" s="190">
        <f t="shared" si="166"/>
        <v>0</v>
      </c>
      <c r="D235" s="265"/>
      <c r="E235" s="43"/>
      <c r="F235" s="93">
        <f t="shared" ref="F235:F236" si="229">D235+E235</f>
        <v>0</v>
      </c>
      <c r="G235" s="230"/>
      <c r="H235" s="43"/>
      <c r="I235" s="87">
        <f t="shared" ref="I235:I236" si="230">G235+H235</f>
        <v>0</v>
      </c>
      <c r="J235" s="265"/>
      <c r="K235" s="43"/>
      <c r="L235" s="93">
        <f t="shared" ref="L235:L236" si="231">J235+K235</f>
        <v>0</v>
      </c>
      <c r="M235" s="230"/>
      <c r="N235" s="43"/>
      <c r="O235" s="87">
        <f t="shared" ref="O235:O236" si="232">M235+N235</f>
        <v>0</v>
      </c>
      <c r="P235" s="311"/>
      <c r="Q235" s="331"/>
    </row>
    <row r="236" spans="1:17" hidden="1" x14ac:dyDescent="0.25">
      <c r="A236" s="30">
        <v>6242</v>
      </c>
      <c r="B236" s="41" t="s">
        <v>230</v>
      </c>
      <c r="C236" s="190">
        <f t="shared" si="166"/>
        <v>0</v>
      </c>
      <c r="D236" s="265"/>
      <c r="E236" s="43"/>
      <c r="F236" s="93">
        <f t="shared" si="229"/>
        <v>0</v>
      </c>
      <c r="G236" s="230"/>
      <c r="H236" s="43"/>
      <c r="I236" s="87">
        <f t="shared" si="230"/>
        <v>0</v>
      </c>
      <c r="J236" s="265"/>
      <c r="K236" s="43"/>
      <c r="L236" s="93">
        <f t="shared" si="231"/>
        <v>0</v>
      </c>
      <c r="M236" s="230"/>
      <c r="N236" s="43"/>
      <c r="O236" s="87">
        <f t="shared" si="232"/>
        <v>0</v>
      </c>
      <c r="P236" s="311"/>
      <c r="Q236" s="331"/>
    </row>
    <row r="237" spans="1:17" ht="25.5" hidden="1" customHeight="1" x14ac:dyDescent="0.25">
      <c r="A237" s="72">
        <v>6250</v>
      </c>
      <c r="B237" s="41" t="s">
        <v>231</v>
      </c>
      <c r="C237" s="190">
        <f t="shared" si="166"/>
        <v>0</v>
      </c>
      <c r="D237" s="129">
        <f>SUM(D238:D242)</f>
        <v>0</v>
      </c>
      <c r="E237" s="73">
        <f t="shared" ref="E237" si="233">SUM(E238:E242)</f>
        <v>0</v>
      </c>
      <c r="F237" s="93">
        <f>SUM(F238:F242)</f>
        <v>0</v>
      </c>
      <c r="G237" s="231">
        <f>SUM(G238:G242)</f>
        <v>0</v>
      </c>
      <c r="H237" s="73">
        <f t="shared" ref="H237:N237" si="234">SUM(H238:H242)</f>
        <v>0</v>
      </c>
      <c r="I237" s="87">
        <f t="shared" si="234"/>
        <v>0</v>
      </c>
      <c r="J237" s="129">
        <f>SUM(J238:J242)</f>
        <v>0</v>
      </c>
      <c r="K237" s="73">
        <f t="shared" si="234"/>
        <v>0</v>
      </c>
      <c r="L237" s="93">
        <f t="shared" si="234"/>
        <v>0</v>
      </c>
      <c r="M237" s="231">
        <f t="shared" si="234"/>
        <v>0</v>
      </c>
      <c r="N237" s="73">
        <f t="shared" si="234"/>
        <v>0</v>
      </c>
      <c r="O237" s="87">
        <f>SUM(O238:O242)</f>
        <v>0</v>
      </c>
      <c r="P237" s="311"/>
      <c r="Q237" s="331"/>
    </row>
    <row r="238" spans="1:17" ht="14.25" hidden="1" customHeight="1" x14ac:dyDescent="0.25">
      <c r="A238" s="30">
        <v>6252</v>
      </c>
      <c r="B238" s="41" t="s">
        <v>232</v>
      </c>
      <c r="C238" s="190">
        <f t="shared" si="166"/>
        <v>0</v>
      </c>
      <c r="D238" s="265"/>
      <c r="E238" s="43"/>
      <c r="F238" s="93">
        <f t="shared" ref="F238:F244" si="235">D238+E238</f>
        <v>0</v>
      </c>
      <c r="G238" s="230"/>
      <c r="H238" s="43"/>
      <c r="I238" s="87">
        <f t="shared" ref="I238:I244" si="236">G238+H238</f>
        <v>0</v>
      </c>
      <c r="J238" s="265"/>
      <c r="K238" s="43"/>
      <c r="L238" s="93">
        <f t="shared" ref="L238:L244" si="237">J238+K238</f>
        <v>0</v>
      </c>
      <c r="M238" s="230"/>
      <c r="N238" s="43"/>
      <c r="O238" s="87">
        <f t="shared" ref="O238:O244" si="238">M238+N238</f>
        <v>0</v>
      </c>
      <c r="P238" s="311"/>
      <c r="Q238" s="331"/>
    </row>
    <row r="239" spans="1:17" ht="14.25" hidden="1" customHeight="1" x14ac:dyDescent="0.25">
      <c r="A239" s="30">
        <v>6253</v>
      </c>
      <c r="B239" s="41" t="s">
        <v>233</v>
      </c>
      <c r="C239" s="190">
        <f t="shared" si="166"/>
        <v>0</v>
      </c>
      <c r="D239" s="265"/>
      <c r="E239" s="43"/>
      <c r="F239" s="93">
        <f t="shared" si="235"/>
        <v>0</v>
      </c>
      <c r="G239" s="230"/>
      <c r="H239" s="43"/>
      <c r="I239" s="87">
        <f t="shared" si="236"/>
        <v>0</v>
      </c>
      <c r="J239" s="265"/>
      <c r="K239" s="43"/>
      <c r="L239" s="93">
        <f t="shared" si="237"/>
        <v>0</v>
      </c>
      <c r="M239" s="230"/>
      <c r="N239" s="43"/>
      <c r="O239" s="87">
        <f t="shared" si="238"/>
        <v>0</v>
      </c>
      <c r="P239" s="311"/>
      <c r="Q239" s="331"/>
    </row>
    <row r="240" spans="1:17" ht="24" hidden="1" x14ac:dyDescent="0.25">
      <c r="A240" s="30">
        <v>6254</v>
      </c>
      <c r="B240" s="41" t="s">
        <v>234</v>
      </c>
      <c r="C240" s="190">
        <f t="shared" si="166"/>
        <v>0</v>
      </c>
      <c r="D240" s="265"/>
      <c r="E240" s="43"/>
      <c r="F240" s="93">
        <f t="shared" si="235"/>
        <v>0</v>
      </c>
      <c r="G240" s="230"/>
      <c r="H240" s="43"/>
      <c r="I240" s="87">
        <f t="shared" si="236"/>
        <v>0</v>
      </c>
      <c r="J240" s="265"/>
      <c r="K240" s="43"/>
      <c r="L240" s="93">
        <f t="shared" si="237"/>
        <v>0</v>
      </c>
      <c r="M240" s="230"/>
      <c r="N240" s="43"/>
      <c r="O240" s="87">
        <f t="shared" si="238"/>
        <v>0</v>
      </c>
      <c r="P240" s="311"/>
      <c r="Q240" s="331"/>
    </row>
    <row r="241" spans="1:17" ht="24" hidden="1" x14ac:dyDescent="0.25">
      <c r="A241" s="30">
        <v>6255</v>
      </c>
      <c r="B241" s="41" t="s">
        <v>235</v>
      </c>
      <c r="C241" s="190">
        <f t="shared" ref="C241:C295" si="239">SUM(F241,I241,L241,O241)</f>
        <v>0</v>
      </c>
      <c r="D241" s="265"/>
      <c r="E241" s="43"/>
      <c r="F241" s="93">
        <f t="shared" si="235"/>
        <v>0</v>
      </c>
      <c r="G241" s="230"/>
      <c r="H241" s="43"/>
      <c r="I241" s="87">
        <f t="shared" si="236"/>
        <v>0</v>
      </c>
      <c r="J241" s="265"/>
      <c r="K241" s="43"/>
      <c r="L241" s="93">
        <f t="shared" si="237"/>
        <v>0</v>
      </c>
      <c r="M241" s="230"/>
      <c r="N241" s="43"/>
      <c r="O241" s="87">
        <f t="shared" si="238"/>
        <v>0</v>
      </c>
      <c r="P241" s="311"/>
      <c r="Q241" s="331"/>
    </row>
    <row r="242" spans="1:17" hidden="1" x14ac:dyDescent="0.25">
      <c r="A242" s="30">
        <v>6259</v>
      </c>
      <c r="B242" s="41" t="s">
        <v>236</v>
      </c>
      <c r="C242" s="190">
        <f t="shared" si="239"/>
        <v>0</v>
      </c>
      <c r="D242" s="265"/>
      <c r="E242" s="43"/>
      <c r="F242" s="93">
        <f t="shared" si="235"/>
        <v>0</v>
      </c>
      <c r="G242" s="230"/>
      <c r="H242" s="43"/>
      <c r="I242" s="87">
        <f t="shared" si="236"/>
        <v>0</v>
      </c>
      <c r="J242" s="265"/>
      <c r="K242" s="43"/>
      <c r="L242" s="93">
        <f t="shared" si="237"/>
        <v>0</v>
      </c>
      <c r="M242" s="230"/>
      <c r="N242" s="43"/>
      <c r="O242" s="87">
        <f t="shared" si="238"/>
        <v>0</v>
      </c>
      <c r="P242" s="311"/>
      <c r="Q242" s="331"/>
    </row>
    <row r="243" spans="1:17" ht="24" hidden="1" x14ac:dyDescent="0.25">
      <c r="A243" s="72">
        <v>6260</v>
      </c>
      <c r="B243" s="41" t="s">
        <v>237</v>
      </c>
      <c r="C243" s="190">
        <f t="shared" si="239"/>
        <v>0</v>
      </c>
      <c r="D243" s="265"/>
      <c r="E243" s="43"/>
      <c r="F243" s="93">
        <f t="shared" si="235"/>
        <v>0</v>
      </c>
      <c r="G243" s="230"/>
      <c r="H243" s="43"/>
      <c r="I243" s="87">
        <f t="shared" si="236"/>
        <v>0</v>
      </c>
      <c r="J243" s="265"/>
      <c r="K243" s="43"/>
      <c r="L243" s="93">
        <f t="shared" si="237"/>
        <v>0</v>
      </c>
      <c r="M243" s="230"/>
      <c r="N243" s="43"/>
      <c r="O243" s="87">
        <f t="shared" si="238"/>
        <v>0</v>
      </c>
      <c r="P243" s="311"/>
      <c r="Q243" s="331"/>
    </row>
    <row r="244" spans="1:17" hidden="1" x14ac:dyDescent="0.25">
      <c r="A244" s="72">
        <v>6270</v>
      </c>
      <c r="B244" s="41" t="s">
        <v>238</v>
      </c>
      <c r="C244" s="190">
        <f t="shared" si="239"/>
        <v>0</v>
      </c>
      <c r="D244" s="265"/>
      <c r="E244" s="43"/>
      <c r="F244" s="93">
        <f t="shared" si="235"/>
        <v>0</v>
      </c>
      <c r="G244" s="230"/>
      <c r="H244" s="43"/>
      <c r="I244" s="87">
        <f t="shared" si="236"/>
        <v>0</v>
      </c>
      <c r="J244" s="265"/>
      <c r="K244" s="43"/>
      <c r="L244" s="93">
        <f t="shared" si="237"/>
        <v>0</v>
      </c>
      <c r="M244" s="230"/>
      <c r="N244" s="43"/>
      <c r="O244" s="87">
        <f t="shared" si="238"/>
        <v>0</v>
      </c>
      <c r="P244" s="311"/>
      <c r="Q244" s="331"/>
    </row>
    <row r="245" spans="1:17" ht="24" hidden="1" x14ac:dyDescent="0.25">
      <c r="A245" s="686">
        <v>6290</v>
      </c>
      <c r="B245" s="38" t="s">
        <v>239</v>
      </c>
      <c r="C245" s="201">
        <f t="shared" si="239"/>
        <v>0</v>
      </c>
      <c r="D245" s="128">
        <f>SUM(D246:D249)</f>
        <v>0</v>
      </c>
      <c r="E245" s="75">
        <f t="shared" ref="E245" si="240">SUM(E246:E249)</f>
        <v>0</v>
      </c>
      <c r="F245" s="175">
        <f>SUM(F246:F249)</f>
        <v>0</v>
      </c>
      <c r="G245" s="233">
        <f t="shared" ref="G245:O245" si="241">SUM(G246:G249)</f>
        <v>0</v>
      </c>
      <c r="H245" s="75">
        <f t="shared" si="241"/>
        <v>0</v>
      </c>
      <c r="I245" s="86">
        <f t="shared" si="241"/>
        <v>0</v>
      </c>
      <c r="J245" s="128">
        <f t="shared" si="241"/>
        <v>0</v>
      </c>
      <c r="K245" s="75">
        <f t="shared" si="241"/>
        <v>0</v>
      </c>
      <c r="L245" s="175">
        <f t="shared" si="241"/>
        <v>0</v>
      </c>
      <c r="M245" s="233">
        <f t="shared" si="241"/>
        <v>0</v>
      </c>
      <c r="N245" s="75">
        <f t="shared" si="241"/>
        <v>0</v>
      </c>
      <c r="O245" s="86">
        <f t="shared" si="241"/>
        <v>0</v>
      </c>
      <c r="P245" s="320"/>
      <c r="Q245" s="331"/>
    </row>
    <row r="246" spans="1:17" hidden="1" x14ac:dyDescent="0.25">
      <c r="A246" s="30">
        <v>6291</v>
      </c>
      <c r="B246" s="41" t="s">
        <v>240</v>
      </c>
      <c r="C246" s="190">
        <f t="shared" si="239"/>
        <v>0</v>
      </c>
      <c r="D246" s="265"/>
      <c r="E246" s="43"/>
      <c r="F246" s="93">
        <f t="shared" ref="F246:F249" si="242">D246+E246</f>
        <v>0</v>
      </c>
      <c r="G246" s="230"/>
      <c r="H246" s="43"/>
      <c r="I246" s="87">
        <f t="shared" ref="I246:I249" si="243">G246+H246</f>
        <v>0</v>
      </c>
      <c r="J246" s="265"/>
      <c r="K246" s="43"/>
      <c r="L246" s="93">
        <f t="shared" ref="L246:L249" si="244">J246+K246</f>
        <v>0</v>
      </c>
      <c r="M246" s="230"/>
      <c r="N246" s="43"/>
      <c r="O246" s="87">
        <f t="shared" ref="O246:O249" si="245">M246+N246</f>
        <v>0</v>
      </c>
      <c r="P246" s="311"/>
      <c r="Q246" s="331"/>
    </row>
    <row r="247" spans="1:17" hidden="1" x14ac:dyDescent="0.25">
      <c r="A247" s="30">
        <v>6292</v>
      </c>
      <c r="B247" s="41" t="s">
        <v>241</v>
      </c>
      <c r="C247" s="190">
        <f t="shared" si="239"/>
        <v>0</v>
      </c>
      <c r="D247" s="265"/>
      <c r="E247" s="43"/>
      <c r="F247" s="93">
        <f t="shared" si="242"/>
        <v>0</v>
      </c>
      <c r="G247" s="230"/>
      <c r="H247" s="43"/>
      <c r="I247" s="87">
        <f t="shared" si="243"/>
        <v>0</v>
      </c>
      <c r="J247" s="265"/>
      <c r="K247" s="43"/>
      <c r="L247" s="93">
        <f t="shared" si="244"/>
        <v>0</v>
      </c>
      <c r="M247" s="230"/>
      <c r="N247" s="43"/>
      <c r="O247" s="87">
        <f t="shared" si="245"/>
        <v>0</v>
      </c>
      <c r="P247" s="311"/>
      <c r="Q247" s="331"/>
    </row>
    <row r="248" spans="1:17" ht="72" hidden="1" x14ac:dyDescent="0.25">
      <c r="A248" s="30">
        <v>6296</v>
      </c>
      <c r="B248" s="41" t="s">
        <v>242</v>
      </c>
      <c r="C248" s="190">
        <f t="shared" si="239"/>
        <v>0</v>
      </c>
      <c r="D248" s="265"/>
      <c r="E248" s="43"/>
      <c r="F248" s="93">
        <f t="shared" si="242"/>
        <v>0</v>
      </c>
      <c r="G248" s="230"/>
      <c r="H248" s="43"/>
      <c r="I248" s="87">
        <f t="shared" si="243"/>
        <v>0</v>
      </c>
      <c r="J248" s="265"/>
      <c r="K248" s="43"/>
      <c r="L248" s="93">
        <f t="shared" si="244"/>
        <v>0</v>
      </c>
      <c r="M248" s="230"/>
      <c r="N248" s="43"/>
      <c r="O248" s="87">
        <f t="shared" si="245"/>
        <v>0</v>
      </c>
      <c r="P248" s="311"/>
      <c r="Q248" s="331"/>
    </row>
    <row r="249" spans="1:17" ht="39.75" hidden="1" customHeight="1" x14ac:dyDescent="0.25">
      <c r="A249" s="30">
        <v>6299</v>
      </c>
      <c r="B249" s="41" t="s">
        <v>243</v>
      </c>
      <c r="C249" s="190">
        <f t="shared" si="239"/>
        <v>0</v>
      </c>
      <c r="D249" s="265"/>
      <c r="E249" s="43"/>
      <c r="F249" s="93">
        <f t="shared" si="242"/>
        <v>0</v>
      </c>
      <c r="G249" s="230"/>
      <c r="H249" s="43"/>
      <c r="I249" s="87">
        <f t="shared" si="243"/>
        <v>0</v>
      </c>
      <c r="J249" s="265"/>
      <c r="K249" s="43"/>
      <c r="L249" s="93">
        <f t="shared" si="244"/>
        <v>0</v>
      </c>
      <c r="M249" s="230"/>
      <c r="N249" s="43"/>
      <c r="O249" s="87">
        <f t="shared" si="245"/>
        <v>0</v>
      </c>
      <c r="P249" s="311"/>
      <c r="Q249" s="331"/>
    </row>
    <row r="250" spans="1:17" hidden="1" x14ac:dyDescent="0.25">
      <c r="A250" s="34">
        <v>6300</v>
      </c>
      <c r="B250" s="69" t="s">
        <v>244</v>
      </c>
      <c r="C250" s="188">
        <f t="shared" si="239"/>
        <v>0</v>
      </c>
      <c r="D250" s="127">
        <f>SUM(D251,D256,D257)</f>
        <v>0</v>
      </c>
      <c r="E250" s="36">
        <f t="shared" ref="E250" si="246">SUM(E251,E256,E257)</f>
        <v>0</v>
      </c>
      <c r="F250" s="174">
        <f>SUM(F251,F256,F257)</f>
        <v>0</v>
      </c>
      <c r="G250" s="228">
        <f t="shared" ref="G250:O250" si="247">SUM(G251,G256,G257)</f>
        <v>0</v>
      </c>
      <c r="H250" s="36">
        <f t="shared" si="247"/>
        <v>0</v>
      </c>
      <c r="I250" s="120">
        <f t="shared" si="247"/>
        <v>0</v>
      </c>
      <c r="J250" s="127">
        <f t="shared" si="247"/>
        <v>0</v>
      </c>
      <c r="K250" s="36">
        <f t="shared" si="247"/>
        <v>0</v>
      </c>
      <c r="L250" s="174">
        <f t="shared" si="247"/>
        <v>0</v>
      </c>
      <c r="M250" s="228">
        <f t="shared" si="247"/>
        <v>0</v>
      </c>
      <c r="N250" s="36">
        <f t="shared" si="247"/>
        <v>0</v>
      </c>
      <c r="O250" s="120">
        <f t="shared" si="247"/>
        <v>0</v>
      </c>
      <c r="P250" s="441"/>
      <c r="Q250" s="331"/>
    </row>
    <row r="251" spans="1:17" ht="24" hidden="1" x14ac:dyDescent="0.25">
      <c r="A251" s="686">
        <v>6320</v>
      </c>
      <c r="B251" s="38" t="s">
        <v>245</v>
      </c>
      <c r="C251" s="201">
        <f t="shared" si="239"/>
        <v>0</v>
      </c>
      <c r="D251" s="128">
        <f>SUM(D252:D255)</f>
        <v>0</v>
      </c>
      <c r="E251" s="75">
        <f t="shared" ref="E251" si="248">SUM(E252:E255)</f>
        <v>0</v>
      </c>
      <c r="F251" s="175">
        <f>SUM(F252:F255)</f>
        <v>0</v>
      </c>
      <c r="G251" s="233">
        <f t="shared" ref="G251:O251" si="249">SUM(G252:G255)</f>
        <v>0</v>
      </c>
      <c r="H251" s="75">
        <f t="shared" si="249"/>
        <v>0</v>
      </c>
      <c r="I251" s="86">
        <f t="shared" si="249"/>
        <v>0</v>
      </c>
      <c r="J251" s="128">
        <f t="shared" si="249"/>
        <v>0</v>
      </c>
      <c r="K251" s="75">
        <f t="shared" si="249"/>
        <v>0</v>
      </c>
      <c r="L251" s="175">
        <f t="shared" si="249"/>
        <v>0</v>
      </c>
      <c r="M251" s="233">
        <f t="shared" si="249"/>
        <v>0</v>
      </c>
      <c r="N251" s="75">
        <f t="shared" si="249"/>
        <v>0</v>
      </c>
      <c r="O251" s="86">
        <f t="shared" si="249"/>
        <v>0</v>
      </c>
      <c r="P251" s="310"/>
      <c r="Q251" s="331"/>
    </row>
    <row r="252" spans="1:17" hidden="1" x14ac:dyDescent="0.25">
      <c r="A252" s="30">
        <v>6322</v>
      </c>
      <c r="B252" s="41" t="s">
        <v>246</v>
      </c>
      <c r="C252" s="190">
        <f t="shared" si="239"/>
        <v>0</v>
      </c>
      <c r="D252" s="265"/>
      <c r="E252" s="43"/>
      <c r="F252" s="93">
        <f t="shared" ref="F252:F257" si="250">D252+E252</f>
        <v>0</v>
      </c>
      <c r="G252" s="230"/>
      <c r="H252" s="43"/>
      <c r="I252" s="87">
        <f t="shared" ref="I252:I257" si="251">G252+H252</f>
        <v>0</v>
      </c>
      <c r="J252" s="265"/>
      <c r="K252" s="43"/>
      <c r="L252" s="93">
        <f t="shared" ref="L252:L257" si="252">J252+K252</f>
        <v>0</v>
      </c>
      <c r="M252" s="230"/>
      <c r="N252" s="43"/>
      <c r="O252" s="87">
        <f t="shared" ref="O252:O257" si="253">M252+N252</f>
        <v>0</v>
      </c>
      <c r="P252" s="311"/>
      <c r="Q252" s="331"/>
    </row>
    <row r="253" spans="1:17" ht="24" hidden="1" x14ac:dyDescent="0.25">
      <c r="A253" s="30">
        <v>6323</v>
      </c>
      <c r="B253" s="41" t="s">
        <v>247</v>
      </c>
      <c r="C253" s="190">
        <f t="shared" si="239"/>
        <v>0</v>
      </c>
      <c r="D253" s="265"/>
      <c r="E253" s="43"/>
      <c r="F253" s="93">
        <f t="shared" si="250"/>
        <v>0</v>
      </c>
      <c r="G253" s="230"/>
      <c r="H253" s="43"/>
      <c r="I253" s="87">
        <f t="shared" si="251"/>
        <v>0</v>
      </c>
      <c r="J253" s="265"/>
      <c r="K253" s="43"/>
      <c r="L253" s="93">
        <f t="shared" si="252"/>
        <v>0</v>
      </c>
      <c r="M253" s="230"/>
      <c r="N253" s="43"/>
      <c r="O253" s="87">
        <f t="shared" si="253"/>
        <v>0</v>
      </c>
      <c r="P253" s="311"/>
      <c r="Q253" s="331"/>
    </row>
    <row r="254" spans="1:17" ht="24" hidden="1" x14ac:dyDescent="0.25">
      <c r="A254" s="30">
        <v>6324</v>
      </c>
      <c r="B254" s="41" t="s">
        <v>301</v>
      </c>
      <c r="C254" s="190">
        <f t="shared" si="239"/>
        <v>0</v>
      </c>
      <c r="D254" s="265"/>
      <c r="E254" s="43"/>
      <c r="F254" s="93">
        <f t="shared" si="250"/>
        <v>0</v>
      </c>
      <c r="G254" s="230"/>
      <c r="H254" s="43"/>
      <c r="I254" s="87">
        <f t="shared" si="251"/>
        <v>0</v>
      </c>
      <c r="J254" s="265"/>
      <c r="K254" s="43"/>
      <c r="L254" s="93">
        <f t="shared" si="252"/>
        <v>0</v>
      </c>
      <c r="M254" s="230"/>
      <c r="N254" s="43"/>
      <c r="O254" s="87">
        <f t="shared" si="253"/>
        <v>0</v>
      </c>
      <c r="P254" s="311"/>
      <c r="Q254" s="331"/>
    </row>
    <row r="255" spans="1:17" hidden="1" x14ac:dyDescent="0.25">
      <c r="A255" s="27">
        <v>6329</v>
      </c>
      <c r="B255" s="38" t="s">
        <v>302</v>
      </c>
      <c r="C255" s="189">
        <f t="shared" si="239"/>
        <v>0</v>
      </c>
      <c r="D255" s="264"/>
      <c r="E255" s="40"/>
      <c r="F255" s="175">
        <f t="shared" si="250"/>
        <v>0</v>
      </c>
      <c r="G255" s="220"/>
      <c r="H255" s="40"/>
      <c r="I255" s="86">
        <f t="shared" si="251"/>
        <v>0</v>
      </c>
      <c r="J255" s="264"/>
      <c r="K255" s="40"/>
      <c r="L255" s="175">
        <f t="shared" si="252"/>
        <v>0</v>
      </c>
      <c r="M255" s="220"/>
      <c r="N255" s="40"/>
      <c r="O255" s="86">
        <f t="shared" si="253"/>
        <v>0</v>
      </c>
      <c r="P255" s="310"/>
      <c r="Q255" s="331"/>
    </row>
    <row r="256" spans="1:17" ht="24" hidden="1" x14ac:dyDescent="0.25">
      <c r="A256" s="90">
        <v>6330</v>
      </c>
      <c r="B256" s="91" t="s">
        <v>248</v>
      </c>
      <c r="C256" s="201">
        <f t="shared" si="239"/>
        <v>0</v>
      </c>
      <c r="D256" s="266"/>
      <c r="E256" s="80"/>
      <c r="F256" s="443">
        <f t="shared" si="250"/>
        <v>0</v>
      </c>
      <c r="G256" s="235"/>
      <c r="H256" s="80"/>
      <c r="I256" s="159">
        <f t="shared" si="251"/>
        <v>0</v>
      </c>
      <c r="J256" s="266"/>
      <c r="K256" s="80"/>
      <c r="L256" s="443">
        <f t="shared" si="252"/>
        <v>0</v>
      </c>
      <c r="M256" s="235"/>
      <c r="N256" s="80"/>
      <c r="O256" s="159">
        <f t="shared" si="253"/>
        <v>0</v>
      </c>
      <c r="P256" s="320"/>
      <c r="Q256" s="331"/>
    </row>
    <row r="257" spans="1:17" hidden="1" x14ac:dyDescent="0.25">
      <c r="A257" s="72">
        <v>6360</v>
      </c>
      <c r="B257" s="41" t="s">
        <v>249</v>
      </c>
      <c r="C257" s="190">
        <f t="shared" si="239"/>
        <v>0</v>
      </c>
      <c r="D257" s="265"/>
      <c r="E257" s="43"/>
      <c r="F257" s="93">
        <f t="shared" si="250"/>
        <v>0</v>
      </c>
      <c r="G257" s="230"/>
      <c r="H257" s="43"/>
      <c r="I257" s="87">
        <f t="shared" si="251"/>
        <v>0</v>
      </c>
      <c r="J257" s="265"/>
      <c r="K257" s="43"/>
      <c r="L257" s="93">
        <f t="shared" si="252"/>
        <v>0</v>
      </c>
      <c r="M257" s="230"/>
      <c r="N257" s="43"/>
      <c r="O257" s="87">
        <f t="shared" si="253"/>
        <v>0</v>
      </c>
      <c r="P257" s="311"/>
      <c r="Q257" s="331"/>
    </row>
    <row r="258" spans="1:17" ht="36" hidden="1" x14ac:dyDescent="0.25">
      <c r="A258" s="34">
        <v>6400</v>
      </c>
      <c r="B258" s="69" t="s">
        <v>250</v>
      </c>
      <c r="C258" s="188">
        <f t="shared" si="239"/>
        <v>0</v>
      </c>
      <c r="D258" s="127">
        <f>SUM(D259,D263)</f>
        <v>0</v>
      </c>
      <c r="E258" s="36">
        <f t="shared" ref="E258" si="254">SUM(E259,E263)</f>
        <v>0</v>
      </c>
      <c r="F258" s="174">
        <f>SUM(F259,F263)</f>
        <v>0</v>
      </c>
      <c r="G258" s="228">
        <f t="shared" ref="G258:O258" si="255">SUM(G259,G263)</f>
        <v>0</v>
      </c>
      <c r="H258" s="36">
        <f t="shared" si="255"/>
        <v>0</v>
      </c>
      <c r="I258" s="120">
        <f t="shared" si="255"/>
        <v>0</v>
      </c>
      <c r="J258" s="127">
        <f t="shared" si="255"/>
        <v>0</v>
      </c>
      <c r="K258" s="36">
        <f t="shared" si="255"/>
        <v>0</v>
      </c>
      <c r="L258" s="174">
        <f t="shared" si="255"/>
        <v>0</v>
      </c>
      <c r="M258" s="228">
        <f t="shared" si="255"/>
        <v>0</v>
      </c>
      <c r="N258" s="36">
        <f t="shared" si="255"/>
        <v>0</v>
      </c>
      <c r="O258" s="120">
        <f t="shared" si="255"/>
        <v>0</v>
      </c>
      <c r="P258" s="441"/>
      <c r="Q258" s="331"/>
    </row>
    <row r="259" spans="1:17" ht="24" hidden="1" x14ac:dyDescent="0.25">
      <c r="A259" s="686">
        <v>6410</v>
      </c>
      <c r="B259" s="38" t="s">
        <v>251</v>
      </c>
      <c r="C259" s="189">
        <f t="shared" si="239"/>
        <v>0</v>
      </c>
      <c r="D259" s="128">
        <f>SUM(D260:D262)</f>
        <v>0</v>
      </c>
      <c r="E259" s="75">
        <f t="shared" ref="E259" si="256">SUM(E260:E262)</f>
        <v>0</v>
      </c>
      <c r="F259" s="175">
        <f>SUM(F260:F262)</f>
        <v>0</v>
      </c>
      <c r="G259" s="233">
        <f t="shared" ref="G259:O259" si="257">SUM(G260:G262)</f>
        <v>0</v>
      </c>
      <c r="H259" s="75">
        <f t="shared" si="257"/>
        <v>0</v>
      </c>
      <c r="I259" s="86">
        <f t="shared" si="257"/>
        <v>0</v>
      </c>
      <c r="J259" s="128">
        <f t="shared" si="257"/>
        <v>0</v>
      </c>
      <c r="K259" s="75">
        <f t="shared" si="257"/>
        <v>0</v>
      </c>
      <c r="L259" s="175">
        <f t="shared" si="257"/>
        <v>0</v>
      </c>
      <c r="M259" s="233">
        <f t="shared" si="257"/>
        <v>0</v>
      </c>
      <c r="N259" s="75">
        <f t="shared" si="257"/>
        <v>0</v>
      </c>
      <c r="O259" s="158">
        <f t="shared" si="257"/>
        <v>0</v>
      </c>
      <c r="P259" s="323"/>
      <c r="Q259" s="331"/>
    </row>
    <row r="260" spans="1:17" hidden="1" x14ac:dyDescent="0.25">
      <c r="A260" s="30">
        <v>6411</v>
      </c>
      <c r="B260" s="92" t="s">
        <v>252</v>
      </c>
      <c r="C260" s="190">
        <f t="shared" si="239"/>
        <v>0</v>
      </c>
      <c r="D260" s="265"/>
      <c r="E260" s="43"/>
      <c r="F260" s="93">
        <f t="shared" ref="F260:F262" si="258">D260+E260</f>
        <v>0</v>
      </c>
      <c r="G260" s="230"/>
      <c r="H260" s="43"/>
      <c r="I260" s="87">
        <f t="shared" ref="I260:I262" si="259">G260+H260</f>
        <v>0</v>
      </c>
      <c r="J260" s="265"/>
      <c r="K260" s="43"/>
      <c r="L260" s="93">
        <f t="shared" ref="L260:L262" si="260">J260+K260</f>
        <v>0</v>
      </c>
      <c r="M260" s="230"/>
      <c r="N260" s="43"/>
      <c r="O260" s="87">
        <f t="shared" ref="O260:O262" si="261">M260+N260</f>
        <v>0</v>
      </c>
      <c r="P260" s="311"/>
      <c r="Q260" s="331"/>
    </row>
    <row r="261" spans="1:17" ht="36" hidden="1" x14ac:dyDescent="0.25">
      <c r="A261" s="30">
        <v>6412</v>
      </c>
      <c r="B261" s="41" t="s">
        <v>253</v>
      </c>
      <c r="C261" s="190">
        <f t="shared" si="239"/>
        <v>0</v>
      </c>
      <c r="D261" s="265"/>
      <c r="E261" s="43"/>
      <c r="F261" s="93">
        <f t="shared" si="258"/>
        <v>0</v>
      </c>
      <c r="G261" s="230"/>
      <c r="H261" s="43"/>
      <c r="I261" s="87">
        <f t="shared" si="259"/>
        <v>0</v>
      </c>
      <c r="J261" s="265"/>
      <c r="K261" s="43"/>
      <c r="L261" s="93">
        <f t="shared" si="260"/>
        <v>0</v>
      </c>
      <c r="M261" s="230"/>
      <c r="N261" s="43"/>
      <c r="O261" s="87">
        <f t="shared" si="261"/>
        <v>0</v>
      </c>
      <c r="P261" s="311"/>
      <c r="Q261" s="331"/>
    </row>
    <row r="262" spans="1:17" ht="36" hidden="1" x14ac:dyDescent="0.25">
      <c r="A262" s="30">
        <v>6419</v>
      </c>
      <c r="B262" s="41" t="s">
        <v>254</v>
      </c>
      <c r="C262" s="190">
        <f t="shared" si="239"/>
        <v>0</v>
      </c>
      <c r="D262" s="265"/>
      <c r="E262" s="43"/>
      <c r="F262" s="93">
        <f t="shared" si="258"/>
        <v>0</v>
      </c>
      <c r="G262" s="230"/>
      <c r="H262" s="43"/>
      <c r="I262" s="87">
        <f t="shared" si="259"/>
        <v>0</v>
      </c>
      <c r="J262" s="265"/>
      <c r="K262" s="43"/>
      <c r="L262" s="93">
        <f t="shared" si="260"/>
        <v>0</v>
      </c>
      <c r="M262" s="230"/>
      <c r="N262" s="43"/>
      <c r="O262" s="87">
        <f t="shared" si="261"/>
        <v>0</v>
      </c>
      <c r="P262" s="311"/>
      <c r="Q262" s="331"/>
    </row>
    <row r="263" spans="1:17" ht="36" hidden="1" x14ac:dyDescent="0.25">
      <c r="A263" s="72">
        <v>6420</v>
      </c>
      <c r="B263" s="41" t="s">
        <v>255</v>
      </c>
      <c r="C263" s="190">
        <f t="shared" si="239"/>
        <v>0</v>
      </c>
      <c r="D263" s="129">
        <f>SUM(D264:D267)</f>
        <v>0</v>
      </c>
      <c r="E263" s="73">
        <f t="shared" ref="E263" si="262">SUM(E264:E267)</f>
        <v>0</v>
      </c>
      <c r="F263" s="93">
        <f>SUM(F264:F267)</f>
        <v>0</v>
      </c>
      <c r="G263" s="231">
        <f>SUM(G264:G267)</f>
        <v>0</v>
      </c>
      <c r="H263" s="73">
        <f t="shared" ref="H263:N263" si="263">SUM(H264:H267)</f>
        <v>0</v>
      </c>
      <c r="I263" s="87">
        <f t="shared" si="263"/>
        <v>0</v>
      </c>
      <c r="J263" s="129">
        <f>SUM(J264:J267)</f>
        <v>0</v>
      </c>
      <c r="K263" s="73">
        <f t="shared" si="263"/>
        <v>0</v>
      </c>
      <c r="L263" s="93">
        <f t="shared" si="263"/>
        <v>0</v>
      </c>
      <c r="M263" s="231">
        <f t="shared" si="263"/>
        <v>0</v>
      </c>
      <c r="N263" s="73">
        <f t="shared" si="263"/>
        <v>0</v>
      </c>
      <c r="O263" s="87">
        <f>SUM(O264:O267)</f>
        <v>0</v>
      </c>
      <c r="P263" s="311"/>
      <c r="Q263" s="331"/>
    </row>
    <row r="264" spans="1:17" hidden="1" x14ac:dyDescent="0.25">
      <c r="A264" s="30">
        <v>6421</v>
      </c>
      <c r="B264" s="41" t="s">
        <v>256</v>
      </c>
      <c r="C264" s="190">
        <f t="shared" si="239"/>
        <v>0</v>
      </c>
      <c r="D264" s="265"/>
      <c r="E264" s="43"/>
      <c r="F264" s="93">
        <f t="shared" ref="F264:F267" si="264">D264+E264</f>
        <v>0</v>
      </c>
      <c r="G264" s="230"/>
      <c r="H264" s="43"/>
      <c r="I264" s="87">
        <f t="shared" ref="I264:I267" si="265">G264+H264</f>
        <v>0</v>
      </c>
      <c r="J264" s="265"/>
      <c r="K264" s="43"/>
      <c r="L264" s="93">
        <f t="shared" ref="L264:L267" si="266">J264+K264</f>
        <v>0</v>
      </c>
      <c r="M264" s="230"/>
      <c r="N264" s="43"/>
      <c r="O264" s="87">
        <f t="shared" ref="O264:O267" si="267">M264+N264</f>
        <v>0</v>
      </c>
      <c r="P264" s="311"/>
      <c r="Q264" s="331"/>
    </row>
    <row r="265" spans="1:17" hidden="1" x14ac:dyDescent="0.25">
      <c r="A265" s="30">
        <v>6422</v>
      </c>
      <c r="B265" s="41" t="s">
        <v>257</v>
      </c>
      <c r="C265" s="190">
        <f t="shared" si="239"/>
        <v>0</v>
      </c>
      <c r="D265" s="265"/>
      <c r="E265" s="43"/>
      <c r="F265" s="93">
        <f t="shared" si="264"/>
        <v>0</v>
      </c>
      <c r="G265" s="230"/>
      <c r="H265" s="43"/>
      <c r="I265" s="87">
        <f t="shared" si="265"/>
        <v>0</v>
      </c>
      <c r="J265" s="265"/>
      <c r="K265" s="43"/>
      <c r="L265" s="93">
        <f t="shared" si="266"/>
        <v>0</v>
      </c>
      <c r="M265" s="230"/>
      <c r="N265" s="43"/>
      <c r="O265" s="87">
        <f t="shared" si="267"/>
        <v>0</v>
      </c>
      <c r="P265" s="311"/>
      <c r="Q265" s="331"/>
    </row>
    <row r="266" spans="1:17" ht="24" hidden="1" x14ac:dyDescent="0.25">
      <c r="A266" s="30">
        <v>6423</v>
      </c>
      <c r="B266" s="41" t="s">
        <v>258</v>
      </c>
      <c r="C266" s="190">
        <f t="shared" si="239"/>
        <v>0</v>
      </c>
      <c r="D266" s="265"/>
      <c r="E266" s="43"/>
      <c r="F266" s="93">
        <f t="shared" si="264"/>
        <v>0</v>
      </c>
      <c r="G266" s="230"/>
      <c r="H266" s="43"/>
      <c r="I266" s="87">
        <f t="shared" si="265"/>
        <v>0</v>
      </c>
      <c r="J266" s="265"/>
      <c r="K266" s="43"/>
      <c r="L266" s="93">
        <f t="shared" si="266"/>
        <v>0</v>
      </c>
      <c r="M266" s="230"/>
      <c r="N266" s="43"/>
      <c r="O266" s="87">
        <f t="shared" si="267"/>
        <v>0</v>
      </c>
      <c r="P266" s="311"/>
      <c r="Q266" s="331"/>
    </row>
    <row r="267" spans="1:17" ht="36" hidden="1" x14ac:dyDescent="0.25">
      <c r="A267" s="30">
        <v>6424</v>
      </c>
      <c r="B267" s="41" t="s">
        <v>259</v>
      </c>
      <c r="C267" s="190">
        <f t="shared" si="239"/>
        <v>0</v>
      </c>
      <c r="D267" s="265"/>
      <c r="E267" s="43"/>
      <c r="F267" s="93">
        <f t="shared" si="264"/>
        <v>0</v>
      </c>
      <c r="G267" s="230"/>
      <c r="H267" s="43"/>
      <c r="I267" s="87">
        <f t="shared" si="265"/>
        <v>0</v>
      </c>
      <c r="J267" s="265"/>
      <c r="K267" s="43"/>
      <c r="L267" s="93">
        <f t="shared" si="266"/>
        <v>0</v>
      </c>
      <c r="M267" s="230"/>
      <c r="N267" s="43"/>
      <c r="O267" s="87">
        <f t="shared" si="267"/>
        <v>0</v>
      </c>
      <c r="P267" s="311"/>
      <c r="Q267" s="331"/>
    </row>
    <row r="268" spans="1:17" ht="36" hidden="1" x14ac:dyDescent="0.25">
      <c r="A268" s="95">
        <v>7000</v>
      </c>
      <c r="B268" s="95" t="s">
        <v>260</v>
      </c>
      <c r="C268" s="203">
        <f>SUM(F268,I268,L268,O268)</f>
        <v>0</v>
      </c>
      <c r="D268" s="136">
        <f>SUM(D269,D279)</f>
        <v>0</v>
      </c>
      <c r="E268" s="96">
        <f t="shared" ref="E268" si="268">SUM(E269,E279)</f>
        <v>0</v>
      </c>
      <c r="F268" s="267">
        <f>SUM(F269,F279)</f>
        <v>0</v>
      </c>
      <c r="G268" s="237">
        <f>SUM(G269,G279)</f>
        <v>0</v>
      </c>
      <c r="H268" s="96">
        <f t="shared" ref="H268:N268" si="269">SUM(H269,H279)</f>
        <v>0</v>
      </c>
      <c r="I268" s="279">
        <f t="shared" si="269"/>
        <v>0</v>
      </c>
      <c r="J268" s="136">
        <f>SUM(J269,J279)</f>
        <v>0</v>
      </c>
      <c r="K268" s="96">
        <f t="shared" si="269"/>
        <v>0</v>
      </c>
      <c r="L268" s="267">
        <f t="shared" si="269"/>
        <v>0</v>
      </c>
      <c r="M268" s="237">
        <f t="shared" si="269"/>
        <v>0</v>
      </c>
      <c r="N268" s="96">
        <f t="shared" si="269"/>
        <v>0</v>
      </c>
      <c r="O268" s="162">
        <f>SUM(O269,O279)</f>
        <v>0</v>
      </c>
      <c r="P268" s="445"/>
      <c r="Q268" s="331"/>
    </row>
    <row r="269" spans="1:17" ht="24" hidden="1" x14ac:dyDescent="0.25">
      <c r="A269" s="34">
        <v>7200</v>
      </c>
      <c r="B269" s="69" t="s">
        <v>261</v>
      </c>
      <c r="C269" s="188">
        <f t="shared" si="239"/>
        <v>0</v>
      </c>
      <c r="D269" s="127">
        <f>SUM(D270,D271,D274,D275,D278)</f>
        <v>0</v>
      </c>
      <c r="E269" s="36">
        <f t="shared" ref="E269" si="270">SUM(E270,E271,E274,E275,E278)</f>
        <v>0</v>
      </c>
      <c r="F269" s="174">
        <f>SUM(F270,F271,F274,F275,F278)</f>
        <v>0</v>
      </c>
      <c r="G269" s="228">
        <f>SUM(G270,G271,G274,G275,G278)</f>
        <v>0</v>
      </c>
      <c r="H269" s="36">
        <f t="shared" ref="H269" si="271">SUM(H270,H271,H274,H275,H278)</f>
        <v>0</v>
      </c>
      <c r="I269" s="120">
        <f>SUM(I270,I271,I274,I275,I278)</f>
        <v>0</v>
      </c>
      <c r="J269" s="127">
        <f>SUM(J270,J271,J274,J275,J278)</f>
        <v>0</v>
      </c>
      <c r="K269" s="36">
        <f t="shared" ref="K269" si="272">SUM(K270,K271,K274,K275,K278)</f>
        <v>0</v>
      </c>
      <c r="L269" s="174">
        <f>SUM(L270,L271,L274,L275,L278)</f>
        <v>0</v>
      </c>
      <c r="M269" s="228">
        <f t="shared" ref="M269:N269" si="273">SUM(M270,M271,M274,M275,M278)</f>
        <v>0</v>
      </c>
      <c r="N269" s="36">
        <f t="shared" si="273"/>
        <v>0</v>
      </c>
      <c r="O269" s="121">
        <f>SUM(O270,O271,O274,O275,O278)</f>
        <v>0</v>
      </c>
      <c r="P269" s="440"/>
      <c r="Q269" s="331"/>
    </row>
    <row r="270" spans="1:17" ht="24" hidden="1" x14ac:dyDescent="0.25">
      <c r="A270" s="686">
        <v>7210</v>
      </c>
      <c r="B270" s="38" t="s">
        <v>262</v>
      </c>
      <c r="C270" s="189">
        <f t="shared" si="239"/>
        <v>0</v>
      </c>
      <c r="D270" s="264"/>
      <c r="E270" s="40"/>
      <c r="F270" s="175">
        <f>D270+E270</f>
        <v>0</v>
      </c>
      <c r="G270" s="220"/>
      <c r="H270" s="40"/>
      <c r="I270" s="86">
        <f>G270+H270</f>
        <v>0</v>
      </c>
      <c r="J270" s="264"/>
      <c r="K270" s="40"/>
      <c r="L270" s="175">
        <f>J270+K270</f>
        <v>0</v>
      </c>
      <c r="M270" s="220"/>
      <c r="N270" s="40"/>
      <c r="O270" s="86">
        <f>M270+N270</f>
        <v>0</v>
      </c>
      <c r="P270" s="310"/>
      <c r="Q270" s="331"/>
    </row>
    <row r="271" spans="1:17" s="94" customFormat="1" ht="36" hidden="1" x14ac:dyDescent="0.25">
      <c r="A271" s="72">
        <v>7220</v>
      </c>
      <c r="B271" s="41" t="s">
        <v>263</v>
      </c>
      <c r="C271" s="190">
        <f t="shared" si="239"/>
        <v>0</v>
      </c>
      <c r="D271" s="129">
        <f>SUM(D272:D273)</f>
        <v>0</v>
      </c>
      <c r="E271" s="73">
        <f t="shared" ref="E271" si="274">SUM(E272:E273)</f>
        <v>0</v>
      </c>
      <c r="F271" s="93">
        <f>SUM(F272:F273)</f>
        <v>0</v>
      </c>
      <c r="G271" s="231">
        <f>SUM(G272:G273)</f>
        <v>0</v>
      </c>
      <c r="H271" s="73">
        <f t="shared" ref="H271:O271" si="275">SUM(H272:H273)</f>
        <v>0</v>
      </c>
      <c r="I271" s="87">
        <f t="shared" si="275"/>
        <v>0</v>
      </c>
      <c r="J271" s="129">
        <f>SUM(J272:J273)</f>
        <v>0</v>
      </c>
      <c r="K271" s="73">
        <f t="shared" si="275"/>
        <v>0</v>
      </c>
      <c r="L271" s="93">
        <f t="shared" si="275"/>
        <v>0</v>
      </c>
      <c r="M271" s="231">
        <f t="shared" si="275"/>
        <v>0</v>
      </c>
      <c r="N271" s="73">
        <f t="shared" si="275"/>
        <v>0</v>
      </c>
      <c r="O271" s="87">
        <f t="shared" si="275"/>
        <v>0</v>
      </c>
      <c r="P271" s="311"/>
      <c r="Q271" s="343"/>
    </row>
    <row r="272" spans="1:17" s="94" customFormat="1" ht="36" hidden="1" x14ac:dyDescent="0.25">
      <c r="A272" s="30">
        <v>7221</v>
      </c>
      <c r="B272" s="41" t="s">
        <v>264</v>
      </c>
      <c r="C272" s="190">
        <f t="shared" si="239"/>
        <v>0</v>
      </c>
      <c r="D272" s="265"/>
      <c r="E272" s="43"/>
      <c r="F272" s="93">
        <f t="shared" ref="F272:F274" si="276">D272+E272</f>
        <v>0</v>
      </c>
      <c r="G272" s="230"/>
      <c r="H272" s="43"/>
      <c r="I272" s="87">
        <f t="shared" ref="I272:I274" si="277">G272+H272</f>
        <v>0</v>
      </c>
      <c r="J272" s="265"/>
      <c r="K272" s="43"/>
      <c r="L272" s="93">
        <f t="shared" ref="L272:L274" si="278">J272+K272</f>
        <v>0</v>
      </c>
      <c r="M272" s="230"/>
      <c r="N272" s="43"/>
      <c r="O272" s="87">
        <f t="shared" ref="O272:O274" si="279">M272+N272</f>
        <v>0</v>
      </c>
      <c r="P272" s="311"/>
      <c r="Q272" s="343"/>
    </row>
    <row r="273" spans="1:17" s="94" customFormat="1" ht="36" hidden="1" x14ac:dyDescent="0.25">
      <c r="A273" s="30">
        <v>7222</v>
      </c>
      <c r="B273" s="41" t="s">
        <v>265</v>
      </c>
      <c r="C273" s="190">
        <f t="shared" si="239"/>
        <v>0</v>
      </c>
      <c r="D273" s="265"/>
      <c r="E273" s="43"/>
      <c r="F273" s="93">
        <f t="shared" si="276"/>
        <v>0</v>
      </c>
      <c r="G273" s="230"/>
      <c r="H273" s="43"/>
      <c r="I273" s="87">
        <f t="shared" si="277"/>
        <v>0</v>
      </c>
      <c r="J273" s="265"/>
      <c r="K273" s="43"/>
      <c r="L273" s="93">
        <f t="shared" si="278"/>
        <v>0</v>
      </c>
      <c r="M273" s="230"/>
      <c r="N273" s="43"/>
      <c r="O273" s="87">
        <f t="shared" si="279"/>
        <v>0</v>
      </c>
      <c r="P273" s="311"/>
      <c r="Q273" s="343"/>
    </row>
    <row r="274" spans="1:17" ht="24" hidden="1" x14ac:dyDescent="0.25">
      <c r="A274" s="72">
        <v>7230</v>
      </c>
      <c r="B274" s="41" t="s">
        <v>308</v>
      </c>
      <c r="C274" s="190">
        <f t="shared" si="239"/>
        <v>0</v>
      </c>
      <c r="D274" s="265"/>
      <c r="E274" s="43"/>
      <c r="F274" s="93">
        <f t="shared" si="276"/>
        <v>0</v>
      </c>
      <c r="G274" s="230"/>
      <c r="H274" s="43"/>
      <c r="I274" s="87">
        <f t="shared" si="277"/>
        <v>0</v>
      </c>
      <c r="J274" s="265"/>
      <c r="K274" s="43"/>
      <c r="L274" s="93">
        <f t="shared" si="278"/>
        <v>0</v>
      </c>
      <c r="M274" s="230"/>
      <c r="N274" s="43"/>
      <c r="O274" s="87">
        <f t="shared" si="279"/>
        <v>0</v>
      </c>
      <c r="P274" s="311"/>
      <c r="Q274" s="331"/>
    </row>
    <row r="275" spans="1:17" ht="24" hidden="1" x14ac:dyDescent="0.25">
      <c r="A275" s="72">
        <v>7240</v>
      </c>
      <c r="B275" s="41" t="s">
        <v>266</v>
      </c>
      <c r="C275" s="190">
        <f t="shared" si="239"/>
        <v>0</v>
      </c>
      <c r="D275" s="129">
        <f>SUM(D276:D277)</f>
        <v>0</v>
      </c>
      <c r="E275" s="73">
        <f t="shared" ref="E275" si="280">SUM(E276:E277)</f>
        <v>0</v>
      </c>
      <c r="F275" s="93">
        <f>SUM(F276:F277)</f>
        <v>0</v>
      </c>
      <c r="G275" s="231">
        <f>SUM(G276:G277)</f>
        <v>0</v>
      </c>
      <c r="H275" s="73">
        <f t="shared" ref="H275:O275" si="281">SUM(H276:H277)</f>
        <v>0</v>
      </c>
      <c r="I275" s="87">
        <f t="shared" si="281"/>
        <v>0</v>
      </c>
      <c r="J275" s="129">
        <f>SUM(J276:J277)</f>
        <v>0</v>
      </c>
      <c r="K275" s="73">
        <f t="shared" si="281"/>
        <v>0</v>
      </c>
      <c r="L275" s="93">
        <f t="shared" si="281"/>
        <v>0</v>
      </c>
      <c r="M275" s="231">
        <f t="shared" si="281"/>
        <v>0</v>
      </c>
      <c r="N275" s="73">
        <f t="shared" si="281"/>
        <v>0</v>
      </c>
      <c r="O275" s="87">
        <f t="shared" si="281"/>
        <v>0</v>
      </c>
      <c r="P275" s="311"/>
      <c r="Q275" s="331"/>
    </row>
    <row r="276" spans="1:17" ht="48" hidden="1" x14ac:dyDescent="0.25">
      <c r="A276" s="30">
        <v>7245</v>
      </c>
      <c r="B276" s="41" t="s">
        <v>267</v>
      </c>
      <c r="C276" s="190">
        <f t="shared" si="239"/>
        <v>0</v>
      </c>
      <c r="D276" s="265"/>
      <c r="E276" s="43"/>
      <c r="F276" s="93">
        <f t="shared" ref="F276:F278" si="282">D276+E276</f>
        <v>0</v>
      </c>
      <c r="G276" s="230"/>
      <c r="H276" s="43"/>
      <c r="I276" s="87">
        <f t="shared" ref="I276:I278" si="283">G276+H276</f>
        <v>0</v>
      </c>
      <c r="J276" s="265"/>
      <c r="K276" s="43"/>
      <c r="L276" s="93">
        <f t="shared" ref="L276:L278" si="284">J276+K276</f>
        <v>0</v>
      </c>
      <c r="M276" s="230"/>
      <c r="N276" s="43"/>
      <c r="O276" s="87">
        <f t="shared" ref="O276:O278" si="285">M276+N276</f>
        <v>0</v>
      </c>
      <c r="P276" s="311"/>
      <c r="Q276" s="331"/>
    </row>
    <row r="277" spans="1:17" ht="96" hidden="1" x14ac:dyDescent="0.25">
      <c r="A277" s="30">
        <v>7246</v>
      </c>
      <c r="B277" s="41" t="s">
        <v>268</v>
      </c>
      <c r="C277" s="190">
        <f t="shared" si="239"/>
        <v>0</v>
      </c>
      <c r="D277" s="265"/>
      <c r="E277" s="43"/>
      <c r="F277" s="93">
        <f t="shared" si="282"/>
        <v>0</v>
      </c>
      <c r="G277" s="230"/>
      <c r="H277" s="43"/>
      <c r="I277" s="87">
        <f t="shared" si="283"/>
        <v>0</v>
      </c>
      <c r="J277" s="265"/>
      <c r="K277" s="43"/>
      <c r="L277" s="93">
        <f t="shared" si="284"/>
        <v>0</v>
      </c>
      <c r="M277" s="230"/>
      <c r="N277" s="43"/>
      <c r="O277" s="87">
        <f t="shared" si="285"/>
        <v>0</v>
      </c>
      <c r="P277" s="311"/>
      <c r="Q277" s="331"/>
    </row>
    <row r="278" spans="1:17" ht="24" hidden="1" x14ac:dyDescent="0.25">
      <c r="A278" s="90">
        <v>7260</v>
      </c>
      <c r="B278" s="38" t="s">
        <v>269</v>
      </c>
      <c r="C278" s="189">
        <f t="shared" si="239"/>
        <v>0</v>
      </c>
      <c r="D278" s="264"/>
      <c r="E278" s="40"/>
      <c r="F278" s="175">
        <f t="shared" si="282"/>
        <v>0</v>
      </c>
      <c r="G278" s="220"/>
      <c r="H278" s="40"/>
      <c r="I278" s="86">
        <f t="shared" si="283"/>
        <v>0</v>
      </c>
      <c r="J278" s="264"/>
      <c r="K278" s="40"/>
      <c r="L278" s="175">
        <f t="shared" si="284"/>
        <v>0</v>
      </c>
      <c r="M278" s="220"/>
      <c r="N278" s="40"/>
      <c r="O278" s="86">
        <f t="shared" si="285"/>
        <v>0</v>
      </c>
      <c r="P278" s="310"/>
      <c r="Q278" s="331"/>
    </row>
    <row r="279" spans="1:17" hidden="1" x14ac:dyDescent="0.25">
      <c r="A279" s="52">
        <v>7700</v>
      </c>
      <c r="B279" s="103" t="s">
        <v>298</v>
      </c>
      <c r="C279" s="204">
        <f t="shared" si="239"/>
        <v>0</v>
      </c>
      <c r="D279" s="137">
        <f t="shared" ref="D279:O279" si="286">D280</f>
        <v>0</v>
      </c>
      <c r="E279" s="104">
        <f t="shared" si="286"/>
        <v>0</v>
      </c>
      <c r="F279" s="176">
        <f t="shared" si="286"/>
        <v>0</v>
      </c>
      <c r="G279" s="238">
        <f t="shared" si="286"/>
        <v>0</v>
      </c>
      <c r="H279" s="104">
        <f t="shared" si="286"/>
        <v>0</v>
      </c>
      <c r="I279" s="280">
        <f t="shared" si="286"/>
        <v>0</v>
      </c>
      <c r="J279" s="137">
        <f t="shared" si="286"/>
        <v>0</v>
      </c>
      <c r="K279" s="104">
        <f t="shared" si="286"/>
        <v>0</v>
      </c>
      <c r="L279" s="176">
        <f t="shared" si="286"/>
        <v>0</v>
      </c>
      <c r="M279" s="238">
        <f t="shared" si="286"/>
        <v>0</v>
      </c>
      <c r="N279" s="104">
        <f t="shared" si="286"/>
        <v>0</v>
      </c>
      <c r="O279" s="280">
        <f t="shared" si="286"/>
        <v>0</v>
      </c>
      <c r="P279" s="441"/>
      <c r="Q279" s="331"/>
    </row>
    <row r="280" spans="1:17" hidden="1" x14ac:dyDescent="0.25">
      <c r="A280" s="70">
        <v>7720</v>
      </c>
      <c r="B280" s="38" t="s">
        <v>299</v>
      </c>
      <c r="C280" s="191">
        <f t="shared" si="239"/>
        <v>0</v>
      </c>
      <c r="D280" s="257"/>
      <c r="E280" s="47"/>
      <c r="F280" s="426">
        <f>D280+E280</f>
        <v>0</v>
      </c>
      <c r="G280" s="239"/>
      <c r="H280" s="47"/>
      <c r="I280" s="158">
        <f>G280+H280</f>
        <v>0</v>
      </c>
      <c r="J280" s="257"/>
      <c r="K280" s="47"/>
      <c r="L280" s="426">
        <f>J280+K280</f>
        <v>0</v>
      </c>
      <c r="M280" s="239"/>
      <c r="N280" s="47"/>
      <c r="O280" s="158">
        <f>M280+N280</f>
        <v>0</v>
      </c>
      <c r="P280" s="323"/>
      <c r="Q280" s="331"/>
    </row>
    <row r="281" spans="1:17" hidden="1" x14ac:dyDescent="0.25">
      <c r="A281" s="92"/>
      <c r="B281" s="41" t="s">
        <v>270</v>
      </c>
      <c r="C281" s="190">
        <f t="shared" si="239"/>
        <v>0</v>
      </c>
      <c r="D281" s="129">
        <f>SUM(D282:D283)</f>
        <v>0</v>
      </c>
      <c r="E281" s="73">
        <f t="shared" ref="E281" si="287">SUM(E282:E283)</f>
        <v>0</v>
      </c>
      <c r="F281" s="93">
        <f>SUM(F282:F283)</f>
        <v>0</v>
      </c>
      <c r="G281" s="231">
        <f>SUM(G282:G283)</f>
        <v>0</v>
      </c>
      <c r="H281" s="73">
        <f t="shared" ref="H281:O281" si="288">SUM(H282:H283)</f>
        <v>0</v>
      </c>
      <c r="I281" s="87">
        <f t="shared" si="288"/>
        <v>0</v>
      </c>
      <c r="J281" s="129">
        <f>SUM(J282:J283)</f>
        <v>0</v>
      </c>
      <c r="K281" s="73">
        <f t="shared" si="288"/>
        <v>0</v>
      </c>
      <c r="L281" s="93">
        <f t="shared" si="288"/>
        <v>0</v>
      </c>
      <c r="M281" s="231">
        <f t="shared" si="288"/>
        <v>0</v>
      </c>
      <c r="N281" s="73">
        <f t="shared" si="288"/>
        <v>0</v>
      </c>
      <c r="O281" s="87">
        <f t="shared" si="288"/>
        <v>0</v>
      </c>
      <c r="P281" s="311"/>
      <c r="Q281" s="331"/>
    </row>
    <row r="282" spans="1:17" hidden="1" x14ac:dyDescent="0.25">
      <c r="A282" s="92" t="s">
        <v>271</v>
      </c>
      <c r="B282" s="30" t="s">
        <v>272</v>
      </c>
      <c r="C282" s="190">
        <f t="shared" si="239"/>
        <v>0</v>
      </c>
      <c r="D282" s="265"/>
      <c r="E282" s="43"/>
      <c r="F282" s="93">
        <f>E282+D282</f>
        <v>0</v>
      </c>
      <c r="G282" s="230"/>
      <c r="H282" s="43"/>
      <c r="I282" s="87">
        <f>H282+G282</f>
        <v>0</v>
      </c>
      <c r="J282" s="265"/>
      <c r="K282" s="43"/>
      <c r="L282" s="93">
        <f>K282+J282</f>
        <v>0</v>
      </c>
      <c r="M282" s="230"/>
      <c r="N282" s="43"/>
      <c r="O282" s="87">
        <f>N282+M282</f>
        <v>0</v>
      </c>
      <c r="P282" s="311"/>
      <c r="Q282" s="331"/>
    </row>
    <row r="283" spans="1:17" ht="24" hidden="1" x14ac:dyDescent="0.25">
      <c r="A283" s="92" t="s">
        <v>273</v>
      </c>
      <c r="B283" s="97" t="s">
        <v>274</v>
      </c>
      <c r="C283" s="189">
        <f t="shared" si="239"/>
        <v>0</v>
      </c>
      <c r="D283" s="264"/>
      <c r="E283" s="40"/>
      <c r="F283" s="175">
        <f>E283+D283</f>
        <v>0</v>
      </c>
      <c r="G283" s="220"/>
      <c r="H283" s="40"/>
      <c r="I283" s="86">
        <f>H283+G283</f>
        <v>0</v>
      </c>
      <c r="J283" s="264"/>
      <c r="K283" s="40"/>
      <c r="L283" s="175">
        <f>K283+J283</f>
        <v>0</v>
      </c>
      <c r="M283" s="220"/>
      <c r="N283" s="40"/>
      <c r="O283" s="86">
        <f>N283+M283</f>
        <v>0</v>
      </c>
      <c r="P283" s="310"/>
      <c r="Q283" s="331"/>
    </row>
    <row r="284" spans="1:17" ht="12.75" thickBot="1" x14ac:dyDescent="0.3">
      <c r="A284" s="108"/>
      <c r="B284" s="108" t="s">
        <v>275</v>
      </c>
      <c r="C284" s="205">
        <f t="shared" si="239"/>
        <v>720394</v>
      </c>
      <c r="D284" s="138">
        <f t="shared" ref="D284:O284" si="289">SUM(D281,D268,D229,D194,D186,D172,D74,D52)</f>
        <v>486755</v>
      </c>
      <c r="E284" s="281">
        <f t="shared" si="289"/>
        <v>0</v>
      </c>
      <c r="F284" s="324">
        <f t="shared" si="289"/>
        <v>486755</v>
      </c>
      <c r="G284" s="240">
        <f t="shared" si="289"/>
        <v>207202</v>
      </c>
      <c r="H284" s="281">
        <f t="shared" si="289"/>
        <v>0</v>
      </c>
      <c r="I284" s="324">
        <f t="shared" si="289"/>
        <v>207202</v>
      </c>
      <c r="J284" s="138">
        <f t="shared" si="289"/>
        <v>26437</v>
      </c>
      <c r="K284" s="109">
        <f t="shared" si="289"/>
        <v>0</v>
      </c>
      <c r="L284" s="446">
        <f t="shared" si="289"/>
        <v>26437</v>
      </c>
      <c r="M284" s="240">
        <f t="shared" si="289"/>
        <v>0</v>
      </c>
      <c r="N284" s="109">
        <f t="shared" si="289"/>
        <v>0</v>
      </c>
      <c r="O284" s="281">
        <f t="shared" si="289"/>
        <v>0</v>
      </c>
      <c r="P284" s="447"/>
      <c r="Q284" s="331"/>
    </row>
    <row r="285" spans="1:17" s="19" customFormat="1" ht="13.5" hidden="1" thickTop="1" thickBot="1" x14ac:dyDescent="0.3">
      <c r="A285" s="881" t="s">
        <v>276</v>
      </c>
      <c r="B285" s="882"/>
      <c r="C285" s="206">
        <f t="shared" si="239"/>
        <v>0</v>
      </c>
      <c r="D285" s="139">
        <f>SUM(D24,D25,D41,D42)-D50</f>
        <v>0</v>
      </c>
      <c r="E285" s="111">
        <f t="shared" ref="E285:F285" si="290">SUM(E24,E25,E41,E42)-E50</f>
        <v>0</v>
      </c>
      <c r="F285" s="112">
        <f t="shared" si="290"/>
        <v>0</v>
      </c>
      <c r="G285" s="241">
        <f>SUM(G24,G42)-G50</f>
        <v>0</v>
      </c>
      <c r="H285" s="111">
        <f t="shared" ref="H285:I285" si="291">SUM(H24,H42)-H50</f>
        <v>0</v>
      </c>
      <c r="I285" s="123">
        <f t="shared" si="291"/>
        <v>0</v>
      </c>
      <c r="J285" s="139">
        <f>(J26+J42)-J50</f>
        <v>0</v>
      </c>
      <c r="K285" s="111">
        <f t="shared" ref="K285:L285" si="292">SUM(K26,K42)-K50</f>
        <v>0</v>
      </c>
      <c r="L285" s="112">
        <f t="shared" si="292"/>
        <v>0</v>
      </c>
      <c r="M285" s="241">
        <f>SUM(M44)-M50</f>
        <v>0</v>
      </c>
      <c r="N285" s="111">
        <f t="shared" ref="N285:O285" si="293">SUM(N44)-N50</f>
        <v>0</v>
      </c>
      <c r="O285" s="123">
        <f t="shared" si="293"/>
        <v>0</v>
      </c>
      <c r="P285" s="327"/>
      <c r="Q285" s="182"/>
    </row>
    <row r="286" spans="1:17" s="19" customFormat="1" ht="12.75" hidden="1" thickTop="1" x14ac:dyDescent="0.25">
      <c r="A286" s="883" t="s">
        <v>277</v>
      </c>
      <c r="B286" s="884"/>
      <c r="C286" s="207">
        <f t="shared" si="239"/>
        <v>0</v>
      </c>
      <c r="D286" s="140">
        <f t="shared" ref="D286:O286" si="294">SUM(D287,D288)-D295+D296</f>
        <v>0</v>
      </c>
      <c r="E286" s="101">
        <f t="shared" si="294"/>
        <v>0</v>
      </c>
      <c r="F286" s="107">
        <f t="shared" si="294"/>
        <v>0</v>
      </c>
      <c r="G286" s="242">
        <f t="shared" si="294"/>
        <v>0</v>
      </c>
      <c r="H286" s="101">
        <f t="shared" si="294"/>
        <v>0</v>
      </c>
      <c r="I286" s="110">
        <f t="shared" si="294"/>
        <v>0</v>
      </c>
      <c r="J286" s="140">
        <f t="shared" si="294"/>
        <v>0</v>
      </c>
      <c r="K286" s="101">
        <f t="shared" si="294"/>
        <v>0</v>
      </c>
      <c r="L286" s="107">
        <f t="shared" si="294"/>
        <v>0</v>
      </c>
      <c r="M286" s="242">
        <f t="shared" si="294"/>
        <v>0</v>
      </c>
      <c r="N286" s="101">
        <f t="shared" si="294"/>
        <v>0</v>
      </c>
      <c r="O286" s="110">
        <f t="shared" si="294"/>
        <v>0</v>
      </c>
      <c r="P286" s="448"/>
      <c r="Q286" s="182"/>
    </row>
    <row r="287" spans="1:17" s="19" customFormat="1" ht="13.5" hidden="1" thickTop="1" thickBot="1" x14ac:dyDescent="0.3">
      <c r="A287" s="60" t="s">
        <v>278</v>
      </c>
      <c r="B287" s="60" t="s">
        <v>279</v>
      </c>
      <c r="C287" s="197">
        <f t="shared" si="239"/>
        <v>0</v>
      </c>
      <c r="D287" s="131">
        <f t="shared" ref="D287:O287" si="295">D21-D281</f>
        <v>0</v>
      </c>
      <c r="E287" s="61">
        <f t="shared" si="295"/>
        <v>0</v>
      </c>
      <c r="F287" s="168">
        <f t="shared" si="295"/>
        <v>0</v>
      </c>
      <c r="G287" s="224">
        <f t="shared" si="295"/>
        <v>0</v>
      </c>
      <c r="H287" s="61">
        <f t="shared" si="295"/>
        <v>0</v>
      </c>
      <c r="I287" s="114">
        <f t="shared" si="295"/>
        <v>0</v>
      </c>
      <c r="J287" s="131">
        <f t="shared" si="295"/>
        <v>0</v>
      </c>
      <c r="K287" s="61">
        <f t="shared" si="295"/>
        <v>0</v>
      </c>
      <c r="L287" s="168">
        <f t="shared" si="295"/>
        <v>0</v>
      </c>
      <c r="M287" s="224">
        <f t="shared" si="295"/>
        <v>0</v>
      </c>
      <c r="N287" s="61">
        <f t="shared" si="295"/>
        <v>0</v>
      </c>
      <c r="O287" s="114">
        <f t="shared" si="295"/>
        <v>0</v>
      </c>
      <c r="P287" s="435"/>
      <c r="Q287" s="182"/>
    </row>
    <row r="288" spans="1:17" s="19" customFormat="1" ht="12.75" hidden="1" thickTop="1" x14ac:dyDescent="0.25">
      <c r="A288" s="113" t="s">
        <v>280</v>
      </c>
      <c r="B288" s="113" t="s">
        <v>281</v>
      </c>
      <c r="C288" s="207">
        <f t="shared" si="239"/>
        <v>0</v>
      </c>
      <c r="D288" s="140">
        <f t="shared" ref="D288:O288" si="296">SUM(D289,D291,D293)-SUM(D290,D292,D294)</f>
        <v>0</v>
      </c>
      <c r="E288" s="101">
        <f t="shared" si="296"/>
        <v>0</v>
      </c>
      <c r="F288" s="107">
        <f t="shared" si="296"/>
        <v>0</v>
      </c>
      <c r="G288" s="242">
        <f t="shared" si="296"/>
        <v>0</v>
      </c>
      <c r="H288" s="101">
        <f t="shared" si="296"/>
        <v>0</v>
      </c>
      <c r="I288" s="110">
        <f t="shared" si="296"/>
        <v>0</v>
      </c>
      <c r="J288" s="140">
        <f t="shared" si="296"/>
        <v>0</v>
      </c>
      <c r="K288" s="101">
        <f t="shared" si="296"/>
        <v>0</v>
      </c>
      <c r="L288" s="107">
        <f t="shared" si="296"/>
        <v>0</v>
      </c>
      <c r="M288" s="242">
        <f t="shared" si="296"/>
        <v>0</v>
      </c>
      <c r="N288" s="101">
        <f t="shared" si="296"/>
        <v>0</v>
      </c>
      <c r="O288" s="110">
        <f t="shared" si="296"/>
        <v>0</v>
      </c>
      <c r="P288" s="448"/>
      <c r="Q288" s="182"/>
    </row>
    <row r="289" spans="1:17" ht="12.75" hidden="1" thickTop="1" x14ac:dyDescent="0.25">
      <c r="A289" s="98" t="s">
        <v>282</v>
      </c>
      <c r="B289" s="57" t="s">
        <v>283</v>
      </c>
      <c r="C289" s="191">
        <f t="shared" si="239"/>
        <v>0</v>
      </c>
      <c r="D289" s="257"/>
      <c r="E289" s="47"/>
      <c r="F289" s="426">
        <f t="shared" ref="F289:F296" si="297">E289+D289</f>
        <v>0</v>
      </c>
      <c r="G289" s="239"/>
      <c r="H289" s="47"/>
      <c r="I289" s="158">
        <f t="shared" ref="I289:I296" si="298">H289+G289</f>
        <v>0</v>
      </c>
      <c r="J289" s="257"/>
      <c r="K289" s="47"/>
      <c r="L289" s="426">
        <f t="shared" ref="L289:L296" si="299">K289+J289</f>
        <v>0</v>
      </c>
      <c r="M289" s="239"/>
      <c r="N289" s="47"/>
      <c r="O289" s="158">
        <f t="shared" ref="O289:O296" si="300">N289+M289</f>
        <v>0</v>
      </c>
      <c r="P289" s="323"/>
      <c r="Q289" s="331"/>
    </row>
    <row r="290" spans="1:17" ht="24.75" hidden="1" thickTop="1" x14ac:dyDescent="0.25">
      <c r="A290" s="92" t="s">
        <v>284</v>
      </c>
      <c r="B290" s="29" t="s">
        <v>285</v>
      </c>
      <c r="C290" s="190">
        <f t="shared" si="239"/>
        <v>0</v>
      </c>
      <c r="D290" s="265"/>
      <c r="E290" s="43"/>
      <c r="F290" s="93">
        <f t="shared" si="297"/>
        <v>0</v>
      </c>
      <c r="G290" s="230"/>
      <c r="H290" s="43"/>
      <c r="I290" s="87">
        <f t="shared" si="298"/>
        <v>0</v>
      </c>
      <c r="J290" s="265"/>
      <c r="K290" s="43"/>
      <c r="L290" s="93">
        <f t="shared" si="299"/>
        <v>0</v>
      </c>
      <c r="M290" s="230"/>
      <c r="N290" s="43"/>
      <c r="O290" s="87">
        <f t="shared" si="300"/>
        <v>0</v>
      </c>
      <c r="P290" s="311"/>
      <c r="Q290" s="331"/>
    </row>
    <row r="291" spans="1:17" ht="12.75" hidden="1" thickTop="1" x14ac:dyDescent="0.25">
      <c r="A291" s="92" t="s">
        <v>286</v>
      </c>
      <c r="B291" s="29" t="s">
        <v>287</v>
      </c>
      <c r="C291" s="190">
        <f t="shared" si="239"/>
        <v>0</v>
      </c>
      <c r="D291" s="265"/>
      <c r="E291" s="43"/>
      <c r="F291" s="93">
        <f t="shared" si="297"/>
        <v>0</v>
      </c>
      <c r="G291" s="230"/>
      <c r="H291" s="43"/>
      <c r="I291" s="87">
        <f t="shared" si="298"/>
        <v>0</v>
      </c>
      <c r="J291" s="265"/>
      <c r="K291" s="43"/>
      <c r="L291" s="93">
        <f t="shared" si="299"/>
        <v>0</v>
      </c>
      <c r="M291" s="230"/>
      <c r="N291" s="43"/>
      <c r="O291" s="87">
        <f t="shared" si="300"/>
        <v>0</v>
      </c>
      <c r="P291" s="311"/>
      <c r="Q291" s="331"/>
    </row>
    <row r="292" spans="1:17" ht="24.75" hidden="1" thickTop="1" x14ac:dyDescent="0.25">
      <c r="A292" s="92" t="s">
        <v>288</v>
      </c>
      <c r="B292" s="29" t="s">
        <v>289</v>
      </c>
      <c r="C292" s="190">
        <f>SUM(F292,I292,L292,O292)</f>
        <v>0</v>
      </c>
      <c r="D292" s="265"/>
      <c r="E292" s="43"/>
      <c r="F292" s="93">
        <f t="shared" si="297"/>
        <v>0</v>
      </c>
      <c r="G292" s="230"/>
      <c r="H292" s="43"/>
      <c r="I292" s="87">
        <f t="shared" si="298"/>
        <v>0</v>
      </c>
      <c r="J292" s="265"/>
      <c r="K292" s="43"/>
      <c r="L292" s="93">
        <f t="shared" si="299"/>
        <v>0</v>
      </c>
      <c r="M292" s="230"/>
      <c r="N292" s="43"/>
      <c r="O292" s="87">
        <f t="shared" si="300"/>
        <v>0</v>
      </c>
      <c r="P292" s="311"/>
      <c r="Q292" s="331"/>
    </row>
    <row r="293" spans="1:17" ht="12.75" hidden="1" thickTop="1" x14ac:dyDescent="0.25">
      <c r="A293" s="92" t="s">
        <v>290</v>
      </c>
      <c r="B293" s="29" t="s">
        <v>291</v>
      </c>
      <c r="C293" s="190">
        <f t="shared" si="239"/>
        <v>0</v>
      </c>
      <c r="D293" s="265"/>
      <c r="E293" s="43"/>
      <c r="F293" s="93">
        <f t="shared" si="297"/>
        <v>0</v>
      </c>
      <c r="G293" s="230"/>
      <c r="H293" s="43"/>
      <c r="I293" s="87">
        <f t="shared" si="298"/>
        <v>0</v>
      </c>
      <c r="J293" s="265"/>
      <c r="K293" s="43"/>
      <c r="L293" s="93">
        <f t="shared" si="299"/>
        <v>0</v>
      </c>
      <c r="M293" s="230"/>
      <c r="N293" s="43"/>
      <c r="O293" s="87">
        <f t="shared" si="300"/>
        <v>0</v>
      </c>
      <c r="P293" s="311"/>
      <c r="Q293" s="331"/>
    </row>
    <row r="294" spans="1:17" ht="24.75" hidden="1" thickTop="1" x14ac:dyDescent="0.25">
      <c r="A294" s="99" t="s">
        <v>292</v>
      </c>
      <c r="B294" s="100" t="s">
        <v>293</v>
      </c>
      <c r="C294" s="201">
        <f t="shared" si="239"/>
        <v>0</v>
      </c>
      <c r="D294" s="266"/>
      <c r="E294" s="80"/>
      <c r="F294" s="443">
        <f t="shared" si="297"/>
        <v>0</v>
      </c>
      <c r="G294" s="235"/>
      <c r="H294" s="80"/>
      <c r="I294" s="159">
        <f t="shared" si="298"/>
        <v>0</v>
      </c>
      <c r="J294" s="266"/>
      <c r="K294" s="80"/>
      <c r="L294" s="443">
        <f t="shared" si="299"/>
        <v>0</v>
      </c>
      <c r="M294" s="235"/>
      <c r="N294" s="80"/>
      <c r="O294" s="159">
        <f t="shared" si="300"/>
        <v>0</v>
      </c>
      <c r="P294" s="320"/>
      <c r="Q294" s="331"/>
    </row>
    <row r="295" spans="1:17" s="19" customFormat="1" ht="13.5" hidden="1" thickTop="1" thickBot="1" x14ac:dyDescent="0.3">
      <c r="A295" s="115" t="s">
        <v>294</v>
      </c>
      <c r="B295" s="115" t="s">
        <v>295</v>
      </c>
      <c r="C295" s="206">
        <f t="shared" si="239"/>
        <v>0</v>
      </c>
      <c r="D295" s="268"/>
      <c r="E295" s="116"/>
      <c r="F295" s="112">
        <f t="shared" si="297"/>
        <v>0</v>
      </c>
      <c r="G295" s="243"/>
      <c r="H295" s="116"/>
      <c r="I295" s="123">
        <f t="shared" si="298"/>
        <v>0</v>
      </c>
      <c r="J295" s="268"/>
      <c r="K295" s="116"/>
      <c r="L295" s="112">
        <f t="shared" si="299"/>
        <v>0</v>
      </c>
      <c r="M295" s="243"/>
      <c r="N295" s="116"/>
      <c r="O295" s="123">
        <f t="shared" si="300"/>
        <v>0</v>
      </c>
      <c r="P295" s="327"/>
      <c r="Q295" s="182"/>
    </row>
    <row r="296" spans="1:17" s="19" customFormat="1" ht="48.75" hidden="1" thickTop="1" x14ac:dyDescent="0.25">
      <c r="A296" s="113" t="s">
        <v>296</v>
      </c>
      <c r="B296" s="102" t="s">
        <v>297</v>
      </c>
      <c r="C296" s="207">
        <f>SUM(F296,I296,L296,O296)</f>
        <v>0</v>
      </c>
      <c r="D296" s="269"/>
      <c r="E296" s="449"/>
      <c r="F296" s="174">
        <f t="shared" si="297"/>
        <v>0</v>
      </c>
      <c r="G296" s="234"/>
      <c r="H296" s="76"/>
      <c r="I296" s="120">
        <f t="shared" si="298"/>
        <v>0</v>
      </c>
      <c r="J296" s="249"/>
      <c r="K296" s="76"/>
      <c r="L296" s="174">
        <f t="shared" si="299"/>
        <v>0</v>
      </c>
      <c r="M296" s="234"/>
      <c r="N296" s="76"/>
      <c r="O296" s="120">
        <f t="shared" si="300"/>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vI9ALjy8BBivroPSfrDCHZPvDwqc7o8yaA7iuxYBjMnPQLPP+zPXhJQjOC00CNrHolUcjvSz05/9hQKz+Gvalw==" saltValue="BDV+PJyDciKPEhiX8uF6bg==" spinCount="100000" sheet="1" objects="1" scenarios="1" formatCells="0" formatColumns="0" formatRows="0"/>
  <autoFilter ref="A18:P296">
    <filterColumn colId="2">
      <filters blank="1">
        <filter val="1 105"/>
        <filter val="1 255"/>
        <filter val="1 325"/>
        <filter val="1 499"/>
        <filter val="10 725"/>
        <filter val="100"/>
        <filter val="103 710"/>
        <filter val="118 639"/>
        <filter val="120"/>
        <filter val="130 600"/>
        <filter val="15 678"/>
        <filter val="150"/>
        <filter val="158"/>
        <filter val="163 233"/>
        <filter val="19 417"/>
        <filter val="19 601"/>
        <filter val="2 118"/>
        <filter val="2 153"/>
        <filter val="2 376"/>
        <filter val="2 500"/>
        <filter val="2 562"/>
        <filter val="2 668"/>
        <filter val="2 985"/>
        <filter val="2 993"/>
        <filter val="25 637"/>
        <filter val="250"/>
        <filter val="26 399"/>
        <filter val="26 437"/>
        <filter val="26 487"/>
        <filter val="26 890"/>
        <filter val="267"/>
        <filter val="285"/>
        <filter val="29 452"/>
        <filter val="3 380"/>
        <filter val="3 492"/>
        <filter val="3 991"/>
        <filter val="378 781"/>
        <filter val="395"/>
        <filter val="4 046"/>
        <filter val="4 245"/>
        <filter val="4 690"/>
        <filter val="40 972"/>
        <filter val="419 753"/>
        <filter val="433"/>
        <filter val="436"/>
        <filter val="44 436"/>
        <filter val="47"/>
        <filter val="487"/>
        <filter val="5 096"/>
        <filter val="5 102"/>
        <filter val="5 332"/>
        <filter val="53 901"/>
        <filter val="54 366"/>
        <filter val="54 513"/>
        <filter val="550 353"/>
        <filter val="6 808"/>
        <filter val="6 836"/>
        <filter val="600"/>
        <filter val="610"/>
        <filter val="693 957"/>
        <filter val="7 927"/>
        <filter val="70"/>
        <filter val="713 586"/>
        <filter val="720 394"/>
        <filter val="778"/>
        <filter val="865"/>
        <filter val="869"/>
        <filter val="98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102.pielikums Jūrmalas pilsētas domes
2017.gada 23.marta saistošajiem noteikumiem Nr.14
(protokols Nr.6, 9.punkts)</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15"/>
  <sheetViews>
    <sheetView showGridLines="0" view="pageLayout" zoomScaleNormal="100" workbookViewId="0">
      <selection activeCell="U6" sqref="U6"/>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806</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807</v>
      </c>
      <c r="D3" s="916"/>
      <c r="E3" s="916"/>
      <c r="F3" s="916"/>
      <c r="G3" s="916"/>
      <c r="H3" s="916"/>
      <c r="I3" s="916"/>
      <c r="J3" s="916"/>
      <c r="K3" s="916"/>
      <c r="L3" s="916"/>
      <c r="M3" s="916"/>
      <c r="N3" s="916"/>
      <c r="O3" s="916"/>
      <c r="P3" s="917"/>
      <c r="Q3" s="331"/>
    </row>
    <row r="4" spans="1:17" ht="12.75" customHeight="1" x14ac:dyDescent="0.25">
      <c r="A4" s="4" t="s">
        <v>1</v>
      </c>
      <c r="B4" s="5"/>
      <c r="C4" s="916" t="s">
        <v>808</v>
      </c>
      <c r="D4" s="916"/>
      <c r="E4" s="916"/>
      <c r="F4" s="916"/>
      <c r="G4" s="916"/>
      <c r="H4" s="916"/>
      <c r="I4" s="916"/>
      <c r="J4" s="916"/>
      <c r="K4" s="916"/>
      <c r="L4" s="916"/>
      <c r="M4" s="916"/>
      <c r="N4" s="916"/>
      <c r="O4" s="916"/>
      <c r="P4" s="917"/>
      <c r="Q4" s="331"/>
    </row>
    <row r="5" spans="1:17" ht="12.75" customHeight="1" x14ac:dyDescent="0.25">
      <c r="A5" s="2" t="s">
        <v>2</v>
      </c>
      <c r="B5" s="3"/>
      <c r="C5" s="891" t="s">
        <v>809</v>
      </c>
      <c r="D5" s="891"/>
      <c r="E5" s="891"/>
      <c r="F5" s="891"/>
      <c r="G5" s="891"/>
      <c r="H5" s="891"/>
      <c r="I5" s="891"/>
      <c r="J5" s="891"/>
      <c r="K5" s="891"/>
      <c r="L5" s="891"/>
      <c r="M5" s="891"/>
      <c r="N5" s="891"/>
      <c r="O5" s="891"/>
      <c r="P5" s="892"/>
      <c r="Q5" s="331"/>
    </row>
    <row r="6" spans="1:17" ht="12.75" customHeight="1" x14ac:dyDescent="0.25">
      <c r="A6" s="2" t="s">
        <v>3</v>
      </c>
      <c r="B6" s="3"/>
      <c r="C6" s="891" t="s">
        <v>596</v>
      </c>
      <c r="D6" s="891"/>
      <c r="E6" s="891"/>
      <c r="F6" s="891"/>
      <c r="G6" s="891"/>
      <c r="H6" s="891"/>
      <c r="I6" s="891"/>
      <c r="J6" s="891"/>
      <c r="K6" s="891"/>
      <c r="L6" s="891"/>
      <c r="M6" s="891"/>
      <c r="N6" s="891"/>
      <c r="O6" s="891"/>
      <c r="P6" s="892"/>
      <c r="Q6" s="331"/>
    </row>
    <row r="7" spans="1:17" ht="24.75" customHeight="1" x14ac:dyDescent="0.25">
      <c r="A7" s="2" t="s">
        <v>4</v>
      </c>
      <c r="B7" s="3"/>
      <c r="C7" s="916" t="s">
        <v>597</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810</v>
      </c>
      <c r="D9" s="891"/>
      <c r="E9" s="891"/>
      <c r="F9" s="891"/>
      <c r="G9" s="891"/>
      <c r="H9" s="891"/>
      <c r="I9" s="891"/>
      <c r="J9" s="891"/>
      <c r="K9" s="891"/>
      <c r="L9" s="891"/>
      <c r="M9" s="891"/>
      <c r="N9" s="891"/>
      <c r="O9" s="891"/>
      <c r="P9" s="892"/>
      <c r="Q9" s="331"/>
    </row>
    <row r="10" spans="1:17" ht="12.75" customHeight="1" x14ac:dyDescent="0.25">
      <c r="A10" s="2"/>
      <c r="B10" s="3" t="s">
        <v>7</v>
      </c>
      <c r="C10" s="891" t="s">
        <v>811</v>
      </c>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t="s">
        <v>812</v>
      </c>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601"/>
      <c r="Q15" s="332"/>
    </row>
    <row r="16" spans="1:17" s="12" customFormat="1" ht="12.75" customHeight="1" x14ac:dyDescent="0.25">
      <c r="A16" s="894"/>
      <c r="B16" s="897"/>
      <c r="C16" s="924" t="s">
        <v>13</v>
      </c>
      <c r="D16" s="922" t="s">
        <v>309</v>
      </c>
      <c r="E16" s="889" t="s">
        <v>311</v>
      </c>
      <c r="F16" s="902" t="s">
        <v>14</v>
      </c>
      <c r="G16" s="904" t="s">
        <v>310</v>
      </c>
      <c r="H16" s="887" t="s">
        <v>317</v>
      </c>
      <c r="I16" s="928" t="s">
        <v>15</v>
      </c>
      <c r="J16" s="922" t="s">
        <v>312</v>
      </c>
      <c r="K16" s="887" t="s">
        <v>313</v>
      </c>
      <c r="L16" s="926" t="s">
        <v>16</v>
      </c>
      <c r="M16" s="910" t="s">
        <v>314</v>
      </c>
      <c r="N16" s="887" t="s">
        <v>315</v>
      </c>
      <c r="O16" s="889" t="s">
        <v>17</v>
      </c>
      <c r="P16" s="894" t="s">
        <v>316</v>
      </c>
      <c r="Q16" s="332"/>
    </row>
    <row r="17" spans="1:20" s="13" customFormat="1" ht="56.25" customHeight="1" thickBot="1" x14ac:dyDescent="0.3">
      <c r="A17" s="895"/>
      <c r="B17" s="897"/>
      <c r="C17" s="925"/>
      <c r="D17" s="923"/>
      <c r="E17" s="890"/>
      <c r="F17" s="903"/>
      <c r="G17" s="905"/>
      <c r="H17" s="888"/>
      <c r="I17" s="929"/>
      <c r="J17" s="923"/>
      <c r="K17" s="888"/>
      <c r="L17" s="927"/>
      <c r="M17" s="911"/>
      <c r="N17" s="888"/>
      <c r="O17" s="890"/>
      <c r="P17" s="895"/>
      <c r="Q17" s="330"/>
    </row>
    <row r="18" spans="1:20" s="13" customFormat="1" ht="9.75" customHeight="1" thickTop="1" x14ac:dyDescent="0.25">
      <c r="A18" s="14" t="s">
        <v>18</v>
      </c>
      <c r="B18" s="14">
        <v>2</v>
      </c>
      <c r="C18" s="181">
        <v>3</v>
      </c>
      <c r="D18" s="124">
        <v>4</v>
      </c>
      <c r="E18" s="141">
        <v>5</v>
      </c>
      <c r="F18" s="14">
        <v>6</v>
      </c>
      <c r="G18" s="208">
        <v>7</v>
      </c>
      <c r="H18" s="15">
        <v>8</v>
      </c>
      <c r="I18" s="141">
        <v>9</v>
      </c>
      <c r="J18" s="124">
        <v>10</v>
      </c>
      <c r="K18" s="15">
        <v>11</v>
      </c>
      <c r="L18" s="401">
        <v>12</v>
      </c>
      <c r="M18" s="208">
        <v>13</v>
      </c>
      <c r="N18" s="15">
        <v>14</v>
      </c>
      <c r="O18" s="141">
        <v>15</v>
      </c>
      <c r="P18" s="14">
        <v>16</v>
      </c>
      <c r="Q18" s="330"/>
    </row>
    <row r="19" spans="1:20" s="19" customFormat="1" x14ac:dyDescent="0.25">
      <c r="A19" s="16"/>
      <c r="B19" s="17" t="s">
        <v>19</v>
      </c>
      <c r="C19" s="182"/>
      <c r="D19" s="244"/>
      <c r="E19" s="142"/>
      <c r="F19" s="290"/>
      <c r="G19" s="209"/>
      <c r="H19" s="18"/>
      <c r="I19" s="142"/>
      <c r="J19" s="244"/>
      <c r="K19" s="18"/>
      <c r="L19" s="402"/>
      <c r="M19" s="209"/>
      <c r="N19" s="18"/>
      <c r="O19" s="142"/>
      <c r="P19" s="290"/>
      <c r="Q19" s="182"/>
    </row>
    <row r="20" spans="1:20" s="19" customFormat="1" ht="12.75" thickBot="1" x14ac:dyDescent="0.3">
      <c r="A20" s="20"/>
      <c r="B20" s="21" t="s">
        <v>20</v>
      </c>
      <c r="C20" s="183">
        <f>SUM(F20,I20,L20,O20)</f>
        <v>883169</v>
      </c>
      <c r="D20" s="125">
        <f>SUM(D21,D24,D25,D41,D42)</f>
        <v>357281</v>
      </c>
      <c r="E20" s="270">
        <f>SUM(E21,E24,E25,E41,E42)</f>
        <v>0</v>
      </c>
      <c r="F20" s="291">
        <f>SUM(F21,F24,F25,F41,F42)</f>
        <v>357281</v>
      </c>
      <c r="G20" s="210">
        <f>SUM(G21,G24,G42)</f>
        <v>513489</v>
      </c>
      <c r="H20" s="22">
        <f t="shared" ref="H20:I20" si="0">SUM(H21,H24,H42)</f>
        <v>0</v>
      </c>
      <c r="I20" s="270">
        <f t="shared" si="0"/>
        <v>513489</v>
      </c>
      <c r="J20" s="125">
        <f>SUM(J21,J26,J42)</f>
        <v>12399</v>
      </c>
      <c r="K20" s="22">
        <f t="shared" ref="K20:L20" si="1">SUM(K21,K26,K42)</f>
        <v>0</v>
      </c>
      <c r="L20" s="403">
        <f t="shared" si="1"/>
        <v>12399</v>
      </c>
      <c r="M20" s="210">
        <f>SUM(M21,M44)</f>
        <v>0</v>
      </c>
      <c r="N20" s="22">
        <f t="shared" ref="N20:O20" si="2">SUM(N21,N44)</f>
        <v>0</v>
      </c>
      <c r="O20" s="270">
        <f t="shared" si="2"/>
        <v>0</v>
      </c>
      <c r="P20" s="404"/>
      <c r="Q20" s="182"/>
      <c r="R20" s="405"/>
      <c r="S20" s="405"/>
      <c r="T20" s="405"/>
    </row>
    <row r="21" spans="1:20" ht="12.75" hidden="1" thickTop="1" x14ac:dyDescent="0.25">
      <c r="A21" s="23"/>
      <c r="B21" s="24" t="s">
        <v>21</v>
      </c>
      <c r="C21" s="184">
        <f t="shared" ref="C21" si="3">SUM(F21,I21,L21,O21)</f>
        <v>0</v>
      </c>
      <c r="D21" s="126">
        <f t="shared" ref="D21:E21" si="4">SUM(D22:D23)</f>
        <v>0</v>
      </c>
      <c r="E21" s="25">
        <f t="shared" si="4"/>
        <v>0</v>
      </c>
      <c r="F21" s="165">
        <f>SUM(F22:F23)</f>
        <v>0</v>
      </c>
      <c r="G21" s="211">
        <f t="shared" ref="G21:O21" si="5">SUM(G22:G23)</f>
        <v>0</v>
      </c>
      <c r="H21" s="25">
        <f t="shared" si="5"/>
        <v>0</v>
      </c>
      <c r="I21" s="271">
        <f t="shared" si="5"/>
        <v>0</v>
      </c>
      <c r="J21" s="126">
        <f t="shared" si="5"/>
        <v>0</v>
      </c>
      <c r="K21" s="25">
        <f t="shared" si="5"/>
        <v>0</v>
      </c>
      <c r="L21" s="165">
        <f t="shared" si="5"/>
        <v>0</v>
      </c>
      <c r="M21" s="211">
        <f>SUM(M22:M23)</f>
        <v>0</v>
      </c>
      <c r="N21" s="25">
        <f t="shared" si="5"/>
        <v>0</v>
      </c>
      <c r="O21" s="271">
        <f t="shared" si="5"/>
        <v>0</v>
      </c>
      <c r="P21" s="406"/>
      <c r="Q21" s="331"/>
      <c r="R21" s="405"/>
      <c r="S21" s="405"/>
      <c r="T21" s="405"/>
    </row>
    <row r="22" spans="1:20" ht="12.75" hidden="1" thickTop="1" x14ac:dyDescent="0.25">
      <c r="A22" s="26"/>
      <c r="B22" s="27" t="s">
        <v>22</v>
      </c>
      <c r="C22" s="185">
        <f>SUM(F22,I22,L22,O22)</f>
        <v>0</v>
      </c>
      <c r="D22" s="245"/>
      <c r="E22" s="28"/>
      <c r="F22" s="407">
        <f>D22+E22</f>
        <v>0</v>
      </c>
      <c r="G22" s="212"/>
      <c r="H22" s="28"/>
      <c r="I22" s="408">
        <f>G22+H22</f>
        <v>0</v>
      </c>
      <c r="J22" s="245"/>
      <c r="K22" s="28"/>
      <c r="L22" s="407">
        <f>J22+K22</f>
        <v>0</v>
      </c>
      <c r="M22" s="212"/>
      <c r="N22" s="28"/>
      <c r="O22" s="408">
        <f t="shared" ref="O22" si="6">M22+N22</f>
        <v>0</v>
      </c>
      <c r="P22" s="293"/>
      <c r="Q22" s="331"/>
      <c r="R22" s="405"/>
      <c r="S22" s="405"/>
      <c r="T22" s="405"/>
    </row>
    <row r="23" spans="1:20" ht="12.75" hidden="1" thickTop="1" x14ac:dyDescent="0.25">
      <c r="A23" s="29"/>
      <c r="B23" s="30" t="s">
        <v>23</v>
      </c>
      <c r="C23" s="186">
        <f t="shared" ref="C23" si="7">SUM(F23,I23,L23,O23)</f>
        <v>0</v>
      </c>
      <c r="D23" s="246"/>
      <c r="E23" s="31"/>
      <c r="F23" s="409">
        <f t="shared" ref="F23:F24" si="8">D23+E23</f>
        <v>0</v>
      </c>
      <c r="G23" s="213"/>
      <c r="H23" s="31"/>
      <c r="I23" s="144">
        <f>G23+H23</f>
        <v>0</v>
      </c>
      <c r="J23" s="246"/>
      <c r="K23" s="31"/>
      <c r="L23" s="409">
        <f>J23+K23</f>
        <v>0</v>
      </c>
      <c r="M23" s="213"/>
      <c r="N23" s="31"/>
      <c r="O23" s="144">
        <f>M23+N23</f>
        <v>0</v>
      </c>
      <c r="P23" s="333"/>
      <c r="Q23" s="331"/>
      <c r="R23" s="405"/>
      <c r="S23" s="405"/>
      <c r="T23" s="405"/>
    </row>
    <row r="24" spans="1:20" s="19" customFormat="1" ht="25.5" thickTop="1" thickBot="1" x14ac:dyDescent="0.3">
      <c r="A24" s="32">
        <v>19300</v>
      </c>
      <c r="B24" s="32" t="s">
        <v>24</v>
      </c>
      <c r="C24" s="187">
        <f>SUM(F24,I24)</f>
        <v>870770</v>
      </c>
      <c r="D24" s="248">
        <v>357281</v>
      </c>
      <c r="E24" s="273"/>
      <c r="F24" s="519">
        <f t="shared" si="8"/>
        <v>357281</v>
      </c>
      <c r="G24" s="214">
        <v>513489</v>
      </c>
      <c r="H24" s="33"/>
      <c r="I24" s="691">
        <f t="shared" ref="I24" si="9">G24+H24</f>
        <v>513489</v>
      </c>
      <c r="J24" s="289" t="s">
        <v>25</v>
      </c>
      <c r="K24" s="410" t="s">
        <v>25</v>
      </c>
      <c r="L24" s="411" t="s">
        <v>25</v>
      </c>
      <c r="M24" s="282" t="s">
        <v>25</v>
      </c>
      <c r="N24" s="145" t="s">
        <v>25</v>
      </c>
      <c r="O24" s="145" t="s">
        <v>25</v>
      </c>
      <c r="P24" s="412"/>
      <c r="Q24" s="182"/>
      <c r="R24" s="405"/>
      <c r="S24" s="405"/>
      <c r="T24" s="405"/>
    </row>
    <row r="25" spans="1:20" s="19" customFormat="1" ht="24.75" hidden="1" thickTop="1" x14ac:dyDescent="0.25">
      <c r="A25" s="118">
        <v>18630</v>
      </c>
      <c r="B25" s="34" t="s">
        <v>26</v>
      </c>
      <c r="C25" s="188">
        <f>SUM(F25)</f>
        <v>0</v>
      </c>
      <c r="D25" s="249"/>
      <c r="E25" s="76"/>
      <c r="F25" s="413">
        <f>D25+E25</f>
        <v>0</v>
      </c>
      <c r="G25" s="215" t="s">
        <v>25</v>
      </c>
      <c r="H25" s="35" t="s">
        <v>25</v>
      </c>
      <c r="I25" s="119" t="s">
        <v>25</v>
      </c>
      <c r="J25" s="250" t="s">
        <v>25</v>
      </c>
      <c r="K25" s="35" t="s">
        <v>25</v>
      </c>
      <c r="L25" s="167" t="s">
        <v>25</v>
      </c>
      <c r="M25" s="283" t="s">
        <v>25</v>
      </c>
      <c r="N25" s="119" t="s">
        <v>25</v>
      </c>
      <c r="O25" s="119" t="s">
        <v>25</v>
      </c>
      <c r="P25" s="414"/>
      <c r="Q25" s="182"/>
      <c r="R25" s="405"/>
      <c r="S25" s="405"/>
      <c r="T25" s="405"/>
    </row>
    <row r="26" spans="1:20" s="19" customFormat="1" ht="24" customHeight="1" thickTop="1" x14ac:dyDescent="0.25">
      <c r="A26" s="34">
        <v>21300</v>
      </c>
      <c r="B26" s="34" t="s">
        <v>27</v>
      </c>
      <c r="C26" s="188">
        <f>SUM(L26)</f>
        <v>12399</v>
      </c>
      <c r="D26" s="250" t="s">
        <v>25</v>
      </c>
      <c r="E26" s="119" t="s">
        <v>25</v>
      </c>
      <c r="F26" s="296" t="s">
        <v>25</v>
      </c>
      <c r="G26" s="215" t="s">
        <v>25</v>
      </c>
      <c r="H26" s="35" t="s">
        <v>25</v>
      </c>
      <c r="I26" s="119" t="s">
        <v>25</v>
      </c>
      <c r="J26" s="127">
        <f t="shared" ref="J26:K26" si="10">SUM(J27,J31,J33,J36)</f>
        <v>12399</v>
      </c>
      <c r="K26" s="36">
        <f t="shared" si="10"/>
        <v>0</v>
      </c>
      <c r="L26" s="174">
        <f>SUM(L27,L31,L33,L36)</f>
        <v>12399</v>
      </c>
      <c r="M26" s="283" t="s">
        <v>25</v>
      </c>
      <c r="N26" s="119" t="s">
        <v>25</v>
      </c>
      <c r="O26" s="119" t="s">
        <v>25</v>
      </c>
      <c r="P26" s="414"/>
      <c r="Q26" s="182"/>
      <c r="R26" s="405"/>
      <c r="S26" s="405"/>
      <c r="T26" s="405"/>
    </row>
    <row r="27" spans="1:20" s="19" customFormat="1" ht="24" hidden="1" x14ac:dyDescent="0.25">
      <c r="A27" s="37">
        <v>21350</v>
      </c>
      <c r="B27" s="34" t="s">
        <v>28</v>
      </c>
      <c r="C27" s="188">
        <f t="shared" ref="C27:C40" si="11">SUM(L27)</f>
        <v>0</v>
      </c>
      <c r="D27" s="250" t="s">
        <v>25</v>
      </c>
      <c r="E27" s="35" t="s">
        <v>25</v>
      </c>
      <c r="F27" s="167" t="s">
        <v>25</v>
      </c>
      <c r="G27" s="215" t="s">
        <v>25</v>
      </c>
      <c r="H27" s="35" t="s">
        <v>25</v>
      </c>
      <c r="I27" s="119" t="s">
        <v>25</v>
      </c>
      <c r="J27" s="127">
        <f t="shared" ref="J27:K27" si="12">SUM(J28:J30)</f>
        <v>0</v>
      </c>
      <c r="K27" s="36">
        <f t="shared" si="12"/>
        <v>0</v>
      </c>
      <c r="L27" s="174">
        <f>SUM(L28:L30)</f>
        <v>0</v>
      </c>
      <c r="M27" s="283" t="s">
        <v>25</v>
      </c>
      <c r="N27" s="119" t="s">
        <v>25</v>
      </c>
      <c r="O27" s="119" t="s">
        <v>25</v>
      </c>
      <c r="P27" s="414"/>
      <c r="Q27" s="182"/>
      <c r="R27" s="405"/>
      <c r="S27" s="405"/>
      <c r="T27" s="405"/>
    </row>
    <row r="28" spans="1:20" hidden="1" x14ac:dyDescent="0.25">
      <c r="A28" s="26">
        <v>21351</v>
      </c>
      <c r="B28" s="38" t="s">
        <v>29</v>
      </c>
      <c r="C28" s="189">
        <f t="shared" si="11"/>
        <v>0</v>
      </c>
      <c r="D28" s="251" t="s">
        <v>25</v>
      </c>
      <c r="E28" s="39" t="s">
        <v>25</v>
      </c>
      <c r="F28" s="415" t="s">
        <v>25</v>
      </c>
      <c r="G28" s="216" t="s">
        <v>25</v>
      </c>
      <c r="H28" s="39" t="s">
        <v>25</v>
      </c>
      <c r="I28" s="146" t="s">
        <v>25</v>
      </c>
      <c r="J28" s="416"/>
      <c r="K28" s="417"/>
      <c r="L28" s="175">
        <f t="shared" ref="L28:L30" si="13">J28+K28</f>
        <v>0</v>
      </c>
      <c r="M28" s="284" t="s">
        <v>25</v>
      </c>
      <c r="N28" s="146" t="s">
        <v>25</v>
      </c>
      <c r="O28" s="146" t="s">
        <v>25</v>
      </c>
      <c r="P28" s="418"/>
      <c r="Q28" s="331"/>
      <c r="R28" s="405"/>
      <c r="S28" s="405"/>
      <c r="T28" s="405"/>
    </row>
    <row r="29" spans="1:20" hidden="1" x14ac:dyDescent="0.25">
      <c r="A29" s="29">
        <v>21352</v>
      </c>
      <c r="B29" s="41" t="s">
        <v>30</v>
      </c>
      <c r="C29" s="190">
        <f t="shared" si="11"/>
        <v>0</v>
      </c>
      <c r="D29" s="252" t="s">
        <v>25</v>
      </c>
      <c r="E29" s="42" t="s">
        <v>25</v>
      </c>
      <c r="F29" s="419" t="s">
        <v>25</v>
      </c>
      <c r="G29" s="217" t="s">
        <v>25</v>
      </c>
      <c r="H29" s="42" t="s">
        <v>25</v>
      </c>
      <c r="I29" s="147" t="s">
        <v>25</v>
      </c>
      <c r="J29" s="420"/>
      <c r="K29" s="421"/>
      <c r="L29" s="93">
        <f t="shared" si="13"/>
        <v>0</v>
      </c>
      <c r="M29" s="285" t="s">
        <v>25</v>
      </c>
      <c r="N29" s="147" t="s">
        <v>25</v>
      </c>
      <c r="O29" s="147" t="s">
        <v>25</v>
      </c>
      <c r="P29" s="422"/>
      <c r="Q29" s="331"/>
      <c r="R29" s="405"/>
      <c r="S29" s="405"/>
      <c r="T29" s="405"/>
    </row>
    <row r="30" spans="1:20" ht="24" hidden="1" x14ac:dyDescent="0.25">
      <c r="A30" s="29">
        <v>21359</v>
      </c>
      <c r="B30" s="41" t="s">
        <v>31</v>
      </c>
      <c r="C30" s="190">
        <f t="shared" si="11"/>
        <v>0</v>
      </c>
      <c r="D30" s="252" t="s">
        <v>25</v>
      </c>
      <c r="E30" s="42" t="s">
        <v>25</v>
      </c>
      <c r="F30" s="419" t="s">
        <v>25</v>
      </c>
      <c r="G30" s="217" t="s">
        <v>25</v>
      </c>
      <c r="H30" s="42" t="s">
        <v>25</v>
      </c>
      <c r="I30" s="147" t="s">
        <v>25</v>
      </c>
      <c r="J30" s="420"/>
      <c r="K30" s="421"/>
      <c r="L30" s="93">
        <f t="shared" si="13"/>
        <v>0</v>
      </c>
      <c r="M30" s="285" t="s">
        <v>25</v>
      </c>
      <c r="N30" s="147" t="s">
        <v>25</v>
      </c>
      <c r="O30" s="147" t="s">
        <v>25</v>
      </c>
      <c r="P30" s="422"/>
      <c r="Q30" s="331"/>
      <c r="R30" s="405"/>
      <c r="S30" s="405"/>
      <c r="T30" s="405"/>
    </row>
    <row r="31" spans="1:20" s="19" customFormat="1" ht="36" hidden="1" x14ac:dyDescent="0.25">
      <c r="A31" s="37">
        <v>21370</v>
      </c>
      <c r="B31" s="34" t="s">
        <v>32</v>
      </c>
      <c r="C31" s="188">
        <f t="shared" si="11"/>
        <v>0</v>
      </c>
      <c r="D31" s="250" t="s">
        <v>25</v>
      </c>
      <c r="E31" s="35" t="s">
        <v>25</v>
      </c>
      <c r="F31" s="167" t="s">
        <v>25</v>
      </c>
      <c r="G31" s="215" t="s">
        <v>25</v>
      </c>
      <c r="H31" s="35" t="s">
        <v>25</v>
      </c>
      <c r="I31" s="119" t="s">
        <v>25</v>
      </c>
      <c r="J31" s="127">
        <f t="shared" ref="J31:K31" si="14">SUM(J32)</f>
        <v>0</v>
      </c>
      <c r="K31" s="36">
        <f t="shared" si="14"/>
        <v>0</v>
      </c>
      <c r="L31" s="174">
        <f>SUM(L32)</f>
        <v>0</v>
      </c>
      <c r="M31" s="283" t="s">
        <v>25</v>
      </c>
      <c r="N31" s="119" t="s">
        <v>25</v>
      </c>
      <c r="O31" s="119" t="s">
        <v>25</v>
      </c>
      <c r="P31" s="414"/>
      <c r="Q31" s="182"/>
      <c r="R31" s="405"/>
      <c r="S31" s="405"/>
      <c r="T31" s="405"/>
    </row>
    <row r="32" spans="1:20" ht="36" hidden="1" x14ac:dyDescent="0.25">
      <c r="A32" s="44">
        <v>21379</v>
      </c>
      <c r="B32" s="45" t="s">
        <v>33</v>
      </c>
      <c r="C32" s="191">
        <f t="shared" si="11"/>
        <v>0</v>
      </c>
      <c r="D32" s="253" t="s">
        <v>25</v>
      </c>
      <c r="E32" s="46" t="s">
        <v>25</v>
      </c>
      <c r="F32" s="423" t="s">
        <v>25</v>
      </c>
      <c r="G32" s="218" t="s">
        <v>25</v>
      </c>
      <c r="H32" s="46" t="s">
        <v>25</v>
      </c>
      <c r="I32" s="148" t="s">
        <v>25</v>
      </c>
      <c r="J32" s="424"/>
      <c r="K32" s="425"/>
      <c r="L32" s="426">
        <f>J32+K32</f>
        <v>0</v>
      </c>
      <c r="M32" s="286" t="s">
        <v>25</v>
      </c>
      <c r="N32" s="148" t="s">
        <v>25</v>
      </c>
      <c r="O32" s="148" t="s">
        <v>25</v>
      </c>
      <c r="P32" s="427"/>
      <c r="Q32" s="331"/>
      <c r="R32" s="405"/>
      <c r="S32" s="405"/>
      <c r="T32" s="405"/>
    </row>
    <row r="33" spans="1:20" s="19" customFormat="1" x14ac:dyDescent="0.25">
      <c r="A33" s="37">
        <v>21380</v>
      </c>
      <c r="B33" s="34" t="s">
        <v>34</v>
      </c>
      <c r="C33" s="188">
        <f t="shared" si="11"/>
        <v>7598</v>
      </c>
      <c r="D33" s="250" t="s">
        <v>25</v>
      </c>
      <c r="E33" s="119" t="s">
        <v>25</v>
      </c>
      <c r="F33" s="296" t="s">
        <v>25</v>
      </c>
      <c r="G33" s="215" t="s">
        <v>25</v>
      </c>
      <c r="H33" s="35" t="s">
        <v>25</v>
      </c>
      <c r="I33" s="119" t="s">
        <v>25</v>
      </c>
      <c r="J33" s="127">
        <f t="shared" ref="J33:K33" si="15">SUM(J34:J35)</f>
        <v>7598</v>
      </c>
      <c r="K33" s="36">
        <f t="shared" si="15"/>
        <v>0</v>
      </c>
      <c r="L33" s="174">
        <f>SUM(L34:L35)</f>
        <v>7598</v>
      </c>
      <c r="M33" s="283" t="s">
        <v>25</v>
      </c>
      <c r="N33" s="119" t="s">
        <v>25</v>
      </c>
      <c r="O33" s="119" t="s">
        <v>25</v>
      </c>
      <c r="P33" s="414"/>
      <c r="Q33" s="182"/>
      <c r="R33" s="405"/>
      <c r="S33" s="405"/>
      <c r="T33" s="405"/>
    </row>
    <row r="34" spans="1:20" x14ac:dyDescent="0.25">
      <c r="A34" s="27">
        <v>21381</v>
      </c>
      <c r="B34" s="38" t="s">
        <v>35</v>
      </c>
      <c r="C34" s="189">
        <f t="shared" si="11"/>
        <v>7598</v>
      </c>
      <c r="D34" s="251" t="s">
        <v>25</v>
      </c>
      <c r="E34" s="146" t="s">
        <v>25</v>
      </c>
      <c r="F34" s="297" t="s">
        <v>25</v>
      </c>
      <c r="G34" s="216" t="s">
        <v>25</v>
      </c>
      <c r="H34" s="39" t="s">
        <v>25</v>
      </c>
      <c r="I34" s="146" t="s">
        <v>25</v>
      </c>
      <c r="J34" s="416">
        <v>7598</v>
      </c>
      <c r="K34" s="417"/>
      <c r="L34" s="175">
        <f t="shared" ref="L34:L35" si="16">J34+K34</f>
        <v>7598</v>
      </c>
      <c r="M34" s="284" t="s">
        <v>25</v>
      </c>
      <c r="N34" s="146" t="s">
        <v>25</v>
      </c>
      <c r="O34" s="146" t="s">
        <v>25</v>
      </c>
      <c r="P34" s="418"/>
      <c r="Q34" s="331"/>
      <c r="R34" s="405"/>
      <c r="S34" s="405"/>
      <c r="T34" s="405"/>
    </row>
    <row r="35" spans="1:20" ht="24" hidden="1" x14ac:dyDescent="0.25">
      <c r="A35" s="30">
        <v>21383</v>
      </c>
      <c r="B35" s="41" t="s">
        <v>36</v>
      </c>
      <c r="C35" s="190">
        <f t="shared" si="11"/>
        <v>0</v>
      </c>
      <c r="D35" s="252" t="s">
        <v>25</v>
      </c>
      <c r="E35" s="42" t="s">
        <v>25</v>
      </c>
      <c r="F35" s="419" t="s">
        <v>25</v>
      </c>
      <c r="G35" s="217" t="s">
        <v>25</v>
      </c>
      <c r="H35" s="42" t="s">
        <v>25</v>
      </c>
      <c r="I35" s="147" t="s">
        <v>25</v>
      </c>
      <c r="J35" s="420"/>
      <c r="K35" s="421"/>
      <c r="L35" s="93">
        <f t="shared" si="16"/>
        <v>0</v>
      </c>
      <c r="M35" s="285" t="s">
        <v>25</v>
      </c>
      <c r="N35" s="147" t="s">
        <v>25</v>
      </c>
      <c r="O35" s="147" t="s">
        <v>25</v>
      </c>
      <c r="P35" s="422"/>
      <c r="Q35" s="331"/>
      <c r="R35" s="405"/>
      <c r="S35" s="405"/>
      <c r="T35" s="405"/>
    </row>
    <row r="36" spans="1:20" s="19" customFormat="1" ht="24" x14ac:dyDescent="0.25">
      <c r="A36" s="37">
        <v>21390</v>
      </c>
      <c r="B36" s="34" t="s">
        <v>37</v>
      </c>
      <c r="C36" s="188">
        <f t="shared" si="11"/>
        <v>4801</v>
      </c>
      <c r="D36" s="250" t="s">
        <v>25</v>
      </c>
      <c r="E36" s="119" t="s">
        <v>25</v>
      </c>
      <c r="F36" s="296" t="s">
        <v>25</v>
      </c>
      <c r="G36" s="215" t="s">
        <v>25</v>
      </c>
      <c r="H36" s="35" t="s">
        <v>25</v>
      </c>
      <c r="I36" s="119" t="s">
        <v>25</v>
      </c>
      <c r="J36" s="127">
        <f t="shared" ref="J36:K36" si="17">SUM(J37:J40)</f>
        <v>4801</v>
      </c>
      <c r="K36" s="36">
        <f t="shared" si="17"/>
        <v>0</v>
      </c>
      <c r="L36" s="174">
        <f>SUM(L37:L40)</f>
        <v>4801</v>
      </c>
      <c r="M36" s="283" t="s">
        <v>25</v>
      </c>
      <c r="N36" s="119" t="s">
        <v>25</v>
      </c>
      <c r="O36" s="119" t="s">
        <v>25</v>
      </c>
      <c r="P36" s="414"/>
      <c r="Q36" s="182"/>
      <c r="R36" s="405"/>
      <c r="S36" s="405"/>
      <c r="T36" s="405"/>
    </row>
    <row r="37" spans="1:20" ht="24" hidden="1" x14ac:dyDescent="0.25">
      <c r="A37" s="27">
        <v>21391</v>
      </c>
      <c r="B37" s="38" t="s">
        <v>38</v>
      </c>
      <c r="C37" s="189">
        <f t="shared" si="11"/>
        <v>0</v>
      </c>
      <c r="D37" s="251" t="s">
        <v>25</v>
      </c>
      <c r="E37" s="39" t="s">
        <v>25</v>
      </c>
      <c r="F37" s="415" t="s">
        <v>25</v>
      </c>
      <c r="G37" s="216" t="s">
        <v>25</v>
      </c>
      <c r="H37" s="39" t="s">
        <v>25</v>
      </c>
      <c r="I37" s="146" t="s">
        <v>25</v>
      </c>
      <c r="J37" s="416"/>
      <c r="K37" s="417"/>
      <c r="L37" s="175">
        <f t="shared" ref="L37:L40" si="18">J37+K37</f>
        <v>0</v>
      </c>
      <c r="M37" s="284" t="s">
        <v>25</v>
      </c>
      <c r="N37" s="146" t="s">
        <v>25</v>
      </c>
      <c r="O37" s="146" t="s">
        <v>25</v>
      </c>
      <c r="P37" s="418"/>
      <c r="Q37" s="331"/>
      <c r="R37" s="405"/>
      <c r="S37" s="405"/>
      <c r="T37" s="405"/>
    </row>
    <row r="38" spans="1:20" hidden="1" x14ac:dyDescent="0.25">
      <c r="A38" s="30">
        <v>21393</v>
      </c>
      <c r="B38" s="41" t="s">
        <v>39</v>
      </c>
      <c r="C38" s="190">
        <f t="shared" si="11"/>
        <v>0</v>
      </c>
      <c r="D38" s="252" t="s">
        <v>25</v>
      </c>
      <c r="E38" s="42" t="s">
        <v>25</v>
      </c>
      <c r="F38" s="419" t="s">
        <v>25</v>
      </c>
      <c r="G38" s="217" t="s">
        <v>25</v>
      </c>
      <c r="H38" s="42" t="s">
        <v>25</v>
      </c>
      <c r="I38" s="147" t="s">
        <v>25</v>
      </c>
      <c r="J38" s="420"/>
      <c r="K38" s="421"/>
      <c r="L38" s="93">
        <f t="shared" si="18"/>
        <v>0</v>
      </c>
      <c r="M38" s="285" t="s">
        <v>25</v>
      </c>
      <c r="N38" s="147" t="s">
        <v>25</v>
      </c>
      <c r="O38" s="147" t="s">
        <v>25</v>
      </c>
      <c r="P38" s="422"/>
      <c r="Q38" s="331"/>
      <c r="R38" s="405"/>
      <c r="S38" s="405"/>
      <c r="T38" s="405"/>
    </row>
    <row r="39" spans="1:20" hidden="1" x14ac:dyDescent="0.25">
      <c r="A39" s="30">
        <v>21395</v>
      </c>
      <c r="B39" s="41" t="s">
        <v>40</v>
      </c>
      <c r="C39" s="190">
        <f t="shared" si="11"/>
        <v>0</v>
      </c>
      <c r="D39" s="252" t="s">
        <v>25</v>
      </c>
      <c r="E39" s="42" t="s">
        <v>25</v>
      </c>
      <c r="F39" s="419" t="s">
        <v>25</v>
      </c>
      <c r="G39" s="217" t="s">
        <v>25</v>
      </c>
      <c r="H39" s="42" t="s">
        <v>25</v>
      </c>
      <c r="I39" s="147" t="s">
        <v>25</v>
      </c>
      <c r="J39" s="420"/>
      <c r="K39" s="421"/>
      <c r="L39" s="93">
        <f t="shared" si="18"/>
        <v>0</v>
      </c>
      <c r="M39" s="285" t="s">
        <v>25</v>
      </c>
      <c r="N39" s="147" t="s">
        <v>25</v>
      </c>
      <c r="O39" s="147" t="s">
        <v>25</v>
      </c>
      <c r="P39" s="422"/>
      <c r="Q39" s="331"/>
      <c r="R39" s="405"/>
      <c r="S39" s="405"/>
      <c r="T39" s="405"/>
    </row>
    <row r="40" spans="1:20" ht="24" x14ac:dyDescent="0.25">
      <c r="A40" s="30">
        <v>21399</v>
      </c>
      <c r="B40" s="41" t="s">
        <v>41</v>
      </c>
      <c r="C40" s="190">
        <f t="shared" si="11"/>
        <v>4801</v>
      </c>
      <c r="D40" s="252" t="s">
        <v>25</v>
      </c>
      <c r="E40" s="147" t="s">
        <v>25</v>
      </c>
      <c r="F40" s="298" t="s">
        <v>25</v>
      </c>
      <c r="G40" s="217" t="s">
        <v>25</v>
      </c>
      <c r="H40" s="42" t="s">
        <v>25</v>
      </c>
      <c r="I40" s="147" t="s">
        <v>25</v>
      </c>
      <c r="J40" s="420">
        <v>4801</v>
      </c>
      <c r="K40" s="421"/>
      <c r="L40" s="93">
        <f t="shared" si="18"/>
        <v>4801</v>
      </c>
      <c r="M40" s="285" t="s">
        <v>25</v>
      </c>
      <c r="N40" s="147" t="s">
        <v>25</v>
      </c>
      <c r="O40" s="147" t="s">
        <v>25</v>
      </c>
      <c r="P40" s="422"/>
      <c r="Q40" s="331"/>
      <c r="R40" s="405"/>
      <c r="S40" s="405"/>
      <c r="T40" s="405"/>
    </row>
    <row r="41" spans="1:20" s="19" customFormat="1" ht="36.75" hidden="1" customHeight="1" x14ac:dyDescent="0.25">
      <c r="A41" s="37">
        <v>21420</v>
      </c>
      <c r="B41" s="34" t="s">
        <v>42</v>
      </c>
      <c r="C41" s="192">
        <f>SUM(F41)</f>
        <v>0</v>
      </c>
      <c r="D41" s="254"/>
      <c r="E41" s="428"/>
      <c r="F41" s="413">
        <f>D41+E41</f>
        <v>0</v>
      </c>
      <c r="G41" s="215" t="s">
        <v>25</v>
      </c>
      <c r="H41" s="35" t="s">
        <v>25</v>
      </c>
      <c r="I41" s="119" t="s">
        <v>25</v>
      </c>
      <c r="J41" s="250" t="s">
        <v>25</v>
      </c>
      <c r="K41" s="35" t="s">
        <v>25</v>
      </c>
      <c r="L41" s="167" t="s">
        <v>25</v>
      </c>
      <c r="M41" s="283" t="s">
        <v>25</v>
      </c>
      <c r="N41" s="119" t="s">
        <v>25</v>
      </c>
      <c r="O41" s="119" t="s">
        <v>25</v>
      </c>
      <c r="P41" s="414"/>
      <c r="Q41" s="182"/>
      <c r="R41" s="405"/>
      <c r="S41" s="405"/>
      <c r="T41" s="405"/>
    </row>
    <row r="42" spans="1:20" s="19" customFormat="1" ht="24" hidden="1" x14ac:dyDescent="0.25">
      <c r="A42" s="48">
        <v>21490</v>
      </c>
      <c r="B42" s="49" t="s">
        <v>43</v>
      </c>
      <c r="C42" s="192">
        <f>SUM(F42,I42,L42)</f>
        <v>0</v>
      </c>
      <c r="D42" s="255">
        <f t="shared" ref="D42:E42" si="19">D43</f>
        <v>0</v>
      </c>
      <c r="E42" s="50">
        <f t="shared" si="19"/>
        <v>0</v>
      </c>
      <c r="F42" s="256">
        <f>F43</f>
        <v>0</v>
      </c>
      <c r="G42" s="219">
        <f t="shared" ref="G42:K42" si="20">G43</f>
        <v>0</v>
      </c>
      <c r="H42" s="50">
        <f t="shared" si="20"/>
        <v>0</v>
      </c>
      <c r="I42" s="274">
        <f t="shared" si="20"/>
        <v>0</v>
      </c>
      <c r="J42" s="255">
        <f t="shared" si="20"/>
        <v>0</v>
      </c>
      <c r="K42" s="50">
        <f t="shared" si="20"/>
        <v>0</v>
      </c>
      <c r="L42" s="256">
        <f>L43</f>
        <v>0</v>
      </c>
      <c r="M42" s="283" t="s">
        <v>25</v>
      </c>
      <c r="N42" s="119" t="s">
        <v>25</v>
      </c>
      <c r="O42" s="119" t="s">
        <v>25</v>
      </c>
      <c r="P42" s="414"/>
      <c r="Q42" s="182"/>
      <c r="R42" s="405"/>
      <c r="S42" s="405"/>
      <c r="T42" s="405"/>
    </row>
    <row r="43" spans="1:20" s="19" customFormat="1" ht="24" hidden="1" x14ac:dyDescent="0.25">
      <c r="A43" s="30">
        <v>21499</v>
      </c>
      <c r="B43" s="41" t="s">
        <v>44</v>
      </c>
      <c r="C43" s="193">
        <f>SUM(F43,I43,L43)</f>
        <v>0</v>
      </c>
      <c r="D43" s="257"/>
      <c r="E43" s="47"/>
      <c r="F43" s="175">
        <f>D43+E43</f>
        <v>0</v>
      </c>
      <c r="G43" s="220"/>
      <c r="H43" s="40"/>
      <c r="I43" s="86">
        <f>G43+H43</f>
        <v>0</v>
      </c>
      <c r="J43" s="264"/>
      <c r="K43" s="40"/>
      <c r="L43" s="175">
        <f>J43+K43</f>
        <v>0</v>
      </c>
      <c r="M43" s="286" t="s">
        <v>25</v>
      </c>
      <c r="N43" s="148" t="s">
        <v>25</v>
      </c>
      <c r="O43" s="148" t="s">
        <v>25</v>
      </c>
      <c r="P43" s="427"/>
      <c r="Q43" s="182"/>
      <c r="R43" s="405"/>
      <c r="S43" s="405"/>
      <c r="T43" s="405"/>
    </row>
    <row r="44" spans="1:20" ht="24" hidden="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1">SUM(M45:M46)</f>
        <v>0</v>
      </c>
      <c r="N44" s="149">
        <f t="shared" si="21"/>
        <v>0</v>
      </c>
      <c r="O44" s="149">
        <f>SUM(O45:O46)</f>
        <v>0</v>
      </c>
      <c r="P44" s="335"/>
      <c r="Q44" s="331"/>
      <c r="R44" s="405"/>
      <c r="S44" s="405"/>
      <c r="T44" s="405"/>
    </row>
    <row r="45" spans="1:20" ht="24" hidden="1" x14ac:dyDescent="0.25">
      <c r="A45" s="54">
        <v>23410</v>
      </c>
      <c r="B45" s="55" t="s">
        <v>46</v>
      </c>
      <c r="C45" s="194">
        <f t="shared" ref="C45:C46" si="22">SUM(O45)</f>
        <v>0</v>
      </c>
      <c r="D45" s="260" t="s">
        <v>25</v>
      </c>
      <c r="E45" s="56" t="s">
        <v>25</v>
      </c>
      <c r="F45" s="261" t="s">
        <v>25</v>
      </c>
      <c r="G45" s="222" t="s">
        <v>25</v>
      </c>
      <c r="H45" s="56" t="s">
        <v>25</v>
      </c>
      <c r="I45" s="276" t="s">
        <v>25</v>
      </c>
      <c r="J45" s="260" t="s">
        <v>25</v>
      </c>
      <c r="K45" s="56" t="s">
        <v>25</v>
      </c>
      <c r="L45" s="261" t="s">
        <v>25</v>
      </c>
      <c r="M45" s="429"/>
      <c r="N45" s="430"/>
      <c r="O45" s="151">
        <f t="shared" ref="O45:O46" si="23">M45+N45</f>
        <v>0</v>
      </c>
      <c r="P45" s="301"/>
      <c r="Q45" s="331"/>
      <c r="R45" s="405"/>
      <c r="S45" s="405"/>
      <c r="T45" s="405"/>
    </row>
    <row r="46" spans="1:20" ht="24" hidden="1" x14ac:dyDescent="0.25">
      <c r="A46" s="54">
        <v>23510</v>
      </c>
      <c r="B46" s="55" t="s">
        <v>47</v>
      </c>
      <c r="C46" s="194">
        <f t="shared" si="22"/>
        <v>0</v>
      </c>
      <c r="D46" s="260" t="s">
        <v>25</v>
      </c>
      <c r="E46" s="56" t="s">
        <v>25</v>
      </c>
      <c r="F46" s="261" t="s">
        <v>25</v>
      </c>
      <c r="G46" s="222" t="s">
        <v>25</v>
      </c>
      <c r="H46" s="56" t="s">
        <v>25</v>
      </c>
      <c r="I46" s="276" t="s">
        <v>25</v>
      </c>
      <c r="J46" s="260" t="s">
        <v>25</v>
      </c>
      <c r="K46" s="56" t="s">
        <v>25</v>
      </c>
      <c r="L46" s="261" t="s">
        <v>25</v>
      </c>
      <c r="M46" s="429"/>
      <c r="N46" s="430"/>
      <c r="O46" s="151">
        <f t="shared" si="23"/>
        <v>0</v>
      </c>
      <c r="P46" s="301"/>
      <c r="Q46" s="331"/>
      <c r="R46" s="405"/>
      <c r="S46" s="405"/>
      <c r="T46" s="405"/>
    </row>
    <row r="47" spans="1:20" x14ac:dyDescent="0.25">
      <c r="A47" s="57"/>
      <c r="B47" s="55"/>
      <c r="C47" s="195"/>
      <c r="D47" s="262"/>
      <c r="E47" s="156"/>
      <c r="F47" s="339"/>
      <c r="G47" s="222"/>
      <c r="H47" s="56"/>
      <c r="I47" s="276"/>
      <c r="J47" s="260"/>
      <c r="K47" s="56"/>
      <c r="L47" s="431"/>
      <c r="M47" s="288"/>
      <c r="N47" s="105"/>
      <c r="O47" s="151"/>
      <c r="P47" s="301"/>
      <c r="Q47" s="331"/>
      <c r="R47" s="405"/>
      <c r="S47" s="405"/>
      <c r="T47" s="405"/>
    </row>
    <row r="48" spans="1:20" s="19" customFormat="1" x14ac:dyDescent="0.25">
      <c r="A48" s="58"/>
      <c r="B48" s="59" t="s">
        <v>48</v>
      </c>
      <c r="C48" s="196"/>
      <c r="D48" s="263"/>
      <c r="E48" s="340"/>
      <c r="F48" s="303"/>
      <c r="G48" s="223"/>
      <c r="H48" s="106"/>
      <c r="I48" s="152"/>
      <c r="J48" s="130"/>
      <c r="K48" s="106"/>
      <c r="L48" s="433"/>
      <c r="M48" s="223"/>
      <c r="N48" s="106"/>
      <c r="O48" s="152"/>
      <c r="P48" s="434"/>
      <c r="Q48" s="182"/>
      <c r="R48" s="405"/>
      <c r="S48" s="405"/>
      <c r="T48" s="405"/>
    </row>
    <row r="49" spans="1:20" s="19" customFormat="1" ht="12.75" thickBot="1" x14ac:dyDescent="0.3">
      <c r="A49" s="60"/>
      <c r="B49" s="20" t="s">
        <v>49</v>
      </c>
      <c r="C49" s="197">
        <f t="shared" ref="C49:C112" si="24">SUM(F49,I49,L49,O49)</f>
        <v>883169</v>
      </c>
      <c r="D49" s="131">
        <f t="shared" ref="D49:E49" si="25">SUM(D50,D281)</f>
        <v>357281</v>
      </c>
      <c r="E49" s="114">
        <f t="shared" si="25"/>
        <v>0</v>
      </c>
      <c r="F49" s="304">
        <f>SUM(F50,F281)</f>
        <v>357281</v>
      </c>
      <c r="G49" s="224">
        <f t="shared" ref="G49:O49" si="26">SUM(G50,G281)</f>
        <v>513489</v>
      </c>
      <c r="H49" s="61">
        <f t="shared" si="26"/>
        <v>0</v>
      </c>
      <c r="I49" s="114">
        <f t="shared" si="26"/>
        <v>513489</v>
      </c>
      <c r="J49" s="131">
        <f t="shared" si="26"/>
        <v>12399</v>
      </c>
      <c r="K49" s="61">
        <f t="shared" si="26"/>
        <v>0</v>
      </c>
      <c r="L49" s="168">
        <f t="shared" si="26"/>
        <v>12399</v>
      </c>
      <c r="M49" s="224">
        <f t="shared" si="26"/>
        <v>0</v>
      </c>
      <c r="N49" s="61">
        <f t="shared" si="26"/>
        <v>0</v>
      </c>
      <c r="O49" s="114">
        <f t="shared" si="26"/>
        <v>0</v>
      </c>
      <c r="P49" s="435"/>
      <c r="Q49" s="182"/>
      <c r="R49" s="405"/>
      <c r="S49" s="405"/>
      <c r="T49" s="405"/>
    </row>
    <row r="50" spans="1:20" s="19" customFormat="1" ht="36.75" thickTop="1" x14ac:dyDescent="0.25">
      <c r="A50" s="62"/>
      <c r="B50" s="63" t="s">
        <v>50</v>
      </c>
      <c r="C50" s="198">
        <f t="shared" si="24"/>
        <v>883169</v>
      </c>
      <c r="D50" s="132">
        <f t="shared" ref="D50:E50" si="27">SUM(D51,D193)</f>
        <v>357281</v>
      </c>
      <c r="E50" s="277">
        <f t="shared" si="27"/>
        <v>0</v>
      </c>
      <c r="F50" s="305">
        <f>SUM(F51,F193)</f>
        <v>357281</v>
      </c>
      <c r="G50" s="225">
        <f t="shared" ref="G50:O50" si="28">SUM(G51,G193)</f>
        <v>513489</v>
      </c>
      <c r="H50" s="64">
        <f t="shared" si="28"/>
        <v>0</v>
      </c>
      <c r="I50" s="277">
        <f t="shared" si="28"/>
        <v>513489</v>
      </c>
      <c r="J50" s="132">
        <f t="shared" si="28"/>
        <v>12399</v>
      </c>
      <c r="K50" s="64">
        <f t="shared" si="28"/>
        <v>0</v>
      </c>
      <c r="L50" s="436">
        <f t="shared" si="28"/>
        <v>12399</v>
      </c>
      <c r="M50" s="225">
        <f t="shared" si="28"/>
        <v>0</v>
      </c>
      <c r="N50" s="64">
        <f t="shared" si="28"/>
        <v>0</v>
      </c>
      <c r="O50" s="277">
        <f t="shared" si="28"/>
        <v>0</v>
      </c>
      <c r="P50" s="437"/>
      <c r="Q50" s="182"/>
      <c r="R50" s="405"/>
      <c r="S50" s="405"/>
      <c r="T50" s="405"/>
    </row>
    <row r="51" spans="1:20" s="19" customFormat="1" ht="24" x14ac:dyDescent="0.25">
      <c r="A51" s="65"/>
      <c r="B51" s="16" t="s">
        <v>51</v>
      </c>
      <c r="C51" s="199">
        <f t="shared" si="24"/>
        <v>876416</v>
      </c>
      <c r="D51" s="133">
        <f t="shared" ref="D51:E51" si="29">SUM(D52,D74,D172,D186)</f>
        <v>351278</v>
      </c>
      <c r="E51" s="278">
        <f t="shared" si="29"/>
        <v>0</v>
      </c>
      <c r="F51" s="306">
        <f>SUM(F52,F74,F172,F186)</f>
        <v>351278</v>
      </c>
      <c r="G51" s="226">
        <f t="shared" ref="G51:O51" si="30">SUM(G52,G74,G172,G186)</f>
        <v>513489</v>
      </c>
      <c r="H51" s="66">
        <f t="shared" si="30"/>
        <v>0</v>
      </c>
      <c r="I51" s="278">
        <f t="shared" si="30"/>
        <v>513489</v>
      </c>
      <c r="J51" s="133">
        <f t="shared" si="30"/>
        <v>11649</v>
      </c>
      <c r="K51" s="66">
        <f t="shared" si="30"/>
        <v>0</v>
      </c>
      <c r="L51" s="169">
        <f t="shared" si="30"/>
        <v>11649</v>
      </c>
      <c r="M51" s="226">
        <f t="shared" si="30"/>
        <v>0</v>
      </c>
      <c r="N51" s="66">
        <f t="shared" si="30"/>
        <v>0</v>
      </c>
      <c r="O51" s="278">
        <f t="shared" si="30"/>
        <v>0</v>
      </c>
      <c r="P51" s="438"/>
      <c r="Q51" s="182"/>
      <c r="R51" s="405"/>
      <c r="S51" s="405"/>
      <c r="T51" s="405"/>
    </row>
    <row r="52" spans="1:20" s="19" customFormat="1" x14ac:dyDescent="0.25">
      <c r="A52" s="67">
        <v>1000</v>
      </c>
      <c r="B52" s="67" t="s">
        <v>52</v>
      </c>
      <c r="C52" s="200">
        <f t="shared" si="24"/>
        <v>779033</v>
      </c>
      <c r="D52" s="134">
        <f t="shared" ref="D52:E52" si="31">SUM(D53,D66)</f>
        <v>265444</v>
      </c>
      <c r="E52" s="122">
        <f t="shared" si="31"/>
        <v>0</v>
      </c>
      <c r="F52" s="307">
        <f>SUM(F53,F66)</f>
        <v>265444</v>
      </c>
      <c r="G52" s="227">
        <f t="shared" ref="G52:O52" si="32">SUM(G53,G66)</f>
        <v>513489</v>
      </c>
      <c r="H52" s="68">
        <f t="shared" si="32"/>
        <v>0</v>
      </c>
      <c r="I52" s="122">
        <f t="shared" si="32"/>
        <v>513489</v>
      </c>
      <c r="J52" s="134">
        <f t="shared" si="32"/>
        <v>100</v>
      </c>
      <c r="K52" s="68">
        <f t="shared" si="32"/>
        <v>0</v>
      </c>
      <c r="L52" s="170">
        <f t="shared" si="32"/>
        <v>100</v>
      </c>
      <c r="M52" s="227">
        <f t="shared" si="32"/>
        <v>0</v>
      </c>
      <c r="N52" s="68">
        <f t="shared" si="32"/>
        <v>0</v>
      </c>
      <c r="O52" s="122">
        <f t="shared" si="32"/>
        <v>0</v>
      </c>
      <c r="P52" s="439"/>
      <c r="Q52" s="182"/>
      <c r="R52" s="405"/>
      <c r="S52" s="405"/>
      <c r="T52" s="405"/>
    </row>
    <row r="53" spans="1:20" x14ac:dyDescent="0.25">
      <c r="A53" s="34">
        <v>1100</v>
      </c>
      <c r="B53" s="69" t="s">
        <v>53</v>
      </c>
      <c r="C53" s="188">
        <f t="shared" si="24"/>
        <v>592239</v>
      </c>
      <c r="D53" s="127">
        <f t="shared" ref="D53:E53" si="33">SUM(D54,D57,D65)</f>
        <v>180444</v>
      </c>
      <c r="E53" s="120">
        <f t="shared" si="33"/>
        <v>0</v>
      </c>
      <c r="F53" s="314">
        <f>SUM(F54,F57,F65)</f>
        <v>180444</v>
      </c>
      <c r="G53" s="228">
        <f t="shared" ref="G53:N53" si="34">SUM(G54,G57,G65)</f>
        <v>411795</v>
      </c>
      <c r="H53" s="36">
        <f t="shared" si="34"/>
        <v>0</v>
      </c>
      <c r="I53" s="120">
        <f t="shared" si="34"/>
        <v>411795</v>
      </c>
      <c r="J53" s="127">
        <f t="shared" si="34"/>
        <v>0</v>
      </c>
      <c r="K53" s="36">
        <f t="shared" si="34"/>
        <v>0</v>
      </c>
      <c r="L53" s="174">
        <f t="shared" si="34"/>
        <v>0</v>
      </c>
      <c r="M53" s="228">
        <f t="shared" si="34"/>
        <v>0</v>
      </c>
      <c r="N53" s="36">
        <f t="shared" si="34"/>
        <v>0</v>
      </c>
      <c r="O53" s="120">
        <f>SUM(O54,O57,O65)</f>
        <v>0</v>
      </c>
      <c r="P53" s="440"/>
      <c r="Q53" s="331"/>
      <c r="R53" s="405"/>
      <c r="S53" s="405"/>
      <c r="T53" s="405"/>
    </row>
    <row r="54" spans="1:20" x14ac:dyDescent="0.25">
      <c r="A54" s="70">
        <v>1110</v>
      </c>
      <c r="B54" s="55" t="s">
        <v>54</v>
      </c>
      <c r="C54" s="195">
        <f>SUM(F54,I54,L54,O54)</f>
        <v>506722</v>
      </c>
      <c r="D54" s="82">
        <f>SUM(D55:D56)</f>
        <v>146751</v>
      </c>
      <c r="E54" s="153">
        <f>SUM(E55:E56)</f>
        <v>0</v>
      </c>
      <c r="F54" s="309">
        <f>SUM(F55:F56)</f>
        <v>146751</v>
      </c>
      <c r="G54" s="229">
        <f t="shared" ref="G54:H54" si="35">SUM(G55:G56)</f>
        <v>359971</v>
      </c>
      <c r="H54" s="71">
        <f t="shared" si="35"/>
        <v>0</v>
      </c>
      <c r="I54" s="153">
        <f>SUM(I55:I56)</f>
        <v>359971</v>
      </c>
      <c r="J54" s="82">
        <f t="shared" ref="J54:K54" si="36">SUM(J55:J56)</f>
        <v>0</v>
      </c>
      <c r="K54" s="71">
        <f t="shared" si="36"/>
        <v>0</v>
      </c>
      <c r="L54" s="172">
        <f>SUM(L55:L56)</f>
        <v>0</v>
      </c>
      <c r="M54" s="229">
        <f t="shared" ref="M54:N54" si="37">SUM(M55:M56)</f>
        <v>0</v>
      </c>
      <c r="N54" s="71">
        <f t="shared" si="37"/>
        <v>0</v>
      </c>
      <c r="O54" s="153">
        <f>SUM(O55:O56)</f>
        <v>0</v>
      </c>
      <c r="P54" s="313"/>
      <c r="Q54" s="331"/>
      <c r="R54" s="405"/>
      <c r="S54" s="405"/>
      <c r="T54" s="405"/>
    </row>
    <row r="55" spans="1:20" hidden="1" x14ac:dyDescent="0.25">
      <c r="A55" s="27">
        <v>1111</v>
      </c>
      <c r="B55" s="38" t="s">
        <v>55</v>
      </c>
      <c r="C55" s="189">
        <f t="shared" si="24"/>
        <v>0</v>
      </c>
      <c r="D55" s="264"/>
      <c r="E55" s="40"/>
      <c r="F55" s="175">
        <f>D55+E55</f>
        <v>0</v>
      </c>
      <c r="G55" s="220"/>
      <c r="H55" s="40"/>
      <c r="I55" s="86">
        <f>G55+H55</f>
        <v>0</v>
      </c>
      <c r="J55" s="264"/>
      <c r="K55" s="40"/>
      <c r="L55" s="175">
        <f>J55+K55</f>
        <v>0</v>
      </c>
      <c r="M55" s="220"/>
      <c r="N55" s="40"/>
      <c r="O55" s="86">
        <f>M55+N55</f>
        <v>0</v>
      </c>
      <c r="P55" s="310"/>
      <c r="Q55" s="331"/>
      <c r="R55" s="405"/>
      <c r="S55" s="405"/>
      <c r="T55" s="405"/>
    </row>
    <row r="56" spans="1:20" ht="24" customHeight="1" x14ac:dyDescent="0.25">
      <c r="A56" s="30">
        <v>1119</v>
      </c>
      <c r="B56" s="41" t="s">
        <v>56</v>
      </c>
      <c r="C56" s="190">
        <f t="shared" si="24"/>
        <v>506722</v>
      </c>
      <c r="D56" s="265">
        <v>146751</v>
      </c>
      <c r="E56" s="155"/>
      <c r="F56" s="312">
        <f>D56+E56</f>
        <v>146751</v>
      </c>
      <c r="G56" s="230">
        <v>359971</v>
      </c>
      <c r="H56" s="43"/>
      <c r="I56" s="87">
        <f>G56+H56</f>
        <v>359971</v>
      </c>
      <c r="J56" s="265"/>
      <c r="K56" s="43"/>
      <c r="L56" s="93">
        <f>J56+K56</f>
        <v>0</v>
      </c>
      <c r="M56" s="230"/>
      <c r="N56" s="43"/>
      <c r="O56" s="87">
        <f>M56+N56</f>
        <v>0</v>
      </c>
      <c r="P56" s="311"/>
      <c r="Q56" s="331"/>
      <c r="R56" s="405"/>
      <c r="S56" s="405"/>
      <c r="T56" s="405"/>
    </row>
    <row r="57" spans="1:20" ht="23.25" customHeight="1" x14ac:dyDescent="0.25">
      <c r="A57" s="72">
        <v>1140</v>
      </c>
      <c r="B57" s="41" t="s">
        <v>57</v>
      </c>
      <c r="C57" s="190">
        <f t="shared" si="24"/>
        <v>82807</v>
      </c>
      <c r="D57" s="129">
        <f t="shared" ref="D57:E57" si="38">SUM(D58:D64)</f>
        <v>30983</v>
      </c>
      <c r="E57" s="87">
        <f t="shared" si="38"/>
        <v>0</v>
      </c>
      <c r="F57" s="312">
        <f>SUM(F58:F64)</f>
        <v>30983</v>
      </c>
      <c r="G57" s="231">
        <f t="shared" ref="G57:N57" si="39">SUM(G58:G64)</f>
        <v>51824</v>
      </c>
      <c r="H57" s="73">
        <f t="shared" si="39"/>
        <v>0</v>
      </c>
      <c r="I57" s="87">
        <f t="shared" si="39"/>
        <v>51824</v>
      </c>
      <c r="J57" s="129">
        <f t="shared" si="39"/>
        <v>0</v>
      </c>
      <c r="K57" s="73">
        <f t="shared" si="39"/>
        <v>0</v>
      </c>
      <c r="L57" s="93">
        <f t="shared" si="39"/>
        <v>0</v>
      </c>
      <c r="M57" s="231">
        <f t="shared" si="39"/>
        <v>0</v>
      </c>
      <c r="N57" s="73">
        <f t="shared" si="39"/>
        <v>0</v>
      </c>
      <c r="O57" s="87">
        <f>SUM(O58:O64)</f>
        <v>0</v>
      </c>
      <c r="P57" s="311"/>
      <c r="Q57" s="331"/>
      <c r="R57" s="405"/>
      <c r="S57" s="405"/>
      <c r="T57" s="405"/>
    </row>
    <row r="58" spans="1:20" x14ac:dyDescent="0.25">
      <c r="A58" s="30">
        <v>1141</v>
      </c>
      <c r="B58" s="41" t="s">
        <v>58</v>
      </c>
      <c r="C58" s="190">
        <f t="shared" si="24"/>
        <v>3809</v>
      </c>
      <c r="D58" s="265">
        <v>3809</v>
      </c>
      <c r="E58" s="155"/>
      <c r="F58" s="312">
        <f t="shared" ref="F58:F65" si="40">D58+E58</f>
        <v>3809</v>
      </c>
      <c r="G58" s="230"/>
      <c r="H58" s="43"/>
      <c r="I58" s="87">
        <f t="shared" ref="I58:I65" si="41">G58+H58</f>
        <v>0</v>
      </c>
      <c r="J58" s="265"/>
      <c r="K58" s="43"/>
      <c r="L58" s="93">
        <f t="shared" ref="L58:L65" si="42">J58+K58</f>
        <v>0</v>
      </c>
      <c r="M58" s="230"/>
      <c r="N58" s="43"/>
      <c r="O58" s="87">
        <f t="shared" ref="O58:O65" si="43">M58+N58</f>
        <v>0</v>
      </c>
      <c r="P58" s="311"/>
      <c r="Q58" s="331"/>
      <c r="R58" s="405"/>
      <c r="S58" s="405"/>
      <c r="T58" s="405"/>
    </row>
    <row r="59" spans="1:20" ht="24.75" customHeight="1" x14ac:dyDescent="0.25">
      <c r="A59" s="30">
        <v>1142</v>
      </c>
      <c r="B59" s="41" t="s">
        <v>59</v>
      </c>
      <c r="C59" s="190">
        <f t="shared" si="24"/>
        <v>1026</v>
      </c>
      <c r="D59" s="265">
        <v>1026</v>
      </c>
      <c r="E59" s="155"/>
      <c r="F59" s="312">
        <f t="shared" si="40"/>
        <v>1026</v>
      </c>
      <c r="G59" s="230"/>
      <c r="H59" s="43"/>
      <c r="I59" s="87">
        <f t="shared" si="41"/>
        <v>0</v>
      </c>
      <c r="J59" s="265"/>
      <c r="K59" s="43"/>
      <c r="L59" s="93">
        <f t="shared" si="42"/>
        <v>0</v>
      </c>
      <c r="M59" s="230"/>
      <c r="N59" s="43"/>
      <c r="O59" s="87">
        <f t="shared" si="43"/>
        <v>0</v>
      </c>
      <c r="P59" s="311"/>
      <c r="Q59" s="331"/>
      <c r="R59" s="405"/>
      <c r="S59" s="405"/>
      <c r="T59" s="405"/>
    </row>
    <row r="60" spans="1:20" ht="24" hidden="1" x14ac:dyDescent="0.25">
      <c r="A60" s="30">
        <v>1145</v>
      </c>
      <c r="B60" s="41" t="s">
        <v>60</v>
      </c>
      <c r="C60" s="190">
        <f t="shared" si="24"/>
        <v>0</v>
      </c>
      <c r="D60" s="265"/>
      <c r="E60" s="43"/>
      <c r="F60" s="93">
        <f t="shared" si="40"/>
        <v>0</v>
      </c>
      <c r="G60" s="230"/>
      <c r="H60" s="43"/>
      <c r="I60" s="87">
        <f t="shared" si="41"/>
        <v>0</v>
      </c>
      <c r="J60" s="265"/>
      <c r="K60" s="43"/>
      <c r="L60" s="93">
        <f t="shared" si="42"/>
        <v>0</v>
      </c>
      <c r="M60" s="230"/>
      <c r="N60" s="43"/>
      <c r="O60" s="87">
        <f t="shared" si="43"/>
        <v>0</v>
      </c>
      <c r="P60" s="311"/>
      <c r="Q60" s="331"/>
      <c r="R60" s="405"/>
      <c r="S60" s="405"/>
      <c r="T60" s="405"/>
    </row>
    <row r="61" spans="1:20" ht="27.75" hidden="1" customHeight="1" x14ac:dyDescent="0.25">
      <c r="A61" s="30">
        <v>1146</v>
      </c>
      <c r="B61" s="41" t="s">
        <v>61</v>
      </c>
      <c r="C61" s="190">
        <f t="shared" si="24"/>
        <v>0</v>
      </c>
      <c r="D61" s="265"/>
      <c r="E61" s="43"/>
      <c r="F61" s="93">
        <f t="shared" si="40"/>
        <v>0</v>
      </c>
      <c r="G61" s="230"/>
      <c r="H61" s="43"/>
      <c r="I61" s="87">
        <f t="shared" si="41"/>
        <v>0</v>
      </c>
      <c r="J61" s="265"/>
      <c r="K61" s="43"/>
      <c r="L61" s="93">
        <f t="shared" si="42"/>
        <v>0</v>
      </c>
      <c r="M61" s="230"/>
      <c r="N61" s="43"/>
      <c r="O61" s="87">
        <f t="shared" si="43"/>
        <v>0</v>
      </c>
      <c r="P61" s="311"/>
      <c r="Q61" s="331"/>
      <c r="R61" s="405"/>
      <c r="S61" s="405"/>
      <c r="T61" s="405"/>
    </row>
    <row r="62" spans="1:20" x14ac:dyDescent="0.25">
      <c r="A62" s="30">
        <v>1147</v>
      </c>
      <c r="B62" s="41" t="s">
        <v>62</v>
      </c>
      <c r="C62" s="190">
        <f t="shared" si="24"/>
        <v>3212</v>
      </c>
      <c r="D62" s="265">
        <v>3212</v>
      </c>
      <c r="E62" s="155"/>
      <c r="F62" s="312">
        <f t="shared" si="40"/>
        <v>3212</v>
      </c>
      <c r="G62" s="230"/>
      <c r="H62" s="43"/>
      <c r="I62" s="87">
        <f t="shared" si="41"/>
        <v>0</v>
      </c>
      <c r="J62" s="265"/>
      <c r="K62" s="43"/>
      <c r="L62" s="93">
        <f t="shared" si="42"/>
        <v>0</v>
      </c>
      <c r="M62" s="230"/>
      <c r="N62" s="43"/>
      <c r="O62" s="87">
        <f t="shared" si="43"/>
        <v>0</v>
      </c>
      <c r="P62" s="311"/>
      <c r="Q62" s="331"/>
      <c r="R62" s="405"/>
      <c r="S62" s="405"/>
      <c r="T62" s="405"/>
    </row>
    <row r="63" spans="1:20" x14ac:dyDescent="0.25">
      <c r="A63" s="30">
        <v>1148</v>
      </c>
      <c r="B63" s="41" t="s">
        <v>63</v>
      </c>
      <c r="C63" s="190">
        <f t="shared" si="24"/>
        <v>22696</v>
      </c>
      <c r="D63" s="265">
        <v>22696</v>
      </c>
      <c r="E63" s="155"/>
      <c r="F63" s="312">
        <f t="shared" si="40"/>
        <v>22696</v>
      </c>
      <c r="G63" s="230"/>
      <c r="H63" s="43"/>
      <c r="I63" s="87">
        <f t="shared" si="41"/>
        <v>0</v>
      </c>
      <c r="J63" s="265"/>
      <c r="K63" s="43"/>
      <c r="L63" s="93">
        <f t="shared" si="42"/>
        <v>0</v>
      </c>
      <c r="M63" s="230"/>
      <c r="N63" s="43"/>
      <c r="O63" s="87">
        <f t="shared" si="43"/>
        <v>0</v>
      </c>
      <c r="P63" s="311"/>
      <c r="Q63" s="331"/>
      <c r="R63" s="405"/>
      <c r="S63" s="405"/>
      <c r="T63" s="405"/>
    </row>
    <row r="64" spans="1:20" ht="24.75" customHeight="1" x14ac:dyDescent="0.25">
      <c r="A64" s="30">
        <v>1149</v>
      </c>
      <c r="B64" s="41" t="s">
        <v>64</v>
      </c>
      <c r="C64" s="190">
        <f t="shared" si="24"/>
        <v>52064</v>
      </c>
      <c r="D64" s="265">
        <v>240</v>
      </c>
      <c r="E64" s="155"/>
      <c r="F64" s="312">
        <f t="shared" si="40"/>
        <v>240</v>
      </c>
      <c r="G64" s="230">
        <v>51824</v>
      </c>
      <c r="H64" s="43"/>
      <c r="I64" s="87">
        <f t="shared" si="41"/>
        <v>51824</v>
      </c>
      <c r="J64" s="265"/>
      <c r="K64" s="43"/>
      <c r="L64" s="93">
        <f t="shared" si="42"/>
        <v>0</v>
      </c>
      <c r="M64" s="230"/>
      <c r="N64" s="43"/>
      <c r="O64" s="87">
        <f t="shared" si="43"/>
        <v>0</v>
      </c>
      <c r="P64" s="311"/>
      <c r="Q64" s="331"/>
      <c r="R64" s="405"/>
      <c r="S64" s="405"/>
      <c r="T64" s="405"/>
    </row>
    <row r="65" spans="1:20" ht="36" x14ac:dyDescent="0.25">
      <c r="A65" s="70">
        <v>1150</v>
      </c>
      <c r="B65" s="55" t="s">
        <v>65</v>
      </c>
      <c r="C65" s="195">
        <f t="shared" si="24"/>
        <v>2710</v>
      </c>
      <c r="D65" s="262">
        <v>2710</v>
      </c>
      <c r="E65" s="156"/>
      <c r="F65" s="309">
        <f t="shared" si="40"/>
        <v>2710</v>
      </c>
      <c r="G65" s="232"/>
      <c r="H65" s="74"/>
      <c r="I65" s="153">
        <f t="shared" si="41"/>
        <v>0</v>
      </c>
      <c r="J65" s="262"/>
      <c r="K65" s="74"/>
      <c r="L65" s="172">
        <f t="shared" si="42"/>
        <v>0</v>
      </c>
      <c r="M65" s="232"/>
      <c r="N65" s="74"/>
      <c r="O65" s="153">
        <f t="shared" si="43"/>
        <v>0</v>
      </c>
      <c r="P65" s="313"/>
      <c r="Q65" s="331"/>
      <c r="R65" s="405"/>
      <c r="S65" s="405"/>
      <c r="T65" s="405"/>
    </row>
    <row r="66" spans="1:20" ht="36" x14ac:dyDescent="0.25">
      <c r="A66" s="34">
        <v>1200</v>
      </c>
      <c r="B66" s="69" t="s">
        <v>66</v>
      </c>
      <c r="C66" s="188">
        <f t="shared" si="24"/>
        <v>186794</v>
      </c>
      <c r="D66" s="127">
        <f t="shared" ref="D66:E66" si="44">SUM(D67:D68)</f>
        <v>85000</v>
      </c>
      <c r="E66" s="120">
        <f t="shared" si="44"/>
        <v>0</v>
      </c>
      <c r="F66" s="314">
        <f>SUM(F67:F68)</f>
        <v>85000</v>
      </c>
      <c r="G66" s="228">
        <f t="shared" ref="G66:N66" si="45">SUM(G67:G68)</f>
        <v>101694</v>
      </c>
      <c r="H66" s="36">
        <f t="shared" si="45"/>
        <v>0</v>
      </c>
      <c r="I66" s="120">
        <f t="shared" si="45"/>
        <v>101694</v>
      </c>
      <c r="J66" s="127">
        <f t="shared" si="45"/>
        <v>100</v>
      </c>
      <c r="K66" s="36">
        <f t="shared" si="45"/>
        <v>0</v>
      </c>
      <c r="L66" s="174">
        <f t="shared" si="45"/>
        <v>100</v>
      </c>
      <c r="M66" s="228">
        <f t="shared" si="45"/>
        <v>0</v>
      </c>
      <c r="N66" s="36">
        <f t="shared" si="45"/>
        <v>0</v>
      </c>
      <c r="O66" s="120">
        <f>SUM(O67:O68)</f>
        <v>0</v>
      </c>
      <c r="P66" s="317"/>
      <c r="Q66" s="331"/>
      <c r="R66" s="405"/>
      <c r="S66" s="405"/>
      <c r="T66" s="405"/>
    </row>
    <row r="67" spans="1:20" ht="24" x14ac:dyDescent="0.25">
      <c r="A67" s="600">
        <v>1210</v>
      </c>
      <c r="B67" s="38" t="s">
        <v>67</v>
      </c>
      <c r="C67" s="189">
        <f t="shared" si="24"/>
        <v>148140</v>
      </c>
      <c r="D67" s="264">
        <v>49446</v>
      </c>
      <c r="E67" s="154"/>
      <c r="F67" s="315">
        <f>D67+E67</f>
        <v>49446</v>
      </c>
      <c r="G67" s="220">
        <v>98694</v>
      </c>
      <c r="H67" s="40"/>
      <c r="I67" s="86">
        <f>G67+H67</f>
        <v>98694</v>
      </c>
      <c r="J67" s="264"/>
      <c r="K67" s="40"/>
      <c r="L67" s="175">
        <f>J67+K67</f>
        <v>0</v>
      </c>
      <c r="M67" s="220"/>
      <c r="N67" s="40"/>
      <c r="O67" s="86">
        <f>M67+N67</f>
        <v>0</v>
      </c>
      <c r="P67" s="310"/>
      <c r="Q67" s="331"/>
      <c r="R67" s="405"/>
      <c r="S67" s="405"/>
      <c r="T67" s="405"/>
    </row>
    <row r="68" spans="1:20" ht="24" x14ac:dyDescent="0.25">
      <c r="A68" s="72">
        <v>1220</v>
      </c>
      <c r="B68" s="41" t="s">
        <v>68</v>
      </c>
      <c r="C68" s="190">
        <f t="shared" si="24"/>
        <v>38654</v>
      </c>
      <c r="D68" s="129">
        <f t="shared" ref="D68:E68" si="46">SUM(D69:D73)</f>
        <v>35554</v>
      </c>
      <c r="E68" s="87">
        <f t="shared" si="46"/>
        <v>0</v>
      </c>
      <c r="F68" s="312">
        <f>SUM(F69:F73)</f>
        <v>35554</v>
      </c>
      <c r="G68" s="231">
        <f t="shared" ref="G68:O68" si="47">SUM(G69:G73)</f>
        <v>3000</v>
      </c>
      <c r="H68" s="73">
        <f t="shared" si="47"/>
        <v>0</v>
      </c>
      <c r="I68" s="87">
        <f t="shared" si="47"/>
        <v>3000</v>
      </c>
      <c r="J68" s="129">
        <f t="shared" si="47"/>
        <v>100</v>
      </c>
      <c r="K68" s="73">
        <f t="shared" si="47"/>
        <v>0</v>
      </c>
      <c r="L68" s="93">
        <f t="shared" si="47"/>
        <v>100</v>
      </c>
      <c r="M68" s="231">
        <f t="shared" si="47"/>
        <v>0</v>
      </c>
      <c r="N68" s="73">
        <f t="shared" si="47"/>
        <v>0</v>
      </c>
      <c r="O68" s="87">
        <f t="shared" si="47"/>
        <v>0</v>
      </c>
      <c r="P68" s="311"/>
      <c r="Q68" s="331"/>
      <c r="R68" s="405"/>
      <c r="S68" s="405"/>
      <c r="T68" s="405"/>
    </row>
    <row r="69" spans="1:20" ht="60" x14ac:dyDescent="0.25">
      <c r="A69" s="30">
        <v>1221</v>
      </c>
      <c r="B69" s="41" t="s">
        <v>69</v>
      </c>
      <c r="C69" s="190">
        <f t="shared" si="24"/>
        <v>24154</v>
      </c>
      <c r="D69" s="265">
        <v>21154</v>
      </c>
      <c r="E69" s="155"/>
      <c r="F69" s="312">
        <f t="shared" ref="F69:F73" si="48">D69+E69</f>
        <v>21154</v>
      </c>
      <c r="G69" s="230">
        <v>3000</v>
      </c>
      <c r="H69" s="43"/>
      <c r="I69" s="87">
        <f t="shared" ref="I69:I73" si="49">G69+H69</f>
        <v>3000</v>
      </c>
      <c r="J69" s="265"/>
      <c r="K69" s="43"/>
      <c r="L69" s="93">
        <f t="shared" ref="L69:L73" si="50">J69+K69</f>
        <v>0</v>
      </c>
      <c r="M69" s="230"/>
      <c r="N69" s="43"/>
      <c r="O69" s="87">
        <f t="shared" ref="O69:O73" si="51">M69+N69</f>
        <v>0</v>
      </c>
      <c r="P69" s="311"/>
      <c r="Q69" s="331"/>
      <c r="R69" s="405"/>
      <c r="S69" s="405"/>
      <c r="T69" s="405"/>
    </row>
    <row r="70" spans="1:20" hidden="1" x14ac:dyDescent="0.25">
      <c r="A70" s="30">
        <v>1223</v>
      </c>
      <c r="B70" s="41" t="s">
        <v>70</v>
      </c>
      <c r="C70" s="190">
        <f t="shared" si="24"/>
        <v>0</v>
      </c>
      <c r="D70" s="265"/>
      <c r="E70" s="43"/>
      <c r="F70" s="93">
        <f t="shared" si="48"/>
        <v>0</v>
      </c>
      <c r="G70" s="230"/>
      <c r="H70" s="43"/>
      <c r="I70" s="87">
        <f t="shared" si="49"/>
        <v>0</v>
      </c>
      <c r="J70" s="265"/>
      <c r="K70" s="43"/>
      <c r="L70" s="93">
        <f t="shared" si="50"/>
        <v>0</v>
      </c>
      <c r="M70" s="230"/>
      <c r="N70" s="43"/>
      <c r="O70" s="87">
        <f t="shared" si="51"/>
        <v>0</v>
      </c>
      <c r="P70" s="311"/>
      <c r="Q70" s="331"/>
      <c r="R70" s="405"/>
      <c r="S70" s="405"/>
      <c r="T70" s="405"/>
    </row>
    <row r="71" spans="1:20" hidden="1" x14ac:dyDescent="0.25">
      <c r="A71" s="30">
        <v>1225</v>
      </c>
      <c r="B71" s="41" t="s">
        <v>71</v>
      </c>
      <c r="C71" s="190">
        <f t="shared" si="24"/>
        <v>0</v>
      </c>
      <c r="D71" s="265"/>
      <c r="E71" s="43"/>
      <c r="F71" s="93">
        <f t="shared" si="48"/>
        <v>0</v>
      </c>
      <c r="G71" s="230"/>
      <c r="H71" s="43"/>
      <c r="I71" s="87">
        <f t="shared" si="49"/>
        <v>0</v>
      </c>
      <c r="J71" s="265"/>
      <c r="K71" s="43"/>
      <c r="L71" s="93">
        <f t="shared" si="50"/>
        <v>0</v>
      </c>
      <c r="M71" s="230"/>
      <c r="N71" s="43"/>
      <c r="O71" s="87">
        <f t="shared" si="51"/>
        <v>0</v>
      </c>
      <c r="P71" s="311"/>
      <c r="Q71" s="331"/>
      <c r="R71" s="405"/>
      <c r="S71" s="405"/>
      <c r="T71" s="405"/>
    </row>
    <row r="72" spans="1:20" ht="36" x14ac:dyDescent="0.25">
      <c r="A72" s="30">
        <v>1227</v>
      </c>
      <c r="B72" s="41" t="s">
        <v>72</v>
      </c>
      <c r="C72" s="190">
        <f t="shared" si="24"/>
        <v>13853</v>
      </c>
      <c r="D72" s="265">
        <v>13853</v>
      </c>
      <c r="E72" s="155"/>
      <c r="F72" s="312">
        <f t="shared" si="48"/>
        <v>13853</v>
      </c>
      <c r="G72" s="230"/>
      <c r="H72" s="43"/>
      <c r="I72" s="87">
        <f t="shared" si="49"/>
        <v>0</v>
      </c>
      <c r="J72" s="265"/>
      <c r="K72" s="43"/>
      <c r="L72" s="93">
        <f t="shared" si="50"/>
        <v>0</v>
      </c>
      <c r="M72" s="230"/>
      <c r="N72" s="43"/>
      <c r="O72" s="87">
        <f t="shared" si="51"/>
        <v>0</v>
      </c>
      <c r="P72" s="311"/>
      <c r="Q72" s="331"/>
      <c r="R72" s="405"/>
      <c r="S72" s="405"/>
      <c r="T72" s="405"/>
    </row>
    <row r="73" spans="1:20" ht="60" x14ac:dyDescent="0.25">
      <c r="A73" s="30">
        <v>1228</v>
      </c>
      <c r="B73" s="41" t="s">
        <v>73</v>
      </c>
      <c r="C73" s="190">
        <f t="shared" si="24"/>
        <v>647</v>
      </c>
      <c r="D73" s="265">
        <v>547</v>
      </c>
      <c r="E73" s="155"/>
      <c r="F73" s="312">
        <f t="shared" si="48"/>
        <v>547</v>
      </c>
      <c r="G73" s="230"/>
      <c r="H73" s="43"/>
      <c r="I73" s="87">
        <f t="shared" si="49"/>
        <v>0</v>
      </c>
      <c r="J73" s="265">
        <v>100</v>
      </c>
      <c r="K73" s="43"/>
      <c r="L73" s="93">
        <f t="shared" si="50"/>
        <v>100</v>
      </c>
      <c r="M73" s="230"/>
      <c r="N73" s="43"/>
      <c r="O73" s="87">
        <f t="shared" si="51"/>
        <v>0</v>
      </c>
      <c r="P73" s="311"/>
      <c r="Q73" s="331"/>
      <c r="R73" s="405"/>
      <c r="S73" s="405"/>
      <c r="T73" s="405"/>
    </row>
    <row r="74" spans="1:20" x14ac:dyDescent="0.25">
      <c r="A74" s="67">
        <v>2000</v>
      </c>
      <c r="B74" s="67" t="s">
        <v>74</v>
      </c>
      <c r="C74" s="200">
        <f t="shared" si="24"/>
        <v>97383</v>
      </c>
      <c r="D74" s="134">
        <f t="shared" ref="D74:E74" si="52">SUM(D75,D82,D129,D163,D164,D171)</f>
        <v>85834</v>
      </c>
      <c r="E74" s="122">
        <f t="shared" si="52"/>
        <v>0</v>
      </c>
      <c r="F74" s="307">
        <f>SUM(F75,F82,F129,F163,F164,F171)</f>
        <v>85834</v>
      </c>
      <c r="G74" s="227">
        <f t="shared" ref="G74:O74" si="53">SUM(G75,G82,G129,G163,G164,G171)</f>
        <v>0</v>
      </c>
      <c r="H74" s="68">
        <f t="shared" si="53"/>
        <v>0</v>
      </c>
      <c r="I74" s="122">
        <f t="shared" si="53"/>
        <v>0</v>
      </c>
      <c r="J74" s="134">
        <f t="shared" si="53"/>
        <v>11549</v>
      </c>
      <c r="K74" s="68">
        <f t="shared" si="53"/>
        <v>0</v>
      </c>
      <c r="L74" s="170">
        <f t="shared" si="53"/>
        <v>11549</v>
      </c>
      <c r="M74" s="227">
        <f t="shared" si="53"/>
        <v>0</v>
      </c>
      <c r="N74" s="68">
        <f t="shared" si="53"/>
        <v>0</v>
      </c>
      <c r="O74" s="122">
        <f t="shared" si="53"/>
        <v>0</v>
      </c>
      <c r="P74" s="439"/>
      <c r="Q74" s="331"/>
      <c r="R74" s="405"/>
      <c r="S74" s="405"/>
      <c r="T74" s="405"/>
    </row>
    <row r="75" spans="1:20" ht="24" x14ac:dyDescent="0.25">
      <c r="A75" s="34">
        <v>2100</v>
      </c>
      <c r="B75" s="69" t="s">
        <v>75</v>
      </c>
      <c r="C75" s="188">
        <f t="shared" si="24"/>
        <v>186</v>
      </c>
      <c r="D75" s="127">
        <f t="shared" ref="D75:E75" si="54">SUM(D76,D79)</f>
        <v>100</v>
      </c>
      <c r="E75" s="120">
        <f t="shared" si="54"/>
        <v>18</v>
      </c>
      <c r="F75" s="314">
        <f>SUM(F76,F79)</f>
        <v>118</v>
      </c>
      <c r="G75" s="228">
        <f t="shared" ref="G75:O75" si="55">SUM(G76,G79)</f>
        <v>0</v>
      </c>
      <c r="H75" s="36">
        <f t="shared" si="55"/>
        <v>0</v>
      </c>
      <c r="I75" s="120">
        <f t="shared" si="55"/>
        <v>0</v>
      </c>
      <c r="J75" s="127">
        <f t="shared" si="55"/>
        <v>68</v>
      </c>
      <c r="K75" s="36">
        <f t="shared" si="55"/>
        <v>0</v>
      </c>
      <c r="L75" s="174">
        <f t="shared" si="55"/>
        <v>68</v>
      </c>
      <c r="M75" s="228">
        <f t="shared" si="55"/>
        <v>0</v>
      </c>
      <c r="N75" s="36">
        <f t="shared" si="55"/>
        <v>0</v>
      </c>
      <c r="O75" s="120">
        <f t="shared" si="55"/>
        <v>0</v>
      </c>
      <c r="P75" s="317"/>
      <c r="Q75" s="331"/>
      <c r="R75" s="405"/>
      <c r="S75" s="405"/>
      <c r="T75" s="405"/>
    </row>
    <row r="76" spans="1:20" ht="24" x14ac:dyDescent="0.25">
      <c r="A76" s="600">
        <v>2110</v>
      </c>
      <c r="B76" s="38" t="s">
        <v>76</v>
      </c>
      <c r="C76" s="189">
        <f t="shared" si="24"/>
        <v>186</v>
      </c>
      <c r="D76" s="128">
        <f t="shared" ref="D76:E76" si="56">SUM(D77:D78)</f>
        <v>100</v>
      </c>
      <c r="E76" s="86">
        <f t="shared" si="56"/>
        <v>18</v>
      </c>
      <c r="F76" s="315">
        <f>SUM(F77:F78)</f>
        <v>118</v>
      </c>
      <c r="G76" s="233">
        <f t="shared" ref="G76:O76" si="57">SUM(G77:G78)</f>
        <v>0</v>
      </c>
      <c r="H76" s="75">
        <f t="shared" si="57"/>
        <v>0</v>
      </c>
      <c r="I76" s="86">
        <f t="shared" si="57"/>
        <v>0</v>
      </c>
      <c r="J76" s="128">
        <f t="shared" si="57"/>
        <v>68</v>
      </c>
      <c r="K76" s="75">
        <f t="shared" si="57"/>
        <v>0</v>
      </c>
      <c r="L76" s="175">
        <f t="shared" si="57"/>
        <v>68</v>
      </c>
      <c r="M76" s="233">
        <f t="shared" si="57"/>
        <v>0</v>
      </c>
      <c r="N76" s="75">
        <f t="shared" si="57"/>
        <v>0</v>
      </c>
      <c r="O76" s="86">
        <f t="shared" si="57"/>
        <v>0</v>
      </c>
      <c r="P76" s="310"/>
      <c r="Q76" s="331"/>
      <c r="R76" s="405"/>
      <c r="S76" s="405"/>
      <c r="T76" s="405"/>
    </row>
    <row r="77" spans="1:20" ht="15" customHeight="1" x14ac:dyDescent="0.25">
      <c r="A77" s="30">
        <v>2111</v>
      </c>
      <c r="B77" s="41" t="s">
        <v>77</v>
      </c>
      <c r="C77" s="190">
        <f t="shared" si="24"/>
        <v>30</v>
      </c>
      <c r="D77" s="265"/>
      <c r="E77" s="155">
        <v>18</v>
      </c>
      <c r="F77" s="312">
        <f t="shared" ref="F77:F78" si="58">D77+E77</f>
        <v>18</v>
      </c>
      <c r="G77" s="230"/>
      <c r="H77" s="43"/>
      <c r="I77" s="87">
        <f t="shared" ref="I77:I78" si="59">G77+H77</f>
        <v>0</v>
      </c>
      <c r="J77" s="265">
        <v>12</v>
      </c>
      <c r="K77" s="43"/>
      <c r="L77" s="93">
        <f t="shared" ref="L77:L78" si="60">J77+K77</f>
        <v>12</v>
      </c>
      <c r="M77" s="230"/>
      <c r="N77" s="43"/>
      <c r="O77" s="87">
        <f t="shared" ref="O77:O78" si="61">M77+N77</f>
        <v>0</v>
      </c>
      <c r="P77" s="442" t="s">
        <v>813</v>
      </c>
      <c r="Q77" s="331"/>
      <c r="R77" s="405"/>
      <c r="S77" s="405"/>
      <c r="T77" s="405"/>
    </row>
    <row r="78" spans="1:20" ht="24" x14ac:dyDescent="0.25">
      <c r="A78" s="30">
        <v>2112</v>
      </c>
      <c r="B78" s="41" t="s">
        <v>78</v>
      </c>
      <c r="C78" s="190">
        <f t="shared" si="24"/>
        <v>156</v>
      </c>
      <c r="D78" s="265">
        <v>100</v>
      </c>
      <c r="E78" s="155"/>
      <c r="F78" s="312">
        <f t="shared" si="58"/>
        <v>100</v>
      </c>
      <c r="G78" s="230"/>
      <c r="H78" s="43"/>
      <c r="I78" s="87">
        <f t="shared" si="59"/>
        <v>0</v>
      </c>
      <c r="J78" s="265">
        <v>56</v>
      </c>
      <c r="K78" s="43"/>
      <c r="L78" s="93">
        <f t="shared" si="60"/>
        <v>56</v>
      </c>
      <c r="M78" s="230"/>
      <c r="N78" s="43"/>
      <c r="O78" s="87">
        <f t="shared" si="61"/>
        <v>0</v>
      </c>
      <c r="P78" s="311"/>
      <c r="Q78" s="331"/>
      <c r="R78" s="405"/>
      <c r="S78" s="405"/>
      <c r="T78" s="405"/>
    </row>
    <row r="79" spans="1:20" ht="24" hidden="1" x14ac:dyDescent="0.25">
      <c r="A79" s="72">
        <v>2120</v>
      </c>
      <c r="B79" s="41" t="s">
        <v>79</v>
      </c>
      <c r="C79" s="190">
        <f t="shared" si="24"/>
        <v>0</v>
      </c>
      <c r="D79" s="129">
        <f t="shared" ref="D79:E79" si="62">SUM(D80:D81)</f>
        <v>0</v>
      </c>
      <c r="E79" s="73">
        <f t="shared" si="62"/>
        <v>0</v>
      </c>
      <c r="F79" s="93">
        <f>SUM(F80:F81)</f>
        <v>0</v>
      </c>
      <c r="G79" s="231">
        <f t="shared" ref="G79:O79" si="63">SUM(G80:G81)</f>
        <v>0</v>
      </c>
      <c r="H79" s="73">
        <f t="shared" si="63"/>
        <v>0</v>
      </c>
      <c r="I79" s="87">
        <f t="shared" si="63"/>
        <v>0</v>
      </c>
      <c r="J79" s="129">
        <f t="shared" si="63"/>
        <v>0</v>
      </c>
      <c r="K79" s="73">
        <f t="shared" si="63"/>
        <v>0</v>
      </c>
      <c r="L79" s="93">
        <f t="shared" si="63"/>
        <v>0</v>
      </c>
      <c r="M79" s="231">
        <f t="shared" si="63"/>
        <v>0</v>
      </c>
      <c r="N79" s="73">
        <f t="shared" si="63"/>
        <v>0</v>
      </c>
      <c r="O79" s="87">
        <f t="shared" si="63"/>
        <v>0</v>
      </c>
      <c r="P79" s="311"/>
      <c r="Q79" s="331"/>
      <c r="R79" s="405"/>
      <c r="S79" s="405"/>
      <c r="T79" s="405"/>
    </row>
    <row r="80" spans="1:20" hidden="1" x14ac:dyDescent="0.25">
      <c r="A80" s="30">
        <v>2121</v>
      </c>
      <c r="B80" s="41" t="s">
        <v>77</v>
      </c>
      <c r="C80" s="190">
        <f t="shared" si="24"/>
        <v>0</v>
      </c>
      <c r="D80" s="265"/>
      <c r="E80" s="43"/>
      <c r="F80" s="93">
        <f t="shared" ref="F80:F81" si="64">D80+E80</f>
        <v>0</v>
      </c>
      <c r="G80" s="230"/>
      <c r="H80" s="43"/>
      <c r="I80" s="87">
        <f t="shared" ref="I80:I81" si="65">G80+H80</f>
        <v>0</v>
      </c>
      <c r="J80" s="265"/>
      <c r="K80" s="43"/>
      <c r="L80" s="93">
        <f t="shared" ref="L80:L81" si="66">J80+K80</f>
        <v>0</v>
      </c>
      <c r="M80" s="230"/>
      <c r="N80" s="43"/>
      <c r="O80" s="87">
        <f t="shared" ref="O80:O81" si="67">M80+N80</f>
        <v>0</v>
      </c>
      <c r="P80" s="311"/>
      <c r="Q80" s="331"/>
      <c r="R80" s="405"/>
      <c r="S80" s="405"/>
      <c r="T80" s="405"/>
    </row>
    <row r="81" spans="1:20" ht="24" hidden="1" x14ac:dyDescent="0.25">
      <c r="A81" s="30">
        <v>2122</v>
      </c>
      <c r="B81" s="41" t="s">
        <v>78</v>
      </c>
      <c r="C81" s="190">
        <f t="shared" si="24"/>
        <v>0</v>
      </c>
      <c r="D81" s="265"/>
      <c r="E81" s="43"/>
      <c r="F81" s="93">
        <f t="shared" si="64"/>
        <v>0</v>
      </c>
      <c r="G81" s="230"/>
      <c r="H81" s="43"/>
      <c r="I81" s="87">
        <f t="shared" si="65"/>
        <v>0</v>
      </c>
      <c r="J81" s="265"/>
      <c r="K81" s="43"/>
      <c r="L81" s="93">
        <f t="shared" si="66"/>
        <v>0</v>
      </c>
      <c r="M81" s="230"/>
      <c r="N81" s="43"/>
      <c r="O81" s="87">
        <f t="shared" si="67"/>
        <v>0</v>
      </c>
      <c r="P81" s="311"/>
      <c r="Q81" s="331"/>
      <c r="R81" s="405"/>
      <c r="S81" s="405"/>
      <c r="T81" s="405"/>
    </row>
    <row r="82" spans="1:20" x14ac:dyDescent="0.25">
      <c r="A82" s="34">
        <v>2200</v>
      </c>
      <c r="B82" s="69" t="s">
        <v>80</v>
      </c>
      <c r="C82" s="188">
        <f t="shared" si="24"/>
        <v>69870</v>
      </c>
      <c r="D82" s="127">
        <f t="shared" ref="D82:E82" si="68">SUM(D83,D88,D94,D102,D111,D115,D121,D127)</f>
        <v>61335</v>
      </c>
      <c r="E82" s="120">
        <f t="shared" si="68"/>
        <v>-18</v>
      </c>
      <c r="F82" s="314">
        <f>SUM(F83,F88,F94,F102,F111,F115,F121,F127)</f>
        <v>61317</v>
      </c>
      <c r="G82" s="228">
        <f t="shared" ref="G82:O82" si="69">SUM(G83,G88,G94,G102,G111,G115,G121,G127)</f>
        <v>0</v>
      </c>
      <c r="H82" s="36">
        <f t="shared" si="69"/>
        <v>0</v>
      </c>
      <c r="I82" s="120">
        <f t="shared" si="69"/>
        <v>0</v>
      </c>
      <c r="J82" s="127">
        <f t="shared" si="69"/>
        <v>8553</v>
      </c>
      <c r="K82" s="36">
        <f t="shared" si="69"/>
        <v>0</v>
      </c>
      <c r="L82" s="174">
        <f t="shared" si="69"/>
        <v>8553</v>
      </c>
      <c r="M82" s="228">
        <f t="shared" si="69"/>
        <v>0</v>
      </c>
      <c r="N82" s="36">
        <f t="shared" si="69"/>
        <v>0</v>
      </c>
      <c r="O82" s="120">
        <f t="shared" si="69"/>
        <v>0</v>
      </c>
      <c r="P82" s="441"/>
      <c r="Q82" s="331"/>
      <c r="R82" s="405"/>
      <c r="S82" s="405"/>
      <c r="T82" s="405"/>
    </row>
    <row r="83" spans="1:20" ht="24" x14ac:dyDescent="0.25">
      <c r="A83" s="70">
        <v>2210</v>
      </c>
      <c r="B83" s="55" t="s">
        <v>81</v>
      </c>
      <c r="C83" s="195">
        <f t="shared" si="24"/>
        <v>2063</v>
      </c>
      <c r="D83" s="82">
        <f t="shared" ref="D83:E83" si="70">SUM(D84:D87)</f>
        <v>1971</v>
      </c>
      <c r="E83" s="153">
        <f t="shared" si="70"/>
        <v>0</v>
      </c>
      <c r="F83" s="309">
        <f>SUM(F84:F87)</f>
        <v>1971</v>
      </c>
      <c r="G83" s="229">
        <f t="shared" ref="G83:O83" si="71">SUM(G84:G87)</f>
        <v>0</v>
      </c>
      <c r="H83" s="71">
        <f t="shared" si="71"/>
        <v>0</v>
      </c>
      <c r="I83" s="153">
        <f t="shared" si="71"/>
        <v>0</v>
      </c>
      <c r="J83" s="82">
        <f t="shared" si="71"/>
        <v>92</v>
      </c>
      <c r="K83" s="71">
        <f t="shared" si="71"/>
        <v>0</v>
      </c>
      <c r="L83" s="172">
        <f t="shared" si="71"/>
        <v>92</v>
      </c>
      <c r="M83" s="229">
        <f t="shared" si="71"/>
        <v>0</v>
      </c>
      <c r="N83" s="71">
        <f t="shared" si="71"/>
        <v>0</v>
      </c>
      <c r="O83" s="153">
        <f t="shared" si="71"/>
        <v>0</v>
      </c>
      <c r="P83" s="313"/>
      <c r="Q83" s="331"/>
      <c r="R83" s="405"/>
      <c r="S83" s="405"/>
      <c r="T83" s="405"/>
    </row>
    <row r="84" spans="1:20" ht="24" hidden="1" x14ac:dyDescent="0.25">
      <c r="A84" s="27">
        <v>2211</v>
      </c>
      <c r="B84" s="38" t="s">
        <v>82</v>
      </c>
      <c r="C84" s="189">
        <f t="shared" si="24"/>
        <v>0</v>
      </c>
      <c r="D84" s="264"/>
      <c r="E84" s="40"/>
      <c r="F84" s="175">
        <f t="shared" ref="F84:F87" si="72">D84+E84</f>
        <v>0</v>
      </c>
      <c r="G84" s="220"/>
      <c r="H84" s="40"/>
      <c r="I84" s="86">
        <f t="shared" ref="I84:I87" si="73">G84+H84</f>
        <v>0</v>
      </c>
      <c r="J84" s="264"/>
      <c r="K84" s="40"/>
      <c r="L84" s="175">
        <f t="shared" ref="L84:L87" si="74">J84+K84</f>
        <v>0</v>
      </c>
      <c r="M84" s="220"/>
      <c r="N84" s="40"/>
      <c r="O84" s="86">
        <f t="shared" ref="O84:O87" si="75">M84+N84</f>
        <v>0</v>
      </c>
      <c r="P84" s="310"/>
      <c r="Q84" s="331"/>
      <c r="R84" s="405"/>
      <c r="S84" s="405"/>
      <c r="T84" s="405"/>
    </row>
    <row r="85" spans="1:20" ht="36" x14ac:dyDescent="0.25">
      <c r="A85" s="30">
        <v>2212</v>
      </c>
      <c r="B85" s="41" t="s">
        <v>83</v>
      </c>
      <c r="C85" s="190">
        <f t="shared" si="24"/>
        <v>1585</v>
      </c>
      <c r="D85" s="265">
        <v>1565</v>
      </c>
      <c r="E85" s="155"/>
      <c r="F85" s="312">
        <f t="shared" si="72"/>
        <v>1565</v>
      </c>
      <c r="G85" s="230"/>
      <c r="H85" s="43"/>
      <c r="I85" s="87">
        <f t="shared" si="73"/>
        <v>0</v>
      </c>
      <c r="J85" s="265">
        <v>20</v>
      </c>
      <c r="K85" s="43"/>
      <c r="L85" s="93">
        <f t="shared" si="74"/>
        <v>20</v>
      </c>
      <c r="M85" s="230"/>
      <c r="N85" s="43"/>
      <c r="O85" s="87">
        <f t="shared" si="75"/>
        <v>0</v>
      </c>
      <c r="P85" s="311"/>
      <c r="Q85" s="331"/>
      <c r="R85" s="405"/>
      <c r="S85" s="405"/>
      <c r="T85" s="405"/>
    </row>
    <row r="86" spans="1:20" ht="24" x14ac:dyDescent="0.25">
      <c r="A86" s="30">
        <v>2214</v>
      </c>
      <c r="B86" s="41" t="s">
        <v>84</v>
      </c>
      <c r="C86" s="190">
        <f t="shared" si="24"/>
        <v>409</v>
      </c>
      <c r="D86" s="265">
        <v>359</v>
      </c>
      <c r="E86" s="155"/>
      <c r="F86" s="312">
        <f t="shared" si="72"/>
        <v>359</v>
      </c>
      <c r="G86" s="230"/>
      <c r="H86" s="43"/>
      <c r="I86" s="87">
        <f t="shared" si="73"/>
        <v>0</v>
      </c>
      <c r="J86" s="265">
        <v>50</v>
      </c>
      <c r="K86" s="43"/>
      <c r="L86" s="93">
        <f t="shared" si="74"/>
        <v>50</v>
      </c>
      <c r="M86" s="230"/>
      <c r="N86" s="43"/>
      <c r="O86" s="87">
        <f t="shared" si="75"/>
        <v>0</v>
      </c>
      <c r="P86" s="311"/>
      <c r="Q86" s="331"/>
      <c r="R86" s="405"/>
      <c r="S86" s="405"/>
      <c r="T86" s="405"/>
    </row>
    <row r="87" spans="1:20" x14ac:dyDescent="0.25">
      <c r="A87" s="30">
        <v>2219</v>
      </c>
      <c r="B87" s="41" t="s">
        <v>85</v>
      </c>
      <c r="C87" s="190">
        <f t="shared" si="24"/>
        <v>69</v>
      </c>
      <c r="D87" s="265">
        <v>47</v>
      </c>
      <c r="E87" s="155"/>
      <c r="F87" s="312">
        <f t="shared" si="72"/>
        <v>47</v>
      </c>
      <c r="G87" s="230"/>
      <c r="H87" s="43"/>
      <c r="I87" s="87">
        <f t="shared" si="73"/>
        <v>0</v>
      </c>
      <c r="J87" s="265">
        <v>22</v>
      </c>
      <c r="K87" s="43"/>
      <c r="L87" s="93">
        <f t="shared" si="74"/>
        <v>22</v>
      </c>
      <c r="M87" s="230"/>
      <c r="N87" s="43"/>
      <c r="O87" s="87">
        <f t="shared" si="75"/>
        <v>0</v>
      </c>
      <c r="P87" s="311"/>
      <c r="Q87" s="331"/>
      <c r="R87" s="405"/>
      <c r="S87" s="405"/>
      <c r="T87" s="405"/>
    </row>
    <row r="88" spans="1:20" ht="24" x14ac:dyDescent="0.25">
      <c r="A88" s="72">
        <v>2220</v>
      </c>
      <c r="B88" s="41" t="s">
        <v>86</v>
      </c>
      <c r="C88" s="190">
        <f t="shared" si="24"/>
        <v>58106</v>
      </c>
      <c r="D88" s="129">
        <f t="shared" ref="D88:E88" si="76">SUM(D89:D93)</f>
        <v>50744</v>
      </c>
      <c r="E88" s="87">
        <f t="shared" si="76"/>
        <v>0</v>
      </c>
      <c r="F88" s="312">
        <f>SUM(F89:F93)</f>
        <v>50744</v>
      </c>
      <c r="G88" s="231">
        <f t="shared" ref="G88:O88" si="77">SUM(G89:G93)</f>
        <v>0</v>
      </c>
      <c r="H88" s="73">
        <f t="shared" si="77"/>
        <v>0</v>
      </c>
      <c r="I88" s="87">
        <f t="shared" si="77"/>
        <v>0</v>
      </c>
      <c r="J88" s="129">
        <f t="shared" si="77"/>
        <v>7362</v>
      </c>
      <c r="K88" s="73">
        <f t="shared" si="77"/>
        <v>0</v>
      </c>
      <c r="L88" s="93">
        <f t="shared" si="77"/>
        <v>7362</v>
      </c>
      <c r="M88" s="231">
        <f t="shared" si="77"/>
        <v>0</v>
      </c>
      <c r="N88" s="73">
        <f t="shared" si="77"/>
        <v>0</v>
      </c>
      <c r="O88" s="87">
        <f t="shared" si="77"/>
        <v>0</v>
      </c>
      <c r="P88" s="311"/>
      <c r="Q88" s="331"/>
      <c r="R88" s="405"/>
      <c r="S88" s="405"/>
      <c r="T88" s="405"/>
    </row>
    <row r="89" spans="1:20" ht="24" x14ac:dyDescent="0.25">
      <c r="A89" s="30">
        <v>2221</v>
      </c>
      <c r="B89" s="41" t="s">
        <v>305</v>
      </c>
      <c r="C89" s="190">
        <f t="shared" si="24"/>
        <v>35120</v>
      </c>
      <c r="D89" s="265">
        <v>33770</v>
      </c>
      <c r="E89" s="155"/>
      <c r="F89" s="312">
        <f t="shared" ref="F89:F93" si="78">D89+E89</f>
        <v>33770</v>
      </c>
      <c r="G89" s="230"/>
      <c r="H89" s="43"/>
      <c r="I89" s="87">
        <f t="shared" ref="I89:I93" si="79">G89+H89</f>
        <v>0</v>
      </c>
      <c r="J89" s="265">
        <v>1350</v>
      </c>
      <c r="K89" s="43"/>
      <c r="L89" s="93">
        <f t="shared" ref="L89:L93" si="80">J89+K89</f>
        <v>1350</v>
      </c>
      <c r="M89" s="230"/>
      <c r="N89" s="43"/>
      <c r="O89" s="87">
        <f t="shared" ref="O89:O93" si="81">M89+N89</f>
        <v>0</v>
      </c>
      <c r="P89" s="311"/>
      <c r="Q89" s="331"/>
      <c r="R89" s="405"/>
      <c r="S89" s="405"/>
      <c r="T89" s="405"/>
    </row>
    <row r="90" spans="1:20" x14ac:dyDescent="0.25">
      <c r="A90" s="30">
        <v>2222</v>
      </c>
      <c r="B90" s="41" t="s">
        <v>87</v>
      </c>
      <c r="C90" s="190">
        <f t="shared" si="24"/>
        <v>3881</v>
      </c>
      <c r="D90" s="265">
        <v>2329</v>
      </c>
      <c r="E90" s="155"/>
      <c r="F90" s="312">
        <f t="shared" si="78"/>
        <v>2329</v>
      </c>
      <c r="G90" s="230"/>
      <c r="H90" s="43"/>
      <c r="I90" s="87">
        <f t="shared" si="79"/>
        <v>0</v>
      </c>
      <c r="J90" s="265">
        <v>1552</v>
      </c>
      <c r="K90" s="43"/>
      <c r="L90" s="93">
        <f t="shared" si="80"/>
        <v>1552</v>
      </c>
      <c r="M90" s="230"/>
      <c r="N90" s="43"/>
      <c r="O90" s="87">
        <f t="shared" si="81"/>
        <v>0</v>
      </c>
      <c r="P90" s="311"/>
      <c r="Q90" s="331"/>
      <c r="R90" s="405"/>
      <c r="S90" s="405"/>
      <c r="T90" s="405"/>
    </row>
    <row r="91" spans="1:20" x14ac:dyDescent="0.25">
      <c r="A91" s="30">
        <v>2223</v>
      </c>
      <c r="B91" s="41" t="s">
        <v>88</v>
      </c>
      <c r="C91" s="190">
        <f t="shared" si="24"/>
        <v>18390</v>
      </c>
      <c r="D91" s="265">
        <v>13980</v>
      </c>
      <c r="E91" s="155"/>
      <c r="F91" s="312">
        <f t="shared" si="78"/>
        <v>13980</v>
      </c>
      <c r="G91" s="230"/>
      <c r="H91" s="43"/>
      <c r="I91" s="87">
        <f t="shared" si="79"/>
        <v>0</v>
      </c>
      <c r="J91" s="265">
        <v>4410</v>
      </c>
      <c r="K91" s="43"/>
      <c r="L91" s="93">
        <f t="shared" si="80"/>
        <v>4410</v>
      </c>
      <c r="M91" s="230"/>
      <c r="N91" s="43"/>
      <c r="O91" s="87">
        <f t="shared" si="81"/>
        <v>0</v>
      </c>
      <c r="P91" s="311"/>
      <c r="Q91" s="331"/>
      <c r="R91" s="405"/>
      <c r="S91" s="405"/>
      <c r="T91" s="405"/>
    </row>
    <row r="92" spans="1:20" ht="48" x14ac:dyDescent="0.25">
      <c r="A92" s="30">
        <v>2224</v>
      </c>
      <c r="B92" s="41" t="s">
        <v>89</v>
      </c>
      <c r="C92" s="190">
        <f t="shared" si="24"/>
        <v>715</v>
      </c>
      <c r="D92" s="265">
        <v>665</v>
      </c>
      <c r="E92" s="155"/>
      <c r="F92" s="312">
        <f t="shared" si="78"/>
        <v>665</v>
      </c>
      <c r="G92" s="230"/>
      <c r="H92" s="43"/>
      <c r="I92" s="87">
        <f t="shared" si="79"/>
        <v>0</v>
      </c>
      <c r="J92" s="265">
        <v>50</v>
      </c>
      <c r="K92" s="43"/>
      <c r="L92" s="93">
        <f t="shared" si="80"/>
        <v>50</v>
      </c>
      <c r="M92" s="230"/>
      <c r="N92" s="43"/>
      <c r="O92" s="87">
        <f t="shared" si="81"/>
        <v>0</v>
      </c>
      <c r="P92" s="311"/>
      <c r="Q92" s="331"/>
      <c r="R92" s="405"/>
      <c r="S92" s="405"/>
      <c r="T92" s="405"/>
    </row>
    <row r="93" spans="1:20" ht="24" hidden="1" x14ac:dyDescent="0.25">
      <c r="A93" s="30">
        <v>2229</v>
      </c>
      <c r="B93" s="41" t="s">
        <v>90</v>
      </c>
      <c r="C93" s="190">
        <f t="shared" si="24"/>
        <v>0</v>
      </c>
      <c r="D93" s="265"/>
      <c r="E93" s="43"/>
      <c r="F93" s="93">
        <f t="shared" si="78"/>
        <v>0</v>
      </c>
      <c r="G93" s="230"/>
      <c r="H93" s="43"/>
      <c r="I93" s="87">
        <f t="shared" si="79"/>
        <v>0</v>
      </c>
      <c r="J93" s="265"/>
      <c r="K93" s="43"/>
      <c r="L93" s="93">
        <f t="shared" si="80"/>
        <v>0</v>
      </c>
      <c r="M93" s="230"/>
      <c r="N93" s="43"/>
      <c r="O93" s="87">
        <f t="shared" si="81"/>
        <v>0</v>
      </c>
      <c r="P93" s="311"/>
      <c r="Q93" s="331"/>
      <c r="R93" s="405"/>
      <c r="S93" s="405"/>
      <c r="T93" s="405"/>
    </row>
    <row r="94" spans="1:20" ht="36" x14ac:dyDescent="0.25">
      <c r="A94" s="72">
        <v>2230</v>
      </c>
      <c r="B94" s="41" t="s">
        <v>91</v>
      </c>
      <c r="C94" s="190">
        <f t="shared" si="24"/>
        <v>1346</v>
      </c>
      <c r="D94" s="129">
        <f t="shared" ref="D94:E94" si="82">SUM(D95:D101)</f>
        <v>1146</v>
      </c>
      <c r="E94" s="87">
        <f t="shared" si="82"/>
        <v>0</v>
      </c>
      <c r="F94" s="312">
        <f>SUM(F95:F101)</f>
        <v>1146</v>
      </c>
      <c r="G94" s="231">
        <f t="shared" ref="G94:N94" si="83">SUM(G95:G101)</f>
        <v>0</v>
      </c>
      <c r="H94" s="73">
        <f t="shared" si="83"/>
        <v>0</v>
      </c>
      <c r="I94" s="87">
        <f t="shared" si="83"/>
        <v>0</v>
      </c>
      <c r="J94" s="129">
        <f t="shared" si="83"/>
        <v>200</v>
      </c>
      <c r="K94" s="73">
        <f t="shared" si="83"/>
        <v>0</v>
      </c>
      <c r="L94" s="93">
        <f t="shared" si="83"/>
        <v>200</v>
      </c>
      <c r="M94" s="231">
        <f t="shared" si="83"/>
        <v>0</v>
      </c>
      <c r="N94" s="73">
        <f t="shared" si="83"/>
        <v>0</v>
      </c>
      <c r="O94" s="87">
        <f>SUM(O95:O101)</f>
        <v>0</v>
      </c>
      <c r="P94" s="311"/>
      <c r="Q94" s="331"/>
      <c r="R94" s="405"/>
      <c r="S94" s="405"/>
      <c r="T94" s="405"/>
    </row>
    <row r="95" spans="1:20" ht="24" hidden="1" x14ac:dyDescent="0.25">
      <c r="A95" s="30">
        <v>2231</v>
      </c>
      <c r="B95" s="41" t="s">
        <v>92</v>
      </c>
      <c r="C95" s="190">
        <f t="shared" si="24"/>
        <v>0</v>
      </c>
      <c r="D95" s="265"/>
      <c r="E95" s="43"/>
      <c r="F95" s="93">
        <f t="shared" ref="F95:F101" si="84">D95+E95</f>
        <v>0</v>
      </c>
      <c r="G95" s="230"/>
      <c r="H95" s="43"/>
      <c r="I95" s="87">
        <f t="shared" ref="I95:I101" si="85">G95+H95</f>
        <v>0</v>
      </c>
      <c r="J95" s="265"/>
      <c r="K95" s="43"/>
      <c r="L95" s="93">
        <f t="shared" ref="L95:L101" si="86">J95+K95</f>
        <v>0</v>
      </c>
      <c r="M95" s="230"/>
      <c r="N95" s="43"/>
      <c r="O95" s="87">
        <f t="shared" ref="O95:O101" si="87">M95+N95</f>
        <v>0</v>
      </c>
      <c r="P95" s="311"/>
      <c r="Q95" s="331"/>
      <c r="R95" s="405"/>
      <c r="S95" s="405"/>
      <c r="T95" s="405"/>
    </row>
    <row r="96" spans="1:20" ht="36" hidden="1" x14ac:dyDescent="0.25">
      <c r="A96" s="30">
        <v>2232</v>
      </c>
      <c r="B96" s="41" t="s">
        <v>93</v>
      </c>
      <c r="C96" s="190">
        <f t="shared" si="24"/>
        <v>0</v>
      </c>
      <c r="D96" s="265"/>
      <c r="E96" s="43"/>
      <c r="F96" s="93">
        <f t="shared" si="84"/>
        <v>0</v>
      </c>
      <c r="G96" s="230"/>
      <c r="H96" s="43"/>
      <c r="I96" s="87">
        <f t="shared" si="85"/>
        <v>0</v>
      </c>
      <c r="J96" s="265"/>
      <c r="K96" s="43"/>
      <c r="L96" s="93">
        <f t="shared" si="86"/>
        <v>0</v>
      </c>
      <c r="M96" s="230"/>
      <c r="N96" s="43"/>
      <c r="O96" s="87">
        <f t="shared" si="87"/>
        <v>0</v>
      </c>
      <c r="P96" s="311"/>
      <c r="Q96" s="331"/>
      <c r="R96" s="405"/>
      <c r="S96" s="405"/>
      <c r="T96" s="405"/>
    </row>
    <row r="97" spans="1:20" ht="24" hidden="1" x14ac:dyDescent="0.25">
      <c r="A97" s="27">
        <v>2233</v>
      </c>
      <c r="B97" s="38" t="s">
        <v>94</v>
      </c>
      <c r="C97" s="189">
        <f t="shared" si="24"/>
        <v>0</v>
      </c>
      <c r="D97" s="264"/>
      <c r="E97" s="40"/>
      <c r="F97" s="175">
        <f t="shared" si="84"/>
        <v>0</v>
      </c>
      <c r="G97" s="220"/>
      <c r="H97" s="40"/>
      <c r="I97" s="86">
        <f t="shared" si="85"/>
        <v>0</v>
      </c>
      <c r="J97" s="264"/>
      <c r="K97" s="40"/>
      <c r="L97" s="175">
        <f t="shared" si="86"/>
        <v>0</v>
      </c>
      <c r="M97" s="220"/>
      <c r="N97" s="40"/>
      <c r="O97" s="86">
        <f t="shared" si="87"/>
        <v>0</v>
      </c>
      <c r="P97" s="310"/>
      <c r="Q97" s="331"/>
      <c r="R97" s="405"/>
      <c r="S97" s="405"/>
      <c r="T97" s="405"/>
    </row>
    <row r="98" spans="1:20" ht="36" hidden="1" x14ac:dyDescent="0.25">
      <c r="A98" s="30">
        <v>2234</v>
      </c>
      <c r="B98" s="41" t="s">
        <v>95</v>
      </c>
      <c r="C98" s="190">
        <f t="shared" si="24"/>
        <v>0</v>
      </c>
      <c r="D98" s="265"/>
      <c r="E98" s="43"/>
      <c r="F98" s="93">
        <f t="shared" si="84"/>
        <v>0</v>
      </c>
      <c r="G98" s="230"/>
      <c r="H98" s="43"/>
      <c r="I98" s="87">
        <f t="shared" si="85"/>
        <v>0</v>
      </c>
      <c r="J98" s="265"/>
      <c r="K98" s="43"/>
      <c r="L98" s="93">
        <f t="shared" si="86"/>
        <v>0</v>
      </c>
      <c r="M98" s="230"/>
      <c r="N98" s="43"/>
      <c r="O98" s="87">
        <f t="shared" si="87"/>
        <v>0</v>
      </c>
      <c r="P98" s="311"/>
      <c r="Q98" s="331"/>
      <c r="R98" s="405"/>
      <c r="S98" s="405"/>
      <c r="T98" s="405"/>
    </row>
    <row r="99" spans="1:20" ht="24" x14ac:dyDescent="0.25">
      <c r="A99" s="30">
        <v>2235</v>
      </c>
      <c r="B99" s="41" t="s">
        <v>96</v>
      </c>
      <c r="C99" s="190">
        <f t="shared" si="24"/>
        <v>200</v>
      </c>
      <c r="D99" s="265"/>
      <c r="E99" s="155"/>
      <c r="F99" s="312">
        <f t="shared" si="84"/>
        <v>0</v>
      </c>
      <c r="G99" s="230"/>
      <c r="H99" s="43"/>
      <c r="I99" s="87">
        <f t="shared" si="85"/>
        <v>0</v>
      </c>
      <c r="J99" s="265">
        <v>200</v>
      </c>
      <c r="K99" s="43"/>
      <c r="L99" s="93">
        <f t="shared" si="86"/>
        <v>200</v>
      </c>
      <c r="M99" s="230"/>
      <c r="N99" s="43"/>
      <c r="O99" s="87">
        <f t="shared" si="87"/>
        <v>0</v>
      </c>
      <c r="P99" s="311"/>
      <c r="Q99" s="331"/>
      <c r="R99" s="405"/>
      <c r="S99" s="405"/>
      <c r="T99" s="405"/>
    </row>
    <row r="100" spans="1:20" hidden="1" x14ac:dyDescent="0.25">
      <c r="A100" s="30">
        <v>2236</v>
      </c>
      <c r="B100" s="41" t="s">
        <v>97</v>
      </c>
      <c r="C100" s="190">
        <f t="shared" si="24"/>
        <v>0</v>
      </c>
      <c r="D100" s="265"/>
      <c r="E100" s="43"/>
      <c r="F100" s="93">
        <f t="shared" si="84"/>
        <v>0</v>
      </c>
      <c r="G100" s="230"/>
      <c r="H100" s="43"/>
      <c r="I100" s="87">
        <f t="shared" si="85"/>
        <v>0</v>
      </c>
      <c r="J100" s="265"/>
      <c r="K100" s="43"/>
      <c r="L100" s="93">
        <f t="shared" si="86"/>
        <v>0</v>
      </c>
      <c r="M100" s="230"/>
      <c r="N100" s="43"/>
      <c r="O100" s="87">
        <f t="shared" si="87"/>
        <v>0</v>
      </c>
      <c r="P100" s="311"/>
      <c r="Q100" s="331"/>
      <c r="R100" s="405"/>
      <c r="S100" s="405"/>
      <c r="T100" s="405"/>
    </row>
    <row r="101" spans="1:20" ht="24" x14ac:dyDescent="0.25">
      <c r="A101" s="30">
        <v>2239</v>
      </c>
      <c r="B101" s="41" t="s">
        <v>98</v>
      </c>
      <c r="C101" s="190">
        <f t="shared" si="24"/>
        <v>1146</v>
      </c>
      <c r="D101" s="265">
        <v>1146</v>
      </c>
      <c r="E101" s="155"/>
      <c r="F101" s="312">
        <f t="shared" si="84"/>
        <v>1146</v>
      </c>
      <c r="G101" s="230"/>
      <c r="H101" s="43"/>
      <c r="I101" s="87">
        <f t="shared" si="85"/>
        <v>0</v>
      </c>
      <c r="J101" s="265"/>
      <c r="K101" s="43"/>
      <c r="L101" s="93">
        <f t="shared" si="86"/>
        <v>0</v>
      </c>
      <c r="M101" s="230"/>
      <c r="N101" s="43"/>
      <c r="O101" s="87">
        <f t="shared" si="87"/>
        <v>0</v>
      </c>
      <c r="P101" s="311"/>
      <c r="Q101" s="331"/>
      <c r="R101" s="405"/>
      <c r="S101" s="405"/>
      <c r="T101" s="405"/>
    </row>
    <row r="102" spans="1:20" ht="36" x14ac:dyDescent="0.25">
      <c r="A102" s="72">
        <v>2240</v>
      </c>
      <c r="B102" s="41" t="s">
        <v>99</v>
      </c>
      <c r="C102" s="190">
        <f t="shared" si="24"/>
        <v>7452</v>
      </c>
      <c r="D102" s="129">
        <f t="shared" ref="D102:E102" si="88">SUM(D103:D110)</f>
        <v>6553</v>
      </c>
      <c r="E102" s="87">
        <f t="shared" si="88"/>
        <v>0</v>
      </c>
      <c r="F102" s="312">
        <f>SUM(F103:F110)</f>
        <v>6553</v>
      </c>
      <c r="G102" s="231">
        <f t="shared" ref="G102:N102" si="89">SUM(G103:G110)</f>
        <v>0</v>
      </c>
      <c r="H102" s="73">
        <f t="shared" si="89"/>
        <v>0</v>
      </c>
      <c r="I102" s="87">
        <f t="shared" si="89"/>
        <v>0</v>
      </c>
      <c r="J102" s="129">
        <f t="shared" si="89"/>
        <v>899</v>
      </c>
      <c r="K102" s="73">
        <f t="shared" si="89"/>
        <v>0</v>
      </c>
      <c r="L102" s="93">
        <f t="shared" si="89"/>
        <v>899</v>
      </c>
      <c r="M102" s="231">
        <f t="shared" si="89"/>
        <v>0</v>
      </c>
      <c r="N102" s="73">
        <f t="shared" si="89"/>
        <v>0</v>
      </c>
      <c r="O102" s="87">
        <f>SUM(O103:O110)</f>
        <v>0</v>
      </c>
      <c r="P102" s="311"/>
      <c r="Q102" s="331"/>
      <c r="R102" s="405"/>
      <c r="S102" s="405"/>
      <c r="T102" s="405"/>
    </row>
    <row r="103" spans="1:20" hidden="1" x14ac:dyDescent="0.25">
      <c r="A103" s="30">
        <v>2241</v>
      </c>
      <c r="B103" s="41" t="s">
        <v>100</v>
      </c>
      <c r="C103" s="190">
        <f t="shared" si="24"/>
        <v>0</v>
      </c>
      <c r="D103" s="265"/>
      <c r="E103" s="43"/>
      <c r="F103" s="93">
        <f t="shared" ref="F103:F110" si="90">D103+E103</f>
        <v>0</v>
      </c>
      <c r="G103" s="230"/>
      <c r="H103" s="43"/>
      <c r="I103" s="87">
        <f t="shared" ref="I103:I110" si="91">G103+H103</f>
        <v>0</v>
      </c>
      <c r="J103" s="265"/>
      <c r="K103" s="43"/>
      <c r="L103" s="93">
        <f t="shared" ref="L103:L110" si="92">J103+K103</f>
        <v>0</v>
      </c>
      <c r="M103" s="230"/>
      <c r="N103" s="43"/>
      <c r="O103" s="87">
        <f t="shared" ref="O103:O110" si="93">M103+N103</f>
        <v>0</v>
      </c>
      <c r="P103" s="311"/>
      <c r="Q103" s="331"/>
      <c r="R103" s="405"/>
      <c r="S103" s="405"/>
      <c r="T103" s="405"/>
    </row>
    <row r="104" spans="1:20" ht="24" x14ac:dyDescent="0.25">
      <c r="A104" s="30">
        <v>2242</v>
      </c>
      <c r="B104" s="41" t="s">
        <v>101</v>
      </c>
      <c r="C104" s="190">
        <f t="shared" si="24"/>
        <v>1385</v>
      </c>
      <c r="D104" s="265">
        <v>851</v>
      </c>
      <c r="E104" s="155"/>
      <c r="F104" s="312">
        <f t="shared" si="90"/>
        <v>851</v>
      </c>
      <c r="G104" s="230"/>
      <c r="H104" s="43"/>
      <c r="I104" s="87">
        <f t="shared" si="91"/>
        <v>0</v>
      </c>
      <c r="J104" s="265">
        <v>534</v>
      </c>
      <c r="K104" s="43"/>
      <c r="L104" s="93">
        <f t="shared" si="92"/>
        <v>534</v>
      </c>
      <c r="M104" s="230"/>
      <c r="N104" s="43"/>
      <c r="O104" s="87">
        <f t="shared" si="93"/>
        <v>0</v>
      </c>
      <c r="P104" s="311"/>
      <c r="Q104" s="331"/>
      <c r="R104" s="405"/>
      <c r="S104" s="405"/>
      <c r="T104" s="405"/>
    </row>
    <row r="105" spans="1:20" ht="24" x14ac:dyDescent="0.25">
      <c r="A105" s="30">
        <v>2243</v>
      </c>
      <c r="B105" s="41" t="s">
        <v>102</v>
      </c>
      <c r="C105" s="190">
        <f t="shared" si="24"/>
        <v>1057</v>
      </c>
      <c r="D105" s="265">
        <v>944</v>
      </c>
      <c r="E105" s="155"/>
      <c r="F105" s="312">
        <f t="shared" si="90"/>
        <v>944</v>
      </c>
      <c r="G105" s="230"/>
      <c r="H105" s="43"/>
      <c r="I105" s="87">
        <f t="shared" si="91"/>
        <v>0</v>
      </c>
      <c r="J105" s="265">
        <v>113</v>
      </c>
      <c r="K105" s="43"/>
      <c r="L105" s="93">
        <f t="shared" si="92"/>
        <v>113</v>
      </c>
      <c r="M105" s="230"/>
      <c r="N105" s="43"/>
      <c r="O105" s="87">
        <f t="shared" si="93"/>
        <v>0</v>
      </c>
      <c r="P105" s="311"/>
      <c r="Q105" s="331"/>
      <c r="R105" s="405"/>
      <c r="S105" s="405"/>
      <c r="T105" s="405"/>
    </row>
    <row r="106" spans="1:20" x14ac:dyDescent="0.25">
      <c r="A106" s="30">
        <v>2244</v>
      </c>
      <c r="B106" s="41" t="s">
        <v>103</v>
      </c>
      <c r="C106" s="190">
        <f t="shared" si="24"/>
        <v>4572</v>
      </c>
      <c r="D106" s="265">
        <v>4572</v>
      </c>
      <c r="E106" s="155"/>
      <c r="F106" s="312">
        <f t="shared" si="90"/>
        <v>4572</v>
      </c>
      <c r="G106" s="230"/>
      <c r="H106" s="43"/>
      <c r="I106" s="87">
        <f t="shared" si="91"/>
        <v>0</v>
      </c>
      <c r="J106" s="265"/>
      <c r="K106" s="43"/>
      <c r="L106" s="93">
        <f t="shared" si="92"/>
        <v>0</v>
      </c>
      <c r="M106" s="230"/>
      <c r="N106" s="43"/>
      <c r="O106" s="87">
        <f t="shared" si="93"/>
        <v>0</v>
      </c>
      <c r="P106" s="311"/>
      <c r="Q106" s="331"/>
      <c r="R106" s="405"/>
      <c r="S106" s="405"/>
      <c r="T106" s="405"/>
    </row>
    <row r="107" spans="1:20" ht="24" hidden="1" x14ac:dyDescent="0.25">
      <c r="A107" s="30">
        <v>2246</v>
      </c>
      <c r="B107" s="41" t="s">
        <v>104</v>
      </c>
      <c r="C107" s="190">
        <f t="shared" si="24"/>
        <v>0</v>
      </c>
      <c r="D107" s="265"/>
      <c r="E107" s="43"/>
      <c r="F107" s="93">
        <f t="shared" si="90"/>
        <v>0</v>
      </c>
      <c r="G107" s="230"/>
      <c r="H107" s="43"/>
      <c r="I107" s="87">
        <f t="shared" si="91"/>
        <v>0</v>
      </c>
      <c r="J107" s="265"/>
      <c r="K107" s="43"/>
      <c r="L107" s="93">
        <f t="shared" si="92"/>
        <v>0</v>
      </c>
      <c r="M107" s="230"/>
      <c r="N107" s="43"/>
      <c r="O107" s="87">
        <f t="shared" si="93"/>
        <v>0</v>
      </c>
      <c r="P107" s="311"/>
      <c r="Q107" s="331"/>
      <c r="R107" s="405"/>
      <c r="S107" s="405"/>
      <c r="T107" s="405"/>
    </row>
    <row r="108" spans="1:20" x14ac:dyDescent="0.25">
      <c r="A108" s="30">
        <v>2247</v>
      </c>
      <c r="B108" s="41" t="s">
        <v>105</v>
      </c>
      <c r="C108" s="190">
        <f t="shared" si="24"/>
        <v>186</v>
      </c>
      <c r="D108" s="265">
        <v>186</v>
      </c>
      <c r="E108" s="155"/>
      <c r="F108" s="312">
        <f t="shared" si="90"/>
        <v>186</v>
      </c>
      <c r="G108" s="230"/>
      <c r="H108" s="43"/>
      <c r="I108" s="87">
        <f t="shared" si="91"/>
        <v>0</v>
      </c>
      <c r="J108" s="265"/>
      <c r="K108" s="43"/>
      <c r="L108" s="93">
        <f t="shared" si="92"/>
        <v>0</v>
      </c>
      <c r="M108" s="230"/>
      <c r="N108" s="43"/>
      <c r="O108" s="87">
        <f t="shared" si="93"/>
        <v>0</v>
      </c>
      <c r="P108" s="311"/>
      <c r="Q108" s="331"/>
      <c r="R108" s="405"/>
      <c r="S108" s="405"/>
      <c r="T108" s="405"/>
    </row>
    <row r="109" spans="1:20" ht="24" hidden="1" x14ac:dyDescent="0.25">
      <c r="A109" s="30">
        <v>2248</v>
      </c>
      <c r="B109" s="41" t="s">
        <v>106</v>
      </c>
      <c r="C109" s="190">
        <f t="shared" si="24"/>
        <v>0</v>
      </c>
      <c r="D109" s="265"/>
      <c r="E109" s="43"/>
      <c r="F109" s="93">
        <f t="shared" si="90"/>
        <v>0</v>
      </c>
      <c r="G109" s="230"/>
      <c r="H109" s="43"/>
      <c r="I109" s="87">
        <f t="shared" si="91"/>
        <v>0</v>
      </c>
      <c r="J109" s="265"/>
      <c r="K109" s="43"/>
      <c r="L109" s="93">
        <f t="shared" si="92"/>
        <v>0</v>
      </c>
      <c r="M109" s="230"/>
      <c r="N109" s="43"/>
      <c r="O109" s="87">
        <f t="shared" si="93"/>
        <v>0</v>
      </c>
      <c r="P109" s="311"/>
      <c r="Q109" s="331"/>
      <c r="R109" s="405"/>
      <c r="S109" s="405"/>
      <c r="T109" s="405"/>
    </row>
    <row r="110" spans="1:20" ht="24" x14ac:dyDescent="0.25">
      <c r="A110" s="30">
        <v>2249</v>
      </c>
      <c r="B110" s="41" t="s">
        <v>107</v>
      </c>
      <c r="C110" s="190">
        <f t="shared" si="24"/>
        <v>252</v>
      </c>
      <c r="D110" s="265"/>
      <c r="E110" s="155"/>
      <c r="F110" s="312">
        <f t="shared" si="90"/>
        <v>0</v>
      </c>
      <c r="G110" s="230"/>
      <c r="H110" s="43"/>
      <c r="I110" s="87">
        <f t="shared" si="91"/>
        <v>0</v>
      </c>
      <c r="J110" s="265">
        <v>252</v>
      </c>
      <c r="K110" s="43"/>
      <c r="L110" s="93">
        <f t="shared" si="92"/>
        <v>252</v>
      </c>
      <c r="M110" s="230"/>
      <c r="N110" s="43"/>
      <c r="O110" s="87">
        <f t="shared" si="93"/>
        <v>0</v>
      </c>
      <c r="P110" s="311"/>
      <c r="Q110" s="331"/>
      <c r="R110" s="405"/>
      <c r="S110" s="405"/>
      <c r="T110" s="405"/>
    </row>
    <row r="111" spans="1:20" x14ac:dyDescent="0.25">
      <c r="A111" s="72">
        <v>2250</v>
      </c>
      <c r="B111" s="41" t="s">
        <v>108</v>
      </c>
      <c r="C111" s="190">
        <f t="shared" si="24"/>
        <v>711</v>
      </c>
      <c r="D111" s="129">
        <f t="shared" ref="D111:E111" si="94">SUM(D112:D114)</f>
        <v>729</v>
      </c>
      <c r="E111" s="87">
        <f t="shared" si="94"/>
        <v>-18</v>
      </c>
      <c r="F111" s="312">
        <f>SUM(F112:F114)</f>
        <v>711</v>
      </c>
      <c r="G111" s="231">
        <f t="shared" ref="G111:N111" si="95">SUM(G112:G114)</f>
        <v>0</v>
      </c>
      <c r="H111" s="73">
        <f t="shared" si="95"/>
        <v>0</v>
      </c>
      <c r="I111" s="87">
        <f t="shared" si="95"/>
        <v>0</v>
      </c>
      <c r="J111" s="129">
        <f t="shared" si="95"/>
        <v>0</v>
      </c>
      <c r="K111" s="73">
        <f t="shared" si="95"/>
        <v>0</v>
      </c>
      <c r="L111" s="93">
        <f t="shared" si="95"/>
        <v>0</v>
      </c>
      <c r="M111" s="231">
        <f t="shared" si="95"/>
        <v>0</v>
      </c>
      <c r="N111" s="73">
        <f t="shared" si="95"/>
        <v>0</v>
      </c>
      <c r="O111" s="87">
        <f>SUM(O112:O114)</f>
        <v>0</v>
      </c>
      <c r="P111" s="311"/>
      <c r="Q111" s="331"/>
      <c r="R111" s="405"/>
      <c r="S111" s="405"/>
      <c r="T111" s="405"/>
    </row>
    <row r="112" spans="1:20" x14ac:dyDescent="0.25">
      <c r="A112" s="30">
        <v>2251</v>
      </c>
      <c r="B112" s="41" t="s">
        <v>109</v>
      </c>
      <c r="C112" s="190">
        <f t="shared" si="24"/>
        <v>85</v>
      </c>
      <c r="D112" s="265">
        <v>85</v>
      </c>
      <c r="E112" s="155"/>
      <c r="F112" s="312">
        <f t="shared" ref="F112:F114" si="96">D112+E112</f>
        <v>85</v>
      </c>
      <c r="G112" s="230"/>
      <c r="H112" s="43"/>
      <c r="I112" s="87">
        <f t="shared" ref="I112:I114" si="97">G112+H112</f>
        <v>0</v>
      </c>
      <c r="J112" s="265"/>
      <c r="K112" s="43"/>
      <c r="L112" s="93">
        <f t="shared" ref="L112:L114" si="98">J112+K112</f>
        <v>0</v>
      </c>
      <c r="M112" s="230"/>
      <c r="N112" s="43"/>
      <c r="O112" s="87">
        <f t="shared" ref="O112:O114" si="99">M112+N112</f>
        <v>0</v>
      </c>
      <c r="P112" s="311"/>
      <c r="Q112" s="331"/>
      <c r="R112" s="405"/>
      <c r="S112" s="405"/>
      <c r="T112" s="405"/>
    </row>
    <row r="113" spans="1:20" ht="24" hidden="1" x14ac:dyDescent="0.25">
      <c r="A113" s="30">
        <v>2252</v>
      </c>
      <c r="B113" s="41" t="s">
        <v>110</v>
      </c>
      <c r="C113" s="190">
        <f t="shared" ref="C113:C176" si="100">SUM(F113,I113,L113,O113)</f>
        <v>0</v>
      </c>
      <c r="D113" s="265"/>
      <c r="E113" s="43"/>
      <c r="F113" s="93">
        <f t="shared" si="96"/>
        <v>0</v>
      </c>
      <c r="G113" s="230"/>
      <c r="H113" s="43"/>
      <c r="I113" s="87">
        <f t="shared" si="97"/>
        <v>0</v>
      </c>
      <c r="J113" s="265"/>
      <c r="K113" s="43"/>
      <c r="L113" s="93">
        <f t="shared" si="98"/>
        <v>0</v>
      </c>
      <c r="M113" s="230"/>
      <c r="N113" s="43"/>
      <c r="O113" s="87">
        <f t="shared" si="99"/>
        <v>0</v>
      </c>
      <c r="P113" s="311"/>
      <c r="Q113" s="331"/>
      <c r="R113" s="405"/>
      <c r="S113" s="405"/>
      <c r="T113" s="405"/>
    </row>
    <row r="114" spans="1:20" ht="24" x14ac:dyDescent="0.25">
      <c r="A114" s="30">
        <v>2259</v>
      </c>
      <c r="B114" s="41" t="s">
        <v>111</v>
      </c>
      <c r="C114" s="190">
        <f t="shared" si="100"/>
        <v>626</v>
      </c>
      <c r="D114" s="265">
        <v>644</v>
      </c>
      <c r="E114" s="155">
        <v>-18</v>
      </c>
      <c r="F114" s="312">
        <f t="shared" si="96"/>
        <v>626</v>
      </c>
      <c r="G114" s="230"/>
      <c r="H114" s="43"/>
      <c r="I114" s="87">
        <f t="shared" si="97"/>
        <v>0</v>
      </c>
      <c r="J114" s="265"/>
      <c r="K114" s="43"/>
      <c r="L114" s="93">
        <f t="shared" si="98"/>
        <v>0</v>
      </c>
      <c r="M114" s="230"/>
      <c r="N114" s="43"/>
      <c r="O114" s="87">
        <f t="shared" si="99"/>
        <v>0</v>
      </c>
      <c r="P114" s="311" t="s">
        <v>814</v>
      </c>
      <c r="Q114" s="331"/>
      <c r="R114" s="405"/>
      <c r="S114" s="405"/>
      <c r="T114" s="405"/>
    </row>
    <row r="115" spans="1:20" x14ac:dyDescent="0.25">
      <c r="A115" s="72">
        <v>2260</v>
      </c>
      <c r="B115" s="41" t="s">
        <v>112</v>
      </c>
      <c r="C115" s="190">
        <f t="shared" si="100"/>
        <v>47</v>
      </c>
      <c r="D115" s="129">
        <f t="shared" ref="D115:E115" si="101">SUM(D116:D120)</f>
        <v>47</v>
      </c>
      <c r="E115" s="87">
        <f t="shared" si="101"/>
        <v>0</v>
      </c>
      <c r="F115" s="312">
        <f>SUM(F116:F120)</f>
        <v>47</v>
      </c>
      <c r="G115" s="231">
        <f t="shared" ref="G115:N115" si="102">SUM(G116:G120)</f>
        <v>0</v>
      </c>
      <c r="H115" s="73">
        <f t="shared" si="102"/>
        <v>0</v>
      </c>
      <c r="I115" s="87">
        <f t="shared" si="102"/>
        <v>0</v>
      </c>
      <c r="J115" s="129">
        <f t="shared" si="102"/>
        <v>0</v>
      </c>
      <c r="K115" s="73">
        <f t="shared" si="102"/>
        <v>0</v>
      </c>
      <c r="L115" s="93">
        <f t="shared" si="102"/>
        <v>0</v>
      </c>
      <c r="M115" s="231">
        <f t="shared" si="102"/>
        <v>0</v>
      </c>
      <c r="N115" s="73">
        <f t="shared" si="102"/>
        <v>0</v>
      </c>
      <c r="O115" s="87">
        <f>SUM(O116:O120)</f>
        <v>0</v>
      </c>
      <c r="P115" s="311"/>
      <c r="Q115" s="331"/>
      <c r="R115" s="405"/>
      <c r="S115" s="405"/>
      <c r="T115" s="405"/>
    </row>
    <row r="116" spans="1:20" hidden="1" x14ac:dyDescent="0.25">
      <c r="A116" s="30">
        <v>2261</v>
      </c>
      <c r="B116" s="41" t="s">
        <v>113</v>
      </c>
      <c r="C116" s="190">
        <f t="shared" si="100"/>
        <v>0</v>
      </c>
      <c r="D116" s="265"/>
      <c r="E116" s="43"/>
      <c r="F116" s="93">
        <f t="shared" ref="F116:F120" si="103">D116+E116</f>
        <v>0</v>
      </c>
      <c r="G116" s="230"/>
      <c r="H116" s="43"/>
      <c r="I116" s="87">
        <f t="shared" ref="I116:I120" si="104">G116+H116</f>
        <v>0</v>
      </c>
      <c r="J116" s="265"/>
      <c r="K116" s="43"/>
      <c r="L116" s="93">
        <f t="shared" ref="L116:L120" si="105">J116+K116</f>
        <v>0</v>
      </c>
      <c r="M116" s="230"/>
      <c r="N116" s="43"/>
      <c r="O116" s="87">
        <f t="shared" ref="O116:O120" si="106">M116+N116</f>
        <v>0</v>
      </c>
      <c r="P116" s="311"/>
      <c r="Q116" s="331"/>
      <c r="R116" s="405"/>
      <c r="S116" s="405"/>
      <c r="T116" s="405"/>
    </row>
    <row r="117" spans="1:20" hidden="1" x14ac:dyDescent="0.25">
      <c r="A117" s="30">
        <v>2262</v>
      </c>
      <c r="B117" s="41" t="s">
        <v>114</v>
      </c>
      <c r="C117" s="190">
        <f t="shared" si="100"/>
        <v>0</v>
      </c>
      <c r="D117" s="265"/>
      <c r="E117" s="43"/>
      <c r="F117" s="93">
        <f t="shared" si="103"/>
        <v>0</v>
      </c>
      <c r="G117" s="230"/>
      <c r="H117" s="43"/>
      <c r="I117" s="87">
        <f t="shared" si="104"/>
        <v>0</v>
      </c>
      <c r="J117" s="265"/>
      <c r="K117" s="43"/>
      <c r="L117" s="93">
        <f t="shared" si="105"/>
        <v>0</v>
      </c>
      <c r="M117" s="230"/>
      <c r="N117" s="43"/>
      <c r="O117" s="87">
        <f t="shared" si="106"/>
        <v>0</v>
      </c>
      <c r="P117" s="311"/>
      <c r="Q117" s="331"/>
      <c r="R117" s="405"/>
      <c r="S117" s="405"/>
      <c r="T117" s="405"/>
    </row>
    <row r="118" spans="1:20" hidden="1" x14ac:dyDescent="0.25">
      <c r="A118" s="30">
        <v>2263</v>
      </c>
      <c r="B118" s="41" t="s">
        <v>115</v>
      </c>
      <c r="C118" s="190">
        <f t="shared" si="100"/>
        <v>0</v>
      </c>
      <c r="D118" s="265"/>
      <c r="E118" s="43"/>
      <c r="F118" s="93">
        <f t="shared" si="103"/>
        <v>0</v>
      </c>
      <c r="G118" s="230"/>
      <c r="H118" s="43"/>
      <c r="I118" s="87">
        <f t="shared" si="104"/>
        <v>0</v>
      </c>
      <c r="J118" s="265"/>
      <c r="K118" s="43"/>
      <c r="L118" s="93">
        <f t="shared" si="105"/>
        <v>0</v>
      </c>
      <c r="M118" s="230"/>
      <c r="N118" s="43"/>
      <c r="O118" s="87">
        <f t="shared" si="106"/>
        <v>0</v>
      </c>
      <c r="P118" s="311"/>
      <c r="Q118" s="331"/>
      <c r="R118" s="405"/>
      <c r="S118" s="405"/>
      <c r="T118" s="405"/>
    </row>
    <row r="119" spans="1:20" ht="24" hidden="1" x14ac:dyDescent="0.25">
      <c r="A119" s="30">
        <v>2264</v>
      </c>
      <c r="B119" s="41" t="s">
        <v>116</v>
      </c>
      <c r="C119" s="190">
        <f t="shared" si="100"/>
        <v>0</v>
      </c>
      <c r="D119" s="265"/>
      <c r="E119" s="43"/>
      <c r="F119" s="93">
        <f t="shared" si="103"/>
        <v>0</v>
      </c>
      <c r="G119" s="230"/>
      <c r="H119" s="43"/>
      <c r="I119" s="87">
        <f t="shared" si="104"/>
        <v>0</v>
      </c>
      <c r="J119" s="265"/>
      <c r="K119" s="43"/>
      <c r="L119" s="93">
        <f t="shared" si="105"/>
        <v>0</v>
      </c>
      <c r="M119" s="230"/>
      <c r="N119" s="43"/>
      <c r="O119" s="87">
        <f t="shared" si="106"/>
        <v>0</v>
      </c>
      <c r="P119" s="311"/>
      <c r="Q119" s="331"/>
      <c r="R119" s="405"/>
      <c r="S119" s="405"/>
      <c r="T119" s="405"/>
    </row>
    <row r="120" spans="1:20" x14ac:dyDescent="0.25">
      <c r="A120" s="30">
        <v>2269</v>
      </c>
      <c r="B120" s="41" t="s">
        <v>117</v>
      </c>
      <c r="C120" s="190">
        <f t="shared" si="100"/>
        <v>47</v>
      </c>
      <c r="D120" s="265">
        <v>47</v>
      </c>
      <c r="E120" s="155"/>
      <c r="F120" s="312">
        <f t="shared" si="103"/>
        <v>47</v>
      </c>
      <c r="G120" s="230"/>
      <c r="H120" s="43"/>
      <c r="I120" s="87">
        <f t="shared" si="104"/>
        <v>0</v>
      </c>
      <c r="J120" s="265"/>
      <c r="K120" s="43"/>
      <c r="L120" s="93">
        <f t="shared" si="105"/>
        <v>0</v>
      </c>
      <c r="M120" s="230"/>
      <c r="N120" s="43"/>
      <c r="O120" s="87">
        <f t="shared" si="106"/>
        <v>0</v>
      </c>
      <c r="P120" s="311"/>
      <c r="Q120" s="331"/>
      <c r="R120" s="405"/>
      <c r="S120" s="405"/>
      <c r="T120" s="405"/>
    </row>
    <row r="121" spans="1:20" x14ac:dyDescent="0.25">
      <c r="A121" s="72">
        <v>2270</v>
      </c>
      <c r="B121" s="41" t="s">
        <v>118</v>
      </c>
      <c r="C121" s="190">
        <f t="shared" si="100"/>
        <v>145</v>
      </c>
      <c r="D121" s="129">
        <f t="shared" ref="D121:E121" si="107">SUM(D122:D126)</f>
        <v>145</v>
      </c>
      <c r="E121" s="87">
        <f t="shared" si="107"/>
        <v>0</v>
      </c>
      <c r="F121" s="312">
        <f>SUM(F122:F126)</f>
        <v>145</v>
      </c>
      <c r="G121" s="231">
        <f t="shared" ref="G121:N121" si="108">SUM(G122:G126)</f>
        <v>0</v>
      </c>
      <c r="H121" s="73">
        <f t="shared" si="108"/>
        <v>0</v>
      </c>
      <c r="I121" s="87">
        <f t="shared" si="108"/>
        <v>0</v>
      </c>
      <c r="J121" s="129">
        <f t="shared" si="108"/>
        <v>0</v>
      </c>
      <c r="K121" s="73">
        <f t="shared" si="108"/>
        <v>0</v>
      </c>
      <c r="L121" s="93">
        <f t="shared" si="108"/>
        <v>0</v>
      </c>
      <c r="M121" s="231">
        <f t="shared" si="108"/>
        <v>0</v>
      </c>
      <c r="N121" s="73">
        <f t="shared" si="108"/>
        <v>0</v>
      </c>
      <c r="O121" s="87">
        <f>SUM(O122:O126)</f>
        <v>0</v>
      </c>
      <c r="P121" s="311"/>
      <c r="Q121" s="331"/>
      <c r="R121" s="405"/>
      <c r="S121" s="405"/>
      <c r="T121" s="405"/>
    </row>
    <row r="122" spans="1:20" hidden="1" x14ac:dyDescent="0.25">
      <c r="A122" s="30">
        <v>2272</v>
      </c>
      <c r="B122" s="92" t="s">
        <v>119</v>
      </c>
      <c r="C122" s="190">
        <f t="shared" si="100"/>
        <v>0</v>
      </c>
      <c r="D122" s="265"/>
      <c r="E122" s="43"/>
      <c r="F122" s="93">
        <f t="shared" ref="F122:F126" si="109">D122+E122</f>
        <v>0</v>
      </c>
      <c r="G122" s="230"/>
      <c r="H122" s="43"/>
      <c r="I122" s="87">
        <f t="shared" ref="I122:I126" si="110">G122+H122</f>
        <v>0</v>
      </c>
      <c r="J122" s="265"/>
      <c r="K122" s="43"/>
      <c r="L122" s="93">
        <f t="shared" ref="L122:L126" si="111">J122+K122</f>
        <v>0</v>
      </c>
      <c r="M122" s="230"/>
      <c r="N122" s="43"/>
      <c r="O122" s="87">
        <f t="shared" ref="O122:O126" si="112">M122+N122</f>
        <v>0</v>
      </c>
      <c r="P122" s="311"/>
      <c r="Q122" s="331"/>
      <c r="R122" s="405"/>
      <c r="S122" s="405"/>
      <c r="T122" s="405"/>
    </row>
    <row r="123" spans="1:20" ht="24" hidden="1" x14ac:dyDescent="0.25">
      <c r="A123" s="30">
        <v>2274</v>
      </c>
      <c r="B123" s="117" t="s">
        <v>306</v>
      </c>
      <c r="C123" s="190">
        <f t="shared" si="100"/>
        <v>0</v>
      </c>
      <c r="D123" s="265"/>
      <c r="E123" s="43"/>
      <c r="F123" s="93">
        <f t="shared" si="109"/>
        <v>0</v>
      </c>
      <c r="G123" s="230"/>
      <c r="H123" s="43"/>
      <c r="I123" s="87">
        <f t="shared" si="110"/>
        <v>0</v>
      </c>
      <c r="J123" s="265"/>
      <c r="K123" s="43"/>
      <c r="L123" s="93">
        <f t="shared" si="111"/>
        <v>0</v>
      </c>
      <c r="M123" s="230"/>
      <c r="N123" s="43"/>
      <c r="O123" s="87">
        <f t="shared" si="112"/>
        <v>0</v>
      </c>
      <c r="P123" s="311"/>
      <c r="Q123" s="331"/>
      <c r="R123" s="405"/>
      <c r="S123" s="405"/>
      <c r="T123" s="405"/>
    </row>
    <row r="124" spans="1:20" ht="24" hidden="1" x14ac:dyDescent="0.25">
      <c r="A124" s="30">
        <v>2275</v>
      </c>
      <c r="B124" s="41" t="s">
        <v>120</v>
      </c>
      <c r="C124" s="190">
        <f t="shared" si="100"/>
        <v>0</v>
      </c>
      <c r="D124" s="265"/>
      <c r="E124" s="43"/>
      <c r="F124" s="93">
        <f t="shared" si="109"/>
        <v>0</v>
      </c>
      <c r="G124" s="230"/>
      <c r="H124" s="43"/>
      <c r="I124" s="87">
        <f t="shared" si="110"/>
        <v>0</v>
      </c>
      <c r="J124" s="265"/>
      <c r="K124" s="43"/>
      <c r="L124" s="93">
        <f t="shared" si="111"/>
        <v>0</v>
      </c>
      <c r="M124" s="230"/>
      <c r="N124" s="43"/>
      <c r="O124" s="87">
        <f t="shared" si="112"/>
        <v>0</v>
      </c>
      <c r="P124" s="311"/>
      <c r="Q124" s="331"/>
      <c r="R124" s="405"/>
      <c r="S124" s="405"/>
      <c r="T124" s="405"/>
    </row>
    <row r="125" spans="1:20" ht="36" hidden="1" x14ac:dyDescent="0.25">
      <c r="A125" s="30">
        <v>2276</v>
      </c>
      <c r="B125" s="41" t="s">
        <v>121</v>
      </c>
      <c r="C125" s="190">
        <f t="shared" si="100"/>
        <v>0</v>
      </c>
      <c r="D125" s="265"/>
      <c r="E125" s="43"/>
      <c r="F125" s="93">
        <f t="shared" si="109"/>
        <v>0</v>
      </c>
      <c r="G125" s="230"/>
      <c r="H125" s="43"/>
      <c r="I125" s="87">
        <f t="shared" si="110"/>
        <v>0</v>
      </c>
      <c r="J125" s="265"/>
      <c r="K125" s="43"/>
      <c r="L125" s="93">
        <f t="shared" si="111"/>
        <v>0</v>
      </c>
      <c r="M125" s="230"/>
      <c r="N125" s="43"/>
      <c r="O125" s="87">
        <f t="shared" si="112"/>
        <v>0</v>
      </c>
      <c r="P125" s="311"/>
      <c r="Q125" s="331"/>
      <c r="R125" s="405"/>
      <c r="S125" s="405"/>
      <c r="T125" s="405"/>
    </row>
    <row r="126" spans="1:20" ht="24" x14ac:dyDescent="0.25">
      <c r="A126" s="30">
        <v>2279</v>
      </c>
      <c r="B126" s="41" t="s">
        <v>122</v>
      </c>
      <c r="C126" s="190">
        <f t="shared" si="100"/>
        <v>145</v>
      </c>
      <c r="D126" s="265">
        <v>145</v>
      </c>
      <c r="E126" s="873"/>
      <c r="F126" s="312">
        <f t="shared" si="109"/>
        <v>145</v>
      </c>
      <c r="G126" s="230"/>
      <c r="H126" s="43"/>
      <c r="I126" s="87">
        <f t="shared" si="110"/>
        <v>0</v>
      </c>
      <c r="J126" s="265"/>
      <c r="K126" s="43"/>
      <c r="L126" s="93">
        <f t="shared" si="111"/>
        <v>0</v>
      </c>
      <c r="M126" s="230"/>
      <c r="N126" s="43"/>
      <c r="O126" s="87">
        <f t="shared" si="112"/>
        <v>0</v>
      </c>
      <c r="P126" s="311"/>
      <c r="Q126" s="331"/>
      <c r="R126" s="405"/>
      <c r="S126" s="405"/>
      <c r="T126" s="405"/>
    </row>
    <row r="127" spans="1:20" ht="24" hidden="1" x14ac:dyDescent="0.25">
      <c r="A127" s="600">
        <v>2280</v>
      </c>
      <c r="B127" s="38" t="s">
        <v>123</v>
      </c>
      <c r="C127" s="189">
        <f t="shared" si="100"/>
        <v>0</v>
      </c>
      <c r="D127" s="128">
        <f t="shared" ref="D127:O127" si="113">SUM(D128)</f>
        <v>0</v>
      </c>
      <c r="E127" s="75">
        <f>SUM(E128)</f>
        <v>0</v>
      </c>
      <c r="F127" s="175">
        <f t="shared" si="113"/>
        <v>0</v>
      </c>
      <c r="G127" s="233">
        <f t="shared" si="113"/>
        <v>0</v>
      </c>
      <c r="H127" s="75">
        <f t="shared" si="113"/>
        <v>0</v>
      </c>
      <c r="I127" s="86">
        <f t="shared" si="113"/>
        <v>0</v>
      </c>
      <c r="J127" s="128">
        <f t="shared" si="113"/>
        <v>0</v>
      </c>
      <c r="K127" s="75">
        <f t="shared" si="113"/>
        <v>0</v>
      </c>
      <c r="L127" s="175">
        <f t="shared" si="113"/>
        <v>0</v>
      </c>
      <c r="M127" s="233">
        <f t="shared" si="113"/>
        <v>0</v>
      </c>
      <c r="N127" s="75">
        <f t="shared" si="113"/>
        <v>0</v>
      </c>
      <c r="O127" s="87">
        <f t="shared" si="113"/>
        <v>0</v>
      </c>
      <c r="P127" s="311"/>
      <c r="Q127" s="331"/>
      <c r="R127" s="405"/>
      <c r="S127" s="405"/>
      <c r="T127" s="405"/>
    </row>
    <row r="128" spans="1:20" ht="24" hidden="1" x14ac:dyDescent="0.25">
      <c r="A128" s="30">
        <v>2283</v>
      </c>
      <c r="B128" s="41" t="s">
        <v>124</v>
      </c>
      <c r="C128" s="190">
        <f t="shared" si="100"/>
        <v>0</v>
      </c>
      <c r="D128" s="265"/>
      <c r="E128" s="43"/>
      <c r="F128" s="93">
        <f>D128+E128</f>
        <v>0</v>
      </c>
      <c r="G128" s="230"/>
      <c r="H128" s="43"/>
      <c r="I128" s="87">
        <f>G128+H128</f>
        <v>0</v>
      </c>
      <c r="J128" s="265"/>
      <c r="K128" s="43"/>
      <c r="L128" s="93">
        <f>J128+K128</f>
        <v>0</v>
      </c>
      <c r="M128" s="230"/>
      <c r="N128" s="43"/>
      <c r="O128" s="87">
        <f>M128+N128</f>
        <v>0</v>
      </c>
      <c r="P128" s="311"/>
      <c r="Q128" s="331"/>
      <c r="R128" s="405"/>
      <c r="S128" s="405"/>
      <c r="T128" s="405"/>
    </row>
    <row r="129" spans="1:20" ht="38.25" customHeight="1" x14ac:dyDescent="0.25">
      <c r="A129" s="34">
        <v>2300</v>
      </c>
      <c r="B129" s="69" t="s">
        <v>125</v>
      </c>
      <c r="C129" s="188">
        <f t="shared" si="100"/>
        <v>27040</v>
      </c>
      <c r="D129" s="127">
        <f t="shared" ref="D129:E129" si="114">SUM(D130,D135,D139,D140,D143,D150,D158,D159,D162)</f>
        <v>24112</v>
      </c>
      <c r="E129" s="120">
        <f t="shared" si="114"/>
        <v>0</v>
      </c>
      <c r="F129" s="314">
        <f>SUM(F130,F135,F139,F140,F143,F150,F158,F159,F162)</f>
        <v>24112</v>
      </c>
      <c r="G129" s="228">
        <f t="shared" ref="G129:N129" si="115">SUM(G130,G135,G139,G140,G143,G150,G158,G159,G162)</f>
        <v>0</v>
      </c>
      <c r="H129" s="36">
        <f t="shared" si="115"/>
        <v>0</v>
      </c>
      <c r="I129" s="120">
        <f t="shared" si="115"/>
        <v>0</v>
      </c>
      <c r="J129" s="127">
        <f t="shared" si="115"/>
        <v>2928</v>
      </c>
      <c r="K129" s="36">
        <f t="shared" si="115"/>
        <v>0</v>
      </c>
      <c r="L129" s="174">
        <f t="shared" si="115"/>
        <v>2928</v>
      </c>
      <c r="M129" s="228">
        <f t="shared" si="115"/>
        <v>0</v>
      </c>
      <c r="N129" s="36">
        <f t="shared" si="115"/>
        <v>0</v>
      </c>
      <c r="O129" s="120">
        <f>SUM(O130,O135,O139,O140,O143,O150,O158,O159,O162)</f>
        <v>0</v>
      </c>
      <c r="P129" s="317"/>
      <c r="Q129" s="331"/>
      <c r="R129" s="405"/>
      <c r="S129" s="405"/>
      <c r="T129" s="405"/>
    </row>
    <row r="130" spans="1:20" ht="24" x14ac:dyDescent="0.25">
      <c r="A130" s="600">
        <v>2310</v>
      </c>
      <c r="B130" s="38" t="s">
        <v>126</v>
      </c>
      <c r="C130" s="189">
        <f t="shared" si="100"/>
        <v>12429</v>
      </c>
      <c r="D130" s="128">
        <f t="shared" ref="D130:O130" si="116">SUM(D131:D134)</f>
        <v>12293</v>
      </c>
      <c r="E130" s="86">
        <f t="shared" si="116"/>
        <v>0</v>
      </c>
      <c r="F130" s="315">
        <f t="shared" si="116"/>
        <v>12293</v>
      </c>
      <c r="G130" s="233">
        <f t="shared" si="116"/>
        <v>0</v>
      </c>
      <c r="H130" s="75">
        <f t="shared" si="116"/>
        <v>0</v>
      </c>
      <c r="I130" s="86">
        <f t="shared" si="116"/>
        <v>0</v>
      </c>
      <c r="J130" s="128">
        <f t="shared" si="116"/>
        <v>136</v>
      </c>
      <c r="K130" s="75">
        <f t="shared" si="116"/>
        <v>0</v>
      </c>
      <c r="L130" s="175">
        <f t="shared" si="116"/>
        <v>136</v>
      </c>
      <c r="M130" s="233">
        <f t="shared" si="116"/>
        <v>0</v>
      </c>
      <c r="N130" s="75">
        <f t="shared" si="116"/>
        <v>0</v>
      </c>
      <c r="O130" s="86">
        <f t="shared" si="116"/>
        <v>0</v>
      </c>
      <c r="P130" s="310"/>
      <c r="Q130" s="331"/>
      <c r="R130" s="405"/>
      <c r="S130" s="405"/>
      <c r="T130" s="405"/>
    </row>
    <row r="131" spans="1:20" x14ac:dyDescent="0.25">
      <c r="A131" s="30">
        <v>2311</v>
      </c>
      <c r="B131" s="41" t="s">
        <v>127</v>
      </c>
      <c r="C131" s="190">
        <f t="shared" si="100"/>
        <v>1614</v>
      </c>
      <c r="D131" s="265">
        <v>1614</v>
      </c>
      <c r="E131" s="155"/>
      <c r="F131" s="312">
        <f t="shared" ref="F131:F134" si="117">D131+E131</f>
        <v>1614</v>
      </c>
      <c r="G131" s="230"/>
      <c r="H131" s="43"/>
      <c r="I131" s="87">
        <f t="shared" ref="I131:I134" si="118">G131+H131</f>
        <v>0</v>
      </c>
      <c r="J131" s="265"/>
      <c r="K131" s="43"/>
      <c r="L131" s="93">
        <f t="shared" ref="L131:L134" si="119">J131+K131</f>
        <v>0</v>
      </c>
      <c r="M131" s="230"/>
      <c r="N131" s="43"/>
      <c r="O131" s="87">
        <f t="shared" ref="O131:O134" si="120">M131+N131</f>
        <v>0</v>
      </c>
      <c r="P131" s="311"/>
      <c r="Q131" s="331"/>
      <c r="R131" s="405"/>
      <c r="S131" s="405"/>
      <c r="T131" s="405"/>
    </row>
    <row r="132" spans="1:20" x14ac:dyDescent="0.25">
      <c r="A132" s="30">
        <v>2312</v>
      </c>
      <c r="B132" s="41" t="s">
        <v>128</v>
      </c>
      <c r="C132" s="190">
        <f t="shared" si="100"/>
        <v>10239</v>
      </c>
      <c r="D132" s="265">
        <v>10239</v>
      </c>
      <c r="E132" s="155"/>
      <c r="F132" s="312">
        <f t="shared" si="117"/>
        <v>10239</v>
      </c>
      <c r="G132" s="230"/>
      <c r="H132" s="43"/>
      <c r="I132" s="87">
        <f t="shared" si="118"/>
        <v>0</v>
      </c>
      <c r="J132" s="265"/>
      <c r="K132" s="43"/>
      <c r="L132" s="93">
        <f t="shared" si="119"/>
        <v>0</v>
      </c>
      <c r="M132" s="230"/>
      <c r="N132" s="43"/>
      <c r="O132" s="87">
        <f t="shared" si="120"/>
        <v>0</v>
      </c>
      <c r="P132" s="311"/>
      <c r="Q132" s="331"/>
      <c r="R132" s="405"/>
      <c r="S132" s="405"/>
      <c r="T132" s="405"/>
    </row>
    <row r="133" spans="1:20" hidden="1" x14ac:dyDescent="0.25">
      <c r="A133" s="30">
        <v>2313</v>
      </c>
      <c r="B133" s="41" t="s">
        <v>129</v>
      </c>
      <c r="C133" s="190">
        <f t="shared" si="100"/>
        <v>0</v>
      </c>
      <c r="D133" s="265"/>
      <c r="E133" s="43"/>
      <c r="F133" s="93">
        <f t="shared" si="117"/>
        <v>0</v>
      </c>
      <c r="G133" s="230"/>
      <c r="H133" s="43"/>
      <c r="I133" s="87">
        <f t="shared" si="118"/>
        <v>0</v>
      </c>
      <c r="J133" s="265"/>
      <c r="K133" s="43"/>
      <c r="L133" s="93">
        <f t="shared" si="119"/>
        <v>0</v>
      </c>
      <c r="M133" s="230"/>
      <c r="N133" s="43"/>
      <c r="O133" s="87">
        <f t="shared" si="120"/>
        <v>0</v>
      </c>
      <c r="P133" s="311"/>
      <c r="Q133" s="331"/>
      <c r="R133" s="405"/>
      <c r="S133" s="405"/>
      <c r="T133" s="405"/>
    </row>
    <row r="134" spans="1:20" ht="35.25" customHeight="1" x14ac:dyDescent="0.25">
      <c r="A134" s="30">
        <v>2314</v>
      </c>
      <c r="B134" s="41" t="s">
        <v>307</v>
      </c>
      <c r="C134" s="190">
        <f t="shared" si="100"/>
        <v>576</v>
      </c>
      <c r="D134" s="265">
        <v>440</v>
      </c>
      <c r="E134" s="155"/>
      <c r="F134" s="312">
        <f t="shared" si="117"/>
        <v>440</v>
      </c>
      <c r="G134" s="230"/>
      <c r="H134" s="43"/>
      <c r="I134" s="87">
        <f t="shared" si="118"/>
        <v>0</v>
      </c>
      <c r="J134" s="265">
        <v>136</v>
      </c>
      <c r="K134" s="43"/>
      <c r="L134" s="93">
        <f t="shared" si="119"/>
        <v>136</v>
      </c>
      <c r="M134" s="230"/>
      <c r="N134" s="43"/>
      <c r="O134" s="87">
        <f t="shared" si="120"/>
        <v>0</v>
      </c>
      <c r="P134" s="311"/>
      <c r="Q134" s="331"/>
      <c r="R134" s="405"/>
      <c r="S134" s="405"/>
      <c r="T134" s="405"/>
    </row>
    <row r="135" spans="1:20" x14ac:dyDescent="0.25">
      <c r="A135" s="72">
        <v>2320</v>
      </c>
      <c r="B135" s="41" t="s">
        <v>130</v>
      </c>
      <c r="C135" s="190">
        <f t="shared" si="100"/>
        <v>4079</v>
      </c>
      <c r="D135" s="129">
        <f t="shared" ref="D135" si="121">SUM(D136:D138)</f>
        <v>2406</v>
      </c>
      <c r="E135" s="87">
        <f>SUM(E136:E138)</f>
        <v>0</v>
      </c>
      <c r="F135" s="312">
        <f>SUM(F136:F138)</f>
        <v>2406</v>
      </c>
      <c r="G135" s="231">
        <f t="shared" ref="G135" si="122">SUM(G136:G138)</f>
        <v>0</v>
      </c>
      <c r="H135" s="73">
        <f>SUM(H136:H138)</f>
        <v>0</v>
      </c>
      <c r="I135" s="87">
        <f t="shared" ref="I135:N135" si="123">SUM(I136:I138)</f>
        <v>0</v>
      </c>
      <c r="J135" s="129">
        <f t="shared" si="123"/>
        <v>1673</v>
      </c>
      <c r="K135" s="73">
        <f t="shared" si="123"/>
        <v>0</v>
      </c>
      <c r="L135" s="93">
        <f t="shared" si="123"/>
        <v>1673</v>
      </c>
      <c r="M135" s="231">
        <f t="shared" si="123"/>
        <v>0</v>
      </c>
      <c r="N135" s="73">
        <f t="shared" si="123"/>
        <v>0</v>
      </c>
      <c r="O135" s="87">
        <f>SUM(O136:O138)</f>
        <v>0</v>
      </c>
      <c r="P135" s="311"/>
      <c r="Q135" s="331"/>
      <c r="R135" s="405"/>
      <c r="S135" s="405"/>
      <c r="T135" s="405"/>
    </row>
    <row r="136" spans="1:20" hidden="1" x14ac:dyDescent="0.25">
      <c r="A136" s="30">
        <v>2321</v>
      </c>
      <c r="B136" s="41" t="s">
        <v>131</v>
      </c>
      <c r="C136" s="190">
        <f t="shared" si="100"/>
        <v>0</v>
      </c>
      <c r="D136" s="265"/>
      <c r="E136" s="43"/>
      <c r="F136" s="93">
        <f t="shared" ref="F136:F139" si="124">D136+E136</f>
        <v>0</v>
      </c>
      <c r="G136" s="230"/>
      <c r="H136" s="43"/>
      <c r="I136" s="87">
        <f t="shared" ref="I136:I139" si="125">G136+H136</f>
        <v>0</v>
      </c>
      <c r="J136" s="265"/>
      <c r="K136" s="43"/>
      <c r="L136" s="93">
        <f t="shared" ref="L136:L139" si="126">J136+K136</f>
        <v>0</v>
      </c>
      <c r="M136" s="230"/>
      <c r="N136" s="43"/>
      <c r="O136" s="87">
        <f t="shared" ref="O136:O139" si="127">M136+N136</f>
        <v>0</v>
      </c>
      <c r="P136" s="311"/>
      <c r="Q136" s="331"/>
      <c r="R136" s="405"/>
      <c r="S136" s="405"/>
      <c r="T136" s="405"/>
    </row>
    <row r="137" spans="1:20" x14ac:dyDescent="0.25">
      <c r="A137" s="30">
        <v>2322</v>
      </c>
      <c r="B137" s="41" t="s">
        <v>132</v>
      </c>
      <c r="C137" s="190">
        <f t="shared" si="100"/>
        <v>4079</v>
      </c>
      <c r="D137" s="265">
        <v>2406</v>
      </c>
      <c r="E137" s="155"/>
      <c r="F137" s="312">
        <f t="shared" si="124"/>
        <v>2406</v>
      </c>
      <c r="G137" s="230"/>
      <c r="H137" s="43"/>
      <c r="I137" s="87">
        <f t="shared" si="125"/>
        <v>0</v>
      </c>
      <c r="J137" s="265">
        <v>1673</v>
      </c>
      <c r="K137" s="43"/>
      <c r="L137" s="93">
        <f t="shared" si="126"/>
        <v>1673</v>
      </c>
      <c r="M137" s="230"/>
      <c r="N137" s="43"/>
      <c r="O137" s="87">
        <f t="shared" si="127"/>
        <v>0</v>
      </c>
      <c r="P137" s="311"/>
      <c r="Q137" s="331"/>
      <c r="R137" s="405"/>
      <c r="S137" s="405"/>
      <c r="T137" s="405"/>
    </row>
    <row r="138" spans="1:20" ht="10.5" hidden="1" customHeight="1" x14ac:dyDescent="0.25">
      <c r="A138" s="30">
        <v>2329</v>
      </c>
      <c r="B138" s="41" t="s">
        <v>133</v>
      </c>
      <c r="C138" s="190">
        <f t="shared" si="100"/>
        <v>0</v>
      </c>
      <c r="D138" s="265"/>
      <c r="E138" s="43"/>
      <c r="F138" s="93">
        <f t="shared" si="124"/>
        <v>0</v>
      </c>
      <c r="G138" s="230"/>
      <c r="H138" s="43"/>
      <c r="I138" s="87">
        <f t="shared" si="125"/>
        <v>0</v>
      </c>
      <c r="J138" s="265"/>
      <c r="K138" s="43"/>
      <c r="L138" s="93">
        <f t="shared" si="126"/>
        <v>0</v>
      </c>
      <c r="M138" s="230"/>
      <c r="N138" s="43"/>
      <c r="O138" s="87">
        <f t="shared" si="127"/>
        <v>0</v>
      </c>
      <c r="P138" s="311"/>
      <c r="Q138" s="331"/>
      <c r="R138" s="405"/>
      <c r="S138" s="405"/>
      <c r="T138" s="405"/>
    </row>
    <row r="139" spans="1:20" hidden="1" x14ac:dyDescent="0.25">
      <c r="A139" s="72">
        <v>2330</v>
      </c>
      <c r="B139" s="41" t="s">
        <v>134</v>
      </c>
      <c r="C139" s="190">
        <f t="shared" si="100"/>
        <v>0</v>
      </c>
      <c r="D139" s="265"/>
      <c r="E139" s="43"/>
      <c r="F139" s="93">
        <f t="shared" si="124"/>
        <v>0</v>
      </c>
      <c r="G139" s="230"/>
      <c r="H139" s="43"/>
      <c r="I139" s="87">
        <f t="shared" si="125"/>
        <v>0</v>
      </c>
      <c r="J139" s="265"/>
      <c r="K139" s="43"/>
      <c r="L139" s="93">
        <f t="shared" si="126"/>
        <v>0</v>
      </c>
      <c r="M139" s="230"/>
      <c r="N139" s="43"/>
      <c r="O139" s="87">
        <f t="shared" si="127"/>
        <v>0</v>
      </c>
      <c r="P139" s="311"/>
      <c r="Q139" s="331"/>
      <c r="R139" s="405"/>
      <c r="S139" s="405"/>
      <c r="T139" s="405"/>
    </row>
    <row r="140" spans="1:20" ht="36" customHeight="1" x14ac:dyDescent="0.25">
      <c r="A140" s="72">
        <v>2340</v>
      </c>
      <c r="B140" s="41" t="s">
        <v>135</v>
      </c>
      <c r="C140" s="190">
        <f t="shared" si="100"/>
        <v>315</v>
      </c>
      <c r="D140" s="129">
        <f t="shared" ref="D140" si="128">SUM(D141:D142)</f>
        <v>315</v>
      </c>
      <c r="E140" s="87">
        <f>SUM(E141:E142)</f>
        <v>0</v>
      </c>
      <c r="F140" s="312">
        <f>SUM(F141:F142)</f>
        <v>315</v>
      </c>
      <c r="G140" s="231">
        <f t="shared" ref="G140:N140" si="129">SUM(G141:G142)</f>
        <v>0</v>
      </c>
      <c r="H140" s="73">
        <f t="shared" si="129"/>
        <v>0</v>
      </c>
      <c r="I140" s="87">
        <f t="shared" si="129"/>
        <v>0</v>
      </c>
      <c r="J140" s="129">
        <f t="shared" si="129"/>
        <v>0</v>
      </c>
      <c r="K140" s="73">
        <f t="shared" si="129"/>
        <v>0</v>
      </c>
      <c r="L140" s="93">
        <f t="shared" si="129"/>
        <v>0</v>
      </c>
      <c r="M140" s="231">
        <f t="shared" si="129"/>
        <v>0</v>
      </c>
      <c r="N140" s="73">
        <f t="shared" si="129"/>
        <v>0</v>
      </c>
      <c r="O140" s="87">
        <f>SUM(O141:O142)</f>
        <v>0</v>
      </c>
      <c r="P140" s="311"/>
      <c r="Q140" s="331"/>
      <c r="R140" s="405"/>
      <c r="S140" s="405"/>
      <c r="T140" s="405"/>
    </row>
    <row r="141" spans="1:20" x14ac:dyDescent="0.25">
      <c r="A141" s="30">
        <v>2341</v>
      </c>
      <c r="B141" s="41" t="s">
        <v>136</v>
      </c>
      <c r="C141" s="190">
        <f t="shared" si="100"/>
        <v>315</v>
      </c>
      <c r="D141" s="265">
        <v>315</v>
      </c>
      <c r="E141" s="155"/>
      <c r="F141" s="312">
        <f t="shared" ref="F141:F142" si="130">D141+E141</f>
        <v>315</v>
      </c>
      <c r="G141" s="230"/>
      <c r="H141" s="43"/>
      <c r="I141" s="87">
        <f t="shared" ref="I141:I142" si="131">G141+H141</f>
        <v>0</v>
      </c>
      <c r="J141" s="265"/>
      <c r="K141" s="43"/>
      <c r="L141" s="93">
        <f t="shared" ref="L141:L142" si="132">J141+K141</f>
        <v>0</v>
      </c>
      <c r="M141" s="230"/>
      <c r="N141" s="43"/>
      <c r="O141" s="87">
        <f t="shared" ref="O141:O142" si="133">M141+N141</f>
        <v>0</v>
      </c>
      <c r="P141" s="311"/>
      <c r="Q141" s="331"/>
      <c r="R141" s="405"/>
      <c r="S141" s="405"/>
      <c r="T141" s="405"/>
    </row>
    <row r="142" spans="1:20" ht="24" hidden="1" x14ac:dyDescent="0.25">
      <c r="A142" s="30">
        <v>2344</v>
      </c>
      <c r="B142" s="41" t="s">
        <v>137</v>
      </c>
      <c r="C142" s="190">
        <f t="shared" si="100"/>
        <v>0</v>
      </c>
      <c r="D142" s="265"/>
      <c r="E142" s="43"/>
      <c r="F142" s="93">
        <f t="shared" si="130"/>
        <v>0</v>
      </c>
      <c r="G142" s="230"/>
      <c r="H142" s="43"/>
      <c r="I142" s="87">
        <f t="shared" si="131"/>
        <v>0</v>
      </c>
      <c r="J142" s="265"/>
      <c r="K142" s="43"/>
      <c r="L142" s="93">
        <f t="shared" si="132"/>
        <v>0</v>
      </c>
      <c r="M142" s="230"/>
      <c r="N142" s="43"/>
      <c r="O142" s="87">
        <f t="shared" si="133"/>
        <v>0</v>
      </c>
      <c r="P142" s="311"/>
      <c r="Q142" s="331"/>
      <c r="R142" s="405"/>
      <c r="S142" s="405"/>
      <c r="T142" s="405"/>
    </row>
    <row r="143" spans="1:20" ht="24" x14ac:dyDescent="0.25">
      <c r="A143" s="70">
        <v>2350</v>
      </c>
      <c r="B143" s="55" t="s">
        <v>138</v>
      </c>
      <c r="C143" s="195">
        <f t="shared" si="100"/>
        <v>3929</v>
      </c>
      <c r="D143" s="82">
        <f t="shared" ref="D143" si="134">SUM(D144:D149)</f>
        <v>2810</v>
      </c>
      <c r="E143" s="153">
        <f>SUM(E144:E149)</f>
        <v>0</v>
      </c>
      <c r="F143" s="309">
        <f>SUM(F144:F149)</f>
        <v>2810</v>
      </c>
      <c r="G143" s="229">
        <f t="shared" ref="G143:N143" si="135">SUM(G144:G149)</f>
        <v>0</v>
      </c>
      <c r="H143" s="71">
        <f t="shared" si="135"/>
        <v>0</v>
      </c>
      <c r="I143" s="153">
        <f t="shared" si="135"/>
        <v>0</v>
      </c>
      <c r="J143" s="82">
        <f t="shared" si="135"/>
        <v>1119</v>
      </c>
      <c r="K143" s="71">
        <f t="shared" si="135"/>
        <v>0</v>
      </c>
      <c r="L143" s="172">
        <f t="shared" si="135"/>
        <v>1119</v>
      </c>
      <c r="M143" s="229">
        <f t="shared" si="135"/>
        <v>0</v>
      </c>
      <c r="N143" s="71">
        <f t="shared" si="135"/>
        <v>0</v>
      </c>
      <c r="O143" s="153">
        <f>SUM(O144:O149)</f>
        <v>0</v>
      </c>
      <c r="P143" s="313"/>
      <c r="Q143" s="331"/>
      <c r="R143" s="405"/>
      <c r="S143" s="405"/>
      <c r="T143" s="405"/>
    </row>
    <row r="144" spans="1:20" x14ac:dyDescent="0.25">
      <c r="A144" s="27">
        <v>2351</v>
      </c>
      <c r="B144" s="38" t="s">
        <v>139</v>
      </c>
      <c r="C144" s="189">
        <f t="shared" si="100"/>
        <v>904</v>
      </c>
      <c r="D144" s="264">
        <v>650</v>
      </c>
      <c r="E144" s="154"/>
      <c r="F144" s="315">
        <f t="shared" ref="F144:F149" si="136">D144+E144</f>
        <v>650</v>
      </c>
      <c r="G144" s="220"/>
      <c r="H144" s="40"/>
      <c r="I144" s="86">
        <f t="shared" ref="I144:I149" si="137">G144+H144</f>
        <v>0</v>
      </c>
      <c r="J144" s="264">
        <v>254</v>
      </c>
      <c r="K144" s="40"/>
      <c r="L144" s="175">
        <f t="shared" ref="L144:L149" si="138">J144+K144</f>
        <v>254</v>
      </c>
      <c r="M144" s="220"/>
      <c r="N144" s="40"/>
      <c r="O144" s="86">
        <f t="shared" ref="O144:O149" si="139">M144+N144</f>
        <v>0</v>
      </c>
      <c r="P144" s="310"/>
      <c r="Q144" s="331"/>
      <c r="R144" s="405"/>
      <c r="S144" s="405"/>
      <c r="T144" s="405"/>
    </row>
    <row r="145" spans="1:20" x14ac:dyDescent="0.25">
      <c r="A145" s="30">
        <v>2352</v>
      </c>
      <c r="B145" s="41" t="s">
        <v>140</v>
      </c>
      <c r="C145" s="190">
        <f t="shared" si="100"/>
        <v>1920</v>
      </c>
      <c r="D145" s="265">
        <v>1720</v>
      </c>
      <c r="E145" s="155"/>
      <c r="F145" s="312">
        <f t="shared" si="136"/>
        <v>1720</v>
      </c>
      <c r="G145" s="230"/>
      <c r="H145" s="43"/>
      <c r="I145" s="87">
        <f t="shared" si="137"/>
        <v>0</v>
      </c>
      <c r="J145" s="265">
        <v>200</v>
      </c>
      <c r="K145" s="43"/>
      <c r="L145" s="93">
        <f t="shared" si="138"/>
        <v>200</v>
      </c>
      <c r="M145" s="230"/>
      <c r="N145" s="43"/>
      <c r="O145" s="87">
        <f t="shared" si="139"/>
        <v>0</v>
      </c>
      <c r="P145" s="311"/>
      <c r="Q145" s="331"/>
      <c r="R145" s="405"/>
      <c r="S145" s="405"/>
      <c r="T145" s="405"/>
    </row>
    <row r="146" spans="1:20" ht="24" x14ac:dyDescent="0.25">
      <c r="A146" s="30">
        <v>2353</v>
      </c>
      <c r="B146" s="41" t="s">
        <v>141</v>
      </c>
      <c r="C146" s="190">
        <f t="shared" si="100"/>
        <v>200</v>
      </c>
      <c r="D146" s="265">
        <v>200</v>
      </c>
      <c r="E146" s="155"/>
      <c r="F146" s="312">
        <f t="shared" si="136"/>
        <v>200</v>
      </c>
      <c r="G146" s="230"/>
      <c r="H146" s="43"/>
      <c r="I146" s="87">
        <f t="shared" si="137"/>
        <v>0</v>
      </c>
      <c r="J146" s="265"/>
      <c r="K146" s="43"/>
      <c r="L146" s="93">
        <f t="shared" si="138"/>
        <v>0</v>
      </c>
      <c r="M146" s="230"/>
      <c r="N146" s="43"/>
      <c r="O146" s="87">
        <f t="shared" si="139"/>
        <v>0</v>
      </c>
      <c r="P146" s="311"/>
      <c r="Q146" s="331"/>
      <c r="R146" s="405"/>
      <c r="S146" s="405"/>
      <c r="T146" s="405"/>
    </row>
    <row r="147" spans="1:20" ht="24" x14ac:dyDescent="0.25">
      <c r="A147" s="30">
        <v>2354</v>
      </c>
      <c r="B147" s="41" t="s">
        <v>142</v>
      </c>
      <c r="C147" s="190">
        <f t="shared" si="100"/>
        <v>665</v>
      </c>
      <c r="D147" s="265"/>
      <c r="E147" s="155"/>
      <c r="F147" s="312">
        <f t="shared" si="136"/>
        <v>0</v>
      </c>
      <c r="G147" s="230"/>
      <c r="H147" s="43"/>
      <c r="I147" s="87">
        <f t="shared" si="137"/>
        <v>0</v>
      </c>
      <c r="J147" s="265">
        <v>665</v>
      </c>
      <c r="K147" s="43"/>
      <c r="L147" s="93">
        <f t="shared" si="138"/>
        <v>665</v>
      </c>
      <c r="M147" s="230"/>
      <c r="N147" s="43"/>
      <c r="O147" s="87">
        <f t="shared" si="139"/>
        <v>0</v>
      </c>
      <c r="P147" s="311"/>
      <c r="Q147" s="331"/>
      <c r="R147" s="405"/>
      <c r="S147" s="405"/>
      <c r="T147" s="405"/>
    </row>
    <row r="148" spans="1:20" ht="24" x14ac:dyDescent="0.25">
      <c r="A148" s="30">
        <v>2355</v>
      </c>
      <c r="B148" s="41" t="s">
        <v>143</v>
      </c>
      <c r="C148" s="190">
        <f t="shared" si="100"/>
        <v>240</v>
      </c>
      <c r="D148" s="265">
        <v>240</v>
      </c>
      <c r="E148" s="155"/>
      <c r="F148" s="312">
        <f t="shared" si="136"/>
        <v>240</v>
      </c>
      <c r="G148" s="230"/>
      <c r="H148" s="43"/>
      <c r="I148" s="87">
        <f t="shared" si="137"/>
        <v>0</v>
      </c>
      <c r="J148" s="265"/>
      <c r="K148" s="43"/>
      <c r="L148" s="93">
        <f t="shared" si="138"/>
        <v>0</v>
      </c>
      <c r="M148" s="230"/>
      <c r="N148" s="43"/>
      <c r="O148" s="87">
        <f t="shared" si="139"/>
        <v>0</v>
      </c>
      <c r="P148" s="311"/>
      <c r="Q148" s="331"/>
      <c r="R148" s="405"/>
      <c r="S148" s="405"/>
      <c r="T148" s="405"/>
    </row>
    <row r="149" spans="1:20" ht="24" hidden="1" x14ac:dyDescent="0.25">
      <c r="A149" s="30">
        <v>2359</v>
      </c>
      <c r="B149" s="41" t="s">
        <v>144</v>
      </c>
      <c r="C149" s="190">
        <f t="shared" si="100"/>
        <v>0</v>
      </c>
      <c r="D149" s="265"/>
      <c r="E149" s="43"/>
      <c r="F149" s="93">
        <f t="shared" si="136"/>
        <v>0</v>
      </c>
      <c r="G149" s="230"/>
      <c r="H149" s="43"/>
      <c r="I149" s="87">
        <f t="shared" si="137"/>
        <v>0</v>
      </c>
      <c r="J149" s="265"/>
      <c r="K149" s="43"/>
      <c r="L149" s="93">
        <f t="shared" si="138"/>
        <v>0</v>
      </c>
      <c r="M149" s="230"/>
      <c r="N149" s="43"/>
      <c r="O149" s="87">
        <f t="shared" si="139"/>
        <v>0</v>
      </c>
      <c r="P149" s="311"/>
      <c r="Q149" s="331"/>
      <c r="R149" s="405"/>
      <c r="S149" s="405"/>
      <c r="T149" s="405"/>
    </row>
    <row r="150" spans="1:20" ht="24.75" customHeight="1" x14ac:dyDescent="0.25">
      <c r="A150" s="72">
        <v>2360</v>
      </c>
      <c r="B150" s="41" t="s">
        <v>145</v>
      </c>
      <c r="C150" s="190">
        <f t="shared" si="100"/>
        <v>1400</v>
      </c>
      <c r="D150" s="129">
        <f t="shared" ref="D150" si="140">SUM(D151:D157)</f>
        <v>1400</v>
      </c>
      <c r="E150" s="87">
        <f>SUM(E151:E157)</f>
        <v>0</v>
      </c>
      <c r="F150" s="312">
        <f>SUM(F151:F157)</f>
        <v>1400</v>
      </c>
      <c r="G150" s="231">
        <f t="shared" ref="G150:N150" si="141">SUM(G151:G157)</f>
        <v>0</v>
      </c>
      <c r="H150" s="73">
        <f t="shared" si="141"/>
        <v>0</v>
      </c>
      <c r="I150" s="87">
        <f t="shared" si="141"/>
        <v>0</v>
      </c>
      <c r="J150" s="129">
        <f t="shared" si="141"/>
        <v>0</v>
      </c>
      <c r="K150" s="73">
        <f t="shared" si="141"/>
        <v>0</v>
      </c>
      <c r="L150" s="93">
        <f t="shared" si="141"/>
        <v>0</v>
      </c>
      <c r="M150" s="231">
        <f t="shared" si="141"/>
        <v>0</v>
      </c>
      <c r="N150" s="73">
        <f t="shared" si="141"/>
        <v>0</v>
      </c>
      <c r="O150" s="87">
        <f>SUM(O151:O157)</f>
        <v>0</v>
      </c>
      <c r="P150" s="311"/>
      <c r="Q150" s="331"/>
      <c r="R150" s="405"/>
      <c r="S150" s="405"/>
      <c r="T150" s="405"/>
    </row>
    <row r="151" spans="1:20" hidden="1" x14ac:dyDescent="0.25">
      <c r="A151" s="29">
        <v>2361</v>
      </c>
      <c r="B151" s="41" t="s">
        <v>146</v>
      </c>
      <c r="C151" s="190">
        <f t="shared" si="100"/>
        <v>0</v>
      </c>
      <c r="D151" s="265"/>
      <c r="E151" s="43"/>
      <c r="F151" s="93">
        <f t="shared" ref="F151:F158" si="142">D151+E151</f>
        <v>0</v>
      </c>
      <c r="G151" s="230"/>
      <c r="H151" s="43"/>
      <c r="I151" s="87">
        <f t="shared" ref="I151:I158" si="143">G151+H151</f>
        <v>0</v>
      </c>
      <c r="J151" s="265"/>
      <c r="K151" s="43"/>
      <c r="L151" s="93">
        <f t="shared" ref="L151:L158" si="144">J151+K151</f>
        <v>0</v>
      </c>
      <c r="M151" s="230"/>
      <c r="N151" s="43"/>
      <c r="O151" s="87">
        <f t="shared" ref="O151:O158" si="145">M151+N151</f>
        <v>0</v>
      </c>
      <c r="P151" s="311"/>
      <c r="Q151" s="331"/>
      <c r="R151" s="405"/>
      <c r="S151" s="405"/>
      <c r="T151" s="405"/>
    </row>
    <row r="152" spans="1:20" ht="24" hidden="1" x14ac:dyDescent="0.25">
      <c r="A152" s="29">
        <v>2362</v>
      </c>
      <c r="B152" s="41" t="s">
        <v>147</v>
      </c>
      <c r="C152" s="190">
        <f t="shared" si="100"/>
        <v>0</v>
      </c>
      <c r="D152" s="265"/>
      <c r="E152" s="43"/>
      <c r="F152" s="93">
        <f t="shared" si="142"/>
        <v>0</v>
      </c>
      <c r="G152" s="230"/>
      <c r="H152" s="43"/>
      <c r="I152" s="87">
        <f t="shared" si="143"/>
        <v>0</v>
      </c>
      <c r="J152" s="265"/>
      <c r="K152" s="43"/>
      <c r="L152" s="93">
        <f t="shared" si="144"/>
        <v>0</v>
      </c>
      <c r="M152" s="230"/>
      <c r="N152" s="43"/>
      <c r="O152" s="87">
        <f t="shared" si="145"/>
        <v>0</v>
      </c>
      <c r="P152" s="311"/>
      <c r="Q152" s="331"/>
      <c r="R152" s="405"/>
      <c r="S152" s="405"/>
      <c r="T152" s="405"/>
    </row>
    <row r="153" spans="1:20" x14ac:dyDescent="0.25">
      <c r="A153" s="29">
        <v>2363</v>
      </c>
      <c r="B153" s="41" t="s">
        <v>148</v>
      </c>
      <c r="C153" s="190">
        <f t="shared" si="100"/>
        <v>1400</v>
      </c>
      <c r="D153" s="265">
        <v>1400</v>
      </c>
      <c r="E153" s="155"/>
      <c r="F153" s="312">
        <f t="shared" si="142"/>
        <v>1400</v>
      </c>
      <c r="G153" s="230"/>
      <c r="H153" s="43"/>
      <c r="I153" s="87">
        <f t="shared" si="143"/>
        <v>0</v>
      </c>
      <c r="J153" s="265"/>
      <c r="K153" s="43"/>
      <c r="L153" s="93">
        <f t="shared" si="144"/>
        <v>0</v>
      </c>
      <c r="M153" s="230"/>
      <c r="N153" s="43"/>
      <c r="O153" s="87">
        <f t="shared" si="145"/>
        <v>0</v>
      </c>
      <c r="P153" s="311"/>
      <c r="Q153" s="331"/>
      <c r="R153" s="405"/>
      <c r="S153" s="405"/>
      <c r="T153" s="405"/>
    </row>
    <row r="154" spans="1:20" hidden="1" x14ac:dyDescent="0.25">
      <c r="A154" s="29">
        <v>2364</v>
      </c>
      <c r="B154" s="41" t="s">
        <v>149</v>
      </c>
      <c r="C154" s="190">
        <f t="shared" si="100"/>
        <v>0</v>
      </c>
      <c r="D154" s="265"/>
      <c r="E154" s="43"/>
      <c r="F154" s="93">
        <f t="shared" si="142"/>
        <v>0</v>
      </c>
      <c r="G154" s="230"/>
      <c r="H154" s="43"/>
      <c r="I154" s="87">
        <f t="shared" si="143"/>
        <v>0</v>
      </c>
      <c r="J154" s="265"/>
      <c r="K154" s="43"/>
      <c r="L154" s="93">
        <f t="shared" si="144"/>
        <v>0</v>
      </c>
      <c r="M154" s="230"/>
      <c r="N154" s="43"/>
      <c r="O154" s="87">
        <f t="shared" si="145"/>
        <v>0</v>
      </c>
      <c r="P154" s="311"/>
      <c r="Q154" s="331"/>
      <c r="R154" s="405"/>
      <c r="S154" s="405"/>
      <c r="T154" s="405"/>
    </row>
    <row r="155" spans="1:20" ht="12.75" hidden="1" customHeight="1" x14ac:dyDescent="0.25">
      <c r="A155" s="29">
        <v>2365</v>
      </c>
      <c r="B155" s="41" t="s">
        <v>150</v>
      </c>
      <c r="C155" s="190">
        <f t="shared" si="100"/>
        <v>0</v>
      </c>
      <c r="D155" s="265"/>
      <c r="E155" s="43"/>
      <c r="F155" s="93">
        <f t="shared" si="142"/>
        <v>0</v>
      </c>
      <c r="G155" s="230"/>
      <c r="H155" s="43"/>
      <c r="I155" s="87">
        <f t="shared" si="143"/>
        <v>0</v>
      </c>
      <c r="J155" s="265"/>
      <c r="K155" s="43"/>
      <c r="L155" s="93">
        <f t="shared" si="144"/>
        <v>0</v>
      </c>
      <c r="M155" s="230"/>
      <c r="N155" s="43"/>
      <c r="O155" s="87">
        <f t="shared" si="145"/>
        <v>0</v>
      </c>
      <c r="P155" s="311"/>
      <c r="Q155" s="331"/>
      <c r="R155" s="405"/>
      <c r="S155" s="405"/>
      <c r="T155" s="405"/>
    </row>
    <row r="156" spans="1:20" ht="36" hidden="1" x14ac:dyDescent="0.25">
      <c r="A156" s="29">
        <v>2366</v>
      </c>
      <c r="B156" s="41" t="s">
        <v>151</v>
      </c>
      <c r="C156" s="190">
        <f t="shared" si="100"/>
        <v>0</v>
      </c>
      <c r="D156" s="265"/>
      <c r="E156" s="43"/>
      <c r="F156" s="93">
        <f t="shared" si="142"/>
        <v>0</v>
      </c>
      <c r="G156" s="230"/>
      <c r="H156" s="43"/>
      <c r="I156" s="87">
        <f t="shared" si="143"/>
        <v>0</v>
      </c>
      <c r="J156" s="265"/>
      <c r="K156" s="43"/>
      <c r="L156" s="93">
        <f t="shared" si="144"/>
        <v>0</v>
      </c>
      <c r="M156" s="230"/>
      <c r="N156" s="43"/>
      <c r="O156" s="87">
        <f t="shared" si="145"/>
        <v>0</v>
      </c>
      <c r="P156" s="311"/>
      <c r="Q156" s="331"/>
      <c r="R156" s="405"/>
      <c r="S156" s="405"/>
      <c r="T156" s="405"/>
    </row>
    <row r="157" spans="1:20" ht="48" hidden="1" x14ac:dyDescent="0.25">
      <c r="A157" s="29">
        <v>2369</v>
      </c>
      <c r="B157" s="41" t="s">
        <v>152</v>
      </c>
      <c r="C157" s="190">
        <f t="shared" si="100"/>
        <v>0</v>
      </c>
      <c r="D157" s="265"/>
      <c r="E157" s="43"/>
      <c r="F157" s="93">
        <f t="shared" si="142"/>
        <v>0</v>
      </c>
      <c r="G157" s="230"/>
      <c r="H157" s="43"/>
      <c r="I157" s="87">
        <f t="shared" si="143"/>
        <v>0</v>
      </c>
      <c r="J157" s="265"/>
      <c r="K157" s="43"/>
      <c r="L157" s="93">
        <f t="shared" si="144"/>
        <v>0</v>
      </c>
      <c r="M157" s="230"/>
      <c r="N157" s="43"/>
      <c r="O157" s="87">
        <f t="shared" si="145"/>
        <v>0</v>
      </c>
      <c r="P157" s="311"/>
      <c r="Q157" s="331"/>
      <c r="R157" s="405"/>
      <c r="S157" s="405"/>
      <c r="T157" s="405"/>
    </row>
    <row r="158" spans="1:20" x14ac:dyDescent="0.25">
      <c r="A158" s="70">
        <v>2370</v>
      </c>
      <c r="B158" s="55" t="s">
        <v>153</v>
      </c>
      <c r="C158" s="195">
        <f t="shared" si="100"/>
        <v>4888</v>
      </c>
      <c r="D158" s="262">
        <v>4888</v>
      </c>
      <c r="E158" s="156"/>
      <c r="F158" s="309">
        <f t="shared" si="142"/>
        <v>4888</v>
      </c>
      <c r="G158" s="232"/>
      <c r="H158" s="74"/>
      <c r="I158" s="153">
        <f t="shared" si="143"/>
        <v>0</v>
      </c>
      <c r="J158" s="262"/>
      <c r="K158" s="74"/>
      <c r="L158" s="172">
        <f t="shared" si="144"/>
        <v>0</v>
      </c>
      <c r="M158" s="232"/>
      <c r="N158" s="74"/>
      <c r="O158" s="153">
        <f t="shared" si="145"/>
        <v>0</v>
      </c>
      <c r="P158" s="313"/>
      <c r="Q158" s="331"/>
      <c r="R158" s="405"/>
      <c r="S158" s="405"/>
      <c r="T158" s="405"/>
    </row>
    <row r="159" spans="1:20" hidden="1" x14ac:dyDescent="0.25">
      <c r="A159" s="70">
        <v>2380</v>
      </c>
      <c r="B159" s="55" t="s">
        <v>154</v>
      </c>
      <c r="C159" s="195">
        <f t="shared" si="100"/>
        <v>0</v>
      </c>
      <c r="D159" s="82">
        <f t="shared" ref="D159:E159" si="146">SUM(D160:D161)</f>
        <v>0</v>
      </c>
      <c r="E159" s="71">
        <f t="shared" si="146"/>
        <v>0</v>
      </c>
      <c r="F159" s="172">
        <f>SUM(F160:F161)</f>
        <v>0</v>
      </c>
      <c r="G159" s="229">
        <f t="shared" ref="G159:N159" si="147">SUM(G160:G161)</f>
        <v>0</v>
      </c>
      <c r="H159" s="71">
        <f t="shared" si="147"/>
        <v>0</v>
      </c>
      <c r="I159" s="153">
        <f t="shared" si="147"/>
        <v>0</v>
      </c>
      <c r="J159" s="82">
        <f t="shared" si="147"/>
        <v>0</v>
      </c>
      <c r="K159" s="71">
        <f t="shared" si="147"/>
        <v>0</v>
      </c>
      <c r="L159" s="172">
        <f t="shared" si="147"/>
        <v>0</v>
      </c>
      <c r="M159" s="229">
        <f t="shared" si="147"/>
        <v>0</v>
      </c>
      <c r="N159" s="71">
        <f t="shared" si="147"/>
        <v>0</v>
      </c>
      <c r="O159" s="153">
        <f>SUM(O160:O161)</f>
        <v>0</v>
      </c>
      <c r="P159" s="313"/>
      <c r="Q159" s="331"/>
      <c r="R159" s="405"/>
      <c r="S159" s="405"/>
      <c r="T159" s="405"/>
    </row>
    <row r="160" spans="1:20" hidden="1" x14ac:dyDescent="0.25">
      <c r="A160" s="26">
        <v>2381</v>
      </c>
      <c r="B160" s="38" t="s">
        <v>155</v>
      </c>
      <c r="C160" s="189">
        <f t="shared" si="100"/>
        <v>0</v>
      </c>
      <c r="D160" s="264"/>
      <c r="E160" s="40"/>
      <c r="F160" s="175">
        <f t="shared" ref="F160:F163" si="148">D160+E160</f>
        <v>0</v>
      </c>
      <c r="G160" s="220"/>
      <c r="H160" s="40"/>
      <c r="I160" s="86">
        <f t="shared" ref="I160:I163" si="149">G160+H160</f>
        <v>0</v>
      </c>
      <c r="J160" s="264"/>
      <c r="K160" s="40"/>
      <c r="L160" s="175">
        <f t="shared" ref="L160:L163" si="150">J160+K160</f>
        <v>0</v>
      </c>
      <c r="M160" s="220"/>
      <c r="N160" s="40"/>
      <c r="O160" s="86">
        <f t="shared" ref="O160:O163" si="151">M160+N160</f>
        <v>0</v>
      </c>
      <c r="P160" s="310"/>
      <c r="Q160" s="331"/>
      <c r="R160" s="405"/>
      <c r="S160" s="405"/>
      <c r="T160" s="405"/>
    </row>
    <row r="161" spans="1:20" ht="24" hidden="1" x14ac:dyDescent="0.25">
      <c r="A161" s="29">
        <v>2389</v>
      </c>
      <c r="B161" s="41" t="s">
        <v>156</v>
      </c>
      <c r="C161" s="190">
        <f t="shared" si="100"/>
        <v>0</v>
      </c>
      <c r="D161" s="265"/>
      <c r="E161" s="43"/>
      <c r="F161" s="93">
        <f t="shared" si="148"/>
        <v>0</v>
      </c>
      <c r="G161" s="230"/>
      <c r="H161" s="43"/>
      <c r="I161" s="87">
        <f t="shared" si="149"/>
        <v>0</v>
      </c>
      <c r="J161" s="265"/>
      <c r="K161" s="43"/>
      <c r="L161" s="93">
        <f t="shared" si="150"/>
        <v>0</v>
      </c>
      <c r="M161" s="230"/>
      <c r="N161" s="43"/>
      <c r="O161" s="87">
        <f t="shared" si="151"/>
        <v>0</v>
      </c>
      <c r="P161" s="311"/>
      <c r="Q161" s="331"/>
      <c r="R161" s="405"/>
      <c r="S161" s="405"/>
      <c r="T161" s="405"/>
    </row>
    <row r="162" spans="1:20" hidden="1" x14ac:dyDescent="0.25">
      <c r="A162" s="70">
        <v>2390</v>
      </c>
      <c r="B162" s="55" t="s">
        <v>157</v>
      </c>
      <c r="C162" s="195">
        <f t="shared" si="100"/>
        <v>0</v>
      </c>
      <c r="D162" s="262"/>
      <c r="E162" s="74"/>
      <c r="F162" s="172">
        <f t="shared" si="148"/>
        <v>0</v>
      </c>
      <c r="G162" s="232"/>
      <c r="H162" s="74"/>
      <c r="I162" s="153">
        <f t="shared" si="149"/>
        <v>0</v>
      </c>
      <c r="J162" s="262"/>
      <c r="K162" s="74"/>
      <c r="L162" s="172">
        <f t="shared" si="150"/>
        <v>0</v>
      </c>
      <c r="M162" s="232"/>
      <c r="N162" s="74"/>
      <c r="O162" s="153">
        <f t="shared" si="151"/>
        <v>0</v>
      </c>
      <c r="P162" s="313"/>
      <c r="Q162" s="331"/>
      <c r="R162" s="405"/>
      <c r="S162" s="405"/>
      <c r="T162" s="405"/>
    </row>
    <row r="163" spans="1:20" x14ac:dyDescent="0.25">
      <c r="A163" s="34">
        <v>2400</v>
      </c>
      <c r="B163" s="69" t="s">
        <v>158</v>
      </c>
      <c r="C163" s="188">
        <f t="shared" si="100"/>
        <v>176</v>
      </c>
      <c r="D163" s="249">
        <v>176</v>
      </c>
      <c r="E163" s="157"/>
      <c r="F163" s="314">
        <f t="shared" si="148"/>
        <v>176</v>
      </c>
      <c r="G163" s="234"/>
      <c r="H163" s="76"/>
      <c r="I163" s="120">
        <f t="shared" si="149"/>
        <v>0</v>
      </c>
      <c r="J163" s="249"/>
      <c r="K163" s="76"/>
      <c r="L163" s="174">
        <f t="shared" si="150"/>
        <v>0</v>
      </c>
      <c r="M163" s="234"/>
      <c r="N163" s="76"/>
      <c r="O163" s="120">
        <f t="shared" si="151"/>
        <v>0</v>
      </c>
      <c r="P163" s="317"/>
      <c r="Q163" s="331"/>
      <c r="R163" s="405"/>
      <c r="S163" s="405"/>
      <c r="T163" s="405"/>
    </row>
    <row r="164" spans="1:20" ht="24" x14ac:dyDescent="0.25">
      <c r="A164" s="34">
        <v>2500</v>
      </c>
      <c r="B164" s="69" t="s">
        <v>159</v>
      </c>
      <c r="C164" s="188">
        <f t="shared" si="100"/>
        <v>111</v>
      </c>
      <c r="D164" s="127">
        <f t="shared" ref="D164:E164" si="152">SUM(D165,D170)</f>
        <v>111</v>
      </c>
      <c r="E164" s="120">
        <f t="shared" si="152"/>
        <v>0</v>
      </c>
      <c r="F164" s="314">
        <f>SUM(F165,F170)</f>
        <v>111</v>
      </c>
      <c r="G164" s="228">
        <f t="shared" ref="G164:O164" si="153">SUM(G165,G170)</f>
        <v>0</v>
      </c>
      <c r="H164" s="36">
        <f t="shared" si="153"/>
        <v>0</v>
      </c>
      <c r="I164" s="120">
        <f t="shared" si="153"/>
        <v>0</v>
      </c>
      <c r="J164" s="127">
        <f t="shared" si="153"/>
        <v>0</v>
      </c>
      <c r="K164" s="36">
        <f t="shared" si="153"/>
        <v>0</v>
      </c>
      <c r="L164" s="174">
        <f t="shared" si="153"/>
        <v>0</v>
      </c>
      <c r="M164" s="228">
        <f t="shared" si="153"/>
        <v>0</v>
      </c>
      <c r="N164" s="36">
        <f t="shared" si="153"/>
        <v>0</v>
      </c>
      <c r="O164" s="120">
        <f t="shared" si="153"/>
        <v>0</v>
      </c>
      <c r="P164" s="440"/>
      <c r="Q164" s="331"/>
      <c r="R164" s="405"/>
      <c r="S164" s="405"/>
      <c r="T164" s="405"/>
    </row>
    <row r="165" spans="1:20" ht="16.5" customHeight="1" x14ac:dyDescent="0.25">
      <c r="A165" s="600">
        <v>2510</v>
      </c>
      <c r="B165" s="38" t="s">
        <v>160</v>
      </c>
      <c r="C165" s="189">
        <f t="shared" si="100"/>
        <v>111</v>
      </c>
      <c r="D165" s="128">
        <f t="shared" ref="D165:E165" si="154">SUM(D166:D169)</f>
        <v>111</v>
      </c>
      <c r="E165" s="86">
        <f t="shared" si="154"/>
        <v>0</v>
      </c>
      <c r="F165" s="315">
        <f>SUM(F166:F169)</f>
        <v>111</v>
      </c>
      <c r="G165" s="233">
        <f t="shared" ref="G165:O165" si="155">SUM(G166:G169)</f>
        <v>0</v>
      </c>
      <c r="H165" s="75">
        <f t="shared" si="155"/>
        <v>0</v>
      </c>
      <c r="I165" s="86">
        <f t="shared" si="155"/>
        <v>0</v>
      </c>
      <c r="J165" s="128">
        <f t="shared" si="155"/>
        <v>0</v>
      </c>
      <c r="K165" s="75">
        <f t="shared" si="155"/>
        <v>0</v>
      </c>
      <c r="L165" s="175">
        <f t="shared" si="155"/>
        <v>0</v>
      </c>
      <c r="M165" s="233">
        <f t="shared" si="155"/>
        <v>0</v>
      </c>
      <c r="N165" s="75">
        <f t="shared" si="155"/>
        <v>0</v>
      </c>
      <c r="O165" s="158">
        <f t="shared" si="155"/>
        <v>0</v>
      </c>
      <c r="P165" s="323"/>
      <c r="Q165" s="331"/>
      <c r="R165" s="405"/>
      <c r="S165" s="405"/>
      <c r="T165" s="405"/>
    </row>
    <row r="166" spans="1:20" ht="24" hidden="1" x14ac:dyDescent="0.25">
      <c r="A166" s="30">
        <v>2512</v>
      </c>
      <c r="B166" s="41" t="s">
        <v>161</v>
      </c>
      <c r="C166" s="190">
        <f t="shared" si="100"/>
        <v>0</v>
      </c>
      <c r="D166" s="265"/>
      <c r="E166" s="43"/>
      <c r="F166" s="93">
        <f t="shared" ref="F166:F171" si="156">D166+E166</f>
        <v>0</v>
      </c>
      <c r="G166" s="230"/>
      <c r="H166" s="43"/>
      <c r="I166" s="87">
        <f t="shared" ref="I166:I171" si="157">G166+H166</f>
        <v>0</v>
      </c>
      <c r="J166" s="265"/>
      <c r="K166" s="43"/>
      <c r="L166" s="93">
        <f t="shared" ref="L166:L171" si="158">J166+K166</f>
        <v>0</v>
      </c>
      <c r="M166" s="230"/>
      <c r="N166" s="43"/>
      <c r="O166" s="87">
        <f t="shared" ref="O166:O171" si="159">M166+N166</f>
        <v>0</v>
      </c>
      <c r="P166" s="311"/>
      <c r="Q166" s="331"/>
      <c r="R166" s="405"/>
      <c r="S166" s="405"/>
      <c r="T166" s="405"/>
    </row>
    <row r="167" spans="1:20" ht="36" hidden="1" x14ac:dyDescent="0.25">
      <c r="A167" s="30">
        <v>2513</v>
      </c>
      <c r="B167" s="41" t="s">
        <v>162</v>
      </c>
      <c r="C167" s="190">
        <f t="shared" si="100"/>
        <v>0</v>
      </c>
      <c r="D167" s="265"/>
      <c r="E167" s="43"/>
      <c r="F167" s="93">
        <f t="shared" si="156"/>
        <v>0</v>
      </c>
      <c r="G167" s="230"/>
      <c r="H167" s="43"/>
      <c r="I167" s="87">
        <f t="shared" si="157"/>
        <v>0</v>
      </c>
      <c r="J167" s="265"/>
      <c r="K167" s="43"/>
      <c r="L167" s="93">
        <f t="shared" si="158"/>
        <v>0</v>
      </c>
      <c r="M167" s="230"/>
      <c r="N167" s="43"/>
      <c r="O167" s="87">
        <f t="shared" si="159"/>
        <v>0</v>
      </c>
      <c r="P167" s="311"/>
      <c r="Q167" s="331"/>
      <c r="R167" s="405"/>
      <c r="S167" s="405"/>
      <c r="T167" s="405"/>
    </row>
    <row r="168" spans="1:20" ht="24" hidden="1" x14ac:dyDescent="0.25">
      <c r="A168" s="30">
        <v>2515</v>
      </c>
      <c r="B168" s="41" t="s">
        <v>163</v>
      </c>
      <c r="C168" s="190">
        <f t="shared" si="100"/>
        <v>0</v>
      </c>
      <c r="D168" s="265"/>
      <c r="E168" s="43"/>
      <c r="F168" s="93">
        <f t="shared" si="156"/>
        <v>0</v>
      </c>
      <c r="G168" s="230"/>
      <c r="H168" s="43"/>
      <c r="I168" s="87">
        <f t="shared" si="157"/>
        <v>0</v>
      </c>
      <c r="J168" s="265"/>
      <c r="K168" s="43"/>
      <c r="L168" s="93">
        <f t="shared" si="158"/>
        <v>0</v>
      </c>
      <c r="M168" s="230"/>
      <c r="N168" s="43"/>
      <c r="O168" s="87">
        <f t="shared" si="159"/>
        <v>0</v>
      </c>
      <c r="P168" s="311"/>
      <c r="Q168" s="331"/>
      <c r="R168" s="405"/>
      <c r="S168" s="405"/>
      <c r="T168" s="405"/>
    </row>
    <row r="169" spans="1:20" ht="24" x14ac:dyDescent="0.25">
      <c r="A169" s="30">
        <v>2519</v>
      </c>
      <c r="B169" s="41" t="s">
        <v>164</v>
      </c>
      <c r="C169" s="190">
        <f t="shared" si="100"/>
        <v>111</v>
      </c>
      <c r="D169" s="265">
        <v>111</v>
      </c>
      <c r="E169" s="155"/>
      <c r="F169" s="312">
        <f t="shared" si="156"/>
        <v>111</v>
      </c>
      <c r="G169" s="230"/>
      <c r="H169" s="43"/>
      <c r="I169" s="87">
        <f t="shared" si="157"/>
        <v>0</v>
      </c>
      <c r="J169" s="265"/>
      <c r="K169" s="43"/>
      <c r="L169" s="93">
        <f t="shared" si="158"/>
        <v>0</v>
      </c>
      <c r="M169" s="230"/>
      <c r="N169" s="43"/>
      <c r="O169" s="87">
        <f t="shared" si="159"/>
        <v>0</v>
      </c>
      <c r="P169" s="311"/>
      <c r="Q169" s="331"/>
      <c r="R169" s="405"/>
      <c r="S169" s="405"/>
      <c r="T169" s="405"/>
    </row>
    <row r="170" spans="1:20" ht="24" hidden="1" x14ac:dyDescent="0.25">
      <c r="A170" s="72">
        <v>2520</v>
      </c>
      <c r="B170" s="41" t="s">
        <v>165</v>
      </c>
      <c r="C170" s="190">
        <f t="shared" si="100"/>
        <v>0</v>
      </c>
      <c r="D170" s="265"/>
      <c r="E170" s="43"/>
      <c r="F170" s="93">
        <f t="shared" si="156"/>
        <v>0</v>
      </c>
      <c r="G170" s="230"/>
      <c r="H170" s="43"/>
      <c r="I170" s="87">
        <f t="shared" si="157"/>
        <v>0</v>
      </c>
      <c r="J170" s="265"/>
      <c r="K170" s="43"/>
      <c r="L170" s="93">
        <f t="shared" si="158"/>
        <v>0</v>
      </c>
      <c r="M170" s="230"/>
      <c r="N170" s="43"/>
      <c r="O170" s="87">
        <f t="shared" si="159"/>
        <v>0</v>
      </c>
      <c r="P170" s="311"/>
      <c r="Q170" s="331"/>
      <c r="R170" s="405"/>
      <c r="S170" s="405"/>
      <c r="T170" s="405"/>
    </row>
    <row r="171" spans="1:20" s="77" customFormat="1" ht="48" hidden="1" x14ac:dyDescent="0.25">
      <c r="A171" s="17">
        <v>2800</v>
      </c>
      <c r="B171" s="38" t="s">
        <v>166</v>
      </c>
      <c r="C171" s="189">
        <f t="shared" si="100"/>
        <v>0</v>
      </c>
      <c r="D171" s="264"/>
      <c r="E171" s="40"/>
      <c r="F171" s="407">
        <f t="shared" si="156"/>
        <v>0</v>
      </c>
      <c r="G171" s="212"/>
      <c r="H171" s="28"/>
      <c r="I171" s="408">
        <f t="shared" si="157"/>
        <v>0</v>
      </c>
      <c r="J171" s="245"/>
      <c r="K171" s="28"/>
      <c r="L171" s="407">
        <f t="shared" si="158"/>
        <v>0</v>
      </c>
      <c r="M171" s="212"/>
      <c r="N171" s="28"/>
      <c r="O171" s="408">
        <f t="shared" si="159"/>
        <v>0</v>
      </c>
      <c r="P171" s="293"/>
      <c r="Q171" s="341"/>
      <c r="R171" s="405"/>
      <c r="S171" s="405"/>
      <c r="T171" s="405"/>
    </row>
    <row r="172" spans="1:20" hidden="1" x14ac:dyDescent="0.25">
      <c r="A172" s="67">
        <v>3000</v>
      </c>
      <c r="B172" s="67" t="s">
        <v>167</v>
      </c>
      <c r="C172" s="200">
        <f t="shared" si="100"/>
        <v>0</v>
      </c>
      <c r="D172" s="134">
        <f t="shared" ref="D172:E172" si="160">SUM(D173,D183)</f>
        <v>0</v>
      </c>
      <c r="E172" s="68">
        <f t="shared" si="160"/>
        <v>0</v>
      </c>
      <c r="F172" s="170">
        <f>SUM(F173,F183)</f>
        <v>0</v>
      </c>
      <c r="G172" s="227">
        <f t="shared" ref="G172:N172" si="161">SUM(G173,G183)</f>
        <v>0</v>
      </c>
      <c r="H172" s="68">
        <f t="shared" si="161"/>
        <v>0</v>
      </c>
      <c r="I172" s="122">
        <f t="shared" si="161"/>
        <v>0</v>
      </c>
      <c r="J172" s="134">
        <f t="shared" si="161"/>
        <v>0</v>
      </c>
      <c r="K172" s="68">
        <f t="shared" si="161"/>
        <v>0</v>
      </c>
      <c r="L172" s="170">
        <f t="shared" si="161"/>
        <v>0</v>
      </c>
      <c r="M172" s="227">
        <f t="shared" si="161"/>
        <v>0</v>
      </c>
      <c r="N172" s="68">
        <f t="shared" si="161"/>
        <v>0</v>
      </c>
      <c r="O172" s="122">
        <f>SUM(O173,O183)</f>
        <v>0</v>
      </c>
      <c r="P172" s="439"/>
      <c r="Q172" s="331"/>
      <c r="R172" s="405"/>
      <c r="S172" s="405"/>
      <c r="T172" s="405"/>
    </row>
    <row r="173" spans="1:20" ht="24" hidden="1" x14ac:dyDescent="0.25">
      <c r="A173" s="34">
        <v>3200</v>
      </c>
      <c r="B173" s="78" t="s">
        <v>168</v>
      </c>
      <c r="C173" s="188">
        <f t="shared" si="100"/>
        <v>0</v>
      </c>
      <c r="D173" s="127">
        <f t="shared" ref="D173:E173" si="162">SUM(D174,D178)</f>
        <v>0</v>
      </c>
      <c r="E173" s="36">
        <f t="shared" si="162"/>
        <v>0</v>
      </c>
      <c r="F173" s="174">
        <f>SUM(F174,F178)</f>
        <v>0</v>
      </c>
      <c r="G173" s="228">
        <f t="shared" ref="G173:O173" si="163">SUM(G174,G178)</f>
        <v>0</v>
      </c>
      <c r="H173" s="36">
        <f t="shared" si="163"/>
        <v>0</v>
      </c>
      <c r="I173" s="120">
        <f t="shared" si="163"/>
        <v>0</v>
      </c>
      <c r="J173" s="127">
        <f t="shared" si="163"/>
        <v>0</v>
      </c>
      <c r="K173" s="36">
        <f t="shared" si="163"/>
        <v>0</v>
      </c>
      <c r="L173" s="174">
        <f t="shared" si="163"/>
        <v>0</v>
      </c>
      <c r="M173" s="228">
        <f t="shared" si="163"/>
        <v>0</v>
      </c>
      <c r="N173" s="36">
        <f t="shared" si="163"/>
        <v>0</v>
      </c>
      <c r="O173" s="121">
        <f t="shared" si="163"/>
        <v>0</v>
      </c>
      <c r="P173" s="440"/>
      <c r="Q173" s="331"/>
      <c r="R173" s="405"/>
      <c r="S173" s="405"/>
      <c r="T173" s="405"/>
    </row>
    <row r="174" spans="1:20" ht="36" hidden="1" x14ac:dyDescent="0.25">
      <c r="A174" s="600">
        <v>3260</v>
      </c>
      <c r="B174" s="38" t="s">
        <v>169</v>
      </c>
      <c r="C174" s="189">
        <f t="shared" si="100"/>
        <v>0</v>
      </c>
      <c r="D174" s="128">
        <f t="shared" ref="D174:E174" si="164">SUM(D175:D177)</f>
        <v>0</v>
      </c>
      <c r="E174" s="75">
        <f t="shared" si="164"/>
        <v>0</v>
      </c>
      <c r="F174" s="175">
        <f>SUM(F175:F177)</f>
        <v>0</v>
      </c>
      <c r="G174" s="233">
        <f t="shared" ref="G174:N174" si="165">SUM(G175:G177)</f>
        <v>0</v>
      </c>
      <c r="H174" s="75">
        <f t="shared" si="165"/>
        <v>0</v>
      </c>
      <c r="I174" s="86">
        <f t="shared" si="165"/>
        <v>0</v>
      </c>
      <c r="J174" s="128">
        <f t="shared" si="165"/>
        <v>0</v>
      </c>
      <c r="K174" s="75">
        <f t="shared" si="165"/>
        <v>0</v>
      </c>
      <c r="L174" s="175">
        <f t="shared" si="165"/>
        <v>0</v>
      </c>
      <c r="M174" s="233">
        <f t="shared" si="165"/>
        <v>0</v>
      </c>
      <c r="N174" s="75">
        <f t="shared" si="165"/>
        <v>0</v>
      </c>
      <c r="O174" s="86">
        <f>SUM(O175:O177)</f>
        <v>0</v>
      </c>
      <c r="P174" s="310"/>
      <c r="Q174" s="331"/>
      <c r="R174" s="405"/>
      <c r="S174" s="405"/>
      <c r="T174" s="405"/>
    </row>
    <row r="175" spans="1:20" ht="24" hidden="1" x14ac:dyDescent="0.25">
      <c r="A175" s="30">
        <v>3261</v>
      </c>
      <c r="B175" s="41" t="s">
        <v>170</v>
      </c>
      <c r="C175" s="190">
        <f t="shared" si="100"/>
        <v>0</v>
      </c>
      <c r="D175" s="265"/>
      <c r="E175" s="43"/>
      <c r="F175" s="93">
        <f t="shared" ref="F175:F177" si="166">D175+E175</f>
        <v>0</v>
      </c>
      <c r="G175" s="230"/>
      <c r="H175" s="43"/>
      <c r="I175" s="87">
        <f t="shared" ref="I175:I177" si="167">G175+H175</f>
        <v>0</v>
      </c>
      <c r="J175" s="265"/>
      <c r="K175" s="43"/>
      <c r="L175" s="93">
        <f t="shared" ref="L175:L177" si="168">J175+K175</f>
        <v>0</v>
      </c>
      <c r="M175" s="230"/>
      <c r="N175" s="43"/>
      <c r="O175" s="87">
        <f t="shared" ref="O175:O177" si="169">M175+N175</f>
        <v>0</v>
      </c>
      <c r="P175" s="311"/>
      <c r="Q175" s="331"/>
      <c r="R175" s="405"/>
      <c r="S175" s="405"/>
      <c r="T175" s="405"/>
    </row>
    <row r="176" spans="1:20" ht="36" hidden="1" x14ac:dyDescent="0.25">
      <c r="A176" s="30">
        <v>3262</v>
      </c>
      <c r="B176" s="41" t="s">
        <v>171</v>
      </c>
      <c r="C176" s="190">
        <f t="shared" si="100"/>
        <v>0</v>
      </c>
      <c r="D176" s="265"/>
      <c r="E176" s="43"/>
      <c r="F176" s="93">
        <f t="shared" si="166"/>
        <v>0</v>
      </c>
      <c r="G176" s="230"/>
      <c r="H176" s="43"/>
      <c r="I176" s="87">
        <f t="shared" si="167"/>
        <v>0</v>
      </c>
      <c r="J176" s="265"/>
      <c r="K176" s="43"/>
      <c r="L176" s="93">
        <f t="shared" si="168"/>
        <v>0</v>
      </c>
      <c r="M176" s="230"/>
      <c r="N176" s="43"/>
      <c r="O176" s="87">
        <f t="shared" si="169"/>
        <v>0</v>
      </c>
      <c r="P176" s="311"/>
      <c r="Q176" s="331"/>
      <c r="R176" s="405"/>
      <c r="S176" s="405"/>
      <c r="T176" s="405"/>
    </row>
    <row r="177" spans="1:20" ht="24" hidden="1" x14ac:dyDescent="0.25">
      <c r="A177" s="30">
        <v>3263</v>
      </c>
      <c r="B177" s="41" t="s">
        <v>172</v>
      </c>
      <c r="C177" s="190">
        <f t="shared" ref="C177:C240" si="170">SUM(F177,I177,L177,O177)</f>
        <v>0</v>
      </c>
      <c r="D177" s="265"/>
      <c r="E177" s="43"/>
      <c r="F177" s="93">
        <f t="shared" si="166"/>
        <v>0</v>
      </c>
      <c r="G177" s="230"/>
      <c r="H177" s="43"/>
      <c r="I177" s="87">
        <f t="shared" si="167"/>
        <v>0</v>
      </c>
      <c r="J177" s="265"/>
      <c r="K177" s="43"/>
      <c r="L177" s="93">
        <f t="shared" si="168"/>
        <v>0</v>
      </c>
      <c r="M177" s="230"/>
      <c r="N177" s="43"/>
      <c r="O177" s="87">
        <f t="shared" si="169"/>
        <v>0</v>
      </c>
      <c r="P177" s="311"/>
      <c r="Q177" s="331"/>
      <c r="R177" s="405"/>
      <c r="S177" s="405"/>
      <c r="T177" s="405"/>
    </row>
    <row r="178" spans="1:20" ht="84" hidden="1" x14ac:dyDescent="0.25">
      <c r="A178" s="600">
        <v>3290</v>
      </c>
      <c r="B178" s="38" t="s">
        <v>300</v>
      </c>
      <c r="C178" s="201">
        <f t="shared" si="170"/>
        <v>0</v>
      </c>
      <c r="D178" s="128">
        <f t="shared" ref="D178:E178" si="171">SUM(D179:D182)</f>
        <v>0</v>
      </c>
      <c r="E178" s="75">
        <f t="shared" si="171"/>
        <v>0</v>
      </c>
      <c r="F178" s="175">
        <f>SUM(F179:F182)</f>
        <v>0</v>
      </c>
      <c r="G178" s="233">
        <f t="shared" ref="G178:O178" si="172">SUM(G179:G182)</f>
        <v>0</v>
      </c>
      <c r="H178" s="75">
        <f t="shared" si="172"/>
        <v>0</v>
      </c>
      <c r="I178" s="86">
        <f t="shared" si="172"/>
        <v>0</v>
      </c>
      <c r="J178" s="128">
        <f t="shared" si="172"/>
        <v>0</v>
      </c>
      <c r="K178" s="75">
        <f t="shared" si="172"/>
        <v>0</v>
      </c>
      <c r="L178" s="175">
        <f t="shared" si="172"/>
        <v>0</v>
      </c>
      <c r="M178" s="233">
        <f t="shared" si="172"/>
        <v>0</v>
      </c>
      <c r="N178" s="75">
        <f t="shared" si="172"/>
        <v>0</v>
      </c>
      <c r="O178" s="159">
        <f t="shared" si="172"/>
        <v>0</v>
      </c>
      <c r="P178" s="320"/>
      <c r="Q178" s="331"/>
      <c r="R178" s="405"/>
      <c r="S178" s="405"/>
      <c r="T178" s="405"/>
    </row>
    <row r="179" spans="1:20" ht="72" hidden="1" x14ac:dyDescent="0.25">
      <c r="A179" s="30">
        <v>3291</v>
      </c>
      <c r="B179" s="41" t="s">
        <v>173</v>
      </c>
      <c r="C179" s="190">
        <f t="shared" si="170"/>
        <v>0</v>
      </c>
      <c r="D179" s="265"/>
      <c r="E179" s="43"/>
      <c r="F179" s="93">
        <f t="shared" ref="F179:F182" si="173">D179+E179</f>
        <v>0</v>
      </c>
      <c r="G179" s="230"/>
      <c r="H179" s="43"/>
      <c r="I179" s="87">
        <f t="shared" ref="I179:I182" si="174">G179+H179</f>
        <v>0</v>
      </c>
      <c r="J179" s="265"/>
      <c r="K179" s="43"/>
      <c r="L179" s="93">
        <f t="shared" ref="L179:L182" si="175">J179+K179</f>
        <v>0</v>
      </c>
      <c r="M179" s="230"/>
      <c r="N179" s="43"/>
      <c r="O179" s="87">
        <f t="shared" ref="O179:O182" si="176">M179+N179</f>
        <v>0</v>
      </c>
      <c r="P179" s="311"/>
      <c r="Q179" s="331"/>
      <c r="R179" s="405"/>
      <c r="S179" s="405"/>
      <c r="T179" s="405"/>
    </row>
    <row r="180" spans="1:20" ht="72" hidden="1" x14ac:dyDescent="0.25">
      <c r="A180" s="30">
        <v>3292</v>
      </c>
      <c r="B180" s="41" t="s">
        <v>174</v>
      </c>
      <c r="C180" s="190">
        <f t="shared" si="170"/>
        <v>0</v>
      </c>
      <c r="D180" s="265"/>
      <c r="E180" s="43"/>
      <c r="F180" s="93">
        <f t="shared" si="173"/>
        <v>0</v>
      </c>
      <c r="G180" s="230"/>
      <c r="H180" s="43"/>
      <c r="I180" s="87">
        <f t="shared" si="174"/>
        <v>0</v>
      </c>
      <c r="J180" s="265"/>
      <c r="K180" s="43"/>
      <c r="L180" s="93">
        <f t="shared" si="175"/>
        <v>0</v>
      </c>
      <c r="M180" s="230"/>
      <c r="N180" s="43"/>
      <c r="O180" s="87">
        <f t="shared" si="176"/>
        <v>0</v>
      </c>
      <c r="P180" s="311"/>
      <c r="Q180" s="331"/>
      <c r="R180" s="405"/>
      <c r="S180" s="405"/>
      <c r="T180" s="405"/>
    </row>
    <row r="181" spans="1:20" ht="72" hidden="1" x14ac:dyDescent="0.25">
      <c r="A181" s="30">
        <v>3293</v>
      </c>
      <c r="B181" s="41" t="s">
        <v>175</v>
      </c>
      <c r="C181" s="190">
        <f t="shared" si="170"/>
        <v>0</v>
      </c>
      <c r="D181" s="265"/>
      <c r="E181" s="43"/>
      <c r="F181" s="93">
        <f t="shared" si="173"/>
        <v>0</v>
      </c>
      <c r="G181" s="230"/>
      <c r="H181" s="43"/>
      <c r="I181" s="87">
        <f t="shared" si="174"/>
        <v>0</v>
      </c>
      <c r="J181" s="265"/>
      <c r="K181" s="43"/>
      <c r="L181" s="93">
        <f t="shared" si="175"/>
        <v>0</v>
      </c>
      <c r="M181" s="230"/>
      <c r="N181" s="43"/>
      <c r="O181" s="87">
        <f t="shared" si="176"/>
        <v>0</v>
      </c>
      <c r="P181" s="311"/>
      <c r="Q181" s="331"/>
      <c r="R181" s="405"/>
      <c r="S181" s="405"/>
      <c r="T181" s="405"/>
    </row>
    <row r="182" spans="1:20" ht="60" hidden="1" x14ac:dyDescent="0.25">
      <c r="A182" s="79">
        <v>3294</v>
      </c>
      <c r="B182" s="41" t="s">
        <v>176</v>
      </c>
      <c r="C182" s="201">
        <f t="shared" si="170"/>
        <v>0</v>
      </c>
      <c r="D182" s="266"/>
      <c r="E182" s="80"/>
      <c r="F182" s="443">
        <f t="shared" si="173"/>
        <v>0</v>
      </c>
      <c r="G182" s="235"/>
      <c r="H182" s="80"/>
      <c r="I182" s="159">
        <f t="shared" si="174"/>
        <v>0</v>
      </c>
      <c r="J182" s="266"/>
      <c r="K182" s="80"/>
      <c r="L182" s="443">
        <f t="shared" si="175"/>
        <v>0</v>
      </c>
      <c r="M182" s="235"/>
      <c r="N182" s="80"/>
      <c r="O182" s="159">
        <f t="shared" si="176"/>
        <v>0</v>
      </c>
      <c r="P182" s="320"/>
      <c r="Q182" s="331"/>
      <c r="R182" s="405"/>
      <c r="S182" s="405"/>
      <c r="T182" s="405"/>
    </row>
    <row r="183" spans="1:20" ht="48" hidden="1" x14ac:dyDescent="0.25">
      <c r="A183" s="49">
        <v>3300</v>
      </c>
      <c r="B183" s="78" t="s">
        <v>177</v>
      </c>
      <c r="C183" s="202">
        <f t="shared" si="170"/>
        <v>0</v>
      </c>
      <c r="D183" s="135">
        <f t="shared" ref="D183:E183" si="177">SUM(D184:D185)</f>
        <v>0</v>
      </c>
      <c r="E183" s="81">
        <f t="shared" si="177"/>
        <v>0</v>
      </c>
      <c r="F183" s="171">
        <f>SUM(F184:F185)</f>
        <v>0</v>
      </c>
      <c r="G183" s="236">
        <f t="shared" ref="G183:O183" si="178">SUM(G184:G185)</f>
        <v>0</v>
      </c>
      <c r="H183" s="81">
        <f t="shared" si="178"/>
        <v>0</v>
      </c>
      <c r="I183" s="121">
        <f t="shared" si="178"/>
        <v>0</v>
      </c>
      <c r="J183" s="135">
        <f t="shared" si="178"/>
        <v>0</v>
      </c>
      <c r="K183" s="81">
        <f t="shared" si="178"/>
        <v>0</v>
      </c>
      <c r="L183" s="171">
        <f t="shared" si="178"/>
        <v>0</v>
      </c>
      <c r="M183" s="236">
        <f t="shared" si="178"/>
        <v>0</v>
      </c>
      <c r="N183" s="81">
        <f t="shared" si="178"/>
        <v>0</v>
      </c>
      <c r="O183" s="121">
        <f t="shared" si="178"/>
        <v>0</v>
      </c>
      <c r="P183" s="440"/>
      <c r="Q183" s="331"/>
      <c r="R183" s="405"/>
      <c r="S183" s="405"/>
      <c r="T183" s="405"/>
    </row>
    <row r="184" spans="1:20" ht="48" hidden="1" x14ac:dyDescent="0.25">
      <c r="A184" s="54">
        <v>3310</v>
      </c>
      <c r="B184" s="55" t="s">
        <v>178</v>
      </c>
      <c r="C184" s="195">
        <f t="shared" si="170"/>
        <v>0</v>
      </c>
      <c r="D184" s="262"/>
      <c r="E184" s="74"/>
      <c r="F184" s="172">
        <f t="shared" ref="F184:F185" si="179">D184+E184</f>
        <v>0</v>
      </c>
      <c r="G184" s="232"/>
      <c r="H184" s="74"/>
      <c r="I184" s="153">
        <f t="shared" ref="I184:I185" si="180">G184+H184</f>
        <v>0</v>
      </c>
      <c r="J184" s="262"/>
      <c r="K184" s="74"/>
      <c r="L184" s="172">
        <f t="shared" ref="L184:L185" si="181">J184+K184</f>
        <v>0</v>
      </c>
      <c r="M184" s="232"/>
      <c r="N184" s="74"/>
      <c r="O184" s="153">
        <f t="shared" ref="O184:O185" si="182">M184+N184</f>
        <v>0</v>
      </c>
      <c r="P184" s="313"/>
      <c r="Q184" s="331"/>
      <c r="R184" s="405"/>
      <c r="S184" s="405"/>
      <c r="T184" s="405"/>
    </row>
    <row r="185" spans="1:20" ht="60" hidden="1" x14ac:dyDescent="0.25">
      <c r="A185" s="27">
        <v>3320</v>
      </c>
      <c r="B185" s="38" t="s">
        <v>179</v>
      </c>
      <c r="C185" s="189">
        <f t="shared" si="170"/>
        <v>0</v>
      </c>
      <c r="D185" s="264"/>
      <c r="E185" s="40"/>
      <c r="F185" s="175">
        <f t="shared" si="179"/>
        <v>0</v>
      </c>
      <c r="G185" s="220"/>
      <c r="H185" s="40"/>
      <c r="I185" s="86">
        <f t="shared" si="180"/>
        <v>0</v>
      </c>
      <c r="J185" s="264"/>
      <c r="K185" s="40"/>
      <c r="L185" s="175">
        <f t="shared" si="181"/>
        <v>0</v>
      </c>
      <c r="M185" s="220"/>
      <c r="N185" s="40"/>
      <c r="O185" s="86">
        <f t="shared" si="182"/>
        <v>0</v>
      </c>
      <c r="P185" s="310"/>
      <c r="Q185" s="331"/>
      <c r="R185" s="405"/>
      <c r="S185" s="405"/>
      <c r="T185" s="405"/>
    </row>
    <row r="186" spans="1:20" hidden="1" x14ac:dyDescent="0.25">
      <c r="A186" s="83">
        <v>4000</v>
      </c>
      <c r="B186" s="67" t="s">
        <v>180</v>
      </c>
      <c r="C186" s="200">
        <f t="shared" si="170"/>
        <v>0</v>
      </c>
      <c r="D186" s="134">
        <f t="shared" ref="D186:E186" si="183">SUM(D187,D190)</f>
        <v>0</v>
      </c>
      <c r="E186" s="68">
        <f t="shared" si="183"/>
        <v>0</v>
      </c>
      <c r="F186" s="170">
        <f>SUM(F187,F190)</f>
        <v>0</v>
      </c>
      <c r="G186" s="227">
        <f t="shared" ref="G186:N186" si="184">SUM(G187,G190)</f>
        <v>0</v>
      </c>
      <c r="H186" s="68">
        <f t="shared" si="184"/>
        <v>0</v>
      </c>
      <c r="I186" s="122">
        <f t="shared" si="184"/>
        <v>0</v>
      </c>
      <c r="J186" s="134">
        <f t="shared" si="184"/>
        <v>0</v>
      </c>
      <c r="K186" s="68">
        <f t="shared" si="184"/>
        <v>0</v>
      </c>
      <c r="L186" s="170">
        <f t="shared" si="184"/>
        <v>0</v>
      </c>
      <c r="M186" s="227">
        <f t="shared" si="184"/>
        <v>0</v>
      </c>
      <c r="N186" s="68">
        <f t="shared" si="184"/>
        <v>0</v>
      </c>
      <c r="O186" s="122">
        <f>SUM(O187,O190)</f>
        <v>0</v>
      </c>
      <c r="P186" s="439"/>
      <c r="Q186" s="331"/>
      <c r="R186" s="405"/>
      <c r="S186" s="405"/>
      <c r="T186" s="405"/>
    </row>
    <row r="187" spans="1:20" ht="24" hidden="1" x14ac:dyDescent="0.25">
      <c r="A187" s="84">
        <v>4200</v>
      </c>
      <c r="B187" s="69" t="s">
        <v>181</v>
      </c>
      <c r="C187" s="188">
        <f t="shared" si="170"/>
        <v>0</v>
      </c>
      <c r="D187" s="127">
        <f t="shared" ref="D187:E187" si="185">SUM(D188,D189)</f>
        <v>0</v>
      </c>
      <c r="E187" s="36">
        <f t="shared" si="185"/>
        <v>0</v>
      </c>
      <c r="F187" s="174">
        <f>SUM(F188,F189)</f>
        <v>0</v>
      </c>
      <c r="G187" s="228">
        <f t="shared" ref="G187:N187" si="186">SUM(G188,G189)</f>
        <v>0</v>
      </c>
      <c r="H187" s="36">
        <f t="shared" si="186"/>
        <v>0</v>
      </c>
      <c r="I187" s="120">
        <f t="shared" si="186"/>
        <v>0</v>
      </c>
      <c r="J187" s="127">
        <f t="shared" si="186"/>
        <v>0</v>
      </c>
      <c r="K187" s="36">
        <f t="shared" si="186"/>
        <v>0</v>
      </c>
      <c r="L187" s="174">
        <f t="shared" si="186"/>
        <v>0</v>
      </c>
      <c r="M187" s="228">
        <f t="shared" si="186"/>
        <v>0</v>
      </c>
      <c r="N187" s="36">
        <f t="shared" si="186"/>
        <v>0</v>
      </c>
      <c r="O187" s="120">
        <f>SUM(O188,O189)</f>
        <v>0</v>
      </c>
      <c r="P187" s="317"/>
      <c r="Q187" s="331"/>
      <c r="R187" s="405"/>
      <c r="S187" s="405"/>
      <c r="T187" s="405"/>
    </row>
    <row r="188" spans="1:20" ht="36" hidden="1" x14ac:dyDescent="0.25">
      <c r="A188" s="600">
        <v>4240</v>
      </c>
      <c r="B188" s="38" t="s">
        <v>182</v>
      </c>
      <c r="C188" s="189">
        <f t="shared" si="170"/>
        <v>0</v>
      </c>
      <c r="D188" s="264"/>
      <c r="E188" s="40"/>
      <c r="F188" s="175">
        <f t="shared" ref="F188:F189" si="187">D188+E188</f>
        <v>0</v>
      </c>
      <c r="G188" s="220"/>
      <c r="H188" s="40"/>
      <c r="I188" s="86">
        <f t="shared" ref="I188:I189" si="188">G188+H188</f>
        <v>0</v>
      </c>
      <c r="J188" s="264"/>
      <c r="K188" s="40"/>
      <c r="L188" s="175">
        <f t="shared" ref="L188:L189" si="189">J188+K188</f>
        <v>0</v>
      </c>
      <c r="M188" s="220"/>
      <c r="N188" s="40"/>
      <c r="O188" s="86">
        <f t="shared" ref="O188:O189" si="190">M188+N188</f>
        <v>0</v>
      </c>
      <c r="P188" s="310"/>
      <c r="Q188" s="331"/>
      <c r="R188" s="405"/>
      <c r="S188" s="405"/>
      <c r="T188" s="405"/>
    </row>
    <row r="189" spans="1:20" ht="24" hidden="1" x14ac:dyDescent="0.25">
      <c r="A189" s="72">
        <v>4250</v>
      </c>
      <c r="B189" s="41" t="s">
        <v>183</v>
      </c>
      <c r="C189" s="190">
        <f t="shared" si="170"/>
        <v>0</v>
      </c>
      <c r="D189" s="265"/>
      <c r="E189" s="43"/>
      <c r="F189" s="93">
        <f t="shared" si="187"/>
        <v>0</v>
      </c>
      <c r="G189" s="230"/>
      <c r="H189" s="43"/>
      <c r="I189" s="87">
        <f t="shared" si="188"/>
        <v>0</v>
      </c>
      <c r="J189" s="265"/>
      <c r="K189" s="43"/>
      <c r="L189" s="93">
        <f t="shared" si="189"/>
        <v>0</v>
      </c>
      <c r="M189" s="230"/>
      <c r="N189" s="43"/>
      <c r="O189" s="87">
        <f t="shared" si="190"/>
        <v>0</v>
      </c>
      <c r="P189" s="311"/>
      <c r="Q189" s="331"/>
      <c r="R189" s="405"/>
      <c r="S189" s="405"/>
      <c r="T189" s="405"/>
    </row>
    <row r="190" spans="1:20" hidden="1" x14ac:dyDescent="0.25">
      <c r="A190" s="34">
        <v>4300</v>
      </c>
      <c r="B190" s="69" t="s">
        <v>184</v>
      </c>
      <c r="C190" s="188">
        <f t="shared" si="170"/>
        <v>0</v>
      </c>
      <c r="D190" s="127">
        <f t="shared" ref="D190:E190" si="191">SUM(D191)</f>
        <v>0</v>
      </c>
      <c r="E190" s="36">
        <f t="shared" si="191"/>
        <v>0</v>
      </c>
      <c r="F190" s="174">
        <f>SUM(F191)</f>
        <v>0</v>
      </c>
      <c r="G190" s="228">
        <f t="shared" ref="G190:N190" si="192">SUM(G191)</f>
        <v>0</v>
      </c>
      <c r="H190" s="36">
        <f t="shared" si="192"/>
        <v>0</v>
      </c>
      <c r="I190" s="120">
        <f t="shared" si="192"/>
        <v>0</v>
      </c>
      <c r="J190" s="127">
        <f t="shared" si="192"/>
        <v>0</v>
      </c>
      <c r="K190" s="36">
        <f t="shared" si="192"/>
        <v>0</v>
      </c>
      <c r="L190" s="174">
        <f t="shared" si="192"/>
        <v>0</v>
      </c>
      <c r="M190" s="228">
        <f t="shared" si="192"/>
        <v>0</v>
      </c>
      <c r="N190" s="36">
        <f t="shared" si="192"/>
        <v>0</v>
      </c>
      <c r="O190" s="120">
        <f>SUM(O191)</f>
        <v>0</v>
      </c>
      <c r="P190" s="317"/>
      <c r="Q190" s="331"/>
      <c r="R190" s="405"/>
      <c r="S190" s="405"/>
      <c r="T190" s="405"/>
    </row>
    <row r="191" spans="1:20" ht="24" hidden="1" x14ac:dyDescent="0.25">
      <c r="A191" s="600">
        <v>4310</v>
      </c>
      <c r="B191" s="38" t="s">
        <v>185</v>
      </c>
      <c r="C191" s="189">
        <f t="shared" si="170"/>
        <v>0</v>
      </c>
      <c r="D191" s="128">
        <f t="shared" ref="D191:E191" si="193">SUM(D192:D192)</f>
        <v>0</v>
      </c>
      <c r="E191" s="75">
        <f t="shared" si="193"/>
        <v>0</v>
      </c>
      <c r="F191" s="175">
        <f>SUM(F192:F192)</f>
        <v>0</v>
      </c>
      <c r="G191" s="233">
        <f t="shared" ref="G191:N191" si="194">SUM(G192:G192)</f>
        <v>0</v>
      </c>
      <c r="H191" s="75">
        <f t="shared" si="194"/>
        <v>0</v>
      </c>
      <c r="I191" s="86">
        <f t="shared" si="194"/>
        <v>0</v>
      </c>
      <c r="J191" s="128">
        <f t="shared" si="194"/>
        <v>0</v>
      </c>
      <c r="K191" s="75">
        <f t="shared" si="194"/>
        <v>0</v>
      </c>
      <c r="L191" s="175">
        <f t="shared" si="194"/>
        <v>0</v>
      </c>
      <c r="M191" s="233">
        <f t="shared" si="194"/>
        <v>0</v>
      </c>
      <c r="N191" s="75">
        <f t="shared" si="194"/>
        <v>0</v>
      </c>
      <c r="O191" s="86">
        <f>SUM(O192:O192)</f>
        <v>0</v>
      </c>
      <c r="P191" s="310"/>
      <c r="Q191" s="331"/>
      <c r="R191" s="405"/>
      <c r="S191" s="405"/>
      <c r="T191" s="405"/>
    </row>
    <row r="192" spans="1:20" ht="36" hidden="1" x14ac:dyDescent="0.25">
      <c r="A192" s="30">
        <v>4311</v>
      </c>
      <c r="B192" s="41" t="s">
        <v>186</v>
      </c>
      <c r="C192" s="190">
        <f t="shared" si="170"/>
        <v>0</v>
      </c>
      <c r="D192" s="265"/>
      <c r="E192" s="43"/>
      <c r="F192" s="93">
        <f>D192+E192</f>
        <v>0</v>
      </c>
      <c r="G192" s="230"/>
      <c r="H192" s="43"/>
      <c r="I192" s="87">
        <f>G192+H192</f>
        <v>0</v>
      </c>
      <c r="J192" s="265"/>
      <c r="K192" s="43"/>
      <c r="L192" s="93">
        <f>J192+K192</f>
        <v>0</v>
      </c>
      <c r="M192" s="230"/>
      <c r="N192" s="43"/>
      <c r="O192" s="87">
        <f>M192+N192</f>
        <v>0</v>
      </c>
      <c r="P192" s="311"/>
      <c r="Q192" s="331"/>
      <c r="R192" s="405"/>
      <c r="S192" s="405"/>
      <c r="T192" s="405"/>
    </row>
    <row r="193" spans="1:20" s="19" customFormat="1" ht="24" x14ac:dyDescent="0.25">
      <c r="A193" s="85"/>
      <c r="B193" s="17" t="s">
        <v>187</v>
      </c>
      <c r="C193" s="199">
        <f t="shared" si="170"/>
        <v>6753</v>
      </c>
      <c r="D193" s="133">
        <f t="shared" ref="D193:E193" si="195">SUM(D194,D229,D268)</f>
        <v>6003</v>
      </c>
      <c r="E193" s="278">
        <f t="shared" si="195"/>
        <v>0</v>
      </c>
      <c r="F193" s="306">
        <f>SUM(F194,F229,F268)</f>
        <v>6003</v>
      </c>
      <c r="G193" s="226">
        <f t="shared" ref="G193:N193" si="196">SUM(G194,G229,G268)</f>
        <v>0</v>
      </c>
      <c r="H193" s="66">
        <f t="shared" si="196"/>
        <v>0</v>
      </c>
      <c r="I193" s="278">
        <f t="shared" si="196"/>
        <v>0</v>
      </c>
      <c r="J193" s="133">
        <f t="shared" si="196"/>
        <v>750</v>
      </c>
      <c r="K193" s="66">
        <f t="shared" si="196"/>
        <v>0</v>
      </c>
      <c r="L193" s="169">
        <f t="shared" si="196"/>
        <v>750</v>
      </c>
      <c r="M193" s="226">
        <f t="shared" si="196"/>
        <v>0</v>
      </c>
      <c r="N193" s="66">
        <f t="shared" si="196"/>
        <v>0</v>
      </c>
      <c r="O193" s="161">
        <f>SUM(O194,O229,O268)</f>
        <v>0</v>
      </c>
      <c r="P193" s="444"/>
      <c r="Q193" s="182"/>
      <c r="R193" s="405"/>
      <c r="S193" s="405"/>
      <c r="T193" s="405"/>
    </row>
    <row r="194" spans="1:20" x14ac:dyDescent="0.25">
      <c r="A194" s="67">
        <v>5000</v>
      </c>
      <c r="B194" s="67" t="s">
        <v>188</v>
      </c>
      <c r="C194" s="200">
        <f t="shared" si="170"/>
        <v>6753</v>
      </c>
      <c r="D194" s="134">
        <f t="shared" ref="D194:E194" si="197">D195+D203</f>
        <v>6003</v>
      </c>
      <c r="E194" s="122">
        <f t="shared" si="197"/>
        <v>0</v>
      </c>
      <c r="F194" s="307">
        <f>F195+F203</f>
        <v>6003</v>
      </c>
      <c r="G194" s="227">
        <f t="shared" ref="G194:N194" si="198">G195+G203</f>
        <v>0</v>
      </c>
      <c r="H194" s="68">
        <f t="shared" si="198"/>
        <v>0</v>
      </c>
      <c r="I194" s="122">
        <f t="shared" si="198"/>
        <v>0</v>
      </c>
      <c r="J194" s="134">
        <f t="shared" si="198"/>
        <v>750</v>
      </c>
      <c r="K194" s="68">
        <f t="shared" si="198"/>
        <v>0</v>
      </c>
      <c r="L194" s="170">
        <f t="shared" si="198"/>
        <v>750</v>
      </c>
      <c r="M194" s="227">
        <f t="shared" si="198"/>
        <v>0</v>
      </c>
      <c r="N194" s="68">
        <f t="shared" si="198"/>
        <v>0</v>
      </c>
      <c r="O194" s="122">
        <f>O195+O203</f>
        <v>0</v>
      </c>
      <c r="P194" s="439"/>
      <c r="Q194" s="331"/>
      <c r="R194" s="405"/>
      <c r="S194" s="405"/>
      <c r="T194" s="405"/>
    </row>
    <row r="195" spans="1:20" x14ac:dyDescent="0.25">
      <c r="A195" s="34">
        <v>5100</v>
      </c>
      <c r="B195" s="69" t="s">
        <v>189</v>
      </c>
      <c r="C195" s="188">
        <f t="shared" si="170"/>
        <v>170</v>
      </c>
      <c r="D195" s="127">
        <f t="shared" ref="D195:E195" si="199">D196+D197+D200+D201+D202</f>
        <v>170</v>
      </c>
      <c r="E195" s="120">
        <f t="shared" si="199"/>
        <v>0</v>
      </c>
      <c r="F195" s="314">
        <f>F196+F197+F200+F201+F202</f>
        <v>170</v>
      </c>
      <c r="G195" s="228">
        <f t="shared" ref="G195:N195" si="200">G196+G197+G200+G201+G202</f>
        <v>0</v>
      </c>
      <c r="H195" s="36">
        <f t="shared" si="200"/>
        <v>0</v>
      </c>
      <c r="I195" s="120">
        <f t="shared" si="200"/>
        <v>0</v>
      </c>
      <c r="J195" s="127">
        <f t="shared" si="200"/>
        <v>0</v>
      </c>
      <c r="K195" s="36">
        <f t="shared" si="200"/>
        <v>0</v>
      </c>
      <c r="L195" s="174">
        <f t="shared" si="200"/>
        <v>0</v>
      </c>
      <c r="M195" s="228">
        <f t="shared" si="200"/>
        <v>0</v>
      </c>
      <c r="N195" s="36">
        <f t="shared" si="200"/>
        <v>0</v>
      </c>
      <c r="O195" s="120">
        <f>O196+O197+O200+O201+O202</f>
        <v>0</v>
      </c>
      <c r="P195" s="317"/>
      <c r="Q195" s="331"/>
      <c r="R195" s="405"/>
      <c r="S195" s="405"/>
      <c r="T195" s="405"/>
    </row>
    <row r="196" spans="1:20" hidden="1" x14ac:dyDescent="0.25">
      <c r="A196" s="600">
        <v>5110</v>
      </c>
      <c r="B196" s="38" t="s">
        <v>190</v>
      </c>
      <c r="C196" s="189">
        <f t="shared" si="170"/>
        <v>0</v>
      </c>
      <c r="D196" s="264"/>
      <c r="E196" s="40"/>
      <c r="F196" s="175">
        <f>D196+E196</f>
        <v>0</v>
      </c>
      <c r="G196" s="220"/>
      <c r="H196" s="40"/>
      <c r="I196" s="86">
        <f>G196+H196</f>
        <v>0</v>
      </c>
      <c r="J196" s="264"/>
      <c r="K196" s="40"/>
      <c r="L196" s="175">
        <f>J196+K196</f>
        <v>0</v>
      </c>
      <c r="M196" s="220"/>
      <c r="N196" s="40"/>
      <c r="O196" s="86">
        <f>M196+N196</f>
        <v>0</v>
      </c>
      <c r="P196" s="310"/>
      <c r="Q196" s="331"/>
      <c r="R196" s="405"/>
      <c r="S196" s="405"/>
      <c r="T196" s="405"/>
    </row>
    <row r="197" spans="1:20" ht="24" x14ac:dyDescent="0.25">
      <c r="A197" s="72">
        <v>5120</v>
      </c>
      <c r="B197" s="41" t="s">
        <v>191</v>
      </c>
      <c r="C197" s="190">
        <f t="shared" si="170"/>
        <v>170</v>
      </c>
      <c r="D197" s="129">
        <f t="shared" ref="D197:E197" si="201">D198+D199</f>
        <v>170</v>
      </c>
      <c r="E197" s="87">
        <f t="shared" si="201"/>
        <v>0</v>
      </c>
      <c r="F197" s="312">
        <f>F198+F199</f>
        <v>170</v>
      </c>
      <c r="G197" s="231">
        <f t="shared" ref="G197:O197" si="202">G198+G199</f>
        <v>0</v>
      </c>
      <c r="H197" s="73">
        <f t="shared" si="202"/>
        <v>0</v>
      </c>
      <c r="I197" s="87">
        <f t="shared" si="202"/>
        <v>0</v>
      </c>
      <c r="J197" s="129">
        <f t="shared" si="202"/>
        <v>0</v>
      </c>
      <c r="K197" s="73">
        <f t="shared" si="202"/>
        <v>0</v>
      </c>
      <c r="L197" s="93">
        <f t="shared" si="202"/>
        <v>0</v>
      </c>
      <c r="M197" s="231">
        <f t="shared" si="202"/>
        <v>0</v>
      </c>
      <c r="N197" s="73">
        <f t="shared" si="202"/>
        <v>0</v>
      </c>
      <c r="O197" s="87">
        <f t="shared" si="202"/>
        <v>0</v>
      </c>
      <c r="P197" s="311"/>
      <c r="Q197" s="331"/>
      <c r="R197" s="405"/>
      <c r="S197" s="405"/>
      <c r="T197" s="405"/>
    </row>
    <row r="198" spans="1:20" x14ac:dyDescent="0.25">
      <c r="A198" s="30">
        <v>5121</v>
      </c>
      <c r="B198" s="41" t="s">
        <v>192</v>
      </c>
      <c r="C198" s="190">
        <f t="shared" si="170"/>
        <v>170</v>
      </c>
      <c r="D198" s="265">
        <v>170</v>
      </c>
      <c r="E198" s="155"/>
      <c r="F198" s="312">
        <f t="shared" ref="F198:F202" si="203">D198+E198</f>
        <v>170</v>
      </c>
      <c r="G198" s="230"/>
      <c r="H198" s="43"/>
      <c r="I198" s="87">
        <f t="shared" ref="I198:I202" si="204">G198+H198</f>
        <v>0</v>
      </c>
      <c r="J198" s="265"/>
      <c r="K198" s="43"/>
      <c r="L198" s="93">
        <f t="shared" ref="L198:L202" si="205">J198+K198</f>
        <v>0</v>
      </c>
      <c r="M198" s="230"/>
      <c r="N198" s="43"/>
      <c r="O198" s="87">
        <f t="shared" ref="O198:O202" si="206">M198+N198</f>
        <v>0</v>
      </c>
      <c r="P198" s="311"/>
      <c r="Q198" s="331"/>
      <c r="R198" s="405"/>
      <c r="S198" s="405"/>
      <c r="T198" s="405"/>
    </row>
    <row r="199" spans="1:20" ht="24" hidden="1" x14ac:dyDescent="0.25">
      <c r="A199" s="30">
        <v>5129</v>
      </c>
      <c r="B199" s="41" t="s">
        <v>193</v>
      </c>
      <c r="C199" s="190">
        <f t="shared" si="170"/>
        <v>0</v>
      </c>
      <c r="D199" s="265"/>
      <c r="E199" s="43"/>
      <c r="F199" s="93">
        <f t="shared" si="203"/>
        <v>0</v>
      </c>
      <c r="G199" s="230"/>
      <c r="H199" s="43"/>
      <c r="I199" s="87">
        <f t="shared" si="204"/>
        <v>0</v>
      </c>
      <c r="J199" s="265"/>
      <c r="K199" s="43"/>
      <c r="L199" s="93">
        <f t="shared" si="205"/>
        <v>0</v>
      </c>
      <c r="M199" s="230"/>
      <c r="N199" s="43"/>
      <c r="O199" s="87">
        <f t="shared" si="206"/>
        <v>0</v>
      </c>
      <c r="P199" s="311"/>
      <c r="Q199" s="331"/>
      <c r="R199" s="405"/>
      <c r="S199" s="405"/>
      <c r="T199" s="405"/>
    </row>
    <row r="200" spans="1:20" hidden="1" x14ac:dyDescent="0.25">
      <c r="A200" s="72">
        <v>5130</v>
      </c>
      <c r="B200" s="41" t="s">
        <v>194</v>
      </c>
      <c r="C200" s="190">
        <f t="shared" si="170"/>
        <v>0</v>
      </c>
      <c r="D200" s="265"/>
      <c r="E200" s="43"/>
      <c r="F200" s="93">
        <f t="shared" si="203"/>
        <v>0</v>
      </c>
      <c r="G200" s="230"/>
      <c r="H200" s="43"/>
      <c r="I200" s="87">
        <f t="shared" si="204"/>
        <v>0</v>
      </c>
      <c r="J200" s="265"/>
      <c r="K200" s="43"/>
      <c r="L200" s="93">
        <f t="shared" si="205"/>
        <v>0</v>
      </c>
      <c r="M200" s="230"/>
      <c r="N200" s="43"/>
      <c r="O200" s="87">
        <f t="shared" si="206"/>
        <v>0</v>
      </c>
      <c r="P200" s="311"/>
      <c r="Q200" s="331"/>
      <c r="R200" s="405"/>
      <c r="S200" s="405"/>
      <c r="T200" s="405"/>
    </row>
    <row r="201" spans="1:20" hidden="1" x14ac:dyDescent="0.25">
      <c r="A201" s="72">
        <v>5140</v>
      </c>
      <c r="B201" s="41" t="s">
        <v>195</v>
      </c>
      <c r="C201" s="190">
        <f t="shared" si="170"/>
        <v>0</v>
      </c>
      <c r="D201" s="265"/>
      <c r="E201" s="43"/>
      <c r="F201" s="93">
        <f t="shared" si="203"/>
        <v>0</v>
      </c>
      <c r="G201" s="230"/>
      <c r="H201" s="43"/>
      <c r="I201" s="87">
        <f t="shared" si="204"/>
        <v>0</v>
      </c>
      <c r="J201" s="265"/>
      <c r="K201" s="43"/>
      <c r="L201" s="93">
        <f t="shared" si="205"/>
        <v>0</v>
      </c>
      <c r="M201" s="230"/>
      <c r="N201" s="43"/>
      <c r="O201" s="87">
        <f t="shared" si="206"/>
        <v>0</v>
      </c>
      <c r="P201" s="311"/>
      <c r="Q201" s="331"/>
      <c r="R201" s="405"/>
      <c r="S201" s="405"/>
      <c r="T201" s="405"/>
    </row>
    <row r="202" spans="1:20" ht="24" hidden="1" x14ac:dyDescent="0.25">
      <c r="A202" s="72">
        <v>5170</v>
      </c>
      <c r="B202" s="41" t="s">
        <v>196</v>
      </c>
      <c r="C202" s="190">
        <f t="shared" si="170"/>
        <v>0</v>
      </c>
      <c r="D202" s="265"/>
      <c r="E202" s="43"/>
      <c r="F202" s="93">
        <f t="shared" si="203"/>
        <v>0</v>
      </c>
      <c r="G202" s="230"/>
      <c r="H202" s="43"/>
      <c r="I202" s="87">
        <f t="shared" si="204"/>
        <v>0</v>
      </c>
      <c r="J202" s="265"/>
      <c r="K202" s="43"/>
      <c r="L202" s="93">
        <f t="shared" si="205"/>
        <v>0</v>
      </c>
      <c r="M202" s="230"/>
      <c r="N202" s="43"/>
      <c r="O202" s="87">
        <f t="shared" si="206"/>
        <v>0</v>
      </c>
      <c r="P202" s="311"/>
      <c r="Q202" s="331"/>
      <c r="R202" s="405"/>
      <c r="S202" s="405"/>
      <c r="T202" s="405"/>
    </row>
    <row r="203" spans="1:20" x14ac:dyDescent="0.25">
      <c r="A203" s="34">
        <v>5200</v>
      </c>
      <c r="B203" s="69" t="s">
        <v>197</v>
      </c>
      <c r="C203" s="188">
        <f t="shared" si="170"/>
        <v>6583</v>
      </c>
      <c r="D203" s="127">
        <f t="shared" ref="D203:E203" si="207">D204+D214+D215+D224+D225+D226+D228</f>
        <v>5833</v>
      </c>
      <c r="E203" s="120">
        <f t="shared" si="207"/>
        <v>0</v>
      </c>
      <c r="F203" s="314">
        <f>F204+F214+F215+F224+F225+F226+F228</f>
        <v>5833</v>
      </c>
      <c r="G203" s="228">
        <f t="shared" ref="G203:O203" si="208">G204+G214+G215+G224+G225+G226+G228</f>
        <v>0</v>
      </c>
      <c r="H203" s="36">
        <f t="shared" si="208"/>
        <v>0</v>
      </c>
      <c r="I203" s="120">
        <f t="shared" si="208"/>
        <v>0</v>
      </c>
      <c r="J203" s="127">
        <f t="shared" si="208"/>
        <v>750</v>
      </c>
      <c r="K203" s="36">
        <f t="shared" si="208"/>
        <v>0</v>
      </c>
      <c r="L203" s="174">
        <f t="shared" si="208"/>
        <v>750</v>
      </c>
      <c r="M203" s="228">
        <f t="shared" si="208"/>
        <v>0</v>
      </c>
      <c r="N203" s="36">
        <f t="shared" si="208"/>
        <v>0</v>
      </c>
      <c r="O203" s="120">
        <f t="shared" si="208"/>
        <v>0</v>
      </c>
      <c r="P203" s="317"/>
      <c r="Q203" s="331"/>
      <c r="R203" s="405"/>
      <c r="S203" s="405"/>
      <c r="T203" s="405"/>
    </row>
    <row r="204" spans="1:20" hidden="1" x14ac:dyDescent="0.25">
      <c r="A204" s="70">
        <v>5210</v>
      </c>
      <c r="B204" s="55" t="s">
        <v>198</v>
      </c>
      <c r="C204" s="195">
        <f t="shared" si="170"/>
        <v>0</v>
      </c>
      <c r="D204" s="82">
        <f>SUM(D205:D213)</f>
        <v>0</v>
      </c>
      <c r="E204" s="71">
        <f>SUM(E205:E213)</f>
        <v>0</v>
      </c>
      <c r="F204" s="172">
        <f t="shared" ref="F204:N204" si="209">SUM(F205:F213)</f>
        <v>0</v>
      </c>
      <c r="G204" s="229">
        <f t="shared" si="209"/>
        <v>0</v>
      </c>
      <c r="H204" s="71">
        <f t="shared" si="209"/>
        <v>0</v>
      </c>
      <c r="I204" s="153">
        <f t="shared" si="209"/>
        <v>0</v>
      </c>
      <c r="J204" s="82">
        <f t="shared" si="209"/>
        <v>0</v>
      </c>
      <c r="K204" s="71">
        <f t="shared" si="209"/>
        <v>0</v>
      </c>
      <c r="L204" s="172">
        <f t="shared" si="209"/>
        <v>0</v>
      </c>
      <c r="M204" s="229">
        <f t="shared" si="209"/>
        <v>0</v>
      </c>
      <c r="N204" s="71">
        <f t="shared" si="209"/>
        <v>0</v>
      </c>
      <c r="O204" s="153">
        <f>SUM(O205:O213)</f>
        <v>0</v>
      </c>
      <c r="P204" s="313"/>
      <c r="Q204" s="331"/>
      <c r="R204" s="405"/>
      <c r="S204" s="405"/>
      <c r="T204" s="405"/>
    </row>
    <row r="205" spans="1:20" hidden="1" x14ac:dyDescent="0.25">
      <c r="A205" s="27">
        <v>5211</v>
      </c>
      <c r="B205" s="38" t="s">
        <v>199</v>
      </c>
      <c r="C205" s="189">
        <f t="shared" si="170"/>
        <v>0</v>
      </c>
      <c r="D205" s="264"/>
      <c r="E205" s="40"/>
      <c r="F205" s="175">
        <f t="shared" ref="F205:F214" si="210">D205+E205</f>
        <v>0</v>
      </c>
      <c r="G205" s="220"/>
      <c r="H205" s="40"/>
      <c r="I205" s="86">
        <f t="shared" ref="I205:I214" si="211">G205+H205</f>
        <v>0</v>
      </c>
      <c r="J205" s="264"/>
      <c r="K205" s="40"/>
      <c r="L205" s="175">
        <f t="shared" ref="L205:L214" si="212">J205+K205</f>
        <v>0</v>
      </c>
      <c r="M205" s="220"/>
      <c r="N205" s="40"/>
      <c r="O205" s="86">
        <f t="shared" ref="O205:O214" si="213">M205+N205</f>
        <v>0</v>
      </c>
      <c r="P205" s="310"/>
      <c r="Q205" s="331"/>
      <c r="R205" s="405"/>
      <c r="S205" s="405"/>
      <c r="T205" s="405"/>
    </row>
    <row r="206" spans="1:20" hidden="1" x14ac:dyDescent="0.25">
      <c r="A206" s="30">
        <v>5212</v>
      </c>
      <c r="B206" s="41" t="s">
        <v>200</v>
      </c>
      <c r="C206" s="190">
        <f t="shared" si="170"/>
        <v>0</v>
      </c>
      <c r="D206" s="265"/>
      <c r="E206" s="43"/>
      <c r="F206" s="93">
        <f t="shared" si="210"/>
        <v>0</v>
      </c>
      <c r="G206" s="230"/>
      <c r="H206" s="43"/>
      <c r="I206" s="87">
        <f t="shared" si="211"/>
        <v>0</v>
      </c>
      <c r="J206" s="265"/>
      <c r="K206" s="43"/>
      <c r="L206" s="93">
        <f t="shared" si="212"/>
        <v>0</v>
      </c>
      <c r="M206" s="230"/>
      <c r="N206" s="43"/>
      <c r="O206" s="87">
        <f t="shared" si="213"/>
        <v>0</v>
      </c>
      <c r="P206" s="311"/>
      <c r="Q206" s="331"/>
      <c r="R206" s="405"/>
      <c r="S206" s="405"/>
      <c r="T206" s="405"/>
    </row>
    <row r="207" spans="1:20" hidden="1" x14ac:dyDescent="0.25">
      <c r="A207" s="30">
        <v>5213</v>
      </c>
      <c r="B207" s="41" t="s">
        <v>201</v>
      </c>
      <c r="C207" s="190">
        <f t="shared" si="170"/>
        <v>0</v>
      </c>
      <c r="D207" s="265"/>
      <c r="E207" s="43"/>
      <c r="F207" s="93">
        <f t="shared" si="210"/>
        <v>0</v>
      </c>
      <c r="G207" s="230"/>
      <c r="H207" s="43"/>
      <c r="I207" s="87">
        <f t="shared" si="211"/>
        <v>0</v>
      </c>
      <c r="J207" s="265"/>
      <c r="K207" s="43"/>
      <c r="L207" s="93">
        <f t="shared" si="212"/>
        <v>0</v>
      </c>
      <c r="M207" s="230"/>
      <c r="N207" s="43"/>
      <c r="O207" s="87">
        <f t="shared" si="213"/>
        <v>0</v>
      </c>
      <c r="P207" s="311"/>
      <c r="Q207" s="331"/>
      <c r="R207" s="405"/>
      <c r="S207" s="405"/>
      <c r="T207" s="405"/>
    </row>
    <row r="208" spans="1:20" hidden="1" x14ac:dyDescent="0.25">
      <c r="A208" s="30">
        <v>5214</v>
      </c>
      <c r="B208" s="41" t="s">
        <v>202</v>
      </c>
      <c r="C208" s="190">
        <f t="shared" si="170"/>
        <v>0</v>
      </c>
      <c r="D208" s="265"/>
      <c r="E208" s="43"/>
      <c r="F208" s="93">
        <f t="shared" si="210"/>
        <v>0</v>
      </c>
      <c r="G208" s="230"/>
      <c r="H208" s="43"/>
      <c r="I208" s="87">
        <f t="shared" si="211"/>
        <v>0</v>
      </c>
      <c r="J208" s="265"/>
      <c r="K208" s="43"/>
      <c r="L208" s="93">
        <f t="shared" si="212"/>
        <v>0</v>
      </c>
      <c r="M208" s="230"/>
      <c r="N208" s="43"/>
      <c r="O208" s="87">
        <f t="shared" si="213"/>
        <v>0</v>
      </c>
      <c r="P208" s="311"/>
      <c r="Q208" s="331"/>
      <c r="R208" s="405"/>
      <c r="S208" s="405"/>
      <c r="T208" s="405"/>
    </row>
    <row r="209" spans="1:20" hidden="1" x14ac:dyDescent="0.25">
      <c r="A209" s="30">
        <v>5215</v>
      </c>
      <c r="B209" s="41" t="s">
        <v>203</v>
      </c>
      <c r="C209" s="190">
        <f t="shared" si="170"/>
        <v>0</v>
      </c>
      <c r="D209" s="265"/>
      <c r="E209" s="43"/>
      <c r="F209" s="93">
        <f t="shared" si="210"/>
        <v>0</v>
      </c>
      <c r="G209" s="230"/>
      <c r="H209" s="43"/>
      <c r="I209" s="87">
        <f t="shared" si="211"/>
        <v>0</v>
      </c>
      <c r="J209" s="265"/>
      <c r="K209" s="43"/>
      <c r="L209" s="93">
        <f t="shared" si="212"/>
        <v>0</v>
      </c>
      <c r="M209" s="230"/>
      <c r="N209" s="43"/>
      <c r="O209" s="87">
        <f t="shared" si="213"/>
        <v>0</v>
      </c>
      <c r="P209" s="311"/>
      <c r="Q209" s="331"/>
      <c r="R209" s="405"/>
      <c r="S209" s="405"/>
      <c r="T209" s="405"/>
    </row>
    <row r="210" spans="1:20" ht="24" hidden="1" x14ac:dyDescent="0.25">
      <c r="A210" s="30">
        <v>5216</v>
      </c>
      <c r="B210" s="41" t="s">
        <v>204</v>
      </c>
      <c r="C210" s="190">
        <f t="shared" si="170"/>
        <v>0</v>
      </c>
      <c r="D210" s="265"/>
      <c r="E210" s="43"/>
      <c r="F210" s="93">
        <f t="shared" si="210"/>
        <v>0</v>
      </c>
      <c r="G210" s="230"/>
      <c r="H210" s="43"/>
      <c r="I210" s="87">
        <f t="shared" si="211"/>
        <v>0</v>
      </c>
      <c r="J210" s="265"/>
      <c r="K210" s="43"/>
      <c r="L210" s="93">
        <f t="shared" si="212"/>
        <v>0</v>
      </c>
      <c r="M210" s="230"/>
      <c r="N210" s="43"/>
      <c r="O210" s="87">
        <f t="shared" si="213"/>
        <v>0</v>
      </c>
      <c r="P210" s="311"/>
      <c r="Q210" s="331"/>
      <c r="R210" s="405"/>
      <c r="S210" s="405"/>
      <c r="T210" s="405"/>
    </row>
    <row r="211" spans="1:20" hidden="1" x14ac:dyDescent="0.25">
      <c r="A211" s="30">
        <v>5217</v>
      </c>
      <c r="B211" s="41" t="s">
        <v>205</v>
      </c>
      <c r="C211" s="190">
        <f t="shared" si="170"/>
        <v>0</v>
      </c>
      <c r="D211" s="265"/>
      <c r="E211" s="43"/>
      <c r="F211" s="93">
        <f t="shared" si="210"/>
        <v>0</v>
      </c>
      <c r="G211" s="230"/>
      <c r="H211" s="43"/>
      <c r="I211" s="87">
        <f t="shared" si="211"/>
        <v>0</v>
      </c>
      <c r="J211" s="265"/>
      <c r="K211" s="43"/>
      <c r="L211" s="93">
        <f t="shared" si="212"/>
        <v>0</v>
      </c>
      <c r="M211" s="230"/>
      <c r="N211" s="43"/>
      <c r="O211" s="87">
        <f t="shared" si="213"/>
        <v>0</v>
      </c>
      <c r="P211" s="311"/>
      <c r="Q211" s="331"/>
      <c r="R211" s="405"/>
      <c r="S211" s="405"/>
      <c r="T211" s="405"/>
    </row>
    <row r="212" spans="1:20" hidden="1" x14ac:dyDescent="0.25">
      <c r="A212" s="30">
        <v>5218</v>
      </c>
      <c r="B212" s="41" t="s">
        <v>206</v>
      </c>
      <c r="C212" s="190">
        <f t="shared" si="170"/>
        <v>0</v>
      </c>
      <c r="D212" s="265"/>
      <c r="E212" s="43"/>
      <c r="F212" s="93">
        <f t="shared" si="210"/>
        <v>0</v>
      </c>
      <c r="G212" s="230"/>
      <c r="H212" s="43"/>
      <c r="I212" s="87">
        <f t="shared" si="211"/>
        <v>0</v>
      </c>
      <c r="J212" s="265"/>
      <c r="K212" s="43"/>
      <c r="L212" s="93">
        <f t="shared" si="212"/>
        <v>0</v>
      </c>
      <c r="M212" s="230"/>
      <c r="N212" s="43"/>
      <c r="O212" s="87">
        <f t="shared" si="213"/>
        <v>0</v>
      </c>
      <c r="P212" s="311"/>
      <c r="Q212" s="331"/>
      <c r="R212" s="405"/>
      <c r="S212" s="405"/>
      <c r="T212" s="405"/>
    </row>
    <row r="213" spans="1:20" hidden="1" x14ac:dyDescent="0.25">
      <c r="A213" s="30">
        <v>5219</v>
      </c>
      <c r="B213" s="41" t="s">
        <v>207</v>
      </c>
      <c r="C213" s="190">
        <f t="shared" si="170"/>
        <v>0</v>
      </c>
      <c r="D213" s="265"/>
      <c r="E213" s="43"/>
      <c r="F213" s="93">
        <f t="shared" si="210"/>
        <v>0</v>
      </c>
      <c r="G213" s="230"/>
      <c r="H213" s="43"/>
      <c r="I213" s="87">
        <f t="shared" si="211"/>
        <v>0</v>
      </c>
      <c r="J213" s="265"/>
      <c r="K213" s="43"/>
      <c r="L213" s="93">
        <f t="shared" si="212"/>
        <v>0</v>
      </c>
      <c r="M213" s="230"/>
      <c r="N213" s="43"/>
      <c r="O213" s="87">
        <f t="shared" si="213"/>
        <v>0</v>
      </c>
      <c r="P213" s="311"/>
      <c r="Q213" s="331"/>
      <c r="R213" s="405"/>
      <c r="S213" s="405"/>
      <c r="T213" s="405"/>
    </row>
    <row r="214" spans="1:20" ht="13.5" hidden="1" customHeight="1" x14ac:dyDescent="0.25">
      <c r="A214" s="72">
        <v>5220</v>
      </c>
      <c r="B214" s="41" t="s">
        <v>208</v>
      </c>
      <c r="C214" s="190">
        <f t="shared" si="170"/>
        <v>0</v>
      </c>
      <c r="D214" s="265"/>
      <c r="E214" s="43"/>
      <c r="F214" s="93">
        <f t="shared" si="210"/>
        <v>0</v>
      </c>
      <c r="G214" s="230"/>
      <c r="H214" s="43"/>
      <c r="I214" s="87">
        <f t="shared" si="211"/>
        <v>0</v>
      </c>
      <c r="J214" s="265"/>
      <c r="K214" s="43"/>
      <c r="L214" s="93">
        <f t="shared" si="212"/>
        <v>0</v>
      </c>
      <c r="M214" s="230"/>
      <c r="N214" s="43"/>
      <c r="O214" s="87">
        <f t="shared" si="213"/>
        <v>0</v>
      </c>
      <c r="P214" s="311"/>
      <c r="Q214" s="331"/>
      <c r="R214" s="405"/>
      <c r="S214" s="405"/>
      <c r="T214" s="405"/>
    </row>
    <row r="215" spans="1:20" x14ac:dyDescent="0.25">
      <c r="A215" s="72">
        <v>5230</v>
      </c>
      <c r="B215" s="41" t="s">
        <v>209</v>
      </c>
      <c r="C215" s="190">
        <f t="shared" si="170"/>
        <v>6583</v>
      </c>
      <c r="D215" s="129">
        <f t="shared" ref="D215:E215" si="214">SUM(D216:D223)</f>
        <v>5833</v>
      </c>
      <c r="E215" s="87">
        <f t="shared" si="214"/>
        <v>0</v>
      </c>
      <c r="F215" s="312">
        <f>SUM(F216:F223)</f>
        <v>5833</v>
      </c>
      <c r="G215" s="231">
        <f t="shared" ref="G215:N215" si="215">SUM(G216:G223)</f>
        <v>0</v>
      </c>
      <c r="H215" s="73">
        <f t="shared" si="215"/>
        <v>0</v>
      </c>
      <c r="I215" s="87">
        <f t="shared" si="215"/>
        <v>0</v>
      </c>
      <c r="J215" s="129">
        <f t="shared" si="215"/>
        <v>750</v>
      </c>
      <c r="K215" s="73">
        <f t="shared" si="215"/>
        <v>0</v>
      </c>
      <c r="L215" s="93">
        <f t="shared" si="215"/>
        <v>750</v>
      </c>
      <c r="M215" s="231">
        <f t="shared" si="215"/>
        <v>0</v>
      </c>
      <c r="N215" s="73">
        <f t="shared" si="215"/>
        <v>0</v>
      </c>
      <c r="O215" s="87">
        <f>SUM(O216:O223)</f>
        <v>0</v>
      </c>
      <c r="P215" s="311"/>
      <c r="Q215" s="331"/>
      <c r="R215" s="405"/>
      <c r="S215" s="405"/>
      <c r="T215" s="405"/>
    </row>
    <row r="216" spans="1:20" hidden="1" x14ac:dyDescent="0.25">
      <c r="A216" s="30">
        <v>5231</v>
      </c>
      <c r="B216" s="41" t="s">
        <v>210</v>
      </c>
      <c r="C216" s="190">
        <f t="shared" si="170"/>
        <v>0</v>
      </c>
      <c r="D216" s="265"/>
      <c r="E216" s="43"/>
      <c r="F216" s="93">
        <f t="shared" ref="F216:F225" si="216">D216+E216</f>
        <v>0</v>
      </c>
      <c r="G216" s="230"/>
      <c r="H216" s="43"/>
      <c r="I216" s="87">
        <f t="shared" ref="I216:I225" si="217">G216+H216</f>
        <v>0</v>
      </c>
      <c r="J216" s="265"/>
      <c r="K216" s="43"/>
      <c r="L216" s="93">
        <f t="shared" ref="L216:L225" si="218">J216+K216</f>
        <v>0</v>
      </c>
      <c r="M216" s="230"/>
      <c r="N216" s="43"/>
      <c r="O216" s="87">
        <f t="shared" ref="O216:O225" si="219">M216+N216</f>
        <v>0</v>
      </c>
      <c r="P216" s="311"/>
      <c r="Q216" s="331"/>
      <c r="R216" s="405"/>
      <c r="S216" s="405"/>
      <c r="T216" s="405"/>
    </row>
    <row r="217" spans="1:20" x14ac:dyDescent="0.25">
      <c r="A217" s="30">
        <v>5232</v>
      </c>
      <c r="B217" s="41" t="s">
        <v>211</v>
      </c>
      <c r="C217" s="190">
        <f t="shared" si="170"/>
        <v>2733</v>
      </c>
      <c r="D217" s="265">
        <v>1983</v>
      </c>
      <c r="E217" s="155"/>
      <c r="F217" s="312">
        <f t="shared" si="216"/>
        <v>1983</v>
      </c>
      <c r="G217" s="230"/>
      <c r="H217" s="43"/>
      <c r="I217" s="87">
        <f t="shared" si="217"/>
        <v>0</v>
      </c>
      <c r="J217" s="265">
        <v>750</v>
      </c>
      <c r="K217" s="43"/>
      <c r="L217" s="93">
        <f t="shared" si="218"/>
        <v>750</v>
      </c>
      <c r="M217" s="230"/>
      <c r="N217" s="43"/>
      <c r="O217" s="87">
        <f t="shared" si="219"/>
        <v>0</v>
      </c>
      <c r="P217" s="311"/>
      <c r="Q217" s="331"/>
      <c r="R217" s="405"/>
      <c r="S217" s="405"/>
      <c r="T217" s="405"/>
    </row>
    <row r="218" spans="1:20" x14ac:dyDescent="0.25">
      <c r="A218" s="30">
        <v>5233</v>
      </c>
      <c r="B218" s="41" t="s">
        <v>212</v>
      </c>
      <c r="C218" s="190">
        <f t="shared" si="170"/>
        <v>2000</v>
      </c>
      <c r="D218" s="265">
        <v>2000</v>
      </c>
      <c r="E218" s="155"/>
      <c r="F218" s="312">
        <f t="shared" si="216"/>
        <v>2000</v>
      </c>
      <c r="G218" s="230"/>
      <c r="H218" s="43"/>
      <c r="I218" s="87">
        <f t="shared" si="217"/>
        <v>0</v>
      </c>
      <c r="J218" s="265"/>
      <c r="K218" s="43"/>
      <c r="L218" s="93">
        <f t="shared" si="218"/>
        <v>0</v>
      </c>
      <c r="M218" s="230"/>
      <c r="N218" s="43"/>
      <c r="O218" s="87">
        <f t="shared" si="219"/>
        <v>0</v>
      </c>
      <c r="P218" s="311"/>
      <c r="Q218" s="331"/>
      <c r="R218" s="405"/>
      <c r="S218" s="405"/>
      <c r="T218" s="405"/>
    </row>
    <row r="219" spans="1:20" ht="24" hidden="1" x14ac:dyDescent="0.25">
      <c r="A219" s="30">
        <v>5234</v>
      </c>
      <c r="B219" s="41" t="s">
        <v>213</v>
      </c>
      <c r="C219" s="190">
        <f t="shared" si="170"/>
        <v>0</v>
      </c>
      <c r="D219" s="265"/>
      <c r="E219" s="43"/>
      <c r="F219" s="93">
        <f t="shared" si="216"/>
        <v>0</v>
      </c>
      <c r="G219" s="230"/>
      <c r="H219" s="43"/>
      <c r="I219" s="87">
        <f t="shared" si="217"/>
        <v>0</v>
      </c>
      <c r="J219" s="265"/>
      <c r="K219" s="43"/>
      <c r="L219" s="93">
        <f t="shared" si="218"/>
        <v>0</v>
      </c>
      <c r="M219" s="230"/>
      <c r="N219" s="43"/>
      <c r="O219" s="87">
        <f t="shared" si="219"/>
        <v>0</v>
      </c>
      <c r="P219" s="311"/>
      <c r="Q219" s="331"/>
      <c r="R219" s="405"/>
      <c r="S219" s="405"/>
      <c r="T219" s="405"/>
    </row>
    <row r="220" spans="1:20" ht="14.25" hidden="1" customHeight="1" x14ac:dyDescent="0.25">
      <c r="A220" s="30">
        <v>5236</v>
      </c>
      <c r="B220" s="41" t="s">
        <v>214</v>
      </c>
      <c r="C220" s="190">
        <f t="shared" si="170"/>
        <v>0</v>
      </c>
      <c r="D220" s="265"/>
      <c r="E220" s="43"/>
      <c r="F220" s="93">
        <f t="shared" si="216"/>
        <v>0</v>
      </c>
      <c r="G220" s="230"/>
      <c r="H220" s="43"/>
      <c r="I220" s="87">
        <f t="shared" si="217"/>
        <v>0</v>
      </c>
      <c r="J220" s="265"/>
      <c r="K220" s="43"/>
      <c r="L220" s="93">
        <f t="shared" si="218"/>
        <v>0</v>
      </c>
      <c r="M220" s="230"/>
      <c r="N220" s="43"/>
      <c r="O220" s="87">
        <f t="shared" si="219"/>
        <v>0</v>
      </c>
      <c r="P220" s="311"/>
      <c r="Q220" s="331"/>
      <c r="R220" s="405"/>
      <c r="S220" s="405"/>
      <c r="T220" s="405"/>
    </row>
    <row r="221" spans="1:20" ht="14.25" hidden="1" customHeight="1" x14ac:dyDescent="0.25">
      <c r="A221" s="30">
        <v>5237</v>
      </c>
      <c r="B221" s="41" t="s">
        <v>215</v>
      </c>
      <c r="C221" s="190">
        <f t="shared" si="170"/>
        <v>0</v>
      </c>
      <c r="D221" s="265"/>
      <c r="E221" s="43"/>
      <c r="F221" s="93">
        <f t="shared" si="216"/>
        <v>0</v>
      </c>
      <c r="G221" s="230"/>
      <c r="H221" s="43"/>
      <c r="I221" s="87">
        <f t="shared" si="217"/>
        <v>0</v>
      </c>
      <c r="J221" s="265"/>
      <c r="K221" s="43"/>
      <c r="L221" s="93">
        <f t="shared" si="218"/>
        <v>0</v>
      </c>
      <c r="M221" s="230"/>
      <c r="N221" s="43"/>
      <c r="O221" s="87">
        <f t="shared" si="219"/>
        <v>0</v>
      </c>
      <c r="P221" s="311"/>
      <c r="Q221" s="331"/>
      <c r="R221" s="405"/>
      <c r="S221" s="405"/>
      <c r="T221" s="405"/>
    </row>
    <row r="222" spans="1:20" ht="24" x14ac:dyDescent="0.25">
      <c r="A222" s="30">
        <v>5238</v>
      </c>
      <c r="B222" s="41" t="s">
        <v>216</v>
      </c>
      <c r="C222" s="190">
        <f t="shared" si="170"/>
        <v>1850</v>
      </c>
      <c r="D222" s="265">
        <v>1850</v>
      </c>
      <c r="E222" s="155"/>
      <c r="F222" s="312">
        <f t="shared" si="216"/>
        <v>1850</v>
      </c>
      <c r="G222" s="230"/>
      <c r="H222" s="43"/>
      <c r="I222" s="87">
        <f t="shared" si="217"/>
        <v>0</v>
      </c>
      <c r="J222" s="265"/>
      <c r="K222" s="43"/>
      <c r="L222" s="93">
        <f t="shared" si="218"/>
        <v>0</v>
      </c>
      <c r="M222" s="230"/>
      <c r="N222" s="43"/>
      <c r="O222" s="87">
        <f t="shared" si="219"/>
        <v>0</v>
      </c>
      <c r="P222" s="311"/>
      <c r="Q222" s="331"/>
      <c r="R222" s="405"/>
      <c r="S222" s="405"/>
      <c r="T222" s="405"/>
    </row>
    <row r="223" spans="1:20" ht="24" hidden="1" x14ac:dyDescent="0.25">
      <c r="A223" s="30">
        <v>5239</v>
      </c>
      <c r="B223" s="41" t="s">
        <v>217</v>
      </c>
      <c r="C223" s="190">
        <f t="shared" si="170"/>
        <v>0</v>
      </c>
      <c r="D223" s="265"/>
      <c r="E223" s="43"/>
      <c r="F223" s="93">
        <f t="shared" si="216"/>
        <v>0</v>
      </c>
      <c r="G223" s="230"/>
      <c r="H223" s="43"/>
      <c r="I223" s="87">
        <f t="shared" si="217"/>
        <v>0</v>
      </c>
      <c r="J223" s="265"/>
      <c r="K223" s="43"/>
      <c r="L223" s="93">
        <f t="shared" si="218"/>
        <v>0</v>
      </c>
      <c r="M223" s="230"/>
      <c r="N223" s="43"/>
      <c r="O223" s="87">
        <f t="shared" si="219"/>
        <v>0</v>
      </c>
      <c r="P223" s="311"/>
      <c r="Q223" s="331"/>
      <c r="R223" s="405"/>
      <c r="S223" s="405"/>
      <c r="T223" s="405"/>
    </row>
    <row r="224" spans="1:20" ht="24" hidden="1" x14ac:dyDescent="0.25">
      <c r="A224" s="72">
        <v>5240</v>
      </c>
      <c r="B224" s="41" t="s">
        <v>218</v>
      </c>
      <c r="C224" s="190">
        <f t="shared" si="170"/>
        <v>0</v>
      </c>
      <c r="D224" s="265"/>
      <c r="E224" s="43"/>
      <c r="F224" s="93">
        <f t="shared" si="216"/>
        <v>0</v>
      </c>
      <c r="G224" s="230"/>
      <c r="H224" s="43"/>
      <c r="I224" s="87">
        <f t="shared" si="217"/>
        <v>0</v>
      </c>
      <c r="J224" s="265"/>
      <c r="K224" s="43"/>
      <c r="L224" s="93">
        <f t="shared" si="218"/>
        <v>0</v>
      </c>
      <c r="M224" s="230"/>
      <c r="N224" s="43"/>
      <c r="O224" s="87">
        <f t="shared" si="219"/>
        <v>0</v>
      </c>
      <c r="P224" s="311"/>
      <c r="Q224" s="331"/>
      <c r="R224" s="405"/>
      <c r="S224" s="405"/>
      <c r="T224" s="405"/>
    </row>
    <row r="225" spans="1:20" hidden="1" x14ac:dyDescent="0.25">
      <c r="A225" s="72">
        <v>5250</v>
      </c>
      <c r="B225" s="41" t="s">
        <v>219</v>
      </c>
      <c r="C225" s="190">
        <f t="shared" si="170"/>
        <v>0</v>
      </c>
      <c r="D225" s="265"/>
      <c r="E225" s="43"/>
      <c r="F225" s="93">
        <f t="shared" si="216"/>
        <v>0</v>
      </c>
      <c r="G225" s="230"/>
      <c r="H225" s="43"/>
      <c r="I225" s="87">
        <f t="shared" si="217"/>
        <v>0</v>
      </c>
      <c r="J225" s="265"/>
      <c r="K225" s="43"/>
      <c r="L225" s="93">
        <f t="shared" si="218"/>
        <v>0</v>
      </c>
      <c r="M225" s="230"/>
      <c r="N225" s="43"/>
      <c r="O225" s="87">
        <f t="shared" si="219"/>
        <v>0</v>
      </c>
      <c r="P225" s="311"/>
      <c r="Q225" s="331"/>
      <c r="R225" s="405"/>
      <c r="S225" s="405"/>
      <c r="T225" s="405"/>
    </row>
    <row r="226" spans="1:20" hidden="1" x14ac:dyDescent="0.25">
      <c r="A226" s="72">
        <v>5260</v>
      </c>
      <c r="B226" s="41" t="s">
        <v>220</v>
      </c>
      <c r="C226" s="190">
        <f t="shared" si="170"/>
        <v>0</v>
      </c>
      <c r="D226" s="129">
        <f t="shared" ref="D226:E226" si="220">SUM(D227)</f>
        <v>0</v>
      </c>
      <c r="E226" s="73">
        <f t="shared" si="220"/>
        <v>0</v>
      </c>
      <c r="F226" s="93">
        <f>SUM(F227)</f>
        <v>0</v>
      </c>
      <c r="G226" s="231">
        <f t="shared" ref="G226:N226" si="221">SUM(G227)</f>
        <v>0</v>
      </c>
      <c r="H226" s="73">
        <f t="shared" si="221"/>
        <v>0</v>
      </c>
      <c r="I226" s="87">
        <f t="shared" si="221"/>
        <v>0</v>
      </c>
      <c r="J226" s="129">
        <f t="shared" si="221"/>
        <v>0</v>
      </c>
      <c r="K226" s="73">
        <f t="shared" si="221"/>
        <v>0</v>
      </c>
      <c r="L226" s="93">
        <f t="shared" si="221"/>
        <v>0</v>
      </c>
      <c r="M226" s="231">
        <f t="shared" si="221"/>
        <v>0</v>
      </c>
      <c r="N226" s="73">
        <f t="shared" si="221"/>
        <v>0</v>
      </c>
      <c r="O226" s="87">
        <f>SUM(O227)</f>
        <v>0</v>
      </c>
      <c r="P226" s="311"/>
      <c r="Q226" s="331"/>
      <c r="R226" s="405"/>
      <c r="S226" s="405"/>
      <c r="T226" s="405"/>
    </row>
    <row r="227" spans="1:20" ht="24" hidden="1" x14ac:dyDescent="0.25">
      <c r="A227" s="30">
        <v>5269</v>
      </c>
      <c r="B227" s="41" t="s">
        <v>221</v>
      </c>
      <c r="C227" s="190">
        <f t="shared" si="170"/>
        <v>0</v>
      </c>
      <c r="D227" s="265"/>
      <c r="E227" s="43"/>
      <c r="F227" s="93">
        <f t="shared" ref="F227:F228" si="222">D227+E227</f>
        <v>0</v>
      </c>
      <c r="G227" s="230"/>
      <c r="H227" s="43"/>
      <c r="I227" s="87">
        <f t="shared" ref="I227:I228" si="223">G227+H227</f>
        <v>0</v>
      </c>
      <c r="J227" s="265"/>
      <c r="K227" s="43"/>
      <c r="L227" s="93">
        <f t="shared" ref="L227:L228" si="224">J227+K227</f>
        <v>0</v>
      </c>
      <c r="M227" s="230"/>
      <c r="N227" s="43"/>
      <c r="O227" s="87">
        <f t="shared" ref="O227:O228" si="225">M227+N227</f>
        <v>0</v>
      </c>
      <c r="P227" s="311"/>
      <c r="Q227" s="331"/>
      <c r="R227" s="405"/>
      <c r="S227" s="405"/>
      <c r="T227" s="405"/>
    </row>
    <row r="228" spans="1:20" ht="24" hidden="1" x14ac:dyDescent="0.25">
      <c r="A228" s="70">
        <v>5270</v>
      </c>
      <c r="B228" s="55" t="s">
        <v>222</v>
      </c>
      <c r="C228" s="195">
        <f t="shared" si="170"/>
        <v>0</v>
      </c>
      <c r="D228" s="262"/>
      <c r="E228" s="74"/>
      <c r="F228" s="172">
        <f t="shared" si="222"/>
        <v>0</v>
      </c>
      <c r="G228" s="232"/>
      <c r="H228" s="74"/>
      <c r="I228" s="153">
        <f t="shared" si="223"/>
        <v>0</v>
      </c>
      <c r="J228" s="262"/>
      <c r="K228" s="74"/>
      <c r="L228" s="172">
        <f t="shared" si="224"/>
        <v>0</v>
      </c>
      <c r="M228" s="232"/>
      <c r="N228" s="74"/>
      <c r="O228" s="153">
        <f t="shared" si="225"/>
        <v>0</v>
      </c>
      <c r="P228" s="313"/>
      <c r="Q228" s="331"/>
      <c r="R228" s="405"/>
      <c r="S228" s="405"/>
      <c r="T228" s="405"/>
    </row>
    <row r="229" spans="1:20" hidden="1" x14ac:dyDescent="0.25">
      <c r="A229" s="67">
        <v>6000</v>
      </c>
      <c r="B229" s="67" t="s">
        <v>223</v>
      </c>
      <c r="C229" s="200">
        <f t="shared" si="170"/>
        <v>0</v>
      </c>
      <c r="D229" s="134">
        <f t="shared" ref="D229:E229" si="226">D230+D250+D258</f>
        <v>0</v>
      </c>
      <c r="E229" s="68">
        <f t="shared" si="226"/>
        <v>0</v>
      </c>
      <c r="F229" s="170">
        <f>F230+F250+F258</f>
        <v>0</v>
      </c>
      <c r="G229" s="227">
        <f t="shared" ref="G229:N229" si="227">G230+G250+G258</f>
        <v>0</v>
      </c>
      <c r="H229" s="68">
        <f t="shared" si="227"/>
        <v>0</v>
      </c>
      <c r="I229" s="122">
        <f t="shared" si="227"/>
        <v>0</v>
      </c>
      <c r="J229" s="134">
        <f t="shared" si="227"/>
        <v>0</v>
      </c>
      <c r="K229" s="68">
        <f t="shared" si="227"/>
        <v>0</v>
      </c>
      <c r="L229" s="170">
        <f t="shared" si="227"/>
        <v>0</v>
      </c>
      <c r="M229" s="227">
        <f t="shared" si="227"/>
        <v>0</v>
      </c>
      <c r="N229" s="68">
        <f t="shared" si="227"/>
        <v>0</v>
      </c>
      <c r="O229" s="122">
        <f>O230+O250+O258</f>
        <v>0</v>
      </c>
      <c r="P229" s="439"/>
      <c r="Q229" s="331"/>
      <c r="R229" s="405"/>
      <c r="S229" s="405"/>
      <c r="T229" s="405"/>
    </row>
    <row r="230" spans="1:20" ht="14.25" hidden="1" customHeight="1" x14ac:dyDescent="0.25">
      <c r="A230" s="49">
        <v>6200</v>
      </c>
      <c r="B230" s="78" t="s">
        <v>224</v>
      </c>
      <c r="C230" s="202">
        <f t="shared" si="170"/>
        <v>0</v>
      </c>
      <c r="D230" s="135">
        <f t="shared" ref="D230:E230" si="228">SUM(D231,D232,D234,D237,D243,D244,D245)</f>
        <v>0</v>
      </c>
      <c r="E230" s="81">
        <f t="shared" si="228"/>
        <v>0</v>
      </c>
      <c r="F230" s="171">
        <f>SUM(F231,F232,F234,F237,F243,F244,F245)</f>
        <v>0</v>
      </c>
      <c r="G230" s="236">
        <f t="shared" ref="G230:N230" si="229">SUM(G231,G232,G234,G237,G243,G244,G245)</f>
        <v>0</v>
      </c>
      <c r="H230" s="81">
        <f t="shared" si="229"/>
        <v>0</v>
      </c>
      <c r="I230" s="121">
        <f t="shared" si="229"/>
        <v>0</v>
      </c>
      <c r="J230" s="135">
        <f t="shared" si="229"/>
        <v>0</v>
      </c>
      <c r="K230" s="81">
        <f t="shared" si="229"/>
        <v>0</v>
      </c>
      <c r="L230" s="171">
        <f t="shared" si="229"/>
        <v>0</v>
      </c>
      <c r="M230" s="236">
        <f t="shared" si="229"/>
        <v>0</v>
      </c>
      <c r="N230" s="81">
        <f t="shared" si="229"/>
        <v>0</v>
      </c>
      <c r="O230" s="121">
        <f>SUM(O231,O232,O234,O237,O243,O244,O245)</f>
        <v>0</v>
      </c>
      <c r="P230" s="440"/>
      <c r="Q230" s="331"/>
      <c r="R230" s="405"/>
      <c r="S230" s="405"/>
      <c r="T230" s="405"/>
    </row>
    <row r="231" spans="1:20" ht="24" hidden="1" x14ac:dyDescent="0.25">
      <c r="A231" s="600">
        <v>6220</v>
      </c>
      <c r="B231" s="38" t="s">
        <v>225</v>
      </c>
      <c r="C231" s="189">
        <f t="shared" si="170"/>
        <v>0</v>
      </c>
      <c r="D231" s="264"/>
      <c r="E231" s="40"/>
      <c r="F231" s="175">
        <f>D231+E231</f>
        <v>0</v>
      </c>
      <c r="G231" s="220"/>
      <c r="H231" s="40"/>
      <c r="I231" s="86">
        <f>G231+H231</f>
        <v>0</v>
      </c>
      <c r="J231" s="264"/>
      <c r="K231" s="40"/>
      <c r="L231" s="175">
        <f>J231+K231</f>
        <v>0</v>
      </c>
      <c r="M231" s="220"/>
      <c r="N231" s="40"/>
      <c r="O231" s="86">
        <f>M231+N231</f>
        <v>0</v>
      </c>
      <c r="P231" s="310"/>
      <c r="Q231" s="331"/>
      <c r="R231" s="405"/>
      <c r="S231" s="405"/>
      <c r="T231" s="405"/>
    </row>
    <row r="232" spans="1:20" hidden="1" x14ac:dyDescent="0.25">
      <c r="A232" s="72">
        <v>6230</v>
      </c>
      <c r="B232" s="41" t="s">
        <v>226</v>
      </c>
      <c r="C232" s="190">
        <f t="shared" si="170"/>
        <v>0</v>
      </c>
      <c r="D232" s="129">
        <f t="shared" ref="D232:O232" si="230">SUM(D233)</f>
        <v>0</v>
      </c>
      <c r="E232" s="73">
        <f t="shared" si="230"/>
        <v>0</v>
      </c>
      <c r="F232" s="93">
        <f t="shared" si="230"/>
        <v>0</v>
      </c>
      <c r="G232" s="231">
        <f t="shared" si="230"/>
        <v>0</v>
      </c>
      <c r="H232" s="73">
        <f t="shared" si="230"/>
        <v>0</v>
      </c>
      <c r="I232" s="87">
        <f t="shared" si="230"/>
        <v>0</v>
      </c>
      <c r="J232" s="129">
        <f t="shared" si="230"/>
        <v>0</v>
      </c>
      <c r="K232" s="73">
        <f t="shared" si="230"/>
        <v>0</v>
      </c>
      <c r="L232" s="93">
        <f t="shared" si="230"/>
        <v>0</v>
      </c>
      <c r="M232" s="231">
        <f t="shared" si="230"/>
        <v>0</v>
      </c>
      <c r="N232" s="73">
        <f t="shared" si="230"/>
        <v>0</v>
      </c>
      <c r="O232" s="87">
        <f t="shared" si="230"/>
        <v>0</v>
      </c>
      <c r="P232" s="311"/>
      <c r="Q232" s="331"/>
      <c r="R232" s="405"/>
      <c r="S232" s="405"/>
      <c r="T232" s="405"/>
    </row>
    <row r="233" spans="1:20" ht="24" hidden="1" x14ac:dyDescent="0.25">
      <c r="A233" s="30">
        <v>6239</v>
      </c>
      <c r="B233" s="38" t="s">
        <v>227</v>
      </c>
      <c r="C233" s="190">
        <f t="shared" si="170"/>
        <v>0</v>
      </c>
      <c r="D233" s="264"/>
      <c r="E233" s="40"/>
      <c r="F233" s="175">
        <f>D233+E233</f>
        <v>0</v>
      </c>
      <c r="G233" s="220"/>
      <c r="H233" s="40"/>
      <c r="I233" s="86">
        <f>G233+H233</f>
        <v>0</v>
      </c>
      <c r="J233" s="264"/>
      <c r="K233" s="40"/>
      <c r="L233" s="175">
        <f>J233+K233</f>
        <v>0</v>
      </c>
      <c r="M233" s="220"/>
      <c r="N233" s="40"/>
      <c r="O233" s="86">
        <f>M233+N233</f>
        <v>0</v>
      </c>
      <c r="P233" s="310"/>
      <c r="Q233" s="331"/>
      <c r="R233" s="405"/>
      <c r="S233" s="405"/>
      <c r="T233" s="405"/>
    </row>
    <row r="234" spans="1:20" ht="24" hidden="1" x14ac:dyDescent="0.25">
      <c r="A234" s="72">
        <v>6240</v>
      </c>
      <c r="B234" s="41" t="s">
        <v>228</v>
      </c>
      <c r="C234" s="190">
        <f t="shared" si="170"/>
        <v>0</v>
      </c>
      <c r="D234" s="129">
        <f t="shared" ref="D234:E234" si="231">SUM(D235:D236)</f>
        <v>0</v>
      </c>
      <c r="E234" s="73">
        <f t="shared" si="231"/>
        <v>0</v>
      </c>
      <c r="F234" s="93">
        <f>SUM(F235:F236)</f>
        <v>0</v>
      </c>
      <c r="G234" s="231">
        <f t="shared" ref="G234:N234" si="232">SUM(G235:G236)</f>
        <v>0</v>
      </c>
      <c r="H234" s="73">
        <f t="shared" si="232"/>
        <v>0</v>
      </c>
      <c r="I234" s="87">
        <f t="shared" si="232"/>
        <v>0</v>
      </c>
      <c r="J234" s="129">
        <f t="shared" si="232"/>
        <v>0</v>
      </c>
      <c r="K234" s="73">
        <f t="shared" si="232"/>
        <v>0</v>
      </c>
      <c r="L234" s="93">
        <f t="shared" si="232"/>
        <v>0</v>
      </c>
      <c r="M234" s="231">
        <f t="shared" si="232"/>
        <v>0</v>
      </c>
      <c r="N234" s="73">
        <f t="shared" si="232"/>
        <v>0</v>
      </c>
      <c r="O234" s="87">
        <f>SUM(O235:O236)</f>
        <v>0</v>
      </c>
      <c r="P234" s="311"/>
      <c r="Q234" s="331"/>
      <c r="R234" s="405"/>
      <c r="S234" s="405"/>
      <c r="T234" s="405"/>
    </row>
    <row r="235" spans="1:20" hidden="1" x14ac:dyDescent="0.25">
      <c r="A235" s="30">
        <v>6241</v>
      </c>
      <c r="B235" s="41" t="s">
        <v>229</v>
      </c>
      <c r="C235" s="190">
        <f t="shared" si="170"/>
        <v>0</v>
      </c>
      <c r="D235" s="265"/>
      <c r="E235" s="43"/>
      <c r="F235" s="93">
        <f t="shared" ref="F235:F236" si="233">D235+E235</f>
        <v>0</v>
      </c>
      <c r="G235" s="230"/>
      <c r="H235" s="43"/>
      <c r="I235" s="87">
        <f t="shared" ref="I235:I236" si="234">G235+H235</f>
        <v>0</v>
      </c>
      <c r="J235" s="265"/>
      <c r="K235" s="43"/>
      <c r="L235" s="93">
        <f t="shared" ref="L235:L236" si="235">J235+K235</f>
        <v>0</v>
      </c>
      <c r="M235" s="230"/>
      <c r="N235" s="43"/>
      <c r="O235" s="87">
        <f t="shared" ref="O235:O236" si="236">M235+N235</f>
        <v>0</v>
      </c>
      <c r="P235" s="311"/>
      <c r="Q235" s="331"/>
      <c r="R235" s="405"/>
      <c r="S235" s="405"/>
      <c r="T235" s="405"/>
    </row>
    <row r="236" spans="1:20" hidden="1" x14ac:dyDescent="0.25">
      <c r="A236" s="30">
        <v>6242</v>
      </c>
      <c r="B236" s="41" t="s">
        <v>230</v>
      </c>
      <c r="C236" s="190">
        <f t="shared" si="170"/>
        <v>0</v>
      </c>
      <c r="D236" s="265"/>
      <c r="E236" s="43"/>
      <c r="F236" s="93">
        <f t="shared" si="233"/>
        <v>0</v>
      </c>
      <c r="G236" s="230"/>
      <c r="H236" s="43"/>
      <c r="I236" s="87">
        <f t="shared" si="234"/>
        <v>0</v>
      </c>
      <c r="J236" s="265"/>
      <c r="K236" s="43"/>
      <c r="L236" s="93">
        <f t="shared" si="235"/>
        <v>0</v>
      </c>
      <c r="M236" s="230"/>
      <c r="N236" s="43"/>
      <c r="O236" s="87">
        <f t="shared" si="236"/>
        <v>0</v>
      </c>
      <c r="P236" s="311"/>
      <c r="Q236" s="331"/>
      <c r="R236" s="405"/>
      <c r="S236" s="405"/>
      <c r="T236" s="405"/>
    </row>
    <row r="237" spans="1:20" ht="25.5" hidden="1" customHeight="1" x14ac:dyDescent="0.25">
      <c r="A237" s="72">
        <v>6250</v>
      </c>
      <c r="B237" s="41" t="s">
        <v>231</v>
      </c>
      <c r="C237" s="190">
        <f t="shared" si="170"/>
        <v>0</v>
      </c>
      <c r="D237" s="129">
        <f t="shared" ref="D237:E237" si="237">SUM(D238:D242)</f>
        <v>0</v>
      </c>
      <c r="E237" s="73">
        <f t="shared" si="237"/>
        <v>0</v>
      </c>
      <c r="F237" s="93">
        <f>SUM(F238:F242)</f>
        <v>0</v>
      </c>
      <c r="G237" s="231">
        <f t="shared" ref="G237:N237" si="238">SUM(G238:G242)</f>
        <v>0</v>
      </c>
      <c r="H237" s="73">
        <f t="shared" si="238"/>
        <v>0</v>
      </c>
      <c r="I237" s="87">
        <f t="shared" si="238"/>
        <v>0</v>
      </c>
      <c r="J237" s="129">
        <f t="shared" si="238"/>
        <v>0</v>
      </c>
      <c r="K237" s="73">
        <f t="shared" si="238"/>
        <v>0</v>
      </c>
      <c r="L237" s="93">
        <f t="shared" si="238"/>
        <v>0</v>
      </c>
      <c r="M237" s="231">
        <f t="shared" si="238"/>
        <v>0</v>
      </c>
      <c r="N237" s="73">
        <f t="shared" si="238"/>
        <v>0</v>
      </c>
      <c r="O237" s="87">
        <f>SUM(O238:O242)</f>
        <v>0</v>
      </c>
      <c r="P237" s="311"/>
      <c r="Q237" s="331"/>
      <c r="R237" s="405"/>
      <c r="S237" s="405"/>
      <c r="T237" s="405"/>
    </row>
    <row r="238" spans="1:20" ht="14.25" hidden="1" customHeight="1" x14ac:dyDescent="0.25">
      <c r="A238" s="30">
        <v>6252</v>
      </c>
      <c r="B238" s="41" t="s">
        <v>232</v>
      </c>
      <c r="C238" s="190">
        <f t="shared" si="170"/>
        <v>0</v>
      </c>
      <c r="D238" s="265"/>
      <c r="E238" s="43"/>
      <c r="F238" s="93">
        <f t="shared" ref="F238:F244" si="239">D238+E238</f>
        <v>0</v>
      </c>
      <c r="G238" s="230"/>
      <c r="H238" s="43"/>
      <c r="I238" s="87">
        <f t="shared" ref="I238:I244" si="240">G238+H238</f>
        <v>0</v>
      </c>
      <c r="J238" s="265"/>
      <c r="K238" s="43"/>
      <c r="L238" s="93">
        <f t="shared" ref="L238:L244" si="241">J238+K238</f>
        <v>0</v>
      </c>
      <c r="M238" s="230"/>
      <c r="N238" s="43"/>
      <c r="O238" s="87">
        <f t="shared" ref="O238:O244" si="242">M238+N238</f>
        <v>0</v>
      </c>
      <c r="P238" s="311"/>
      <c r="Q238" s="331"/>
      <c r="R238" s="405"/>
      <c r="S238" s="405"/>
      <c r="T238" s="405"/>
    </row>
    <row r="239" spans="1:20" ht="14.25" hidden="1" customHeight="1" x14ac:dyDescent="0.25">
      <c r="A239" s="30">
        <v>6253</v>
      </c>
      <c r="B239" s="41" t="s">
        <v>233</v>
      </c>
      <c r="C239" s="190">
        <f t="shared" si="170"/>
        <v>0</v>
      </c>
      <c r="D239" s="265"/>
      <c r="E239" s="43"/>
      <c r="F239" s="93">
        <f t="shared" si="239"/>
        <v>0</v>
      </c>
      <c r="G239" s="230"/>
      <c r="H239" s="43"/>
      <c r="I239" s="87">
        <f t="shared" si="240"/>
        <v>0</v>
      </c>
      <c r="J239" s="265"/>
      <c r="K239" s="43"/>
      <c r="L239" s="93">
        <f t="shared" si="241"/>
        <v>0</v>
      </c>
      <c r="M239" s="230"/>
      <c r="N239" s="43"/>
      <c r="O239" s="87">
        <f t="shared" si="242"/>
        <v>0</v>
      </c>
      <c r="P239" s="311"/>
      <c r="Q239" s="331"/>
      <c r="R239" s="405"/>
      <c r="S239" s="405"/>
      <c r="T239" s="405"/>
    </row>
    <row r="240" spans="1:20" ht="24" hidden="1" x14ac:dyDescent="0.25">
      <c r="A240" s="30">
        <v>6254</v>
      </c>
      <c r="B240" s="41" t="s">
        <v>234</v>
      </c>
      <c r="C240" s="190">
        <f t="shared" si="170"/>
        <v>0</v>
      </c>
      <c r="D240" s="265"/>
      <c r="E240" s="43"/>
      <c r="F240" s="93">
        <f t="shared" si="239"/>
        <v>0</v>
      </c>
      <c r="G240" s="230"/>
      <c r="H240" s="43"/>
      <c r="I240" s="87">
        <f t="shared" si="240"/>
        <v>0</v>
      </c>
      <c r="J240" s="265"/>
      <c r="K240" s="43"/>
      <c r="L240" s="93">
        <f t="shared" si="241"/>
        <v>0</v>
      </c>
      <c r="M240" s="230"/>
      <c r="N240" s="43"/>
      <c r="O240" s="87">
        <f t="shared" si="242"/>
        <v>0</v>
      </c>
      <c r="P240" s="311"/>
      <c r="Q240" s="331"/>
      <c r="R240" s="405"/>
      <c r="S240" s="405"/>
      <c r="T240" s="405"/>
    </row>
    <row r="241" spans="1:20" ht="24" hidden="1" x14ac:dyDescent="0.25">
      <c r="A241" s="30">
        <v>6255</v>
      </c>
      <c r="B241" s="41" t="s">
        <v>235</v>
      </c>
      <c r="C241" s="190">
        <f t="shared" ref="C241:C295" si="243">SUM(F241,I241,L241,O241)</f>
        <v>0</v>
      </c>
      <c r="D241" s="265"/>
      <c r="E241" s="43"/>
      <c r="F241" s="93">
        <f t="shared" si="239"/>
        <v>0</v>
      </c>
      <c r="G241" s="230"/>
      <c r="H241" s="43"/>
      <c r="I241" s="87">
        <f t="shared" si="240"/>
        <v>0</v>
      </c>
      <c r="J241" s="265"/>
      <c r="K241" s="43"/>
      <c r="L241" s="93">
        <f t="shared" si="241"/>
        <v>0</v>
      </c>
      <c r="M241" s="230"/>
      <c r="N241" s="43"/>
      <c r="O241" s="87">
        <f t="shared" si="242"/>
        <v>0</v>
      </c>
      <c r="P241" s="311"/>
      <c r="Q241" s="331"/>
      <c r="R241" s="405"/>
      <c r="S241" s="405"/>
      <c r="T241" s="405"/>
    </row>
    <row r="242" spans="1:20" hidden="1" x14ac:dyDescent="0.25">
      <c r="A242" s="30">
        <v>6259</v>
      </c>
      <c r="B242" s="41" t="s">
        <v>236</v>
      </c>
      <c r="C242" s="190">
        <f t="shared" si="243"/>
        <v>0</v>
      </c>
      <c r="D242" s="265"/>
      <c r="E242" s="43"/>
      <c r="F242" s="93">
        <f t="shared" si="239"/>
        <v>0</v>
      </c>
      <c r="G242" s="230"/>
      <c r="H242" s="43"/>
      <c r="I242" s="87">
        <f t="shared" si="240"/>
        <v>0</v>
      </c>
      <c r="J242" s="265"/>
      <c r="K242" s="43"/>
      <c r="L242" s="93">
        <f t="shared" si="241"/>
        <v>0</v>
      </c>
      <c r="M242" s="230"/>
      <c r="N242" s="43"/>
      <c r="O242" s="87">
        <f t="shared" si="242"/>
        <v>0</v>
      </c>
      <c r="P242" s="311"/>
      <c r="Q242" s="331"/>
      <c r="R242" s="405"/>
      <c r="S242" s="405"/>
      <c r="T242" s="405"/>
    </row>
    <row r="243" spans="1:20" ht="24" hidden="1" x14ac:dyDescent="0.25">
      <c r="A243" s="72">
        <v>6260</v>
      </c>
      <c r="B243" s="41" t="s">
        <v>237</v>
      </c>
      <c r="C243" s="190">
        <f t="shared" si="243"/>
        <v>0</v>
      </c>
      <c r="D243" s="265"/>
      <c r="E243" s="43"/>
      <c r="F243" s="93">
        <f t="shared" si="239"/>
        <v>0</v>
      </c>
      <c r="G243" s="230"/>
      <c r="H243" s="43"/>
      <c r="I243" s="87">
        <f t="shared" si="240"/>
        <v>0</v>
      </c>
      <c r="J243" s="265"/>
      <c r="K243" s="43"/>
      <c r="L243" s="93">
        <f t="shared" si="241"/>
        <v>0</v>
      </c>
      <c r="M243" s="230"/>
      <c r="N243" s="43"/>
      <c r="O243" s="87">
        <f t="shared" si="242"/>
        <v>0</v>
      </c>
      <c r="P243" s="311"/>
      <c r="Q243" s="331"/>
      <c r="R243" s="405"/>
      <c r="S243" s="405"/>
      <c r="T243" s="405"/>
    </row>
    <row r="244" spans="1:20" hidden="1" x14ac:dyDescent="0.25">
      <c r="A244" s="72">
        <v>6270</v>
      </c>
      <c r="B244" s="41" t="s">
        <v>238</v>
      </c>
      <c r="C244" s="190">
        <f t="shared" si="243"/>
        <v>0</v>
      </c>
      <c r="D244" s="265"/>
      <c r="E244" s="43"/>
      <c r="F244" s="93">
        <f t="shared" si="239"/>
        <v>0</v>
      </c>
      <c r="G244" s="230"/>
      <c r="H244" s="43"/>
      <c r="I244" s="87">
        <f t="shared" si="240"/>
        <v>0</v>
      </c>
      <c r="J244" s="265"/>
      <c r="K244" s="43"/>
      <c r="L244" s="93">
        <f t="shared" si="241"/>
        <v>0</v>
      </c>
      <c r="M244" s="230"/>
      <c r="N244" s="43"/>
      <c r="O244" s="87">
        <f t="shared" si="242"/>
        <v>0</v>
      </c>
      <c r="P244" s="311"/>
      <c r="Q244" s="331"/>
      <c r="R244" s="405"/>
      <c r="S244" s="405"/>
      <c r="T244" s="405"/>
    </row>
    <row r="245" spans="1:20" ht="24" hidden="1" x14ac:dyDescent="0.25">
      <c r="A245" s="600">
        <v>6290</v>
      </c>
      <c r="B245" s="38" t="s">
        <v>239</v>
      </c>
      <c r="C245" s="201">
        <f t="shared" si="243"/>
        <v>0</v>
      </c>
      <c r="D245" s="128">
        <f t="shared" ref="D245:E245" si="244">SUM(D246:D249)</f>
        <v>0</v>
      </c>
      <c r="E245" s="75">
        <f t="shared" si="244"/>
        <v>0</v>
      </c>
      <c r="F245" s="175">
        <f>SUM(F246:F249)</f>
        <v>0</v>
      </c>
      <c r="G245" s="233">
        <f t="shared" ref="G245:O245" si="245">SUM(G246:G249)</f>
        <v>0</v>
      </c>
      <c r="H245" s="75">
        <f t="shared" si="245"/>
        <v>0</v>
      </c>
      <c r="I245" s="86">
        <f t="shared" si="245"/>
        <v>0</v>
      </c>
      <c r="J245" s="128">
        <f t="shared" si="245"/>
        <v>0</v>
      </c>
      <c r="K245" s="75">
        <f t="shared" si="245"/>
        <v>0</v>
      </c>
      <c r="L245" s="175">
        <f t="shared" si="245"/>
        <v>0</v>
      </c>
      <c r="M245" s="233">
        <f t="shared" si="245"/>
        <v>0</v>
      </c>
      <c r="N245" s="75">
        <f t="shared" si="245"/>
        <v>0</v>
      </c>
      <c r="O245" s="86">
        <f t="shared" si="245"/>
        <v>0</v>
      </c>
      <c r="P245" s="320"/>
      <c r="Q245" s="331"/>
      <c r="R245" s="405"/>
      <c r="S245" s="405"/>
      <c r="T245" s="405"/>
    </row>
    <row r="246" spans="1:20" hidden="1" x14ac:dyDescent="0.25">
      <c r="A246" s="30">
        <v>6291</v>
      </c>
      <c r="B246" s="41" t="s">
        <v>240</v>
      </c>
      <c r="C246" s="190">
        <f t="shared" si="243"/>
        <v>0</v>
      </c>
      <c r="D246" s="265"/>
      <c r="E246" s="43"/>
      <c r="F246" s="93">
        <f t="shared" ref="F246:F249" si="246">D246+E246</f>
        <v>0</v>
      </c>
      <c r="G246" s="230"/>
      <c r="H246" s="43"/>
      <c r="I246" s="87">
        <f t="shared" ref="I246:I249" si="247">G246+H246</f>
        <v>0</v>
      </c>
      <c r="J246" s="265"/>
      <c r="K246" s="43"/>
      <c r="L246" s="93">
        <f t="shared" ref="L246:L249" si="248">J246+K246</f>
        <v>0</v>
      </c>
      <c r="M246" s="230"/>
      <c r="N246" s="43"/>
      <c r="O246" s="87">
        <f t="shared" ref="O246:O249" si="249">M246+N246</f>
        <v>0</v>
      </c>
      <c r="P246" s="311"/>
      <c r="Q246" s="331"/>
      <c r="R246" s="405"/>
      <c r="S246" s="405"/>
      <c r="T246" s="405"/>
    </row>
    <row r="247" spans="1:20" hidden="1" x14ac:dyDescent="0.25">
      <c r="A247" s="30">
        <v>6292</v>
      </c>
      <c r="B247" s="41" t="s">
        <v>241</v>
      </c>
      <c r="C247" s="190">
        <f t="shared" si="243"/>
        <v>0</v>
      </c>
      <c r="D247" s="265"/>
      <c r="E247" s="43"/>
      <c r="F247" s="93">
        <f t="shared" si="246"/>
        <v>0</v>
      </c>
      <c r="G247" s="230"/>
      <c r="H247" s="43"/>
      <c r="I247" s="87">
        <f t="shared" si="247"/>
        <v>0</v>
      </c>
      <c r="J247" s="265"/>
      <c r="K247" s="43"/>
      <c r="L247" s="93">
        <f t="shared" si="248"/>
        <v>0</v>
      </c>
      <c r="M247" s="230"/>
      <c r="N247" s="43"/>
      <c r="O247" s="87">
        <f t="shared" si="249"/>
        <v>0</v>
      </c>
      <c r="P247" s="311"/>
      <c r="Q247" s="331"/>
      <c r="R247" s="405"/>
      <c r="S247" s="405"/>
      <c r="T247" s="405"/>
    </row>
    <row r="248" spans="1:20" ht="72" hidden="1" x14ac:dyDescent="0.25">
      <c r="A248" s="30">
        <v>6296</v>
      </c>
      <c r="B248" s="41" t="s">
        <v>242</v>
      </c>
      <c r="C248" s="190">
        <f t="shared" si="243"/>
        <v>0</v>
      </c>
      <c r="D248" s="265"/>
      <c r="E248" s="43"/>
      <c r="F248" s="93">
        <f t="shared" si="246"/>
        <v>0</v>
      </c>
      <c r="G248" s="230"/>
      <c r="H248" s="43"/>
      <c r="I248" s="87">
        <f t="shared" si="247"/>
        <v>0</v>
      </c>
      <c r="J248" s="265"/>
      <c r="K248" s="43"/>
      <c r="L248" s="93">
        <f t="shared" si="248"/>
        <v>0</v>
      </c>
      <c r="M248" s="230"/>
      <c r="N248" s="43"/>
      <c r="O248" s="87">
        <f t="shared" si="249"/>
        <v>0</v>
      </c>
      <c r="P248" s="311"/>
      <c r="Q248" s="331"/>
      <c r="R248" s="405"/>
      <c r="S248" s="405"/>
      <c r="T248" s="405"/>
    </row>
    <row r="249" spans="1:20" ht="39.75" hidden="1" customHeight="1" x14ac:dyDescent="0.25">
      <c r="A249" s="30">
        <v>6299</v>
      </c>
      <c r="B249" s="41" t="s">
        <v>243</v>
      </c>
      <c r="C249" s="190">
        <f t="shared" si="243"/>
        <v>0</v>
      </c>
      <c r="D249" s="265"/>
      <c r="E249" s="43"/>
      <c r="F249" s="93">
        <f t="shared" si="246"/>
        <v>0</v>
      </c>
      <c r="G249" s="230"/>
      <c r="H249" s="43"/>
      <c r="I249" s="87">
        <f t="shared" si="247"/>
        <v>0</v>
      </c>
      <c r="J249" s="265"/>
      <c r="K249" s="43"/>
      <c r="L249" s="93">
        <f t="shared" si="248"/>
        <v>0</v>
      </c>
      <c r="M249" s="230"/>
      <c r="N249" s="43"/>
      <c r="O249" s="87">
        <f t="shared" si="249"/>
        <v>0</v>
      </c>
      <c r="P249" s="311"/>
      <c r="Q249" s="331"/>
      <c r="R249" s="405"/>
      <c r="S249" s="405"/>
      <c r="T249" s="405"/>
    </row>
    <row r="250" spans="1:20" hidden="1" x14ac:dyDescent="0.25">
      <c r="A250" s="34">
        <v>6300</v>
      </c>
      <c r="B250" s="69" t="s">
        <v>244</v>
      </c>
      <c r="C250" s="188">
        <f t="shared" si="243"/>
        <v>0</v>
      </c>
      <c r="D250" s="127">
        <f t="shared" ref="D250:E250" si="250">SUM(D251,D256,D257)</f>
        <v>0</v>
      </c>
      <c r="E250" s="36">
        <f t="shared" si="250"/>
        <v>0</v>
      </c>
      <c r="F250" s="174">
        <f>SUM(F251,F256,F257)</f>
        <v>0</v>
      </c>
      <c r="G250" s="228">
        <f t="shared" ref="G250:O250" si="251">SUM(G251,G256,G257)</f>
        <v>0</v>
      </c>
      <c r="H250" s="36">
        <f t="shared" si="251"/>
        <v>0</v>
      </c>
      <c r="I250" s="120">
        <f t="shared" si="251"/>
        <v>0</v>
      </c>
      <c r="J250" s="127">
        <f t="shared" si="251"/>
        <v>0</v>
      </c>
      <c r="K250" s="36">
        <f t="shared" si="251"/>
        <v>0</v>
      </c>
      <c r="L250" s="174">
        <f t="shared" si="251"/>
        <v>0</v>
      </c>
      <c r="M250" s="228">
        <f t="shared" si="251"/>
        <v>0</v>
      </c>
      <c r="N250" s="36">
        <f t="shared" si="251"/>
        <v>0</v>
      </c>
      <c r="O250" s="120">
        <f t="shared" si="251"/>
        <v>0</v>
      </c>
      <c r="P250" s="441"/>
      <c r="Q250" s="331"/>
      <c r="R250" s="405"/>
      <c r="S250" s="405"/>
      <c r="T250" s="405"/>
    </row>
    <row r="251" spans="1:20" ht="24" hidden="1" x14ac:dyDescent="0.25">
      <c r="A251" s="600">
        <v>6320</v>
      </c>
      <c r="B251" s="38" t="s">
        <v>245</v>
      </c>
      <c r="C251" s="201">
        <f t="shared" si="243"/>
        <v>0</v>
      </c>
      <c r="D251" s="128">
        <f t="shared" ref="D251:E251" si="252">SUM(D252:D255)</f>
        <v>0</v>
      </c>
      <c r="E251" s="75">
        <f t="shared" si="252"/>
        <v>0</v>
      </c>
      <c r="F251" s="175">
        <f>SUM(F252:F255)</f>
        <v>0</v>
      </c>
      <c r="G251" s="233">
        <f t="shared" ref="G251:O251" si="253">SUM(G252:G255)</f>
        <v>0</v>
      </c>
      <c r="H251" s="75">
        <f t="shared" si="253"/>
        <v>0</v>
      </c>
      <c r="I251" s="86">
        <f t="shared" si="253"/>
        <v>0</v>
      </c>
      <c r="J251" s="128">
        <f t="shared" si="253"/>
        <v>0</v>
      </c>
      <c r="K251" s="75">
        <f t="shared" si="253"/>
        <v>0</v>
      </c>
      <c r="L251" s="175">
        <f t="shared" si="253"/>
        <v>0</v>
      </c>
      <c r="M251" s="233">
        <f t="shared" si="253"/>
        <v>0</v>
      </c>
      <c r="N251" s="75">
        <f t="shared" si="253"/>
        <v>0</v>
      </c>
      <c r="O251" s="86">
        <f t="shared" si="253"/>
        <v>0</v>
      </c>
      <c r="P251" s="310"/>
      <c r="Q251" s="331"/>
      <c r="R251" s="405"/>
      <c r="S251" s="405"/>
      <c r="T251" s="405"/>
    </row>
    <row r="252" spans="1:20" hidden="1" x14ac:dyDescent="0.25">
      <c r="A252" s="30">
        <v>6322</v>
      </c>
      <c r="B252" s="41" t="s">
        <v>246</v>
      </c>
      <c r="C252" s="190">
        <f t="shared" si="243"/>
        <v>0</v>
      </c>
      <c r="D252" s="265"/>
      <c r="E252" s="43"/>
      <c r="F252" s="93">
        <f t="shared" ref="F252:F257" si="254">D252+E252</f>
        <v>0</v>
      </c>
      <c r="G252" s="230"/>
      <c r="H252" s="43"/>
      <c r="I252" s="87">
        <f t="shared" ref="I252:I257" si="255">G252+H252</f>
        <v>0</v>
      </c>
      <c r="J252" s="265"/>
      <c r="K252" s="43"/>
      <c r="L252" s="93">
        <f t="shared" ref="L252:L257" si="256">J252+K252</f>
        <v>0</v>
      </c>
      <c r="M252" s="230"/>
      <c r="N252" s="43"/>
      <c r="O252" s="87">
        <f t="shared" ref="O252:O257" si="257">M252+N252</f>
        <v>0</v>
      </c>
      <c r="P252" s="311"/>
      <c r="Q252" s="331"/>
      <c r="R252" s="405"/>
      <c r="S252" s="405"/>
      <c r="T252" s="405"/>
    </row>
    <row r="253" spans="1:20" ht="24" hidden="1" x14ac:dyDescent="0.25">
      <c r="A253" s="30">
        <v>6323</v>
      </c>
      <c r="B253" s="41" t="s">
        <v>247</v>
      </c>
      <c r="C253" s="190">
        <f t="shared" si="243"/>
        <v>0</v>
      </c>
      <c r="D253" s="265"/>
      <c r="E253" s="43"/>
      <c r="F253" s="93">
        <f t="shared" si="254"/>
        <v>0</v>
      </c>
      <c r="G253" s="230"/>
      <c r="H253" s="43"/>
      <c r="I253" s="87">
        <f t="shared" si="255"/>
        <v>0</v>
      </c>
      <c r="J253" s="265"/>
      <c r="K253" s="43"/>
      <c r="L253" s="93">
        <f t="shared" si="256"/>
        <v>0</v>
      </c>
      <c r="M253" s="230"/>
      <c r="N253" s="43"/>
      <c r="O253" s="87">
        <f t="shared" si="257"/>
        <v>0</v>
      </c>
      <c r="P253" s="311"/>
      <c r="Q253" s="331"/>
      <c r="R253" s="405"/>
      <c r="S253" s="405"/>
      <c r="T253" s="405"/>
    </row>
    <row r="254" spans="1:20" ht="24" hidden="1" x14ac:dyDescent="0.25">
      <c r="A254" s="30">
        <v>6324</v>
      </c>
      <c r="B254" s="41" t="s">
        <v>301</v>
      </c>
      <c r="C254" s="190">
        <f t="shared" si="243"/>
        <v>0</v>
      </c>
      <c r="D254" s="265"/>
      <c r="E254" s="43"/>
      <c r="F254" s="93">
        <f t="shared" si="254"/>
        <v>0</v>
      </c>
      <c r="G254" s="230"/>
      <c r="H254" s="43"/>
      <c r="I254" s="87">
        <f t="shared" si="255"/>
        <v>0</v>
      </c>
      <c r="J254" s="265"/>
      <c r="K254" s="43"/>
      <c r="L254" s="93">
        <f t="shared" si="256"/>
        <v>0</v>
      </c>
      <c r="M254" s="230"/>
      <c r="N254" s="43"/>
      <c r="O254" s="87">
        <f t="shared" si="257"/>
        <v>0</v>
      </c>
      <c r="P254" s="311"/>
      <c r="Q254" s="331"/>
      <c r="R254" s="405"/>
      <c r="S254" s="405"/>
      <c r="T254" s="405"/>
    </row>
    <row r="255" spans="1:20" hidden="1" x14ac:dyDescent="0.25">
      <c r="A255" s="27">
        <v>6329</v>
      </c>
      <c r="B255" s="38" t="s">
        <v>302</v>
      </c>
      <c r="C255" s="189">
        <f t="shared" si="243"/>
        <v>0</v>
      </c>
      <c r="D255" s="264"/>
      <c r="E255" s="40"/>
      <c r="F255" s="175">
        <f t="shared" si="254"/>
        <v>0</v>
      </c>
      <c r="G255" s="220"/>
      <c r="H255" s="40"/>
      <c r="I255" s="86">
        <f t="shared" si="255"/>
        <v>0</v>
      </c>
      <c r="J255" s="264"/>
      <c r="K255" s="40"/>
      <c r="L255" s="175">
        <f t="shared" si="256"/>
        <v>0</v>
      </c>
      <c r="M255" s="220"/>
      <c r="N255" s="40"/>
      <c r="O255" s="86">
        <f t="shared" si="257"/>
        <v>0</v>
      </c>
      <c r="P255" s="310"/>
      <c r="Q255" s="331"/>
      <c r="R255" s="405"/>
      <c r="S255" s="405"/>
      <c r="T255" s="405"/>
    </row>
    <row r="256" spans="1:20" ht="24" hidden="1" x14ac:dyDescent="0.25">
      <c r="A256" s="90">
        <v>6330</v>
      </c>
      <c r="B256" s="91" t="s">
        <v>248</v>
      </c>
      <c r="C256" s="201">
        <f t="shared" si="243"/>
        <v>0</v>
      </c>
      <c r="D256" s="266"/>
      <c r="E256" s="80"/>
      <c r="F256" s="443">
        <f t="shared" si="254"/>
        <v>0</v>
      </c>
      <c r="G256" s="235"/>
      <c r="H256" s="80"/>
      <c r="I256" s="159">
        <f t="shared" si="255"/>
        <v>0</v>
      </c>
      <c r="J256" s="266"/>
      <c r="K256" s="80"/>
      <c r="L256" s="443">
        <f t="shared" si="256"/>
        <v>0</v>
      </c>
      <c r="M256" s="235"/>
      <c r="N256" s="80"/>
      <c r="O256" s="159">
        <f t="shared" si="257"/>
        <v>0</v>
      </c>
      <c r="P256" s="320"/>
      <c r="Q256" s="331"/>
      <c r="R256" s="405"/>
      <c r="S256" s="405"/>
      <c r="T256" s="405"/>
    </row>
    <row r="257" spans="1:20" hidden="1" x14ac:dyDescent="0.25">
      <c r="A257" s="72">
        <v>6360</v>
      </c>
      <c r="B257" s="41" t="s">
        <v>249</v>
      </c>
      <c r="C257" s="190">
        <f t="shared" si="243"/>
        <v>0</v>
      </c>
      <c r="D257" s="265"/>
      <c r="E257" s="43"/>
      <c r="F257" s="93">
        <f t="shared" si="254"/>
        <v>0</v>
      </c>
      <c r="G257" s="230"/>
      <c r="H257" s="43"/>
      <c r="I257" s="87">
        <f t="shared" si="255"/>
        <v>0</v>
      </c>
      <c r="J257" s="265"/>
      <c r="K257" s="43"/>
      <c r="L257" s="93">
        <f t="shared" si="256"/>
        <v>0</v>
      </c>
      <c r="M257" s="230"/>
      <c r="N257" s="43"/>
      <c r="O257" s="87">
        <f t="shared" si="257"/>
        <v>0</v>
      </c>
      <c r="P257" s="311"/>
      <c r="Q257" s="331"/>
      <c r="R257" s="405"/>
      <c r="S257" s="405"/>
      <c r="T257" s="405"/>
    </row>
    <row r="258" spans="1:20" ht="36" hidden="1" x14ac:dyDescent="0.25">
      <c r="A258" s="34">
        <v>6400</v>
      </c>
      <c r="B258" s="69" t="s">
        <v>250</v>
      </c>
      <c r="C258" s="188">
        <f t="shared" si="243"/>
        <v>0</v>
      </c>
      <c r="D258" s="127">
        <f t="shared" ref="D258:E258" si="258">SUM(D259,D263)</f>
        <v>0</v>
      </c>
      <c r="E258" s="36">
        <f t="shared" si="258"/>
        <v>0</v>
      </c>
      <c r="F258" s="174">
        <f>SUM(F259,F263)</f>
        <v>0</v>
      </c>
      <c r="G258" s="228">
        <f t="shared" ref="G258:O258" si="259">SUM(G259,G263)</f>
        <v>0</v>
      </c>
      <c r="H258" s="36">
        <f t="shared" si="259"/>
        <v>0</v>
      </c>
      <c r="I258" s="120">
        <f t="shared" si="259"/>
        <v>0</v>
      </c>
      <c r="J258" s="127">
        <f t="shared" si="259"/>
        <v>0</v>
      </c>
      <c r="K258" s="36">
        <f t="shared" si="259"/>
        <v>0</v>
      </c>
      <c r="L258" s="174">
        <f t="shared" si="259"/>
        <v>0</v>
      </c>
      <c r="M258" s="228">
        <f t="shared" si="259"/>
        <v>0</v>
      </c>
      <c r="N258" s="36">
        <f t="shared" si="259"/>
        <v>0</v>
      </c>
      <c r="O258" s="120">
        <f t="shared" si="259"/>
        <v>0</v>
      </c>
      <c r="P258" s="441"/>
      <c r="Q258" s="331"/>
      <c r="R258" s="405"/>
      <c r="S258" s="405"/>
      <c r="T258" s="405"/>
    </row>
    <row r="259" spans="1:20" ht="24" hidden="1" x14ac:dyDescent="0.25">
      <c r="A259" s="600">
        <v>6410</v>
      </c>
      <c r="B259" s="38" t="s">
        <v>251</v>
      </c>
      <c r="C259" s="189">
        <f t="shared" si="243"/>
        <v>0</v>
      </c>
      <c r="D259" s="128">
        <f t="shared" ref="D259:E259" si="260">SUM(D260:D262)</f>
        <v>0</v>
      </c>
      <c r="E259" s="75">
        <f t="shared" si="260"/>
        <v>0</v>
      </c>
      <c r="F259" s="175">
        <f>SUM(F260:F262)</f>
        <v>0</v>
      </c>
      <c r="G259" s="233">
        <f t="shared" ref="G259:O259" si="261">SUM(G260:G262)</f>
        <v>0</v>
      </c>
      <c r="H259" s="75">
        <f t="shared" si="261"/>
        <v>0</v>
      </c>
      <c r="I259" s="86">
        <f t="shared" si="261"/>
        <v>0</v>
      </c>
      <c r="J259" s="128">
        <f t="shared" si="261"/>
        <v>0</v>
      </c>
      <c r="K259" s="75">
        <f t="shared" si="261"/>
        <v>0</v>
      </c>
      <c r="L259" s="175">
        <f t="shared" si="261"/>
        <v>0</v>
      </c>
      <c r="M259" s="233">
        <f t="shared" si="261"/>
        <v>0</v>
      </c>
      <c r="N259" s="75">
        <f t="shared" si="261"/>
        <v>0</v>
      </c>
      <c r="O259" s="158">
        <f t="shared" si="261"/>
        <v>0</v>
      </c>
      <c r="P259" s="323"/>
      <c r="Q259" s="331"/>
      <c r="R259" s="405"/>
      <c r="S259" s="405"/>
      <c r="T259" s="405"/>
    </row>
    <row r="260" spans="1:20" hidden="1" x14ac:dyDescent="0.25">
      <c r="A260" s="30">
        <v>6411</v>
      </c>
      <c r="B260" s="92" t="s">
        <v>252</v>
      </c>
      <c r="C260" s="190">
        <f t="shared" si="243"/>
        <v>0</v>
      </c>
      <c r="D260" s="265"/>
      <c r="E260" s="43"/>
      <c r="F260" s="93">
        <f t="shared" ref="F260:F262" si="262">D260+E260</f>
        <v>0</v>
      </c>
      <c r="G260" s="230"/>
      <c r="H260" s="43"/>
      <c r="I260" s="87">
        <f t="shared" ref="I260:I262" si="263">G260+H260</f>
        <v>0</v>
      </c>
      <c r="J260" s="265"/>
      <c r="K260" s="43"/>
      <c r="L260" s="93">
        <f t="shared" ref="L260:L262" si="264">J260+K260</f>
        <v>0</v>
      </c>
      <c r="M260" s="230"/>
      <c r="N260" s="43"/>
      <c r="O260" s="87">
        <f t="shared" ref="O260:O262" si="265">M260+N260</f>
        <v>0</v>
      </c>
      <c r="P260" s="311"/>
      <c r="Q260" s="331"/>
      <c r="R260" s="405"/>
      <c r="S260" s="405"/>
      <c r="T260" s="405"/>
    </row>
    <row r="261" spans="1:20" ht="36" hidden="1" x14ac:dyDescent="0.25">
      <c r="A261" s="30">
        <v>6412</v>
      </c>
      <c r="B261" s="41" t="s">
        <v>253</v>
      </c>
      <c r="C261" s="190">
        <f t="shared" si="243"/>
        <v>0</v>
      </c>
      <c r="D261" s="265"/>
      <c r="E261" s="43"/>
      <c r="F261" s="93">
        <f t="shared" si="262"/>
        <v>0</v>
      </c>
      <c r="G261" s="230"/>
      <c r="H261" s="43"/>
      <c r="I261" s="87">
        <f t="shared" si="263"/>
        <v>0</v>
      </c>
      <c r="J261" s="265"/>
      <c r="K261" s="43"/>
      <c r="L261" s="93">
        <f t="shared" si="264"/>
        <v>0</v>
      </c>
      <c r="M261" s="230"/>
      <c r="N261" s="43"/>
      <c r="O261" s="87">
        <f t="shared" si="265"/>
        <v>0</v>
      </c>
      <c r="P261" s="311"/>
      <c r="Q261" s="331"/>
      <c r="R261" s="405"/>
      <c r="S261" s="405"/>
      <c r="T261" s="405"/>
    </row>
    <row r="262" spans="1:20" ht="36" hidden="1" x14ac:dyDescent="0.25">
      <c r="A262" s="30">
        <v>6419</v>
      </c>
      <c r="B262" s="41" t="s">
        <v>254</v>
      </c>
      <c r="C262" s="190">
        <f t="shared" si="243"/>
        <v>0</v>
      </c>
      <c r="D262" s="265"/>
      <c r="E262" s="43"/>
      <c r="F262" s="93">
        <f t="shared" si="262"/>
        <v>0</v>
      </c>
      <c r="G262" s="230"/>
      <c r="H262" s="43"/>
      <c r="I262" s="87">
        <f t="shared" si="263"/>
        <v>0</v>
      </c>
      <c r="J262" s="265"/>
      <c r="K262" s="43"/>
      <c r="L262" s="93">
        <f t="shared" si="264"/>
        <v>0</v>
      </c>
      <c r="M262" s="230"/>
      <c r="N262" s="43"/>
      <c r="O262" s="87">
        <f t="shared" si="265"/>
        <v>0</v>
      </c>
      <c r="P262" s="311"/>
      <c r="Q262" s="331"/>
      <c r="R262" s="405"/>
      <c r="S262" s="405"/>
      <c r="T262" s="405"/>
    </row>
    <row r="263" spans="1:20" ht="36" hidden="1" x14ac:dyDescent="0.25">
      <c r="A263" s="72">
        <v>6420</v>
      </c>
      <c r="B263" s="41" t="s">
        <v>255</v>
      </c>
      <c r="C263" s="190">
        <f t="shared" si="243"/>
        <v>0</v>
      </c>
      <c r="D263" s="129">
        <f t="shared" ref="D263:E263" si="266">SUM(D264:D267)</f>
        <v>0</v>
      </c>
      <c r="E263" s="73">
        <f t="shared" si="266"/>
        <v>0</v>
      </c>
      <c r="F263" s="93">
        <f>SUM(F264:F267)</f>
        <v>0</v>
      </c>
      <c r="G263" s="231">
        <f t="shared" ref="G263:N263" si="267">SUM(G264:G267)</f>
        <v>0</v>
      </c>
      <c r="H263" s="73">
        <f t="shared" si="267"/>
        <v>0</v>
      </c>
      <c r="I263" s="87">
        <f t="shared" si="267"/>
        <v>0</v>
      </c>
      <c r="J263" s="129">
        <f t="shared" si="267"/>
        <v>0</v>
      </c>
      <c r="K263" s="73">
        <f t="shared" si="267"/>
        <v>0</v>
      </c>
      <c r="L263" s="93">
        <f t="shared" si="267"/>
        <v>0</v>
      </c>
      <c r="M263" s="231">
        <f t="shared" si="267"/>
        <v>0</v>
      </c>
      <c r="N263" s="73">
        <f t="shared" si="267"/>
        <v>0</v>
      </c>
      <c r="O263" s="87">
        <f>SUM(O264:O267)</f>
        <v>0</v>
      </c>
      <c r="P263" s="311"/>
      <c r="Q263" s="331"/>
      <c r="R263" s="405"/>
      <c r="S263" s="405"/>
      <c r="T263" s="405"/>
    </row>
    <row r="264" spans="1:20" hidden="1" x14ac:dyDescent="0.25">
      <c r="A264" s="30">
        <v>6421</v>
      </c>
      <c r="B264" s="41" t="s">
        <v>256</v>
      </c>
      <c r="C264" s="190">
        <f t="shared" si="243"/>
        <v>0</v>
      </c>
      <c r="D264" s="265"/>
      <c r="E264" s="43"/>
      <c r="F264" s="93">
        <f t="shared" ref="F264:F267" si="268">D264+E264</f>
        <v>0</v>
      </c>
      <c r="G264" s="230"/>
      <c r="H264" s="43"/>
      <c r="I264" s="87">
        <f t="shared" ref="I264:I267" si="269">G264+H264</f>
        <v>0</v>
      </c>
      <c r="J264" s="265"/>
      <c r="K264" s="43"/>
      <c r="L264" s="93">
        <f t="shared" ref="L264:L267" si="270">J264+K264</f>
        <v>0</v>
      </c>
      <c r="M264" s="230"/>
      <c r="N264" s="43"/>
      <c r="O264" s="87">
        <f t="shared" ref="O264:O267" si="271">M264+N264</f>
        <v>0</v>
      </c>
      <c r="P264" s="311"/>
      <c r="Q264" s="331"/>
      <c r="R264" s="405"/>
      <c r="S264" s="405"/>
      <c r="T264" s="405"/>
    </row>
    <row r="265" spans="1:20" hidden="1" x14ac:dyDescent="0.25">
      <c r="A265" s="30">
        <v>6422</v>
      </c>
      <c r="B265" s="41" t="s">
        <v>257</v>
      </c>
      <c r="C265" s="190">
        <f t="shared" si="243"/>
        <v>0</v>
      </c>
      <c r="D265" s="265"/>
      <c r="E265" s="43"/>
      <c r="F265" s="93">
        <f t="shared" si="268"/>
        <v>0</v>
      </c>
      <c r="G265" s="230"/>
      <c r="H265" s="43"/>
      <c r="I265" s="87">
        <f t="shared" si="269"/>
        <v>0</v>
      </c>
      <c r="J265" s="265"/>
      <c r="K265" s="43"/>
      <c r="L265" s="93">
        <f t="shared" si="270"/>
        <v>0</v>
      </c>
      <c r="M265" s="230"/>
      <c r="N265" s="43"/>
      <c r="O265" s="87">
        <f t="shared" si="271"/>
        <v>0</v>
      </c>
      <c r="P265" s="311"/>
      <c r="Q265" s="331"/>
      <c r="R265" s="405"/>
      <c r="S265" s="405"/>
      <c r="T265" s="405"/>
    </row>
    <row r="266" spans="1:20" ht="24" hidden="1" x14ac:dyDescent="0.25">
      <c r="A266" s="30">
        <v>6423</v>
      </c>
      <c r="B266" s="41" t="s">
        <v>258</v>
      </c>
      <c r="C266" s="190">
        <f t="shared" si="243"/>
        <v>0</v>
      </c>
      <c r="D266" s="265"/>
      <c r="E266" s="43"/>
      <c r="F266" s="93">
        <f t="shared" si="268"/>
        <v>0</v>
      </c>
      <c r="G266" s="230"/>
      <c r="H266" s="43"/>
      <c r="I266" s="87">
        <f t="shared" si="269"/>
        <v>0</v>
      </c>
      <c r="J266" s="265"/>
      <c r="K266" s="43"/>
      <c r="L266" s="93">
        <f t="shared" si="270"/>
        <v>0</v>
      </c>
      <c r="M266" s="230"/>
      <c r="N266" s="43"/>
      <c r="O266" s="87">
        <f t="shared" si="271"/>
        <v>0</v>
      </c>
      <c r="P266" s="311"/>
      <c r="Q266" s="331"/>
      <c r="R266" s="405"/>
      <c r="S266" s="405"/>
      <c r="T266" s="405"/>
    </row>
    <row r="267" spans="1:20" ht="36" hidden="1" x14ac:dyDescent="0.25">
      <c r="A267" s="30">
        <v>6424</v>
      </c>
      <c r="B267" s="41" t="s">
        <v>259</v>
      </c>
      <c r="C267" s="190">
        <f t="shared" si="243"/>
        <v>0</v>
      </c>
      <c r="D267" s="265"/>
      <c r="E267" s="43"/>
      <c r="F267" s="93">
        <f t="shared" si="268"/>
        <v>0</v>
      </c>
      <c r="G267" s="230"/>
      <c r="H267" s="43"/>
      <c r="I267" s="87">
        <f t="shared" si="269"/>
        <v>0</v>
      </c>
      <c r="J267" s="265"/>
      <c r="K267" s="43"/>
      <c r="L267" s="93">
        <f t="shared" si="270"/>
        <v>0</v>
      </c>
      <c r="M267" s="230"/>
      <c r="N267" s="43"/>
      <c r="O267" s="87">
        <f t="shared" si="271"/>
        <v>0</v>
      </c>
      <c r="P267" s="311"/>
      <c r="Q267" s="331"/>
      <c r="R267" s="405"/>
      <c r="S267" s="405"/>
      <c r="T267" s="405"/>
    </row>
    <row r="268" spans="1:20" ht="36" hidden="1" x14ac:dyDescent="0.25">
      <c r="A268" s="95">
        <v>7000</v>
      </c>
      <c r="B268" s="95" t="s">
        <v>260</v>
      </c>
      <c r="C268" s="203">
        <f>SUM(F268,I268,L268,O268)</f>
        <v>0</v>
      </c>
      <c r="D268" s="136">
        <f t="shared" ref="D268:E268" si="272">SUM(D269,D279)</f>
        <v>0</v>
      </c>
      <c r="E268" s="96">
        <f t="shared" si="272"/>
        <v>0</v>
      </c>
      <c r="F268" s="267">
        <f>SUM(F269,F279)</f>
        <v>0</v>
      </c>
      <c r="G268" s="237">
        <f t="shared" ref="G268:N268" si="273">SUM(G269,G279)</f>
        <v>0</v>
      </c>
      <c r="H268" s="96">
        <f t="shared" si="273"/>
        <v>0</v>
      </c>
      <c r="I268" s="279">
        <f t="shared" si="273"/>
        <v>0</v>
      </c>
      <c r="J268" s="136">
        <f t="shared" si="273"/>
        <v>0</v>
      </c>
      <c r="K268" s="96">
        <f t="shared" si="273"/>
        <v>0</v>
      </c>
      <c r="L268" s="267">
        <f t="shared" si="273"/>
        <v>0</v>
      </c>
      <c r="M268" s="237">
        <f t="shared" si="273"/>
        <v>0</v>
      </c>
      <c r="N268" s="96">
        <f t="shared" si="273"/>
        <v>0</v>
      </c>
      <c r="O268" s="162">
        <f>SUM(O269,O279)</f>
        <v>0</v>
      </c>
      <c r="P268" s="445"/>
      <c r="Q268" s="331"/>
      <c r="R268" s="405"/>
      <c r="S268" s="405"/>
      <c r="T268" s="405"/>
    </row>
    <row r="269" spans="1:20" ht="24" hidden="1" x14ac:dyDescent="0.25">
      <c r="A269" s="34">
        <v>7200</v>
      </c>
      <c r="B269" s="69" t="s">
        <v>261</v>
      </c>
      <c r="C269" s="188">
        <f t="shared" si="243"/>
        <v>0</v>
      </c>
      <c r="D269" s="127">
        <f t="shared" ref="D269:E269" si="274">SUM(D270,D271,D274,D275,D278)</f>
        <v>0</v>
      </c>
      <c r="E269" s="36">
        <f t="shared" si="274"/>
        <v>0</v>
      </c>
      <c r="F269" s="174">
        <f>SUM(F270,F271,F274,F275,F278)</f>
        <v>0</v>
      </c>
      <c r="G269" s="228"/>
      <c r="H269" s="36"/>
      <c r="I269" s="120">
        <f>SUM(I270,I271,I274,I275,I278)</f>
        <v>0</v>
      </c>
      <c r="J269" s="127"/>
      <c r="K269" s="36"/>
      <c r="L269" s="174">
        <f>SUM(L270,L271,L274,L275,L278)</f>
        <v>0</v>
      </c>
      <c r="M269" s="228"/>
      <c r="N269" s="36"/>
      <c r="O269" s="121">
        <f>SUM(O270,O271,O274,O275,O278)</f>
        <v>0</v>
      </c>
      <c r="P269" s="440"/>
      <c r="Q269" s="331"/>
      <c r="R269" s="405"/>
      <c r="S269" s="405"/>
      <c r="T269" s="405"/>
    </row>
    <row r="270" spans="1:20" ht="24" hidden="1" x14ac:dyDescent="0.25">
      <c r="A270" s="600">
        <v>7210</v>
      </c>
      <c r="B270" s="38" t="s">
        <v>262</v>
      </c>
      <c r="C270" s="189">
        <f t="shared" si="243"/>
        <v>0</v>
      </c>
      <c r="D270" s="264"/>
      <c r="E270" s="40"/>
      <c r="F270" s="175">
        <f>D270+E270</f>
        <v>0</v>
      </c>
      <c r="G270" s="220"/>
      <c r="H270" s="40"/>
      <c r="I270" s="86">
        <f>G270+H270</f>
        <v>0</v>
      </c>
      <c r="J270" s="264"/>
      <c r="K270" s="40"/>
      <c r="L270" s="175">
        <f>J270+K270</f>
        <v>0</v>
      </c>
      <c r="M270" s="220"/>
      <c r="N270" s="40"/>
      <c r="O270" s="86">
        <f>M270+N270</f>
        <v>0</v>
      </c>
      <c r="P270" s="310"/>
      <c r="Q270" s="331"/>
      <c r="R270" s="405"/>
      <c r="S270" s="405"/>
      <c r="T270" s="405"/>
    </row>
    <row r="271" spans="1:20" s="94" customFormat="1" ht="36" hidden="1" x14ac:dyDescent="0.25">
      <c r="A271" s="72">
        <v>7220</v>
      </c>
      <c r="B271" s="41" t="s">
        <v>263</v>
      </c>
      <c r="C271" s="190">
        <f t="shared" si="243"/>
        <v>0</v>
      </c>
      <c r="D271" s="129">
        <f t="shared" ref="D271:E271" si="275">SUM(D272:D273)</f>
        <v>0</v>
      </c>
      <c r="E271" s="73">
        <f t="shared" si="275"/>
        <v>0</v>
      </c>
      <c r="F271" s="93">
        <f>SUM(F272:F273)</f>
        <v>0</v>
      </c>
      <c r="G271" s="231">
        <f t="shared" ref="G271:O271" si="276">SUM(G272:G273)</f>
        <v>0</v>
      </c>
      <c r="H271" s="73">
        <f t="shared" si="276"/>
        <v>0</v>
      </c>
      <c r="I271" s="87">
        <f t="shared" si="276"/>
        <v>0</v>
      </c>
      <c r="J271" s="129">
        <f t="shared" si="276"/>
        <v>0</v>
      </c>
      <c r="K271" s="73">
        <f t="shared" si="276"/>
        <v>0</v>
      </c>
      <c r="L271" s="93">
        <f t="shared" si="276"/>
        <v>0</v>
      </c>
      <c r="M271" s="231">
        <f t="shared" si="276"/>
        <v>0</v>
      </c>
      <c r="N271" s="73">
        <f t="shared" si="276"/>
        <v>0</v>
      </c>
      <c r="O271" s="87">
        <f t="shared" si="276"/>
        <v>0</v>
      </c>
      <c r="P271" s="311"/>
      <c r="Q271" s="343"/>
      <c r="R271" s="405"/>
      <c r="S271" s="405"/>
      <c r="T271" s="405"/>
    </row>
    <row r="272" spans="1:20" s="94" customFormat="1" ht="36" hidden="1" x14ac:dyDescent="0.25">
      <c r="A272" s="30">
        <v>7221</v>
      </c>
      <c r="B272" s="41" t="s">
        <v>264</v>
      </c>
      <c r="C272" s="190">
        <f t="shared" si="243"/>
        <v>0</v>
      </c>
      <c r="D272" s="265"/>
      <c r="E272" s="43"/>
      <c r="F272" s="93">
        <f t="shared" ref="F272:F274" si="277">D272+E272</f>
        <v>0</v>
      </c>
      <c r="G272" s="230"/>
      <c r="H272" s="43"/>
      <c r="I272" s="87">
        <f t="shared" ref="I272:I274" si="278">G272+H272</f>
        <v>0</v>
      </c>
      <c r="J272" s="265"/>
      <c r="K272" s="43"/>
      <c r="L272" s="93">
        <f t="shared" ref="L272:L274" si="279">J272+K272</f>
        <v>0</v>
      </c>
      <c r="M272" s="230"/>
      <c r="N272" s="43"/>
      <c r="O272" s="87">
        <f t="shared" ref="O272:O274" si="280">M272+N272</f>
        <v>0</v>
      </c>
      <c r="P272" s="311"/>
      <c r="Q272" s="343"/>
      <c r="R272" s="405"/>
      <c r="S272" s="405"/>
      <c r="T272" s="405"/>
    </row>
    <row r="273" spans="1:20" s="94" customFormat="1" ht="36" hidden="1" x14ac:dyDescent="0.25">
      <c r="A273" s="30">
        <v>7222</v>
      </c>
      <c r="B273" s="41" t="s">
        <v>265</v>
      </c>
      <c r="C273" s="190">
        <f t="shared" si="243"/>
        <v>0</v>
      </c>
      <c r="D273" s="265"/>
      <c r="E273" s="43"/>
      <c r="F273" s="93">
        <f t="shared" si="277"/>
        <v>0</v>
      </c>
      <c r="G273" s="230"/>
      <c r="H273" s="43"/>
      <c r="I273" s="87">
        <f t="shared" si="278"/>
        <v>0</v>
      </c>
      <c r="J273" s="265"/>
      <c r="K273" s="43"/>
      <c r="L273" s="93">
        <f t="shared" si="279"/>
        <v>0</v>
      </c>
      <c r="M273" s="230"/>
      <c r="N273" s="43"/>
      <c r="O273" s="87">
        <f t="shared" si="280"/>
        <v>0</v>
      </c>
      <c r="P273" s="311"/>
      <c r="Q273" s="343"/>
      <c r="R273" s="405"/>
      <c r="S273" s="405"/>
      <c r="T273" s="405"/>
    </row>
    <row r="274" spans="1:20" ht="24" hidden="1" x14ac:dyDescent="0.25">
      <c r="A274" s="72">
        <v>7230</v>
      </c>
      <c r="B274" s="41" t="s">
        <v>308</v>
      </c>
      <c r="C274" s="190">
        <f t="shared" si="243"/>
        <v>0</v>
      </c>
      <c r="D274" s="265"/>
      <c r="E274" s="43"/>
      <c r="F274" s="93">
        <f t="shared" si="277"/>
        <v>0</v>
      </c>
      <c r="G274" s="230"/>
      <c r="H274" s="43"/>
      <c r="I274" s="87">
        <f t="shared" si="278"/>
        <v>0</v>
      </c>
      <c r="J274" s="265"/>
      <c r="K274" s="43"/>
      <c r="L274" s="93">
        <f t="shared" si="279"/>
        <v>0</v>
      </c>
      <c r="M274" s="230"/>
      <c r="N274" s="43"/>
      <c r="O274" s="87">
        <f t="shared" si="280"/>
        <v>0</v>
      </c>
      <c r="P274" s="311"/>
      <c r="Q274" s="331"/>
      <c r="R274" s="405"/>
      <c r="S274" s="405"/>
      <c r="T274" s="405"/>
    </row>
    <row r="275" spans="1:20" ht="24" hidden="1" x14ac:dyDescent="0.25">
      <c r="A275" s="72">
        <v>7240</v>
      </c>
      <c r="B275" s="41" t="s">
        <v>266</v>
      </c>
      <c r="C275" s="190">
        <f t="shared" si="243"/>
        <v>0</v>
      </c>
      <c r="D275" s="129">
        <f t="shared" ref="D275:E275" si="281">SUM(D276:D277)</f>
        <v>0</v>
      </c>
      <c r="E275" s="73">
        <f t="shared" si="281"/>
        <v>0</v>
      </c>
      <c r="F275" s="93">
        <f>SUM(F276:F277)</f>
        <v>0</v>
      </c>
      <c r="G275" s="231">
        <f t="shared" ref="G275:O275" si="282">SUM(G276:G277)</f>
        <v>0</v>
      </c>
      <c r="H275" s="73">
        <f t="shared" si="282"/>
        <v>0</v>
      </c>
      <c r="I275" s="87">
        <f t="shared" si="282"/>
        <v>0</v>
      </c>
      <c r="J275" s="129">
        <f t="shared" si="282"/>
        <v>0</v>
      </c>
      <c r="K275" s="73">
        <f t="shared" si="282"/>
        <v>0</v>
      </c>
      <c r="L275" s="93">
        <f t="shared" si="282"/>
        <v>0</v>
      </c>
      <c r="M275" s="231">
        <f t="shared" si="282"/>
        <v>0</v>
      </c>
      <c r="N275" s="73">
        <f t="shared" si="282"/>
        <v>0</v>
      </c>
      <c r="O275" s="87">
        <f t="shared" si="282"/>
        <v>0</v>
      </c>
      <c r="P275" s="311"/>
      <c r="Q275" s="331"/>
      <c r="R275" s="405"/>
      <c r="S275" s="405"/>
      <c r="T275" s="405"/>
    </row>
    <row r="276" spans="1:20" ht="48" hidden="1" x14ac:dyDescent="0.25">
      <c r="A276" s="30">
        <v>7245</v>
      </c>
      <c r="B276" s="41" t="s">
        <v>267</v>
      </c>
      <c r="C276" s="190">
        <f t="shared" si="243"/>
        <v>0</v>
      </c>
      <c r="D276" s="265"/>
      <c r="E276" s="43"/>
      <c r="F276" s="93">
        <f t="shared" ref="F276:F278" si="283">D276+E276</f>
        <v>0</v>
      </c>
      <c r="G276" s="230"/>
      <c r="H276" s="43"/>
      <c r="I276" s="87">
        <f t="shared" ref="I276:I278" si="284">G276+H276</f>
        <v>0</v>
      </c>
      <c r="J276" s="265"/>
      <c r="K276" s="43"/>
      <c r="L276" s="93">
        <f t="shared" ref="L276:L278" si="285">J276+K276</f>
        <v>0</v>
      </c>
      <c r="M276" s="230"/>
      <c r="N276" s="43"/>
      <c r="O276" s="87">
        <f t="shared" ref="O276:O278" si="286">M276+N276</f>
        <v>0</v>
      </c>
      <c r="P276" s="311"/>
      <c r="Q276" s="331"/>
      <c r="R276" s="405"/>
      <c r="S276" s="405"/>
      <c r="T276" s="405"/>
    </row>
    <row r="277" spans="1:20" ht="96" hidden="1" x14ac:dyDescent="0.25">
      <c r="A277" s="30">
        <v>7246</v>
      </c>
      <c r="B277" s="41" t="s">
        <v>268</v>
      </c>
      <c r="C277" s="190">
        <f t="shared" si="243"/>
        <v>0</v>
      </c>
      <c r="D277" s="265"/>
      <c r="E277" s="43"/>
      <c r="F277" s="93">
        <f t="shared" si="283"/>
        <v>0</v>
      </c>
      <c r="G277" s="230"/>
      <c r="H277" s="43"/>
      <c r="I277" s="87">
        <f t="shared" si="284"/>
        <v>0</v>
      </c>
      <c r="J277" s="265"/>
      <c r="K277" s="43"/>
      <c r="L277" s="93">
        <f t="shared" si="285"/>
        <v>0</v>
      </c>
      <c r="M277" s="230"/>
      <c r="N277" s="43"/>
      <c r="O277" s="87">
        <f t="shared" si="286"/>
        <v>0</v>
      </c>
      <c r="P277" s="311"/>
      <c r="Q277" s="331"/>
      <c r="R277" s="405"/>
      <c r="S277" s="405"/>
      <c r="T277" s="405"/>
    </row>
    <row r="278" spans="1:20" ht="24" hidden="1" x14ac:dyDescent="0.25">
      <c r="A278" s="90">
        <v>7260</v>
      </c>
      <c r="B278" s="38" t="s">
        <v>269</v>
      </c>
      <c r="C278" s="189">
        <f t="shared" si="243"/>
        <v>0</v>
      </c>
      <c r="D278" s="264"/>
      <c r="E278" s="40"/>
      <c r="F278" s="175">
        <f t="shared" si="283"/>
        <v>0</v>
      </c>
      <c r="G278" s="220"/>
      <c r="H278" s="40"/>
      <c r="I278" s="86">
        <f t="shared" si="284"/>
        <v>0</v>
      </c>
      <c r="J278" s="264"/>
      <c r="K278" s="40"/>
      <c r="L278" s="175">
        <f t="shared" si="285"/>
        <v>0</v>
      </c>
      <c r="M278" s="220"/>
      <c r="N278" s="40"/>
      <c r="O278" s="86">
        <f t="shared" si="286"/>
        <v>0</v>
      </c>
      <c r="P278" s="310"/>
      <c r="Q278" s="331"/>
      <c r="R278" s="405"/>
      <c r="S278" s="405"/>
      <c r="T278" s="405"/>
    </row>
    <row r="279" spans="1:20" hidden="1" x14ac:dyDescent="0.25">
      <c r="A279" s="52">
        <v>7700</v>
      </c>
      <c r="B279" s="103" t="s">
        <v>298</v>
      </c>
      <c r="C279" s="204">
        <f t="shared" si="243"/>
        <v>0</v>
      </c>
      <c r="D279" s="137">
        <f t="shared" ref="D279:O279" si="287">D280</f>
        <v>0</v>
      </c>
      <c r="E279" s="104">
        <f t="shared" si="287"/>
        <v>0</v>
      </c>
      <c r="F279" s="176">
        <f t="shared" si="287"/>
        <v>0</v>
      </c>
      <c r="G279" s="238">
        <f t="shared" si="287"/>
        <v>0</v>
      </c>
      <c r="H279" s="104">
        <f t="shared" si="287"/>
        <v>0</v>
      </c>
      <c r="I279" s="280">
        <f t="shared" si="287"/>
        <v>0</v>
      </c>
      <c r="J279" s="137">
        <f t="shared" si="287"/>
        <v>0</v>
      </c>
      <c r="K279" s="104">
        <f t="shared" si="287"/>
        <v>0</v>
      </c>
      <c r="L279" s="176">
        <f t="shared" si="287"/>
        <v>0</v>
      </c>
      <c r="M279" s="238">
        <f t="shared" si="287"/>
        <v>0</v>
      </c>
      <c r="N279" s="104">
        <f t="shared" si="287"/>
        <v>0</v>
      </c>
      <c r="O279" s="280">
        <f t="shared" si="287"/>
        <v>0</v>
      </c>
      <c r="P279" s="441"/>
      <c r="Q279" s="331"/>
      <c r="R279" s="405"/>
      <c r="S279" s="405"/>
      <c r="T279" s="405"/>
    </row>
    <row r="280" spans="1:20" hidden="1" x14ac:dyDescent="0.25">
      <c r="A280" s="70">
        <v>7720</v>
      </c>
      <c r="B280" s="38" t="s">
        <v>299</v>
      </c>
      <c r="C280" s="191">
        <f t="shared" si="243"/>
        <v>0</v>
      </c>
      <c r="D280" s="257"/>
      <c r="E280" s="47"/>
      <c r="F280" s="426">
        <f>D280+E280</f>
        <v>0</v>
      </c>
      <c r="G280" s="239"/>
      <c r="H280" s="47"/>
      <c r="I280" s="158">
        <f>G280+H280</f>
        <v>0</v>
      </c>
      <c r="J280" s="257"/>
      <c r="K280" s="47"/>
      <c r="L280" s="426">
        <f>J280+K280</f>
        <v>0</v>
      </c>
      <c r="M280" s="239"/>
      <c r="N280" s="47"/>
      <c r="O280" s="158">
        <f>M280+N280</f>
        <v>0</v>
      </c>
      <c r="P280" s="323"/>
      <c r="Q280" s="331"/>
      <c r="R280" s="405"/>
      <c r="S280" s="405"/>
      <c r="T280" s="405"/>
    </row>
    <row r="281" spans="1:20" hidden="1" x14ac:dyDescent="0.25">
      <c r="A281" s="92"/>
      <c r="B281" s="41" t="s">
        <v>270</v>
      </c>
      <c r="C281" s="190">
        <f t="shared" si="243"/>
        <v>0</v>
      </c>
      <c r="D281" s="129">
        <f t="shared" ref="D281:E281" si="288">SUM(D282:D283)</f>
        <v>0</v>
      </c>
      <c r="E281" s="73">
        <f t="shared" si="288"/>
        <v>0</v>
      </c>
      <c r="F281" s="93">
        <f>SUM(F282:F283)</f>
        <v>0</v>
      </c>
      <c r="G281" s="231">
        <f t="shared" ref="G281:O281" si="289">SUM(G282:G283)</f>
        <v>0</v>
      </c>
      <c r="H281" s="73">
        <f t="shared" si="289"/>
        <v>0</v>
      </c>
      <c r="I281" s="87">
        <f t="shared" si="289"/>
        <v>0</v>
      </c>
      <c r="J281" s="129">
        <f t="shared" si="289"/>
        <v>0</v>
      </c>
      <c r="K281" s="73">
        <f t="shared" si="289"/>
        <v>0</v>
      </c>
      <c r="L281" s="93">
        <f t="shared" si="289"/>
        <v>0</v>
      </c>
      <c r="M281" s="231">
        <f t="shared" si="289"/>
        <v>0</v>
      </c>
      <c r="N281" s="73">
        <f t="shared" si="289"/>
        <v>0</v>
      </c>
      <c r="O281" s="87">
        <f t="shared" si="289"/>
        <v>0</v>
      </c>
      <c r="P281" s="311"/>
      <c r="Q281" s="331"/>
      <c r="R281" s="405"/>
      <c r="S281" s="405"/>
      <c r="T281" s="405"/>
    </row>
    <row r="282" spans="1:20" hidden="1" x14ac:dyDescent="0.25">
      <c r="A282" s="92" t="s">
        <v>271</v>
      </c>
      <c r="B282" s="30" t="s">
        <v>272</v>
      </c>
      <c r="C282" s="190">
        <f t="shared" si="243"/>
        <v>0</v>
      </c>
      <c r="D282" s="265"/>
      <c r="E282" s="43"/>
      <c r="F282" s="93">
        <f>E282+D282</f>
        <v>0</v>
      </c>
      <c r="G282" s="230"/>
      <c r="H282" s="43"/>
      <c r="I282" s="87">
        <f>H282+G282</f>
        <v>0</v>
      </c>
      <c r="J282" s="265"/>
      <c r="K282" s="43"/>
      <c r="L282" s="93">
        <f>K282+J282</f>
        <v>0</v>
      </c>
      <c r="M282" s="230"/>
      <c r="N282" s="43"/>
      <c r="O282" s="87">
        <f>N282+M282</f>
        <v>0</v>
      </c>
      <c r="P282" s="311"/>
      <c r="Q282" s="331"/>
      <c r="R282" s="405"/>
      <c r="S282" s="405"/>
      <c r="T282" s="405"/>
    </row>
    <row r="283" spans="1:20" ht="24" hidden="1" x14ac:dyDescent="0.25">
      <c r="A283" s="92" t="s">
        <v>273</v>
      </c>
      <c r="B283" s="97" t="s">
        <v>274</v>
      </c>
      <c r="C283" s="189">
        <f t="shared" si="243"/>
        <v>0</v>
      </c>
      <c r="D283" s="264"/>
      <c r="E283" s="40"/>
      <c r="F283" s="175">
        <f>E283+D283</f>
        <v>0</v>
      </c>
      <c r="G283" s="220"/>
      <c r="H283" s="40"/>
      <c r="I283" s="86">
        <f>H283+G283</f>
        <v>0</v>
      </c>
      <c r="J283" s="264"/>
      <c r="K283" s="40"/>
      <c r="L283" s="175">
        <f>K283+J283</f>
        <v>0</v>
      </c>
      <c r="M283" s="220"/>
      <c r="N283" s="40"/>
      <c r="O283" s="86">
        <f>N283+M283</f>
        <v>0</v>
      </c>
      <c r="P283" s="310"/>
      <c r="Q283" s="331"/>
      <c r="R283" s="405"/>
      <c r="S283" s="405"/>
      <c r="T283" s="405"/>
    </row>
    <row r="284" spans="1:20" ht="12.75" thickBot="1" x14ac:dyDescent="0.3">
      <c r="A284" s="108"/>
      <c r="B284" s="108" t="s">
        <v>275</v>
      </c>
      <c r="C284" s="205">
        <f t="shared" si="243"/>
        <v>883169</v>
      </c>
      <c r="D284" s="138">
        <f t="shared" ref="D284:O284" si="290">SUM(D281,D268,D229,D194,D186,D172,D74,D52)</f>
        <v>357281</v>
      </c>
      <c r="E284" s="281">
        <f t="shared" si="290"/>
        <v>0</v>
      </c>
      <c r="F284" s="324">
        <f t="shared" si="290"/>
        <v>357281</v>
      </c>
      <c r="G284" s="240">
        <f t="shared" si="290"/>
        <v>513489</v>
      </c>
      <c r="H284" s="109">
        <f t="shared" si="290"/>
        <v>0</v>
      </c>
      <c r="I284" s="281">
        <f t="shared" si="290"/>
        <v>513489</v>
      </c>
      <c r="J284" s="138">
        <f t="shared" si="290"/>
        <v>12399</v>
      </c>
      <c r="K284" s="109">
        <f t="shared" si="290"/>
        <v>0</v>
      </c>
      <c r="L284" s="446">
        <f t="shared" si="290"/>
        <v>12399</v>
      </c>
      <c r="M284" s="240">
        <f t="shared" si="290"/>
        <v>0</v>
      </c>
      <c r="N284" s="109">
        <f t="shared" si="290"/>
        <v>0</v>
      </c>
      <c r="O284" s="281">
        <f t="shared" si="290"/>
        <v>0</v>
      </c>
      <c r="P284" s="447"/>
      <c r="Q284" s="331"/>
      <c r="R284" s="405"/>
      <c r="S284" s="405"/>
      <c r="T284" s="405"/>
    </row>
    <row r="285" spans="1:20" s="19" customFormat="1" ht="13.5" hidden="1" thickTop="1" thickBot="1" x14ac:dyDescent="0.3">
      <c r="A285" s="881" t="s">
        <v>276</v>
      </c>
      <c r="B285" s="882"/>
      <c r="C285" s="206">
        <f t="shared" si="243"/>
        <v>0</v>
      </c>
      <c r="D285" s="139">
        <f>SUM(D24,D25,D41,D42)-D50</f>
        <v>0</v>
      </c>
      <c r="E285" s="111">
        <f t="shared" ref="E285:F285" si="291">SUM(E24,E25,E41,E42)-E50</f>
        <v>0</v>
      </c>
      <c r="F285" s="112">
        <f t="shared" si="291"/>
        <v>0</v>
      </c>
      <c r="G285" s="241">
        <f>SUM(G24,G42)-G50</f>
        <v>0</v>
      </c>
      <c r="H285" s="111">
        <f t="shared" ref="H285:I285" si="292">SUM(H24,H42)-H50</f>
        <v>0</v>
      </c>
      <c r="I285" s="123">
        <f t="shared" si="292"/>
        <v>0</v>
      </c>
      <c r="J285" s="139">
        <f>SUM(J26,J42)-J50</f>
        <v>0</v>
      </c>
      <c r="K285" s="111">
        <f t="shared" ref="K285:L285" si="293">SUM(K26,K42)-K50</f>
        <v>0</v>
      </c>
      <c r="L285" s="112">
        <f t="shared" si="293"/>
        <v>0</v>
      </c>
      <c r="M285" s="241">
        <f>SUM(M44)-M50</f>
        <v>0</v>
      </c>
      <c r="N285" s="111">
        <f t="shared" ref="N285:O285" si="294">SUM(N44)-N50</f>
        <v>0</v>
      </c>
      <c r="O285" s="123">
        <f t="shared" si="294"/>
        <v>0</v>
      </c>
      <c r="P285" s="327"/>
      <c r="Q285" s="182"/>
      <c r="R285" s="405"/>
      <c r="S285" s="405"/>
      <c r="T285" s="405"/>
    </row>
    <row r="286" spans="1:20" s="19" customFormat="1" ht="12.75" hidden="1" thickTop="1" x14ac:dyDescent="0.25">
      <c r="A286" s="883" t="s">
        <v>277</v>
      </c>
      <c r="B286" s="884"/>
      <c r="C286" s="207">
        <f t="shared" si="243"/>
        <v>0</v>
      </c>
      <c r="D286" s="140">
        <f>SUM(D287,D288)-D295+D296</f>
        <v>0</v>
      </c>
      <c r="E286" s="101">
        <f t="shared" ref="E286:O286" si="295">SUM(E287,E288)-E295+E296</f>
        <v>0</v>
      </c>
      <c r="F286" s="107">
        <f t="shared" si="295"/>
        <v>0</v>
      </c>
      <c r="G286" s="242">
        <f t="shared" si="295"/>
        <v>0</v>
      </c>
      <c r="H286" s="101">
        <f t="shared" si="295"/>
        <v>0</v>
      </c>
      <c r="I286" s="110">
        <f t="shared" si="295"/>
        <v>0</v>
      </c>
      <c r="J286" s="140">
        <f t="shared" si="295"/>
        <v>0</v>
      </c>
      <c r="K286" s="101">
        <f t="shared" si="295"/>
        <v>0</v>
      </c>
      <c r="L286" s="107">
        <f t="shared" si="295"/>
        <v>0</v>
      </c>
      <c r="M286" s="242">
        <f t="shared" si="295"/>
        <v>0</v>
      </c>
      <c r="N286" s="101">
        <f t="shared" si="295"/>
        <v>0</v>
      </c>
      <c r="O286" s="110">
        <f t="shared" si="295"/>
        <v>0</v>
      </c>
      <c r="P286" s="448"/>
      <c r="Q286" s="182"/>
      <c r="R286" s="405"/>
      <c r="S286" s="405"/>
      <c r="T286" s="405"/>
    </row>
    <row r="287" spans="1:20" s="19" customFormat="1" ht="13.5" hidden="1" thickTop="1" thickBot="1" x14ac:dyDescent="0.3">
      <c r="A287" s="60" t="s">
        <v>278</v>
      </c>
      <c r="B287" s="60" t="s">
        <v>279</v>
      </c>
      <c r="C287" s="197">
        <f t="shared" si="243"/>
        <v>0</v>
      </c>
      <c r="D287" s="131">
        <f t="shared" ref="D287:O287" si="296">D21-D281</f>
        <v>0</v>
      </c>
      <c r="E287" s="61">
        <f t="shared" si="296"/>
        <v>0</v>
      </c>
      <c r="F287" s="168">
        <f t="shared" si="296"/>
        <v>0</v>
      </c>
      <c r="G287" s="224">
        <f t="shared" si="296"/>
        <v>0</v>
      </c>
      <c r="H287" s="61">
        <f t="shared" si="296"/>
        <v>0</v>
      </c>
      <c r="I287" s="114">
        <f t="shared" si="296"/>
        <v>0</v>
      </c>
      <c r="J287" s="131">
        <f t="shared" si="296"/>
        <v>0</v>
      </c>
      <c r="K287" s="61">
        <f t="shared" si="296"/>
        <v>0</v>
      </c>
      <c r="L287" s="168">
        <f t="shared" si="296"/>
        <v>0</v>
      </c>
      <c r="M287" s="224">
        <f t="shared" si="296"/>
        <v>0</v>
      </c>
      <c r="N287" s="61">
        <f t="shared" si="296"/>
        <v>0</v>
      </c>
      <c r="O287" s="114">
        <f t="shared" si="296"/>
        <v>0</v>
      </c>
      <c r="P287" s="435"/>
      <c r="Q287" s="182"/>
      <c r="R287" s="405"/>
      <c r="S287" s="405"/>
      <c r="T287" s="405"/>
    </row>
    <row r="288" spans="1:20" s="19" customFormat="1" ht="12.75" hidden="1" thickTop="1" x14ac:dyDescent="0.25">
      <c r="A288" s="113" t="s">
        <v>280</v>
      </c>
      <c r="B288" s="113" t="s">
        <v>281</v>
      </c>
      <c r="C288" s="207">
        <f t="shared" si="243"/>
        <v>0</v>
      </c>
      <c r="D288" s="140">
        <f t="shared" ref="D288:O288" si="297">SUM(D289,D291,D293)-SUM(D290,D292,D294)</f>
        <v>0</v>
      </c>
      <c r="E288" s="101">
        <f t="shared" si="297"/>
        <v>0</v>
      </c>
      <c r="F288" s="107">
        <f t="shared" si="297"/>
        <v>0</v>
      </c>
      <c r="G288" s="242">
        <f t="shared" si="297"/>
        <v>0</v>
      </c>
      <c r="H288" s="101">
        <f t="shared" si="297"/>
        <v>0</v>
      </c>
      <c r="I288" s="110">
        <f t="shared" si="297"/>
        <v>0</v>
      </c>
      <c r="J288" s="140">
        <f t="shared" si="297"/>
        <v>0</v>
      </c>
      <c r="K288" s="101">
        <f t="shared" si="297"/>
        <v>0</v>
      </c>
      <c r="L288" s="107">
        <f t="shared" si="297"/>
        <v>0</v>
      </c>
      <c r="M288" s="242">
        <f t="shared" si="297"/>
        <v>0</v>
      </c>
      <c r="N288" s="101">
        <f t="shared" si="297"/>
        <v>0</v>
      </c>
      <c r="O288" s="110">
        <f t="shared" si="297"/>
        <v>0</v>
      </c>
      <c r="P288" s="448"/>
      <c r="Q288" s="182"/>
      <c r="R288" s="405"/>
      <c r="S288" s="405"/>
      <c r="T288" s="405"/>
    </row>
    <row r="289" spans="1:20" ht="12.75" hidden="1" thickTop="1" x14ac:dyDescent="0.25">
      <c r="A289" s="98" t="s">
        <v>282</v>
      </c>
      <c r="B289" s="57" t="s">
        <v>283</v>
      </c>
      <c r="C289" s="191">
        <f t="shared" si="243"/>
        <v>0</v>
      </c>
      <c r="D289" s="257"/>
      <c r="E289" s="47"/>
      <c r="F289" s="426">
        <f t="shared" ref="F289:F296" si="298">E289+D289</f>
        <v>0</v>
      </c>
      <c r="G289" s="239"/>
      <c r="H289" s="47"/>
      <c r="I289" s="158">
        <f t="shared" ref="I289:I296" si="299">H289+G289</f>
        <v>0</v>
      </c>
      <c r="J289" s="257"/>
      <c r="K289" s="47"/>
      <c r="L289" s="426">
        <f t="shared" ref="L289:L296" si="300">K289+J289</f>
        <v>0</v>
      </c>
      <c r="M289" s="239"/>
      <c r="N289" s="47"/>
      <c r="O289" s="158">
        <f t="shared" ref="O289:O296" si="301">N289+M289</f>
        <v>0</v>
      </c>
      <c r="P289" s="323"/>
      <c r="Q289" s="331"/>
      <c r="R289" s="405"/>
      <c r="S289" s="405"/>
      <c r="T289" s="405"/>
    </row>
    <row r="290" spans="1:20" ht="24.75" hidden="1" thickTop="1" x14ac:dyDescent="0.25">
      <c r="A290" s="92" t="s">
        <v>284</v>
      </c>
      <c r="B290" s="29" t="s">
        <v>285</v>
      </c>
      <c r="C290" s="190">
        <f t="shared" si="243"/>
        <v>0</v>
      </c>
      <c r="D290" s="265"/>
      <c r="E290" s="43"/>
      <c r="F290" s="93">
        <f t="shared" si="298"/>
        <v>0</v>
      </c>
      <c r="G290" s="230"/>
      <c r="H290" s="43"/>
      <c r="I290" s="87">
        <f t="shared" si="299"/>
        <v>0</v>
      </c>
      <c r="J290" s="265"/>
      <c r="K290" s="43"/>
      <c r="L290" s="93">
        <f t="shared" si="300"/>
        <v>0</v>
      </c>
      <c r="M290" s="230"/>
      <c r="N290" s="43"/>
      <c r="O290" s="87">
        <f t="shared" si="301"/>
        <v>0</v>
      </c>
      <c r="P290" s="311"/>
      <c r="Q290" s="331"/>
      <c r="R290" s="405"/>
      <c r="S290" s="405"/>
      <c r="T290" s="405"/>
    </row>
    <row r="291" spans="1:20" ht="12.75" hidden="1" thickTop="1" x14ac:dyDescent="0.25">
      <c r="A291" s="92" t="s">
        <v>286</v>
      </c>
      <c r="B291" s="29" t="s">
        <v>287</v>
      </c>
      <c r="C291" s="190">
        <f t="shared" si="243"/>
        <v>0</v>
      </c>
      <c r="D291" s="265"/>
      <c r="E291" s="43"/>
      <c r="F291" s="93">
        <f t="shared" si="298"/>
        <v>0</v>
      </c>
      <c r="G291" s="230"/>
      <c r="H291" s="43"/>
      <c r="I291" s="87">
        <f t="shared" si="299"/>
        <v>0</v>
      </c>
      <c r="J291" s="265"/>
      <c r="K291" s="43"/>
      <c r="L291" s="93">
        <f t="shared" si="300"/>
        <v>0</v>
      </c>
      <c r="M291" s="230"/>
      <c r="N291" s="43"/>
      <c r="O291" s="87">
        <f t="shared" si="301"/>
        <v>0</v>
      </c>
      <c r="P291" s="311"/>
      <c r="Q291" s="331"/>
      <c r="R291" s="405"/>
      <c r="S291" s="405"/>
      <c r="T291" s="405"/>
    </row>
    <row r="292" spans="1:20" ht="24.75" hidden="1" thickTop="1" x14ac:dyDescent="0.25">
      <c r="A292" s="92" t="s">
        <v>288</v>
      </c>
      <c r="B292" s="29" t="s">
        <v>289</v>
      </c>
      <c r="C292" s="190">
        <f>SUM(F292,I292,L292,O292)</f>
        <v>0</v>
      </c>
      <c r="D292" s="265"/>
      <c r="E292" s="43"/>
      <c r="F292" s="93">
        <f t="shared" si="298"/>
        <v>0</v>
      </c>
      <c r="G292" s="230"/>
      <c r="H292" s="43"/>
      <c r="I292" s="87">
        <f t="shared" si="299"/>
        <v>0</v>
      </c>
      <c r="J292" s="265"/>
      <c r="K292" s="43"/>
      <c r="L292" s="93">
        <f t="shared" si="300"/>
        <v>0</v>
      </c>
      <c r="M292" s="230"/>
      <c r="N292" s="43"/>
      <c r="O292" s="87">
        <f t="shared" si="301"/>
        <v>0</v>
      </c>
      <c r="P292" s="311"/>
      <c r="Q292" s="331"/>
      <c r="R292" s="405"/>
      <c r="S292" s="405"/>
      <c r="T292" s="405"/>
    </row>
    <row r="293" spans="1:20" ht="12.75" hidden="1" thickTop="1" x14ac:dyDescent="0.25">
      <c r="A293" s="92" t="s">
        <v>290</v>
      </c>
      <c r="B293" s="29" t="s">
        <v>291</v>
      </c>
      <c r="C293" s="190">
        <f t="shared" si="243"/>
        <v>0</v>
      </c>
      <c r="D293" s="265"/>
      <c r="E293" s="43"/>
      <c r="F293" s="93">
        <f t="shared" si="298"/>
        <v>0</v>
      </c>
      <c r="G293" s="230"/>
      <c r="H293" s="43"/>
      <c r="I293" s="87">
        <f t="shared" si="299"/>
        <v>0</v>
      </c>
      <c r="J293" s="265"/>
      <c r="K293" s="43"/>
      <c r="L293" s="93">
        <f t="shared" si="300"/>
        <v>0</v>
      </c>
      <c r="M293" s="230"/>
      <c r="N293" s="43"/>
      <c r="O293" s="87">
        <f t="shared" si="301"/>
        <v>0</v>
      </c>
      <c r="P293" s="311"/>
      <c r="Q293" s="331"/>
      <c r="R293" s="405"/>
      <c r="S293" s="405"/>
      <c r="T293" s="405"/>
    </row>
    <row r="294" spans="1:20" ht="24.75" hidden="1" thickTop="1" x14ac:dyDescent="0.25">
      <c r="A294" s="99" t="s">
        <v>292</v>
      </c>
      <c r="B294" s="100" t="s">
        <v>293</v>
      </c>
      <c r="C294" s="201">
        <f t="shared" si="243"/>
        <v>0</v>
      </c>
      <c r="D294" s="266"/>
      <c r="E294" s="80"/>
      <c r="F294" s="443">
        <f t="shared" si="298"/>
        <v>0</v>
      </c>
      <c r="G294" s="235"/>
      <c r="H294" s="80"/>
      <c r="I294" s="159">
        <f t="shared" si="299"/>
        <v>0</v>
      </c>
      <c r="J294" s="266"/>
      <c r="K294" s="80"/>
      <c r="L294" s="443">
        <f t="shared" si="300"/>
        <v>0</v>
      </c>
      <c r="M294" s="235"/>
      <c r="N294" s="80"/>
      <c r="O294" s="159">
        <f t="shared" si="301"/>
        <v>0</v>
      </c>
      <c r="P294" s="320"/>
      <c r="Q294" s="331"/>
      <c r="R294" s="405"/>
      <c r="S294" s="405"/>
      <c r="T294" s="405"/>
    </row>
    <row r="295" spans="1:20" s="19" customFormat="1" ht="13.5" hidden="1" thickTop="1" thickBot="1" x14ac:dyDescent="0.3">
      <c r="A295" s="115" t="s">
        <v>294</v>
      </c>
      <c r="B295" s="115" t="s">
        <v>295</v>
      </c>
      <c r="C295" s="206">
        <f t="shared" si="243"/>
        <v>0</v>
      </c>
      <c r="D295" s="268"/>
      <c r="E295" s="116"/>
      <c r="F295" s="112">
        <f t="shared" si="298"/>
        <v>0</v>
      </c>
      <c r="G295" s="243"/>
      <c r="H295" s="116"/>
      <c r="I295" s="123">
        <f t="shared" si="299"/>
        <v>0</v>
      </c>
      <c r="J295" s="268"/>
      <c r="K295" s="116"/>
      <c r="L295" s="112">
        <f t="shared" si="300"/>
        <v>0</v>
      </c>
      <c r="M295" s="243"/>
      <c r="N295" s="116"/>
      <c r="O295" s="123">
        <f t="shared" si="301"/>
        <v>0</v>
      </c>
      <c r="P295" s="327"/>
      <c r="Q295" s="182"/>
      <c r="R295" s="405"/>
      <c r="S295" s="405"/>
      <c r="T295" s="405"/>
    </row>
    <row r="296" spans="1:20" s="19" customFormat="1" ht="48.75" hidden="1" thickTop="1" x14ac:dyDescent="0.25">
      <c r="A296" s="113" t="s">
        <v>296</v>
      </c>
      <c r="B296" s="102" t="s">
        <v>297</v>
      </c>
      <c r="C296" s="207">
        <f>SUM(F296,I296,L296,O296)</f>
        <v>0</v>
      </c>
      <c r="D296" s="269"/>
      <c r="E296" s="449"/>
      <c r="F296" s="174">
        <f t="shared" si="298"/>
        <v>0</v>
      </c>
      <c r="G296" s="234"/>
      <c r="H296" s="76"/>
      <c r="I296" s="120">
        <f t="shared" si="299"/>
        <v>0</v>
      </c>
      <c r="J296" s="249"/>
      <c r="K296" s="76"/>
      <c r="L296" s="174">
        <f t="shared" si="300"/>
        <v>0</v>
      </c>
      <c r="M296" s="234"/>
      <c r="N296" s="76"/>
      <c r="O296" s="120">
        <f t="shared" si="301"/>
        <v>0</v>
      </c>
      <c r="P296" s="317"/>
      <c r="Q296" s="182"/>
      <c r="R296" s="405"/>
      <c r="S296" s="405"/>
      <c r="T296" s="405"/>
    </row>
    <row r="297" spans="1:20" ht="12.75" thickTop="1" x14ac:dyDescent="0.25">
      <c r="A297" s="1"/>
      <c r="B297" s="1"/>
      <c r="C297" s="1"/>
      <c r="D297" s="1"/>
      <c r="E297" s="1"/>
      <c r="F297" s="1"/>
      <c r="G297" s="1"/>
      <c r="H297" s="1"/>
      <c r="I297" s="1"/>
      <c r="J297" s="1"/>
      <c r="K297" s="1"/>
      <c r="L297" s="1"/>
      <c r="M297" s="1"/>
      <c r="N297" s="1"/>
      <c r="O297" s="1"/>
    </row>
    <row r="298" spans="1:20" x14ac:dyDescent="0.25">
      <c r="A298" s="1"/>
      <c r="B298" s="1"/>
      <c r="C298" s="1"/>
      <c r="D298" s="1"/>
      <c r="E298" s="1"/>
      <c r="F298" s="1"/>
      <c r="G298" s="1"/>
      <c r="H298" s="1"/>
      <c r="I298" s="1"/>
      <c r="J298" s="1"/>
      <c r="K298" s="1"/>
      <c r="L298" s="1"/>
      <c r="M298" s="1"/>
      <c r="N298" s="1"/>
      <c r="O298" s="1"/>
    </row>
    <row r="299" spans="1:20" x14ac:dyDescent="0.25">
      <c r="A299" s="1"/>
      <c r="B299" s="1"/>
      <c r="C299" s="1"/>
      <c r="D299" s="1"/>
      <c r="E299" s="1"/>
      <c r="F299" s="1"/>
      <c r="G299" s="1"/>
      <c r="H299" s="1"/>
      <c r="I299" s="1"/>
      <c r="J299" s="1"/>
      <c r="K299" s="1"/>
      <c r="L299" s="1"/>
      <c r="M299" s="1"/>
      <c r="N299" s="1"/>
      <c r="O299" s="1"/>
    </row>
    <row r="300" spans="1:20" x14ac:dyDescent="0.25">
      <c r="A300" s="1"/>
      <c r="B300" s="1"/>
      <c r="C300" s="1"/>
      <c r="D300" s="1"/>
      <c r="E300" s="1"/>
      <c r="F300" s="1"/>
      <c r="G300" s="1"/>
      <c r="H300" s="1"/>
      <c r="I300" s="1"/>
      <c r="J300" s="1"/>
      <c r="K300" s="1"/>
      <c r="L300" s="1"/>
      <c r="M300" s="1"/>
      <c r="N300" s="1"/>
      <c r="O300" s="1"/>
    </row>
    <row r="301" spans="1:20" x14ac:dyDescent="0.25">
      <c r="A301" s="1"/>
      <c r="B301" s="1"/>
      <c r="C301" s="1"/>
      <c r="D301" s="1"/>
      <c r="E301" s="1"/>
      <c r="F301" s="1"/>
      <c r="G301" s="1"/>
      <c r="H301" s="1"/>
      <c r="I301" s="1"/>
      <c r="J301" s="1"/>
      <c r="K301" s="1"/>
      <c r="L301" s="1"/>
      <c r="M301" s="1"/>
      <c r="N301" s="1"/>
      <c r="O301" s="1"/>
    </row>
    <row r="302" spans="1:20" x14ac:dyDescent="0.25">
      <c r="A302" s="1"/>
      <c r="B302" s="1"/>
      <c r="C302" s="1"/>
      <c r="D302" s="1"/>
      <c r="E302" s="1"/>
      <c r="F302" s="1"/>
      <c r="G302" s="1"/>
      <c r="H302" s="1"/>
      <c r="I302" s="1"/>
      <c r="J302" s="1"/>
      <c r="K302" s="1"/>
      <c r="L302" s="1"/>
      <c r="M302" s="1"/>
      <c r="N302" s="1"/>
      <c r="O302" s="1"/>
    </row>
    <row r="303" spans="1:20" x14ac:dyDescent="0.25">
      <c r="A303" s="1"/>
      <c r="B303" s="1"/>
      <c r="C303" s="1"/>
      <c r="D303" s="1"/>
      <c r="E303" s="1"/>
      <c r="F303" s="1"/>
      <c r="G303" s="1"/>
      <c r="H303" s="1"/>
      <c r="I303" s="1"/>
      <c r="J303" s="1"/>
      <c r="K303" s="1"/>
      <c r="L303" s="1"/>
      <c r="M303" s="1"/>
      <c r="N303" s="1"/>
      <c r="O303" s="1"/>
    </row>
    <row r="304" spans="1:20"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sheetData>
  <sheetProtection algorithmName="SHA-512" hashValue="HwZgSQJvaIkMmb1cIhIDZJ3RUtnmxiQPSuXamNHV12TZZtVNBaPGEUXA4ROBA7xpnQcZIlW3xZZLDMTBWfiqzg==" saltValue="zT7sGusCkl4kuSkFrZ/ubg==" spinCount="100000" sheet="1" objects="1" scenarios="1" formatCells="0" formatColumns="0" formatRows="0"/>
  <autoFilter ref="A18:P296">
    <filterColumn colId="2">
      <filters blank="1">
        <filter val="1 026"/>
        <filter val="1 057"/>
        <filter val="1 146"/>
        <filter val="1 346"/>
        <filter val="1 385"/>
        <filter val="1 400"/>
        <filter val="1 585"/>
        <filter val="1 614"/>
        <filter val="1 850"/>
        <filter val="1 920"/>
        <filter val="10 239"/>
        <filter val="111"/>
        <filter val="12 399"/>
        <filter val="12 429"/>
        <filter val="13 853"/>
        <filter val="145"/>
        <filter val="148 140"/>
        <filter val="156"/>
        <filter val="170"/>
        <filter val="176"/>
        <filter val="18 390"/>
        <filter val="186"/>
        <filter val="186 794"/>
        <filter val="2 000"/>
        <filter val="2 063"/>
        <filter val="2 710"/>
        <filter val="2 733"/>
        <filter val="200"/>
        <filter val="22 696"/>
        <filter val="24 154"/>
        <filter val="240"/>
        <filter val="252"/>
        <filter val="27 040"/>
        <filter val="3 212"/>
        <filter val="3 809"/>
        <filter val="3 881"/>
        <filter val="3 929"/>
        <filter val="30"/>
        <filter val="315"/>
        <filter val="35 120"/>
        <filter val="38 654"/>
        <filter val="4 079"/>
        <filter val="4 572"/>
        <filter val="4 801"/>
        <filter val="4 888"/>
        <filter val="409"/>
        <filter val="47"/>
        <filter val="506 722"/>
        <filter val="52 064"/>
        <filter val="576"/>
        <filter val="58 106"/>
        <filter val="592 239"/>
        <filter val="6 583"/>
        <filter val="6 753"/>
        <filter val="626"/>
        <filter val="647"/>
        <filter val="665"/>
        <filter val="69"/>
        <filter val="69 870"/>
        <filter val="7 452"/>
        <filter val="7 598"/>
        <filter val="711"/>
        <filter val="715"/>
        <filter val="779 033"/>
        <filter val="82 807"/>
        <filter val="85"/>
        <filter val="870 770"/>
        <filter val="876 416"/>
        <filter val="883 169"/>
        <filter val="904"/>
        <filter val="97 383"/>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103.pielikums Jūrmalas pilsētas domes
2017.gada 23.marta saistošajiem noteikumiem Nr.14
(protokols Nr.6, 9.punkts)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C7" sqref="C7:P7"/>
    </sheetView>
  </sheetViews>
  <sheetFormatPr defaultRowHeight="12" outlineLevelCol="1" x14ac:dyDescent="0.25"/>
  <cols>
    <col min="1" max="1" width="5.8554687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2.85546875" style="1" hidden="1" customWidth="1" outlineLevel="1"/>
    <col min="17" max="17" width="9.140625" style="1" customWidth="1" collapsed="1"/>
    <col min="18" max="16384" width="9.140625" style="1"/>
  </cols>
  <sheetData>
    <row r="1" spans="1:17" x14ac:dyDescent="0.25">
      <c r="A1" s="912" t="s">
        <v>893</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894</v>
      </c>
      <c r="D3" s="916"/>
      <c r="E3" s="916"/>
      <c r="F3" s="916"/>
      <c r="G3" s="916"/>
      <c r="H3" s="916"/>
      <c r="I3" s="916"/>
      <c r="J3" s="916"/>
      <c r="K3" s="916"/>
      <c r="L3" s="916"/>
      <c r="M3" s="916"/>
      <c r="N3" s="916"/>
      <c r="O3" s="916"/>
      <c r="P3" s="917"/>
      <c r="Q3" s="331"/>
    </row>
    <row r="4" spans="1:17" ht="12.75" customHeight="1" x14ac:dyDescent="0.25">
      <c r="A4" s="4" t="s">
        <v>1</v>
      </c>
      <c r="B4" s="5"/>
      <c r="C4" s="916" t="s">
        <v>895</v>
      </c>
      <c r="D4" s="916"/>
      <c r="E4" s="916"/>
      <c r="F4" s="916"/>
      <c r="G4" s="916"/>
      <c r="H4" s="916"/>
      <c r="I4" s="916"/>
      <c r="J4" s="916"/>
      <c r="K4" s="916"/>
      <c r="L4" s="916"/>
      <c r="M4" s="916"/>
      <c r="N4" s="916"/>
      <c r="O4" s="916"/>
      <c r="P4" s="917"/>
      <c r="Q4" s="331"/>
    </row>
    <row r="5" spans="1:17" ht="12.75" customHeight="1" x14ac:dyDescent="0.25">
      <c r="A5" s="2" t="s">
        <v>2</v>
      </c>
      <c r="B5" s="3"/>
      <c r="C5" s="891" t="s">
        <v>896</v>
      </c>
      <c r="D5" s="891"/>
      <c r="E5" s="891"/>
      <c r="F5" s="891"/>
      <c r="G5" s="891"/>
      <c r="H5" s="891"/>
      <c r="I5" s="891"/>
      <c r="J5" s="891"/>
      <c r="K5" s="891"/>
      <c r="L5" s="891"/>
      <c r="M5" s="891"/>
      <c r="N5" s="891"/>
      <c r="O5" s="891"/>
      <c r="P5" s="892"/>
      <c r="Q5" s="331"/>
    </row>
    <row r="6" spans="1:17" ht="12.75" customHeight="1" x14ac:dyDescent="0.25">
      <c r="A6" s="2" t="s">
        <v>3</v>
      </c>
      <c r="B6" s="3"/>
      <c r="C6" s="891" t="s">
        <v>596</v>
      </c>
      <c r="D6" s="891"/>
      <c r="E6" s="891"/>
      <c r="F6" s="891"/>
      <c r="G6" s="891"/>
      <c r="H6" s="891"/>
      <c r="I6" s="891"/>
      <c r="J6" s="891"/>
      <c r="K6" s="891"/>
      <c r="L6" s="891"/>
      <c r="M6" s="891"/>
      <c r="N6" s="891"/>
      <c r="O6" s="891"/>
      <c r="P6" s="892"/>
      <c r="Q6" s="331"/>
    </row>
    <row r="7" spans="1:17" ht="24" customHeight="1" x14ac:dyDescent="0.25">
      <c r="A7" s="2" t="s">
        <v>4</v>
      </c>
      <c r="B7" s="3"/>
      <c r="C7" s="916" t="s">
        <v>597</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897</v>
      </c>
      <c r="D9" s="891"/>
      <c r="E9" s="891"/>
      <c r="F9" s="891"/>
      <c r="G9" s="891"/>
      <c r="H9" s="891"/>
      <c r="I9" s="891"/>
      <c r="J9" s="891"/>
      <c r="K9" s="891"/>
      <c r="L9" s="891"/>
      <c r="M9" s="891"/>
      <c r="N9" s="891"/>
      <c r="O9" s="891"/>
      <c r="P9" s="892"/>
      <c r="Q9" s="331"/>
    </row>
    <row r="10" spans="1:17" ht="12.75" customHeight="1" x14ac:dyDescent="0.25">
      <c r="A10" s="2"/>
      <c r="B10" s="3" t="s">
        <v>7</v>
      </c>
      <c r="C10" s="891" t="s">
        <v>898</v>
      </c>
      <c r="D10" s="891"/>
      <c r="E10" s="891"/>
      <c r="F10" s="891"/>
      <c r="G10" s="891"/>
      <c r="H10" s="891"/>
      <c r="I10" s="891"/>
      <c r="J10" s="891"/>
      <c r="K10" s="891"/>
      <c r="L10" s="891"/>
      <c r="M10" s="891"/>
      <c r="N10" s="891"/>
      <c r="O10" s="891"/>
      <c r="P10" s="892"/>
      <c r="Q10" s="331"/>
    </row>
    <row r="11" spans="1:17" ht="12.75" customHeight="1" x14ac:dyDescent="0.25">
      <c r="A11" s="2"/>
      <c r="B11" s="3" t="s">
        <v>8</v>
      </c>
      <c r="C11" s="891"/>
      <c r="D11" s="891"/>
      <c r="E11" s="891"/>
      <c r="F11" s="891"/>
      <c r="G11" s="891"/>
      <c r="H11" s="891"/>
      <c r="I11" s="891"/>
      <c r="J11" s="891"/>
      <c r="K11" s="891"/>
      <c r="L11" s="891"/>
      <c r="M11" s="891"/>
      <c r="N11" s="891"/>
      <c r="O11" s="891"/>
      <c r="P11" s="892"/>
      <c r="Q11" s="331"/>
    </row>
    <row r="12" spans="1:17" ht="12.75" customHeight="1" x14ac:dyDescent="0.25">
      <c r="A12" s="2"/>
      <c r="B12" s="3" t="s">
        <v>9</v>
      </c>
      <c r="C12" s="891" t="s">
        <v>899</v>
      </c>
      <c r="D12" s="891"/>
      <c r="E12" s="891"/>
      <c r="F12" s="891"/>
      <c r="G12" s="891"/>
      <c r="H12" s="891"/>
      <c r="I12" s="891"/>
      <c r="J12" s="891"/>
      <c r="K12" s="891"/>
      <c r="L12" s="891"/>
      <c r="M12" s="891"/>
      <c r="N12" s="891"/>
      <c r="O12" s="891"/>
      <c r="P12" s="892"/>
      <c r="Q12" s="331"/>
    </row>
    <row r="13" spans="1:17" ht="12.75" customHeight="1" x14ac:dyDescent="0.25">
      <c r="A13" s="2"/>
      <c r="B13" s="3" t="s">
        <v>10</v>
      </c>
      <c r="C13" s="891" t="s">
        <v>900</v>
      </c>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687"/>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17" s="13" customFormat="1" ht="66" customHeight="1" thickBot="1" x14ac:dyDescent="0.3">
      <c r="A17" s="895"/>
      <c r="B17" s="897"/>
      <c r="C17" s="925"/>
      <c r="D17" s="923"/>
      <c r="E17" s="890"/>
      <c r="F17" s="903"/>
      <c r="G17" s="905"/>
      <c r="H17" s="890"/>
      <c r="I17" s="921"/>
      <c r="J17" s="923"/>
      <c r="K17" s="888"/>
      <c r="L17" s="927"/>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17" s="19" customFormat="1" x14ac:dyDescent="0.25">
      <c r="A19" s="16"/>
      <c r="B19" s="17" t="s">
        <v>19</v>
      </c>
      <c r="C19" s="182"/>
      <c r="D19" s="244"/>
      <c r="E19" s="142"/>
      <c r="F19" s="290"/>
      <c r="G19" s="209"/>
      <c r="H19" s="142"/>
      <c r="I19" s="290"/>
      <c r="J19" s="244"/>
      <c r="K19" s="18"/>
      <c r="L19" s="402"/>
      <c r="M19" s="209"/>
      <c r="N19" s="18"/>
      <c r="O19" s="142"/>
      <c r="P19" s="290"/>
      <c r="Q19" s="182"/>
    </row>
    <row r="20" spans="1:17" s="19" customFormat="1" ht="12.75" thickBot="1" x14ac:dyDescent="0.3">
      <c r="A20" s="20"/>
      <c r="B20" s="21" t="s">
        <v>20</v>
      </c>
      <c r="C20" s="183">
        <f>SUM(F20,I20,L20,O20)</f>
        <v>1457186</v>
      </c>
      <c r="D20" s="125">
        <f>SUM(D21,D24,D25,D41,D42)</f>
        <v>640990</v>
      </c>
      <c r="E20" s="270">
        <f>SUM(E21,E24,E25,E41,E42)</f>
        <v>0</v>
      </c>
      <c r="F20" s="291">
        <f>SUM(F21,F24,F25,F41,F42)</f>
        <v>640990</v>
      </c>
      <c r="G20" s="210">
        <f>SUM(G21,G24,G42)</f>
        <v>794545</v>
      </c>
      <c r="H20" s="270">
        <f t="shared" ref="H20:I20" si="0">SUM(H21,H24,H42)</f>
        <v>0</v>
      </c>
      <c r="I20" s="291">
        <f t="shared" si="0"/>
        <v>794545</v>
      </c>
      <c r="J20" s="125">
        <f>SUM(J21,J26,J42)</f>
        <v>21651</v>
      </c>
      <c r="K20" s="22">
        <f t="shared" ref="K20:L20" si="1">SUM(K21,K26,K42)</f>
        <v>0</v>
      </c>
      <c r="L20" s="403">
        <f t="shared" si="1"/>
        <v>21651</v>
      </c>
      <c r="M20" s="210">
        <f>SUM(M21,M44)</f>
        <v>0</v>
      </c>
      <c r="N20" s="22">
        <f t="shared" ref="N20:O20" si="2">SUM(N21,N44)</f>
        <v>0</v>
      </c>
      <c r="O20" s="270">
        <f t="shared" si="2"/>
        <v>0</v>
      </c>
      <c r="P20" s="404"/>
      <c r="Q20" s="182"/>
    </row>
    <row r="21" spans="1:17" ht="12.75" thickTop="1" x14ac:dyDescent="0.2">
      <c r="A21" s="23"/>
      <c r="B21" s="24" t="s">
        <v>21</v>
      </c>
      <c r="C21" s="184">
        <f t="shared" ref="C21" si="3">SUM(F21,I21,L21,O21)</f>
        <v>10601</v>
      </c>
      <c r="D21" s="126">
        <f t="shared" ref="D21:E21" si="4">SUM(D22:D23)</f>
        <v>0</v>
      </c>
      <c r="E21" s="271">
        <f t="shared" si="4"/>
        <v>0</v>
      </c>
      <c r="F21" s="292">
        <f>SUM(F22:F23)</f>
        <v>0</v>
      </c>
      <c r="G21" s="211">
        <f t="shared" ref="G21:O21" si="5">SUM(G22:G23)</f>
        <v>0</v>
      </c>
      <c r="H21" s="271">
        <f t="shared" si="5"/>
        <v>0</v>
      </c>
      <c r="I21" s="292">
        <f t="shared" si="5"/>
        <v>0</v>
      </c>
      <c r="J21" s="126">
        <f t="shared" si="5"/>
        <v>10601</v>
      </c>
      <c r="K21" s="25">
        <f t="shared" si="5"/>
        <v>0</v>
      </c>
      <c r="L21" s="165">
        <f t="shared" si="5"/>
        <v>10601</v>
      </c>
      <c r="M21" s="211">
        <f>SUM(M22:M23)</f>
        <v>0</v>
      </c>
      <c r="N21" s="25">
        <f t="shared" si="5"/>
        <v>0</v>
      </c>
      <c r="O21" s="271">
        <f t="shared" si="5"/>
        <v>0</v>
      </c>
      <c r="P21" s="744"/>
      <c r="Q21" s="331"/>
    </row>
    <row r="22" spans="1:17" hidden="1" x14ac:dyDescent="0.2">
      <c r="A22" s="26"/>
      <c r="B22" s="27" t="s">
        <v>22</v>
      </c>
      <c r="C22" s="185">
        <f>SUM(F22,I22,L22,O22)</f>
        <v>0</v>
      </c>
      <c r="D22" s="245"/>
      <c r="E22" s="28"/>
      <c r="F22" s="407">
        <f>D22+E22</f>
        <v>0</v>
      </c>
      <c r="G22" s="212"/>
      <c r="H22" s="28"/>
      <c r="I22" s="408">
        <f>G22+H22</f>
        <v>0</v>
      </c>
      <c r="J22" s="245"/>
      <c r="K22" s="28"/>
      <c r="L22" s="407">
        <f>J22+K22</f>
        <v>0</v>
      </c>
      <c r="M22" s="212"/>
      <c r="N22" s="28"/>
      <c r="O22" s="408">
        <f t="shared" ref="O22" si="6">M22+N22</f>
        <v>0</v>
      </c>
      <c r="P22" s="745"/>
      <c r="Q22" s="331"/>
    </row>
    <row r="23" spans="1:17" x14ac:dyDescent="0.2">
      <c r="A23" s="29"/>
      <c r="B23" s="30" t="s">
        <v>23</v>
      </c>
      <c r="C23" s="186">
        <f t="shared" ref="C23" si="7">SUM(F23,I23,L23,O23)</f>
        <v>10601</v>
      </c>
      <c r="D23" s="246"/>
      <c r="E23" s="272"/>
      <c r="F23" s="294">
        <f t="shared" ref="F23:F24" si="8">D23+E23</f>
        <v>0</v>
      </c>
      <c r="G23" s="213"/>
      <c r="H23" s="272"/>
      <c r="I23" s="294">
        <f>G23+H23</f>
        <v>0</v>
      </c>
      <c r="J23" s="246">
        <v>10601</v>
      </c>
      <c r="K23" s="31"/>
      <c r="L23" s="409">
        <f>J23+K23</f>
        <v>10601</v>
      </c>
      <c r="M23" s="213"/>
      <c r="N23" s="31"/>
      <c r="O23" s="144">
        <f>M23+N23</f>
        <v>0</v>
      </c>
      <c r="P23" s="746"/>
      <c r="Q23" s="331"/>
    </row>
    <row r="24" spans="1:17" s="19" customFormat="1" ht="24.75" thickBot="1" x14ac:dyDescent="0.25">
      <c r="A24" s="32">
        <v>19300</v>
      </c>
      <c r="B24" s="32" t="s">
        <v>24</v>
      </c>
      <c r="C24" s="187">
        <f>SUM(F24,I24)</f>
        <v>1435535</v>
      </c>
      <c r="D24" s="248">
        <v>640990</v>
      </c>
      <c r="E24" s="273"/>
      <c r="F24" s="519">
        <f t="shared" si="8"/>
        <v>640990</v>
      </c>
      <c r="G24" s="214">
        <v>794545</v>
      </c>
      <c r="H24" s="273"/>
      <c r="I24" s="519">
        <f t="shared" ref="I24" si="9">G24+H24</f>
        <v>794545</v>
      </c>
      <c r="J24" s="289" t="s">
        <v>25</v>
      </c>
      <c r="K24" s="410" t="s">
        <v>25</v>
      </c>
      <c r="L24" s="411" t="s">
        <v>25</v>
      </c>
      <c r="M24" s="282" t="s">
        <v>25</v>
      </c>
      <c r="N24" s="145" t="s">
        <v>25</v>
      </c>
      <c r="O24" s="145" t="s">
        <v>25</v>
      </c>
      <c r="P24" s="747"/>
      <c r="Q24" s="182"/>
    </row>
    <row r="25" spans="1:17" s="19" customFormat="1" ht="24.75" hidden="1" thickTop="1" x14ac:dyDescent="0.2">
      <c r="A25" s="118"/>
      <c r="B25" s="34" t="s">
        <v>26</v>
      </c>
      <c r="C25" s="188">
        <f>SUM(F25)</f>
        <v>0</v>
      </c>
      <c r="D25" s="249"/>
      <c r="E25" s="76"/>
      <c r="F25" s="413">
        <f>D25+E25</f>
        <v>0</v>
      </c>
      <c r="G25" s="215" t="s">
        <v>25</v>
      </c>
      <c r="H25" s="35" t="s">
        <v>25</v>
      </c>
      <c r="I25" s="119" t="s">
        <v>25</v>
      </c>
      <c r="J25" s="250" t="s">
        <v>25</v>
      </c>
      <c r="K25" s="35" t="s">
        <v>25</v>
      </c>
      <c r="L25" s="167" t="s">
        <v>25</v>
      </c>
      <c r="M25" s="283" t="s">
        <v>25</v>
      </c>
      <c r="N25" s="119" t="s">
        <v>25</v>
      </c>
      <c r="O25" s="119" t="s">
        <v>25</v>
      </c>
      <c r="P25" s="748"/>
      <c r="Q25" s="182"/>
    </row>
    <row r="26" spans="1:17" s="19" customFormat="1" ht="36.75" thickTop="1" x14ac:dyDescent="0.2">
      <c r="A26" s="34">
        <v>21300</v>
      </c>
      <c r="B26" s="34" t="s">
        <v>27</v>
      </c>
      <c r="C26" s="188">
        <f>SUM(L26)</f>
        <v>11050</v>
      </c>
      <c r="D26" s="250" t="s">
        <v>25</v>
      </c>
      <c r="E26" s="119" t="s">
        <v>25</v>
      </c>
      <c r="F26" s="296" t="s">
        <v>25</v>
      </c>
      <c r="G26" s="215" t="s">
        <v>25</v>
      </c>
      <c r="H26" s="119" t="s">
        <v>25</v>
      </c>
      <c r="I26" s="296" t="s">
        <v>25</v>
      </c>
      <c r="J26" s="127">
        <f t="shared" ref="J26:K26" si="10">SUM(J27,J31,J33,J36)</f>
        <v>11050</v>
      </c>
      <c r="K26" s="36">
        <f t="shared" si="10"/>
        <v>0</v>
      </c>
      <c r="L26" s="174">
        <f>SUM(L27,L31,L33,L36)</f>
        <v>11050</v>
      </c>
      <c r="M26" s="283" t="s">
        <v>25</v>
      </c>
      <c r="N26" s="119" t="s">
        <v>25</v>
      </c>
      <c r="O26" s="119" t="s">
        <v>25</v>
      </c>
      <c r="P26" s="748"/>
      <c r="Q26" s="182"/>
    </row>
    <row r="27" spans="1:17" s="19" customFormat="1" ht="24" hidden="1" x14ac:dyDescent="0.2">
      <c r="A27" s="37">
        <v>21350</v>
      </c>
      <c r="B27" s="34" t="s">
        <v>28</v>
      </c>
      <c r="C27" s="188">
        <f t="shared" ref="C27:C40" si="11">SUM(L27)</f>
        <v>0</v>
      </c>
      <c r="D27" s="250" t="s">
        <v>25</v>
      </c>
      <c r="E27" s="35" t="s">
        <v>25</v>
      </c>
      <c r="F27" s="167" t="s">
        <v>25</v>
      </c>
      <c r="G27" s="215" t="s">
        <v>25</v>
      </c>
      <c r="H27" s="35" t="s">
        <v>25</v>
      </c>
      <c r="I27" s="119" t="s">
        <v>25</v>
      </c>
      <c r="J27" s="127">
        <f t="shared" ref="J27:K27" si="12">SUM(J28:J30)</f>
        <v>0</v>
      </c>
      <c r="K27" s="36">
        <f t="shared" si="12"/>
        <v>0</v>
      </c>
      <c r="L27" s="174">
        <f>SUM(L28:L30)</f>
        <v>0</v>
      </c>
      <c r="M27" s="283" t="s">
        <v>25</v>
      </c>
      <c r="N27" s="119" t="s">
        <v>25</v>
      </c>
      <c r="O27" s="119" t="s">
        <v>25</v>
      </c>
      <c r="P27" s="748"/>
      <c r="Q27" s="182"/>
    </row>
    <row r="28" spans="1:17" hidden="1" x14ac:dyDescent="0.2">
      <c r="A28" s="26">
        <v>21351</v>
      </c>
      <c r="B28" s="38" t="s">
        <v>29</v>
      </c>
      <c r="C28" s="189">
        <f t="shared" si="11"/>
        <v>0</v>
      </c>
      <c r="D28" s="251" t="s">
        <v>25</v>
      </c>
      <c r="E28" s="39" t="s">
        <v>25</v>
      </c>
      <c r="F28" s="415" t="s">
        <v>25</v>
      </c>
      <c r="G28" s="216" t="s">
        <v>25</v>
      </c>
      <c r="H28" s="39" t="s">
        <v>25</v>
      </c>
      <c r="I28" s="146" t="s">
        <v>25</v>
      </c>
      <c r="J28" s="416"/>
      <c r="K28" s="417"/>
      <c r="L28" s="175">
        <f t="shared" ref="L28:L30" si="13">J28+K28</f>
        <v>0</v>
      </c>
      <c r="M28" s="284" t="s">
        <v>25</v>
      </c>
      <c r="N28" s="146" t="s">
        <v>25</v>
      </c>
      <c r="O28" s="146" t="s">
        <v>25</v>
      </c>
      <c r="P28" s="745"/>
      <c r="Q28" s="331"/>
    </row>
    <row r="29" spans="1:17" hidden="1" x14ac:dyDescent="0.2">
      <c r="A29" s="29">
        <v>21352</v>
      </c>
      <c r="B29" s="41" t="s">
        <v>30</v>
      </c>
      <c r="C29" s="190">
        <f t="shared" si="11"/>
        <v>0</v>
      </c>
      <c r="D29" s="252" t="s">
        <v>25</v>
      </c>
      <c r="E29" s="42" t="s">
        <v>25</v>
      </c>
      <c r="F29" s="419" t="s">
        <v>25</v>
      </c>
      <c r="G29" s="217" t="s">
        <v>25</v>
      </c>
      <c r="H29" s="42" t="s">
        <v>25</v>
      </c>
      <c r="I29" s="147" t="s">
        <v>25</v>
      </c>
      <c r="J29" s="420"/>
      <c r="K29" s="421"/>
      <c r="L29" s="93">
        <f t="shared" si="13"/>
        <v>0</v>
      </c>
      <c r="M29" s="285" t="s">
        <v>25</v>
      </c>
      <c r="N29" s="147" t="s">
        <v>25</v>
      </c>
      <c r="O29" s="147" t="s">
        <v>25</v>
      </c>
      <c r="P29" s="746"/>
      <c r="Q29" s="331"/>
    </row>
    <row r="30" spans="1:17" ht="24" hidden="1" x14ac:dyDescent="0.2">
      <c r="A30" s="29">
        <v>21359</v>
      </c>
      <c r="B30" s="41" t="s">
        <v>31</v>
      </c>
      <c r="C30" s="190">
        <f t="shared" si="11"/>
        <v>0</v>
      </c>
      <c r="D30" s="252" t="s">
        <v>25</v>
      </c>
      <c r="E30" s="42" t="s">
        <v>25</v>
      </c>
      <c r="F30" s="419" t="s">
        <v>25</v>
      </c>
      <c r="G30" s="217" t="s">
        <v>25</v>
      </c>
      <c r="H30" s="42" t="s">
        <v>25</v>
      </c>
      <c r="I30" s="147" t="s">
        <v>25</v>
      </c>
      <c r="J30" s="420"/>
      <c r="K30" s="421"/>
      <c r="L30" s="93">
        <f t="shared" si="13"/>
        <v>0</v>
      </c>
      <c r="M30" s="285" t="s">
        <v>25</v>
      </c>
      <c r="N30" s="147" t="s">
        <v>25</v>
      </c>
      <c r="O30" s="147" t="s">
        <v>25</v>
      </c>
      <c r="P30" s="746"/>
      <c r="Q30" s="331"/>
    </row>
    <row r="31" spans="1:17" s="19" customFormat="1" ht="36" hidden="1" x14ac:dyDescent="0.2">
      <c r="A31" s="37">
        <v>21370</v>
      </c>
      <c r="B31" s="34" t="s">
        <v>32</v>
      </c>
      <c r="C31" s="188">
        <f t="shared" si="11"/>
        <v>0</v>
      </c>
      <c r="D31" s="250" t="s">
        <v>25</v>
      </c>
      <c r="E31" s="35" t="s">
        <v>25</v>
      </c>
      <c r="F31" s="167" t="s">
        <v>25</v>
      </c>
      <c r="G31" s="215" t="s">
        <v>25</v>
      </c>
      <c r="H31" s="35" t="s">
        <v>25</v>
      </c>
      <c r="I31" s="119" t="s">
        <v>25</v>
      </c>
      <c r="J31" s="127">
        <f t="shared" ref="J31:K31" si="14">SUM(J32)</f>
        <v>0</v>
      </c>
      <c r="K31" s="36">
        <f t="shared" si="14"/>
        <v>0</v>
      </c>
      <c r="L31" s="174">
        <f>SUM(L32)</f>
        <v>0</v>
      </c>
      <c r="M31" s="283" t="s">
        <v>25</v>
      </c>
      <c r="N31" s="119" t="s">
        <v>25</v>
      </c>
      <c r="O31" s="119" t="s">
        <v>25</v>
      </c>
      <c r="P31" s="748"/>
      <c r="Q31" s="182"/>
    </row>
    <row r="32" spans="1:17" ht="36" hidden="1" x14ac:dyDescent="0.2">
      <c r="A32" s="44">
        <v>21379</v>
      </c>
      <c r="B32" s="45" t="s">
        <v>33</v>
      </c>
      <c r="C32" s="191">
        <f t="shared" si="11"/>
        <v>0</v>
      </c>
      <c r="D32" s="253" t="s">
        <v>25</v>
      </c>
      <c r="E32" s="46" t="s">
        <v>25</v>
      </c>
      <c r="F32" s="423" t="s">
        <v>25</v>
      </c>
      <c r="G32" s="218" t="s">
        <v>25</v>
      </c>
      <c r="H32" s="46" t="s">
        <v>25</v>
      </c>
      <c r="I32" s="148" t="s">
        <v>25</v>
      </c>
      <c r="J32" s="424"/>
      <c r="K32" s="425"/>
      <c r="L32" s="426">
        <f>J32+K32</f>
        <v>0</v>
      </c>
      <c r="M32" s="286" t="s">
        <v>25</v>
      </c>
      <c r="N32" s="148" t="s">
        <v>25</v>
      </c>
      <c r="O32" s="148" t="s">
        <v>25</v>
      </c>
      <c r="P32" s="749"/>
      <c r="Q32" s="331"/>
    </row>
    <row r="33" spans="1:17" s="19" customFormat="1" x14ac:dyDescent="0.2">
      <c r="A33" s="37">
        <v>21380</v>
      </c>
      <c r="B33" s="34" t="s">
        <v>34</v>
      </c>
      <c r="C33" s="188">
        <f t="shared" si="11"/>
        <v>11050</v>
      </c>
      <c r="D33" s="250" t="s">
        <v>25</v>
      </c>
      <c r="E33" s="119" t="s">
        <v>25</v>
      </c>
      <c r="F33" s="296" t="s">
        <v>25</v>
      </c>
      <c r="G33" s="215" t="s">
        <v>25</v>
      </c>
      <c r="H33" s="119" t="s">
        <v>25</v>
      </c>
      <c r="I33" s="296" t="s">
        <v>25</v>
      </c>
      <c r="J33" s="127">
        <f t="shared" ref="J33:K33" si="15">SUM(J34:J35)</f>
        <v>11050</v>
      </c>
      <c r="K33" s="36">
        <f t="shared" si="15"/>
        <v>0</v>
      </c>
      <c r="L33" s="174">
        <f>SUM(L34:L35)</f>
        <v>11050</v>
      </c>
      <c r="M33" s="283" t="s">
        <v>25</v>
      </c>
      <c r="N33" s="119" t="s">
        <v>25</v>
      </c>
      <c r="O33" s="119" t="s">
        <v>25</v>
      </c>
      <c r="P33" s="748"/>
      <c r="Q33" s="182"/>
    </row>
    <row r="34" spans="1:17" x14ac:dyDescent="0.2">
      <c r="A34" s="27">
        <v>21381</v>
      </c>
      <c r="B34" s="38" t="s">
        <v>35</v>
      </c>
      <c r="C34" s="189">
        <f t="shared" si="11"/>
        <v>11050</v>
      </c>
      <c r="D34" s="251" t="s">
        <v>25</v>
      </c>
      <c r="E34" s="146" t="s">
        <v>25</v>
      </c>
      <c r="F34" s="297" t="s">
        <v>25</v>
      </c>
      <c r="G34" s="216" t="s">
        <v>25</v>
      </c>
      <c r="H34" s="146" t="s">
        <v>25</v>
      </c>
      <c r="I34" s="297" t="s">
        <v>25</v>
      </c>
      <c r="J34" s="416">
        <v>11050</v>
      </c>
      <c r="K34" s="417"/>
      <c r="L34" s="175">
        <f t="shared" ref="L34:L35" si="16">J34+K34</f>
        <v>11050</v>
      </c>
      <c r="M34" s="284" t="s">
        <v>25</v>
      </c>
      <c r="N34" s="146" t="s">
        <v>25</v>
      </c>
      <c r="O34" s="146" t="s">
        <v>25</v>
      </c>
      <c r="P34" s="745"/>
      <c r="Q34" s="331"/>
    </row>
    <row r="35" spans="1:17" ht="24" hidden="1" x14ac:dyDescent="0.2">
      <c r="A35" s="30">
        <v>21383</v>
      </c>
      <c r="B35" s="41" t="s">
        <v>36</v>
      </c>
      <c r="C35" s="190">
        <f t="shared" si="11"/>
        <v>0</v>
      </c>
      <c r="D35" s="252" t="s">
        <v>25</v>
      </c>
      <c r="E35" s="42" t="s">
        <v>25</v>
      </c>
      <c r="F35" s="419" t="s">
        <v>25</v>
      </c>
      <c r="G35" s="217" t="s">
        <v>25</v>
      </c>
      <c r="H35" s="42" t="s">
        <v>25</v>
      </c>
      <c r="I35" s="147" t="s">
        <v>25</v>
      </c>
      <c r="J35" s="420"/>
      <c r="K35" s="421"/>
      <c r="L35" s="93">
        <f t="shared" si="16"/>
        <v>0</v>
      </c>
      <c r="M35" s="285" t="s">
        <v>25</v>
      </c>
      <c r="N35" s="147" t="s">
        <v>25</v>
      </c>
      <c r="O35" s="147" t="s">
        <v>25</v>
      </c>
      <c r="P35" s="746"/>
      <c r="Q35" s="331"/>
    </row>
    <row r="36" spans="1:17" s="19" customFormat="1" ht="24" hidden="1" x14ac:dyDescent="0.2">
      <c r="A36" s="37">
        <v>21390</v>
      </c>
      <c r="B36" s="34" t="s">
        <v>37</v>
      </c>
      <c r="C36" s="188">
        <f t="shared" si="11"/>
        <v>0</v>
      </c>
      <c r="D36" s="250" t="s">
        <v>25</v>
      </c>
      <c r="E36" s="35" t="s">
        <v>25</v>
      </c>
      <c r="F36" s="167" t="s">
        <v>25</v>
      </c>
      <c r="G36" s="215" t="s">
        <v>25</v>
      </c>
      <c r="H36" s="35" t="s">
        <v>25</v>
      </c>
      <c r="I36" s="119" t="s">
        <v>25</v>
      </c>
      <c r="J36" s="127">
        <f t="shared" ref="J36:K36" si="17">SUM(J37:J40)</f>
        <v>0</v>
      </c>
      <c r="K36" s="36">
        <f t="shared" si="17"/>
        <v>0</v>
      </c>
      <c r="L36" s="174">
        <f>SUM(L37:L40)</f>
        <v>0</v>
      </c>
      <c r="M36" s="283" t="s">
        <v>25</v>
      </c>
      <c r="N36" s="119" t="s">
        <v>25</v>
      </c>
      <c r="O36" s="119" t="s">
        <v>25</v>
      </c>
      <c r="P36" s="748"/>
      <c r="Q36" s="182"/>
    </row>
    <row r="37" spans="1:17" ht="24" hidden="1" x14ac:dyDescent="0.2">
      <c r="A37" s="27">
        <v>21391</v>
      </c>
      <c r="B37" s="38" t="s">
        <v>38</v>
      </c>
      <c r="C37" s="189">
        <f t="shared" si="11"/>
        <v>0</v>
      </c>
      <c r="D37" s="251" t="s">
        <v>25</v>
      </c>
      <c r="E37" s="39" t="s">
        <v>25</v>
      </c>
      <c r="F37" s="415" t="s">
        <v>25</v>
      </c>
      <c r="G37" s="216" t="s">
        <v>25</v>
      </c>
      <c r="H37" s="39" t="s">
        <v>25</v>
      </c>
      <c r="I37" s="146" t="s">
        <v>25</v>
      </c>
      <c r="J37" s="416"/>
      <c r="K37" s="417"/>
      <c r="L37" s="175">
        <f t="shared" ref="L37:L40" si="18">J37+K37</f>
        <v>0</v>
      </c>
      <c r="M37" s="284" t="s">
        <v>25</v>
      </c>
      <c r="N37" s="146" t="s">
        <v>25</v>
      </c>
      <c r="O37" s="146" t="s">
        <v>25</v>
      </c>
      <c r="P37" s="745"/>
      <c r="Q37" s="331"/>
    </row>
    <row r="38" spans="1:17" hidden="1" x14ac:dyDescent="0.2">
      <c r="A38" s="30">
        <v>21393</v>
      </c>
      <c r="B38" s="41" t="s">
        <v>39</v>
      </c>
      <c r="C38" s="190">
        <f t="shared" si="11"/>
        <v>0</v>
      </c>
      <c r="D38" s="252" t="s">
        <v>25</v>
      </c>
      <c r="E38" s="42" t="s">
        <v>25</v>
      </c>
      <c r="F38" s="419" t="s">
        <v>25</v>
      </c>
      <c r="G38" s="217" t="s">
        <v>25</v>
      </c>
      <c r="H38" s="42" t="s">
        <v>25</v>
      </c>
      <c r="I38" s="147" t="s">
        <v>25</v>
      </c>
      <c r="J38" s="420"/>
      <c r="K38" s="421"/>
      <c r="L38" s="93">
        <f t="shared" si="18"/>
        <v>0</v>
      </c>
      <c r="M38" s="285" t="s">
        <v>25</v>
      </c>
      <c r="N38" s="147" t="s">
        <v>25</v>
      </c>
      <c r="O38" s="147" t="s">
        <v>25</v>
      </c>
      <c r="P38" s="746"/>
      <c r="Q38" s="331"/>
    </row>
    <row r="39" spans="1:17" hidden="1" x14ac:dyDescent="0.2">
      <c r="A39" s="30">
        <v>21395</v>
      </c>
      <c r="B39" s="41" t="s">
        <v>40</v>
      </c>
      <c r="C39" s="190">
        <f t="shared" si="11"/>
        <v>0</v>
      </c>
      <c r="D39" s="252" t="s">
        <v>25</v>
      </c>
      <c r="E39" s="42" t="s">
        <v>25</v>
      </c>
      <c r="F39" s="419" t="s">
        <v>25</v>
      </c>
      <c r="G39" s="217" t="s">
        <v>25</v>
      </c>
      <c r="H39" s="42" t="s">
        <v>25</v>
      </c>
      <c r="I39" s="147" t="s">
        <v>25</v>
      </c>
      <c r="J39" s="420"/>
      <c r="K39" s="421"/>
      <c r="L39" s="93">
        <f t="shared" si="18"/>
        <v>0</v>
      </c>
      <c r="M39" s="285" t="s">
        <v>25</v>
      </c>
      <c r="N39" s="147" t="s">
        <v>25</v>
      </c>
      <c r="O39" s="147" t="s">
        <v>25</v>
      </c>
      <c r="P39" s="746"/>
      <c r="Q39" s="331"/>
    </row>
    <row r="40" spans="1:17" ht="24" hidden="1" x14ac:dyDescent="0.2">
      <c r="A40" s="30">
        <v>21399</v>
      </c>
      <c r="B40" s="41" t="s">
        <v>41</v>
      </c>
      <c r="C40" s="190">
        <f t="shared" si="11"/>
        <v>0</v>
      </c>
      <c r="D40" s="252" t="s">
        <v>25</v>
      </c>
      <c r="E40" s="42" t="s">
        <v>25</v>
      </c>
      <c r="F40" s="419" t="s">
        <v>25</v>
      </c>
      <c r="G40" s="217" t="s">
        <v>25</v>
      </c>
      <c r="H40" s="42" t="s">
        <v>25</v>
      </c>
      <c r="I40" s="147" t="s">
        <v>25</v>
      </c>
      <c r="J40" s="420"/>
      <c r="K40" s="421"/>
      <c r="L40" s="93">
        <f t="shared" si="18"/>
        <v>0</v>
      </c>
      <c r="M40" s="285" t="s">
        <v>25</v>
      </c>
      <c r="N40" s="147" t="s">
        <v>25</v>
      </c>
      <c r="O40" s="147" t="s">
        <v>25</v>
      </c>
      <c r="P40" s="746"/>
      <c r="Q40" s="331"/>
    </row>
    <row r="41" spans="1:17" s="19" customFormat="1" ht="36.75" hidden="1" customHeight="1" x14ac:dyDescent="0.2">
      <c r="A41" s="37">
        <v>21420</v>
      </c>
      <c r="B41" s="34" t="s">
        <v>42</v>
      </c>
      <c r="C41" s="192">
        <f>SUM(F41)</f>
        <v>0</v>
      </c>
      <c r="D41" s="254"/>
      <c r="E41" s="428"/>
      <c r="F41" s="413">
        <f>D41+E41</f>
        <v>0</v>
      </c>
      <c r="G41" s="215" t="s">
        <v>25</v>
      </c>
      <c r="H41" s="35" t="s">
        <v>25</v>
      </c>
      <c r="I41" s="119" t="s">
        <v>25</v>
      </c>
      <c r="J41" s="250" t="s">
        <v>25</v>
      </c>
      <c r="K41" s="35" t="s">
        <v>25</v>
      </c>
      <c r="L41" s="167" t="s">
        <v>25</v>
      </c>
      <c r="M41" s="283" t="s">
        <v>25</v>
      </c>
      <c r="N41" s="119" t="s">
        <v>25</v>
      </c>
      <c r="O41" s="119" t="s">
        <v>25</v>
      </c>
      <c r="P41" s="748"/>
      <c r="Q41" s="182"/>
    </row>
    <row r="42" spans="1:17" s="19" customFormat="1" ht="24" hidden="1" x14ac:dyDescent="0.2">
      <c r="A42" s="48">
        <v>21490</v>
      </c>
      <c r="B42" s="49" t="s">
        <v>43</v>
      </c>
      <c r="C42" s="192">
        <f>SUM(F42,I42,L42)</f>
        <v>0</v>
      </c>
      <c r="D42" s="255">
        <f t="shared" ref="D42:E42" si="19">D43</f>
        <v>0</v>
      </c>
      <c r="E42" s="50">
        <f t="shared" si="19"/>
        <v>0</v>
      </c>
      <c r="F42" s="256">
        <f>F43</f>
        <v>0</v>
      </c>
      <c r="G42" s="219">
        <f t="shared" ref="G42:K42" si="20">G43</f>
        <v>0</v>
      </c>
      <c r="H42" s="50">
        <f t="shared" si="20"/>
        <v>0</v>
      </c>
      <c r="I42" s="274">
        <f t="shared" si="20"/>
        <v>0</v>
      </c>
      <c r="J42" s="255">
        <f t="shared" si="20"/>
        <v>0</v>
      </c>
      <c r="K42" s="50">
        <f t="shared" si="20"/>
        <v>0</v>
      </c>
      <c r="L42" s="256">
        <f>L43</f>
        <v>0</v>
      </c>
      <c r="M42" s="283" t="s">
        <v>25</v>
      </c>
      <c r="N42" s="119" t="s">
        <v>25</v>
      </c>
      <c r="O42" s="119" t="s">
        <v>25</v>
      </c>
      <c r="P42" s="748"/>
      <c r="Q42" s="182"/>
    </row>
    <row r="43" spans="1:17" s="19" customFormat="1" ht="24" hidden="1" x14ac:dyDescent="0.2">
      <c r="A43" s="30">
        <v>21499</v>
      </c>
      <c r="B43" s="41" t="s">
        <v>44</v>
      </c>
      <c r="C43" s="193">
        <f>SUM(F43,I43,L43)</f>
        <v>0</v>
      </c>
      <c r="D43" s="257"/>
      <c r="E43" s="47"/>
      <c r="F43" s="175">
        <f>D43+E43</f>
        <v>0</v>
      </c>
      <c r="G43" s="220"/>
      <c r="H43" s="40"/>
      <c r="I43" s="86">
        <f>G43+H43</f>
        <v>0</v>
      </c>
      <c r="J43" s="264"/>
      <c r="K43" s="40"/>
      <c r="L43" s="175">
        <f>J43+K43</f>
        <v>0</v>
      </c>
      <c r="M43" s="286" t="s">
        <v>25</v>
      </c>
      <c r="N43" s="148" t="s">
        <v>25</v>
      </c>
      <c r="O43" s="148" t="s">
        <v>25</v>
      </c>
      <c r="P43" s="749"/>
      <c r="Q43" s="182"/>
    </row>
    <row r="44" spans="1:17" ht="24" hidden="1" x14ac:dyDescent="0.2">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1">SUM(M45:M46)</f>
        <v>0</v>
      </c>
      <c r="N44" s="149">
        <f t="shared" si="21"/>
        <v>0</v>
      </c>
      <c r="O44" s="149">
        <f>SUM(O45:O46)</f>
        <v>0</v>
      </c>
      <c r="P44" s="748"/>
      <c r="Q44" s="331"/>
    </row>
    <row r="45" spans="1:17" ht="24" hidden="1" x14ac:dyDescent="0.2">
      <c r="A45" s="54">
        <v>23410</v>
      </c>
      <c r="B45" s="55" t="s">
        <v>46</v>
      </c>
      <c r="C45" s="194">
        <f t="shared" ref="C45:C46" si="22">SUM(O45)</f>
        <v>0</v>
      </c>
      <c r="D45" s="260" t="s">
        <v>25</v>
      </c>
      <c r="E45" s="56" t="s">
        <v>25</v>
      </c>
      <c r="F45" s="261" t="s">
        <v>25</v>
      </c>
      <c r="G45" s="222" t="s">
        <v>25</v>
      </c>
      <c r="H45" s="56" t="s">
        <v>25</v>
      </c>
      <c r="I45" s="276" t="s">
        <v>25</v>
      </c>
      <c r="J45" s="260" t="s">
        <v>25</v>
      </c>
      <c r="K45" s="56" t="s">
        <v>25</v>
      </c>
      <c r="L45" s="261" t="s">
        <v>25</v>
      </c>
      <c r="M45" s="429"/>
      <c r="N45" s="430"/>
      <c r="O45" s="151">
        <f t="shared" ref="O45:O46" si="23">M45+N45</f>
        <v>0</v>
      </c>
      <c r="P45" s="750"/>
      <c r="Q45" s="331"/>
    </row>
    <row r="46" spans="1:17" ht="24" hidden="1" x14ac:dyDescent="0.2">
      <c r="A46" s="54">
        <v>23510</v>
      </c>
      <c r="B46" s="55" t="s">
        <v>47</v>
      </c>
      <c r="C46" s="194">
        <f t="shared" si="22"/>
        <v>0</v>
      </c>
      <c r="D46" s="260" t="s">
        <v>25</v>
      </c>
      <c r="E46" s="56" t="s">
        <v>25</v>
      </c>
      <c r="F46" s="261" t="s">
        <v>25</v>
      </c>
      <c r="G46" s="222" t="s">
        <v>25</v>
      </c>
      <c r="H46" s="56" t="s">
        <v>25</v>
      </c>
      <c r="I46" s="276" t="s">
        <v>25</v>
      </c>
      <c r="J46" s="260" t="s">
        <v>25</v>
      </c>
      <c r="K46" s="56" t="s">
        <v>25</v>
      </c>
      <c r="L46" s="261" t="s">
        <v>25</v>
      </c>
      <c r="M46" s="429"/>
      <c r="N46" s="430"/>
      <c r="O46" s="151">
        <f t="shared" si="23"/>
        <v>0</v>
      </c>
      <c r="P46" s="750"/>
      <c r="Q46" s="331"/>
    </row>
    <row r="47" spans="1:17" x14ac:dyDescent="0.2">
      <c r="A47" s="57"/>
      <c r="B47" s="55"/>
      <c r="C47" s="195"/>
      <c r="D47" s="262"/>
      <c r="E47" s="156"/>
      <c r="F47" s="339"/>
      <c r="G47" s="222"/>
      <c r="H47" s="276"/>
      <c r="I47" s="339"/>
      <c r="J47" s="260"/>
      <c r="K47" s="56"/>
      <c r="L47" s="431"/>
      <c r="M47" s="288"/>
      <c r="N47" s="105"/>
      <c r="O47" s="151"/>
      <c r="P47" s="750"/>
      <c r="Q47" s="331"/>
    </row>
    <row r="48" spans="1:17" s="19" customFormat="1" x14ac:dyDescent="0.2">
      <c r="A48" s="58"/>
      <c r="B48" s="59" t="s">
        <v>48</v>
      </c>
      <c r="C48" s="196"/>
      <c r="D48" s="263"/>
      <c r="E48" s="340"/>
      <c r="F48" s="303"/>
      <c r="G48" s="223"/>
      <c r="H48" s="152"/>
      <c r="I48" s="303"/>
      <c r="J48" s="130"/>
      <c r="K48" s="106"/>
      <c r="L48" s="433"/>
      <c r="M48" s="223"/>
      <c r="N48" s="106"/>
      <c r="O48" s="152"/>
      <c r="P48" s="751"/>
      <c r="Q48" s="182"/>
    </row>
    <row r="49" spans="1:17" s="19" customFormat="1" ht="12.75" thickBot="1" x14ac:dyDescent="0.25">
      <c r="A49" s="60"/>
      <c r="B49" s="20" t="s">
        <v>49</v>
      </c>
      <c r="C49" s="197">
        <f t="shared" ref="C49:C112" si="24">SUM(F49,I49,L49,O49)</f>
        <v>1457306</v>
      </c>
      <c r="D49" s="131">
        <f t="shared" ref="D49:E49" si="25">SUM(D50,D281)</f>
        <v>640990</v>
      </c>
      <c r="E49" s="114">
        <f t="shared" si="25"/>
        <v>0</v>
      </c>
      <c r="F49" s="304">
        <f>SUM(F50,F281)</f>
        <v>640990</v>
      </c>
      <c r="G49" s="224">
        <f t="shared" ref="G49:O49" si="26">SUM(G50,G281)</f>
        <v>794545</v>
      </c>
      <c r="H49" s="114">
        <f t="shared" si="26"/>
        <v>0</v>
      </c>
      <c r="I49" s="304">
        <f t="shared" si="26"/>
        <v>794545</v>
      </c>
      <c r="J49" s="131">
        <f t="shared" si="26"/>
        <v>21651</v>
      </c>
      <c r="K49" s="61">
        <f t="shared" si="26"/>
        <v>120</v>
      </c>
      <c r="L49" s="168">
        <f t="shared" si="26"/>
        <v>21771</v>
      </c>
      <c r="M49" s="224">
        <f t="shared" si="26"/>
        <v>0</v>
      </c>
      <c r="N49" s="61">
        <f t="shared" si="26"/>
        <v>0</v>
      </c>
      <c r="O49" s="114">
        <f t="shared" si="26"/>
        <v>0</v>
      </c>
      <c r="P49" s="752"/>
      <c r="Q49" s="182"/>
    </row>
    <row r="50" spans="1:17" s="19" customFormat="1" ht="36.75" thickTop="1" x14ac:dyDescent="0.2">
      <c r="A50" s="62"/>
      <c r="B50" s="63" t="s">
        <v>50</v>
      </c>
      <c r="C50" s="198">
        <f t="shared" si="24"/>
        <v>1457306</v>
      </c>
      <c r="D50" s="132">
        <f t="shared" ref="D50:E50" si="27">SUM(D51,D193)</f>
        <v>640990</v>
      </c>
      <c r="E50" s="277">
        <f t="shared" si="27"/>
        <v>0</v>
      </c>
      <c r="F50" s="305">
        <f>SUM(F51,F193)</f>
        <v>640990</v>
      </c>
      <c r="G50" s="225">
        <f t="shared" ref="G50:O50" si="28">SUM(G51,G193)</f>
        <v>794545</v>
      </c>
      <c r="H50" s="277">
        <f t="shared" si="28"/>
        <v>0</v>
      </c>
      <c r="I50" s="305">
        <f t="shared" si="28"/>
        <v>794545</v>
      </c>
      <c r="J50" s="132">
        <f t="shared" si="28"/>
        <v>21651</v>
      </c>
      <c r="K50" s="64">
        <f t="shared" si="28"/>
        <v>120</v>
      </c>
      <c r="L50" s="436">
        <f t="shared" si="28"/>
        <v>21771</v>
      </c>
      <c r="M50" s="225">
        <f t="shared" si="28"/>
        <v>0</v>
      </c>
      <c r="N50" s="64">
        <f t="shared" si="28"/>
        <v>0</v>
      </c>
      <c r="O50" s="277">
        <f t="shared" si="28"/>
        <v>0</v>
      </c>
      <c r="P50" s="753"/>
      <c r="Q50" s="182"/>
    </row>
    <row r="51" spans="1:17" s="19" customFormat="1" ht="24" x14ac:dyDescent="0.2">
      <c r="A51" s="65"/>
      <c r="B51" s="16" t="s">
        <v>51</v>
      </c>
      <c r="C51" s="199">
        <f t="shared" si="24"/>
        <v>1444551</v>
      </c>
      <c r="D51" s="133">
        <f t="shared" ref="D51:E51" si="29">SUM(D52,D74,D172,D186)</f>
        <v>631235</v>
      </c>
      <c r="E51" s="278">
        <f t="shared" si="29"/>
        <v>0</v>
      </c>
      <c r="F51" s="306">
        <f>SUM(F52,F74,F172,F186)</f>
        <v>631235</v>
      </c>
      <c r="G51" s="226">
        <f t="shared" ref="G51:O51" si="30">SUM(G52,G74,G172,G186)</f>
        <v>794545</v>
      </c>
      <c r="H51" s="278">
        <f t="shared" si="30"/>
        <v>0</v>
      </c>
      <c r="I51" s="306">
        <f t="shared" si="30"/>
        <v>794545</v>
      </c>
      <c r="J51" s="133">
        <f t="shared" si="30"/>
        <v>18651</v>
      </c>
      <c r="K51" s="66">
        <f t="shared" si="30"/>
        <v>120</v>
      </c>
      <c r="L51" s="169">
        <f t="shared" si="30"/>
        <v>18771</v>
      </c>
      <c r="M51" s="226">
        <f t="shared" si="30"/>
        <v>0</v>
      </c>
      <c r="N51" s="66">
        <f t="shared" si="30"/>
        <v>0</v>
      </c>
      <c r="O51" s="278">
        <f t="shared" si="30"/>
        <v>0</v>
      </c>
      <c r="P51" s="754"/>
      <c r="Q51" s="182"/>
    </row>
    <row r="52" spans="1:17" s="19" customFormat="1" x14ac:dyDescent="0.2">
      <c r="A52" s="67">
        <v>1000</v>
      </c>
      <c r="B52" s="67" t="s">
        <v>52</v>
      </c>
      <c r="C52" s="200">
        <f t="shared" si="24"/>
        <v>1247379</v>
      </c>
      <c r="D52" s="134">
        <f t="shared" ref="D52:E52" si="31">SUM(D53,D66)</f>
        <v>452834</v>
      </c>
      <c r="E52" s="122">
        <f t="shared" si="31"/>
        <v>0</v>
      </c>
      <c r="F52" s="307">
        <f>SUM(F53,F66)</f>
        <v>452834</v>
      </c>
      <c r="G52" s="227">
        <f t="shared" ref="G52:O52" si="32">SUM(G53,G66)</f>
        <v>794545</v>
      </c>
      <c r="H52" s="122">
        <f t="shared" si="32"/>
        <v>0</v>
      </c>
      <c r="I52" s="307">
        <f t="shared" si="32"/>
        <v>794545</v>
      </c>
      <c r="J52" s="134">
        <f t="shared" si="32"/>
        <v>0</v>
      </c>
      <c r="K52" s="68">
        <f t="shared" si="32"/>
        <v>0</v>
      </c>
      <c r="L52" s="170">
        <f t="shared" si="32"/>
        <v>0</v>
      </c>
      <c r="M52" s="227">
        <f t="shared" si="32"/>
        <v>0</v>
      </c>
      <c r="N52" s="68">
        <f t="shared" si="32"/>
        <v>0</v>
      </c>
      <c r="O52" s="122">
        <f t="shared" si="32"/>
        <v>0</v>
      </c>
      <c r="P52" s="755"/>
      <c r="Q52" s="182"/>
    </row>
    <row r="53" spans="1:17" x14ac:dyDescent="0.2">
      <c r="A53" s="34">
        <v>1100</v>
      </c>
      <c r="B53" s="69" t="s">
        <v>53</v>
      </c>
      <c r="C53" s="188">
        <f t="shared" si="24"/>
        <v>952347</v>
      </c>
      <c r="D53" s="127">
        <f t="shared" ref="D53:E53" si="33">SUM(D54,D57,D65)</f>
        <v>311959</v>
      </c>
      <c r="E53" s="120">
        <f t="shared" si="33"/>
        <v>0</v>
      </c>
      <c r="F53" s="314">
        <f>SUM(F54,F57,F65)</f>
        <v>311959</v>
      </c>
      <c r="G53" s="228">
        <f t="shared" ref="G53:N53" si="34">SUM(G54,G57,G65)</f>
        <v>640388</v>
      </c>
      <c r="H53" s="120">
        <f t="shared" si="34"/>
        <v>0</v>
      </c>
      <c r="I53" s="314">
        <f t="shared" si="34"/>
        <v>640388</v>
      </c>
      <c r="J53" s="127">
        <f t="shared" si="34"/>
        <v>0</v>
      </c>
      <c r="K53" s="36">
        <f t="shared" si="34"/>
        <v>0</v>
      </c>
      <c r="L53" s="174">
        <f t="shared" si="34"/>
        <v>0</v>
      </c>
      <c r="M53" s="228">
        <f t="shared" si="34"/>
        <v>0</v>
      </c>
      <c r="N53" s="36">
        <f t="shared" si="34"/>
        <v>0</v>
      </c>
      <c r="O53" s="120">
        <f>SUM(O54,O57,O65)</f>
        <v>0</v>
      </c>
      <c r="P53" s="756"/>
      <c r="Q53" s="331"/>
    </row>
    <row r="54" spans="1:17" x14ac:dyDescent="0.2">
      <c r="A54" s="70">
        <v>1110</v>
      </c>
      <c r="B54" s="55" t="s">
        <v>54</v>
      </c>
      <c r="C54" s="195">
        <f>SUM(F54,I54,L54,O54)</f>
        <v>868740</v>
      </c>
      <c r="D54" s="82">
        <f>SUM(D55:D56)</f>
        <v>257968</v>
      </c>
      <c r="E54" s="153">
        <f>SUM(E55:E56)</f>
        <v>0</v>
      </c>
      <c r="F54" s="309">
        <f>SUM(F55:F56)</f>
        <v>257968</v>
      </c>
      <c r="G54" s="229">
        <f t="shared" ref="G54:H54" si="35">SUM(G55:G56)</f>
        <v>610772</v>
      </c>
      <c r="H54" s="153">
        <f t="shared" si="35"/>
        <v>0</v>
      </c>
      <c r="I54" s="309">
        <f>SUM(I55:I56)</f>
        <v>610772</v>
      </c>
      <c r="J54" s="82">
        <f t="shared" ref="J54:K54" si="36">SUM(J55:J56)</f>
        <v>0</v>
      </c>
      <c r="K54" s="71">
        <f t="shared" si="36"/>
        <v>0</v>
      </c>
      <c r="L54" s="172">
        <f>SUM(L55:L56)</f>
        <v>0</v>
      </c>
      <c r="M54" s="229">
        <f t="shared" ref="M54:N54" si="37">SUM(M55:M56)</f>
        <v>0</v>
      </c>
      <c r="N54" s="71">
        <f t="shared" si="37"/>
        <v>0</v>
      </c>
      <c r="O54" s="153">
        <f>SUM(O55:O56)</f>
        <v>0</v>
      </c>
      <c r="P54" s="750"/>
      <c r="Q54" s="331"/>
    </row>
    <row r="55" spans="1:17" hidden="1" x14ac:dyDescent="0.2">
      <c r="A55" s="27">
        <v>1111</v>
      </c>
      <c r="B55" s="38" t="s">
        <v>55</v>
      </c>
      <c r="C55" s="189">
        <f t="shared" si="24"/>
        <v>0</v>
      </c>
      <c r="D55" s="264"/>
      <c r="E55" s="40"/>
      <c r="F55" s="175">
        <f>D55+E55</f>
        <v>0</v>
      </c>
      <c r="G55" s="220"/>
      <c r="H55" s="40"/>
      <c r="I55" s="86">
        <f>G55+H55</f>
        <v>0</v>
      </c>
      <c r="J55" s="264"/>
      <c r="K55" s="40"/>
      <c r="L55" s="175">
        <f>J55+K55</f>
        <v>0</v>
      </c>
      <c r="M55" s="220"/>
      <c r="N55" s="40"/>
      <c r="O55" s="86">
        <f>M55+N55</f>
        <v>0</v>
      </c>
      <c r="P55" s="745"/>
      <c r="Q55" s="331"/>
    </row>
    <row r="56" spans="1:17" ht="24" customHeight="1" x14ac:dyDescent="0.2">
      <c r="A56" s="30">
        <v>1119</v>
      </c>
      <c r="B56" s="41" t="s">
        <v>56</v>
      </c>
      <c r="C56" s="190">
        <f t="shared" si="24"/>
        <v>868740</v>
      </c>
      <c r="D56" s="265">
        <v>257968</v>
      </c>
      <c r="E56" s="155"/>
      <c r="F56" s="312">
        <f>D56+E56</f>
        <v>257968</v>
      </c>
      <c r="G56" s="230">
        <v>610772</v>
      </c>
      <c r="H56" s="155"/>
      <c r="I56" s="312">
        <f>G56+H56</f>
        <v>610772</v>
      </c>
      <c r="J56" s="265"/>
      <c r="K56" s="43"/>
      <c r="L56" s="93">
        <f>J56+K56</f>
        <v>0</v>
      </c>
      <c r="M56" s="230"/>
      <c r="N56" s="43"/>
      <c r="O56" s="87">
        <f>M56+N56</f>
        <v>0</v>
      </c>
      <c r="P56" s="746"/>
      <c r="Q56" s="331"/>
    </row>
    <row r="57" spans="1:17" ht="23.25" customHeight="1" x14ac:dyDescent="0.2">
      <c r="A57" s="72">
        <v>1140</v>
      </c>
      <c r="B57" s="41" t="s">
        <v>57</v>
      </c>
      <c r="C57" s="190">
        <f t="shared" si="24"/>
        <v>79782</v>
      </c>
      <c r="D57" s="129">
        <f t="shared" ref="D57:E57" si="38">SUM(D58:D64)</f>
        <v>50166</v>
      </c>
      <c r="E57" s="87">
        <f t="shared" si="38"/>
        <v>0</v>
      </c>
      <c r="F57" s="312">
        <f>SUM(F58:F64)</f>
        <v>50166</v>
      </c>
      <c r="G57" s="231">
        <f t="shared" ref="G57:N57" si="39">SUM(G58:G64)</f>
        <v>29616</v>
      </c>
      <c r="H57" s="87">
        <f t="shared" si="39"/>
        <v>0</v>
      </c>
      <c r="I57" s="312">
        <f t="shared" si="39"/>
        <v>29616</v>
      </c>
      <c r="J57" s="129">
        <f t="shared" si="39"/>
        <v>0</v>
      </c>
      <c r="K57" s="73">
        <f t="shared" si="39"/>
        <v>0</v>
      </c>
      <c r="L57" s="93">
        <f t="shared" si="39"/>
        <v>0</v>
      </c>
      <c r="M57" s="231">
        <f t="shared" si="39"/>
        <v>0</v>
      </c>
      <c r="N57" s="73">
        <f t="shared" si="39"/>
        <v>0</v>
      </c>
      <c r="O57" s="87">
        <f>SUM(O58:O64)</f>
        <v>0</v>
      </c>
      <c r="P57" s="746"/>
      <c r="Q57" s="331"/>
    </row>
    <row r="58" spans="1:17" x14ac:dyDescent="0.2">
      <c r="A58" s="30">
        <v>1141</v>
      </c>
      <c r="B58" s="41" t="s">
        <v>58</v>
      </c>
      <c r="C58" s="190">
        <f t="shared" si="24"/>
        <v>7418</v>
      </c>
      <c r="D58" s="265">
        <v>7418</v>
      </c>
      <c r="E58" s="155"/>
      <c r="F58" s="312">
        <f t="shared" ref="F58:F65" si="40">D58+E58</f>
        <v>7418</v>
      </c>
      <c r="G58" s="230"/>
      <c r="H58" s="155"/>
      <c r="I58" s="312">
        <f t="shared" ref="I58:I65" si="41">G58+H58</f>
        <v>0</v>
      </c>
      <c r="J58" s="265"/>
      <c r="K58" s="43"/>
      <c r="L58" s="93">
        <f t="shared" ref="L58:L65" si="42">J58+K58</f>
        <v>0</v>
      </c>
      <c r="M58" s="230"/>
      <c r="N58" s="43"/>
      <c r="O58" s="87">
        <f t="shared" ref="O58:O65" si="43">M58+N58</f>
        <v>0</v>
      </c>
      <c r="P58" s="746"/>
      <c r="Q58" s="331"/>
    </row>
    <row r="59" spans="1:17" ht="24.75" customHeight="1" x14ac:dyDescent="0.2">
      <c r="A59" s="30">
        <v>1142</v>
      </c>
      <c r="B59" s="41" t="s">
        <v>59</v>
      </c>
      <c r="C59" s="190">
        <f t="shared" si="24"/>
        <v>1952</v>
      </c>
      <c r="D59" s="265">
        <v>1952</v>
      </c>
      <c r="E59" s="155"/>
      <c r="F59" s="312">
        <f t="shared" si="40"/>
        <v>1952</v>
      </c>
      <c r="G59" s="230"/>
      <c r="H59" s="155"/>
      <c r="I59" s="312">
        <f t="shared" si="41"/>
        <v>0</v>
      </c>
      <c r="J59" s="265"/>
      <c r="K59" s="43"/>
      <c r="L59" s="93">
        <f t="shared" si="42"/>
        <v>0</v>
      </c>
      <c r="M59" s="230"/>
      <c r="N59" s="43"/>
      <c r="O59" s="87">
        <f t="shared" si="43"/>
        <v>0</v>
      </c>
      <c r="P59" s="746"/>
      <c r="Q59" s="331"/>
    </row>
    <row r="60" spans="1:17" ht="24" hidden="1" x14ac:dyDescent="0.2">
      <c r="A60" s="30">
        <v>1145</v>
      </c>
      <c r="B60" s="41" t="s">
        <v>60</v>
      </c>
      <c r="C60" s="190">
        <f t="shared" si="24"/>
        <v>0</v>
      </c>
      <c r="D60" s="265"/>
      <c r="E60" s="43"/>
      <c r="F60" s="93">
        <f t="shared" si="40"/>
        <v>0</v>
      </c>
      <c r="G60" s="230"/>
      <c r="H60" s="43"/>
      <c r="I60" s="87">
        <f t="shared" si="41"/>
        <v>0</v>
      </c>
      <c r="J60" s="265"/>
      <c r="K60" s="43"/>
      <c r="L60" s="93">
        <f t="shared" si="42"/>
        <v>0</v>
      </c>
      <c r="M60" s="230"/>
      <c r="N60" s="43"/>
      <c r="O60" s="87">
        <f t="shared" si="43"/>
        <v>0</v>
      </c>
      <c r="P60" s="746"/>
      <c r="Q60" s="331"/>
    </row>
    <row r="61" spans="1:17" ht="27.75" hidden="1" customHeight="1" x14ac:dyDescent="0.2">
      <c r="A61" s="30">
        <v>1146</v>
      </c>
      <c r="B61" s="41" t="s">
        <v>61</v>
      </c>
      <c r="C61" s="190">
        <f t="shared" si="24"/>
        <v>0</v>
      </c>
      <c r="D61" s="265"/>
      <c r="E61" s="43"/>
      <c r="F61" s="93">
        <f t="shared" si="40"/>
        <v>0</v>
      </c>
      <c r="G61" s="230"/>
      <c r="H61" s="43"/>
      <c r="I61" s="87">
        <f t="shared" si="41"/>
        <v>0</v>
      </c>
      <c r="J61" s="265"/>
      <c r="K61" s="43"/>
      <c r="L61" s="93">
        <f t="shared" si="42"/>
        <v>0</v>
      </c>
      <c r="M61" s="230"/>
      <c r="N61" s="43"/>
      <c r="O61" s="87">
        <f t="shared" si="43"/>
        <v>0</v>
      </c>
      <c r="P61" s="746"/>
      <c r="Q61" s="331"/>
    </row>
    <row r="62" spans="1:17" x14ac:dyDescent="0.2">
      <c r="A62" s="30">
        <v>1147</v>
      </c>
      <c r="B62" s="41" t="s">
        <v>62</v>
      </c>
      <c r="C62" s="190">
        <f t="shared" si="24"/>
        <v>4348</v>
      </c>
      <c r="D62" s="265">
        <v>4348</v>
      </c>
      <c r="E62" s="155"/>
      <c r="F62" s="312">
        <f t="shared" si="40"/>
        <v>4348</v>
      </c>
      <c r="G62" s="230"/>
      <c r="H62" s="155"/>
      <c r="I62" s="312">
        <f t="shared" si="41"/>
        <v>0</v>
      </c>
      <c r="J62" s="265"/>
      <c r="K62" s="43"/>
      <c r="L62" s="93">
        <f t="shared" si="42"/>
        <v>0</v>
      </c>
      <c r="M62" s="230"/>
      <c r="N62" s="43"/>
      <c r="O62" s="87">
        <f t="shared" si="43"/>
        <v>0</v>
      </c>
      <c r="P62" s="746"/>
      <c r="Q62" s="331"/>
    </row>
    <row r="63" spans="1:17" x14ac:dyDescent="0.2">
      <c r="A63" s="30">
        <v>1148</v>
      </c>
      <c r="B63" s="41" t="s">
        <v>63</v>
      </c>
      <c r="C63" s="190">
        <f t="shared" si="24"/>
        <v>35616</v>
      </c>
      <c r="D63" s="265">
        <v>35616</v>
      </c>
      <c r="E63" s="155"/>
      <c r="F63" s="312">
        <f t="shared" si="40"/>
        <v>35616</v>
      </c>
      <c r="G63" s="230"/>
      <c r="H63" s="155"/>
      <c r="I63" s="312">
        <f t="shared" si="41"/>
        <v>0</v>
      </c>
      <c r="J63" s="265"/>
      <c r="K63" s="43"/>
      <c r="L63" s="93">
        <f t="shared" si="42"/>
        <v>0</v>
      </c>
      <c r="M63" s="230"/>
      <c r="N63" s="43"/>
      <c r="O63" s="87">
        <f t="shared" si="43"/>
        <v>0</v>
      </c>
      <c r="P63" s="746"/>
      <c r="Q63" s="331"/>
    </row>
    <row r="64" spans="1:17" ht="36" x14ac:dyDescent="0.2">
      <c r="A64" s="30">
        <v>1149</v>
      </c>
      <c r="B64" s="41" t="s">
        <v>64</v>
      </c>
      <c r="C64" s="190">
        <f t="shared" si="24"/>
        <v>30448</v>
      </c>
      <c r="D64" s="265">
        <v>832</v>
      </c>
      <c r="E64" s="155"/>
      <c r="F64" s="312">
        <f t="shared" si="40"/>
        <v>832</v>
      </c>
      <c r="G64" s="230">
        <v>29616</v>
      </c>
      <c r="H64" s="155"/>
      <c r="I64" s="312">
        <f t="shared" si="41"/>
        <v>29616</v>
      </c>
      <c r="J64" s="265"/>
      <c r="K64" s="43"/>
      <c r="L64" s="93">
        <f t="shared" si="42"/>
        <v>0</v>
      </c>
      <c r="M64" s="230"/>
      <c r="N64" s="43"/>
      <c r="O64" s="87">
        <f t="shared" si="43"/>
        <v>0</v>
      </c>
      <c r="P64" s="746"/>
      <c r="Q64" s="331"/>
    </row>
    <row r="65" spans="1:17" ht="36" x14ac:dyDescent="0.2">
      <c r="A65" s="70">
        <v>1150</v>
      </c>
      <c r="B65" s="55" t="s">
        <v>65</v>
      </c>
      <c r="C65" s="195">
        <f t="shared" si="24"/>
        <v>3825</v>
      </c>
      <c r="D65" s="262">
        <v>3825</v>
      </c>
      <c r="E65" s="156"/>
      <c r="F65" s="309">
        <f t="shared" si="40"/>
        <v>3825</v>
      </c>
      <c r="G65" s="232"/>
      <c r="H65" s="156"/>
      <c r="I65" s="309">
        <f t="shared" si="41"/>
        <v>0</v>
      </c>
      <c r="J65" s="262"/>
      <c r="K65" s="74"/>
      <c r="L65" s="172">
        <f t="shared" si="42"/>
        <v>0</v>
      </c>
      <c r="M65" s="232"/>
      <c r="N65" s="74"/>
      <c r="O65" s="153">
        <f t="shared" si="43"/>
        <v>0</v>
      </c>
      <c r="P65" s="750"/>
      <c r="Q65" s="331"/>
    </row>
    <row r="66" spans="1:17" ht="36" x14ac:dyDescent="0.2">
      <c r="A66" s="34">
        <v>1200</v>
      </c>
      <c r="B66" s="69" t="s">
        <v>66</v>
      </c>
      <c r="C66" s="188">
        <f t="shared" si="24"/>
        <v>295032</v>
      </c>
      <c r="D66" s="127">
        <f t="shared" ref="D66:E66" si="44">SUM(D67:D68)</f>
        <v>140875</v>
      </c>
      <c r="E66" s="120">
        <f t="shared" si="44"/>
        <v>0</v>
      </c>
      <c r="F66" s="314">
        <f>SUM(F67:F68)</f>
        <v>140875</v>
      </c>
      <c r="G66" s="228">
        <f t="shared" ref="G66:N66" si="45">SUM(G67:G68)</f>
        <v>154157</v>
      </c>
      <c r="H66" s="120">
        <f t="shared" si="45"/>
        <v>0</v>
      </c>
      <c r="I66" s="314">
        <f t="shared" si="45"/>
        <v>154157</v>
      </c>
      <c r="J66" s="127">
        <f t="shared" si="45"/>
        <v>0</v>
      </c>
      <c r="K66" s="36">
        <f t="shared" si="45"/>
        <v>0</v>
      </c>
      <c r="L66" s="174">
        <f t="shared" si="45"/>
        <v>0</v>
      </c>
      <c r="M66" s="228">
        <f t="shared" si="45"/>
        <v>0</v>
      </c>
      <c r="N66" s="36">
        <f t="shared" si="45"/>
        <v>0</v>
      </c>
      <c r="O66" s="120">
        <f>SUM(O67:O68)</f>
        <v>0</v>
      </c>
      <c r="P66" s="748"/>
      <c r="Q66" s="331"/>
    </row>
    <row r="67" spans="1:17" ht="24" x14ac:dyDescent="0.2">
      <c r="A67" s="686">
        <v>1210</v>
      </c>
      <c r="B67" s="38" t="s">
        <v>67</v>
      </c>
      <c r="C67" s="189">
        <f t="shared" si="24"/>
        <v>234288</v>
      </c>
      <c r="D67" s="264">
        <v>82631</v>
      </c>
      <c r="E67" s="154"/>
      <c r="F67" s="315">
        <f>D67+E67</f>
        <v>82631</v>
      </c>
      <c r="G67" s="220">
        <v>151657</v>
      </c>
      <c r="H67" s="154"/>
      <c r="I67" s="315">
        <f>G67+H67</f>
        <v>151657</v>
      </c>
      <c r="J67" s="264"/>
      <c r="K67" s="40"/>
      <c r="L67" s="175">
        <f>J67+K67</f>
        <v>0</v>
      </c>
      <c r="M67" s="220"/>
      <c r="N67" s="40"/>
      <c r="O67" s="86">
        <f>M67+N67</f>
        <v>0</v>
      </c>
      <c r="P67" s="745"/>
      <c r="Q67" s="331"/>
    </row>
    <row r="68" spans="1:17" ht="24" x14ac:dyDescent="0.2">
      <c r="A68" s="72">
        <v>1220</v>
      </c>
      <c r="B68" s="41" t="s">
        <v>68</v>
      </c>
      <c r="C68" s="190">
        <f t="shared" si="24"/>
        <v>60744</v>
      </c>
      <c r="D68" s="129">
        <f t="shared" ref="D68:E68" si="46">SUM(D69:D73)</f>
        <v>58244</v>
      </c>
      <c r="E68" s="87">
        <f t="shared" si="46"/>
        <v>0</v>
      </c>
      <c r="F68" s="312">
        <f>SUM(F69:F73)</f>
        <v>58244</v>
      </c>
      <c r="G68" s="231">
        <f t="shared" ref="G68:O68" si="47">SUM(G69:G73)</f>
        <v>2500</v>
      </c>
      <c r="H68" s="87">
        <f t="shared" si="47"/>
        <v>0</v>
      </c>
      <c r="I68" s="312">
        <f t="shared" si="47"/>
        <v>2500</v>
      </c>
      <c r="J68" s="129">
        <f t="shared" si="47"/>
        <v>0</v>
      </c>
      <c r="K68" s="73">
        <f t="shared" si="47"/>
        <v>0</v>
      </c>
      <c r="L68" s="93">
        <f t="shared" si="47"/>
        <v>0</v>
      </c>
      <c r="M68" s="231">
        <f t="shared" si="47"/>
        <v>0</v>
      </c>
      <c r="N68" s="73">
        <f t="shared" si="47"/>
        <v>0</v>
      </c>
      <c r="O68" s="87">
        <f t="shared" si="47"/>
        <v>0</v>
      </c>
      <c r="P68" s="746"/>
      <c r="Q68" s="331"/>
    </row>
    <row r="69" spans="1:17" ht="60" x14ac:dyDescent="0.25">
      <c r="A69" s="30">
        <v>1221</v>
      </c>
      <c r="B69" s="41" t="s">
        <v>69</v>
      </c>
      <c r="C69" s="190">
        <f t="shared" si="24"/>
        <v>37099</v>
      </c>
      <c r="D69" s="265">
        <v>35027</v>
      </c>
      <c r="E69" s="155">
        <f>-214-214</f>
        <v>-428</v>
      </c>
      <c r="F69" s="312">
        <f t="shared" ref="F69:F73" si="48">D69+E69</f>
        <v>34599</v>
      </c>
      <c r="G69" s="230">
        <v>2500</v>
      </c>
      <c r="H69" s="155"/>
      <c r="I69" s="312">
        <f t="shared" ref="I69:I73" si="49">G69+H69</f>
        <v>2500</v>
      </c>
      <c r="J69" s="265"/>
      <c r="K69" s="43"/>
      <c r="L69" s="93">
        <f t="shared" ref="L69:L73" si="50">J69+K69</f>
        <v>0</v>
      </c>
      <c r="M69" s="230"/>
      <c r="N69" s="43"/>
      <c r="O69" s="87">
        <f t="shared" ref="O69:O73" si="51">M69+N69</f>
        <v>0</v>
      </c>
      <c r="P69" s="757" t="s">
        <v>901</v>
      </c>
      <c r="Q69" s="331"/>
    </row>
    <row r="70" spans="1:17" hidden="1" x14ac:dyDescent="0.2">
      <c r="A70" s="30">
        <v>1223</v>
      </c>
      <c r="B70" s="41" t="s">
        <v>70</v>
      </c>
      <c r="C70" s="190">
        <f t="shared" si="24"/>
        <v>0</v>
      </c>
      <c r="D70" s="265"/>
      <c r="E70" s="43"/>
      <c r="F70" s="93">
        <f t="shared" si="48"/>
        <v>0</v>
      </c>
      <c r="G70" s="230"/>
      <c r="H70" s="43"/>
      <c r="I70" s="87">
        <f t="shared" si="49"/>
        <v>0</v>
      </c>
      <c r="J70" s="265"/>
      <c r="K70" s="43"/>
      <c r="L70" s="93">
        <f t="shared" si="50"/>
        <v>0</v>
      </c>
      <c r="M70" s="230"/>
      <c r="N70" s="43"/>
      <c r="O70" s="87">
        <f t="shared" si="51"/>
        <v>0</v>
      </c>
      <c r="P70" s="746"/>
      <c r="Q70" s="331"/>
    </row>
    <row r="71" spans="1:17" hidden="1" x14ac:dyDescent="0.2">
      <c r="A71" s="30">
        <v>1225</v>
      </c>
      <c r="B71" s="41" t="s">
        <v>71</v>
      </c>
      <c r="C71" s="190">
        <f t="shared" si="24"/>
        <v>0</v>
      </c>
      <c r="D71" s="265"/>
      <c r="E71" s="43"/>
      <c r="F71" s="93">
        <f t="shared" si="48"/>
        <v>0</v>
      </c>
      <c r="G71" s="230"/>
      <c r="H71" s="43"/>
      <c r="I71" s="87">
        <f t="shared" si="49"/>
        <v>0</v>
      </c>
      <c r="J71" s="265"/>
      <c r="K71" s="43"/>
      <c r="L71" s="93">
        <f t="shared" si="50"/>
        <v>0</v>
      </c>
      <c r="M71" s="230"/>
      <c r="N71" s="43"/>
      <c r="O71" s="87">
        <f t="shared" si="51"/>
        <v>0</v>
      </c>
      <c r="P71" s="746"/>
      <c r="Q71" s="331"/>
    </row>
    <row r="72" spans="1:17" ht="36" x14ac:dyDescent="0.2">
      <c r="A72" s="30">
        <v>1227</v>
      </c>
      <c r="B72" s="41" t="s">
        <v>72</v>
      </c>
      <c r="C72" s="190">
        <f t="shared" si="24"/>
        <v>22790</v>
      </c>
      <c r="D72" s="265">
        <v>22790</v>
      </c>
      <c r="E72" s="155"/>
      <c r="F72" s="312">
        <f t="shared" si="48"/>
        <v>22790</v>
      </c>
      <c r="G72" s="230"/>
      <c r="H72" s="155"/>
      <c r="I72" s="312">
        <f t="shared" si="49"/>
        <v>0</v>
      </c>
      <c r="J72" s="265"/>
      <c r="K72" s="43"/>
      <c r="L72" s="93">
        <f t="shared" si="50"/>
        <v>0</v>
      </c>
      <c r="M72" s="230"/>
      <c r="N72" s="43"/>
      <c r="O72" s="87">
        <f t="shared" si="51"/>
        <v>0</v>
      </c>
      <c r="P72" s="746"/>
      <c r="Q72" s="331"/>
    </row>
    <row r="73" spans="1:17" ht="60" x14ac:dyDescent="0.25">
      <c r="A73" s="30">
        <v>1228</v>
      </c>
      <c r="B73" s="41" t="s">
        <v>73</v>
      </c>
      <c r="C73" s="190">
        <f t="shared" si="24"/>
        <v>855</v>
      </c>
      <c r="D73" s="265">
        <v>427</v>
      </c>
      <c r="E73" s="155">
        <f>214+214</f>
        <v>428</v>
      </c>
      <c r="F73" s="312">
        <f t="shared" si="48"/>
        <v>855</v>
      </c>
      <c r="G73" s="230"/>
      <c r="H73" s="155"/>
      <c r="I73" s="312">
        <f t="shared" si="49"/>
        <v>0</v>
      </c>
      <c r="J73" s="265"/>
      <c r="K73" s="43"/>
      <c r="L73" s="93">
        <f t="shared" si="50"/>
        <v>0</v>
      </c>
      <c r="M73" s="230"/>
      <c r="N73" s="43"/>
      <c r="O73" s="87">
        <f t="shared" si="51"/>
        <v>0</v>
      </c>
      <c r="P73" s="757" t="s">
        <v>901</v>
      </c>
      <c r="Q73" s="331"/>
    </row>
    <row r="74" spans="1:17" x14ac:dyDescent="0.2">
      <c r="A74" s="67">
        <v>2000</v>
      </c>
      <c r="B74" s="67" t="s">
        <v>74</v>
      </c>
      <c r="C74" s="200">
        <f t="shared" si="24"/>
        <v>197172</v>
      </c>
      <c r="D74" s="134">
        <f t="shared" ref="D74:E74" si="52">SUM(D75,D82,D129,D163,D164,D171)</f>
        <v>178401</v>
      </c>
      <c r="E74" s="122">
        <f t="shared" si="52"/>
        <v>0</v>
      </c>
      <c r="F74" s="307">
        <f>SUM(F75,F82,F129,F163,F164,F171)</f>
        <v>178401</v>
      </c>
      <c r="G74" s="227">
        <f t="shared" ref="G74:O74" si="53">SUM(G75,G82,G129,G163,G164,G171)</f>
        <v>0</v>
      </c>
      <c r="H74" s="122">
        <f t="shared" si="53"/>
        <v>0</v>
      </c>
      <c r="I74" s="307">
        <f t="shared" si="53"/>
        <v>0</v>
      </c>
      <c r="J74" s="134">
        <f t="shared" si="53"/>
        <v>18651</v>
      </c>
      <c r="K74" s="68">
        <f t="shared" si="53"/>
        <v>120</v>
      </c>
      <c r="L74" s="170">
        <f t="shared" si="53"/>
        <v>18771</v>
      </c>
      <c r="M74" s="227">
        <f t="shared" si="53"/>
        <v>0</v>
      </c>
      <c r="N74" s="68">
        <f t="shared" si="53"/>
        <v>0</v>
      </c>
      <c r="O74" s="122">
        <f t="shared" si="53"/>
        <v>0</v>
      </c>
      <c r="P74" s="755"/>
      <c r="Q74" s="331"/>
    </row>
    <row r="75" spans="1:17" ht="24" x14ac:dyDescent="0.2">
      <c r="A75" s="34">
        <v>2100</v>
      </c>
      <c r="B75" s="69" t="s">
        <v>75</v>
      </c>
      <c r="C75" s="188">
        <f t="shared" si="24"/>
        <v>65</v>
      </c>
      <c r="D75" s="127">
        <f t="shared" ref="D75:E75" si="54">SUM(D76,D79)</f>
        <v>65</v>
      </c>
      <c r="E75" s="120">
        <f t="shared" si="54"/>
        <v>0</v>
      </c>
      <c r="F75" s="314">
        <f>SUM(F76,F79)</f>
        <v>65</v>
      </c>
      <c r="G75" s="228">
        <f t="shared" ref="G75:O75" si="55">SUM(G76,G79)</f>
        <v>0</v>
      </c>
      <c r="H75" s="120">
        <f t="shared" si="55"/>
        <v>0</v>
      </c>
      <c r="I75" s="314">
        <f t="shared" si="55"/>
        <v>0</v>
      </c>
      <c r="J75" s="127">
        <f t="shared" si="55"/>
        <v>0</v>
      </c>
      <c r="K75" s="36">
        <f t="shared" si="55"/>
        <v>0</v>
      </c>
      <c r="L75" s="174">
        <f t="shared" si="55"/>
        <v>0</v>
      </c>
      <c r="M75" s="228">
        <f t="shared" si="55"/>
        <v>0</v>
      </c>
      <c r="N75" s="36">
        <f t="shared" si="55"/>
        <v>0</v>
      </c>
      <c r="O75" s="120">
        <f t="shared" si="55"/>
        <v>0</v>
      </c>
      <c r="P75" s="748"/>
      <c r="Q75" s="331"/>
    </row>
    <row r="76" spans="1:17" ht="24" x14ac:dyDescent="0.2">
      <c r="A76" s="686">
        <v>2110</v>
      </c>
      <c r="B76" s="38" t="s">
        <v>76</v>
      </c>
      <c r="C76" s="189">
        <f t="shared" si="24"/>
        <v>65</v>
      </c>
      <c r="D76" s="128">
        <f t="shared" ref="D76:E76" si="56">SUM(D77:D78)</f>
        <v>65</v>
      </c>
      <c r="E76" s="86">
        <f t="shared" si="56"/>
        <v>0</v>
      </c>
      <c r="F76" s="315">
        <f>SUM(F77:F78)</f>
        <v>65</v>
      </c>
      <c r="G76" s="233">
        <f t="shared" ref="G76:O76" si="57">SUM(G77:G78)</f>
        <v>0</v>
      </c>
      <c r="H76" s="86">
        <f t="shared" si="57"/>
        <v>0</v>
      </c>
      <c r="I76" s="315">
        <f t="shared" si="57"/>
        <v>0</v>
      </c>
      <c r="J76" s="128">
        <f t="shared" si="57"/>
        <v>0</v>
      </c>
      <c r="K76" s="75">
        <f t="shared" si="57"/>
        <v>0</v>
      </c>
      <c r="L76" s="175">
        <f t="shared" si="57"/>
        <v>0</v>
      </c>
      <c r="M76" s="233">
        <f t="shared" si="57"/>
        <v>0</v>
      </c>
      <c r="N76" s="75">
        <f t="shared" si="57"/>
        <v>0</v>
      </c>
      <c r="O76" s="86">
        <f t="shared" si="57"/>
        <v>0</v>
      </c>
      <c r="P76" s="745"/>
      <c r="Q76" s="331"/>
    </row>
    <row r="77" spans="1:17" hidden="1" x14ac:dyDescent="0.2">
      <c r="A77" s="30">
        <v>2111</v>
      </c>
      <c r="B77" s="41" t="s">
        <v>77</v>
      </c>
      <c r="C77" s="190">
        <f t="shared" si="24"/>
        <v>0</v>
      </c>
      <c r="D77" s="265"/>
      <c r="E77" s="43"/>
      <c r="F77" s="93">
        <f t="shared" ref="F77:F78" si="58">D77+E77</f>
        <v>0</v>
      </c>
      <c r="G77" s="230"/>
      <c r="H77" s="43"/>
      <c r="I77" s="87">
        <f t="shared" ref="I77:I78" si="59">G77+H77</f>
        <v>0</v>
      </c>
      <c r="J77" s="265"/>
      <c r="K77" s="43"/>
      <c r="L77" s="93">
        <f t="shared" ref="L77:L78" si="60">J77+K77</f>
        <v>0</v>
      </c>
      <c r="M77" s="230"/>
      <c r="N77" s="43"/>
      <c r="O77" s="87">
        <f t="shared" ref="O77:O78" si="61">M77+N77</f>
        <v>0</v>
      </c>
      <c r="P77" s="746"/>
      <c r="Q77" s="331"/>
    </row>
    <row r="78" spans="1:17" ht="24" x14ac:dyDescent="0.2">
      <c r="A78" s="30">
        <v>2112</v>
      </c>
      <c r="B78" s="41" t="s">
        <v>78</v>
      </c>
      <c r="C78" s="190">
        <f t="shared" si="24"/>
        <v>65</v>
      </c>
      <c r="D78" s="265">
        <v>65</v>
      </c>
      <c r="E78" s="155"/>
      <c r="F78" s="312">
        <f t="shared" si="58"/>
        <v>65</v>
      </c>
      <c r="G78" s="230"/>
      <c r="H78" s="155"/>
      <c r="I78" s="312">
        <f t="shared" si="59"/>
        <v>0</v>
      </c>
      <c r="J78" s="265"/>
      <c r="K78" s="43"/>
      <c r="L78" s="93">
        <f t="shared" si="60"/>
        <v>0</v>
      </c>
      <c r="M78" s="230"/>
      <c r="N78" s="43"/>
      <c r="O78" s="87">
        <f t="shared" si="61"/>
        <v>0</v>
      </c>
      <c r="P78" s="746"/>
      <c r="Q78" s="331"/>
    </row>
    <row r="79" spans="1:17" ht="24" hidden="1" x14ac:dyDescent="0.2">
      <c r="A79" s="72">
        <v>2120</v>
      </c>
      <c r="B79" s="41" t="s">
        <v>79</v>
      </c>
      <c r="C79" s="190">
        <f t="shared" si="24"/>
        <v>0</v>
      </c>
      <c r="D79" s="129">
        <f t="shared" ref="D79:E79" si="62">SUM(D80:D81)</f>
        <v>0</v>
      </c>
      <c r="E79" s="73">
        <f t="shared" si="62"/>
        <v>0</v>
      </c>
      <c r="F79" s="93">
        <f>SUM(F80:F81)</f>
        <v>0</v>
      </c>
      <c r="G79" s="231">
        <f t="shared" ref="G79:O79" si="63">SUM(G80:G81)</f>
        <v>0</v>
      </c>
      <c r="H79" s="73">
        <f t="shared" si="63"/>
        <v>0</v>
      </c>
      <c r="I79" s="87">
        <f t="shared" si="63"/>
        <v>0</v>
      </c>
      <c r="J79" s="129">
        <f t="shared" si="63"/>
        <v>0</v>
      </c>
      <c r="K79" s="73">
        <f t="shared" si="63"/>
        <v>0</v>
      </c>
      <c r="L79" s="93">
        <f t="shared" si="63"/>
        <v>0</v>
      </c>
      <c r="M79" s="231">
        <f t="shared" si="63"/>
        <v>0</v>
      </c>
      <c r="N79" s="73">
        <f t="shared" si="63"/>
        <v>0</v>
      </c>
      <c r="O79" s="87">
        <f t="shared" si="63"/>
        <v>0</v>
      </c>
      <c r="P79" s="746"/>
      <c r="Q79" s="331"/>
    </row>
    <row r="80" spans="1:17" hidden="1" x14ac:dyDescent="0.2">
      <c r="A80" s="30">
        <v>2121</v>
      </c>
      <c r="B80" s="41" t="s">
        <v>77</v>
      </c>
      <c r="C80" s="190">
        <f t="shared" si="24"/>
        <v>0</v>
      </c>
      <c r="D80" s="265"/>
      <c r="E80" s="43"/>
      <c r="F80" s="93">
        <f t="shared" ref="F80:F81" si="64">D80+E80</f>
        <v>0</v>
      </c>
      <c r="G80" s="230"/>
      <c r="H80" s="43"/>
      <c r="I80" s="87">
        <f t="shared" ref="I80:I81" si="65">G80+H80</f>
        <v>0</v>
      </c>
      <c r="J80" s="265"/>
      <c r="K80" s="43"/>
      <c r="L80" s="93">
        <f t="shared" ref="L80:L81" si="66">J80+K80</f>
        <v>0</v>
      </c>
      <c r="M80" s="230"/>
      <c r="N80" s="43"/>
      <c r="O80" s="87">
        <f t="shared" ref="O80:O81" si="67">M80+N80</f>
        <v>0</v>
      </c>
      <c r="P80" s="746"/>
      <c r="Q80" s="331"/>
    </row>
    <row r="81" spans="1:17" ht="24" hidden="1" x14ac:dyDescent="0.2">
      <c r="A81" s="30">
        <v>2122</v>
      </c>
      <c r="B81" s="41" t="s">
        <v>78</v>
      </c>
      <c r="C81" s="190">
        <f t="shared" si="24"/>
        <v>0</v>
      </c>
      <c r="D81" s="265"/>
      <c r="E81" s="43"/>
      <c r="F81" s="93">
        <f t="shared" si="64"/>
        <v>0</v>
      </c>
      <c r="G81" s="230"/>
      <c r="H81" s="43"/>
      <c r="I81" s="87">
        <f t="shared" si="65"/>
        <v>0</v>
      </c>
      <c r="J81" s="265"/>
      <c r="K81" s="43"/>
      <c r="L81" s="93">
        <f t="shared" si="66"/>
        <v>0</v>
      </c>
      <c r="M81" s="230"/>
      <c r="N81" s="43"/>
      <c r="O81" s="87">
        <f t="shared" si="67"/>
        <v>0</v>
      </c>
      <c r="P81" s="746"/>
      <c r="Q81" s="331"/>
    </row>
    <row r="82" spans="1:17" x14ac:dyDescent="0.2">
      <c r="A82" s="34">
        <v>2200</v>
      </c>
      <c r="B82" s="69" t="s">
        <v>80</v>
      </c>
      <c r="C82" s="188">
        <f t="shared" si="24"/>
        <v>151173</v>
      </c>
      <c r="D82" s="127">
        <f t="shared" ref="D82:E82" si="68">SUM(D83,D88,D94,D102,D111,D115,D121,D127)</f>
        <v>138309</v>
      </c>
      <c r="E82" s="120">
        <f t="shared" si="68"/>
        <v>0</v>
      </c>
      <c r="F82" s="314">
        <f>SUM(F83,F88,F94,F102,F111,F115,F121,F127)</f>
        <v>138309</v>
      </c>
      <c r="G82" s="228">
        <f t="shared" ref="G82:O82" si="69">SUM(G83,G88,G94,G102,G111,G115,G121,G127)</f>
        <v>0</v>
      </c>
      <c r="H82" s="120">
        <f t="shared" si="69"/>
        <v>0</v>
      </c>
      <c r="I82" s="314">
        <f t="shared" si="69"/>
        <v>0</v>
      </c>
      <c r="J82" s="127">
        <f t="shared" si="69"/>
        <v>12744</v>
      </c>
      <c r="K82" s="36">
        <f t="shared" si="69"/>
        <v>120</v>
      </c>
      <c r="L82" s="174">
        <f t="shared" si="69"/>
        <v>12864</v>
      </c>
      <c r="M82" s="228">
        <f t="shared" si="69"/>
        <v>0</v>
      </c>
      <c r="N82" s="36">
        <f t="shared" si="69"/>
        <v>0</v>
      </c>
      <c r="O82" s="120">
        <f t="shared" si="69"/>
        <v>0</v>
      </c>
      <c r="P82" s="758"/>
      <c r="Q82" s="331"/>
    </row>
    <row r="83" spans="1:17" ht="24" x14ac:dyDescent="0.2">
      <c r="A83" s="70">
        <v>2210</v>
      </c>
      <c r="B83" s="55" t="s">
        <v>81</v>
      </c>
      <c r="C83" s="195">
        <f t="shared" si="24"/>
        <v>2144</v>
      </c>
      <c r="D83" s="82">
        <f t="shared" ref="D83:E83" si="70">SUM(D84:D87)</f>
        <v>2099</v>
      </c>
      <c r="E83" s="153">
        <f t="shared" si="70"/>
        <v>0</v>
      </c>
      <c r="F83" s="309">
        <f>SUM(F84:F87)</f>
        <v>2099</v>
      </c>
      <c r="G83" s="229">
        <f t="shared" ref="G83:O83" si="71">SUM(G84:G87)</f>
        <v>0</v>
      </c>
      <c r="H83" s="153">
        <f t="shared" si="71"/>
        <v>0</v>
      </c>
      <c r="I83" s="309">
        <f t="shared" si="71"/>
        <v>0</v>
      </c>
      <c r="J83" s="82">
        <f t="shared" si="71"/>
        <v>45</v>
      </c>
      <c r="K83" s="71">
        <f t="shared" si="71"/>
        <v>0</v>
      </c>
      <c r="L83" s="172">
        <f t="shared" si="71"/>
        <v>45</v>
      </c>
      <c r="M83" s="229">
        <f t="shared" si="71"/>
        <v>0</v>
      </c>
      <c r="N83" s="71">
        <f t="shared" si="71"/>
        <v>0</v>
      </c>
      <c r="O83" s="153">
        <f t="shared" si="71"/>
        <v>0</v>
      </c>
      <c r="P83" s="750"/>
      <c r="Q83" s="331"/>
    </row>
    <row r="84" spans="1:17" ht="24" hidden="1" x14ac:dyDescent="0.2">
      <c r="A84" s="27">
        <v>2211</v>
      </c>
      <c r="B84" s="38" t="s">
        <v>82</v>
      </c>
      <c r="C84" s="189">
        <f t="shared" si="24"/>
        <v>0</v>
      </c>
      <c r="D84" s="264"/>
      <c r="E84" s="40"/>
      <c r="F84" s="175">
        <f t="shared" ref="F84:F87" si="72">D84+E84</f>
        <v>0</v>
      </c>
      <c r="G84" s="220"/>
      <c r="H84" s="40"/>
      <c r="I84" s="86">
        <f t="shared" ref="I84:I87" si="73">G84+H84</f>
        <v>0</v>
      </c>
      <c r="J84" s="264"/>
      <c r="K84" s="40"/>
      <c r="L84" s="175">
        <f t="shared" ref="L84:L87" si="74">J84+K84</f>
        <v>0</v>
      </c>
      <c r="M84" s="220"/>
      <c r="N84" s="40"/>
      <c r="O84" s="86">
        <f t="shared" ref="O84:O87" si="75">M84+N84</f>
        <v>0</v>
      </c>
      <c r="P84" s="745"/>
      <c r="Q84" s="331"/>
    </row>
    <row r="85" spans="1:17" ht="36" x14ac:dyDescent="0.2">
      <c r="A85" s="30">
        <v>2212</v>
      </c>
      <c r="B85" s="41" t="s">
        <v>83</v>
      </c>
      <c r="C85" s="190">
        <f t="shared" si="24"/>
        <v>1860</v>
      </c>
      <c r="D85" s="265">
        <v>1860</v>
      </c>
      <c r="E85" s="155"/>
      <c r="F85" s="312">
        <f t="shared" si="72"/>
        <v>1860</v>
      </c>
      <c r="G85" s="230"/>
      <c r="H85" s="155"/>
      <c r="I85" s="312">
        <f t="shared" si="73"/>
        <v>0</v>
      </c>
      <c r="J85" s="265"/>
      <c r="K85" s="43"/>
      <c r="L85" s="93">
        <f t="shared" si="74"/>
        <v>0</v>
      </c>
      <c r="M85" s="230"/>
      <c r="N85" s="43"/>
      <c r="O85" s="87">
        <f t="shared" si="75"/>
        <v>0</v>
      </c>
      <c r="P85" s="746"/>
      <c r="Q85" s="331"/>
    </row>
    <row r="86" spans="1:17" ht="24" x14ac:dyDescent="0.2">
      <c r="A86" s="30">
        <v>2214</v>
      </c>
      <c r="B86" s="41" t="s">
        <v>84</v>
      </c>
      <c r="C86" s="190">
        <f t="shared" si="24"/>
        <v>239</v>
      </c>
      <c r="D86" s="265">
        <v>239</v>
      </c>
      <c r="E86" s="155"/>
      <c r="F86" s="312">
        <f t="shared" si="72"/>
        <v>239</v>
      </c>
      <c r="G86" s="230"/>
      <c r="H86" s="155"/>
      <c r="I86" s="312">
        <f t="shared" si="73"/>
        <v>0</v>
      </c>
      <c r="J86" s="265"/>
      <c r="K86" s="43"/>
      <c r="L86" s="93">
        <f t="shared" si="74"/>
        <v>0</v>
      </c>
      <c r="M86" s="230"/>
      <c r="N86" s="43"/>
      <c r="O86" s="87">
        <f t="shared" si="75"/>
        <v>0</v>
      </c>
      <c r="P86" s="746"/>
      <c r="Q86" s="331"/>
    </row>
    <row r="87" spans="1:17" x14ac:dyDescent="0.2">
      <c r="A87" s="30">
        <v>2219</v>
      </c>
      <c r="B87" s="41" t="s">
        <v>85</v>
      </c>
      <c r="C87" s="190">
        <f t="shared" si="24"/>
        <v>45</v>
      </c>
      <c r="D87" s="265"/>
      <c r="E87" s="155"/>
      <c r="F87" s="312">
        <f t="shared" si="72"/>
        <v>0</v>
      </c>
      <c r="G87" s="230"/>
      <c r="H87" s="155"/>
      <c r="I87" s="312">
        <f t="shared" si="73"/>
        <v>0</v>
      </c>
      <c r="J87" s="265">
        <v>45</v>
      </c>
      <c r="K87" s="43"/>
      <c r="L87" s="93">
        <f t="shared" si="74"/>
        <v>45</v>
      </c>
      <c r="M87" s="230"/>
      <c r="N87" s="43"/>
      <c r="O87" s="87">
        <f t="shared" si="75"/>
        <v>0</v>
      </c>
      <c r="P87" s="746"/>
      <c r="Q87" s="331"/>
    </row>
    <row r="88" spans="1:17" ht="24" x14ac:dyDescent="0.2">
      <c r="A88" s="72">
        <v>2220</v>
      </c>
      <c r="B88" s="41" t="s">
        <v>86</v>
      </c>
      <c r="C88" s="190">
        <f t="shared" si="24"/>
        <v>119877</v>
      </c>
      <c r="D88" s="129">
        <f t="shared" ref="D88:E88" si="76">SUM(D89:D93)</f>
        <v>111431</v>
      </c>
      <c r="E88" s="87">
        <f t="shared" si="76"/>
        <v>0</v>
      </c>
      <c r="F88" s="312">
        <f>SUM(F89:F93)</f>
        <v>111431</v>
      </c>
      <c r="G88" s="231">
        <f t="shared" ref="G88:O88" si="77">SUM(G89:G93)</f>
        <v>0</v>
      </c>
      <c r="H88" s="87">
        <f t="shared" si="77"/>
        <v>0</v>
      </c>
      <c r="I88" s="312">
        <f t="shared" si="77"/>
        <v>0</v>
      </c>
      <c r="J88" s="129">
        <f t="shared" si="77"/>
        <v>8326</v>
      </c>
      <c r="K88" s="73">
        <f t="shared" si="77"/>
        <v>120</v>
      </c>
      <c r="L88" s="93">
        <f t="shared" si="77"/>
        <v>8446</v>
      </c>
      <c r="M88" s="231">
        <f t="shared" si="77"/>
        <v>0</v>
      </c>
      <c r="N88" s="73">
        <f t="shared" si="77"/>
        <v>0</v>
      </c>
      <c r="O88" s="87">
        <f t="shared" si="77"/>
        <v>0</v>
      </c>
      <c r="P88" s="746"/>
      <c r="Q88" s="331"/>
    </row>
    <row r="89" spans="1:17" ht="24" x14ac:dyDescent="0.2">
      <c r="A89" s="30">
        <v>2221</v>
      </c>
      <c r="B89" s="41" t="s">
        <v>305</v>
      </c>
      <c r="C89" s="190">
        <f t="shared" si="24"/>
        <v>73461</v>
      </c>
      <c r="D89" s="265">
        <v>69583</v>
      </c>
      <c r="E89" s="155"/>
      <c r="F89" s="312">
        <f t="shared" ref="F89:F93" si="78">D89+E89</f>
        <v>69583</v>
      </c>
      <c r="G89" s="230"/>
      <c r="H89" s="155"/>
      <c r="I89" s="312">
        <f t="shared" ref="I89:I93" si="79">G89+H89</f>
        <v>0</v>
      </c>
      <c r="J89" s="265">
        <v>3878</v>
      </c>
      <c r="K89" s="43"/>
      <c r="L89" s="93">
        <f t="shared" ref="L89:L93" si="80">J89+K89</f>
        <v>3878</v>
      </c>
      <c r="M89" s="230"/>
      <c r="N89" s="43"/>
      <c r="O89" s="87">
        <f t="shared" ref="O89:O93" si="81">M89+N89</f>
        <v>0</v>
      </c>
      <c r="P89" s="746"/>
      <c r="Q89" s="331"/>
    </row>
    <row r="90" spans="1:17" x14ac:dyDescent="0.2">
      <c r="A90" s="30">
        <v>2222</v>
      </c>
      <c r="B90" s="41" t="s">
        <v>87</v>
      </c>
      <c r="C90" s="190">
        <f t="shared" si="24"/>
        <v>10705</v>
      </c>
      <c r="D90" s="265">
        <v>9705</v>
      </c>
      <c r="E90" s="155"/>
      <c r="F90" s="312">
        <f t="shared" si="78"/>
        <v>9705</v>
      </c>
      <c r="G90" s="230"/>
      <c r="H90" s="155"/>
      <c r="I90" s="312">
        <f t="shared" si="79"/>
        <v>0</v>
      </c>
      <c r="J90" s="265">
        <v>1000</v>
      </c>
      <c r="K90" s="43"/>
      <c r="L90" s="93">
        <f t="shared" si="80"/>
        <v>1000</v>
      </c>
      <c r="M90" s="230"/>
      <c r="N90" s="43"/>
      <c r="O90" s="87">
        <f t="shared" si="81"/>
        <v>0</v>
      </c>
      <c r="P90" s="746"/>
      <c r="Q90" s="331"/>
    </row>
    <row r="91" spans="1:17" x14ac:dyDescent="0.2">
      <c r="A91" s="30">
        <v>2223</v>
      </c>
      <c r="B91" s="41" t="s">
        <v>88</v>
      </c>
      <c r="C91" s="190">
        <f t="shared" si="24"/>
        <v>33885</v>
      </c>
      <c r="D91" s="265">
        <v>30564</v>
      </c>
      <c r="E91" s="155"/>
      <c r="F91" s="312">
        <f t="shared" si="78"/>
        <v>30564</v>
      </c>
      <c r="G91" s="230"/>
      <c r="H91" s="155"/>
      <c r="I91" s="312">
        <f t="shared" si="79"/>
        <v>0</v>
      </c>
      <c r="J91" s="265">
        <v>3321</v>
      </c>
      <c r="K91" s="43"/>
      <c r="L91" s="93">
        <f t="shared" si="80"/>
        <v>3321</v>
      </c>
      <c r="M91" s="230"/>
      <c r="N91" s="43"/>
      <c r="O91" s="87">
        <f t="shared" si="81"/>
        <v>0</v>
      </c>
      <c r="P91" s="746"/>
      <c r="Q91" s="331"/>
    </row>
    <row r="92" spans="1:17" ht="48" x14ac:dyDescent="0.2">
      <c r="A92" s="30">
        <v>2224</v>
      </c>
      <c r="B92" s="41" t="s">
        <v>89</v>
      </c>
      <c r="C92" s="190">
        <f t="shared" si="24"/>
        <v>1826</v>
      </c>
      <c r="D92" s="265">
        <v>1579</v>
      </c>
      <c r="E92" s="155"/>
      <c r="F92" s="312">
        <f t="shared" si="78"/>
        <v>1579</v>
      </c>
      <c r="G92" s="230"/>
      <c r="H92" s="155"/>
      <c r="I92" s="312">
        <f t="shared" si="79"/>
        <v>0</v>
      </c>
      <c r="J92" s="265">
        <v>127</v>
      </c>
      <c r="K92" s="43">
        <v>120</v>
      </c>
      <c r="L92" s="93">
        <f t="shared" si="80"/>
        <v>247</v>
      </c>
      <c r="M92" s="230"/>
      <c r="N92" s="43"/>
      <c r="O92" s="87">
        <f t="shared" si="81"/>
        <v>0</v>
      </c>
      <c r="P92" s="746"/>
      <c r="Q92" s="331"/>
    </row>
    <row r="93" spans="1:17" ht="24" hidden="1" x14ac:dyDescent="0.2">
      <c r="A93" s="30">
        <v>2229</v>
      </c>
      <c r="B93" s="41" t="s">
        <v>90</v>
      </c>
      <c r="C93" s="190">
        <f t="shared" si="24"/>
        <v>0</v>
      </c>
      <c r="D93" s="265"/>
      <c r="E93" s="43"/>
      <c r="F93" s="93">
        <f t="shared" si="78"/>
        <v>0</v>
      </c>
      <c r="G93" s="230"/>
      <c r="H93" s="43"/>
      <c r="I93" s="87">
        <f t="shared" si="79"/>
        <v>0</v>
      </c>
      <c r="J93" s="265"/>
      <c r="K93" s="43"/>
      <c r="L93" s="93">
        <f t="shared" si="80"/>
        <v>0</v>
      </c>
      <c r="M93" s="230"/>
      <c r="N93" s="43"/>
      <c r="O93" s="87">
        <f t="shared" si="81"/>
        <v>0</v>
      </c>
      <c r="P93" s="746"/>
      <c r="Q93" s="331"/>
    </row>
    <row r="94" spans="1:17" ht="36" x14ac:dyDescent="0.2">
      <c r="A94" s="72">
        <v>2230</v>
      </c>
      <c r="B94" s="41" t="s">
        <v>91</v>
      </c>
      <c r="C94" s="190">
        <f t="shared" si="24"/>
        <v>2435</v>
      </c>
      <c r="D94" s="129">
        <f t="shared" ref="D94:E94" si="82">SUM(D95:D101)</f>
        <v>2135</v>
      </c>
      <c r="E94" s="87">
        <f t="shared" si="82"/>
        <v>0</v>
      </c>
      <c r="F94" s="312">
        <f>SUM(F95:F101)</f>
        <v>2135</v>
      </c>
      <c r="G94" s="231">
        <f t="shared" ref="G94:N94" si="83">SUM(G95:G101)</f>
        <v>0</v>
      </c>
      <c r="H94" s="87">
        <f t="shared" si="83"/>
        <v>0</v>
      </c>
      <c r="I94" s="312">
        <f t="shared" si="83"/>
        <v>0</v>
      </c>
      <c r="J94" s="129">
        <f t="shared" si="83"/>
        <v>300</v>
      </c>
      <c r="K94" s="73">
        <f t="shared" si="83"/>
        <v>0</v>
      </c>
      <c r="L94" s="93">
        <f t="shared" si="83"/>
        <v>300</v>
      </c>
      <c r="M94" s="231">
        <f t="shared" si="83"/>
        <v>0</v>
      </c>
      <c r="N94" s="73">
        <f t="shared" si="83"/>
        <v>0</v>
      </c>
      <c r="O94" s="87">
        <f>SUM(O95:O101)</f>
        <v>0</v>
      </c>
      <c r="P94" s="746"/>
      <c r="Q94" s="331"/>
    </row>
    <row r="95" spans="1:17" ht="24" hidden="1" x14ac:dyDescent="0.2">
      <c r="A95" s="30">
        <v>2231</v>
      </c>
      <c r="B95" s="41" t="s">
        <v>92</v>
      </c>
      <c r="C95" s="190">
        <f t="shared" si="24"/>
        <v>0</v>
      </c>
      <c r="D95" s="265"/>
      <c r="E95" s="43"/>
      <c r="F95" s="93">
        <f t="shared" ref="F95:F101" si="84">D95+E95</f>
        <v>0</v>
      </c>
      <c r="G95" s="230"/>
      <c r="H95" s="43"/>
      <c r="I95" s="87">
        <f t="shared" ref="I95:I101" si="85">G95+H95</f>
        <v>0</v>
      </c>
      <c r="J95" s="265"/>
      <c r="K95" s="43"/>
      <c r="L95" s="93">
        <f t="shared" ref="L95:L101" si="86">J95+K95</f>
        <v>0</v>
      </c>
      <c r="M95" s="230"/>
      <c r="N95" s="43"/>
      <c r="O95" s="87">
        <f t="shared" ref="O95:O101" si="87">M95+N95</f>
        <v>0</v>
      </c>
      <c r="P95" s="746"/>
      <c r="Q95" s="331"/>
    </row>
    <row r="96" spans="1:17" ht="36" hidden="1" x14ac:dyDescent="0.2">
      <c r="A96" s="30">
        <v>2232</v>
      </c>
      <c r="B96" s="41" t="s">
        <v>93</v>
      </c>
      <c r="C96" s="190">
        <f t="shared" si="24"/>
        <v>0</v>
      </c>
      <c r="D96" s="265"/>
      <c r="E96" s="43"/>
      <c r="F96" s="93">
        <f t="shared" si="84"/>
        <v>0</v>
      </c>
      <c r="G96" s="230"/>
      <c r="H96" s="43"/>
      <c r="I96" s="87">
        <f t="shared" si="85"/>
        <v>0</v>
      </c>
      <c r="J96" s="265"/>
      <c r="K96" s="43"/>
      <c r="L96" s="93">
        <f t="shared" si="86"/>
        <v>0</v>
      </c>
      <c r="M96" s="230"/>
      <c r="N96" s="43"/>
      <c r="O96" s="87">
        <f t="shared" si="87"/>
        <v>0</v>
      </c>
      <c r="P96" s="746"/>
      <c r="Q96" s="331"/>
    </row>
    <row r="97" spans="1:17" ht="24" hidden="1" x14ac:dyDescent="0.2">
      <c r="A97" s="27">
        <v>2233</v>
      </c>
      <c r="B97" s="38" t="s">
        <v>94</v>
      </c>
      <c r="C97" s="189">
        <f t="shared" si="24"/>
        <v>0</v>
      </c>
      <c r="D97" s="264"/>
      <c r="E97" s="40"/>
      <c r="F97" s="175">
        <f t="shared" si="84"/>
        <v>0</v>
      </c>
      <c r="G97" s="220"/>
      <c r="H97" s="40"/>
      <c r="I97" s="86">
        <f t="shared" si="85"/>
        <v>0</v>
      </c>
      <c r="J97" s="264"/>
      <c r="K97" s="40"/>
      <c r="L97" s="175">
        <f t="shared" si="86"/>
        <v>0</v>
      </c>
      <c r="M97" s="220"/>
      <c r="N97" s="40"/>
      <c r="O97" s="86">
        <f t="shared" si="87"/>
        <v>0</v>
      </c>
      <c r="P97" s="745"/>
      <c r="Q97" s="331"/>
    </row>
    <row r="98" spans="1:17" ht="36" hidden="1" x14ac:dyDescent="0.2">
      <c r="A98" s="30">
        <v>2234</v>
      </c>
      <c r="B98" s="41" t="s">
        <v>95</v>
      </c>
      <c r="C98" s="190">
        <f t="shared" si="24"/>
        <v>0</v>
      </c>
      <c r="D98" s="265"/>
      <c r="E98" s="43"/>
      <c r="F98" s="93">
        <f t="shared" si="84"/>
        <v>0</v>
      </c>
      <c r="G98" s="230"/>
      <c r="H98" s="43"/>
      <c r="I98" s="87">
        <f t="shared" si="85"/>
        <v>0</v>
      </c>
      <c r="J98" s="265"/>
      <c r="K98" s="43"/>
      <c r="L98" s="93">
        <f t="shared" si="86"/>
        <v>0</v>
      </c>
      <c r="M98" s="230"/>
      <c r="N98" s="43"/>
      <c r="O98" s="87">
        <f t="shared" si="87"/>
        <v>0</v>
      </c>
      <c r="P98" s="746"/>
      <c r="Q98" s="331"/>
    </row>
    <row r="99" spans="1:17" ht="24" x14ac:dyDescent="0.2">
      <c r="A99" s="30">
        <v>2235</v>
      </c>
      <c r="B99" s="41" t="s">
        <v>96</v>
      </c>
      <c r="C99" s="190">
        <f t="shared" si="24"/>
        <v>300</v>
      </c>
      <c r="D99" s="265"/>
      <c r="E99" s="155"/>
      <c r="F99" s="312">
        <f t="shared" si="84"/>
        <v>0</v>
      </c>
      <c r="G99" s="230"/>
      <c r="H99" s="155"/>
      <c r="I99" s="312">
        <f t="shared" si="85"/>
        <v>0</v>
      </c>
      <c r="J99" s="265">
        <v>300</v>
      </c>
      <c r="K99" s="43"/>
      <c r="L99" s="93">
        <f t="shared" si="86"/>
        <v>300</v>
      </c>
      <c r="M99" s="230"/>
      <c r="N99" s="43"/>
      <c r="O99" s="87">
        <f t="shared" si="87"/>
        <v>0</v>
      </c>
      <c r="P99" s="746"/>
      <c r="Q99" s="331"/>
    </row>
    <row r="100" spans="1:17" hidden="1" x14ac:dyDescent="0.2">
      <c r="A100" s="30">
        <v>2236</v>
      </c>
      <c r="B100" s="41" t="s">
        <v>97</v>
      </c>
      <c r="C100" s="190">
        <f t="shared" si="24"/>
        <v>0</v>
      </c>
      <c r="D100" s="265"/>
      <c r="E100" s="43"/>
      <c r="F100" s="93">
        <f t="shared" si="84"/>
        <v>0</v>
      </c>
      <c r="G100" s="230"/>
      <c r="H100" s="43"/>
      <c r="I100" s="87">
        <f t="shared" si="85"/>
        <v>0</v>
      </c>
      <c r="J100" s="265"/>
      <c r="K100" s="43"/>
      <c r="L100" s="93">
        <f t="shared" si="86"/>
        <v>0</v>
      </c>
      <c r="M100" s="230"/>
      <c r="N100" s="43"/>
      <c r="O100" s="87">
        <f t="shared" si="87"/>
        <v>0</v>
      </c>
      <c r="P100" s="746"/>
      <c r="Q100" s="331"/>
    </row>
    <row r="101" spans="1:17" ht="24" x14ac:dyDescent="0.2">
      <c r="A101" s="30">
        <v>2239</v>
      </c>
      <c r="B101" s="41" t="s">
        <v>98</v>
      </c>
      <c r="C101" s="190">
        <f t="shared" si="24"/>
        <v>2135</v>
      </c>
      <c r="D101" s="265">
        <v>2135</v>
      </c>
      <c r="E101" s="155"/>
      <c r="F101" s="312">
        <f t="shared" si="84"/>
        <v>2135</v>
      </c>
      <c r="G101" s="230"/>
      <c r="H101" s="155"/>
      <c r="I101" s="312">
        <f t="shared" si="85"/>
        <v>0</v>
      </c>
      <c r="J101" s="265"/>
      <c r="K101" s="43"/>
      <c r="L101" s="93">
        <f t="shared" si="86"/>
        <v>0</v>
      </c>
      <c r="M101" s="230"/>
      <c r="N101" s="43"/>
      <c r="O101" s="87">
        <f t="shared" si="87"/>
        <v>0</v>
      </c>
      <c r="P101" s="746"/>
      <c r="Q101" s="331"/>
    </row>
    <row r="102" spans="1:17" ht="36" x14ac:dyDescent="0.2">
      <c r="A102" s="72">
        <v>2240</v>
      </c>
      <c r="B102" s="41" t="s">
        <v>99</v>
      </c>
      <c r="C102" s="190">
        <f t="shared" si="24"/>
        <v>5984</v>
      </c>
      <c r="D102" s="129">
        <f t="shared" ref="D102:E102" si="88">SUM(D103:D110)</f>
        <v>5142</v>
      </c>
      <c r="E102" s="87">
        <f t="shared" si="88"/>
        <v>0</v>
      </c>
      <c r="F102" s="312">
        <f>SUM(F103:F110)</f>
        <v>5142</v>
      </c>
      <c r="G102" s="231">
        <f t="shared" ref="G102:N102" si="89">SUM(G103:G110)</f>
        <v>0</v>
      </c>
      <c r="H102" s="87">
        <f t="shared" si="89"/>
        <v>0</v>
      </c>
      <c r="I102" s="312">
        <f t="shared" si="89"/>
        <v>0</v>
      </c>
      <c r="J102" s="129">
        <f t="shared" si="89"/>
        <v>842</v>
      </c>
      <c r="K102" s="73">
        <f t="shared" si="89"/>
        <v>0</v>
      </c>
      <c r="L102" s="93">
        <f t="shared" si="89"/>
        <v>842</v>
      </c>
      <c r="M102" s="231">
        <f t="shared" si="89"/>
        <v>0</v>
      </c>
      <c r="N102" s="73">
        <f t="shared" si="89"/>
        <v>0</v>
      </c>
      <c r="O102" s="87">
        <f>SUM(O103:O110)</f>
        <v>0</v>
      </c>
      <c r="P102" s="746"/>
      <c r="Q102" s="331"/>
    </row>
    <row r="103" spans="1:17" hidden="1" x14ac:dyDescent="0.2">
      <c r="A103" s="30">
        <v>2241</v>
      </c>
      <c r="B103" s="41" t="s">
        <v>100</v>
      </c>
      <c r="C103" s="190">
        <f t="shared" si="24"/>
        <v>0</v>
      </c>
      <c r="D103" s="265"/>
      <c r="E103" s="43"/>
      <c r="F103" s="93">
        <f t="shared" ref="F103:F110" si="90">D103+E103</f>
        <v>0</v>
      </c>
      <c r="G103" s="230"/>
      <c r="H103" s="43"/>
      <c r="I103" s="87">
        <f t="shared" ref="I103:I110" si="91">G103+H103</f>
        <v>0</v>
      </c>
      <c r="J103" s="265"/>
      <c r="K103" s="43"/>
      <c r="L103" s="93">
        <f t="shared" ref="L103:L110" si="92">J103+K103</f>
        <v>0</v>
      </c>
      <c r="M103" s="230"/>
      <c r="N103" s="43"/>
      <c r="O103" s="87">
        <f t="shared" ref="O103:O110" si="93">M103+N103</f>
        <v>0</v>
      </c>
      <c r="P103" s="746"/>
      <c r="Q103" s="331"/>
    </row>
    <row r="104" spans="1:17" ht="24" hidden="1" x14ac:dyDescent="0.2">
      <c r="A104" s="30">
        <v>2242</v>
      </c>
      <c r="B104" s="41" t="s">
        <v>101</v>
      </c>
      <c r="C104" s="190">
        <f t="shared" si="24"/>
        <v>0</v>
      </c>
      <c r="D104" s="265"/>
      <c r="E104" s="43"/>
      <c r="F104" s="93">
        <f t="shared" si="90"/>
        <v>0</v>
      </c>
      <c r="G104" s="230"/>
      <c r="H104" s="43"/>
      <c r="I104" s="87">
        <f t="shared" si="91"/>
        <v>0</v>
      </c>
      <c r="J104" s="265"/>
      <c r="K104" s="43"/>
      <c r="L104" s="93">
        <f t="shared" si="92"/>
        <v>0</v>
      </c>
      <c r="M104" s="230"/>
      <c r="N104" s="43"/>
      <c r="O104" s="87">
        <f t="shared" si="93"/>
        <v>0</v>
      </c>
      <c r="P104" s="746"/>
      <c r="Q104" s="331"/>
    </row>
    <row r="105" spans="1:17" ht="24" x14ac:dyDescent="0.2">
      <c r="A105" s="30">
        <v>2243</v>
      </c>
      <c r="B105" s="41" t="s">
        <v>102</v>
      </c>
      <c r="C105" s="190">
        <f t="shared" si="24"/>
        <v>1412</v>
      </c>
      <c r="D105" s="265">
        <v>812</v>
      </c>
      <c r="E105" s="155"/>
      <c r="F105" s="312">
        <f t="shared" si="90"/>
        <v>812</v>
      </c>
      <c r="G105" s="230"/>
      <c r="H105" s="155"/>
      <c r="I105" s="312">
        <f t="shared" si="91"/>
        <v>0</v>
      </c>
      <c r="J105" s="265">
        <v>600</v>
      </c>
      <c r="K105" s="43"/>
      <c r="L105" s="93">
        <f t="shared" si="92"/>
        <v>600</v>
      </c>
      <c r="M105" s="230"/>
      <c r="N105" s="43"/>
      <c r="O105" s="87">
        <f t="shared" si="93"/>
        <v>0</v>
      </c>
      <c r="P105" s="746"/>
      <c r="Q105" s="331"/>
    </row>
    <row r="106" spans="1:17" x14ac:dyDescent="0.2">
      <c r="A106" s="30">
        <v>2244</v>
      </c>
      <c r="B106" s="41" t="s">
        <v>103</v>
      </c>
      <c r="C106" s="190">
        <f t="shared" si="24"/>
        <v>4572</v>
      </c>
      <c r="D106" s="265">
        <v>4330</v>
      </c>
      <c r="E106" s="155"/>
      <c r="F106" s="312">
        <f t="shared" si="90"/>
        <v>4330</v>
      </c>
      <c r="G106" s="230"/>
      <c r="H106" s="155"/>
      <c r="I106" s="312">
        <f t="shared" si="91"/>
        <v>0</v>
      </c>
      <c r="J106" s="265">
        <v>242</v>
      </c>
      <c r="K106" s="43"/>
      <c r="L106" s="93">
        <f t="shared" si="92"/>
        <v>242</v>
      </c>
      <c r="M106" s="230"/>
      <c r="N106" s="43"/>
      <c r="O106" s="87">
        <f t="shared" si="93"/>
        <v>0</v>
      </c>
      <c r="P106" s="746"/>
      <c r="Q106" s="331"/>
    </row>
    <row r="107" spans="1:17" ht="24" hidden="1" x14ac:dyDescent="0.2">
      <c r="A107" s="30">
        <v>2246</v>
      </c>
      <c r="B107" s="41" t="s">
        <v>104</v>
      </c>
      <c r="C107" s="190">
        <f t="shared" si="24"/>
        <v>0</v>
      </c>
      <c r="D107" s="265"/>
      <c r="E107" s="43"/>
      <c r="F107" s="93">
        <f t="shared" si="90"/>
        <v>0</v>
      </c>
      <c r="G107" s="230"/>
      <c r="H107" s="43"/>
      <c r="I107" s="87">
        <f t="shared" si="91"/>
        <v>0</v>
      </c>
      <c r="J107" s="265"/>
      <c r="K107" s="43"/>
      <c r="L107" s="93">
        <f t="shared" si="92"/>
        <v>0</v>
      </c>
      <c r="M107" s="230"/>
      <c r="N107" s="43"/>
      <c r="O107" s="87">
        <f t="shared" si="93"/>
        <v>0</v>
      </c>
      <c r="P107" s="746"/>
      <c r="Q107" s="331"/>
    </row>
    <row r="108" spans="1:17" hidden="1" x14ac:dyDescent="0.2">
      <c r="A108" s="30">
        <v>2247</v>
      </c>
      <c r="B108" s="41" t="s">
        <v>105</v>
      </c>
      <c r="C108" s="190">
        <f t="shared" si="24"/>
        <v>0</v>
      </c>
      <c r="D108" s="265"/>
      <c r="E108" s="43"/>
      <c r="F108" s="93">
        <f t="shared" si="90"/>
        <v>0</v>
      </c>
      <c r="G108" s="230"/>
      <c r="H108" s="43"/>
      <c r="I108" s="87">
        <f t="shared" si="91"/>
        <v>0</v>
      </c>
      <c r="J108" s="265"/>
      <c r="K108" s="43"/>
      <c r="L108" s="93">
        <f t="shared" si="92"/>
        <v>0</v>
      </c>
      <c r="M108" s="230"/>
      <c r="N108" s="43"/>
      <c r="O108" s="87">
        <f t="shared" si="93"/>
        <v>0</v>
      </c>
      <c r="P108" s="746"/>
      <c r="Q108" s="331"/>
    </row>
    <row r="109" spans="1:17" ht="24" hidden="1" x14ac:dyDescent="0.2">
      <c r="A109" s="30">
        <v>2248</v>
      </c>
      <c r="B109" s="41" t="s">
        <v>106</v>
      </c>
      <c r="C109" s="190">
        <f t="shared" si="24"/>
        <v>0</v>
      </c>
      <c r="D109" s="265"/>
      <c r="E109" s="43"/>
      <c r="F109" s="93">
        <f t="shared" si="90"/>
        <v>0</v>
      </c>
      <c r="G109" s="230"/>
      <c r="H109" s="43"/>
      <c r="I109" s="87">
        <f t="shared" si="91"/>
        <v>0</v>
      </c>
      <c r="J109" s="265"/>
      <c r="K109" s="43"/>
      <c r="L109" s="93">
        <f t="shared" si="92"/>
        <v>0</v>
      </c>
      <c r="M109" s="230"/>
      <c r="N109" s="43"/>
      <c r="O109" s="87">
        <f t="shared" si="93"/>
        <v>0</v>
      </c>
      <c r="P109" s="746"/>
      <c r="Q109" s="331"/>
    </row>
    <row r="110" spans="1:17" ht="24" hidden="1" x14ac:dyDescent="0.2">
      <c r="A110" s="30">
        <v>2249</v>
      </c>
      <c r="B110" s="41" t="s">
        <v>107</v>
      </c>
      <c r="C110" s="190">
        <f t="shared" si="24"/>
        <v>0</v>
      </c>
      <c r="D110" s="265"/>
      <c r="E110" s="43"/>
      <c r="F110" s="93">
        <f t="shared" si="90"/>
        <v>0</v>
      </c>
      <c r="G110" s="230"/>
      <c r="H110" s="43"/>
      <c r="I110" s="87">
        <f t="shared" si="91"/>
        <v>0</v>
      </c>
      <c r="J110" s="265"/>
      <c r="K110" s="43"/>
      <c r="L110" s="93">
        <f t="shared" si="92"/>
        <v>0</v>
      </c>
      <c r="M110" s="230"/>
      <c r="N110" s="43"/>
      <c r="O110" s="87">
        <f t="shared" si="93"/>
        <v>0</v>
      </c>
      <c r="P110" s="746"/>
      <c r="Q110" s="331"/>
    </row>
    <row r="111" spans="1:17" x14ac:dyDescent="0.2">
      <c r="A111" s="72">
        <v>2250</v>
      </c>
      <c r="B111" s="41" t="s">
        <v>108</v>
      </c>
      <c r="C111" s="190">
        <f t="shared" si="24"/>
        <v>502</v>
      </c>
      <c r="D111" s="129">
        <f t="shared" ref="D111:E111" si="94">SUM(D112:D114)</f>
        <v>502</v>
      </c>
      <c r="E111" s="87">
        <f t="shared" si="94"/>
        <v>0</v>
      </c>
      <c r="F111" s="312">
        <f>SUM(F112:F114)</f>
        <v>502</v>
      </c>
      <c r="G111" s="231">
        <f t="shared" ref="G111:N111" si="95">SUM(G112:G114)</f>
        <v>0</v>
      </c>
      <c r="H111" s="87">
        <f t="shared" si="95"/>
        <v>0</v>
      </c>
      <c r="I111" s="312">
        <f t="shared" si="95"/>
        <v>0</v>
      </c>
      <c r="J111" s="129">
        <f t="shared" si="95"/>
        <v>0</v>
      </c>
      <c r="K111" s="73">
        <f t="shared" si="95"/>
        <v>0</v>
      </c>
      <c r="L111" s="93">
        <f t="shared" si="95"/>
        <v>0</v>
      </c>
      <c r="M111" s="231">
        <f t="shared" si="95"/>
        <v>0</v>
      </c>
      <c r="N111" s="73">
        <f t="shared" si="95"/>
        <v>0</v>
      </c>
      <c r="O111" s="87">
        <f>SUM(O112:O114)</f>
        <v>0</v>
      </c>
      <c r="P111" s="746"/>
      <c r="Q111" s="331"/>
    </row>
    <row r="112" spans="1:17" x14ac:dyDescent="0.2">
      <c r="A112" s="30">
        <v>2251</v>
      </c>
      <c r="B112" s="41" t="s">
        <v>109</v>
      </c>
      <c r="C112" s="190">
        <f t="shared" si="24"/>
        <v>85</v>
      </c>
      <c r="D112" s="265">
        <v>85</v>
      </c>
      <c r="E112" s="155"/>
      <c r="F112" s="312">
        <f t="shared" ref="F112:F114" si="96">D112+E112</f>
        <v>85</v>
      </c>
      <c r="G112" s="230"/>
      <c r="H112" s="155"/>
      <c r="I112" s="312">
        <f t="shared" ref="I112:I114" si="97">G112+H112</f>
        <v>0</v>
      </c>
      <c r="J112" s="265"/>
      <c r="K112" s="43"/>
      <c r="L112" s="93">
        <f t="shared" ref="L112:L114" si="98">J112+K112</f>
        <v>0</v>
      </c>
      <c r="M112" s="230"/>
      <c r="N112" s="43"/>
      <c r="O112" s="87">
        <f t="shared" ref="O112:O114" si="99">M112+N112</f>
        <v>0</v>
      </c>
      <c r="P112" s="746"/>
      <c r="Q112" s="331"/>
    </row>
    <row r="113" spans="1:17" ht="24" hidden="1" x14ac:dyDescent="0.2">
      <c r="A113" s="30">
        <v>2252</v>
      </c>
      <c r="B113" s="41" t="s">
        <v>110</v>
      </c>
      <c r="C113" s="190">
        <f t="shared" ref="C113:C176" si="100">SUM(F113,I113,L113,O113)</f>
        <v>0</v>
      </c>
      <c r="D113" s="265"/>
      <c r="E113" s="43"/>
      <c r="F113" s="93">
        <f t="shared" si="96"/>
        <v>0</v>
      </c>
      <c r="G113" s="230"/>
      <c r="H113" s="43"/>
      <c r="I113" s="87">
        <f t="shared" si="97"/>
        <v>0</v>
      </c>
      <c r="J113" s="265"/>
      <c r="K113" s="43"/>
      <c r="L113" s="93">
        <f t="shared" si="98"/>
        <v>0</v>
      </c>
      <c r="M113" s="230"/>
      <c r="N113" s="43"/>
      <c r="O113" s="87">
        <f t="shared" si="99"/>
        <v>0</v>
      </c>
      <c r="P113" s="746"/>
      <c r="Q113" s="331"/>
    </row>
    <row r="114" spans="1:17" ht="24" x14ac:dyDescent="0.2">
      <c r="A114" s="30">
        <v>2259</v>
      </c>
      <c r="B114" s="41" t="s">
        <v>111</v>
      </c>
      <c r="C114" s="190">
        <f t="shared" si="100"/>
        <v>417</v>
      </c>
      <c r="D114" s="265">
        <v>417</v>
      </c>
      <c r="E114" s="155"/>
      <c r="F114" s="312">
        <f t="shared" si="96"/>
        <v>417</v>
      </c>
      <c r="G114" s="230"/>
      <c r="H114" s="155"/>
      <c r="I114" s="312">
        <f t="shared" si="97"/>
        <v>0</v>
      </c>
      <c r="J114" s="265"/>
      <c r="K114" s="43"/>
      <c r="L114" s="93">
        <f t="shared" si="98"/>
        <v>0</v>
      </c>
      <c r="M114" s="230"/>
      <c r="N114" s="43"/>
      <c r="O114" s="87">
        <f t="shared" si="99"/>
        <v>0</v>
      </c>
      <c r="P114" s="746"/>
      <c r="Q114" s="331"/>
    </row>
    <row r="115" spans="1:17" x14ac:dyDescent="0.2">
      <c r="A115" s="72">
        <v>2260</v>
      </c>
      <c r="B115" s="41" t="s">
        <v>112</v>
      </c>
      <c r="C115" s="190">
        <f t="shared" si="100"/>
        <v>12631</v>
      </c>
      <c r="D115" s="129">
        <f t="shared" ref="D115:E115" si="101">SUM(D116:D120)</f>
        <v>9400</v>
      </c>
      <c r="E115" s="87">
        <f t="shared" si="101"/>
        <v>0</v>
      </c>
      <c r="F115" s="312">
        <f>SUM(F116:F120)</f>
        <v>9400</v>
      </c>
      <c r="G115" s="231">
        <f t="shared" ref="G115:N115" si="102">SUM(G116:G120)</f>
        <v>0</v>
      </c>
      <c r="H115" s="87">
        <f t="shared" si="102"/>
        <v>0</v>
      </c>
      <c r="I115" s="312">
        <f t="shared" si="102"/>
        <v>0</v>
      </c>
      <c r="J115" s="129">
        <f t="shared" si="102"/>
        <v>3231</v>
      </c>
      <c r="K115" s="73">
        <f t="shared" si="102"/>
        <v>0</v>
      </c>
      <c r="L115" s="93">
        <f t="shared" si="102"/>
        <v>3231</v>
      </c>
      <c r="M115" s="231">
        <f t="shared" si="102"/>
        <v>0</v>
      </c>
      <c r="N115" s="73">
        <f t="shared" si="102"/>
        <v>0</v>
      </c>
      <c r="O115" s="87">
        <f>SUM(O116:O120)</f>
        <v>0</v>
      </c>
      <c r="P115" s="746"/>
      <c r="Q115" s="331"/>
    </row>
    <row r="116" spans="1:17" hidden="1" x14ac:dyDescent="0.2">
      <c r="A116" s="30">
        <v>2261</v>
      </c>
      <c r="B116" s="41" t="s">
        <v>113</v>
      </c>
      <c r="C116" s="190">
        <f t="shared" si="100"/>
        <v>0</v>
      </c>
      <c r="D116" s="265"/>
      <c r="E116" s="43"/>
      <c r="F116" s="93">
        <f t="shared" ref="F116:F120" si="103">D116+E116</f>
        <v>0</v>
      </c>
      <c r="G116" s="230"/>
      <c r="H116" s="43"/>
      <c r="I116" s="87">
        <f t="shared" ref="I116:I120" si="104">G116+H116</f>
        <v>0</v>
      </c>
      <c r="J116" s="265"/>
      <c r="K116" s="43"/>
      <c r="L116" s="93">
        <f t="shared" ref="L116:L120" si="105">J116+K116</f>
        <v>0</v>
      </c>
      <c r="M116" s="230"/>
      <c r="N116" s="43"/>
      <c r="O116" s="87">
        <f t="shared" ref="O116:O120" si="106">M116+N116</f>
        <v>0</v>
      </c>
      <c r="P116" s="746"/>
      <c r="Q116" s="331"/>
    </row>
    <row r="117" spans="1:17" hidden="1" x14ac:dyDescent="0.2">
      <c r="A117" s="30">
        <v>2262</v>
      </c>
      <c r="B117" s="41" t="s">
        <v>114</v>
      </c>
      <c r="C117" s="190">
        <f t="shared" si="100"/>
        <v>0</v>
      </c>
      <c r="D117" s="265"/>
      <c r="E117" s="43"/>
      <c r="F117" s="93">
        <f t="shared" si="103"/>
        <v>0</v>
      </c>
      <c r="G117" s="230"/>
      <c r="H117" s="43"/>
      <c r="I117" s="87">
        <f t="shared" si="104"/>
        <v>0</v>
      </c>
      <c r="J117" s="265"/>
      <c r="K117" s="43"/>
      <c r="L117" s="93">
        <f t="shared" si="105"/>
        <v>0</v>
      </c>
      <c r="M117" s="230"/>
      <c r="N117" s="43"/>
      <c r="O117" s="87">
        <f t="shared" si="106"/>
        <v>0</v>
      </c>
      <c r="P117" s="746"/>
      <c r="Q117" s="331"/>
    </row>
    <row r="118" spans="1:17" x14ac:dyDescent="0.2">
      <c r="A118" s="30">
        <v>2263</v>
      </c>
      <c r="B118" s="41" t="s">
        <v>115</v>
      </c>
      <c r="C118" s="190">
        <f t="shared" si="100"/>
        <v>9400</v>
      </c>
      <c r="D118" s="265">
        <v>9400</v>
      </c>
      <c r="E118" s="155"/>
      <c r="F118" s="312">
        <f t="shared" si="103"/>
        <v>9400</v>
      </c>
      <c r="G118" s="230"/>
      <c r="H118" s="155"/>
      <c r="I118" s="312">
        <f t="shared" si="104"/>
        <v>0</v>
      </c>
      <c r="J118" s="265"/>
      <c r="K118" s="43"/>
      <c r="L118" s="93">
        <f t="shared" si="105"/>
        <v>0</v>
      </c>
      <c r="M118" s="230"/>
      <c r="N118" s="43"/>
      <c r="O118" s="87">
        <f t="shared" si="106"/>
        <v>0</v>
      </c>
      <c r="P118" s="746"/>
      <c r="Q118" s="331"/>
    </row>
    <row r="119" spans="1:17" ht="24" x14ac:dyDescent="0.2">
      <c r="A119" s="30">
        <v>2264</v>
      </c>
      <c r="B119" s="41" t="s">
        <v>116</v>
      </c>
      <c r="C119" s="190">
        <f t="shared" si="100"/>
        <v>3111</v>
      </c>
      <c r="D119" s="265"/>
      <c r="E119" s="155"/>
      <c r="F119" s="312">
        <f t="shared" si="103"/>
        <v>0</v>
      </c>
      <c r="G119" s="230"/>
      <c r="H119" s="155"/>
      <c r="I119" s="312">
        <f t="shared" si="104"/>
        <v>0</v>
      </c>
      <c r="J119" s="265">
        <v>3111</v>
      </c>
      <c r="K119" s="43"/>
      <c r="L119" s="93">
        <f t="shared" si="105"/>
        <v>3111</v>
      </c>
      <c r="M119" s="230"/>
      <c r="N119" s="43"/>
      <c r="O119" s="87">
        <f t="shared" si="106"/>
        <v>0</v>
      </c>
      <c r="P119" s="746"/>
      <c r="Q119" s="331"/>
    </row>
    <row r="120" spans="1:17" x14ac:dyDescent="0.2">
      <c r="A120" s="30">
        <v>2269</v>
      </c>
      <c r="B120" s="41" t="s">
        <v>117</v>
      </c>
      <c r="C120" s="190">
        <f t="shared" si="100"/>
        <v>120</v>
      </c>
      <c r="D120" s="265"/>
      <c r="E120" s="155"/>
      <c r="F120" s="312">
        <f t="shared" si="103"/>
        <v>0</v>
      </c>
      <c r="G120" s="230"/>
      <c r="H120" s="155"/>
      <c r="I120" s="312">
        <f t="shared" si="104"/>
        <v>0</v>
      </c>
      <c r="J120" s="265">
        <v>120</v>
      </c>
      <c r="K120" s="43"/>
      <c r="L120" s="93">
        <f t="shared" si="105"/>
        <v>120</v>
      </c>
      <c r="M120" s="230"/>
      <c r="N120" s="43"/>
      <c r="O120" s="87">
        <f t="shared" si="106"/>
        <v>0</v>
      </c>
      <c r="P120" s="746"/>
      <c r="Q120" s="331"/>
    </row>
    <row r="121" spans="1:17" x14ac:dyDescent="0.2">
      <c r="A121" s="72">
        <v>2270</v>
      </c>
      <c r="B121" s="41" t="s">
        <v>118</v>
      </c>
      <c r="C121" s="190">
        <f t="shared" si="100"/>
        <v>7600</v>
      </c>
      <c r="D121" s="129">
        <f t="shared" ref="D121:E121" si="107">SUM(D122:D126)</f>
        <v>7600</v>
      </c>
      <c r="E121" s="87">
        <f t="shared" si="107"/>
        <v>0</v>
      </c>
      <c r="F121" s="312">
        <f>SUM(F122:F126)</f>
        <v>7600</v>
      </c>
      <c r="G121" s="231">
        <f t="shared" ref="G121:N121" si="108">SUM(G122:G126)</f>
        <v>0</v>
      </c>
      <c r="H121" s="87">
        <f t="shared" si="108"/>
        <v>0</v>
      </c>
      <c r="I121" s="312">
        <f t="shared" si="108"/>
        <v>0</v>
      </c>
      <c r="J121" s="129">
        <f t="shared" si="108"/>
        <v>0</v>
      </c>
      <c r="K121" s="73">
        <f t="shared" si="108"/>
        <v>0</v>
      </c>
      <c r="L121" s="93">
        <f t="shared" si="108"/>
        <v>0</v>
      </c>
      <c r="M121" s="231">
        <f t="shared" si="108"/>
        <v>0</v>
      </c>
      <c r="N121" s="73">
        <f t="shared" si="108"/>
        <v>0</v>
      </c>
      <c r="O121" s="87">
        <f>SUM(O122:O126)</f>
        <v>0</v>
      </c>
      <c r="P121" s="746"/>
      <c r="Q121" s="331"/>
    </row>
    <row r="122" spans="1:17" hidden="1" x14ac:dyDescent="0.2">
      <c r="A122" s="30">
        <v>2272</v>
      </c>
      <c r="B122" s="92" t="s">
        <v>119</v>
      </c>
      <c r="C122" s="190">
        <f t="shared" si="100"/>
        <v>0</v>
      </c>
      <c r="D122" s="265"/>
      <c r="E122" s="43"/>
      <c r="F122" s="93">
        <f t="shared" ref="F122:F126" si="109">D122+E122</f>
        <v>0</v>
      </c>
      <c r="G122" s="230"/>
      <c r="H122" s="43"/>
      <c r="I122" s="87">
        <f t="shared" ref="I122:I126" si="110">G122+H122</f>
        <v>0</v>
      </c>
      <c r="J122" s="265"/>
      <c r="K122" s="43"/>
      <c r="L122" s="93">
        <f t="shared" ref="L122:L126" si="111">J122+K122</f>
        <v>0</v>
      </c>
      <c r="M122" s="230"/>
      <c r="N122" s="43"/>
      <c r="O122" s="87">
        <f t="shared" ref="O122:O126" si="112">M122+N122</f>
        <v>0</v>
      </c>
      <c r="P122" s="746"/>
      <c r="Q122" s="331"/>
    </row>
    <row r="123" spans="1:17" ht="24" hidden="1" x14ac:dyDescent="0.2">
      <c r="A123" s="30">
        <v>2274</v>
      </c>
      <c r="B123" s="117" t="s">
        <v>306</v>
      </c>
      <c r="C123" s="190">
        <f t="shared" si="100"/>
        <v>0</v>
      </c>
      <c r="D123" s="265"/>
      <c r="E123" s="43"/>
      <c r="F123" s="93">
        <f t="shared" si="109"/>
        <v>0</v>
      </c>
      <c r="G123" s="230"/>
      <c r="H123" s="43"/>
      <c r="I123" s="87">
        <f t="shared" si="110"/>
        <v>0</v>
      </c>
      <c r="J123" s="265"/>
      <c r="K123" s="43"/>
      <c r="L123" s="93">
        <f t="shared" si="111"/>
        <v>0</v>
      </c>
      <c r="M123" s="230"/>
      <c r="N123" s="43"/>
      <c r="O123" s="87">
        <f t="shared" si="112"/>
        <v>0</v>
      </c>
      <c r="P123" s="746"/>
      <c r="Q123" s="331"/>
    </row>
    <row r="124" spans="1:17" ht="24" x14ac:dyDescent="0.2">
      <c r="A124" s="30">
        <v>2275</v>
      </c>
      <c r="B124" s="41" t="s">
        <v>120</v>
      </c>
      <c r="C124" s="190">
        <f t="shared" si="100"/>
        <v>7500</v>
      </c>
      <c r="D124" s="265">
        <v>7500</v>
      </c>
      <c r="E124" s="155"/>
      <c r="F124" s="312">
        <f t="shared" si="109"/>
        <v>7500</v>
      </c>
      <c r="G124" s="230"/>
      <c r="H124" s="155"/>
      <c r="I124" s="312">
        <f t="shared" si="110"/>
        <v>0</v>
      </c>
      <c r="J124" s="265"/>
      <c r="K124" s="43"/>
      <c r="L124" s="93">
        <f t="shared" si="111"/>
        <v>0</v>
      </c>
      <c r="M124" s="230"/>
      <c r="N124" s="43"/>
      <c r="O124" s="87">
        <f t="shared" si="112"/>
        <v>0</v>
      </c>
      <c r="P124" s="746"/>
      <c r="Q124" s="331"/>
    </row>
    <row r="125" spans="1:17" ht="36" hidden="1" x14ac:dyDescent="0.2">
      <c r="A125" s="30">
        <v>2276</v>
      </c>
      <c r="B125" s="41" t="s">
        <v>121</v>
      </c>
      <c r="C125" s="190">
        <f t="shared" si="100"/>
        <v>0</v>
      </c>
      <c r="D125" s="265"/>
      <c r="E125" s="43"/>
      <c r="F125" s="93">
        <f t="shared" si="109"/>
        <v>0</v>
      </c>
      <c r="G125" s="230"/>
      <c r="H125" s="43"/>
      <c r="I125" s="87">
        <f t="shared" si="110"/>
        <v>0</v>
      </c>
      <c r="J125" s="265"/>
      <c r="K125" s="43"/>
      <c r="L125" s="93">
        <f t="shared" si="111"/>
        <v>0</v>
      </c>
      <c r="M125" s="230"/>
      <c r="N125" s="43"/>
      <c r="O125" s="87">
        <f t="shared" si="112"/>
        <v>0</v>
      </c>
      <c r="P125" s="746"/>
      <c r="Q125" s="331"/>
    </row>
    <row r="126" spans="1:17" ht="24" x14ac:dyDescent="0.2">
      <c r="A126" s="30">
        <v>2279</v>
      </c>
      <c r="B126" s="41" t="s">
        <v>122</v>
      </c>
      <c r="C126" s="190">
        <f t="shared" si="100"/>
        <v>100</v>
      </c>
      <c r="D126" s="265">
        <v>100</v>
      </c>
      <c r="E126" s="155"/>
      <c r="F126" s="312">
        <f t="shared" si="109"/>
        <v>100</v>
      </c>
      <c r="G126" s="230"/>
      <c r="H126" s="155"/>
      <c r="I126" s="312">
        <f t="shared" si="110"/>
        <v>0</v>
      </c>
      <c r="J126" s="265"/>
      <c r="K126" s="43"/>
      <c r="L126" s="93">
        <f t="shared" si="111"/>
        <v>0</v>
      </c>
      <c r="M126" s="230"/>
      <c r="N126" s="43"/>
      <c r="O126" s="87">
        <f t="shared" si="112"/>
        <v>0</v>
      </c>
      <c r="P126" s="746"/>
      <c r="Q126" s="331"/>
    </row>
    <row r="127" spans="1:17" ht="24" hidden="1" x14ac:dyDescent="0.2">
      <c r="A127" s="686">
        <v>2280</v>
      </c>
      <c r="B127" s="38" t="s">
        <v>123</v>
      </c>
      <c r="C127" s="189">
        <f t="shared" si="100"/>
        <v>0</v>
      </c>
      <c r="D127" s="128">
        <f t="shared" ref="D127:O127" si="113">SUM(D128)</f>
        <v>0</v>
      </c>
      <c r="E127" s="75">
        <f>SUM(E128)</f>
        <v>0</v>
      </c>
      <c r="F127" s="175">
        <f t="shared" si="113"/>
        <v>0</v>
      </c>
      <c r="G127" s="233">
        <f t="shared" si="113"/>
        <v>0</v>
      </c>
      <c r="H127" s="75">
        <f t="shared" si="113"/>
        <v>0</v>
      </c>
      <c r="I127" s="86">
        <f t="shared" si="113"/>
        <v>0</v>
      </c>
      <c r="J127" s="128">
        <f t="shared" si="113"/>
        <v>0</v>
      </c>
      <c r="K127" s="75">
        <f t="shared" si="113"/>
        <v>0</v>
      </c>
      <c r="L127" s="175">
        <f t="shared" si="113"/>
        <v>0</v>
      </c>
      <c r="M127" s="233">
        <f t="shared" si="113"/>
        <v>0</v>
      </c>
      <c r="N127" s="75">
        <f t="shared" si="113"/>
        <v>0</v>
      </c>
      <c r="O127" s="87">
        <f t="shared" si="113"/>
        <v>0</v>
      </c>
      <c r="P127" s="746"/>
      <c r="Q127" s="331"/>
    </row>
    <row r="128" spans="1:17" ht="24" hidden="1" x14ac:dyDescent="0.2">
      <c r="A128" s="30">
        <v>2283</v>
      </c>
      <c r="B128" s="41" t="s">
        <v>124</v>
      </c>
      <c r="C128" s="190">
        <f t="shared" si="100"/>
        <v>0</v>
      </c>
      <c r="D128" s="265"/>
      <c r="E128" s="43"/>
      <c r="F128" s="93">
        <f>D128+E128</f>
        <v>0</v>
      </c>
      <c r="G128" s="230"/>
      <c r="H128" s="43"/>
      <c r="I128" s="87">
        <f>G128+H128</f>
        <v>0</v>
      </c>
      <c r="J128" s="265"/>
      <c r="K128" s="43"/>
      <c r="L128" s="93">
        <f>J128+K128</f>
        <v>0</v>
      </c>
      <c r="M128" s="230"/>
      <c r="N128" s="43"/>
      <c r="O128" s="87">
        <f>M128+N128</f>
        <v>0</v>
      </c>
      <c r="P128" s="746"/>
      <c r="Q128" s="331"/>
    </row>
    <row r="129" spans="1:17" ht="38.25" customHeight="1" x14ac:dyDescent="0.2">
      <c r="A129" s="34">
        <v>2300</v>
      </c>
      <c r="B129" s="69" t="s">
        <v>125</v>
      </c>
      <c r="C129" s="188">
        <f t="shared" si="100"/>
        <v>45697</v>
      </c>
      <c r="D129" s="127">
        <f t="shared" ref="D129:E129" si="114">SUM(D130,D135,D139,D140,D143,D150,D158,D159,D162)</f>
        <v>39790</v>
      </c>
      <c r="E129" s="120">
        <f t="shared" si="114"/>
        <v>0</v>
      </c>
      <c r="F129" s="314">
        <f>SUM(F130,F135,F139,F140,F143,F150,F158,F159,F162)</f>
        <v>39790</v>
      </c>
      <c r="G129" s="228">
        <f t="shared" ref="G129:N129" si="115">SUM(G130,G135,G139,G140,G143,G150,G158,G159,G162)</f>
        <v>0</v>
      </c>
      <c r="H129" s="120">
        <f t="shared" si="115"/>
        <v>0</v>
      </c>
      <c r="I129" s="314">
        <f t="shared" si="115"/>
        <v>0</v>
      </c>
      <c r="J129" s="127">
        <f t="shared" si="115"/>
        <v>5907</v>
      </c>
      <c r="K129" s="36">
        <f t="shared" si="115"/>
        <v>0</v>
      </c>
      <c r="L129" s="174">
        <f t="shared" si="115"/>
        <v>5907</v>
      </c>
      <c r="M129" s="228">
        <f t="shared" si="115"/>
        <v>0</v>
      </c>
      <c r="N129" s="36">
        <f t="shared" si="115"/>
        <v>0</v>
      </c>
      <c r="O129" s="120">
        <f>SUM(O130,O135,O139,O140,O143,O150,O158,O159,O162)</f>
        <v>0</v>
      </c>
      <c r="P129" s="748"/>
      <c r="Q129" s="331"/>
    </row>
    <row r="130" spans="1:17" ht="24" x14ac:dyDescent="0.2">
      <c r="A130" s="686">
        <v>2310</v>
      </c>
      <c r="B130" s="38" t="s">
        <v>126</v>
      </c>
      <c r="C130" s="189">
        <f t="shared" si="100"/>
        <v>19642</v>
      </c>
      <c r="D130" s="128">
        <f t="shared" ref="D130:O130" si="116">SUM(D131:D134)</f>
        <v>19642</v>
      </c>
      <c r="E130" s="86">
        <f t="shared" si="116"/>
        <v>0</v>
      </c>
      <c r="F130" s="315">
        <f t="shared" si="116"/>
        <v>19642</v>
      </c>
      <c r="G130" s="233">
        <f t="shared" si="116"/>
        <v>0</v>
      </c>
      <c r="H130" s="86">
        <f t="shared" si="116"/>
        <v>0</v>
      </c>
      <c r="I130" s="315">
        <f t="shared" si="116"/>
        <v>0</v>
      </c>
      <c r="J130" s="128">
        <f t="shared" si="116"/>
        <v>0</v>
      </c>
      <c r="K130" s="75">
        <f t="shared" si="116"/>
        <v>0</v>
      </c>
      <c r="L130" s="175">
        <f t="shared" si="116"/>
        <v>0</v>
      </c>
      <c r="M130" s="233">
        <f t="shared" si="116"/>
        <v>0</v>
      </c>
      <c r="N130" s="75">
        <f t="shared" si="116"/>
        <v>0</v>
      </c>
      <c r="O130" s="86">
        <f t="shared" si="116"/>
        <v>0</v>
      </c>
      <c r="P130" s="745"/>
      <c r="Q130" s="331"/>
    </row>
    <row r="131" spans="1:17" x14ac:dyDescent="0.2">
      <c r="A131" s="30">
        <v>2311</v>
      </c>
      <c r="B131" s="41" t="s">
        <v>127</v>
      </c>
      <c r="C131" s="190">
        <f t="shared" si="100"/>
        <v>5142</v>
      </c>
      <c r="D131" s="265">
        <v>5142</v>
      </c>
      <c r="E131" s="155"/>
      <c r="F131" s="312">
        <f t="shared" ref="F131:F134" si="117">D131+E131</f>
        <v>5142</v>
      </c>
      <c r="G131" s="230"/>
      <c r="H131" s="155"/>
      <c r="I131" s="312">
        <f t="shared" ref="I131:I134" si="118">G131+H131</f>
        <v>0</v>
      </c>
      <c r="J131" s="265"/>
      <c r="K131" s="43"/>
      <c r="L131" s="93">
        <f t="shared" ref="L131:L134" si="119">J131+K131</f>
        <v>0</v>
      </c>
      <c r="M131" s="230"/>
      <c r="N131" s="43"/>
      <c r="O131" s="87">
        <f t="shared" ref="O131:O134" si="120">M131+N131</f>
        <v>0</v>
      </c>
      <c r="P131" s="746"/>
      <c r="Q131" s="331"/>
    </row>
    <row r="132" spans="1:17" x14ac:dyDescent="0.2">
      <c r="A132" s="30">
        <v>2312</v>
      </c>
      <c r="B132" s="41" t="s">
        <v>128</v>
      </c>
      <c r="C132" s="190">
        <f t="shared" si="100"/>
        <v>14500</v>
      </c>
      <c r="D132" s="265">
        <v>14500</v>
      </c>
      <c r="E132" s="155"/>
      <c r="F132" s="312">
        <f t="shared" si="117"/>
        <v>14500</v>
      </c>
      <c r="G132" s="230"/>
      <c r="H132" s="155"/>
      <c r="I132" s="312">
        <f t="shared" si="118"/>
        <v>0</v>
      </c>
      <c r="J132" s="265"/>
      <c r="K132" s="43"/>
      <c r="L132" s="93">
        <f t="shared" si="119"/>
        <v>0</v>
      </c>
      <c r="M132" s="230"/>
      <c r="N132" s="43"/>
      <c r="O132" s="87">
        <f t="shared" si="120"/>
        <v>0</v>
      </c>
      <c r="P132" s="746"/>
      <c r="Q132" s="331"/>
    </row>
    <row r="133" spans="1:17" hidden="1" x14ac:dyDescent="0.2">
      <c r="A133" s="30">
        <v>2313</v>
      </c>
      <c r="B133" s="41" t="s">
        <v>129</v>
      </c>
      <c r="C133" s="190">
        <f t="shared" si="100"/>
        <v>0</v>
      </c>
      <c r="D133" s="265"/>
      <c r="E133" s="43"/>
      <c r="F133" s="93">
        <f t="shared" si="117"/>
        <v>0</v>
      </c>
      <c r="G133" s="230"/>
      <c r="H133" s="43"/>
      <c r="I133" s="87">
        <f t="shared" si="118"/>
        <v>0</v>
      </c>
      <c r="J133" s="265"/>
      <c r="K133" s="43"/>
      <c r="L133" s="93">
        <f t="shared" si="119"/>
        <v>0</v>
      </c>
      <c r="M133" s="230"/>
      <c r="N133" s="43"/>
      <c r="O133" s="87">
        <f t="shared" si="120"/>
        <v>0</v>
      </c>
      <c r="P133" s="746"/>
      <c r="Q133" s="331"/>
    </row>
    <row r="134" spans="1:17" ht="47.25" hidden="1" customHeight="1" x14ac:dyDescent="0.2">
      <c r="A134" s="30">
        <v>2314</v>
      </c>
      <c r="B134" s="41" t="s">
        <v>307</v>
      </c>
      <c r="C134" s="190">
        <f t="shared" si="100"/>
        <v>0</v>
      </c>
      <c r="D134" s="265"/>
      <c r="E134" s="43"/>
      <c r="F134" s="93">
        <f t="shared" si="117"/>
        <v>0</v>
      </c>
      <c r="G134" s="230"/>
      <c r="H134" s="43"/>
      <c r="I134" s="87">
        <f t="shared" si="118"/>
        <v>0</v>
      </c>
      <c r="J134" s="265"/>
      <c r="K134" s="43"/>
      <c r="L134" s="93">
        <f t="shared" si="119"/>
        <v>0</v>
      </c>
      <c r="M134" s="230"/>
      <c r="N134" s="43"/>
      <c r="O134" s="87">
        <f t="shared" si="120"/>
        <v>0</v>
      </c>
      <c r="P134" s="746"/>
      <c r="Q134" s="331"/>
    </row>
    <row r="135" spans="1:17" x14ac:dyDescent="0.2">
      <c r="A135" s="72">
        <v>2320</v>
      </c>
      <c r="B135" s="41" t="s">
        <v>130</v>
      </c>
      <c r="C135" s="190">
        <f t="shared" si="100"/>
        <v>525</v>
      </c>
      <c r="D135" s="129">
        <f t="shared" ref="D135" si="121">SUM(D136:D138)</f>
        <v>225</v>
      </c>
      <c r="E135" s="87">
        <f>SUM(E136:E138)</f>
        <v>0</v>
      </c>
      <c r="F135" s="312">
        <f>SUM(F136:F138)</f>
        <v>225</v>
      </c>
      <c r="G135" s="231">
        <f t="shared" ref="G135" si="122">SUM(G136:G138)</f>
        <v>0</v>
      </c>
      <c r="H135" s="87">
        <f>SUM(H136:H138)</f>
        <v>0</v>
      </c>
      <c r="I135" s="312">
        <f t="shared" ref="I135:N135" si="123">SUM(I136:I138)</f>
        <v>0</v>
      </c>
      <c r="J135" s="129">
        <f t="shared" si="123"/>
        <v>300</v>
      </c>
      <c r="K135" s="73">
        <f t="shared" si="123"/>
        <v>0</v>
      </c>
      <c r="L135" s="93">
        <f t="shared" si="123"/>
        <v>300</v>
      </c>
      <c r="M135" s="231">
        <f t="shared" si="123"/>
        <v>0</v>
      </c>
      <c r="N135" s="73">
        <f t="shared" si="123"/>
        <v>0</v>
      </c>
      <c r="O135" s="87">
        <f>SUM(O136:O138)</f>
        <v>0</v>
      </c>
      <c r="P135" s="746"/>
      <c r="Q135" s="331"/>
    </row>
    <row r="136" spans="1:17" hidden="1" x14ac:dyDescent="0.2">
      <c r="A136" s="30">
        <v>2321</v>
      </c>
      <c r="B136" s="41" t="s">
        <v>131</v>
      </c>
      <c r="C136" s="190">
        <f t="shared" si="100"/>
        <v>0</v>
      </c>
      <c r="D136" s="265"/>
      <c r="E136" s="43"/>
      <c r="F136" s="93">
        <f t="shared" ref="F136:F139" si="124">D136+E136</f>
        <v>0</v>
      </c>
      <c r="G136" s="230"/>
      <c r="H136" s="43"/>
      <c r="I136" s="87">
        <f t="shared" ref="I136:I139" si="125">G136+H136</f>
        <v>0</v>
      </c>
      <c r="J136" s="265"/>
      <c r="K136" s="43"/>
      <c r="L136" s="93">
        <f t="shared" ref="L136:L139" si="126">J136+K136</f>
        <v>0</v>
      </c>
      <c r="M136" s="230"/>
      <c r="N136" s="43"/>
      <c r="O136" s="87">
        <f t="shared" ref="O136:O139" si="127">M136+N136</f>
        <v>0</v>
      </c>
      <c r="P136" s="746"/>
      <c r="Q136" s="331"/>
    </row>
    <row r="137" spans="1:17" x14ac:dyDescent="0.2">
      <c r="A137" s="30">
        <v>2322</v>
      </c>
      <c r="B137" s="41" t="s">
        <v>132</v>
      </c>
      <c r="C137" s="190">
        <f t="shared" si="100"/>
        <v>525</v>
      </c>
      <c r="D137" s="265">
        <v>225</v>
      </c>
      <c r="E137" s="155"/>
      <c r="F137" s="312">
        <f t="shared" si="124"/>
        <v>225</v>
      </c>
      <c r="G137" s="230"/>
      <c r="H137" s="155"/>
      <c r="I137" s="312">
        <f t="shared" si="125"/>
        <v>0</v>
      </c>
      <c r="J137" s="265">
        <v>300</v>
      </c>
      <c r="K137" s="43"/>
      <c r="L137" s="93">
        <f t="shared" si="126"/>
        <v>300</v>
      </c>
      <c r="M137" s="230"/>
      <c r="N137" s="43"/>
      <c r="O137" s="87">
        <f t="shared" si="127"/>
        <v>0</v>
      </c>
      <c r="P137" s="746"/>
      <c r="Q137" s="331"/>
    </row>
    <row r="138" spans="1:17" ht="10.5" hidden="1" customHeight="1" x14ac:dyDescent="0.2">
      <c r="A138" s="30">
        <v>2329</v>
      </c>
      <c r="B138" s="41" t="s">
        <v>133</v>
      </c>
      <c r="C138" s="190">
        <f t="shared" si="100"/>
        <v>0</v>
      </c>
      <c r="D138" s="265"/>
      <c r="E138" s="43"/>
      <c r="F138" s="93">
        <f t="shared" si="124"/>
        <v>0</v>
      </c>
      <c r="G138" s="230"/>
      <c r="H138" s="43"/>
      <c r="I138" s="87">
        <f t="shared" si="125"/>
        <v>0</v>
      </c>
      <c r="J138" s="265"/>
      <c r="K138" s="43"/>
      <c r="L138" s="93">
        <f t="shared" si="126"/>
        <v>0</v>
      </c>
      <c r="M138" s="230"/>
      <c r="N138" s="43"/>
      <c r="O138" s="87">
        <f t="shared" si="127"/>
        <v>0</v>
      </c>
      <c r="P138" s="746"/>
      <c r="Q138" s="331"/>
    </row>
    <row r="139" spans="1:17" hidden="1" x14ac:dyDescent="0.2">
      <c r="A139" s="72">
        <v>2330</v>
      </c>
      <c r="B139" s="41" t="s">
        <v>134</v>
      </c>
      <c r="C139" s="190">
        <f t="shared" si="100"/>
        <v>0</v>
      </c>
      <c r="D139" s="265"/>
      <c r="E139" s="43"/>
      <c r="F139" s="93">
        <f t="shared" si="124"/>
        <v>0</v>
      </c>
      <c r="G139" s="230"/>
      <c r="H139" s="43"/>
      <c r="I139" s="87">
        <f t="shared" si="125"/>
        <v>0</v>
      </c>
      <c r="J139" s="265"/>
      <c r="K139" s="43"/>
      <c r="L139" s="93">
        <f t="shared" si="126"/>
        <v>0</v>
      </c>
      <c r="M139" s="230"/>
      <c r="N139" s="43"/>
      <c r="O139" s="87">
        <f t="shared" si="127"/>
        <v>0</v>
      </c>
      <c r="P139" s="746"/>
      <c r="Q139" s="331"/>
    </row>
    <row r="140" spans="1:17" ht="48" x14ac:dyDescent="0.2">
      <c r="A140" s="72">
        <v>2340</v>
      </c>
      <c r="B140" s="41" t="s">
        <v>135</v>
      </c>
      <c r="C140" s="190">
        <f t="shared" si="100"/>
        <v>356</v>
      </c>
      <c r="D140" s="129">
        <f t="shared" ref="D140" si="128">SUM(D141:D142)</f>
        <v>356</v>
      </c>
      <c r="E140" s="87">
        <f>SUM(E141:E142)</f>
        <v>0</v>
      </c>
      <c r="F140" s="312">
        <f>SUM(F141:F142)</f>
        <v>356</v>
      </c>
      <c r="G140" s="231">
        <f t="shared" ref="G140:N140" si="129">SUM(G141:G142)</f>
        <v>0</v>
      </c>
      <c r="H140" s="87">
        <f t="shared" si="129"/>
        <v>0</v>
      </c>
      <c r="I140" s="312">
        <f t="shared" si="129"/>
        <v>0</v>
      </c>
      <c r="J140" s="129">
        <f t="shared" si="129"/>
        <v>0</v>
      </c>
      <c r="K140" s="73">
        <f t="shared" si="129"/>
        <v>0</v>
      </c>
      <c r="L140" s="93">
        <f t="shared" si="129"/>
        <v>0</v>
      </c>
      <c r="M140" s="231">
        <f t="shared" si="129"/>
        <v>0</v>
      </c>
      <c r="N140" s="73">
        <f t="shared" si="129"/>
        <v>0</v>
      </c>
      <c r="O140" s="87">
        <f>SUM(O141:O142)</f>
        <v>0</v>
      </c>
      <c r="P140" s="746"/>
      <c r="Q140" s="331"/>
    </row>
    <row r="141" spans="1:17" x14ac:dyDescent="0.2">
      <c r="A141" s="30">
        <v>2341</v>
      </c>
      <c r="B141" s="41" t="s">
        <v>136</v>
      </c>
      <c r="C141" s="190">
        <f t="shared" si="100"/>
        <v>356</v>
      </c>
      <c r="D141" s="265">
        <v>356</v>
      </c>
      <c r="E141" s="155"/>
      <c r="F141" s="312">
        <f t="shared" ref="F141:F142" si="130">D141+E141</f>
        <v>356</v>
      </c>
      <c r="G141" s="230"/>
      <c r="H141" s="155"/>
      <c r="I141" s="312">
        <f t="shared" ref="I141:I142" si="131">G141+H141</f>
        <v>0</v>
      </c>
      <c r="J141" s="265"/>
      <c r="K141" s="43"/>
      <c r="L141" s="93">
        <f t="shared" ref="L141:L142" si="132">J141+K141</f>
        <v>0</v>
      </c>
      <c r="M141" s="230"/>
      <c r="N141" s="43"/>
      <c r="O141" s="87">
        <f t="shared" ref="O141:O142" si="133">M141+N141</f>
        <v>0</v>
      </c>
      <c r="P141" s="746"/>
      <c r="Q141" s="331"/>
    </row>
    <row r="142" spans="1:17" ht="24" hidden="1" x14ac:dyDescent="0.2">
      <c r="A142" s="30">
        <v>2344</v>
      </c>
      <c r="B142" s="41" t="s">
        <v>137</v>
      </c>
      <c r="C142" s="190">
        <f t="shared" si="100"/>
        <v>0</v>
      </c>
      <c r="D142" s="265"/>
      <c r="E142" s="43"/>
      <c r="F142" s="93">
        <f t="shared" si="130"/>
        <v>0</v>
      </c>
      <c r="G142" s="230"/>
      <c r="H142" s="43"/>
      <c r="I142" s="87">
        <f t="shared" si="131"/>
        <v>0</v>
      </c>
      <c r="J142" s="265"/>
      <c r="K142" s="43"/>
      <c r="L142" s="93">
        <f t="shared" si="132"/>
        <v>0</v>
      </c>
      <c r="M142" s="230"/>
      <c r="N142" s="43"/>
      <c r="O142" s="87">
        <f t="shared" si="133"/>
        <v>0</v>
      </c>
      <c r="P142" s="746"/>
      <c r="Q142" s="331"/>
    </row>
    <row r="143" spans="1:17" ht="24" x14ac:dyDescent="0.2">
      <c r="A143" s="70">
        <v>2350</v>
      </c>
      <c r="B143" s="55" t="s">
        <v>138</v>
      </c>
      <c r="C143" s="195">
        <f t="shared" si="100"/>
        <v>9039</v>
      </c>
      <c r="D143" s="82">
        <f t="shared" ref="D143" si="134">SUM(D144:D149)</f>
        <v>3432</v>
      </c>
      <c r="E143" s="153">
        <f>SUM(E144:E149)</f>
        <v>0</v>
      </c>
      <c r="F143" s="309">
        <f>SUM(F144:F149)</f>
        <v>3432</v>
      </c>
      <c r="G143" s="229">
        <f t="shared" ref="G143:N143" si="135">SUM(G144:G149)</f>
        <v>0</v>
      </c>
      <c r="H143" s="153">
        <f t="shared" si="135"/>
        <v>0</v>
      </c>
      <c r="I143" s="309">
        <f t="shared" si="135"/>
        <v>0</v>
      </c>
      <c r="J143" s="82">
        <f t="shared" si="135"/>
        <v>5607</v>
      </c>
      <c r="K143" s="71">
        <f t="shared" si="135"/>
        <v>0</v>
      </c>
      <c r="L143" s="172">
        <f t="shared" si="135"/>
        <v>5607</v>
      </c>
      <c r="M143" s="229">
        <f t="shared" si="135"/>
        <v>0</v>
      </c>
      <c r="N143" s="71">
        <f t="shared" si="135"/>
        <v>0</v>
      </c>
      <c r="O143" s="153">
        <f>SUM(O144:O149)</f>
        <v>0</v>
      </c>
      <c r="P143" s="750"/>
      <c r="Q143" s="331"/>
    </row>
    <row r="144" spans="1:17" x14ac:dyDescent="0.2">
      <c r="A144" s="27">
        <v>2351</v>
      </c>
      <c r="B144" s="38" t="s">
        <v>139</v>
      </c>
      <c r="C144" s="189">
        <f t="shared" si="100"/>
        <v>1997</v>
      </c>
      <c r="D144" s="264">
        <v>997</v>
      </c>
      <c r="E144" s="154"/>
      <c r="F144" s="315">
        <f t="shared" ref="F144:F149" si="136">D144+E144</f>
        <v>997</v>
      </c>
      <c r="G144" s="220"/>
      <c r="H144" s="154"/>
      <c r="I144" s="315">
        <f t="shared" ref="I144:I149" si="137">G144+H144</f>
        <v>0</v>
      </c>
      <c r="J144" s="264">
        <v>1000</v>
      </c>
      <c r="K144" s="40"/>
      <c r="L144" s="175">
        <f t="shared" ref="L144:L149" si="138">J144+K144</f>
        <v>1000</v>
      </c>
      <c r="M144" s="220"/>
      <c r="N144" s="40"/>
      <c r="O144" s="86">
        <f t="shared" ref="O144:O149" si="139">M144+N144</f>
        <v>0</v>
      </c>
      <c r="P144" s="745"/>
      <c r="Q144" s="331"/>
    </row>
    <row r="145" spans="1:17" x14ac:dyDescent="0.2">
      <c r="A145" s="30">
        <v>2352</v>
      </c>
      <c r="B145" s="41" t="s">
        <v>140</v>
      </c>
      <c r="C145" s="190">
        <f t="shared" si="100"/>
        <v>4981</v>
      </c>
      <c r="D145" s="265">
        <v>1281</v>
      </c>
      <c r="E145" s="155"/>
      <c r="F145" s="312">
        <f t="shared" si="136"/>
        <v>1281</v>
      </c>
      <c r="G145" s="230"/>
      <c r="H145" s="155"/>
      <c r="I145" s="312">
        <f t="shared" si="137"/>
        <v>0</v>
      </c>
      <c r="J145" s="265">
        <v>3700</v>
      </c>
      <c r="K145" s="43"/>
      <c r="L145" s="93">
        <f t="shared" si="138"/>
        <v>3700</v>
      </c>
      <c r="M145" s="230"/>
      <c r="N145" s="43"/>
      <c r="O145" s="87">
        <f t="shared" si="139"/>
        <v>0</v>
      </c>
      <c r="P145" s="746"/>
      <c r="Q145" s="331"/>
    </row>
    <row r="146" spans="1:17" ht="24" x14ac:dyDescent="0.2">
      <c r="A146" s="30">
        <v>2353</v>
      </c>
      <c r="B146" s="41" t="s">
        <v>141</v>
      </c>
      <c r="C146" s="190">
        <f t="shared" si="100"/>
        <v>1761</v>
      </c>
      <c r="D146" s="265">
        <v>854</v>
      </c>
      <c r="E146" s="155"/>
      <c r="F146" s="312">
        <f t="shared" si="136"/>
        <v>854</v>
      </c>
      <c r="G146" s="230"/>
      <c r="H146" s="155"/>
      <c r="I146" s="312">
        <f t="shared" si="137"/>
        <v>0</v>
      </c>
      <c r="J146" s="265">
        <v>907</v>
      </c>
      <c r="K146" s="43"/>
      <c r="L146" s="93">
        <f t="shared" si="138"/>
        <v>907</v>
      </c>
      <c r="M146" s="230"/>
      <c r="N146" s="43"/>
      <c r="O146" s="87">
        <f t="shared" si="139"/>
        <v>0</v>
      </c>
      <c r="P146" s="746"/>
      <c r="Q146" s="331"/>
    </row>
    <row r="147" spans="1:17" ht="24" hidden="1" x14ac:dyDescent="0.2">
      <c r="A147" s="30">
        <v>2354</v>
      </c>
      <c r="B147" s="41" t="s">
        <v>142</v>
      </c>
      <c r="C147" s="190">
        <f t="shared" si="100"/>
        <v>0</v>
      </c>
      <c r="D147" s="265"/>
      <c r="E147" s="43"/>
      <c r="F147" s="93">
        <f t="shared" si="136"/>
        <v>0</v>
      </c>
      <c r="G147" s="230"/>
      <c r="H147" s="43"/>
      <c r="I147" s="87">
        <f t="shared" si="137"/>
        <v>0</v>
      </c>
      <c r="J147" s="265"/>
      <c r="K147" s="43"/>
      <c r="L147" s="93">
        <f t="shared" si="138"/>
        <v>0</v>
      </c>
      <c r="M147" s="230"/>
      <c r="N147" s="43"/>
      <c r="O147" s="87">
        <f t="shared" si="139"/>
        <v>0</v>
      </c>
      <c r="P147" s="746"/>
      <c r="Q147" s="331"/>
    </row>
    <row r="148" spans="1:17" ht="24" x14ac:dyDescent="0.2">
      <c r="A148" s="30">
        <v>2355</v>
      </c>
      <c r="B148" s="41" t="s">
        <v>143</v>
      </c>
      <c r="C148" s="190">
        <f t="shared" si="100"/>
        <v>300</v>
      </c>
      <c r="D148" s="265">
        <v>300</v>
      </c>
      <c r="E148" s="155"/>
      <c r="F148" s="312">
        <f t="shared" si="136"/>
        <v>300</v>
      </c>
      <c r="G148" s="230"/>
      <c r="H148" s="155"/>
      <c r="I148" s="312">
        <f t="shared" si="137"/>
        <v>0</v>
      </c>
      <c r="J148" s="265"/>
      <c r="K148" s="43"/>
      <c r="L148" s="93">
        <f t="shared" si="138"/>
        <v>0</v>
      </c>
      <c r="M148" s="230"/>
      <c r="N148" s="43"/>
      <c r="O148" s="87">
        <f t="shared" si="139"/>
        <v>0</v>
      </c>
      <c r="P148" s="746"/>
      <c r="Q148" s="331"/>
    </row>
    <row r="149" spans="1:17" ht="24" hidden="1" x14ac:dyDescent="0.2">
      <c r="A149" s="30">
        <v>2359</v>
      </c>
      <c r="B149" s="41" t="s">
        <v>144</v>
      </c>
      <c r="C149" s="190">
        <f t="shared" si="100"/>
        <v>0</v>
      </c>
      <c r="D149" s="265"/>
      <c r="E149" s="43"/>
      <c r="F149" s="93">
        <f t="shared" si="136"/>
        <v>0</v>
      </c>
      <c r="G149" s="230"/>
      <c r="H149" s="43"/>
      <c r="I149" s="87">
        <f t="shared" si="137"/>
        <v>0</v>
      </c>
      <c r="J149" s="265"/>
      <c r="K149" s="43"/>
      <c r="L149" s="93">
        <f t="shared" si="138"/>
        <v>0</v>
      </c>
      <c r="M149" s="230"/>
      <c r="N149" s="43"/>
      <c r="O149" s="87">
        <f t="shared" si="139"/>
        <v>0</v>
      </c>
      <c r="P149" s="746"/>
      <c r="Q149" s="331"/>
    </row>
    <row r="150" spans="1:17" ht="24.75" hidden="1" customHeight="1" x14ac:dyDescent="0.2">
      <c r="A150" s="72">
        <v>2360</v>
      </c>
      <c r="B150" s="41" t="s">
        <v>145</v>
      </c>
      <c r="C150" s="190">
        <f t="shared" si="100"/>
        <v>0</v>
      </c>
      <c r="D150" s="129">
        <f t="shared" ref="D150" si="140">SUM(D151:D157)</f>
        <v>0</v>
      </c>
      <c r="E150" s="73">
        <f>SUM(E151:E157)</f>
        <v>0</v>
      </c>
      <c r="F150" s="93">
        <f>SUM(F151:F157)</f>
        <v>0</v>
      </c>
      <c r="G150" s="231">
        <f t="shared" ref="G150:N150" si="141">SUM(G151:G157)</f>
        <v>0</v>
      </c>
      <c r="H150" s="73">
        <f t="shared" si="141"/>
        <v>0</v>
      </c>
      <c r="I150" s="87">
        <f t="shared" si="141"/>
        <v>0</v>
      </c>
      <c r="J150" s="129">
        <f t="shared" si="141"/>
        <v>0</v>
      </c>
      <c r="K150" s="73">
        <f t="shared" si="141"/>
        <v>0</v>
      </c>
      <c r="L150" s="93">
        <f t="shared" si="141"/>
        <v>0</v>
      </c>
      <c r="M150" s="231">
        <f t="shared" si="141"/>
        <v>0</v>
      </c>
      <c r="N150" s="73">
        <f t="shared" si="141"/>
        <v>0</v>
      </c>
      <c r="O150" s="87">
        <f>SUM(O151:O157)</f>
        <v>0</v>
      </c>
      <c r="P150" s="746"/>
      <c r="Q150" s="331"/>
    </row>
    <row r="151" spans="1:17" hidden="1" x14ac:dyDescent="0.2">
      <c r="A151" s="29">
        <v>2361</v>
      </c>
      <c r="B151" s="41" t="s">
        <v>146</v>
      </c>
      <c r="C151" s="190">
        <f t="shared" si="100"/>
        <v>0</v>
      </c>
      <c r="D151" s="265"/>
      <c r="E151" s="43"/>
      <c r="F151" s="93">
        <f t="shared" ref="F151:F158" si="142">D151+E151</f>
        <v>0</v>
      </c>
      <c r="G151" s="230"/>
      <c r="H151" s="43"/>
      <c r="I151" s="87">
        <f t="shared" ref="I151:I158" si="143">G151+H151</f>
        <v>0</v>
      </c>
      <c r="J151" s="265"/>
      <c r="K151" s="43"/>
      <c r="L151" s="93">
        <f t="shared" ref="L151:L158" si="144">J151+K151</f>
        <v>0</v>
      </c>
      <c r="M151" s="230"/>
      <c r="N151" s="43"/>
      <c r="O151" s="87">
        <f t="shared" ref="O151:O158" si="145">M151+N151</f>
        <v>0</v>
      </c>
      <c r="P151" s="746"/>
      <c r="Q151" s="331"/>
    </row>
    <row r="152" spans="1:17" ht="24" hidden="1" x14ac:dyDescent="0.2">
      <c r="A152" s="29">
        <v>2362</v>
      </c>
      <c r="B152" s="41" t="s">
        <v>147</v>
      </c>
      <c r="C152" s="190">
        <f t="shared" si="100"/>
        <v>0</v>
      </c>
      <c r="D152" s="265"/>
      <c r="E152" s="43"/>
      <c r="F152" s="93">
        <f t="shared" si="142"/>
        <v>0</v>
      </c>
      <c r="G152" s="230"/>
      <c r="H152" s="43"/>
      <c r="I152" s="87">
        <f t="shared" si="143"/>
        <v>0</v>
      </c>
      <c r="J152" s="265"/>
      <c r="K152" s="43"/>
      <c r="L152" s="93">
        <f t="shared" si="144"/>
        <v>0</v>
      </c>
      <c r="M152" s="230"/>
      <c r="N152" s="43"/>
      <c r="O152" s="87">
        <f t="shared" si="145"/>
        <v>0</v>
      </c>
      <c r="P152" s="746"/>
      <c r="Q152" s="331"/>
    </row>
    <row r="153" spans="1:17" hidden="1" x14ac:dyDescent="0.2">
      <c r="A153" s="29">
        <v>2363</v>
      </c>
      <c r="B153" s="41" t="s">
        <v>148</v>
      </c>
      <c r="C153" s="190">
        <f t="shared" si="100"/>
        <v>0</v>
      </c>
      <c r="D153" s="265"/>
      <c r="E153" s="43"/>
      <c r="F153" s="93">
        <f t="shared" si="142"/>
        <v>0</v>
      </c>
      <c r="G153" s="230"/>
      <c r="H153" s="43"/>
      <c r="I153" s="87">
        <f t="shared" si="143"/>
        <v>0</v>
      </c>
      <c r="J153" s="265"/>
      <c r="K153" s="43"/>
      <c r="L153" s="93">
        <f t="shared" si="144"/>
        <v>0</v>
      </c>
      <c r="M153" s="230"/>
      <c r="N153" s="43"/>
      <c r="O153" s="87">
        <f t="shared" si="145"/>
        <v>0</v>
      </c>
      <c r="P153" s="746"/>
      <c r="Q153" s="331"/>
    </row>
    <row r="154" spans="1:17" hidden="1" x14ac:dyDescent="0.2">
      <c r="A154" s="29">
        <v>2364</v>
      </c>
      <c r="B154" s="41" t="s">
        <v>149</v>
      </c>
      <c r="C154" s="190">
        <f t="shared" si="100"/>
        <v>0</v>
      </c>
      <c r="D154" s="265"/>
      <c r="E154" s="43"/>
      <c r="F154" s="93">
        <f t="shared" si="142"/>
        <v>0</v>
      </c>
      <c r="G154" s="230"/>
      <c r="H154" s="43"/>
      <c r="I154" s="87">
        <f t="shared" si="143"/>
        <v>0</v>
      </c>
      <c r="J154" s="265"/>
      <c r="K154" s="43"/>
      <c r="L154" s="93">
        <f t="shared" si="144"/>
        <v>0</v>
      </c>
      <c r="M154" s="230"/>
      <c r="N154" s="43"/>
      <c r="O154" s="87">
        <f t="shared" si="145"/>
        <v>0</v>
      </c>
      <c r="P154" s="746"/>
      <c r="Q154" s="331"/>
    </row>
    <row r="155" spans="1:17" ht="12.75" hidden="1" customHeight="1" x14ac:dyDescent="0.2">
      <c r="A155" s="29">
        <v>2365</v>
      </c>
      <c r="B155" s="41" t="s">
        <v>150</v>
      </c>
      <c r="C155" s="190">
        <f t="shared" si="100"/>
        <v>0</v>
      </c>
      <c r="D155" s="265"/>
      <c r="E155" s="43"/>
      <c r="F155" s="93">
        <f t="shared" si="142"/>
        <v>0</v>
      </c>
      <c r="G155" s="230"/>
      <c r="H155" s="43"/>
      <c r="I155" s="87">
        <f t="shared" si="143"/>
        <v>0</v>
      </c>
      <c r="J155" s="265"/>
      <c r="K155" s="43"/>
      <c r="L155" s="93">
        <f t="shared" si="144"/>
        <v>0</v>
      </c>
      <c r="M155" s="230"/>
      <c r="N155" s="43"/>
      <c r="O155" s="87">
        <f t="shared" si="145"/>
        <v>0</v>
      </c>
      <c r="P155" s="746"/>
      <c r="Q155" s="331"/>
    </row>
    <row r="156" spans="1:17" ht="36" hidden="1" x14ac:dyDescent="0.2">
      <c r="A156" s="29">
        <v>2366</v>
      </c>
      <c r="B156" s="41" t="s">
        <v>151</v>
      </c>
      <c r="C156" s="190">
        <f t="shared" si="100"/>
        <v>0</v>
      </c>
      <c r="D156" s="265"/>
      <c r="E156" s="43"/>
      <c r="F156" s="93">
        <f t="shared" si="142"/>
        <v>0</v>
      </c>
      <c r="G156" s="230"/>
      <c r="H156" s="43"/>
      <c r="I156" s="87">
        <f t="shared" si="143"/>
        <v>0</v>
      </c>
      <c r="J156" s="265"/>
      <c r="K156" s="43"/>
      <c r="L156" s="93">
        <f t="shared" si="144"/>
        <v>0</v>
      </c>
      <c r="M156" s="230"/>
      <c r="N156" s="43"/>
      <c r="O156" s="87">
        <f t="shared" si="145"/>
        <v>0</v>
      </c>
      <c r="P156" s="746"/>
      <c r="Q156" s="331"/>
    </row>
    <row r="157" spans="1:17" ht="48" hidden="1" x14ac:dyDescent="0.2">
      <c r="A157" s="29">
        <v>2369</v>
      </c>
      <c r="B157" s="41" t="s">
        <v>152</v>
      </c>
      <c r="C157" s="190">
        <f t="shared" si="100"/>
        <v>0</v>
      </c>
      <c r="D157" s="265"/>
      <c r="E157" s="43"/>
      <c r="F157" s="93">
        <f t="shared" si="142"/>
        <v>0</v>
      </c>
      <c r="G157" s="230"/>
      <c r="H157" s="43"/>
      <c r="I157" s="87">
        <f t="shared" si="143"/>
        <v>0</v>
      </c>
      <c r="J157" s="265"/>
      <c r="K157" s="43"/>
      <c r="L157" s="93">
        <f t="shared" si="144"/>
        <v>0</v>
      </c>
      <c r="M157" s="230"/>
      <c r="N157" s="43"/>
      <c r="O157" s="87">
        <f t="shared" si="145"/>
        <v>0</v>
      </c>
      <c r="P157" s="746"/>
      <c r="Q157" s="331"/>
    </row>
    <row r="158" spans="1:17" x14ac:dyDescent="0.2">
      <c r="A158" s="70">
        <v>2370</v>
      </c>
      <c r="B158" s="55" t="s">
        <v>153</v>
      </c>
      <c r="C158" s="195">
        <f t="shared" si="100"/>
        <v>16135</v>
      </c>
      <c r="D158" s="262">
        <v>16135</v>
      </c>
      <c r="E158" s="156"/>
      <c r="F158" s="309">
        <f t="shared" si="142"/>
        <v>16135</v>
      </c>
      <c r="G158" s="232"/>
      <c r="H158" s="156"/>
      <c r="I158" s="309">
        <f t="shared" si="143"/>
        <v>0</v>
      </c>
      <c r="J158" s="262"/>
      <c r="K158" s="74"/>
      <c r="L158" s="172">
        <f t="shared" si="144"/>
        <v>0</v>
      </c>
      <c r="M158" s="232"/>
      <c r="N158" s="74"/>
      <c r="O158" s="153">
        <f t="shared" si="145"/>
        <v>0</v>
      </c>
      <c r="P158" s="750"/>
      <c r="Q158" s="331"/>
    </row>
    <row r="159" spans="1:17" hidden="1" x14ac:dyDescent="0.2">
      <c r="A159" s="70">
        <v>2380</v>
      </c>
      <c r="B159" s="55" t="s">
        <v>154</v>
      </c>
      <c r="C159" s="195">
        <f t="shared" si="100"/>
        <v>0</v>
      </c>
      <c r="D159" s="82">
        <f t="shared" ref="D159:E159" si="146">SUM(D160:D161)</f>
        <v>0</v>
      </c>
      <c r="E159" s="71">
        <f t="shared" si="146"/>
        <v>0</v>
      </c>
      <c r="F159" s="172">
        <f>SUM(F160:F161)</f>
        <v>0</v>
      </c>
      <c r="G159" s="229">
        <f t="shared" ref="G159:N159" si="147">SUM(G160:G161)</f>
        <v>0</v>
      </c>
      <c r="H159" s="71">
        <f t="shared" si="147"/>
        <v>0</v>
      </c>
      <c r="I159" s="153">
        <f t="shared" si="147"/>
        <v>0</v>
      </c>
      <c r="J159" s="82">
        <f t="shared" si="147"/>
        <v>0</v>
      </c>
      <c r="K159" s="71">
        <f t="shared" si="147"/>
        <v>0</v>
      </c>
      <c r="L159" s="172">
        <f t="shared" si="147"/>
        <v>0</v>
      </c>
      <c r="M159" s="229">
        <f t="shared" si="147"/>
        <v>0</v>
      </c>
      <c r="N159" s="71">
        <f t="shared" si="147"/>
        <v>0</v>
      </c>
      <c r="O159" s="153">
        <f>SUM(O160:O161)</f>
        <v>0</v>
      </c>
      <c r="P159" s="750"/>
      <c r="Q159" s="331"/>
    </row>
    <row r="160" spans="1:17" hidden="1" x14ac:dyDescent="0.2">
      <c r="A160" s="26">
        <v>2381</v>
      </c>
      <c r="B160" s="38" t="s">
        <v>155</v>
      </c>
      <c r="C160" s="189">
        <f t="shared" si="100"/>
        <v>0</v>
      </c>
      <c r="D160" s="264"/>
      <c r="E160" s="40"/>
      <c r="F160" s="175">
        <f t="shared" ref="F160:F163" si="148">D160+E160</f>
        <v>0</v>
      </c>
      <c r="G160" s="220"/>
      <c r="H160" s="40"/>
      <c r="I160" s="86">
        <f t="shared" ref="I160:I163" si="149">G160+H160</f>
        <v>0</v>
      </c>
      <c r="J160" s="264"/>
      <c r="K160" s="40"/>
      <c r="L160" s="175">
        <f t="shared" ref="L160:L163" si="150">J160+K160</f>
        <v>0</v>
      </c>
      <c r="M160" s="220"/>
      <c r="N160" s="40"/>
      <c r="O160" s="86">
        <f t="shared" ref="O160:O163" si="151">M160+N160</f>
        <v>0</v>
      </c>
      <c r="P160" s="745"/>
      <c r="Q160" s="331"/>
    </row>
    <row r="161" spans="1:17" ht="24" hidden="1" x14ac:dyDescent="0.2">
      <c r="A161" s="29">
        <v>2389</v>
      </c>
      <c r="B161" s="41" t="s">
        <v>156</v>
      </c>
      <c r="C161" s="190">
        <f t="shared" si="100"/>
        <v>0</v>
      </c>
      <c r="D161" s="265"/>
      <c r="E161" s="43"/>
      <c r="F161" s="93">
        <f t="shared" si="148"/>
        <v>0</v>
      </c>
      <c r="G161" s="230"/>
      <c r="H161" s="43"/>
      <c r="I161" s="87">
        <f t="shared" si="149"/>
        <v>0</v>
      </c>
      <c r="J161" s="265"/>
      <c r="K161" s="43"/>
      <c r="L161" s="93">
        <f t="shared" si="150"/>
        <v>0</v>
      </c>
      <c r="M161" s="230"/>
      <c r="N161" s="43"/>
      <c r="O161" s="87">
        <f t="shared" si="151"/>
        <v>0</v>
      </c>
      <c r="P161" s="746"/>
      <c r="Q161" s="331"/>
    </row>
    <row r="162" spans="1:17" hidden="1" x14ac:dyDescent="0.2">
      <c r="A162" s="70">
        <v>2390</v>
      </c>
      <c r="B162" s="55" t="s">
        <v>157</v>
      </c>
      <c r="C162" s="195">
        <f t="shared" si="100"/>
        <v>0</v>
      </c>
      <c r="D162" s="262"/>
      <c r="E162" s="74"/>
      <c r="F162" s="172">
        <f t="shared" si="148"/>
        <v>0</v>
      </c>
      <c r="G162" s="232"/>
      <c r="H162" s="74"/>
      <c r="I162" s="153">
        <f t="shared" si="149"/>
        <v>0</v>
      </c>
      <c r="J162" s="262"/>
      <c r="K162" s="74"/>
      <c r="L162" s="172">
        <f t="shared" si="150"/>
        <v>0</v>
      </c>
      <c r="M162" s="232"/>
      <c r="N162" s="74"/>
      <c r="O162" s="153">
        <f t="shared" si="151"/>
        <v>0</v>
      </c>
      <c r="P162" s="750"/>
      <c r="Q162" s="331"/>
    </row>
    <row r="163" spans="1:17" hidden="1" x14ac:dyDescent="0.2">
      <c r="A163" s="34">
        <v>2400</v>
      </c>
      <c r="B163" s="69" t="s">
        <v>158</v>
      </c>
      <c r="C163" s="188">
        <f t="shared" si="100"/>
        <v>0</v>
      </c>
      <c r="D163" s="249"/>
      <c r="E163" s="76"/>
      <c r="F163" s="174">
        <f t="shared" si="148"/>
        <v>0</v>
      </c>
      <c r="G163" s="234"/>
      <c r="H163" s="76"/>
      <c r="I163" s="120">
        <f t="shared" si="149"/>
        <v>0</v>
      </c>
      <c r="J163" s="249"/>
      <c r="K163" s="76"/>
      <c r="L163" s="174">
        <f t="shared" si="150"/>
        <v>0</v>
      </c>
      <c r="M163" s="234"/>
      <c r="N163" s="76"/>
      <c r="O163" s="120">
        <f t="shared" si="151"/>
        <v>0</v>
      </c>
      <c r="P163" s="748"/>
      <c r="Q163" s="331"/>
    </row>
    <row r="164" spans="1:17" ht="24" x14ac:dyDescent="0.2">
      <c r="A164" s="34">
        <v>2500</v>
      </c>
      <c r="B164" s="69" t="s">
        <v>159</v>
      </c>
      <c r="C164" s="188">
        <f t="shared" si="100"/>
        <v>237</v>
      </c>
      <c r="D164" s="127">
        <f t="shared" ref="D164:E164" si="152">SUM(D165,D170)</f>
        <v>237</v>
      </c>
      <c r="E164" s="120">
        <f t="shared" si="152"/>
        <v>0</v>
      </c>
      <c r="F164" s="314">
        <f>SUM(F165,F170)</f>
        <v>237</v>
      </c>
      <c r="G164" s="228">
        <f t="shared" ref="G164:O164" si="153">SUM(G165,G170)</f>
        <v>0</v>
      </c>
      <c r="H164" s="120">
        <f t="shared" si="153"/>
        <v>0</v>
      </c>
      <c r="I164" s="314">
        <f t="shared" si="153"/>
        <v>0</v>
      </c>
      <c r="J164" s="127">
        <f t="shared" si="153"/>
        <v>0</v>
      </c>
      <c r="K164" s="36">
        <f t="shared" si="153"/>
        <v>0</v>
      </c>
      <c r="L164" s="174">
        <f t="shared" si="153"/>
        <v>0</v>
      </c>
      <c r="M164" s="228">
        <f t="shared" si="153"/>
        <v>0</v>
      </c>
      <c r="N164" s="36">
        <f t="shared" si="153"/>
        <v>0</v>
      </c>
      <c r="O164" s="120">
        <f t="shared" si="153"/>
        <v>0</v>
      </c>
      <c r="P164" s="756"/>
      <c r="Q164" s="331"/>
    </row>
    <row r="165" spans="1:17" ht="16.5" customHeight="1" x14ac:dyDescent="0.2">
      <c r="A165" s="686">
        <v>2510</v>
      </c>
      <c r="B165" s="38" t="s">
        <v>160</v>
      </c>
      <c r="C165" s="189">
        <f t="shared" si="100"/>
        <v>237</v>
      </c>
      <c r="D165" s="128">
        <f t="shared" ref="D165:E165" si="154">SUM(D166:D169)</f>
        <v>237</v>
      </c>
      <c r="E165" s="86">
        <f t="shared" si="154"/>
        <v>0</v>
      </c>
      <c r="F165" s="315">
        <f>SUM(F166:F169)</f>
        <v>237</v>
      </c>
      <c r="G165" s="233">
        <f t="shared" ref="G165:O165" si="155">SUM(G166:G169)</f>
        <v>0</v>
      </c>
      <c r="H165" s="86">
        <f t="shared" si="155"/>
        <v>0</v>
      </c>
      <c r="I165" s="315">
        <f t="shared" si="155"/>
        <v>0</v>
      </c>
      <c r="J165" s="128">
        <f t="shared" si="155"/>
        <v>0</v>
      </c>
      <c r="K165" s="75">
        <f t="shared" si="155"/>
        <v>0</v>
      </c>
      <c r="L165" s="175">
        <f t="shared" si="155"/>
        <v>0</v>
      </c>
      <c r="M165" s="233">
        <f t="shared" si="155"/>
        <v>0</v>
      </c>
      <c r="N165" s="75">
        <f t="shared" si="155"/>
        <v>0</v>
      </c>
      <c r="O165" s="158">
        <f t="shared" si="155"/>
        <v>0</v>
      </c>
      <c r="P165" s="749"/>
      <c r="Q165" s="331"/>
    </row>
    <row r="166" spans="1:17" ht="24" hidden="1" x14ac:dyDescent="0.2">
      <c r="A166" s="30">
        <v>2512</v>
      </c>
      <c r="B166" s="41" t="s">
        <v>161</v>
      </c>
      <c r="C166" s="190">
        <f t="shared" si="100"/>
        <v>0</v>
      </c>
      <c r="D166" s="265"/>
      <c r="E166" s="43"/>
      <c r="F166" s="93">
        <f t="shared" ref="F166:F171" si="156">D166+E166</f>
        <v>0</v>
      </c>
      <c r="G166" s="230"/>
      <c r="H166" s="43"/>
      <c r="I166" s="87">
        <f t="shared" ref="I166:I171" si="157">G166+H166</f>
        <v>0</v>
      </c>
      <c r="J166" s="265"/>
      <c r="K166" s="43"/>
      <c r="L166" s="93">
        <f t="shared" ref="L166:L171" si="158">J166+K166</f>
        <v>0</v>
      </c>
      <c r="M166" s="230"/>
      <c r="N166" s="43"/>
      <c r="O166" s="87">
        <f t="shared" ref="O166:O171" si="159">M166+N166</f>
        <v>0</v>
      </c>
      <c r="P166" s="746"/>
      <c r="Q166" s="331"/>
    </row>
    <row r="167" spans="1:17" ht="36" x14ac:dyDescent="0.2">
      <c r="A167" s="30">
        <v>2513</v>
      </c>
      <c r="B167" s="41" t="s">
        <v>162</v>
      </c>
      <c r="C167" s="190">
        <f t="shared" si="100"/>
        <v>237</v>
      </c>
      <c r="D167" s="265">
        <v>237</v>
      </c>
      <c r="E167" s="155"/>
      <c r="F167" s="312">
        <f t="shared" si="156"/>
        <v>237</v>
      </c>
      <c r="G167" s="230"/>
      <c r="H167" s="155"/>
      <c r="I167" s="312">
        <f t="shared" si="157"/>
        <v>0</v>
      </c>
      <c r="J167" s="265"/>
      <c r="K167" s="43"/>
      <c r="L167" s="93">
        <f t="shared" si="158"/>
        <v>0</v>
      </c>
      <c r="M167" s="230"/>
      <c r="N167" s="43"/>
      <c r="O167" s="87">
        <f t="shared" si="159"/>
        <v>0</v>
      </c>
      <c r="P167" s="746"/>
      <c r="Q167" s="331"/>
    </row>
    <row r="168" spans="1:17" ht="24" hidden="1" x14ac:dyDescent="0.2">
      <c r="A168" s="30">
        <v>2515</v>
      </c>
      <c r="B168" s="41" t="s">
        <v>163</v>
      </c>
      <c r="C168" s="190">
        <f t="shared" si="100"/>
        <v>0</v>
      </c>
      <c r="D168" s="265"/>
      <c r="E168" s="43"/>
      <c r="F168" s="93">
        <f t="shared" si="156"/>
        <v>0</v>
      </c>
      <c r="G168" s="230"/>
      <c r="H168" s="43"/>
      <c r="I168" s="87">
        <f t="shared" si="157"/>
        <v>0</v>
      </c>
      <c r="J168" s="265"/>
      <c r="K168" s="43"/>
      <c r="L168" s="93">
        <f t="shared" si="158"/>
        <v>0</v>
      </c>
      <c r="M168" s="230"/>
      <c r="N168" s="43"/>
      <c r="O168" s="87">
        <f t="shared" si="159"/>
        <v>0</v>
      </c>
      <c r="P168" s="746"/>
      <c r="Q168" s="331"/>
    </row>
    <row r="169" spans="1:17" ht="24" hidden="1" x14ac:dyDescent="0.2">
      <c r="A169" s="30">
        <v>2519</v>
      </c>
      <c r="B169" s="41" t="s">
        <v>164</v>
      </c>
      <c r="C169" s="190">
        <f t="shared" si="100"/>
        <v>0</v>
      </c>
      <c r="D169" s="265"/>
      <c r="E169" s="43"/>
      <c r="F169" s="93">
        <f t="shared" si="156"/>
        <v>0</v>
      </c>
      <c r="G169" s="230"/>
      <c r="H169" s="43"/>
      <c r="I169" s="87">
        <f t="shared" si="157"/>
        <v>0</v>
      </c>
      <c r="J169" s="265"/>
      <c r="K169" s="43"/>
      <c r="L169" s="93">
        <f t="shared" si="158"/>
        <v>0</v>
      </c>
      <c r="M169" s="230"/>
      <c r="N169" s="43"/>
      <c r="O169" s="87">
        <f t="shared" si="159"/>
        <v>0</v>
      </c>
      <c r="P169" s="746"/>
      <c r="Q169" s="331"/>
    </row>
    <row r="170" spans="1:17" ht="24" hidden="1" x14ac:dyDescent="0.2">
      <c r="A170" s="72">
        <v>2520</v>
      </c>
      <c r="B170" s="41" t="s">
        <v>165</v>
      </c>
      <c r="C170" s="190">
        <f t="shared" si="100"/>
        <v>0</v>
      </c>
      <c r="D170" s="265"/>
      <c r="E170" s="43"/>
      <c r="F170" s="93">
        <f t="shared" si="156"/>
        <v>0</v>
      </c>
      <c r="G170" s="230"/>
      <c r="H170" s="43"/>
      <c r="I170" s="87">
        <f t="shared" si="157"/>
        <v>0</v>
      </c>
      <c r="J170" s="265"/>
      <c r="K170" s="43"/>
      <c r="L170" s="93">
        <f t="shared" si="158"/>
        <v>0</v>
      </c>
      <c r="M170" s="230"/>
      <c r="N170" s="43"/>
      <c r="O170" s="87">
        <f t="shared" si="159"/>
        <v>0</v>
      </c>
      <c r="P170" s="746"/>
      <c r="Q170" s="331"/>
    </row>
    <row r="171" spans="1:17" s="77" customFormat="1" ht="48" hidden="1" x14ac:dyDescent="0.2">
      <c r="A171" s="17">
        <v>2800</v>
      </c>
      <c r="B171" s="38" t="s">
        <v>166</v>
      </c>
      <c r="C171" s="189">
        <f t="shared" si="100"/>
        <v>0</v>
      </c>
      <c r="D171" s="264"/>
      <c r="E171" s="40"/>
      <c r="F171" s="407">
        <f t="shared" si="156"/>
        <v>0</v>
      </c>
      <c r="G171" s="212"/>
      <c r="H171" s="28"/>
      <c r="I171" s="408">
        <f t="shared" si="157"/>
        <v>0</v>
      </c>
      <c r="J171" s="245"/>
      <c r="K171" s="28"/>
      <c r="L171" s="407">
        <f t="shared" si="158"/>
        <v>0</v>
      </c>
      <c r="M171" s="212"/>
      <c r="N171" s="28"/>
      <c r="O171" s="408">
        <f t="shared" si="159"/>
        <v>0</v>
      </c>
      <c r="P171" s="745"/>
      <c r="Q171" s="341"/>
    </row>
    <row r="172" spans="1:17" hidden="1" x14ac:dyDescent="0.2">
      <c r="A172" s="67">
        <v>3000</v>
      </c>
      <c r="B172" s="67" t="s">
        <v>167</v>
      </c>
      <c r="C172" s="200">
        <f t="shared" si="100"/>
        <v>0</v>
      </c>
      <c r="D172" s="134">
        <f t="shared" ref="D172:E172" si="160">SUM(D173,D183)</f>
        <v>0</v>
      </c>
      <c r="E172" s="68">
        <f t="shared" si="160"/>
        <v>0</v>
      </c>
      <c r="F172" s="170">
        <f>SUM(F173,F183)</f>
        <v>0</v>
      </c>
      <c r="G172" s="227">
        <f t="shared" ref="G172:N172" si="161">SUM(G173,G183)</f>
        <v>0</v>
      </c>
      <c r="H172" s="68">
        <f t="shared" si="161"/>
        <v>0</v>
      </c>
      <c r="I172" s="122">
        <f t="shared" si="161"/>
        <v>0</v>
      </c>
      <c r="J172" s="134">
        <f t="shared" si="161"/>
        <v>0</v>
      </c>
      <c r="K172" s="68">
        <f t="shared" si="161"/>
        <v>0</v>
      </c>
      <c r="L172" s="170">
        <f t="shared" si="161"/>
        <v>0</v>
      </c>
      <c r="M172" s="227">
        <f t="shared" si="161"/>
        <v>0</v>
      </c>
      <c r="N172" s="68">
        <f t="shared" si="161"/>
        <v>0</v>
      </c>
      <c r="O172" s="122">
        <f>SUM(O173,O183)</f>
        <v>0</v>
      </c>
      <c r="P172" s="755"/>
      <c r="Q172" s="331"/>
    </row>
    <row r="173" spans="1:17" ht="24" hidden="1" x14ac:dyDescent="0.2">
      <c r="A173" s="34">
        <v>3200</v>
      </c>
      <c r="B173" s="78" t="s">
        <v>168</v>
      </c>
      <c r="C173" s="188">
        <f t="shared" si="100"/>
        <v>0</v>
      </c>
      <c r="D173" s="127">
        <f t="shared" ref="D173:E173" si="162">SUM(D174,D178)</f>
        <v>0</v>
      </c>
      <c r="E173" s="36">
        <f t="shared" si="162"/>
        <v>0</v>
      </c>
      <c r="F173" s="174">
        <f>SUM(F174,F178)</f>
        <v>0</v>
      </c>
      <c r="G173" s="228">
        <f t="shared" ref="G173:O173" si="163">SUM(G174,G178)</f>
        <v>0</v>
      </c>
      <c r="H173" s="36">
        <f t="shared" si="163"/>
        <v>0</v>
      </c>
      <c r="I173" s="120">
        <f t="shared" si="163"/>
        <v>0</v>
      </c>
      <c r="J173" s="127">
        <f t="shared" si="163"/>
        <v>0</v>
      </c>
      <c r="K173" s="36">
        <f t="shared" si="163"/>
        <v>0</v>
      </c>
      <c r="L173" s="174">
        <f t="shared" si="163"/>
        <v>0</v>
      </c>
      <c r="M173" s="228">
        <f t="shared" si="163"/>
        <v>0</v>
      </c>
      <c r="N173" s="36">
        <f t="shared" si="163"/>
        <v>0</v>
      </c>
      <c r="O173" s="121">
        <f t="shared" si="163"/>
        <v>0</v>
      </c>
      <c r="P173" s="756"/>
      <c r="Q173" s="331"/>
    </row>
    <row r="174" spans="1:17" ht="36" hidden="1" x14ac:dyDescent="0.2">
      <c r="A174" s="686">
        <v>3260</v>
      </c>
      <c r="B174" s="38" t="s">
        <v>169</v>
      </c>
      <c r="C174" s="189">
        <f t="shared" si="100"/>
        <v>0</v>
      </c>
      <c r="D174" s="128">
        <f t="shared" ref="D174:E174" si="164">SUM(D175:D177)</f>
        <v>0</v>
      </c>
      <c r="E174" s="75">
        <f t="shared" si="164"/>
        <v>0</v>
      </c>
      <c r="F174" s="175">
        <f>SUM(F175:F177)</f>
        <v>0</v>
      </c>
      <c r="G174" s="233">
        <f t="shared" ref="G174:N174" si="165">SUM(G175:G177)</f>
        <v>0</v>
      </c>
      <c r="H174" s="75">
        <f t="shared" si="165"/>
        <v>0</v>
      </c>
      <c r="I174" s="86">
        <f t="shared" si="165"/>
        <v>0</v>
      </c>
      <c r="J174" s="128">
        <f t="shared" si="165"/>
        <v>0</v>
      </c>
      <c r="K174" s="75">
        <f t="shared" si="165"/>
        <v>0</v>
      </c>
      <c r="L174" s="175">
        <f t="shared" si="165"/>
        <v>0</v>
      </c>
      <c r="M174" s="233">
        <f t="shared" si="165"/>
        <v>0</v>
      </c>
      <c r="N174" s="75">
        <f t="shared" si="165"/>
        <v>0</v>
      </c>
      <c r="O174" s="86">
        <f>SUM(O175:O177)</f>
        <v>0</v>
      </c>
      <c r="P174" s="745"/>
      <c r="Q174" s="331"/>
    </row>
    <row r="175" spans="1:17" ht="24" hidden="1" x14ac:dyDescent="0.2">
      <c r="A175" s="30">
        <v>3261</v>
      </c>
      <c r="B175" s="41" t="s">
        <v>170</v>
      </c>
      <c r="C175" s="190">
        <f t="shared" si="100"/>
        <v>0</v>
      </c>
      <c r="D175" s="265"/>
      <c r="E175" s="43"/>
      <c r="F175" s="93">
        <f t="shared" ref="F175:F177" si="166">D175+E175</f>
        <v>0</v>
      </c>
      <c r="G175" s="230"/>
      <c r="H175" s="43"/>
      <c r="I175" s="87">
        <f t="shared" ref="I175:I177" si="167">G175+H175</f>
        <v>0</v>
      </c>
      <c r="J175" s="265"/>
      <c r="K175" s="43"/>
      <c r="L175" s="93">
        <f t="shared" ref="L175:L177" si="168">J175+K175</f>
        <v>0</v>
      </c>
      <c r="M175" s="230"/>
      <c r="N175" s="43"/>
      <c r="O175" s="87">
        <f t="shared" ref="O175:O177" si="169">M175+N175</f>
        <v>0</v>
      </c>
      <c r="P175" s="746"/>
      <c r="Q175" s="331"/>
    </row>
    <row r="176" spans="1:17" ht="36" hidden="1" x14ac:dyDescent="0.2">
      <c r="A176" s="30">
        <v>3262</v>
      </c>
      <c r="B176" s="41" t="s">
        <v>171</v>
      </c>
      <c r="C176" s="190">
        <f t="shared" si="100"/>
        <v>0</v>
      </c>
      <c r="D176" s="265"/>
      <c r="E176" s="43"/>
      <c r="F176" s="93">
        <f t="shared" si="166"/>
        <v>0</v>
      </c>
      <c r="G176" s="230"/>
      <c r="H176" s="43"/>
      <c r="I176" s="87">
        <f t="shared" si="167"/>
        <v>0</v>
      </c>
      <c r="J176" s="265"/>
      <c r="K176" s="43"/>
      <c r="L176" s="93">
        <f t="shared" si="168"/>
        <v>0</v>
      </c>
      <c r="M176" s="230"/>
      <c r="N176" s="43"/>
      <c r="O176" s="87">
        <f t="shared" si="169"/>
        <v>0</v>
      </c>
      <c r="P176" s="746"/>
      <c r="Q176" s="331"/>
    </row>
    <row r="177" spans="1:17" ht="24" hidden="1" x14ac:dyDescent="0.2">
      <c r="A177" s="30">
        <v>3263</v>
      </c>
      <c r="B177" s="41" t="s">
        <v>172</v>
      </c>
      <c r="C177" s="190">
        <f t="shared" ref="C177:C240" si="170">SUM(F177,I177,L177,O177)</f>
        <v>0</v>
      </c>
      <c r="D177" s="265"/>
      <c r="E177" s="43"/>
      <c r="F177" s="93">
        <f t="shared" si="166"/>
        <v>0</v>
      </c>
      <c r="G177" s="230"/>
      <c r="H177" s="43"/>
      <c r="I177" s="87">
        <f t="shared" si="167"/>
        <v>0</v>
      </c>
      <c r="J177" s="265"/>
      <c r="K177" s="43"/>
      <c r="L177" s="93">
        <f t="shared" si="168"/>
        <v>0</v>
      </c>
      <c r="M177" s="230"/>
      <c r="N177" s="43"/>
      <c r="O177" s="87">
        <f t="shared" si="169"/>
        <v>0</v>
      </c>
      <c r="P177" s="746"/>
      <c r="Q177" s="331"/>
    </row>
    <row r="178" spans="1:17" ht="84" hidden="1" x14ac:dyDescent="0.2">
      <c r="A178" s="686">
        <v>3290</v>
      </c>
      <c r="B178" s="38" t="s">
        <v>300</v>
      </c>
      <c r="C178" s="201">
        <f t="shared" si="170"/>
        <v>0</v>
      </c>
      <c r="D178" s="128">
        <f t="shared" ref="D178:E178" si="171">SUM(D179:D182)</f>
        <v>0</v>
      </c>
      <c r="E178" s="75">
        <f t="shared" si="171"/>
        <v>0</v>
      </c>
      <c r="F178" s="175">
        <f>SUM(F179:F182)</f>
        <v>0</v>
      </c>
      <c r="G178" s="233">
        <f t="shared" ref="G178:O178" si="172">SUM(G179:G182)</f>
        <v>0</v>
      </c>
      <c r="H178" s="75">
        <f t="shared" si="172"/>
        <v>0</v>
      </c>
      <c r="I178" s="86">
        <f t="shared" si="172"/>
        <v>0</v>
      </c>
      <c r="J178" s="128">
        <f t="shared" si="172"/>
        <v>0</v>
      </c>
      <c r="K178" s="75">
        <f t="shared" si="172"/>
        <v>0</v>
      </c>
      <c r="L178" s="175">
        <f t="shared" si="172"/>
        <v>0</v>
      </c>
      <c r="M178" s="233">
        <f t="shared" si="172"/>
        <v>0</v>
      </c>
      <c r="N178" s="75">
        <f t="shared" si="172"/>
        <v>0</v>
      </c>
      <c r="O178" s="159">
        <f t="shared" si="172"/>
        <v>0</v>
      </c>
      <c r="P178" s="759"/>
      <c r="Q178" s="331"/>
    </row>
    <row r="179" spans="1:17" ht="72" hidden="1" x14ac:dyDescent="0.2">
      <c r="A179" s="30">
        <v>3291</v>
      </c>
      <c r="B179" s="41" t="s">
        <v>173</v>
      </c>
      <c r="C179" s="190">
        <f t="shared" si="170"/>
        <v>0</v>
      </c>
      <c r="D179" s="265"/>
      <c r="E179" s="43"/>
      <c r="F179" s="93">
        <f t="shared" ref="F179:F182" si="173">D179+E179</f>
        <v>0</v>
      </c>
      <c r="G179" s="230"/>
      <c r="H179" s="43"/>
      <c r="I179" s="87">
        <f t="shared" ref="I179:I182" si="174">G179+H179</f>
        <v>0</v>
      </c>
      <c r="J179" s="265"/>
      <c r="K179" s="43"/>
      <c r="L179" s="93">
        <f t="shared" ref="L179:L182" si="175">J179+K179</f>
        <v>0</v>
      </c>
      <c r="M179" s="230"/>
      <c r="N179" s="43"/>
      <c r="O179" s="87">
        <f t="shared" ref="O179:O182" si="176">M179+N179</f>
        <v>0</v>
      </c>
      <c r="P179" s="746"/>
      <c r="Q179" s="331"/>
    </row>
    <row r="180" spans="1:17" ht="72" hidden="1" x14ac:dyDescent="0.2">
      <c r="A180" s="30">
        <v>3292</v>
      </c>
      <c r="B180" s="41" t="s">
        <v>174</v>
      </c>
      <c r="C180" s="190">
        <f t="shared" si="170"/>
        <v>0</v>
      </c>
      <c r="D180" s="265"/>
      <c r="E180" s="43"/>
      <c r="F180" s="93">
        <f t="shared" si="173"/>
        <v>0</v>
      </c>
      <c r="G180" s="230"/>
      <c r="H180" s="43"/>
      <c r="I180" s="87">
        <f t="shared" si="174"/>
        <v>0</v>
      </c>
      <c r="J180" s="265"/>
      <c r="K180" s="43"/>
      <c r="L180" s="93">
        <f t="shared" si="175"/>
        <v>0</v>
      </c>
      <c r="M180" s="230"/>
      <c r="N180" s="43"/>
      <c r="O180" s="87">
        <f t="shared" si="176"/>
        <v>0</v>
      </c>
      <c r="P180" s="746"/>
      <c r="Q180" s="331"/>
    </row>
    <row r="181" spans="1:17" ht="72" hidden="1" x14ac:dyDescent="0.2">
      <c r="A181" s="30">
        <v>3293</v>
      </c>
      <c r="B181" s="41" t="s">
        <v>175</v>
      </c>
      <c r="C181" s="190">
        <f t="shared" si="170"/>
        <v>0</v>
      </c>
      <c r="D181" s="265"/>
      <c r="E181" s="43"/>
      <c r="F181" s="93">
        <f t="shared" si="173"/>
        <v>0</v>
      </c>
      <c r="G181" s="230"/>
      <c r="H181" s="43"/>
      <c r="I181" s="87">
        <f t="shared" si="174"/>
        <v>0</v>
      </c>
      <c r="J181" s="265"/>
      <c r="K181" s="43"/>
      <c r="L181" s="93">
        <f t="shared" si="175"/>
        <v>0</v>
      </c>
      <c r="M181" s="230"/>
      <c r="N181" s="43"/>
      <c r="O181" s="87">
        <f t="shared" si="176"/>
        <v>0</v>
      </c>
      <c r="P181" s="746"/>
      <c r="Q181" s="331"/>
    </row>
    <row r="182" spans="1:17" ht="60" hidden="1" x14ac:dyDescent="0.2">
      <c r="A182" s="79">
        <v>3294</v>
      </c>
      <c r="B182" s="41" t="s">
        <v>176</v>
      </c>
      <c r="C182" s="201">
        <f t="shared" si="170"/>
        <v>0</v>
      </c>
      <c r="D182" s="266"/>
      <c r="E182" s="80"/>
      <c r="F182" s="443">
        <f t="shared" si="173"/>
        <v>0</v>
      </c>
      <c r="G182" s="235"/>
      <c r="H182" s="80"/>
      <c r="I182" s="159">
        <f t="shared" si="174"/>
        <v>0</v>
      </c>
      <c r="J182" s="266"/>
      <c r="K182" s="80"/>
      <c r="L182" s="443">
        <f t="shared" si="175"/>
        <v>0</v>
      </c>
      <c r="M182" s="235"/>
      <c r="N182" s="80"/>
      <c r="O182" s="159">
        <f t="shared" si="176"/>
        <v>0</v>
      </c>
      <c r="P182" s="759"/>
      <c r="Q182" s="331"/>
    </row>
    <row r="183" spans="1:17" ht="48" hidden="1" x14ac:dyDescent="0.2">
      <c r="A183" s="49">
        <v>3300</v>
      </c>
      <c r="B183" s="78" t="s">
        <v>177</v>
      </c>
      <c r="C183" s="202">
        <f t="shared" si="170"/>
        <v>0</v>
      </c>
      <c r="D183" s="135">
        <f t="shared" ref="D183:E183" si="177">SUM(D184:D185)</f>
        <v>0</v>
      </c>
      <c r="E183" s="81">
        <f t="shared" si="177"/>
        <v>0</v>
      </c>
      <c r="F183" s="171">
        <f>SUM(F184:F185)</f>
        <v>0</v>
      </c>
      <c r="G183" s="236">
        <f t="shared" ref="G183:O183" si="178">SUM(G184:G185)</f>
        <v>0</v>
      </c>
      <c r="H183" s="81">
        <f t="shared" si="178"/>
        <v>0</v>
      </c>
      <c r="I183" s="121">
        <f t="shared" si="178"/>
        <v>0</v>
      </c>
      <c r="J183" s="135">
        <f t="shared" si="178"/>
        <v>0</v>
      </c>
      <c r="K183" s="81">
        <f t="shared" si="178"/>
        <v>0</v>
      </c>
      <c r="L183" s="171">
        <f t="shared" si="178"/>
        <v>0</v>
      </c>
      <c r="M183" s="236">
        <f t="shared" si="178"/>
        <v>0</v>
      </c>
      <c r="N183" s="81">
        <f t="shared" si="178"/>
        <v>0</v>
      </c>
      <c r="O183" s="121">
        <f t="shared" si="178"/>
        <v>0</v>
      </c>
      <c r="P183" s="756"/>
      <c r="Q183" s="331"/>
    </row>
    <row r="184" spans="1:17" ht="48" hidden="1" x14ac:dyDescent="0.2">
      <c r="A184" s="54">
        <v>3310</v>
      </c>
      <c r="B184" s="55" t="s">
        <v>178</v>
      </c>
      <c r="C184" s="195">
        <f t="shared" si="170"/>
        <v>0</v>
      </c>
      <c r="D184" s="262"/>
      <c r="E184" s="74"/>
      <c r="F184" s="172">
        <f t="shared" ref="F184:F185" si="179">D184+E184</f>
        <v>0</v>
      </c>
      <c r="G184" s="232"/>
      <c r="H184" s="74"/>
      <c r="I184" s="153">
        <f t="shared" ref="I184:I185" si="180">G184+H184</f>
        <v>0</v>
      </c>
      <c r="J184" s="262"/>
      <c r="K184" s="74"/>
      <c r="L184" s="172">
        <f t="shared" ref="L184:L185" si="181">J184+K184</f>
        <v>0</v>
      </c>
      <c r="M184" s="232"/>
      <c r="N184" s="74"/>
      <c r="O184" s="153">
        <f t="shared" ref="O184:O185" si="182">M184+N184</f>
        <v>0</v>
      </c>
      <c r="P184" s="750"/>
      <c r="Q184" s="331"/>
    </row>
    <row r="185" spans="1:17" ht="60" hidden="1" x14ac:dyDescent="0.2">
      <c r="A185" s="27">
        <v>3320</v>
      </c>
      <c r="B185" s="38" t="s">
        <v>179</v>
      </c>
      <c r="C185" s="189">
        <f t="shared" si="170"/>
        <v>0</v>
      </c>
      <c r="D185" s="264"/>
      <c r="E185" s="40"/>
      <c r="F185" s="175">
        <f t="shared" si="179"/>
        <v>0</v>
      </c>
      <c r="G185" s="220"/>
      <c r="H185" s="40"/>
      <c r="I185" s="86">
        <f t="shared" si="180"/>
        <v>0</v>
      </c>
      <c r="J185" s="264"/>
      <c r="K185" s="40"/>
      <c r="L185" s="175">
        <f t="shared" si="181"/>
        <v>0</v>
      </c>
      <c r="M185" s="220"/>
      <c r="N185" s="40"/>
      <c r="O185" s="86">
        <f t="shared" si="182"/>
        <v>0</v>
      </c>
      <c r="P185" s="745"/>
      <c r="Q185" s="331"/>
    </row>
    <row r="186" spans="1:17" hidden="1" x14ac:dyDescent="0.2">
      <c r="A186" s="83">
        <v>4000</v>
      </c>
      <c r="B186" s="67" t="s">
        <v>180</v>
      </c>
      <c r="C186" s="200">
        <f t="shared" si="170"/>
        <v>0</v>
      </c>
      <c r="D186" s="134">
        <f t="shared" ref="D186:E186" si="183">SUM(D187,D190)</f>
        <v>0</v>
      </c>
      <c r="E186" s="68">
        <f t="shared" si="183"/>
        <v>0</v>
      </c>
      <c r="F186" s="170">
        <f>SUM(F187,F190)</f>
        <v>0</v>
      </c>
      <c r="G186" s="227">
        <f t="shared" ref="G186:N186" si="184">SUM(G187,G190)</f>
        <v>0</v>
      </c>
      <c r="H186" s="68">
        <f t="shared" si="184"/>
        <v>0</v>
      </c>
      <c r="I186" s="122">
        <f t="shared" si="184"/>
        <v>0</v>
      </c>
      <c r="J186" s="134">
        <f t="shared" si="184"/>
        <v>0</v>
      </c>
      <c r="K186" s="68">
        <f t="shared" si="184"/>
        <v>0</v>
      </c>
      <c r="L186" s="170">
        <f t="shared" si="184"/>
        <v>0</v>
      </c>
      <c r="M186" s="227">
        <f t="shared" si="184"/>
        <v>0</v>
      </c>
      <c r="N186" s="68">
        <f t="shared" si="184"/>
        <v>0</v>
      </c>
      <c r="O186" s="122">
        <f>SUM(O187,O190)</f>
        <v>0</v>
      </c>
      <c r="P186" s="755"/>
      <c r="Q186" s="331"/>
    </row>
    <row r="187" spans="1:17" ht="24" hidden="1" x14ac:dyDescent="0.2">
      <c r="A187" s="84">
        <v>4200</v>
      </c>
      <c r="B187" s="69" t="s">
        <v>181</v>
      </c>
      <c r="C187" s="188">
        <f t="shared" si="170"/>
        <v>0</v>
      </c>
      <c r="D187" s="127">
        <f t="shared" ref="D187:E187" si="185">SUM(D188,D189)</f>
        <v>0</v>
      </c>
      <c r="E187" s="36">
        <f t="shared" si="185"/>
        <v>0</v>
      </c>
      <c r="F187" s="174">
        <f>SUM(F188,F189)</f>
        <v>0</v>
      </c>
      <c r="G187" s="228">
        <f t="shared" ref="G187:N187" si="186">SUM(G188,G189)</f>
        <v>0</v>
      </c>
      <c r="H187" s="36">
        <f t="shared" si="186"/>
        <v>0</v>
      </c>
      <c r="I187" s="120">
        <f t="shared" si="186"/>
        <v>0</v>
      </c>
      <c r="J187" s="127">
        <f t="shared" si="186"/>
        <v>0</v>
      </c>
      <c r="K187" s="36">
        <f t="shared" si="186"/>
        <v>0</v>
      </c>
      <c r="L187" s="174">
        <f t="shared" si="186"/>
        <v>0</v>
      </c>
      <c r="M187" s="228">
        <f t="shared" si="186"/>
        <v>0</v>
      </c>
      <c r="N187" s="36">
        <f t="shared" si="186"/>
        <v>0</v>
      </c>
      <c r="O187" s="120">
        <f>SUM(O188,O189)</f>
        <v>0</v>
      </c>
      <c r="P187" s="748"/>
      <c r="Q187" s="331"/>
    </row>
    <row r="188" spans="1:17" ht="36" hidden="1" x14ac:dyDescent="0.2">
      <c r="A188" s="686">
        <v>4240</v>
      </c>
      <c r="B188" s="38" t="s">
        <v>182</v>
      </c>
      <c r="C188" s="189">
        <f t="shared" si="170"/>
        <v>0</v>
      </c>
      <c r="D188" s="264"/>
      <c r="E188" s="40"/>
      <c r="F188" s="175">
        <f t="shared" ref="F188:F189" si="187">D188+E188</f>
        <v>0</v>
      </c>
      <c r="G188" s="220"/>
      <c r="H188" s="40"/>
      <c r="I188" s="86">
        <f t="shared" ref="I188:I189" si="188">G188+H188</f>
        <v>0</v>
      </c>
      <c r="J188" s="264"/>
      <c r="K188" s="40"/>
      <c r="L188" s="175">
        <f t="shared" ref="L188:L189" si="189">J188+K188</f>
        <v>0</v>
      </c>
      <c r="M188" s="220"/>
      <c r="N188" s="40"/>
      <c r="O188" s="86">
        <f t="shared" ref="O188:O189" si="190">M188+N188</f>
        <v>0</v>
      </c>
      <c r="P188" s="745"/>
      <c r="Q188" s="331"/>
    </row>
    <row r="189" spans="1:17" ht="24" hidden="1" x14ac:dyDescent="0.2">
      <c r="A189" s="72">
        <v>4250</v>
      </c>
      <c r="B189" s="41" t="s">
        <v>183</v>
      </c>
      <c r="C189" s="190">
        <f t="shared" si="170"/>
        <v>0</v>
      </c>
      <c r="D189" s="265"/>
      <c r="E189" s="43"/>
      <c r="F189" s="93">
        <f t="shared" si="187"/>
        <v>0</v>
      </c>
      <c r="G189" s="230"/>
      <c r="H189" s="43"/>
      <c r="I189" s="87">
        <f t="shared" si="188"/>
        <v>0</v>
      </c>
      <c r="J189" s="265"/>
      <c r="K189" s="43"/>
      <c r="L189" s="93">
        <f t="shared" si="189"/>
        <v>0</v>
      </c>
      <c r="M189" s="230"/>
      <c r="N189" s="43"/>
      <c r="O189" s="87">
        <f t="shared" si="190"/>
        <v>0</v>
      </c>
      <c r="P189" s="746"/>
      <c r="Q189" s="331"/>
    </row>
    <row r="190" spans="1:17" hidden="1" x14ac:dyDescent="0.2">
      <c r="A190" s="34">
        <v>4300</v>
      </c>
      <c r="B190" s="69" t="s">
        <v>184</v>
      </c>
      <c r="C190" s="188">
        <f t="shared" si="170"/>
        <v>0</v>
      </c>
      <c r="D190" s="127">
        <f t="shared" ref="D190:E190" si="191">SUM(D191)</f>
        <v>0</v>
      </c>
      <c r="E190" s="36">
        <f t="shared" si="191"/>
        <v>0</v>
      </c>
      <c r="F190" s="174">
        <f>SUM(F191)</f>
        <v>0</v>
      </c>
      <c r="G190" s="228">
        <f t="shared" ref="G190:N190" si="192">SUM(G191)</f>
        <v>0</v>
      </c>
      <c r="H190" s="36">
        <f t="shared" si="192"/>
        <v>0</v>
      </c>
      <c r="I190" s="120">
        <f t="shared" si="192"/>
        <v>0</v>
      </c>
      <c r="J190" s="127">
        <f t="shared" si="192"/>
        <v>0</v>
      </c>
      <c r="K190" s="36">
        <f t="shared" si="192"/>
        <v>0</v>
      </c>
      <c r="L190" s="174">
        <f t="shared" si="192"/>
        <v>0</v>
      </c>
      <c r="M190" s="228">
        <f t="shared" si="192"/>
        <v>0</v>
      </c>
      <c r="N190" s="36">
        <f t="shared" si="192"/>
        <v>0</v>
      </c>
      <c r="O190" s="120">
        <f>SUM(O191)</f>
        <v>0</v>
      </c>
      <c r="P190" s="748"/>
      <c r="Q190" s="331"/>
    </row>
    <row r="191" spans="1:17" ht="24" hidden="1" x14ac:dyDescent="0.2">
      <c r="A191" s="686">
        <v>4310</v>
      </c>
      <c r="B191" s="38" t="s">
        <v>185</v>
      </c>
      <c r="C191" s="189">
        <f t="shared" si="170"/>
        <v>0</v>
      </c>
      <c r="D191" s="128">
        <f t="shared" ref="D191:E191" si="193">SUM(D192:D192)</f>
        <v>0</v>
      </c>
      <c r="E191" s="75">
        <f t="shared" si="193"/>
        <v>0</v>
      </c>
      <c r="F191" s="175">
        <f>SUM(F192:F192)</f>
        <v>0</v>
      </c>
      <c r="G191" s="233">
        <f t="shared" ref="G191:N191" si="194">SUM(G192:G192)</f>
        <v>0</v>
      </c>
      <c r="H191" s="75">
        <f t="shared" si="194"/>
        <v>0</v>
      </c>
      <c r="I191" s="86">
        <f t="shared" si="194"/>
        <v>0</v>
      </c>
      <c r="J191" s="128">
        <f t="shared" si="194"/>
        <v>0</v>
      </c>
      <c r="K191" s="75">
        <f t="shared" si="194"/>
        <v>0</v>
      </c>
      <c r="L191" s="175">
        <f t="shared" si="194"/>
        <v>0</v>
      </c>
      <c r="M191" s="233">
        <f t="shared" si="194"/>
        <v>0</v>
      </c>
      <c r="N191" s="75">
        <f t="shared" si="194"/>
        <v>0</v>
      </c>
      <c r="O191" s="86">
        <f>SUM(O192:O192)</f>
        <v>0</v>
      </c>
      <c r="P191" s="745"/>
      <c r="Q191" s="331"/>
    </row>
    <row r="192" spans="1:17" ht="36" hidden="1" x14ac:dyDescent="0.2">
      <c r="A192" s="30">
        <v>4311</v>
      </c>
      <c r="B192" s="41" t="s">
        <v>186</v>
      </c>
      <c r="C192" s="190">
        <f t="shared" si="170"/>
        <v>0</v>
      </c>
      <c r="D192" s="265"/>
      <c r="E192" s="43"/>
      <c r="F192" s="93">
        <f>D192+E192</f>
        <v>0</v>
      </c>
      <c r="G192" s="230"/>
      <c r="H192" s="43"/>
      <c r="I192" s="87">
        <f>G192+H192</f>
        <v>0</v>
      </c>
      <c r="J192" s="265"/>
      <c r="K192" s="43"/>
      <c r="L192" s="93">
        <f>J192+K192</f>
        <v>0</v>
      </c>
      <c r="M192" s="230"/>
      <c r="N192" s="43"/>
      <c r="O192" s="87">
        <f>M192+N192</f>
        <v>0</v>
      </c>
      <c r="P192" s="746"/>
      <c r="Q192" s="331"/>
    </row>
    <row r="193" spans="1:17" s="19" customFormat="1" ht="24" x14ac:dyDescent="0.2">
      <c r="A193" s="85"/>
      <c r="B193" s="17" t="s">
        <v>187</v>
      </c>
      <c r="C193" s="199">
        <f t="shared" si="170"/>
        <v>12755</v>
      </c>
      <c r="D193" s="133">
        <f t="shared" ref="D193:E193" si="195">SUM(D194,D229,D268)</f>
        <v>9755</v>
      </c>
      <c r="E193" s="278">
        <f t="shared" si="195"/>
        <v>0</v>
      </c>
      <c r="F193" s="306">
        <f>SUM(F194,F229,F268)</f>
        <v>9755</v>
      </c>
      <c r="G193" s="226">
        <f t="shared" ref="G193:N193" si="196">SUM(G194,G229,G268)</f>
        <v>0</v>
      </c>
      <c r="H193" s="278">
        <f t="shared" si="196"/>
        <v>0</v>
      </c>
      <c r="I193" s="306">
        <f t="shared" si="196"/>
        <v>0</v>
      </c>
      <c r="J193" s="133">
        <f t="shared" si="196"/>
        <v>3000</v>
      </c>
      <c r="K193" s="66">
        <f t="shared" si="196"/>
        <v>0</v>
      </c>
      <c r="L193" s="169">
        <f t="shared" si="196"/>
        <v>3000</v>
      </c>
      <c r="M193" s="226">
        <f t="shared" si="196"/>
        <v>0</v>
      </c>
      <c r="N193" s="66">
        <f t="shared" si="196"/>
        <v>0</v>
      </c>
      <c r="O193" s="161">
        <f>SUM(O194,O229,O268)</f>
        <v>0</v>
      </c>
      <c r="P193" s="760"/>
      <c r="Q193" s="182"/>
    </row>
    <row r="194" spans="1:17" x14ac:dyDescent="0.2">
      <c r="A194" s="67">
        <v>5000</v>
      </c>
      <c r="B194" s="67" t="s">
        <v>188</v>
      </c>
      <c r="C194" s="200">
        <f t="shared" si="170"/>
        <v>12755</v>
      </c>
      <c r="D194" s="134">
        <f t="shared" ref="D194:E194" si="197">D195+D203</f>
        <v>9755</v>
      </c>
      <c r="E194" s="122">
        <f t="shared" si="197"/>
        <v>0</v>
      </c>
      <c r="F194" s="307">
        <f>F195+F203</f>
        <v>9755</v>
      </c>
      <c r="G194" s="227">
        <f t="shared" ref="G194:N194" si="198">G195+G203</f>
        <v>0</v>
      </c>
      <c r="H194" s="122">
        <f t="shared" si="198"/>
        <v>0</v>
      </c>
      <c r="I194" s="307">
        <f t="shared" si="198"/>
        <v>0</v>
      </c>
      <c r="J194" s="134">
        <f t="shared" si="198"/>
        <v>3000</v>
      </c>
      <c r="K194" s="68">
        <f t="shared" si="198"/>
        <v>0</v>
      </c>
      <c r="L194" s="170">
        <f t="shared" si="198"/>
        <v>3000</v>
      </c>
      <c r="M194" s="227">
        <f t="shared" si="198"/>
        <v>0</v>
      </c>
      <c r="N194" s="68">
        <f t="shared" si="198"/>
        <v>0</v>
      </c>
      <c r="O194" s="122">
        <f>O195+O203</f>
        <v>0</v>
      </c>
      <c r="P194" s="755"/>
      <c r="Q194" s="331"/>
    </row>
    <row r="195" spans="1:17" hidden="1" x14ac:dyDescent="0.2">
      <c r="A195" s="34">
        <v>5100</v>
      </c>
      <c r="B195" s="69" t="s">
        <v>189</v>
      </c>
      <c r="C195" s="188">
        <f t="shared" si="170"/>
        <v>0</v>
      </c>
      <c r="D195" s="127">
        <f t="shared" ref="D195:E195" si="199">D196+D197+D200+D201+D202</f>
        <v>0</v>
      </c>
      <c r="E195" s="36">
        <f t="shared" si="199"/>
        <v>0</v>
      </c>
      <c r="F195" s="174">
        <f>F196+F197+F200+F201+F202</f>
        <v>0</v>
      </c>
      <c r="G195" s="228">
        <f t="shared" ref="G195:N195" si="200">G196+G197+G200+G201+G202</f>
        <v>0</v>
      </c>
      <c r="H195" s="36">
        <f t="shared" si="200"/>
        <v>0</v>
      </c>
      <c r="I195" s="120">
        <f t="shared" si="200"/>
        <v>0</v>
      </c>
      <c r="J195" s="127">
        <f t="shared" si="200"/>
        <v>0</v>
      </c>
      <c r="K195" s="36">
        <f t="shared" si="200"/>
        <v>0</v>
      </c>
      <c r="L195" s="174">
        <f t="shared" si="200"/>
        <v>0</v>
      </c>
      <c r="M195" s="228">
        <f t="shared" si="200"/>
        <v>0</v>
      </c>
      <c r="N195" s="36">
        <f t="shared" si="200"/>
        <v>0</v>
      </c>
      <c r="O195" s="120">
        <f>O196+O197+O200+O201+O202</f>
        <v>0</v>
      </c>
      <c r="P195" s="748"/>
      <c r="Q195" s="331"/>
    </row>
    <row r="196" spans="1:17" hidden="1" x14ac:dyDescent="0.2">
      <c r="A196" s="686">
        <v>5110</v>
      </c>
      <c r="B196" s="38" t="s">
        <v>190</v>
      </c>
      <c r="C196" s="189">
        <f t="shared" si="170"/>
        <v>0</v>
      </c>
      <c r="D196" s="264"/>
      <c r="E196" s="40"/>
      <c r="F196" s="175">
        <f>D196+E196</f>
        <v>0</v>
      </c>
      <c r="G196" s="220"/>
      <c r="H196" s="40"/>
      <c r="I196" s="86">
        <f>G196+H196</f>
        <v>0</v>
      </c>
      <c r="J196" s="264"/>
      <c r="K196" s="40"/>
      <c r="L196" s="175">
        <f>J196+K196</f>
        <v>0</v>
      </c>
      <c r="M196" s="220"/>
      <c r="N196" s="40"/>
      <c r="O196" s="86">
        <f>M196+N196</f>
        <v>0</v>
      </c>
      <c r="P196" s="745"/>
      <c r="Q196" s="331"/>
    </row>
    <row r="197" spans="1:17" ht="24" hidden="1" x14ac:dyDescent="0.2">
      <c r="A197" s="72">
        <v>5120</v>
      </c>
      <c r="B197" s="41" t="s">
        <v>191</v>
      </c>
      <c r="C197" s="190">
        <f t="shared" si="170"/>
        <v>0</v>
      </c>
      <c r="D197" s="129">
        <f t="shared" ref="D197:E197" si="201">D198+D199</f>
        <v>0</v>
      </c>
      <c r="E197" s="73">
        <f t="shared" si="201"/>
        <v>0</v>
      </c>
      <c r="F197" s="93">
        <f>F198+F199</f>
        <v>0</v>
      </c>
      <c r="G197" s="231">
        <f t="shared" ref="G197:O197" si="202">G198+G199</f>
        <v>0</v>
      </c>
      <c r="H197" s="73">
        <f t="shared" si="202"/>
        <v>0</v>
      </c>
      <c r="I197" s="87">
        <f t="shared" si="202"/>
        <v>0</v>
      </c>
      <c r="J197" s="129">
        <f t="shared" si="202"/>
        <v>0</v>
      </c>
      <c r="K197" s="73">
        <f t="shared" si="202"/>
        <v>0</v>
      </c>
      <c r="L197" s="93">
        <f t="shared" si="202"/>
        <v>0</v>
      </c>
      <c r="M197" s="231">
        <f t="shared" si="202"/>
        <v>0</v>
      </c>
      <c r="N197" s="73">
        <f t="shared" si="202"/>
        <v>0</v>
      </c>
      <c r="O197" s="87">
        <f t="shared" si="202"/>
        <v>0</v>
      </c>
      <c r="P197" s="746"/>
      <c r="Q197" s="331"/>
    </row>
    <row r="198" spans="1:17" hidden="1" x14ac:dyDescent="0.2">
      <c r="A198" s="30">
        <v>5121</v>
      </c>
      <c r="B198" s="41" t="s">
        <v>192</v>
      </c>
      <c r="C198" s="190">
        <f t="shared" si="170"/>
        <v>0</v>
      </c>
      <c r="D198" s="265"/>
      <c r="E198" s="43"/>
      <c r="F198" s="93">
        <f t="shared" ref="F198:F202" si="203">D198+E198</f>
        <v>0</v>
      </c>
      <c r="G198" s="230"/>
      <c r="H198" s="43"/>
      <c r="I198" s="87">
        <f t="shared" ref="I198:I202" si="204">G198+H198</f>
        <v>0</v>
      </c>
      <c r="J198" s="265"/>
      <c r="K198" s="43"/>
      <c r="L198" s="93">
        <f t="shared" ref="L198:L202" si="205">J198+K198</f>
        <v>0</v>
      </c>
      <c r="M198" s="230"/>
      <c r="N198" s="43"/>
      <c r="O198" s="87">
        <f t="shared" ref="O198:O202" si="206">M198+N198</f>
        <v>0</v>
      </c>
      <c r="P198" s="746"/>
      <c r="Q198" s="331"/>
    </row>
    <row r="199" spans="1:17" ht="24" hidden="1" x14ac:dyDescent="0.2">
      <c r="A199" s="30">
        <v>5129</v>
      </c>
      <c r="B199" s="41" t="s">
        <v>193</v>
      </c>
      <c r="C199" s="190">
        <f t="shared" si="170"/>
        <v>0</v>
      </c>
      <c r="D199" s="265"/>
      <c r="E199" s="43"/>
      <c r="F199" s="93">
        <f t="shared" si="203"/>
        <v>0</v>
      </c>
      <c r="G199" s="230"/>
      <c r="H199" s="43"/>
      <c r="I199" s="87">
        <f t="shared" si="204"/>
        <v>0</v>
      </c>
      <c r="J199" s="265"/>
      <c r="K199" s="43"/>
      <c r="L199" s="93">
        <f t="shared" si="205"/>
        <v>0</v>
      </c>
      <c r="M199" s="230"/>
      <c r="N199" s="43"/>
      <c r="O199" s="87">
        <f t="shared" si="206"/>
        <v>0</v>
      </c>
      <c r="P199" s="746"/>
      <c r="Q199" s="331"/>
    </row>
    <row r="200" spans="1:17" hidden="1" x14ac:dyDescent="0.2">
      <c r="A200" s="72">
        <v>5130</v>
      </c>
      <c r="B200" s="41" t="s">
        <v>194</v>
      </c>
      <c r="C200" s="190">
        <f t="shared" si="170"/>
        <v>0</v>
      </c>
      <c r="D200" s="265"/>
      <c r="E200" s="43"/>
      <c r="F200" s="93">
        <f t="shared" si="203"/>
        <v>0</v>
      </c>
      <c r="G200" s="230"/>
      <c r="H200" s="43"/>
      <c r="I200" s="87">
        <f t="shared" si="204"/>
        <v>0</v>
      </c>
      <c r="J200" s="265"/>
      <c r="K200" s="43"/>
      <c r="L200" s="93">
        <f t="shared" si="205"/>
        <v>0</v>
      </c>
      <c r="M200" s="230"/>
      <c r="N200" s="43"/>
      <c r="O200" s="87">
        <f t="shared" si="206"/>
        <v>0</v>
      </c>
      <c r="P200" s="746"/>
      <c r="Q200" s="331"/>
    </row>
    <row r="201" spans="1:17" hidden="1" x14ac:dyDescent="0.2">
      <c r="A201" s="72">
        <v>5140</v>
      </c>
      <c r="B201" s="41" t="s">
        <v>195</v>
      </c>
      <c r="C201" s="190">
        <f t="shared" si="170"/>
        <v>0</v>
      </c>
      <c r="D201" s="265"/>
      <c r="E201" s="43"/>
      <c r="F201" s="93">
        <f t="shared" si="203"/>
        <v>0</v>
      </c>
      <c r="G201" s="230"/>
      <c r="H201" s="43"/>
      <c r="I201" s="87">
        <f t="shared" si="204"/>
        <v>0</v>
      </c>
      <c r="J201" s="265"/>
      <c r="K201" s="43"/>
      <c r="L201" s="93">
        <f t="shared" si="205"/>
        <v>0</v>
      </c>
      <c r="M201" s="230"/>
      <c r="N201" s="43"/>
      <c r="O201" s="87">
        <f t="shared" si="206"/>
        <v>0</v>
      </c>
      <c r="P201" s="746"/>
      <c r="Q201" s="331"/>
    </row>
    <row r="202" spans="1:17" ht="24" hidden="1" x14ac:dyDescent="0.2">
      <c r="A202" s="72">
        <v>5170</v>
      </c>
      <c r="B202" s="41" t="s">
        <v>196</v>
      </c>
      <c r="C202" s="190">
        <f t="shared" si="170"/>
        <v>0</v>
      </c>
      <c r="D202" s="265"/>
      <c r="E202" s="43"/>
      <c r="F202" s="93">
        <f t="shared" si="203"/>
        <v>0</v>
      </c>
      <c r="G202" s="230"/>
      <c r="H202" s="43"/>
      <c r="I202" s="87">
        <f t="shared" si="204"/>
        <v>0</v>
      </c>
      <c r="J202" s="265"/>
      <c r="K202" s="43"/>
      <c r="L202" s="93">
        <f t="shared" si="205"/>
        <v>0</v>
      </c>
      <c r="M202" s="230"/>
      <c r="N202" s="43"/>
      <c r="O202" s="87">
        <f t="shared" si="206"/>
        <v>0</v>
      </c>
      <c r="P202" s="746"/>
      <c r="Q202" s="331"/>
    </row>
    <row r="203" spans="1:17" x14ac:dyDescent="0.2">
      <c r="A203" s="34">
        <v>5200</v>
      </c>
      <c r="B203" s="69" t="s">
        <v>197</v>
      </c>
      <c r="C203" s="188">
        <f t="shared" si="170"/>
        <v>12755</v>
      </c>
      <c r="D203" s="127">
        <f t="shared" ref="D203:E203" si="207">D204+D214+D215+D224+D225+D226+D228</f>
        <v>9755</v>
      </c>
      <c r="E203" s="120">
        <f t="shared" si="207"/>
        <v>0</v>
      </c>
      <c r="F203" s="314">
        <f>F204+F214+F215+F224+F225+F226+F228</f>
        <v>9755</v>
      </c>
      <c r="G203" s="228">
        <f t="shared" ref="G203:O203" si="208">G204+G214+G215+G224+G225+G226+G228</f>
        <v>0</v>
      </c>
      <c r="H203" s="120">
        <f t="shared" si="208"/>
        <v>0</v>
      </c>
      <c r="I203" s="314">
        <f t="shared" si="208"/>
        <v>0</v>
      </c>
      <c r="J203" s="127">
        <f t="shared" si="208"/>
        <v>3000</v>
      </c>
      <c r="K203" s="36">
        <f t="shared" si="208"/>
        <v>0</v>
      </c>
      <c r="L203" s="174">
        <f t="shared" si="208"/>
        <v>3000</v>
      </c>
      <c r="M203" s="228">
        <f t="shared" si="208"/>
        <v>0</v>
      </c>
      <c r="N203" s="36">
        <f t="shared" si="208"/>
        <v>0</v>
      </c>
      <c r="O203" s="120">
        <f t="shared" si="208"/>
        <v>0</v>
      </c>
      <c r="P203" s="748"/>
      <c r="Q203" s="331"/>
    </row>
    <row r="204" spans="1:17" hidden="1" x14ac:dyDescent="0.2">
      <c r="A204" s="70">
        <v>5210</v>
      </c>
      <c r="B204" s="55" t="s">
        <v>198</v>
      </c>
      <c r="C204" s="195">
        <f t="shared" si="170"/>
        <v>0</v>
      </c>
      <c r="D204" s="82">
        <f>SUM(D205:D213)</f>
        <v>0</v>
      </c>
      <c r="E204" s="71">
        <f>SUM(E205:E213)</f>
        <v>0</v>
      </c>
      <c r="F204" s="172">
        <f t="shared" ref="F204:N204" si="209">SUM(F205:F213)</f>
        <v>0</v>
      </c>
      <c r="G204" s="229">
        <f t="shared" si="209"/>
        <v>0</v>
      </c>
      <c r="H204" s="71">
        <f t="shared" si="209"/>
        <v>0</v>
      </c>
      <c r="I204" s="153">
        <f t="shared" si="209"/>
        <v>0</v>
      </c>
      <c r="J204" s="82">
        <f t="shared" si="209"/>
        <v>0</v>
      </c>
      <c r="K204" s="71">
        <f t="shared" si="209"/>
        <v>0</v>
      </c>
      <c r="L204" s="172">
        <f t="shared" si="209"/>
        <v>0</v>
      </c>
      <c r="M204" s="229">
        <f t="shared" si="209"/>
        <v>0</v>
      </c>
      <c r="N204" s="71">
        <f t="shared" si="209"/>
        <v>0</v>
      </c>
      <c r="O204" s="153">
        <f>SUM(O205:O213)</f>
        <v>0</v>
      </c>
      <c r="P204" s="750"/>
      <c r="Q204" s="331"/>
    </row>
    <row r="205" spans="1:17" hidden="1" x14ac:dyDescent="0.2">
      <c r="A205" s="27">
        <v>5211</v>
      </c>
      <c r="B205" s="38" t="s">
        <v>199</v>
      </c>
      <c r="C205" s="189">
        <f t="shared" si="170"/>
        <v>0</v>
      </c>
      <c r="D205" s="264"/>
      <c r="E205" s="40"/>
      <c r="F205" s="175">
        <f t="shared" ref="F205:F214" si="210">D205+E205</f>
        <v>0</v>
      </c>
      <c r="G205" s="220"/>
      <c r="H205" s="40"/>
      <c r="I205" s="86">
        <f t="shared" ref="I205:I214" si="211">G205+H205</f>
        <v>0</v>
      </c>
      <c r="J205" s="264"/>
      <c r="K205" s="40"/>
      <c r="L205" s="175">
        <f t="shared" ref="L205:L214" si="212">J205+K205</f>
        <v>0</v>
      </c>
      <c r="M205" s="220"/>
      <c r="N205" s="40"/>
      <c r="O205" s="86">
        <f t="shared" ref="O205:O214" si="213">M205+N205</f>
        <v>0</v>
      </c>
      <c r="P205" s="745"/>
      <c r="Q205" s="331"/>
    </row>
    <row r="206" spans="1:17" hidden="1" x14ac:dyDescent="0.2">
      <c r="A206" s="30">
        <v>5212</v>
      </c>
      <c r="B206" s="41" t="s">
        <v>200</v>
      </c>
      <c r="C206" s="190">
        <f t="shared" si="170"/>
        <v>0</v>
      </c>
      <c r="D206" s="265"/>
      <c r="E206" s="43"/>
      <c r="F206" s="93">
        <f t="shared" si="210"/>
        <v>0</v>
      </c>
      <c r="G206" s="230"/>
      <c r="H206" s="43"/>
      <c r="I206" s="87">
        <f t="shared" si="211"/>
        <v>0</v>
      </c>
      <c r="J206" s="265"/>
      <c r="K206" s="43"/>
      <c r="L206" s="93">
        <f t="shared" si="212"/>
        <v>0</v>
      </c>
      <c r="M206" s="230"/>
      <c r="N206" s="43"/>
      <c r="O206" s="87">
        <f t="shared" si="213"/>
        <v>0</v>
      </c>
      <c r="P206" s="746"/>
      <c r="Q206" s="331"/>
    </row>
    <row r="207" spans="1:17" hidden="1" x14ac:dyDescent="0.2">
      <c r="A207" s="30">
        <v>5213</v>
      </c>
      <c r="B207" s="41" t="s">
        <v>201</v>
      </c>
      <c r="C207" s="190">
        <f t="shared" si="170"/>
        <v>0</v>
      </c>
      <c r="D207" s="265"/>
      <c r="E207" s="43"/>
      <c r="F207" s="93">
        <f t="shared" si="210"/>
        <v>0</v>
      </c>
      <c r="G207" s="230"/>
      <c r="H207" s="43"/>
      <c r="I207" s="87">
        <f t="shared" si="211"/>
        <v>0</v>
      </c>
      <c r="J207" s="265"/>
      <c r="K207" s="43"/>
      <c r="L207" s="93">
        <f t="shared" si="212"/>
        <v>0</v>
      </c>
      <c r="M207" s="230"/>
      <c r="N207" s="43"/>
      <c r="O207" s="87">
        <f t="shared" si="213"/>
        <v>0</v>
      </c>
      <c r="P207" s="746"/>
      <c r="Q207" s="331"/>
    </row>
    <row r="208" spans="1:17" hidden="1" x14ac:dyDescent="0.2">
      <c r="A208" s="30">
        <v>5214</v>
      </c>
      <c r="B208" s="41" t="s">
        <v>202</v>
      </c>
      <c r="C208" s="190">
        <f t="shared" si="170"/>
        <v>0</v>
      </c>
      <c r="D208" s="265"/>
      <c r="E208" s="43"/>
      <c r="F208" s="93">
        <f t="shared" si="210"/>
        <v>0</v>
      </c>
      <c r="G208" s="230"/>
      <c r="H208" s="43"/>
      <c r="I208" s="87">
        <f t="shared" si="211"/>
        <v>0</v>
      </c>
      <c r="J208" s="265"/>
      <c r="K208" s="43"/>
      <c r="L208" s="93">
        <f t="shared" si="212"/>
        <v>0</v>
      </c>
      <c r="M208" s="230"/>
      <c r="N208" s="43"/>
      <c r="O208" s="87">
        <f t="shared" si="213"/>
        <v>0</v>
      </c>
      <c r="P208" s="746"/>
      <c r="Q208" s="331"/>
    </row>
    <row r="209" spans="1:17" hidden="1" x14ac:dyDescent="0.2">
      <c r="A209" s="30">
        <v>5215</v>
      </c>
      <c r="B209" s="41" t="s">
        <v>203</v>
      </c>
      <c r="C209" s="190">
        <f t="shared" si="170"/>
        <v>0</v>
      </c>
      <c r="D209" s="265"/>
      <c r="E209" s="43"/>
      <c r="F209" s="93">
        <f t="shared" si="210"/>
        <v>0</v>
      </c>
      <c r="G209" s="230"/>
      <c r="H209" s="43"/>
      <c r="I209" s="87">
        <f t="shared" si="211"/>
        <v>0</v>
      </c>
      <c r="J209" s="265"/>
      <c r="K209" s="43"/>
      <c r="L209" s="93">
        <f t="shared" si="212"/>
        <v>0</v>
      </c>
      <c r="M209" s="230"/>
      <c r="N209" s="43"/>
      <c r="O209" s="87">
        <f t="shared" si="213"/>
        <v>0</v>
      </c>
      <c r="P209" s="746"/>
      <c r="Q209" s="331"/>
    </row>
    <row r="210" spans="1:17" ht="24" hidden="1" x14ac:dyDescent="0.2">
      <c r="A210" s="30">
        <v>5216</v>
      </c>
      <c r="B210" s="41" t="s">
        <v>204</v>
      </c>
      <c r="C210" s="190">
        <f t="shared" si="170"/>
        <v>0</v>
      </c>
      <c r="D210" s="265"/>
      <c r="E210" s="43"/>
      <c r="F210" s="93">
        <f t="shared" si="210"/>
        <v>0</v>
      </c>
      <c r="G210" s="230"/>
      <c r="H210" s="43"/>
      <c r="I210" s="87">
        <f t="shared" si="211"/>
        <v>0</v>
      </c>
      <c r="J210" s="265"/>
      <c r="K210" s="43"/>
      <c r="L210" s="93">
        <f t="shared" si="212"/>
        <v>0</v>
      </c>
      <c r="M210" s="230"/>
      <c r="N210" s="43"/>
      <c r="O210" s="87">
        <f t="shared" si="213"/>
        <v>0</v>
      </c>
      <c r="P210" s="746"/>
      <c r="Q210" s="331"/>
    </row>
    <row r="211" spans="1:17" hidden="1" x14ac:dyDescent="0.2">
      <c r="A211" s="30">
        <v>5217</v>
      </c>
      <c r="B211" s="41" t="s">
        <v>205</v>
      </c>
      <c r="C211" s="190">
        <f t="shared" si="170"/>
        <v>0</v>
      </c>
      <c r="D211" s="265"/>
      <c r="E211" s="43"/>
      <c r="F211" s="93">
        <f t="shared" si="210"/>
        <v>0</v>
      </c>
      <c r="G211" s="230"/>
      <c r="H211" s="43"/>
      <c r="I211" s="87">
        <f t="shared" si="211"/>
        <v>0</v>
      </c>
      <c r="J211" s="265"/>
      <c r="K211" s="43"/>
      <c r="L211" s="93">
        <f t="shared" si="212"/>
        <v>0</v>
      </c>
      <c r="M211" s="230"/>
      <c r="N211" s="43"/>
      <c r="O211" s="87">
        <f t="shared" si="213"/>
        <v>0</v>
      </c>
      <c r="P211" s="746"/>
      <c r="Q211" s="331"/>
    </row>
    <row r="212" spans="1:17" hidden="1" x14ac:dyDescent="0.2">
      <c r="A212" s="30">
        <v>5218</v>
      </c>
      <c r="B212" s="41" t="s">
        <v>206</v>
      </c>
      <c r="C212" s="190">
        <f t="shared" si="170"/>
        <v>0</v>
      </c>
      <c r="D212" s="265"/>
      <c r="E212" s="43"/>
      <c r="F212" s="93">
        <f t="shared" si="210"/>
        <v>0</v>
      </c>
      <c r="G212" s="230"/>
      <c r="H212" s="43"/>
      <c r="I212" s="87">
        <f t="shared" si="211"/>
        <v>0</v>
      </c>
      <c r="J212" s="265"/>
      <c r="K212" s="43"/>
      <c r="L212" s="93">
        <f t="shared" si="212"/>
        <v>0</v>
      </c>
      <c r="M212" s="230"/>
      <c r="N212" s="43"/>
      <c r="O212" s="87">
        <f t="shared" si="213"/>
        <v>0</v>
      </c>
      <c r="P212" s="746"/>
      <c r="Q212" s="331"/>
    </row>
    <row r="213" spans="1:17" hidden="1" x14ac:dyDescent="0.2">
      <c r="A213" s="30">
        <v>5219</v>
      </c>
      <c r="B213" s="41" t="s">
        <v>207</v>
      </c>
      <c r="C213" s="190">
        <f t="shared" si="170"/>
        <v>0</v>
      </c>
      <c r="D213" s="265"/>
      <c r="E213" s="43"/>
      <c r="F213" s="93">
        <f t="shared" si="210"/>
        <v>0</v>
      </c>
      <c r="G213" s="230"/>
      <c r="H213" s="43"/>
      <c r="I213" s="87">
        <f t="shared" si="211"/>
        <v>0</v>
      </c>
      <c r="J213" s="265"/>
      <c r="K213" s="43"/>
      <c r="L213" s="93">
        <f t="shared" si="212"/>
        <v>0</v>
      </c>
      <c r="M213" s="230"/>
      <c r="N213" s="43"/>
      <c r="O213" s="87">
        <f t="shared" si="213"/>
        <v>0</v>
      </c>
      <c r="P213" s="746"/>
      <c r="Q213" s="331"/>
    </row>
    <row r="214" spans="1:17" ht="13.5" hidden="1" customHeight="1" x14ac:dyDescent="0.2">
      <c r="A214" s="72">
        <v>5220</v>
      </c>
      <c r="B214" s="41" t="s">
        <v>208</v>
      </c>
      <c r="C214" s="190">
        <f t="shared" si="170"/>
        <v>0</v>
      </c>
      <c r="D214" s="265"/>
      <c r="E214" s="43"/>
      <c r="F214" s="93">
        <f t="shared" si="210"/>
        <v>0</v>
      </c>
      <c r="G214" s="230"/>
      <c r="H214" s="43"/>
      <c r="I214" s="87">
        <f t="shared" si="211"/>
        <v>0</v>
      </c>
      <c r="J214" s="265"/>
      <c r="K214" s="43"/>
      <c r="L214" s="93">
        <f t="shared" si="212"/>
        <v>0</v>
      </c>
      <c r="M214" s="230"/>
      <c r="N214" s="43"/>
      <c r="O214" s="87">
        <f t="shared" si="213"/>
        <v>0</v>
      </c>
      <c r="P214" s="746"/>
      <c r="Q214" s="331"/>
    </row>
    <row r="215" spans="1:17" x14ac:dyDescent="0.2">
      <c r="A215" s="72">
        <v>5230</v>
      </c>
      <c r="B215" s="41" t="s">
        <v>209</v>
      </c>
      <c r="C215" s="190">
        <f t="shared" si="170"/>
        <v>12755</v>
      </c>
      <c r="D215" s="129">
        <f t="shared" ref="D215:E215" si="214">SUM(D216:D223)</f>
        <v>9755</v>
      </c>
      <c r="E215" s="87">
        <f t="shared" si="214"/>
        <v>0</v>
      </c>
      <c r="F215" s="312">
        <f>SUM(F216:F223)</f>
        <v>9755</v>
      </c>
      <c r="G215" s="231">
        <f t="shared" ref="G215:N215" si="215">SUM(G216:G223)</f>
        <v>0</v>
      </c>
      <c r="H215" s="87">
        <f t="shared" si="215"/>
        <v>0</v>
      </c>
      <c r="I215" s="312">
        <f t="shared" si="215"/>
        <v>0</v>
      </c>
      <c r="J215" s="129">
        <f t="shared" si="215"/>
        <v>3000</v>
      </c>
      <c r="K215" s="73">
        <f t="shared" si="215"/>
        <v>0</v>
      </c>
      <c r="L215" s="93">
        <f t="shared" si="215"/>
        <v>3000</v>
      </c>
      <c r="M215" s="231">
        <f t="shared" si="215"/>
        <v>0</v>
      </c>
      <c r="N215" s="73">
        <f t="shared" si="215"/>
        <v>0</v>
      </c>
      <c r="O215" s="87">
        <f>SUM(O216:O223)</f>
        <v>0</v>
      </c>
      <c r="P215" s="746"/>
      <c r="Q215" s="331"/>
    </row>
    <row r="216" spans="1:17" hidden="1" x14ac:dyDescent="0.2">
      <c r="A216" s="30">
        <v>5231</v>
      </c>
      <c r="B216" s="41" t="s">
        <v>210</v>
      </c>
      <c r="C216" s="190">
        <f t="shared" si="170"/>
        <v>0</v>
      </c>
      <c r="D216" s="265"/>
      <c r="E216" s="43"/>
      <c r="F216" s="93">
        <f t="shared" ref="F216:F225" si="216">D216+E216</f>
        <v>0</v>
      </c>
      <c r="G216" s="230"/>
      <c r="H216" s="43"/>
      <c r="I216" s="87">
        <f t="shared" ref="I216:I225" si="217">G216+H216</f>
        <v>0</v>
      </c>
      <c r="J216" s="265"/>
      <c r="K216" s="43"/>
      <c r="L216" s="93">
        <f t="shared" ref="L216:L225" si="218">J216+K216</f>
        <v>0</v>
      </c>
      <c r="M216" s="230"/>
      <c r="N216" s="43"/>
      <c r="O216" s="87">
        <f t="shared" ref="O216:O225" si="219">M216+N216</f>
        <v>0</v>
      </c>
      <c r="P216" s="746"/>
      <c r="Q216" s="331"/>
    </row>
    <row r="217" spans="1:17" hidden="1" x14ac:dyDescent="0.2">
      <c r="A217" s="30">
        <v>5232</v>
      </c>
      <c r="B217" s="41" t="s">
        <v>211</v>
      </c>
      <c r="C217" s="190">
        <f t="shared" si="170"/>
        <v>0</v>
      </c>
      <c r="D217" s="265"/>
      <c r="E217" s="43"/>
      <c r="F217" s="93">
        <f t="shared" si="216"/>
        <v>0</v>
      </c>
      <c r="G217" s="230"/>
      <c r="H217" s="43"/>
      <c r="I217" s="87">
        <f t="shared" si="217"/>
        <v>0</v>
      </c>
      <c r="J217" s="265"/>
      <c r="K217" s="43"/>
      <c r="L217" s="93">
        <f t="shared" si="218"/>
        <v>0</v>
      </c>
      <c r="M217" s="230"/>
      <c r="N217" s="43"/>
      <c r="O217" s="87">
        <f t="shared" si="219"/>
        <v>0</v>
      </c>
      <c r="P217" s="746"/>
      <c r="Q217" s="331"/>
    </row>
    <row r="218" spans="1:17" x14ac:dyDescent="0.2">
      <c r="A218" s="30">
        <v>5233</v>
      </c>
      <c r="B218" s="41" t="s">
        <v>212</v>
      </c>
      <c r="C218" s="190">
        <f t="shared" si="170"/>
        <v>7755</v>
      </c>
      <c r="D218" s="265">
        <v>7755</v>
      </c>
      <c r="E218" s="155"/>
      <c r="F218" s="312">
        <f t="shared" si="216"/>
        <v>7755</v>
      </c>
      <c r="G218" s="230"/>
      <c r="H218" s="155"/>
      <c r="I218" s="312">
        <f t="shared" si="217"/>
        <v>0</v>
      </c>
      <c r="J218" s="265"/>
      <c r="K218" s="43"/>
      <c r="L218" s="93">
        <f t="shared" si="218"/>
        <v>0</v>
      </c>
      <c r="M218" s="230"/>
      <c r="N218" s="43"/>
      <c r="O218" s="87">
        <f t="shared" si="219"/>
        <v>0</v>
      </c>
      <c r="P218" s="746"/>
      <c r="Q218" s="331"/>
    </row>
    <row r="219" spans="1:17" ht="24" hidden="1" x14ac:dyDescent="0.2">
      <c r="A219" s="30">
        <v>5234</v>
      </c>
      <c r="B219" s="41" t="s">
        <v>213</v>
      </c>
      <c r="C219" s="190">
        <f t="shared" si="170"/>
        <v>0</v>
      </c>
      <c r="D219" s="265"/>
      <c r="E219" s="43"/>
      <c r="F219" s="93">
        <f t="shared" si="216"/>
        <v>0</v>
      </c>
      <c r="G219" s="230"/>
      <c r="H219" s="43"/>
      <c r="I219" s="87">
        <f t="shared" si="217"/>
        <v>0</v>
      </c>
      <c r="J219" s="265"/>
      <c r="K219" s="43"/>
      <c r="L219" s="93">
        <f t="shared" si="218"/>
        <v>0</v>
      </c>
      <c r="M219" s="230"/>
      <c r="N219" s="43"/>
      <c r="O219" s="87">
        <f t="shared" si="219"/>
        <v>0</v>
      </c>
      <c r="P219" s="746"/>
      <c r="Q219" s="331"/>
    </row>
    <row r="220" spans="1:17" ht="14.25" hidden="1" customHeight="1" x14ac:dyDescent="0.2">
      <c r="A220" s="30">
        <v>5236</v>
      </c>
      <c r="B220" s="41" t="s">
        <v>214</v>
      </c>
      <c r="C220" s="190">
        <f t="shared" si="170"/>
        <v>0</v>
      </c>
      <c r="D220" s="265"/>
      <c r="E220" s="43"/>
      <c r="F220" s="93">
        <f t="shared" si="216"/>
        <v>0</v>
      </c>
      <c r="G220" s="230"/>
      <c r="H220" s="43"/>
      <c r="I220" s="87">
        <f t="shared" si="217"/>
        <v>0</v>
      </c>
      <c r="J220" s="265"/>
      <c r="K220" s="43"/>
      <c r="L220" s="93">
        <f t="shared" si="218"/>
        <v>0</v>
      </c>
      <c r="M220" s="230"/>
      <c r="N220" s="43"/>
      <c r="O220" s="87">
        <f t="shared" si="219"/>
        <v>0</v>
      </c>
      <c r="P220" s="746"/>
      <c r="Q220" s="331"/>
    </row>
    <row r="221" spans="1:17" ht="14.25" hidden="1" customHeight="1" x14ac:dyDescent="0.2">
      <c r="A221" s="30">
        <v>5237</v>
      </c>
      <c r="B221" s="41" t="s">
        <v>215</v>
      </c>
      <c r="C221" s="190">
        <f t="shared" si="170"/>
        <v>0</v>
      </c>
      <c r="D221" s="265"/>
      <c r="E221" s="43"/>
      <c r="F221" s="93">
        <f t="shared" si="216"/>
        <v>0</v>
      </c>
      <c r="G221" s="230"/>
      <c r="H221" s="43"/>
      <c r="I221" s="87">
        <f t="shared" si="217"/>
        <v>0</v>
      </c>
      <c r="J221" s="265"/>
      <c r="K221" s="43"/>
      <c r="L221" s="93">
        <f t="shared" si="218"/>
        <v>0</v>
      </c>
      <c r="M221" s="230"/>
      <c r="N221" s="43"/>
      <c r="O221" s="87">
        <f t="shared" si="219"/>
        <v>0</v>
      </c>
      <c r="P221" s="746"/>
      <c r="Q221" s="331"/>
    </row>
    <row r="222" spans="1:17" ht="24" hidden="1" x14ac:dyDescent="0.2">
      <c r="A222" s="30">
        <v>5238</v>
      </c>
      <c r="B222" s="41" t="s">
        <v>216</v>
      </c>
      <c r="C222" s="190">
        <f t="shared" si="170"/>
        <v>0</v>
      </c>
      <c r="D222" s="265"/>
      <c r="E222" s="43"/>
      <c r="F222" s="93">
        <f t="shared" si="216"/>
        <v>0</v>
      </c>
      <c r="G222" s="230"/>
      <c r="H222" s="43"/>
      <c r="I222" s="87">
        <f t="shared" si="217"/>
        <v>0</v>
      </c>
      <c r="J222" s="265"/>
      <c r="K222" s="43"/>
      <c r="L222" s="93">
        <f t="shared" si="218"/>
        <v>0</v>
      </c>
      <c r="M222" s="230"/>
      <c r="N222" s="43"/>
      <c r="O222" s="87">
        <f t="shared" si="219"/>
        <v>0</v>
      </c>
      <c r="P222" s="746"/>
      <c r="Q222" s="331"/>
    </row>
    <row r="223" spans="1:17" ht="24" x14ac:dyDescent="0.2">
      <c r="A223" s="30">
        <v>5239</v>
      </c>
      <c r="B223" s="41" t="s">
        <v>217</v>
      </c>
      <c r="C223" s="190">
        <f t="shared" si="170"/>
        <v>5000</v>
      </c>
      <c r="D223" s="265">
        <v>2000</v>
      </c>
      <c r="E223" s="155"/>
      <c r="F223" s="312">
        <f t="shared" si="216"/>
        <v>2000</v>
      </c>
      <c r="G223" s="230"/>
      <c r="H223" s="155"/>
      <c r="I223" s="312">
        <f t="shared" si="217"/>
        <v>0</v>
      </c>
      <c r="J223" s="265">
        <v>3000</v>
      </c>
      <c r="K223" s="43"/>
      <c r="L223" s="93">
        <f t="shared" si="218"/>
        <v>3000</v>
      </c>
      <c r="M223" s="230"/>
      <c r="N223" s="43"/>
      <c r="O223" s="87">
        <f t="shared" si="219"/>
        <v>0</v>
      </c>
      <c r="P223" s="746"/>
      <c r="Q223" s="331"/>
    </row>
    <row r="224" spans="1:17" ht="24" hidden="1" x14ac:dyDescent="0.2">
      <c r="A224" s="72">
        <v>5240</v>
      </c>
      <c r="B224" s="41" t="s">
        <v>218</v>
      </c>
      <c r="C224" s="190">
        <f t="shared" si="170"/>
        <v>0</v>
      </c>
      <c r="D224" s="265"/>
      <c r="E224" s="43"/>
      <c r="F224" s="93">
        <f t="shared" si="216"/>
        <v>0</v>
      </c>
      <c r="G224" s="230"/>
      <c r="H224" s="43"/>
      <c r="I224" s="87">
        <f t="shared" si="217"/>
        <v>0</v>
      </c>
      <c r="J224" s="265"/>
      <c r="K224" s="43"/>
      <c r="L224" s="93">
        <f t="shared" si="218"/>
        <v>0</v>
      </c>
      <c r="M224" s="230"/>
      <c r="N224" s="43"/>
      <c r="O224" s="87">
        <f t="shared" si="219"/>
        <v>0</v>
      </c>
      <c r="P224" s="746"/>
      <c r="Q224" s="331"/>
    </row>
    <row r="225" spans="1:17" hidden="1" x14ac:dyDescent="0.2">
      <c r="A225" s="72">
        <v>5250</v>
      </c>
      <c r="B225" s="41" t="s">
        <v>219</v>
      </c>
      <c r="C225" s="190">
        <f t="shared" si="170"/>
        <v>0</v>
      </c>
      <c r="D225" s="265"/>
      <c r="E225" s="43"/>
      <c r="F225" s="93">
        <f t="shared" si="216"/>
        <v>0</v>
      </c>
      <c r="G225" s="230"/>
      <c r="H225" s="43"/>
      <c r="I225" s="87">
        <f t="shared" si="217"/>
        <v>0</v>
      </c>
      <c r="J225" s="265"/>
      <c r="K225" s="43"/>
      <c r="L225" s="93">
        <f t="shared" si="218"/>
        <v>0</v>
      </c>
      <c r="M225" s="230"/>
      <c r="N225" s="43"/>
      <c r="O225" s="87">
        <f t="shared" si="219"/>
        <v>0</v>
      </c>
      <c r="P225" s="746"/>
      <c r="Q225" s="331"/>
    </row>
    <row r="226" spans="1:17" hidden="1" x14ac:dyDescent="0.2">
      <c r="A226" s="72">
        <v>5260</v>
      </c>
      <c r="B226" s="41" t="s">
        <v>220</v>
      </c>
      <c r="C226" s="190">
        <f t="shared" si="170"/>
        <v>0</v>
      </c>
      <c r="D226" s="129">
        <f t="shared" ref="D226:E226" si="220">SUM(D227)</f>
        <v>0</v>
      </c>
      <c r="E226" s="73">
        <f t="shared" si="220"/>
        <v>0</v>
      </c>
      <c r="F226" s="93">
        <f>SUM(F227)</f>
        <v>0</v>
      </c>
      <c r="G226" s="231">
        <f t="shared" ref="G226:N226" si="221">SUM(G227)</f>
        <v>0</v>
      </c>
      <c r="H226" s="73">
        <f t="shared" si="221"/>
        <v>0</v>
      </c>
      <c r="I226" s="87">
        <f t="shared" si="221"/>
        <v>0</v>
      </c>
      <c r="J226" s="129">
        <f t="shared" si="221"/>
        <v>0</v>
      </c>
      <c r="K226" s="73">
        <f t="shared" si="221"/>
        <v>0</v>
      </c>
      <c r="L226" s="93">
        <f t="shared" si="221"/>
        <v>0</v>
      </c>
      <c r="M226" s="231">
        <f t="shared" si="221"/>
        <v>0</v>
      </c>
      <c r="N226" s="73">
        <f t="shared" si="221"/>
        <v>0</v>
      </c>
      <c r="O226" s="87">
        <f>SUM(O227)</f>
        <v>0</v>
      </c>
      <c r="P226" s="746"/>
      <c r="Q226" s="331"/>
    </row>
    <row r="227" spans="1:17" ht="24" hidden="1" x14ac:dyDescent="0.2">
      <c r="A227" s="30">
        <v>5269</v>
      </c>
      <c r="B227" s="41" t="s">
        <v>221</v>
      </c>
      <c r="C227" s="190">
        <f t="shared" si="170"/>
        <v>0</v>
      </c>
      <c r="D227" s="265"/>
      <c r="E227" s="43"/>
      <c r="F227" s="93">
        <f t="shared" ref="F227:F228" si="222">D227+E227</f>
        <v>0</v>
      </c>
      <c r="G227" s="230"/>
      <c r="H227" s="43"/>
      <c r="I227" s="87">
        <f t="shared" ref="I227:I228" si="223">G227+H227</f>
        <v>0</v>
      </c>
      <c r="J227" s="265"/>
      <c r="K227" s="43"/>
      <c r="L227" s="93">
        <f t="shared" ref="L227:L228" si="224">J227+K227</f>
        <v>0</v>
      </c>
      <c r="M227" s="230"/>
      <c r="N227" s="43"/>
      <c r="O227" s="87">
        <f t="shared" ref="O227:O228" si="225">M227+N227</f>
        <v>0</v>
      </c>
      <c r="P227" s="746"/>
      <c r="Q227" s="331"/>
    </row>
    <row r="228" spans="1:17" ht="24" hidden="1" x14ac:dyDescent="0.2">
      <c r="A228" s="70">
        <v>5270</v>
      </c>
      <c r="B228" s="55" t="s">
        <v>222</v>
      </c>
      <c r="C228" s="195">
        <f t="shared" si="170"/>
        <v>0</v>
      </c>
      <c r="D228" s="262"/>
      <c r="E228" s="74"/>
      <c r="F228" s="172">
        <f t="shared" si="222"/>
        <v>0</v>
      </c>
      <c r="G228" s="232"/>
      <c r="H228" s="74"/>
      <c r="I228" s="153">
        <f t="shared" si="223"/>
        <v>0</v>
      </c>
      <c r="J228" s="262"/>
      <c r="K228" s="74"/>
      <c r="L228" s="172">
        <f t="shared" si="224"/>
        <v>0</v>
      </c>
      <c r="M228" s="232"/>
      <c r="N228" s="74"/>
      <c r="O228" s="153">
        <f t="shared" si="225"/>
        <v>0</v>
      </c>
      <c r="P228" s="750"/>
      <c r="Q228" s="331"/>
    </row>
    <row r="229" spans="1:17" hidden="1" x14ac:dyDescent="0.2">
      <c r="A229" s="67">
        <v>6000</v>
      </c>
      <c r="B229" s="67" t="s">
        <v>223</v>
      </c>
      <c r="C229" s="200">
        <f t="shared" si="170"/>
        <v>0</v>
      </c>
      <c r="D229" s="134">
        <f t="shared" ref="D229:E229" si="226">D230+D250+D258</f>
        <v>0</v>
      </c>
      <c r="E229" s="68">
        <f t="shared" si="226"/>
        <v>0</v>
      </c>
      <c r="F229" s="170">
        <f>F230+F250+F258</f>
        <v>0</v>
      </c>
      <c r="G229" s="227">
        <f t="shared" ref="G229:N229" si="227">G230+G250+G258</f>
        <v>0</v>
      </c>
      <c r="H229" s="68">
        <f t="shared" si="227"/>
        <v>0</v>
      </c>
      <c r="I229" s="122">
        <f t="shared" si="227"/>
        <v>0</v>
      </c>
      <c r="J229" s="134">
        <f t="shared" si="227"/>
        <v>0</v>
      </c>
      <c r="K229" s="68">
        <f t="shared" si="227"/>
        <v>0</v>
      </c>
      <c r="L229" s="170">
        <f t="shared" si="227"/>
        <v>0</v>
      </c>
      <c r="M229" s="227">
        <f t="shared" si="227"/>
        <v>0</v>
      </c>
      <c r="N229" s="68">
        <f t="shared" si="227"/>
        <v>0</v>
      </c>
      <c r="O229" s="122">
        <f>O230+O250+O258</f>
        <v>0</v>
      </c>
      <c r="P229" s="755"/>
      <c r="Q229" s="331"/>
    </row>
    <row r="230" spans="1:17" ht="14.25" hidden="1" customHeight="1" x14ac:dyDescent="0.2">
      <c r="A230" s="49">
        <v>6200</v>
      </c>
      <c r="B230" s="78" t="s">
        <v>224</v>
      </c>
      <c r="C230" s="202">
        <f t="shared" si="170"/>
        <v>0</v>
      </c>
      <c r="D230" s="135">
        <f t="shared" ref="D230:E230" si="228">SUM(D231,D232,D234,D237,D243,D244,D245)</f>
        <v>0</v>
      </c>
      <c r="E230" s="81">
        <f t="shared" si="228"/>
        <v>0</v>
      </c>
      <c r="F230" s="171">
        <f>SUM(F231,F232,F234,F237,F243,F244,F245)</f>
        <v>0</v>
      </c>
      <c r="G230" s="236">
        <f t="shared" ref="G230:N230" si="229">SUM(G231,G232,G234,G237,G243,G244,G245)</f>
        <v>0</v>
      </c>
      <c r="H230" s="81">
        <f t="shared" si="229"/>
        <v>0</v>
      </c>
      <c r="I230" s="121">
        <f t="shared" si="229"/>
        <v>0</v>
      </c>
      <c r="J230" s="135">
        <f t="shared" si="229"/>
        <v>0</v>
      </c>
      <c r="K230" s="81">
        <f t="shared" si="229"/>
        <v>0</v>
      </c>
      <c r="L230" s="171">
        <f t="shared" si="229"/>
        <v>0</v>
      </c>
      <c r="M230" s="236">
        <f t="shared" si="229"/>
        <v>0</v>
      </c>
      <c r="N230" s="81">
        <f t="shared" si="229"/>
        <v>0</v>
      </c>
      <c r="O230" s="121">
        <f>SUM(O231,O232,O234,O237,O243,O244,O245)</f>
        <v>0</v>
      </c>
      <c r="P230" s="756"/>
      <c r="Q230" s="331"/>
    </row>
    <row r="231" spans="1:17" ht="24" hidden="1" x14ac:dyDescent="0.2">
      <c r="A231" s="686">
        <v>6220</v>
      </c>
      <c r="B231" s="38" t="s">
        <v>225</v>
      </c>
      <c r="C231" s="189">
        <f t="shared" si="170"/>
        <v>0</v>
      </c>
      <c r="D231" s="264"/>
      <c r="E231" s="40"/>
      <c r="F231" s="175">
        <f>D231+E231</f>
        <v>0</v>
      </c>
      <c r="G231" s="220"/>
      <c r="H231" s="40"/>
      <c r="I231" s="86">
        <f>G231+H231</f>
        <v>0</v>
      </c>
      <c r="J231" s="264"/>
      <c r="K231" s="40"/>
      <c r="L231" s="175">
        <f>J231+K231</f>
        <v>0</v>
      </c>
      <c r="M231" s="220"/>
      <c r="N231" s="40"/>
      <c r="O231" s="86">
        <f>M231+N231</f>
        <v>0</v>
      </c>
      <c r="P231" s="745"/>
      <c r="Q231" s="331"/>
    </row>
    <row r="232" spans="1:17" hidden="1" x14ac:dyDescent="0.2">
      <c r="A232" s="72">
        <v>6230</v>
      </c>
      <c r="B232" s="41" t="s">
        <v>226</v>
      </c>
      <c r="C232" s="190">
        <f t="shared" si="170"/>
        <v>0</v>
      </c>
      <c r="D232" s="129">
        <f t="shared" ref="D232:O232" si="230">SUM(D233)</f>
        <v>0</v>
      </c>
      <c r="E232" s="73">
        <f t="shared" si="230"/>
        <v>0</v>
      </c>
      <c r="F232" s="93">
        <f t="shared" si="230"/>
        <v>0</v>
      </c>
      <c r="G232" s="231">
        <f t="shared" si="230"/>
        <v>0</v>
      </c>
      <c r="H232" s="73">
        <f t="shared" si="230"/>
        <v>0</v>
      </c>
      <c r="I232" s="87">
        <f t="shared" si="230"/>
        <v>0</v>
      </c>
      <c r="J232" s="129">
        <f t="shared" si="230"/>
        <v>0</v>
      </c>
      <c r="K232" s="73">
        <f t="shared" si="230"/>
        <v>0</v>
      </c>
      <c r="L232" s="93">
        <f t="shared" si="230"/>
        <v>0</v>
      </c>
      <c r="M232" s="231">
        <f t="shared" si="230"/>
        <v>0</v>
      </c>
      <c r="N232" s="73">
        <f t="shared" si="230"/>
        <v>0</v>
      </c>
      <c r="O232" s="87">
        <f t="shared" si="230"/>
        <v>0</v>
      </c>
      <c r="P232" s="746"/>
      <c r="Q232" s="331"/>
    </row>
    <row r="233" spans="1:17" ht="24" hidden="1" x14ac:dyDescent="0.2">
      <c r="A233" s="30">
        <v>6239</v>
      </c>
      <c r="B233" s="38" t="s">
        <v>227</v>
      </c>
      <c r="C233" s="190">
        <f t="shared" si="170"/>
        <v>0</v>
      </c>
      <c r="D233" s="264"/>
      <c r="E233" s="40"/>
      <c r="F233" s="175">
        <f>D233+E233</f>
        <v>0</v>
      </c>
      <c r="G233" s="220"/>
      <c r="H233" s="40"/>
      <c r="I233" s="86">
        <f>G233+H233</f>
        <v>0</v>
      </c>
      <c r="J233" s="264"/>
      <c r="K233" s="40"/>
      <c r="L233" s="175">
        <f>J233+K233</f>
        <v>0</v>
      </c>
      <c r="M233" s="220"/>
      <c r="N233" s="40"/>
      <c r="O233" s="86">
        <f>M233+N233</f>
        <v>0</v>
      </c>
      <c r="P233" s="745"/>
      <c r="Q233" s="331"/>
    </row>
    <row r="234" spans="1:17" ht="24" hidden="1" x14ac:dyDescent="0.2">
      <c r="A234" s="72">
        <v>6240</v>
      </c>
      <c r="B234" s="41" t="s">
        <v>228</v>
      </c>
      <c r="C234" s="190">
        <f t="shared" si="170"/>
        <v>0</v>
      </c>
      <c r="D234" s="129">
        <f t="shared" ref="D234:E234" si="231">SUM(D235:D236)</f>
        <v>0</v>
      </c>
      <c r="E234" s="73">
        <f t="shared" si="231"/>
        <v>0</v>
      </c>
      <c r="F234" s="93">
        <f>SUM(F235:F236)</f>
        <v>0</v>
      </c>
      <c r="G234" s="231">
        <f t="shared" ref="G234:N234" si="232">SUM(G235:G236)</f>
        <v>0</v>
      </c>
      <c r="H234" s="73">
        <f t="shared" si="232"/>
        <v>0</v>
      </c>
      <c r="I234" s="87">
        <f t="shared" si="232"/>
        <v>0</v>
      </c>
      <c r="J234" s="129">
        <f t="shared" si="232"/>
        <v>0</v>
      </c>
      <c r="K234" s="73">
        <f t="shared" si="232"/>
        <v>0</v>
      </c>
      <c r="L234" s="93">
        <f t="shared" si="232"/>
        <v>0</v>
      </c>
      <c r="M234" s="231">
        <f t="shared" si="232"/>
        <v>0</v>
      </c>
      <c r="N234" s="73">
        <f t="shared" si="232"/>
        <v>0</v>
      </c>
      <c r="O234" s="87">
        <f>SUM(O235:O236)</f>
        <v>0</v>
      </c>
      <c r="P234" s="746"/>
      <c r="Q234" s="331"/>
    </row>
    <row r="235" spans="1:17" hidden="1" x14ac:dyDescent="0.2">
      <c r="A235" s="30">
        <v>6241</v>
      </c>
      <c r="B235" s="41" t="s">
        <v>229</v>
      </c>
      <c r="C235" s="190">
        <f t="shared" si="170"/>
        <v>0</v>
      </c>
      <c r="D235" s="265"/>
      <c r="E235" s="43"/>
      <c r="F235" s="93">
        <f t="shared" ref="F235:F236" si="233">D235+E235</f>
        <v>0</v>
      </c>
      <c r="G235" s="230"/>
      <c r="H235" s="43"/>
      <c r="I235" s="87">
        <f t="shared" ref="I235:I236" si="234">G235+H235</f>
        <v>0</v>
      </c>
      <c r="J235" s="265"/>
      <c r="K235" s="43"/>
      <c r="L235" s="93">
        <f t="shared" ref="L235:L236" si="235">J235+K235</f>
        <v>0</v>
      </c>
      <c r="M235" s="230"/>
      <c r="N235" s="43"/>
      <c r="O235" s="87">
        <f t="shared" ref="O235:O236" si="236">M235+N235</f>
        <v>0</v>
      </c>
      <c r="P235" s="746"/>
      <c r="Q235" s="331"/>
    </row>
    <row r="236" spans="1:17" hidden="1" x14ac:dyDescent="0.2">
      <c r="A236" s="30">
        <v>6242</v>
      </c>
      <c r="B236" s="41" t="s">
        <v>230</v>
      </c>
      <c r="C236" s="190">
        <f t="shared" si="170"/>
        <v>0</v>
      </c>
      <c r="D236" s="265"/>
      <c r="E236" s="43"/>
      <c r="F236" s="93">
        <f t="shared" si="233"/>
        <v>0</v>
      </c>
      <c r="G236" s="230"/>
      <c r="H236" s="43"/>
      <c r="I236" s="87">
        <f t="shared" si="234"/>
        <v>0</v>
      </c>
      <c r="J236" s="265"/>
      <c r="K236" s="43"/>
      <c r="L236" s="93">
        <f t="shared" si="235"/>
        <v>0</v>
      </c>
      <c r="M236" s="230"/>
      <c r="N236" s="43"/>
      <c r="O236" s="87">
        <f t="shared" si="236"/>
        <v>0</v>
      </c>
      <c r="P236" s="746"/>
      <c r="Q236" s="331"/>
    </row>
    <row r="237" spans="1:17" ht="25.5" hidden="1" customHeight="1" x14ac:dyDescent="0.2">
      <c r="A237" s="72">
        <v>6250</v>
      </c>
      <c r="B237" s="41" t="s">
        <v>231</v>
      </c>
      <c r="C237" s="190">
        <f t="shared" si="170"/>
        <v>0</v>
      </c>
      <c r="D237" s="129">
        <f t="shared" ref="D237:E237" si="237">SUM(D238:D242)</f>
        <v>0</v>
      </c>
      <c r="E237" s="73">
        <f t="shared" si="237"/>
        <v>0</v>
      </c>
      <c r="F237" s="93">
        <f>SUM(F238:F242)</f>
        <v>0</v>
      </c>
      <c r="G237" s="231">
        <f t="shared" ref="G237:N237" si="238">SUM(G238:G242)</f>
        <v>0</v>
      </c>
      <c r="H237" s="73">
        <f t="shared" si="238"/>
        <v>0</v>
      </c>
      <c r="I237" s="87">
        <f t="shared" si="238"/>
        <v>0</v>
      </c>
      <c r="J237" s="129">
        <f t="shared" si="238"/>
        <v>0</v>
      </c>
      <c r="K237" s="73">
        <f t="shared" si="238"/>
        <v>0</v>
      </c>
      <c r="L237" s="93">
        <f t="shared" si="238"/>
        <v>0</v>
      </c>
      <c r="M237" s="231">
        <f t="shared" si="238"/>
        <v>0</v>
      </c>
      <c r="N237" s="73">
        <f t="shared" si="238"/>
        <v>0</v>
      </c>
      <c r="O237" s="87">
        <f>SUM(O238:O242)</f>
        <v>0</v>
      </c>
      <c r="P237" s="746"/>
      <c r="Q237" s="331"/>
    </row>
    <row r="238" spans="1:17" ht="14.25" hidden="1" customHeight="1" x14ac:dyDescent="0.2">
      <c r="A238" s="30">
        <v>6252</v>
      </c>
      <c r="B238" s="41" t="s">
        <v>232</v>
      </c>
      <c r="C238" s="190">
        <f t="shared" si="170"/>
        <v>0</v>
      </c>
      <c r="D238" s="265"/>
      <c r="E238" s="43"/>
      <c r="F238" s="93">
        <f t="shared" ref="F238:F244" si="239">D238+E238</f>
        <v>0</v>
      </c>
      <c r="G238" s="230"/>
      <c r="H238" s="43"/>
      <c r="I238" s="87">
        <f t="shared" ref="I238:I244" si="240">G238+H238</f>
        <v>0</v>
      </c>
      <c r="J238" s="265"/>
      <c r="K238" s="43"/>
      <c r="L238" s="93">
        <f t="shared" ref="L238:L244" si="241">J238+K238</f>
        <v>0</v>
      </c>
      <c r="M238" s="230"/>
      <c r="N238" s="43"/>
      <c r="O238" s="87">
        <f t="shared" ref="O238:O244" si="242">M238+N238</f>
        <v>0</v>
      </c>
      <c r="P238" s="746"/>
      <c r="Q238" s="331"/>
    </row>
    <row r="239" spans="1:17" ht="14.25" hidden="1" customHeight="1" x14ac:dyDescent="0.2">
      <c r="A239" s="30">
        <v>6253</v>
      </c>
      <c r="B239" s="41" t="s">
        <v>233</v>
      </c>
      <c r="C239" s="190">
        <f t="shared" si="170"/>
        <v>0</v>
      </c>
      <c r="D239" s="265"/>
      <c r="E239" s="43"/>
      <c r="F239" s="93">
        <f t="shared" si="239"/>
        <v>0</v>
      </c>
      <c r="G239" s="230"/>
      <c r="H239" s="43"/>
      <c r="I239" s="87">
        <f t="shared" si="240"/>
        <v>0</v>
      </c>
      <c r="J239" s="265"/>
      <c r="K239" s="43"/>
      <c r="L239" s="93">
        <f t="shared" si="241"/>
        <v>0</v>
      </c>
      <c r="M239" s="230"/>
      <c r="N239" s="43"/>
      <c r="O239" s="87">
        <f t="shared" si="242"/>
        <v>0</v>
      </c>
      <c r="P239" s="746"/>
      <c r="Q239" s="331"/>
    </row>
    <row r="240" spans="1:17" ht="24" hidden="1" x14ac:dyDescent="0.2">
      <c r="A240" s="30">
        <v>6254</v>
      </c>
      <c r="B240" s="41" t="s">
        <v>234</v>
      </c>
      <c r="C240" s="190">
        <f t="shared" si="170"/>
        <v>0</v>
      </c>
      <c r="D240" s="265"/>
      <c r="E240" s="43"/>
      <c r="F240" s="93">
        <f t="shared" si="239"/>
        <v>0</v>
      </c>
      <c r="G240" s="230"/>
      <c r="H240" s="43"/>
      <c r="I240" s="87">
        <f t="shared" si="240"/>
        <v>0</v>
      </c>
      <c r="J240" s="265"/>
      <c r="K240" s="43"/>
      <c r="L240" s="93">
        <f t="shared" si="241"/>
        <v>0</v>
      </c>
      <c r="M240" s="230"/>
      <c r="N240" s="43"/>
      <c r="O240" s="87">
        <f t="shared" si="242"/>
        <v>0</v>
      </c>
      <c r="P240" s="746"/>
      <c r="Q240" s="331"/>
    </row>
    <row r="241" spans="1:17" ht="24" hidden="1" x14ac:dyDescent="0.2">
      <c r="A241" s="30">
        <v>6255</v>
      </c>
      <c r="B241" s="41" t="s">
        <v>235</v>
      </c>
      <c r="C241" s="190">
        <f t="shared" ref="C241:C295" si="243">SUM(F241,I241,L241,O241)</f>
        <v>0</v>
      </c>
      <c r="D241" s="265"/>
      <c r="E241" s="43"/>
      <c r="F241" s="93">
        <f t="shared" si="239"/>
        <v>0</v>
      </c>
      <c r="G241" s="230"/>
      <c r="H241" s="43"/>
      <c r="I241" s="87">
        <f t="shared" si="240"/>
        <v>0</v>
      </c>
      <c r="J241" s="265"/>
      <c r="K241" s="43"/>
      <c r="L241" s="93">
        <f t="shared" si="241"/>
        <v>0</v>
      </c>
      <c r="M241" s="230"/>
      <c r="N241" s="43"/>
      <c r="O241" s="87">
        <f t="shared" si="242"/>
        <v>0</v>
      </c>
      <c r="P241" s="746"/>
      <c r="Q241" s="331"/>
    </row>
    <row r="242" spans="1:17" hidden="1" x14ac:dyDescent="0.2">
      <c r="A242" s="30">
        <v>6259</v>
      </c>
      <c r="B242" s="41" t="s">
        <v>236</v>
      </c>
      <c r="C242" s="190">
        <f t="shared" si="243"/>
        <v>0</v>
      </c>
      <c r="D242" s="265"/>
      <c r="E242" s="43"/>
      <c r="F242" s="93">
        <f t="shared" si="239"/>
        <v>0</v>
      </c>
      <c r="G242" s="230"/>
      <c r="H242" s="43"/>
      <c r="I242" s="87">
        <f t="shared" si="240"/>
        <v>0</v>
      </c>
      <c r="J242" s="265"/>
      <c r="K242" s="43"/>
      <c r="L242" s="93">
        <f t="shared" si="241"/>
        <v>0</v>
      </c>
      <c r="M242" s="230"/>
      <c r="N242" s="43"/>
      <c r="O242" s="87">
        <f t="shared" si="242"/>
        <v>0</v>
      </c>
      <c r="P242" s="746"/>
      <c r="Q242" s="331"/>
    </row>
    <row r="243" spans="1:17" ht="24" hidden="1" x14ac:dyDescent="0.2">
      <c r="A243" s="72">
        <v>6260</v>
      </c>
      <c r="B243" s="41" t="s">
        <v>237</v>
      </c>
      <c r="C243" s="190">
        <f t="shared" si="243"/>
        <v>0</v>
      </c>
      <c r="D243" s="265"/>
      <c r="E243" s="43"/>
      <c r="F243" s="93">
        <f t="shared" si="239"/>
        <v>0</v>
      </c>
      <c r="G243" s="230"/>
      <c r="H243" s="43"/>
      <c r="I243" s="87">
        <f t="shared" si="240"/>
        <v>0</v>
      </c>
      <c r="J243" s="265"/>
      <c r="K243" s="43"/>
      <c r="L243" s="93">
        <f t="shared" si="241"/>
        <v>0</v>
      </c>
      <c r="M243" s="230"/>
      <c r="N243" s="43"/>
      <c r="O243" s="87">
        <f t="shared" si="242"/>
        <v>0</v>
      </c>
      <c r="P243" s="746"/>
      <c r="Q243" s="331"/>
    </row>
    <row r="244" spans="1:17" hidden="1" x14ac:dyDescent="0.2">
      <c r="A244" s="72">
        <v>6270</v>
      </c>
      <c r="B244" s="41" t="s">
        <v>238</v>
      </c>
      <c r="C244" s="190">
        <f t="shared" si="243"/>
        <v>0</v>
      </c>
      <c r="D244" s="265"/>
      <c r="E244" s="43"/>
      <c r="F244" s="93">
        <f t="shared" si="239"/>
        <v>0</v>
      </c>
      <c r="G244" s="230"/>
      <c r="H244" s="43"/>
      <c r="I244" s="87">
        <f t="shared" si="240"/>
        <v>0</v>
      </c>
      <c r="J244" s="265"/>
      <c r="K244" s="43"/>
      <c r="L244" s="93">
        <f t="shared" si="241"/>
        <v>0</v>
      </c>
      <c r="M244" s="230"/>
      <c r="N244" s="43"/>
      <c r="O244" s="87">
        <f t="shared" si="242"/>
        <v>0</v>
      </c>
      <c r="P244" s="746"/>
      <c r="Q244" s="331"/>
    </row>
    <row r="245" spans="1:17" ht="24" hidden="1" x14ac:dyDescent="0.2">
      <c r="A245" s="686">
        <v>6290</v>
      </c>
      <c r="B245" s="38" t="s">
        <v>239</v>
      </c>
      <c r="C245" s="201">
        <f t="shared" si="243"/>
        <v>0</v>
      </c>
      <c r="D245" s="128">
        <f t="shared" ref="D245:E245" si="244">SUM(D246:D249)</f>
        <v>0</v>
      </c>
      <c r="E245" s="75">
        <f t="shared" si="244"/>
        <v>0</v>
      </c>
      <c r="F245" s="175">
        <f>SUM(F246:F249)</f>
        <v>0</v>
      </c>
      <c r="G245" s="233">
        <f t="shared" ref="G245:O245" si="245">SUM(G246:G249)</f>
        <v>0</v>
      </c>
      <c r="H245" s="75">
        <f t="shared" si="245"/>
        <v>0</v>
      </c>
      <c r="I245" s="86">
        <f t="shared" si="245"/>
        <v>0</v>
      </c>
      <c r="J245" s="128">
        <f t="shared" si="245"/>
        <v>0</v>
      </c>
      <c r="K245" s="75">
        <f t="shared" si="245"/>
        <v>0</v>
      </c>
      <c r="L245" s="175">
        <f t="shared" si="245"/>
        <v>0</v>
      </c>
      <c r="M245" s="233">
        <f t="shared" si="245"/>
        <v>0</v>
      </c>
      <c r="N245" s="75">
        <f t="shared" si="245"/>
        <v>0</v>
      </c>
      <c r="O245" s="86">
        <f t="shared" si="245"/>
        <v>0</v>
      </c>
      <c r="P245" s="759"/>
      <c r="Q245" s="331"/>
    </row>
    <row r="246" spans="1:17" hidden="1" x14ac:dyDescent="0.2">
      <c r="A246" s="30">
        <v>6291</v>
      </c>
      <c r="B246" s="41" t="s">
        <v>240</v>
      </c>
      <c r="C246" s="190">
        <f t="shared" si="243"/>
        <v>0</v>
      </c>
      <c r="D246" s="265"/>
      <c r="E246" s="43"/>
      <c r="F246" s="93">
        <f t="shared" ref="F246:F249" si="246">D246+E246</f>
        <v>0</v>
      </c>
      <c r="G246" s="230"/>
      <c r="H246" s="43"/>
      <c r="I246" s="87">
        <f t="shared" ref="I246:I249" si="247">G246+H246</f>
        <v>0</v>
      </c>
      <c r="J246" s="265"/>
      <c r="K246" s="43"/>
      <c r="L246" s="93">
        <f t="shared" ref="L246:L249" si="248">J246+K246</f>
        <v>0</v>
      </c>
      <c r="M246" s="230"/>
      <c r="N246" s="43"/>
      <c r="O246" s="87">
        <f t="shared" ref="O246:O249" si="249">M246+N246</f>
        <v>0</v>
      </c>
      <c r="P246" s="746"/>
      <c r="Q246" s="331"/>
    </row>
    <row r="247" spans="1:17" hidden="1" x14ac:dyDescent="0.2">
      <c r="A247" s="30">
        <v>6292</v>
      </c>
      <c r="B247" s="41" t="s">
        <v>241</v>
      </c>
      <c r="C247" s="190">
        <f t="shared" si="243"/>
        <v>0</v>
      </c>
      <c r="D247" s="265"/>
      <c r="E247" s="43"/>
      <c r="F247" s="93">
        <f t="shared" si="246"/>
        <v>0</v>
      </c>
      <c r="G247" s="230"/>
      <c r="H247" s="43"/>
      <c r="I247" s="87">
        <f t="shared" si="247"/>
        <v>0</v>
      </c>
      <c r="J247" s="265"/>
      <c r="K247" s="43"/>
      <c r="L247" s="93">
        <f t="shared" si="248"/>
        <v>0</v>
      </c>
      <c r="M247" s="230"/>
      <c r="N247" s="43"/>
      <c r="O247" s="87">
        <f t="shared" si="249"/>
        <v>0</v>
      </c>
      <c r="P247" s="746"/>
      <c r="Q247" s="331"/>
    </row>
    <row r="248" spans="1:17" ht="72" hidden="1" x14ac:dyDescent="0.2">
      <c r="A248" s="30">
        <v>6296</v>
      </c>
      <c r="B248" s="41" t="s">
        <v>242</v>
      </c>
      <c r="C248" s="190">
        <f t="shared" si="243"/>
        <v>0</v>
      </c>
      <c r="D248" s="265"/>
      <c r="E248" s="43"/>
      <c r="F248" s="93">
        <f t="shared" si="246"/>
        <v>0</v>
      </c>
      <c r="G248" s="230"/>
      <c r="H248" s="43"/>
      <c r="I248" s="87">
        <f t="shared" si="247"/>
        <v>0</v>
      </c>
      <c r="J248" s="265"/>
      <c r="K248" s="43"/>
      <c r="L248" s="93">
        <f t="shared" si="248"/>
        <v>0</v>
      </c>
      <c r="M248" s="230"/>
      <c r="N248" s="43"/>
      <c r="O248" s="87">
        <f t="shared" si="249"/>
        <v>0</v>
      </c>
      <c r="P248" s="746"/>
      <c r="Q248" s="331"/>
    </row>
    <row r="249" spans="1:17" ht="39.75" hidden="1" customHeight="1" x14ac:dyDescent="0.2">
      <c r="A249" s="30">
        <v>6299</v>
      </c>
      <c r="B249" s="41" t="s">
        <v>243</v>
      </c>
      <c r="C249" s="190">
        <f t="shared" si="243"/>
        <v>0</v>
      </c>
      <c r="D249" s="265"/>
      <c r="E249" s="43"/>
      <c r="F249" s="93">
        <f t="shared" si="246"/>
        <v>0</v>
      </c>
      <c r="G249" s="230"/>
      <c r="H249" s="43"/>
      <c r="I249" s="87">
        <f t="shared" si="247"/>
        <v>0</v>
      </c>
      <c r="J249" s="265"/>
      <c r="K249" s="43"/>
      <c r="L249" s="93">
        <f t="shared" si="248"/>
        <v>0</v>
      </c>
      <c r="M249" s="230"/>
      <c r="N249" s="43"/>
      <c r="O249" s="87">
        <f t="shared" si="249"/>
        <v>0</v>
      </c>
      <c r="P249" s="746"/>
      <c r="Q249" s="331"/>
    </row>
    <row r="250" spans="1:17" hidden="1" x14ac:dyDescent="0.2">
      <c r="A250" s="34">
        <v>6300</v>
      </c>
      <c r="B250" s="69" t="s">
        <v>244</v>
      </c>
      <c r="C250" s="188">
        <f t="shared" si="243"/>
        <v>0</v>
      </c>
      <c r="D250" s="127">
        <f t="shared" ref="D250:E250" si="250">SUM(D251,D256,D257)</f>
        <v>0</v>
      </c>
      <c r="E250" s="36">
        <f t="shared" si="250"/>
        <v>0</v>
      </c>
      <c r="F250" s="174">
        <f>SUM(F251,F256,F257)</f>
        <v>0</v>
      </c>
      <c r="G250" s="228">
        <f t="shared" ref="G250:O250" si="251">SUM(G251,G256,G257)</f>
        <v>0</v>
      </c>
      <c r="H250" s="36">
        <f t="shared" si="251"/>
        <v>0</v>
      </c>
      <c r="I250" s="120">
        <f t="shared" si="251"/>
        <v>0</v>
      </c>
      <c r="J250" s="127">
        <f t="shared" si="251"/>
        <v>0</v>
      </c>
      <c r="K250" s="36">
        <f t="shared" si="251"/>
        <v>0</v>
      </c>
      <c r="L250" s="174">
        <f t="shared" si="251"/>
        <v>0</v>
      </c>
      <c r="M250" s="228">
        <f t="shared" si="251"/>
        <v>0</v>
      </c>
      <c r="N250" s="36">
        <f t="shared" si="251"/>
        <v>0</v>
      </c>
      <c r="O250" s="120">
        <f t="shared" si="251"/>
        <v>0</v>
      </c>
      <c r="P250" s="758"/>
      <c r="Q250" s="331"/>
    </row>
    <row r="251" spans="1:17" ht="24" hidden="1" x14ac:dyDescent="0.2">
      <c r="A251" s="686">
        <v>6320</v>
      </c>
      <c r="B251" s="38" t="s">
        <v>245</v>
      </c>
      <c r="C251" s="201">
        <f t="shared" si="243"/>
        <v>0</v>
      </c>
      <c r="D251" s="128">
        <f t="shared" ref="D251:E251" si="252">SUM(D252:D255)</f>
        <v>0</v>
      </c>
      <c r="E251" s="75">
        <f t="shared" si="252"/>
        <v>0</v>
      </c>
      <c r="F251" s="175">
        <f>SUM(F252:F255)</f>
        <v>0</v>
      </c>
      <c r="G251" s="233">
        <f t="shared" ref="G251:O251" si="253">SUM(G252:G255)</f>
        <v>0</v>
      </c>
      <c r="H251" s="75">
        <f t="shared" si="253"/>
        <v>0</v>
      </c>
      <c r="I251" s="86">
        <f t="shared" si="253"/>
        <v>0</v>
      </c>
      <c r="J251" s="128">
        <f t="shared" si="253"/>
        <v>0</v>
      </c>
      <c r="K251" s="75">
        <f t="shared" si="253"/>
        <v>0</v>
      </c>
      <c r="L251" s="175">
        <f t="shared" si="253"/>
        <v>0</v>
      </c>
      <c r="M251" s="233">
        <f t="shared" si="253"/>
        <v>0</v>
      </c>
      <c r="N251" s="75">
        <f t="shared" si="253"/>
        <v>0</v>
      </c>
      <c r="O251" s="86">
        <f t="shared" si="253"/>
        <v>0</v>
      </c>
      <c r="P251" s="745"/>
      <c r="Q251" s="331"/>
    </row>
    <row r="252" spans="1:17" hidden="1" x14ac:dyDescent="0.2">
      <c r="A252" s="30">
        <v>6322</v>
      </c>
      <c r="B252" s="41" t="s">
        <v>246</v>
      </c>
      <c r="C252" s="190">
        <f t="shared" si="243"/>
        <v>0</v>
      </c>
      <c r="D252" s="265"/>
      <c r="E252" s="43"/>
      <c r="F252" s="93">
        <f t="shared" ref="F252:F257" si="254">D252+E252</f>
        <v>0</v>
      </c>
      <c r="G252" s="230"/>
      <c r="H252" s="43"/>
      <c r="I252" s="87">
        <f t="shared" ref="I252:I257" si="255">G252+H252</f>
        <v>0</v>
      </c>
      <c r="J252" s="265"/>
      <c r="K252" s="43"/>
      <c r="L252" s="93">
        <f t="shared" ref="L252:L257" si="256">J252+K252</f>
        <v>0</v>
      </c>
      <c r="M252" s="230"/>
      <c r="N252" s="43"/>
      <c r="O252" s="87">
        <f t="shared" ref="O252:O257" si="257">M252+N252</f>
        <v>0</v>
      </c>
      <c r="P252" s="746"/>
      <c r="Q252" s="331"/>
    </row>
    <row r="253" spans="1:17" ht="24" hidden="1" x14ac:dyDescent="0.2">
      <c r="A253" s="30">
        <v>6323</v>
      </c>
      <c r="B253" s="41" t="s">
        <v>247</v>
      </c>
      <c r="C253" s="190">
        <f t="shared" si="243"/>
        <v>0</v>
      </c>
      <c r="D253" s="265"/>
      <c r="E253" s="43"/>
      <c r="F253" s="93">
        <f t="shared" si="254"/>
        <v>0</v>
      </c>
      <c r="G253" s="230"/>
      <c r="H253" s="43"/>
      <c r="I253" s="87">
        <f t="shared" si="255"/>
        <v>0</v>
      </c>
      <c r="J253" s="265"/>
      <c r="K253" s="43"/>
      <c r="L253" s="93">
        <f t="shared" si="256"/>
        <v>0</v>
      </c>
      <c r="M253" s="230"/>
      <c r="N253" s="43"/>
      <c r="O253" s="87">
        <f t="shared" si="257"/>
        <v>0</v>
      </c>
      <c r="P253" s="746"/>
      <c r="Q253" s="331"/>
    </row>
    <row r="254" spans="1:17" ht="24" hidden="1" x14ac:dyDescent="0.2">
      <c r="A254" s="30">
        <v>6324</v>
      </c>
      <c r="B254" s="41" t="s">
        <v>301</v>
      </c>
      <c r="C254" s="190">
        <f t="shared" si="243"/>
        <v>0</v>
      </c>
      <c r="D254" s="265"/>
      <c r="E254" s="43"/>
      <c r="F254" s="93">
        <f t="shared" si="254"/>
        <v>0</v>
      </c>
      <c r="G254" s="230"/>
      <c r="H254" s="43"/>
      <c r="I254" s="87">
        <f t="shared" si="255"/>
        <v>0</v>
      </c>
      <c r="J254" s="265"/>
      <c r="K254" s="43"/>
      <c r="L254" s="93">
        <f t="shared" si="256"/>
        <v>0</v>
      </c>
      <c r="M254" s="230"/>
      <c r="N254" s="43"/>
      <c r="O254" s="87">
        <f t="shared" si="257"/>
        <v>0</v>
      </c>
      <c r="P254" s="746"/>
      <c r="Q254" s="331"/>
    </row>
    <row r="255" spans="1:17" hidden="1" x14ac:dyDescent="0.2">
      <c r="A255" s="27">
        <v>6329</v>
      </c>
      <c r="B255" s="38" t="s">
        <v>302</v>
      </c>
      <c r="C255" s="189">
        <f t="shared" si="243"/>
        <v>0</v>
      </c>
      <c r="D255" s="264"/>
      <c r="E255" s="40"/>
      <c r="F255" s="175">
        <f t="shared" si="254"/>
        <v>0</v>
      </c>
      <c r="G255" s="220"/>
      <c r="H255" s="40"/>
      <c r="I255" s="86">
        <f t="shared" si="255"/>
        <v>0</v>
      </c>
      <c r="J255" s="264"/>
      <c r="K255" s="40"/>
      <c r="L255" s="175">
        <f t="shared" si="256"/>
        <v>0</v>
      </c>
      <c r="M255" s="220"/>
      <c r="N255" s="40"/>
      <c r="O255" s="86">
        <f t="shared" si="257"/>
        <v>0</v>
      </c>
      <c r="P255" s="745"/>
      <c r="Q255" s="331"/>
    </row>
    <row r="256" spans="1:17" ht="24" hidden="1" x14ac:dyDescent="0.2">
      <c r="A256" s="90">
        <v>6330</v>
      </c>
      <c r="B256" s="91" t="s">
        <v>248</v>
      </c>
      <c r="C256" s="201">
        <f t="shared" si="243"/>
        <v>0</v>
      </c>
      <c r="D256" s="266"/>
      <c r="E256" s="80"/>
      <c r="F256" s="443">
        <f t="shared" si="254"/>
        <v>0</v>
      </c>
      <c r="G256" s="235"/>
      <c r="H256" s="80"/>
      <c r="I256" s="159">
        <f t="shared" si="255"/>
        <v>0</v>
      </c>
      <c r="J256" s="266"/>
      <c r="K256" s="80"/>
      <c r="L256" s="443">
        <f t="shared" si="256"/>
        <v>0</v>
      </c>
      <c r="M256" s="235"/>
      <c r="N256" s="80"/>
      <c r="O256" s="159">
        <f t="shared" si="257"/>
        <v>0</v>
      </c>
      <c r="P256" s="759"/>
      <c r="Q256" s="331"/>
    </row>
    <row r="257" spans="1:17" hidden="1" x14ac:dyDescent="0.2">
      <c r="A257" s="72">
        <v>6360</v>
      </c>
      <c r="B257" s="41" t="s">
        <v>249</v>
      </c>
      <c r="C257" s="190">
        <f t="shared" si="243"/>
        <v>0</v>
      </c>
      <c r="D257" s="265"/>
      <c r="E257" s="43"/>
      <c r="F257" s="93">
        <f t="shared" si="254"/>
        <v>0</v>
      </c>
      <c r="G257" s="230"/>
      <c r="H257" s="43"/>
      <c r="I257" s="87">
        <f t="shared" si="255"/>
        <v>0</v>
      </c>
      <c r="J257" s="265"/>
      <c r="K257" s="43"/>
      <c r="L257" s="93">
        <f t="shared" si="256"/>
        <v>0</v>
      </c>
      <c r="M257" s="230"/>
      <c r="N257" s="43"/>
      <c r="O257" s="87">
        <f t="shared" si="257"/>
        <v>0</v>
      </c>
      <c r="P257" s="746"/>
      <c r="Q257" s="331"/>
    </row>
    <row r="258" spans="1:17" ht="36" hidden="1" x14ac:dyDescent="0.2">
      <c r="A258" s="34">
        <v>6400</v>
      </c>
      <c r="B258" s="69" t="s">
        <v>250</v>
      </c>
      <c r="C258" s="188">
        <f t="shared" si="243"/>
        <v>0</v>
      </c>
      <c r="D258" s="127">
        <f t="shared" ref="D258:E258" si="258">SUM(D259,D263)</f>
        <v>0</v>
      </c>
      <c r="E258" s="36">
        <f t="shared" si="258"/>
        <v>0</v>
      </c>
      <c r="F258" s="174">
        <f>SUM(F259,F263)</f>
        <v>0</v>
      </c>
      <c r="G258" s="228">
        <f t="shared" ref="G258:O258" si="259">SUM(G259,G263)</f>
        <v>0</v>
      </c>
      <c r="H258" s="36">
        <f t="shared" si="259"/>
        <v>0</v>
      </c>
      <c r="I258" s="120">
        <f t="shared" si="259"/>
        <v>0</v>
      </c>
      <c r="J258" s="127">
        <f t="shared" si="259"/>
        <v>0</v>
      </c>
      <c r="K258" s="36">
        <f t="shared" si="259"/>
        <v>0</v>
      </c>
      <c r="L258" s="174">
        <f t="shared" si="259"/>
        <v>0</v>
      </c>
      <c r="M258" s="228">
        <f t="shared" si="259"/>
        <v>0</v>
      </c>
      <c r="N258" s="36">
        <f t="shared" si="259"/>
        <v>0</v>
      </c>
      <c r="O258" s="120">
        <f t="shared" si="259"/>
        <v>0</v>
      </c>
      <c r="P258" s="758"/>
      <c r="Q258" s="331"/>
    </row>
    <row r="259" spans="1:17" ht="24" hidden="1" x14ac:dyDescent="0.2">
      <c r="A259" s="686">
        <v>6410</v>
      </c>
      <c r="B259" s="38" t="s">
        <v>251</v>
      </c>
      <c r="C259" s="189">
        <f t="shared" si="243"/>
        <v>0</v>
      </c>
      <c r="D259" s="128">
        <f t="shared" ref="D259:E259" si="260">SUM(D260:D262)</f>
        <v>0</v>
      </c>
      <c r="E259" s="75">
        <f t="shared" si="260"/>
        <v>0</v>
      </c>
      <c r="F259" s="175">
        <f>SUM(F260:F262)</f>
        <v>0</v>
      </c>
      <c r="G259" s="233">
        <f t="shared" ref="G259:O259" si="261">SUM(G260:G262)</f>
        <v>0</v>
      </c>
      <c r="H259" s="75">
        <f t="shared" si="261"/>
        <v>0</v>
      </c>
      <c r="I259" s="86">
        <f t="shared" si="261"/>
        <v>0</v>
      </c>
      <c r="J259" s="128">
        <f t="shared" si="261"/>
        <v>0</v>
      </c>
      <c r="K259" s="75">
        <f t="shared" si="261"/>
        <v>0</v>
      </c>
      <c r="L259" s="175">
        <f t="shared" si="261"/>
        <v>0</v>
      </c>
      <c r="M259" s="233">
        <f t="shared" si="261"/>
        <v>0</v>
      </c>
      <c r="N259" s="75">
        <f t="shared" si="261"/>
        <v>0</v>
      </c>
      <c r="O259" s="158">
        <f t="shared" si="261"/>
        <v>0</v>
      </c>
      <c r="P259" s="749"/>
      <c r="Q259" s="331"/>
    </row>
    <row r="260" spans="1:17" hidden="1" x14ac:dyDescent="0.2">
      <c r="A260" s="30">
        <v>6411</v>
      </c>
      <c r="B260" s="92" t="s">
        <v>252</v>
      </c>
      <c r="C260" s="190">
        <f t="shared" si="243"/>
        <v>0</v>
      </c>
      <c r="D260" s="265"/>
      <c r="E260" s="43"/>
      <c r="F260" s="93">
        <f t="shared" ref="F260:F262" si="262">D260+E260</f>
        <v>0</v>
      </c>
      <c r="G260" s="230"/>
      <c r="H260" s="43"/>
      <c r="I260" s="87">
        <f t="shared" ref="I260:I262" si="263">G260+H260</f>
        <v>0</v>
      </c>
      <c r="J260" s="265"/>
      <c r="K260" s="43"/>
      <c r="L260" s="93">
        <f t="shared" ref="L260:L262" si="264">J260+K260</f>
        <v>0</v>
      </c>
      <c r="M260" s="230"/>
      <c r="N260" s="43"/>
      <c r="O260" s="87">
        <f t="shared" ref="O260:O262" si="265">M260+N260</f>
        <v>0</v>
      </c>
      <c r="P260" s="746"/>
      <c r="Q260" s="331"/>
    </row>
    <row r="261" spans="1:17" ht="36" hidden="1" x14ac:dyDescent="0.2">
      <c r="A261" s="30">
        <v>6412</v>
      </c>
      <c r="B261" s="41" t="s">
        <v>253</v>
      </c>
      <c r="C261" s="190">
        <f t="shared" si="243"/>
        <v>0</v>
      </c>
      <c r="D261" s="265"/>
      <c r="E261" s="43"/>
      <c r="F261" s="93">
        <f t="shared" si="262"/>
        <v>0</v>
      </c>
      <c r="G261" s="230"/>
      <c r="H261" s="43"/>
      <c r="I261" s="87">
        <f t="shared" si="263"/>
        <v>0</v>
      </c>
      <c r="J261" s="265"/>
      <c r="K261" s="43"/>
      <c r="L261" s="93">
        <f t="shared" si="264"/>
        <v>0</v>
      </c>
      <c r="M261" s="230"/>
      <c r="N261" s="43"/>
      <c r="O261" s="87">
        <f t="shared" si="265"/>
        <v>0</v>
      </c>
      <c r="P261" s="746"/>
      <c r="Q261" s="331"/>
    </row>
    <row r="262" spans="1:17" ht="36" hidden="1" x14ac:dyDescent="0.2">
      <c r="A262" s="30">
        <v>6419</v>
      </c>
      <c r="B262" s="41" t="s">
        <v>254</v>
      </c>
      <c r="C262" s="190">
        <f t="shared" si="243"/>
        <v>0</v>
      </c>
      <c r="D262" s="265"/>
      <c r="E262" s="43"/>
      <c r="F262" s="93">
        <f t="shared" si="262"/>
        <v>0</v>
      </c>
      <c r="G262" s="230"/>
      <c r="H262" s="43"/>
      <c r="I262" s="87">
        <f t="shared" si="263"/>
        <v>0</v>
      </c>
      <c r="J262" s="265"/>
      <c r="K262" s="43"/>
      <c r="L262" s="93">
        <f t="shared" si="264"/>
        <v>0</v>
      </c>
      <c r="M262" s="230"/>
      <c r="N262" s="43"/>
      <c r="O262" s="87">
        <f t="shared" si="265"/>
        <v>0</v>
      </c>
      <c r="P262" s="746"/>
      <c r="Q262" s="331"/>
    </row>
    <row r="263" spans="1:17" ht="36" hidden="1" x14ac:dyDescent="0.2">
      <c r="A263" s="72">
        <v>6420</v>
      </c>
      <c r="B263" s="41" t="s">
        <v>255</v>
      </c>
      <c r="C263" s="190">
        <f t="shared" si="243"/>
        <v>0</v>
      </c>
      <c r="D263" s="129">
        <f t="shared" ref="D263:E263" si="266">SUM(D264:D267)</f>
        <v>0</v>
      </c>
      <c r="E263" s="73">
        <f t="shared" si="266"/>
        <v>0</v>
      </c>
      <c r="F263" s="93">
        <f>SUM(F264:F267)</f>
        <v>0</v>
      </c>
      <c r="G263" s="231">
        <f t="shared" ref="G263:N263" si="267">SUM(G264:G267)</f>
        <v>0</v>
      </c>
      <c r="H263" s="73">
        <f t="shared" si="267"/>
        <v>0</v>
      </c>
      <c r="I263" s="87">
        <f t="shared" si="267"/>
        <v>0</v>
      </c>
      <c r="J263" s="129">
        <f t="shared" si="267"/>
        <v>0</v>
      </c>
      <c r="K263" s="73">
        <f t="shared" si="267"/>
        <v>0</v>
      </c>
      <c r="L263" s="93">
        <f t="shared" si="267"/>
        <v>0</v>
      </c>
      <c r="M263" s="231">
        <f t="shared" si="267"/>
        <v>0</v>
      </c>
      <c r="N263" s="73">
        <f t="shared" si="267"/>
        <v>0</v>
      </c>
      <c r="O263" s="87">
        <f>SUM(O264:O267)</f>
        <v>0</v>
      </c>
      <c r="P263" s="746"/>
      <c r="Q263" s="331"/>
    </row>
    <row r="264" spans="1:17" hidden="1" x14ac:dyDescent="0.2">
      <c r="A264" s="30">
        <v>6421</v>
      </c>
      <c r="B264" s="41" t="s">
        <v>256</v>
      </c>
      <c r="C264" s="190">
        <f t="shared" si="243"/>
        <v>0</v>
      </c>
      <c r="D264" s="265"/>
      <c r="E264" s="43"/>
      <c r="F264" s="93">
        <f t="shared" ref="F264:F267" si="268">D264+E264</f>
        <v>0</v>
      </c>
      <c r="G264" s="230"/>
      <c r="H264" s="43"/>
      <c r="I264" s="87">
        <f t="shared" ref="I264:I267" si="269">G264+H264</f>
        <v>0</v>
      </c>
      <c r="J264" s="265"/>
      <c r="K264" s="43"/>
      <c r="L264" s="93">
        <f t="shared" ref="L264:L267" si="270">J264+K264</f>
        <v>0</v>
      </c>
      <c r="M264" s="230"/>
      <c r="N264" s="43"/>
      <c r="O264" s="87">
        <f t="shared" ref="O264:O267" si="271">M264+N264</f>
        <v>0</v>
      </c>
      <c r="P264" s="746"/>
      <c r="Q264" s="331"/>
    </row>
    <row r="265" spans="1:17" hidden="1" x14ac:dyDescent="0.2">
      <c r="A265" s="30">
        <v>6422</v>
      </c>
      <c r="B265" s="41" t="s">
        <v>257</v>
      </c>
      <c r="C265" s="190">
        <f t="shared" si="243"/>
        <v>0</v>
      </c>
      <c r="D265" s="265"/>
      <c r="E265" s="43"/>
      <c r="F265" s="93">
        <f t="shared" si="268"/>
        <v>0</v>
      </c>
      <c r="G265" s="230"/>
      <c r="H265" s="43"/>
      <c r="I265" s="87">
        <f t="shared" si="269"/>
        <v>0</v>
      </c>
      <c r="J265" s="265"/>
      <c r="K265" s="43"/>
      <c r="L265" s="93">
        <f t="shared" si="270"/>
        <v>0</v>
      </c>
      <c r="M265" s="230"/>
      <c r="N265" s="43"/>
      <c r="O265" s="87">
        <f t="shared" si="271"/>
        <v>0</v>
      </c>
      <c r="P265" s="746"/>
      <c r="Q265" s="331"/>
    </row>
    <row r="266" spans="1:17" ht="24" hidden="1" x14ac:dyDescent="0.2">
      <c r="A266" s="30">
        <v>6423</v>
      </c>
      <c r="B266" s="41" t="s">
        <v>258</v>
      </c>
      <c r="C266" s="190">
        <f t="shared" si="243"/>
        <v>0</v>
      </c>
      <c r="D266" s="265"/>
      <c r="E266" s="43"/>
      <c r="F266" s="93">
        <f t="shared" si="268"/>
        <v>0</v>
      </c>
      <c r="G266" s="230"/>
      <c r="H266" s="43"/>
      <c r="I266" s="87">
        <f t="shared" si="269"/>
        <v>0</v>
      </c>
      <c r="J266" s="265"/>
      <c r="K266" s="43"/>
      <c r="L266" s="93">
        <f t="shared" si="270"/>
        <v>0</v>
      </c>
      <c r="M266" s="230"/>
      <c r="N266" s="43"/>
      <c r="O266" s="87">
        <f t="shared" si="271"/>
        <v>0</v>
      </c>
      <c r="P266" s="746"/>
      <c r="Q266" s="331"/>
    </row>
    <row r="267" spans="1:17" ht="36" hidden="1" x14ac:dyDescent="0.2">
      <c r="A267" s="30">
        <v>6424</v>
      </c>
      <c r="B267" s="41" t="s">
        <v>259</v>
      </c>
      <c r="C267" s="190">
        <f t="shared" si="243"/>
        <v>0</v>
      </c>
      <c r="D267" s="265"/>
      <c r="E267" s="43"/>
      <c r="F267" s="93">
        <f t="shared" si="268"/>
        <v>0</v>
      </c>
      <c r="G267" s="230"/>
      <c r="H267" s="43"/>
      <c r="I267" s="87">
        <f t="shared" si="269"/>
        <v>0</v>
      </c>
      <c r="J267" s="265"/>
      <c r="K267" s="43"/>
      <c r="L267" s="93">
        <f t="shared" si="270"/>
        <v>0</v>
      </c>
      <c r="M267" s="230"/>
      <c r="N267" s="43"/>
      <c r="O267" s="87">
        <f t="shared" si="271"/>
        <v>0</v>
      </c>
      <c r="P267" s="746"/>
      <c r="Q267" s="331"/>
    </row>
    <row r="268" spans="1:17" ht="36" hidden="1" x14ac:dyDescent="0.2">
      <c r="A268" s="95">
        <v>7000</v>
      </c>
      <c r="B268" s="95" t="s">
        <v>260</v>
      </c>
      <c r="C268" s="203">
        <f>SUM(F268,I268,L268,O268)</f>
        <v>0</v>
      </c>
      <c r="D268" s="136">
        <f t="shared" ref="D268:E268" si="272">SUM(D269,D279)</f>
        <v>0</v>
      </c>
      <c r="E268" s="96">
        <f t="shared" si="272"/>
        <v>0</v>
      </c>
      <c r="F268" s="267">
        <f>SUM(F269,F279)</f>
        <v>0</v>
      </c>
      <c r="G268" s="237">
        <f t="shared" ref="G268:N268" si="273">SUM(G269,G279)</f>
        <v>0</v>
      </c>
      <c r="H268" s="96">
        <f t="shared" si="273"/>
        <v>0</v>
      </c>
      <c r="I268" s="279">
        <f t="shared" si="273"/>
        <v>0</v>
      </c>
      <c r="J268" s="136">
        <f t="shared" si="273"/>
        <v>0</v>
      </c>
      <c r="K268" s="96">
        <f t="shared" si="273"/>
        <v>0</v>
      </c>
      <c r="L268" s="267">
        <f t="shared" si="273"/>
        <v>0</v>
      </c>
      <c r="M268" s="237">
        <f t="shared" si="273"/>
        <v>0</v>
      </c>
      <c r="N268" s="96">
        <f t="shared" si="273"/>
        <v>0</v>
      </c>
      <c r="O268" s="162">
        <f>SUM(O269,O279)</f>
        <v>0</v>
      </c>
      <c r="P268" s="761"/>
      <c r="Q268" s="331"/>
    </row>
    <row r="269" spans="1:17" ht="24" hidden="1" x14ac:dyDescent="0.2">
      <c r="A269" s="34">
        <v>7200</v>
      </c>
      <c r="B269" s="69" t="s">
        <v>261</v>
      </c>
      <c r="C269" s="188">
        <f t="shared" si="243"/>
        <v>0</v>
      </c>
      <c r="D269" s="127">
        <f t="shared" ref="D269:E269" si="274">SUM(D270,D271,D274,D275,D278)</f>
        <v>0</v>
      </c>
      <c r="E269" s="36">
        <f t="shared" si="274"/>
        <v>0</v>
      </c>
      <c r="F269" s="174">
        <f>SUM(F270,F271,F274,F275,F278)</f>
        <v>0</v>
      </c>
      <c r="G269" s="228"/>
      <c r="H269" s="36"/>
      <c r="I269" s="120">
        <f>SUM(I270,I271,I274,I275,I278)</f>
        <v>0</v>
      </c>
      <c r="J269" s="127"/>
      <c r="K269" s="36"/>
      <c r="L269" s="174">
        <f>SUM(L270,L271,L274,L275,L278)</f>
        <v>0</v>
      </c>
      <c r="M269" s="228"/>
      <c r="N269" s="36"/>
      <c r="O269" s="121">
        <f>SUM(O270,O271,O274,O275,O278)</f>
        <v>0</v>
      </c>
      <c r="P269" s="756"/>
      <c r="Q269" s="331"/>
    </row>
    <row r="270" spans="1:17" ht="24" hidden="1" x14ac:dyDescent="0.2">
      <c r="A270" s="686">
        <v>7210</v>
      </c>
      <c r="B270" s="38" t="s">
        <v>262</v>
      </c>
      <c r="C270" s="189">
        <f t="shared" si="243"/>
        <v>0</v>
      </c>
      <c r="D270" s="264"/>
      <c r="E270" s="40"/>
      <c r="F270" s="175">
        <f>D270+E270</f>
        <v>0</v>
      </c>
      <c r="G270" s="220"/>
      <c r="H270" s="40"/>
      <c r="I270" s="86">
        <f>G270+H270</f>
        <v>0</v>
      </c>
      <c r="J270" s="264"/>
      <c r="K270" s="40"/>
      <c r="L270" s="175">
        <f>J270+K270</f>
        <v>0</v>
      </c>
      <c r="M270" s="220"/>
      <c r="N270" s="40"/>
      <c r="O270" s="86">
        <f>M270+N270</f>
        <v>0</v>
      </c>
      <c r="P270" s="745"/>
      <c r="Q270" s="331"/>
    </row>
    <row r="271" spans="1:17" s="94" customFormat="1" ht="36" hidden="1" x14ac:dyDescent="0.2">
      <c r="A271" s="72">
        <v>7220</v>
      </c>
      <c r="B271" s="41" t="s">
        <v>263</v>
      </c>
      <c r="C271" s="190">
        <f t="shared" si="243"/>
        <v>0</v>
      </c>
      <c r="D271" s="129">
        <f t="shared" ref="D271:E271" si="275">SUM(D272:D273)</f>
        <v>0</v>
      </c>
      <c r="E271" s="73">
        <f t="shared" si="275"/>
        <v>0</v>
      </c>
      <c r="F271" s="93">
        <f>SUM(F272:F273)</f>
        <v>0</v>
      </c>
      <c r="G271" s="231">
        <f t="shared" ref="G271:O271" si="276">SUM(G272:G273)</f>
        <v>0</v>
      </c>
      <c r="H271" s="73">
        <f t="shared" si="276"/>
        <v>0</v>
      </c>
      <c r="I271" s="87">
        <f t="shared" si="276"/>
        <v>0</v>
      </c>
      <c r="J271" s="129">
        <f t="shared" si="276"/>
        <v>0</v>
      </c>
      <c r="K271" s="73">
        <f t="shared" si="276"/>
        <v>0</v>
      </c>
      <c r="L271" s="93">
        <f t="shared" si="276"/>
        <v>0</v>
      </c>
      <c r="M271" s="231">
        <f t="shared" si="276"/>
        <v>0</v>
      </c>
      <c r="N271" s="73">
        <f t="shared" si="276"/>
        <v>0</v>
      </c>
      <c r="O271" s="87">
        <f t="shared" si="276"/>
        <v>0</v>
      </c>
      <c r="P271" s="746"/>
      <c r="Q271" s="343"/>
    </row>
    <row r="272" spans="1:17" s="94" customFormat="1" ht="36" hidden="1" x14ac:dyDescent="0.2">
      <c r="A272" s="30">
        <v>7221</v>
      </c>
      <c r="B272" s="41" t="s">
        <v>264</v>
      </c>
      <c r="C272" s="190">
        <f t="shared" si="243"/>
        <v>0</v>
      </c>
      <c r="D272" s="265"/>
      <c r="E272" s="43"/>
      <c r="F272" s="93">
        <f t="shared" ref="F272:F274" si="277">D272+E272</f>
        <v>0</v>
      </c>
      <c r="G272" s="230"/>
      <c r="H272" s="43"/>
      <c r="I272" s="87">
        <f t="shared" ref="I272:I274" si="278">G272+H272</f>
        <v>0</v>
      </c>
      <c r="J272" s="265"/>
      <c r="K272" s="43"/>
      <c r="L272" s="93">
        <f t="shared" ref="L272:L274" si="279">J272+K272</f>
        <v>0</v>
      </c>
      <c r="M272" s="230"/>
      <c r="N272" s="43"/>
      <c r="O272" s="87">
        <f t="shared" ref="O272:O274" si="280">M272+N272</f>
        <v>0</v>
      </c>
      <c r="P272" s="746"/>
      <c r="Q272" s="343"/>
    </row>
    <row r="273" spans="1:17" s="94" customFormat="1" ht="36" hidden="1" x14ac:dyDescent="0.2">
      <c r="A273" s="30">
        <v>7222</v>
      </c>
      <c r="B273" s="41" t="s">
        <v>265</v>
      </c>
      <c r="C273" s="190">
        <f t="shared" si="243"/>
        <v>0</v>
      </c>
      <c r="D273" s="265"/>
      <c r="E273" s="43"/>
      <c r="F273" s="93">
        <f t="shared" si="277"/>
        <v>0</v>
      </c>
      <c r="G273" s="230"/>
      <c r="H273" s="43"/>
      <c r="I273" s="87">
        <f t="shared" si="278"/>
        <v>0</v>
      </c>
      <c r="J273" s="265"/>
      <c r="K273" s="43"/>
      <c r="L273" s="93">
        <f t="shared" si="279"/>
        <v>0</v>
      </c>
      <c r="M273" s="230"/>
      <c r="N273" s="43"/>
      <c r="O273" s="87">
        <f t="shared" si="280"/>
        <v>0</v>
      </c>
      <c r="P273" s="746"/>
      <c r="Q273" s="343"/>
    </row>
    <row r="274" spans="1:17" ht="24" hidden="1" x14ac:dyDescent="0.2">
      <c r="A274" s="72">
        <v>7230</v>
      </c>
      <c r="B274" s="41" t="s">
        <v>308</v>
      </c>
      <c r="C274" s="190">
        <f t="shared" si="243"/>
        <v>0</v>
      </c>
      <c r="D274" s="265"/>
      <c r="E274" s="43"/>
      <c r="F274" s="93">
        <f t="shared" si="277"/>
        <v>0</v>
      </c>
      <c r="G274" s="230"/>
      <c r="H274" s="43"/>
      <c r="I274" s="87">
        <f t="shared" si="278"/>
        <v>0</v>
      </c>
      <c r="J274" s="265"/>
      <c r="K274" s="43"/>
      <c r="L274" s="93">
        <f t="shared" si="279"/>
        <v>0</v>
      </c>
      <c r="M274" s="230"/>
      <c r="N274" s="43"/>
      <c r="O274" s="87">
        <f t="shared" si="280"/>
        <v>0</v>
      </c>
      <c r="P274" s="746"/>
      <c r="Q274" s="331"/>
    </row>
    <row r="275" spans="1:17" ht="24" hidden="1" x14ac:dyDescent="0.2">
      <c r="A275" s="72">
        <v>7240</v>
      </c>
      <c r="B275" s="41" t="s">
        <v>266</v>
      </c>
      <c r="C275" s="190">
        <f t="shared" si="243"/>
        <v>0</v>
      </c>
      <c r="D275" s="129">
        <f t="shared" ref="D275:E275" si="281">SUM(D276:D277)</f>
        <v>0</v>
      </c>
      <c r="E275" s="73">
        <f t="shared" si="281"/>
        <v>0</v>
      </c>
      <c r="F275" s="93">
        <f>SUM(F276:F277)</f>
        <v>0</v>
      </c>
      <c r="G275" s="231">
        <f t="shared" ref="G275:O275" si="282">SUM(G276:G277)</f>
        <v>0</v>
      </c>
      <c r="H275" s="73">
        <f t="shared" si="282"/>
        <v>0</v>
      </c>
      <c r="I275" s="87">
        <f t="shared" si="282"/>
        <v>0</v>
      </c>
      <c r="J275" s="129">
        <f t="shared" si="282"/>
        <v>0</v>
      </c>
      <c r="K275" s="73">
        <f t="shared" si="282"/>
        <v>0</v>
      </c>
      <c r="L275" s="93">
        <f t="shared" si="282"/>
        <v>0</v>
      </c>
      <c r="M275" s="231">
        <f t="shared" si="282"/>
        <v>0</v>
      </c>
      <c r="N275" s="73">
        <f t="shared" si="282"/>
        <v>0</v>
      </c>
      <c r="O275" s="87">
        <f t="shared" si="282"/>
        <v>0</v>
      </c>
      <c r="P275" s="746"/>
      <c r="Q275" s="331"/>
    </row>
    <row r="276" spans="1:17" ht="48" hidden="1" x14ac:dyDescent="0.2">
      <c r="A276" s="30">
        <v>7245</v>
      </c>
      <c r="B276" s="41" t="s">
        <v>267</v>
      </c>
      <c r="C276" s="190">
        <f t="shared" si="243"/>
        <v>0</v>
      </c>
      <c r="D276" s="265"/>
      <c r="E276" s="43"/>
      <c r="F276" s="93">
        <f t="shared" ref="F276:F278" si="283">D276+E276</f>
        <v>0</v>
      </c>
      <c r="G276" s="230"/>
      <c r="H276" s="43"/>
      <c r="I276" s="87">
        <f t="shared" ref="I276:I278" si="284">G276+H276</f>
        <v>0</v>
      </c>
      <c r="J276" s="265"/>
      <c r="K276" s="43"/>
      <c r="L276" s="93">
        <f t="shared" ref="L276:L278" si="285">J276+K276</f>
        <v>0</v>
      </c>
      <c r="M276" s="230"/>
      <c r="N276" s="43"/>
      <c r="O276" s="87">
        <f t="shared" ref="O276:O278" si="286">M276+N276</f>
        <v>0</v>
      </c>
      <c r="P276" s="746"/>
      <c r="Q276" s="331"/>
    </row>
    <row r="277" spans="1:17" ht="96" hidden="1" x14ac:dyDescent="0.2">
      <c r="A277" s="30">
        <v>7246</v>
      </c>
      <c r="B277" s="41" t="s">
        <v>268</v>
      </c>
      <c r="C277" s="190">
        <f t="shared" si="243"/>
        <v>0</v>
      </c>
      <c r="D277" s="265"/>
      <c r="E277" s="43"/>
      <c r="F277" s="93">
        <f t="shared" si="283"/>
        <v>0</v>
      </c>
      <c r="G277" s="230"/>
      <c r="H277" s="43"/>
      <c r="I277" s="87">
        <f t="shared" si="284"/>
        <v>0</v>
      </c>
      <c r="J277" s="265"/>
      <c r="K277" s="43"/>
      <c r="L277" s="93">
        <f t="shared" si="285"/>
        <v>0</v>
      </c>
      <c r="M277" s="230"/>
      <c r="N277" s="43"/>
      <c r="O277" s="87">
        <f t="shared" si="286"/>
        <v>0</v>
      </c>
      <c r="P277" s="746"/>
      <c r="Q277" s="331"/>
    </row>
    <row r="278" spans="1:17" ht="24" hidden="1" x14ac:dyDescent="0.2">
      <c r="A278" s="90">
        <v>7260</v>
      </c>
      <c r="B278" s="38" t="s">
        <v>269</v>
      </c>
      <c r="C278" s="189">
        <f t="shared" si="243"/>
        <v>0</v>
      </c>
      <c r="D278" s="264"/>
      <c r="E278" s="40"/>
      <c r="F278" s="175">
        <f t="shared" si="283"/>
        <v>0</v>
      </c>
      <c r="G278" s="220"/>
      <c r="H278" s="40"/>
      <c r="I278" s="86">
        <f t="shared" si="284"/>
        <v>0</v>
      </c>
      <c r="J278" s="264"/>
      <c r="K278" s="40"/>
      <c r="L278" s="175">
        <f t="shared" si="285"/>
        <v>0</v>
      </c>
      <c r="M278" s="220"/>
      <c r="N278" s="40"/>
      <c r="O278" s="86">
        <f t="shared" si="286"/>
        <v>0</v>
      </c>
      <c r="P278" s="745"/>
      <c r="Q278" s="331"/>
    </row>
    <row r="279" spans="1:17" hidden="1" x14ac:dyDescent="0.2">
      <c r="A279" s="52">
        <v>7700</v>
      </c>
      <c r="B279" s="103" t="s">
        <v>298</v>
      </c>
      <c r="C279" s="204">
        <f t="shared" si="243"/>
        <v>0</v>
      </c>
      <c r="D279" s="137">
        <f t="shared" ref="D279:O279" si="287">D280</f>
        <v>0</v>
      </c>
      <c r="E279" s="104">
        <f t="shared" si="287"/>
        <v>0</v>
      </c>
      <c r="F279" s="176">
        <f t="shared" si="287"/>
        <v>0</v>
      </c>
      <c r="G279" s="238">
        <f t="shared" si="287"/>
        <v>0</v>
      </c>
      <c r="H279" s="104">
        <f t="shared" si="287"/>
        <v>0</v>
      </c>
      <c r="I279" s="280">
        <f t="shared" si="287"/>
        <v>0</v>
      </c>
      <c r="J279" s="137">
        <f t="shared" si="287"/>
        <v>0</v>
      </c>
      <c r="K279" s="104">
        <f t="shared" si="287"/>
        <v>0</v>
      </c>
      <c r="L279" s="176">
        <f t="shared" si="287"/>
        <v>0</v>
      </c>
      <c r="M279" s="238">
        <f t="shared" si="287"/>
        <v>0</v>
      </c>
      <c r="N279" s="104">
        <f t="shared" si="287"/>
        <v>0</v>
      </c>
      <c r="O279" s="280">
        <f t="shared" si="287"/>
        <v>0</v>
      </c>
      <c r="P279" s="758"/>
      <c r="Q279" s="331"/>
    </row>
    <row r="280" spans="1:17" hidden="1" x14ac:dyDescent="0.2">
      <c r="A280" s="70">
        <v>7720</v>
      </c>
      <c r="B280" s="38" t="s">
        <v>299</v>
      </c>
      <c r="C280" s="191">
        <f t="shared" si="243"/>
        <v>0</v>
      </c>
      <c r="D280" s="257"/>
      <c r="E280" s="47"/>
      <c r="F280" s="426">
        <f>D280+E280</f>
        <v>0</v>
      </c>
      <c r="G280" s="239"/>
      <c r="H280" s="47"/>
      <c r="I280" s="158">
        <f>G280+H280</f>
        <v>0</v>
      </c>
      <c r="J280" s="257"/>
      <c r="K280" s="47"/>
      <c r="L280" s="426">
        <f>J280+K280</f>
        <v>0</v>
      </c>
      <c r="M280" s="239"/>
      <c r="N280" s="47"/>
      <c r="O280" s="158">
        <f>M280+N280</f>
        <v>0</v>
      </c>
      <c r="P280" s="749"/>
      <c r="Q280" s="331"/>
    </row>
    <row r="281" spans="1:17" hidden="1" x14ac:dyDescent="0.2">
      <c r="A281" s="92"/>
      <c r="B281" s="41" t="s">
        <v>270</v>
      </c>
      <c r="C281" s="190">
        <f t="shared" si="243"/>
        <v>0</v>
      </c>
      <c r="D281" s="129">
        <f t="shared" ref="D281:E281" si="288">SUM(D282:D283)</f>
        <v>0</v>
      </c>
      <c r="E281" s="73">
        <f t="shared" si="288"/>
        <v>0</v>
      </c>
      <c r="F281" s="93">
        <f>SUM(F282:F283)</f>
        <v>0</v>
      </c>
      <c r="G281" s="231">
        <f t="shared" ref="G281:O281" si="289">SUM(G282:G283)</f>
        <v>0</v>
      </c>
      <c r="H281" s="73">
        <f t="shared" si="289"/>
        <v>0</v>
      </c>
      <c r="I281" s="87">
        <f t="shared" si="289"/>
        <v>0</v>
      </c>
      <c r="J281" s="129">
        <f t="shared" si="289"/>
        <v>0</v>
      </c>
      <c r="K281" s="73">
        <f t="shared" si="289"/>
        <v>0</v>
      </c>
      <c r="L281" s="93">
        <f t="shared" si="289"/>
        <v>0</v>
      </c>
      <c r="M281" s="231">
        <f t="shared" si="289"/>
        <v>0</v>
      </c>
      <c r="N281" s="73">
        <f t="shared" si="289"/>
        <v>0</v>
      </c>
      <c r="O281" s="87">
        <f t="shared" si="289"/>
        <v>0</v>
      </c>
      <c r="P281" s="746"/>
      <c r="Q281" s="331"/>
    </row>
    <row r="282" spans="1:17" hidden="1" x14ac:dyDescent="0.2">
      <c r="A282" s="92" t="s">
        <v>271</v>
      </c>
      <c r="B282" s="30" t="s">
        <v>272</v>
      </c>
      <c r="C282" s="190">
        <f t="shared" si="243"/>
        <v>0</v>
      </c>
      <c r="D282" s="265"/>
      <c r="E282" s="43"/>
      <c r="F282" s="93">
        <f>E282+D282</f>
        <v>0</v>
      </c>
      <c r="G282" s="230"/>
      <c r="H282" s="43"/>
      <c r="I282" s="87">
        <f>H282+G282</f>
        <v>0</v>
      </c>
      <c r="J282" s="265"/>
      <c r="K282" s="43"/>
      <c r="L282" s="93">
        <f>K282+J282</f>
        <v>0</v>
      </c>
      <c r="M282" s="230"/>
      <c r="N282" s="43"/>
      <c r="O282" s="87">
        <f>N282+M282</f>
        <v>0</v>
      </c>
      <c r="P282" s="746"/>
      <c r="Q282" s="331"/>
    </row>
    <row r="283" spans="1:17" ht="24" hidden="1" x14ac:dyDescent="0.2">
      <c r="A283" s="92" t="s">
        <v>273</v>
      </c>
      <c r="B283" s="97" t="s">
        <v>274</v>
      </c>
      <c r="C283" s="189">
        <f t="shared" si="243"/>
        <v>0</v>
      </c>
      <c r="D283" s="264"/>
      <c r="E283" s="40"/>
      <c r="F283" s="175">
        <f>E283+D283</f>
        <v>0</v>
      </c>
      <c r="G283" s="220"/>
      <c r="H283" s="40"/>
      <c r="I283" s="86">
        <f>H283+G283</f>
        <v>0</v>
      </c>
      <c r="J283" s="264"/>
      <c r="K283" s="40"/>
      <c r="L283" s="175">
        <f>K283+J283</f>
        <v>0</v>
      </c>
      <c r="M283" s="220"/>
      <c r="N283" s="40"/>
      <c r="O283" s="86">
        <f>N283+M283</f>
        <v>0</v>
      </c>
      <c r="P283" s="745"/>
      <c r="Q283" s="331"/>
    </row>
    <row r="284" spans="1:17" ht="12.75" thickBot="1" x14ac:dyDescent="0.25">
      <c r="A284" s="108"/>
      <c r="B284" s="108" t="s">
        <v>275</v>
      </c>
      <c r="C284" s="205">
        <f t="shared" si="243"/>
        <v>1457306</v>
      </c>
      <c r="D284" s="138">
        <f t="shared" ref="D284:O284" si="290">SUM(D281,D268,D229,D194,D186,D172,D74,D52)</f>
        <v>640990</v>
      </c>
      <c r="E284" s="281">
        <f t="shared" si="290"/>
        <v>0</v>
      </c>
      <c r="F284" s="324">
        <f t="shared" si="290"/>
        <v>640990</v>
      </c>
      <c r="G284" s="240">
        <f t="shared" si="290"/>
        <v>794545</v>
      </c>
      <c r="H284" s="281">
        <f t="shared" si="290"/>
        <v>0</v>
      </c>
      <c r="I284" s="324">
        <f t="shared" si="290"/>
        <v>794545</v>
      </c>
      <c r="J284" s="138">
        <f t="shared" si="290"/>
        <v>21651</v>
      </c>
      <c r="K284" s="109">
        <f t="shared" si="290"/>
        <v>120</v>
      </c>
      <c r="L284" s="446">
        <f t="shared" si="290"/>
        <v>21771</v>
      </c>
      <c r="M284" s="240">
        <f t="shared" si="290"/>
        <v>0</v>
      </c>
      <c r="N284" s="109">
        <f t="shared" si="290"/>
        <v>0</v>
      </c>
      <c r="O284" s="281">
        <f t="shared" si="290"/>
        <v>0</v>
      </c>
      <c r="P284" s="762"/>
      <c r="Q284" s="331"/>
    </row>
    <row r="285" spans="1:17" s="19" customFormat="1" ht="13.5" thickTop="1" thickBot="1" x14ac:dyDescent="0.25">
      <c r="A285" s="881" t="s">
        <v>276</v>
      </c>
      <c r="B285" s="882"/>
      <c r="C285" s="206">
        <f t="shared" si="243"/>
        <v>-10721</v>
      </c>
      <c r="D285" s="139">
        <f>SUM(D24,D25,D41,D42)-D50</f>
        <v>0</v>
      </c>
      <c r="E285" s="123">
        <f t="shared" ref="E285:F285" si="291">SUM(E24,E25,E41,E42)-E50</f>
        <v>0</v>
      </c>
      <c r="F285" s="325">
        <f t="shared" si="291"/>
        <v>0</v>
      </c>
      <c r="G285" s="241">
        <f>SUM(G24,G42)-G50</f>
        <v>0</v>
      </c>
      <c r="H285" s="123">
        <f t="shared" ref="H285:I285" si="292">SUM(H24,H42)-H50</f>
        <v>0</v>
      </c>
      <c r="I285" s="325">
        <f t="shared" si="292"/>
        <v>0</v>
      </c>
      <c r="J285" s="139">
        <f>SUM(J26,J42)-J50</f>
        <v>-10601</v>
      </c>
      <c r="K285" s="111">
        <f t="shared" ref="K285:L285" si="293">SUM(K26,K42)-K50</f>
        <v>-120</v>
      </c>
      <c r="L285" s="112">
        <f t="shared" si="293"/>
        <v>-10721</v>
      </c>
      <c r="M285" s="241">
        <f>SUM(M44)-M50</f>
        <v>0</v>
      </c>
      <c r="N285" s="111">
        <f t="shared" ref="N285:O285" si="294">SUM(N44)-N50</f>
        <v>0</v>
      </c>
      <c r="O285" s="123">
        <f t="shared" si="294"/>
        <v>0</v>
      </c>
      <c r="P285" s="763"/>
      <c r="Q285" s="182"/>
    </row>
    <row r="286" spans="1:17" s="19" customFormat="1" ht="12.75" thickTop="1" x14ac:dyDescent="0.2">
      <c r="A286" s="883" t="s">
        <v>277</v>
      </c>
      <c r="B286" s="884"/>
      <c r="C286" s="207">
        <f t="shared" si="243"/>
        <v>10601</v>
      </c>
      <c r="D286" s="140">
        <f>SUM(D287,D288)-D295+D296</f>
        <v>0</v>
      </c>
      <c r="E286" s="110">
        <f t="shared" ref="E286:O286" si="295">SUM(E287,E288)-E295+E296</f>
        <v>0</v>
      </c>
      <c r="F286" s="326">
        <f t="shared" si="295"/>
        <v>0</v>
      </c>
      <c r="G286" s="242">
        <f t="shared" si="295"/>
        <v>0</v>
      </c>
      <c r="H286" s="110">
        <f t="shared" si="295"/>
        <v>0</v>
      </c>
      <c r="I286" s="326">
        <f t="shared" si="295"/>
        <v>0</v>
      </c>
      <c r="J286" s="140">
        <f t="shared" si="295"/>
        <v>10601</v>
      </c>
      <c r="K286" s="101">
        <f t="shared" si="295"/>
        <v>0</v>
      </c>
      <c r="L286" s="107">
        <f t="shared" si="295"/>
        <v>10601</v>
      </c>
      <c r="M286" s="242">
        <f t="shared" si="295"/>
        <v>0</v>
      </c>
      <c r="N286" s="101">
        <f t="shared" si="295"/>
        <v>0</v>
      </c>
      <c r="O286" s="110">
        <f t="shared" si="295"/>
        <v>0</v>
      </c>
      <c r="P286" s="764"/>
      <c r="Q286" s="182"/>
    </row>
    <row r="287" spans="1:17" s="19" customFormat="1" ht="12.75" thickBot="1" x14ac:dyDescent="0.25">
      <c r="A287" s="60" t="s">
        <v>278</v>
      </c>
      <c r="B287" s="60" t="s">
        <v>279</v>
      </c>
      <c r="C287" s="197">
        <f t="shared" si="243"/>
        <v>10601</v>
      </c>
      <c r="D287" s="131">
        <f t="shared" ref="D287:O287" si="296">D21-D281</f>
        <v>0</v>
      </c>
      <c r="E287" s="114">
        <f t="shared" si="296"/>
        <v>0</v>
      </c>
      <c r="F287" s="304">
        <f t="shared" si="296"/>
        <v>0</v>
      </c>
      <c r="G287" s="224">
        <f t="shared" si="296"/>
        <v>0</v>
      </c>
      <c r="H287" s="114">
        <f t="shared" si="296"/>
        <v>0</v>
      </c>
      <c r="I287" s="304">
        <f t="shared" si="296"/>
        <v>0</v>
      </c>
      <c r="J287" s="131">
        <f t="shared" si="296"/>
        <v>10601</v>
      </c>
      <c r="K287" s="61">
        <f t="shared" si="296"/>
        <v>0</v>
      </c>
      <c r="L287" s="168">
        <f t="shared" si="296"/>
        <v>10601</v>
      </c>
      <c r="M287" s="224">
        <f t="shared" si="296"/>
        <v>0</v>
      </c>
      <c r="N287" s="61">
        <f t="shared" si="296"/>
        <v>0</v>
      </c>
      <c r="O287" s="114">
        <f t="shared" si="296"/>
        <v>0</v>
      </c>
      <c r="P287" s="752"/>
      <c r="Q287" s="182"/>
    </row>
    <row r="288" spans="1:17" s="19" customFormat="1" ht="12.75" hidden="1" thickTop="1" x14ac:dyDescent="0.2">
      <c r="A288" s="113" t="s">
        <v>280</v>
      </c>
      <c r="B288" s="113" t="s">
        <v>281</v>
      </c>
      <c r="C288" s="207">
        <f t="shared" si="243"/>
        <v>0</v>
      </c>
      <c r="D288" s="140">
        <f t="shared" ref="D288:O288" si="297">SUM(D289,D291,D293)-SUM(D290,D292,D294)</f>
        <v>0</v>
      </c>
      <c r="E288" s="101">
        <f t="shared" si="297"/>
        <v>0</v>
      </c>
      <c r="F288" s="107">
        <f t="shared" si="297"/>
        <v>0</v>
      </c>
      <c r="G288" s="242">
        <f t="shared" si="297"/>
        <v>0</v>
      </c>
      <c r="H288" s="101">
        <f t="shared" si="297"/>
        <v>0</v>
      </c>
      <c r="I288" s="110">
        <f t="shared" si="297"/>
        <v>0</v>
      </c>
      <c r="J288" s="140">
        <f t="shared" si="297"/>
        <v>0</v>
      </c>
      <c r="K288" s="101">
        <f t="shared" si="297"/>
        <v>0</v>
      </c>
      <c r="L288" s="107">
        <f t="shared" si="297"/>
        <v>0</v>
      </c>
      <c r="M288" s="242">
        <f t="shared" si="297"/>
        <v>0</v>
      </c>
      <c r="N288" s="101">
        <f t="shared" si="297"/>
        <v>0</v>
      </c>
      <c r="O288" s="110">
        <f t="shared" si="297"/>
        <v>0</v>
      </c>
      <c r="P288" s="764"/>
      <c r="Q288" s="182"/>
    </row>
    <row r="289" spans="1:17" ht="12.75" hidden="1" thickTop="1" x14ac:dyDescent="0.2">
      <c r="A289" s="98" t="s">
        <v>282</v>
      </c>
      <c r="B289" s="57" t="s">
        <v>283</v>
      </c>
      <c r="C289" s="191">
        <f t="shared" si="243"/>
        <v>0</v>
      </c>
      <c r="D289" s="257"/>
      <c r="E289" s="47"/>
      <c r="F289" s="426">
        <f t="shared" ref="F289:F296" si="298">E289+D289</f>
        <v>0</v>
      </c>
      <c r="G289" s="239"/>
      <c r="H289" s="47"/>
      <c r="I289" s="158">
        <f t="shared" ref="I289:I296" si="299">H289+G289</f>
        <v>0</v>
      </c>
      <c r="J289" s="257"/>
      <c r="K289" s="47"/>
      <c r="L289" s="426">
        <f t="shared" ref="L289:L296" si="300">K289+J289</f>
        <v>0</v>
      </c>
      <c r="M289" s="239"/>
      <c r="N289" s="47"/>
      <c r="O289" s="158">
        <f t="shared" ref="O289:O296" si="301">N289+M289</f>
        <v>0</v>
      </c>
      <c r="P289" s="749"/>
      <c r="Q289" s="331"/>
    </row>
    <row r="290" spans="1:17" ht="24.75" hidden="1" thickTop="1" x14ac:dyDescent="0.2">
      <c r="A290" s="92" t="s">
        <v>284</v>
      </c>
      <c r="B290" s="29" t="s">
        <v>285</v>
      </c>
      <c r="C290" s="190">
        <f t="shared" si="243"/>
        <v>0</v>
      </c>
      <c r="D290" s="265"/>
      <c r="E290" s="43"/>
      <c r="F290" s="93">
        <f t="shared" si="298"/>
        <v>0</v>
      </c>
      <c r="G290" s="230"/>
      <c r="H290" s="43"/>
      <c r="I290" s="87">
        <f t="shared" si="299"/>
        <v>0</v>
      </c>
      <c r="J290" s="265"/>
      <c r="K290" s="43"/>
      <c r="L290" s="93">
        <f t="shared" si="300"/>
        <v>0</v>
      </c>
      <c r="M290" s="230"/>
      <c r="N290" s="43"/>
      <c r="O290" s="87">
        <f t="shared" si="301"/>
        <v>0</v>
      </c>
      <c r="P290" s="746"/>
      <c r="Q290" s="331"/>
    </row>
    <row r="291" spans="1:17" ht="12.75" hidden="1" thickTop="1" x14ac:dyDescent="0.2">
      <c r="A291" s="92" t="s">
        <v>286</v>
      </c>
      <c r="B291" s="29" t="s">
        <v>287</v>
      </c>
      <c r="C291" s="190">
        <f t="shared" si="243"/>
        <v>0</v>
      </c>
      <c r="D291" s="265"/>
      <c r="E291" s="43"/>
      <c r="F291" s="93">
        <f t="shared" si="298"/>
        <v>0</v>
      </c>
      <c r="G291" s="230"/>
      <c r="H291" s="43"/>
      <c r="I291" s="87">
        <f t="shared" si="299"/>
        <v>0</v>
      </c>
      <c r="J291" s="265"/>
      <c r="K291" s="43"/>
      <c r="L291" s="93">
        <f t="shared" si="300"/>
        <v>0</v>
      </c>
      <c r="M291" s="230"/>
      <c r="N291" s="43"/>
      <c r="O291" s="87">
        <f t="shared" si="301"/>
        <v>0</v>
      </c>
      <c r="P291" s="746"/>
      <c r="Q291" s="331"/>
    </row>
    <row r="292" spans="1:17" ht="24.75" hidden="1" thickTop="1" x14ac:dyDescent="0.2">
      <c r="A292" s="92" t="s">
        <v>288</v>
      </c>
      <c r="B292" s="29" t="s">
        <v>289</v>
      </c>
      <c r="C292" s="190">
        <f>SUM(F292,I292,L292,O292)</f>
        <v>0</v>
      </c>
      <c r="D292" s="265"/>
      <c r="E292" s="43"/>
      <c r="F292" s="93">
        <f t="shared" si="298"/>
        <v>0</v>
      </c>
      <c r="G292" s="230"/>
      <c r="H292" s="43"/>
      <c r="I292" s="87">
        <f t="shared" si="299"/>
        <v>0</v>
      </c>
      <c r="J292" s="265"/>
      <c r="K292" s="43"/>
      <c r="L292" s="93">
        <f t="shared" si="300"/>
        <v>0</v>
      </c>
      <c r="M292" s="230"/>
      <c r="N292" s="43"/>
      <c r="O292" s="87">
        <f t="shared" si="301"/>
        <v>0</v>
      </c>
      <c r="P292" s="746"/>
      <c r="Q292" s="331"/>
    </row>
    <row r="293" spans="1:17" ht="12.75" hidden="1" thickTop="1" x14ac:dyDescent="0.2">
      <c r="A293" s="92" t="s">
        <v>290</v>
      </c>
      <c r="B293" s="29" t="s">
        <v>291</v>
      </c>
      <c r="C293" s="190">
        <f t="shared" si="243"/>
        <v>0</v>
      </c>
      <c r="D293" s="265"/>
      <c r="E293" s="43"/>
      <c r="F293" s="93">
        <f t="shared" si="298"/>
        <v>0</v>
      </c>
      <c r="G293" s="230"/>
      <c r="H293" s="43"/>
      <c r="I293" s="87">
        <f t="shared" si="299"/>
        <v>0</v>
      </c>
      <c r="J293" s="265"/>
      <c r="K293" s="43"/>
      <c r="L293" s="93">
        <f t="shared" si="300"/>
        <v>0</v>
      </c>
      <c r="M293" s="230"/>
      <c r="N293" s="43"/>
      <c r="O293" s="87">
        <f t="shared" si="301"/>
        <v>0</v>
      </c>
      <c r="P293" s="746"/>
      <c r="Q293" s="331"/>
    </row>
    <row r="294" spans="1:17" ht="24.75" hidden="1" thickTop="1" x14ac:dyDescent="0.2">
      <c r="A294" s="99" t="s">
        <v>292</v>
      </c>
      <c r="B294" s="100" t="s">
        <v>293</v>
      </c>
      <c r="C294" s="201">
        <f t="shared" si="243"/>
        <v>0</v>
      </c>
      <c r="D294" s="266"/>
      <c r="E294" s="80"/>
      <c r="F294" s="443">
        <f t="shared" si="298"/>
        <v>0</v>
      </c>
      <c r="G294" s="235"/>
      <c r="H294" s="80"/>
      <c r="I294" s="159">
        <f t="shared" si="299"/>
        <v>0</v>
      </c>
      <c r="J294" s="266"/>
      <c r="K294" s="80"/>
      <c r="L294" s="443">
        <f t="shared" si="300"/>
        <v>0</v>
      </c>
      <c r="M294" s="235"/>
      <c r="N294" s="80"/>
      <c r="O294" s="159">
        <f t="shared" si="301"/>
        <v>0</v>
      </c>
      <c r="P294" s="759"/>
      <c r="Q294" s="331"/>
    </row>
    <row r="295" spans="1:17" s="19" customFormat="1" ht="13.5" hidden="1" thickTop="1" thickBot="1" x14ac:dyDescent="0.25">
      <c r="A295" s="115" t="s">
        <v>294</v>
      </c>
      <c r="B295" s="115" t="s">
        <v>295</v>
      </c>
      <c r="C295" s="206">
        <f t="shared" si="243"/>
        <v>0</v>
      </c>
      <c r="D295" s="268"/>
      <c r="E295" s="116"/>
      <c r="F295" s="112">
        <f t="shared" si="298"/>
        <v>0</v>
      </c>
      <c r="G295" s="243"/>
      <c r="H295" s="116"/>
      <c r="I295" s="123">
        <f t="shared" si="299"/>
        <v>0</v>
      </c>
      <c r="J295" s="268"/>
      <c r="K295" s="116"/>
      <c r="L295" s="112">
        <f t="shared" si="300"/>
        <v>0</v>
      </c>
      <c r="M295" s="243"/>
      <c r="N295" s="116"/>
      <c r="O295" s="123">
        <f t="shared" si="301"/>
        <v>0</v>
      </c>
      <c r="P295" s="763"/>
      <c r="Q295" s="182"/>
    </row>
    <row r="296" spans="1:17" s="19" customFormat="1" ht="48.75" hidden="1" thickTop="1" x14ac:dyDescent="0.2">
      <c r="A296" s="113" t="s">
        <v>296</v>
      </c>
      <c r="B296" s="102" t="s">
        <v>297</v>
      </c>
      <c r="C296" s="207">
        <f>SUM(F296,I296,L296,O296)</f>
        <v>0</v>
      </c>
      <c r="D296" s="269"/>
      <c r="E296" s="449"/>
      <c r="F296" s="174">
        <f t="shared" si="298"/>
        <v>0</v>
      </c>
      <c r="G296" s="234"/>
      <c r="H296" s="76"/>
      <c r="I296" s="120">
        <f t="shared" si="299"/>
        <v>0</v>
      </c>
      <c r="J296" s="249"/>
      <c r="K296" s="76"/>
      <c r="L296" s="174">
        <f t="shared" si="300"/>
        <v>0</v>
      </c>
      <c r="M296" s="234"/>
      <c r="N296" s="76"/>
      <c r="O296" s="120">
        <f t="shared" si="301"/>
        <v>0</v>
      </c>
      <c r="P296" s="748"/>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FqwfCCqVkPdMZz8LdoJZFGxrrmWKFhYVTII0g5ZZpXbPFlMdfxxQxX/BqSgVJFpGAFQdEwyMSlY3BvVUQXdKkw==" saltValue="iqLC9PNizgm8VgasAhqu3w==" spinCount="100000" sheet="1" objects="1" scenarios="1" formatCells="0" formatColumns="0" formatRows="0"/>
  <autoFilter ref="A18:P296">
    <filterColumn colId="2">
      <filters blank="1">
        <filter val="1 247 379"/>
        <filter val="1 412"/>
        <filter val="1 435 535"/>
        <filter val="1 444 551"/>
        <filter val="1 457 186"/>
        <filter val="1 457 306"/>
        <filter val="1 761"/>
        <filter val="1 826"/>
        <filter val="1 860"/>
        <filter val="1 952"/>
        <filter val="1 997"/>
        <filter val="10 601"/>
        <filter val="10 705"/>
        <filter val="-10 721"/>
        <filter val="100"/>
        <filter val="11 050"/>
        <filter val="119 877"/>
        <filter val="12 631"/>
        <filter val="12 755"/>
        <filter val="120"/>
        <filter val="14 500"/>
        <filter val="151 173"/>
        <filter val="16 135"/>
        <filter val="19 642"/>
        <filter val="197 172"/>
        <filter val="2 135"/>
        <filter val="2 144"/>
        <filter val="2 435"/>
        <filter val="22 790"/>
        <filter val="234 288"/>
        <filter val="237"/>
        <filter val="239"/>
        <filter val="295 032"/>
        <filter val="3 111"/>
        <filter val="3 825"/>
        <filter val="30 448"/>
        <filter val="300"/>
        <filter val="33 885"/>
        <filter val="35 616"/>
        <filter val="356"/>
        <filter val="37 099"/>
        <filter val="4 348"/>
        <filter val="4 572"/>
        <filter val="4 981"/>
        <filter val="417"/>
        <filter val="45"/>
        <filter val="45 697"/>
        <filter val="5 000"/>
        <filter val="5 142"/>
        <filter val="5 984"/>
        <filter val="502"/>
        <filter val="525"/>
        <filter val="60 744"/>
        <filter val="65"/>
        <filter val="7 418"/>
        <filter val="7 500"/>
        <filter val="7 600"/>
        <filter val="7 755"/>
        <filter val="73 461"/>
        <filter val="79 782"/>
        <filter val="85"/>
        <filter val="855"/>
        <filter val="868 740"/>
        <filter val="9 039"/>
        <filter val="9 400"/>
        <filter val="952 347"/>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104.pielikums Jūrmalas pilsētas domes
2017.gada 23.marta saistošajiem noteikumiem Nr.14
(protokols Nr.6, 9.punkts)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U11" sqref="U10:U11"/>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603</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604</v>
      </c>
      <c r="D3" s="916"/>
      <c r="E3" s="916"/>
      <c r="F3" s="916"/>
      <c r="G3" s="916"/>
      <c r="H3" s="916"/>
      <c r="I3" s="916"/>
      <c r="J3" s="916"/>
      <c r="K3" s="916"/>
      <c r="L3" s="916"/>
      <c r="M3" s="916"/>
      <c r="N3" s="916"/>
      <c r="O3" s="916"/>
      <c r="P3" s="917"/>
      <c r="Q3" s="331"/>
    </row>
    <row r="4" spans="1:17" ht="12.75" customHeight="1" x14ac:dyDescent="0.25">
      <c r="A4" s="4" t="s">
        <v>1</v>
      </c>
      <c r="B4" s="5"/>
      <c r="C4" s="916" t="s">
        <v>605</v>
      </c>
      <c r="D4" s="916"/>
      <c r="E4" s="916"/>
      <c r="F4" s="916"/>
      <c r="G4" s="916"/>
      <c r="H4" s="916"/>
      <c r="I4" s="916"/>
      <c r="J4" s="916"/>
      <c r="K4" s="916"/>
      <c r="L4" s="916"/>
      <c r="M4" s="916"/>
      <c r="N4" s="916"/>
      <c r="O4" s="916"/>
      <c r="P4" s="917"/>
      <c r="Q4" s="331"/>
    </row>
    <row r="5" spans="1:17" ht="12.75" customHeight="1" x14ac:dyDescent="0.25">
      <c r="A5" s="2" t="s">
        <v>2</v>
      </c>
      <c r="B5" s="3"/>
      <c r="C5" s="891" t="s">
        <v>606</v>
      </c>
      <c r="D5" s="891"/>
      <c r="E5" s="891"/>
      <c r="F5" s="891"/>
      <c r="G5" s="891"/>
      <c r="H5" s="891"/>
      <c r="I5" s="891"/>
      <c r="J5" s="891"/>
      <c r="K5" s="891"/>
      <c r="L5" s="891"/>
      <c r="M5" s="891"/>
      <c r="N5" s="891"/>
      <c r="O5" s="891"/>
      <c r="P5" s="892"/>
      <c r="Q5" s="331"/>
    </row>
    <row r="6" spans="1:17" ht="12.75" customHeight="1" x14ac:dyDescent="0.25">
      <c r="A6" s="2" t="s">
        <v>3</v>
      </c>
      <c r="B6" s="3"/>
      <c r="C6" s="891" t="s">
        <v>607</v>
      </c>
      <c r="D6" s="891"/>
      <c r="E6" s="891"/>
      <c r="F6" s="891"/>
      <c r="G6" s="891"/>
      <c r="H6" s="891"/>
      <c r="I6" s="891"/>
      <c r="J6" s="891"/>
      <c r="K6" s="891"/>
      <c r="L6" s="891"/>
      <c r="M6" s="891"/>
      <c r="N6" s="891"/>
      <c r="O6" s="891"/>
      <c r="P6" s="892"/>
      <c r="Q6" s="331"/>
    </row>
    <row r="7" spans="1:17" ht="24.75" customHeight="1" x14ac:dyDescent="0.25">
      <c r="A7" s="2" t="s">
        <v>4</v>
      </c>
      <c r="B7" s="3"/>
      <c r="C7" s="916" t="s">
        <v>608</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609</v>
      </c>
      <c r="D9" s="891"/>
      <c r="E9" s="891"/>
      <c r="F9" s="891"/>
      <c r="G9" s="891"/>
      <c r="H9" s="891"/>
      <c r="I9" s="891"/>
      <c r="J9" s="891"/>
      <c r="K9" s="891"/>
      <c r="L9" s="891"/>
      <c r="M9" s="891"/>
      <c r="N9" s="891"/>
      <c r="O9" s="891"/>
      <c r="P9" s="892"/>
      <c r="Q9" s="331"/>
    </row>
    <row r="10" spans="1:17" ht="12.75" customHeight="1" x14ac:dyDescent="0.25">
      <c r="A10" s="2"/>
      <c r="B10" s="3" t="s">
        <v>7</v>
      </c>
      <c r="C10" s="891" t="s">
        <v>610</v>
      </c>
      <c r="D10" s="891"/>
      <c r="E10" s="891"/>
      <c r="F10" s="891"/>
      <c r="G10" s="891"/>
      <c r="H10" s="891"/>
      <c r="I10" s="891"/>
      <c r="J10" s="891"/>
      <c r="K10" s="891"/>
      <c r="L10" s="891"/>
      <c r="M10" s="891"/>
      <c r="N10" s="891"/>
      <c r="O10" s="891"/>
      <c r="P10" s="892"/>
      <c r="Q10" s="331"/>
    </row>
    <row r="11" spans="1:17" ht="12.75" customHeight="1" x14ac:dyDescent="0.25">
      <c r="A11" s="2"/>
      <c r="B11" s="3" t="s">
        <v>8</v>
      </c>
      <c r="C11" s="891" t="s">
        <v>611</v>
      </c>
      <c r="D11" s="891"/>
      <c r="E11" s="891"/>
      <c r="F11" s="891"/>
      <c r="G11" s="891"/>
      <c r="H11" s="891"/>
      <c r="I11" s="891"/>
      <c r="J11" s="891"/>
      <c r="K11" s="891"/>
      <c r="L11" s="891"/>
      <c r="M11" s="891"/>
      <c r="N11" s="891"/>
      <c r="O11" s="891"/>
      <c r="P11" s="892"/>
      <c r="Q11" s="331"/>
    </row>
    <row r="12" spans="1:17" ht="12.75" customHeight="1" x14ac:dyDescent="0.25">
      <c r="A12" s="2"/>
      <c r="B12" s="3" t="s">
        <v>9</v>
      </c>
      <c r="C12" s="891"/>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510"/>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17" s="13" customFormat="1" ht="66" customHeight="1" thickBot="1" x14ac:dyDescent="0.3">
      <c r="A17" s="895"/>
      <c r="B17" s="897"/>
      <c r="C17" s="925"/>
      <c r="D17" s="923"/>
      <c r="E17" s="890"/>
      <c r="F17" s="903"/>
      <c r="G17" s="905"/>
      <c r="H17" s="890"/>
      <c r="I17" s="921"/>
      <c r="J17" s="923"/>
      <c r="K17" s="888"/>
      <c r="L17" s="927"/>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17" s="19" customFormat="1" x14ac:dyDescent="0.25">
      <c r="A19" s="16"/>
      <c r="B19" s="17" t="s">
        <v>19</v>
      </c>
      <c r="C19" s="182"/>
      <c r="D19" s="244"/>
      <c r="E19" s="142"/>
      <c r="F19" s="290"/>
      <c r="G19" s="209"/>
      <c r="H19" s="142"/>
      <c r="I19" s="290"/>
      <c r="J19" s="244"/>
      <c r="K19" s="18"/>
      <c r="L19" s="402"/>
      <c r="M19" s="209"/>
      <c r="N19" s="18"/>
      <c r="O19" s="142"/>
      <c r="P19" s="290"/>
      <c r="Q19" s="182"/>
    </row>
    <row r="20" spans="1:17" s="19" customFormat="1" ht="12.75" thickBot="1" x14ac:dyDescent="0.3">
      <c r="A20" s="20"/>
      <c r="B20" s="21" t="s">
        <v>20</v>
      </c>
      <c r="C20" s="183">
        <f>SUM(F20,I20,L20,O20)</f>
        <v>507725</v>
      </c>
      <c r="D20" s="125">
        <f>SUM(D21,D24,D25,D41,D42)</f>
        <v>298738</v>
      </c>
      <c r="E20" s="270">
        <f>SUM(E21,E24,E25,E41,E42)</f>
        <v>0</v>
      </c>
      <c r="F20" s="291">
        <f>SUM(F21,F24,F25,F41,F42)</f>
        <v>298738</v>
      </c>
      <c r="G20" s="210">
        <f>SUM(G21,G24,G42)</f>
        <v>147183</v>
      </c>
      <c r="H20" s="270">
        <f t="shared" ref="H20:I20" si="0">SUM(H21,H24,H42)</f>
        <v>0</v>
      </c>
      <c r="I20" s="291">
        <f t="shared" si="0"/>
        <v>147183</v>
      </c>
      <c r="J20" s="125">
        <f>SUM(J21,J26,J42)</f>
        <v>61804</v>
      </c>
      <c r="K20" s="22">
        <f t="shared" ref="K20:L20" si="1">SUM(K21,K26,K42)</f>
        <v>0</v>
      </c>
      <c r="L20" s="403">
        <f t="shared" si="1"/>
        <v>61804</v>
      </c>
      <c r="M20" s="210">
        <f>SUM(M21,M44)</f>
        <v>0</v>
      </c>
      <c r="N20" s="22">
        <f t="shared" ref="N20:O20" si="2">SUM(N21,N44)</f>
        <v>0</v>
      </c>
      <c r="O20" s="270">
        <f t="shared" si="2"/>
        <v>0</v>
      </c>
      <c r="P20" s="404"/>
      <c r="Q20" s="182"/>
    </row>
    <row r="21" spans="1:17" ht="12.75" hidden="1" thickTop="1" x14ac:dyDescent="0.25">
      <c r="A21" s="23"/>
      <c r="B21" s="24" t="s">
        <v>21</v>
      </c>
      <c r="C21" s="184">
        <f t="shared" ref="C21" si="3">SUM(F21,I21,L21,O21)</f>
        <v>0</v>
      </c>
      <c r="D21" s="126">
        <f t="shared" ref="D21:E21" si="4">SUM(D22:D23)</f>
        <v>0</v>
      </c>
      <c r="E21" s="25">
        <f t="shared" si="4"/>
        <v>0</v>
      </c>
      <c r="F21" s="165">
        <f>SUM(F22:F23)</f>
        <v>0</v>
      </c>
      <c r="G21" s="211">
        <f t="shared" ref="G21:O21" si="5">SUM(G22:G23)</f>
        <v>0</v>
      </c>
      <c r="H21" s="25">
        <f t="shared" si="5"/>
        <v>0</v>
      </c>
      <c r="I21" s="271">
        <f t="shared" si="5"/>
        <v>0</v>
      </c>
      <c r="J21" s="126">
        <f t="shared" si="5"/>
        <v>0</v>
      </c>
      <c r="K21" s="25">
        <f t="shared" si="5"/>
        <v>0</v>
      </c>
      <c r="L21" s="165">
        <f t="shared" si="5"/>
        <v>0</v>
      </c>
      <c r="M21" s="211">
        <f>SUM(M22:M23)</f>
        <v>0</v>
      </c>
      <c r="N21" s="25">
        <f t="shared" si="5"/>
        <v>0</v>
      </c>
      <c r="O21" s="271">
        <f t="shared" si="5"/>
        <v>0</v>
      </c>
      <c r="P21" s="406"/>
      <c r="Q21" s="331"/>
    </row>
    <row r="22" spans="1:17" ht="12.75" hidden="1" thickTop="1" x14ac:dyDescent="0.25">
      <c r="A22" s="26"/>
      <c r="B22" s="27" t="s">
        <v>22</v>
      </c>
      <c r="C22" s="185">
        <f>SUM(F22,I22,L22,O22)</f>
        <v>0</v>
      </c>
      <c r="D22" s="245"/>
      <c r="E22" s="28"/>
      <c r="F22" s="407">
        <f>D22+E22</f>
        <v>0</v>
      </c>
      <c r="G22" s="212"/>
      <c r="H22" s="28"/>
      <c r="I22" s="408">
        <f>G22+H22</f>
        <v>0</v>
      </c>
      <c r="J22" s="245"/>
      <c r="K22" s="28"/>
      <c r="L22" s="407">
        <f>J22+K22</f>
        <v>0</v>
      </c>
      <c r="M22" s="212"/>
      <c r="N22" s="28"/>
      <c r="O22" s="408">
        <f t="shared" ref="O22" si="6">M22+N22</f>
        <v>0</v>
      </c>
      <c r="P22" s="293"/>
      <c r="Q22" s="331"/>
    </row>
    <row r="23" spans="1:17" ht="12.75" hidden="1" thickTop="1" x14ac:dyDescent="0.25">
      <c r="A23" s="29"/>
      <c r="B23" s="30" t="s">
        <v>23</v>
      </c>
      <c r="C23" s="186">
        <f t="shared" ref="C23" si="7">SUM(F23,I23,L23,O23)</f>
        <v>0</v>
      </c>
      <c r="D23" s="246"/>
      <c r="E23" s="31"/>
      <c r="F23" s="409">
        <f t="shared" ref="F23:F24" si="8">D23+E23</f>
        <v>0</v>
      </c>
      <c r="G23" s="213"/>
      <c r="H23" s="31"/>
      <c r="I23" s="144">
        <f>G23+H23</f>
        <v>0</v>
      </c>
      <c r="J23" s="246"/>
      <c r="K23" s="31"/>
      <c r="L23" s="409">
        <f>J23+K23</f>
        <v>0</v>
      </c>
      <c r="M23" s="213"/>
      <c r="N23" s="31"/>
      <c r="O23" s="144">
        <f>M23+N23</f>
        <v>0</v>
      </c>
      <c r="P23" s="333"/>
      <c r="Q23" s="331"/>
    </row>
    <row r="24" spans="1:17" s="19" customFormat="1" ht="25.5" thickTop="1" thickBot="1" x14ac:dyDescent="0.3">
      <c r="A24" s="32">
        <v>19300</v>
      </c>
      <c r="B24" s="32" t="s">
        <v>24</v>
      </c>
      <c r="C24" s="187">
        <f>SUM(F24,I24)</f>
        <v>445921</v>
      </c>
      <c r="D24" s="248">
        <v>298738</v>
      </c>
      <c r="E24" s="273"/>
      <c r="F24" s="519">
        <f t="shared" si="8"/>
        <v>298738</v>
      </c>
      <c r="G24" s="214">
        <v>147183</v>
      </c>
      <c r="H24" s="273"/>
      <c r="I24" s="519">
        <f t="shared" ref="I24" si="9">G24+H24</f>
        <v>147183</v>
      </c>
      <c r="J24" s="289" t="s">
        <v>25</v>
      </c>
      <c r="K24" s="410" t="s">
        <v>25</v>
      </c>
      <c r="L24" s="411" t="s">
        <v>25</v>
      </c>
      <c r="M24" s="282" t="s">
        <v>25</v>
      </c>
      <c r="N24" s="145" t="s">
        <v>25</v>
      </c>
      <c r="O24" s="145" t="s">
        <v>25</v>
      </c>
      <c r="P24" s="412"/>
      <c r="Q24" s="182"/>
    </row>
    <row r="25" spans="1:17" s="19" customFormat="1" ht="24.75" hidden="1" thickTop="1" x14ac:dyDescent="0.25">
      <c r="A25" s="118"/>
      <c r="B25" s="34" t="s">
        <v>26</v>
      </c>
      <c r="C25" s="188">
        <f>SUM(F25)</f>
        <v>0</v>
      </c>
      <c r="D25" s="249"/>
      <c r="E25" s="76"/>
      <c r="F25" s="413">
        <f>D25+E25</f>
        <v>0</v>
      </c>
      <c r="G25" s="215" t="s">
        <v>25</v>
      </c>
      <c r="H25" s="35" t="s">
        <v>25</v>
      </c>
      <c r="I25" s="119" t="s">
        <v>25</v>
      </c>
      <c r="J25" s="250" t="s">
        <v>25</v>
      </c>
      <c r="K25" s="35" t="s">
        <v>25</v>
      </c>
      <c r="L25" s="167" t="s">
        <v>25</v>
      </c>
      <c r="M25" s="283" t="s">
        <v>25</v>
      </c>
      <c r="N25" s="119" t="s">
        <v>25</v>
      </c>
      <c r="O25" s="119" t="s">
        <v>25</v>
      </c>
      <c r="P25" s="414"/>
      <c r="Q25" s="182"/>
    </row>
    <row r="26" spans="1:17" s="19" customFormat="1" ht="36.75" thickTop="1" x14ac:dyDescent="0.25">
      <c r="A26" s="34">
        <v>21300</v>
      </c>
      <c r="B26" s="34" t="s">
        <v>27</v>
      </c>
      <c r="C26" s="188">
        <f>SUM(L26)</f>
        <v>61804</v>
      </c>
      <c r="D26" s="250" t="s">
        <v>25</v>
      </c>
      <c r="E26" s="119" t="s">
        <v>25</v>
      </c>
      <c r="F26" s="296" t="s">
        <v>25</v>
      </c>
      <c r="G26" s="215" t="s">
        <v>25</v>
      </c>
      <c r="H26" s="119" t="s">
        <v>25</v>
      </c>
      <c r="I26" s="296" t="s">
        <v>25</v>
      </c>
      <c r="J26" s="127">
        <f t="shared" ref="J26:K26" si="10">SUM(J27,J31,J33,J36)</f>
        <v>61804</v>
      </c>
      <c r="K26" s="36">
        <f t="shared" si="10"/>
        <v>0</v>
      </c>
      <c r="L26" s="174">
        <f>SUM(L27,L31,L33,L36)</f>
        <v>61804</v>
      </c>
      <c r="M26" s="283" t="s">
        <v>25</v>
      </c>
      <c r="N26" s="119" t="s">
        <v>25</v>
      </c>
      <c r="O26" s="119" t="s">
        <v>25</v>
      </c>
      <c r="P26" s="414"/>
      <c r="Q26" s="182"/>
    </row>
    <row r="27" spans="1:17" s="19" customFormat="1" ht="24" x14ac:dyDescent="0.25">
      <c r="A27" s="85">
        <v>21350</v>
      </c>
      <c r="B27" s="17" t="s">
        <v>28</v>
      </c>
      <c r="C27" s="189">
        <f t="shared" ref="C27:C40" si="11">SUM(L27)</f>
        <v>12150</v>
      </c>
      <c r="D27" s="250" t="s">
        <v>25</v>
      </c>
      <c r="E27" s="119" t="s">
        <v>25</v>
      </c>
      <c r="F27" s="297" t="s">
        <v>25</v>
      </c>
      <c r="G27" s="215" t="s">
        <v>25</v>
      </c>
      <c r="H27" s="119" t="s">
        <v>25</v>
      </c>
      <c r="I27" s="297" t="s">
        <v>25</v>
      </c>
      <c r="J27" s="127">
        <f t="shared" ref="J27:K27" si="12">SUM(J28:J30)</f>
        <v>12150</v>
      </c>
      <c r="K27" s="36">
        <f t="shared" si="12"/>
        <v>0</v>
      </c>
      <c r="L27" s="175">
        <f>SUM(L28:L30)</f>
        <v>12150</v>
      </c>
      <c r="M27" s="283" t="s">
        <v>25</v>
      </c>
      <c r="N27" s="119" t="s">
        <v>25</v>
      </c>
      <c r="O27" s="146" t="s">
        <v>25</v>
      </c>
      <c r="P27" s="414"/>
      <c r="Q27" s="182"/>
    </row>
    <row r="28" spans="1:17" x14ac:dyDescent="0.25">
      <c r="A28" s="521">
        <v>21351</v>
      </c>
      <c r="B28" s="103" t="s">
        <v>29</v>
      </c>
      <c r="C28" s="316">
        <f t="shared" si="11"/>
        <v>12150</v>
      </c>
      <c r="D28" s="251" t="s">
        <v>25</v>
      </c>
      <c r="E28" s="146" t="s">
        <v>25</v>
      </c>
      <c r="F28" s="338" t="s">
        <v>25</v>
      </c>
      <c r="G28" s="216" t="s">
        <v>25</v>
      </c>
      <c r="H28" s="146" t="s">
        <v>25</v>
      </c>
      <c r="I28" s="338" t="s">
        <v>25</v>
      </c>
      <c r="J28" s="416">
        <v>12150</v>
      </c>
      <c r="K28" s="417"/>
      <c r="L28" s="176">
        <f t="shared" ref="L28:L30" si="13">J28+K28</f>
        <v>12150</v>
      </c>
      <c r="M28" s="284" t="s">
        <v>25</v>
      </c>
      <c r="N28" s="146" t="s">
        <v>25</v>
      </c>
      <c r="O28" s="259" t="s">
        <v>25</v>
      </c>
      <c r="P28" s="418"/>
      <c r="Q28" s="331"/>
    </row>
    <row r="29" spans="1:17" hidden="1" x14ac:dyDescent="0.25">
      <c r="A29" s="57">
        <v>21352</v>
      </c>
      <c r="B29" s="55" t="s">
        <v>30</v>
      </c>
      <c r="C29" s="195">
        <f t="shared" si="11"/>
        <v>0</v>
      </c>
      <c r="D29" s="252" t="s">
        <v>25</v>
      </c>
      <c r="E29" s="42" t="s">
        <v>25</v>
      </c>
      <c r="F29" s="261" t="s">
        <v>25</v>
      </c>
      <c r="G29" s="217" t="s">
        <v>25</v>
      </c>
      <c r="H29" s="42" t="s">
        <v>25</v>
      </c>
      <c r="I29" s="276" t="s">
        <v>25</v>
      </c>
      <c r="J29" s="420"/>
      <c r="K29" s="421"/>
      <c r="L29" s="172">
        <f t="shared" si="13"/>
        <v>0</v>
      </c>
      <c r="M29" s="285" t="s">
        <v>25</v>
      </c>
      <c r="N29" s="147" t="s">
        <v>25</v>
      </c>
      <c r="O29" s="276" t="s">
        <v>25</v>
      </c>
      <c r="P29" s="422"/>
      <c r="Q29" s="331"/>
    </row>
    <row r="30" spans="1:17" ht="24" hidden="1" x14ac:dyDescent="0.25">
      <c r="A30" s="29">
        <v>21359</v>
      </c>
      <c r="B30" s="41" t="s">
        <v>31</v>
      </c>
      <c r="C30" s="190">
        <f t="shared" si="11"/>
        <v>0</v>
      </c>
      <c r="D30" s="252" t="s">
        <v>25</v>
      </c>
      <c r="E30" s="42" t="s">
        <v>25</v>
      </c>
      <c r="F30" s="419" t="s">
        <v>25</v>
      </c>
      <c r="G30" s="217" t="s">
        <v>25</v>
      </c>
      <c r="H30" s="42" t="s">
        <v>25</v>
      </c>
      <c r="I30" s="147" t="s">
        <v>25</v>
      </c>
      <c r="J30" s="420"/>
      <c r="K30" s="421"/>
      <c r="L30" s="93">
        <f t="shared" si="13"/>
        <v>0</v>
      </c>
      <c r="M30" s="285" t="s">
        <v>25</v>
      </c>
      <c r="N30" s="147" t="s">
        <v>25</v>
      </c>
      <c r="O30" s="147" t="s">
        <v>25</v>
      </c>
      <c r="P30" s="422"/>
      <c r="Q30" s="331"/>
    </row>
    <row r="31" spans="1:17" s="19" customFormat="1" ht="36" hidden="1" x14ac:dyDescent="0.25">
      <c r="A31" s="37">
        <v>21370</v>
      </c>
      <c r="B31" s="34" t="s">
        <v>32</v>
      </c>
      <c r="C31" s="188">
        <f t="shared" si="11"/>
        <v>0</v>
      </c>
      <c r="D31" s="250" t="s">
        <v>25</v>
      </c>
      <c r="E31" s="35" t="s">
        <v>25</v>
      </c>
      <c r="F31" s="167" t="s">
        <v>25</v>
      </c>
      <c r="G31" s="215" t="s">
        <v>25</v>
      </c>
      <c r="H31" s="35" t="s">
        <v>25</v>
      </c>
      <c r="I31" s="119" t="s">
        <v>25</v>
      </c>
      <c r="J31" s="127">
        <f t="shared" ref="J31:K31" si="14">SUM(J32)</f>
        <v>0</v>
      </c>
      <c r="K31" s="36">
        <f t="shared" si="14"/>
        <v>0</v>
      </c>
      <c r="L31" s="174">
        <f>SUM(L32)</f>
        <v>0</v>
      </c>
      <c r="M31" s="283" t="s">
        <v>25</v>
      </c>
      <c r="N31" s="119" t="s">
        <v>25</v>
      </c>
      <c r="O31" s="119" t="s">
        <v>25</v>
      </c>
      <c r="P31" s="414"/>
      <c r="Q31" s="182"/>
    </row>
    <row r="32" spans="1:17" ht="36" hidden="1" x14ac:dyDescent="0.25">
      <c r="A32" s="44">
        <v>21379</v>
      </c>
      <c r="B32" s="45" t="s">
        <v>33</v>
      </c>
      <c r="C32" s="191">
        <f t="shared" si="11"/>
        <v>0</v>
      </c>
      <c r="D32" s="253" t="s">
        <v>25</v>
      </c>
      <c r="E32" s="46" t="s">
        <v>25</v>
      </c>
      <c r="F32" s="423" t="s">
        <v>25</v>
      </c>
      <c r="G32" s="218" t="s">
        <v>25</v>
      </c>
      <c r="H32" s="46" t="s">
        <v>25</v>
      </c>
      <c r="I32" s="148" t="s">
        <v>25</v>
      </c>
      <c r="J32" s="424"/>
      <c r="K32" s="425"/>
      <c r="L32" s="426">
        <f>J32+K32</f>
        <v>0</v>
      </c>
      <c r="M32" s="286" t="s">
        <v>25</v>
      </c>
      <c r="N32" s="148" t="s">
        <v>25</v>
      </c>
      <c r="O32" s="148" t="s">
        <v>25</v>
      </c>
      <c r="P32" s="427"/>
      <c r="Q32" s="331"/>
    </row>
    <row r="33" spans="1:17" s="19" customFormat="1" x14ac:dyDescent="0.25">
      <c r="A33" s="85">
        <v>21380</v>
      </c>
      <c r="B33" s="17" t="s">
        <v>34</v>
      </c>
      <c r="C33" s="189">
        <f t="shared" si="11"/>
        <v>1378</v>
      </c>
      <c r="D33" s="250" t="s">
        <v>25</v>
      </c>
      <c r="E33" s="119" t="s">
        <v>25</v>
      </c>
      <c r="F33" s="297" t="s">
        <v>25</v>
      </c>
      <c r="G33" s="215" t="s">
        <v>25</v>
      </c>
      <c r="H33" s="119" t="s">
        <v>25</v>
      </c>
      <c r="I33" s="297" t="s">
        <v>25</v>
      </c>
      <c r="J33" s="127">
        <f t="shared" ref="J33:K33" si="15">SUM(J34:J35)</f>
        <v>1378</v>
      </c>
      <c r="K33" s="36">
        <f t="shared" si="15"/>
        <v>0</v>
      </c>
      <c r="L33" s="175">
        <f>SUM(L34:L35)</f>
        <v>1378</v>
      </c>
      <c r="M33" s="283" t="s">
        <v>25</v>
      </c>
      <c r="N33" s="119" t="s">
        <v>25</v>
      </c>
      <c r="O33" s="146" t="s">
        <v>25</v>
      </c>
      <c r="P33" s="414"/>
      <c r="Q33" s="182"/>
    </row>
    <row r="34" spans="1:17" x14ac:dyDescent="0.25">
      <c r="A34" s="520">
        <v>21381</v>
      </c>
      <c r="B34" s="103" t="s">
        <v>35</v>
      </c>
      <c r="C34" s="316">
        <f t="shared" si="11"/>
        <v>1378</v>
      </c>
      <c r="D34" s="251" t="s">
        <v>25</v>
      </c>
      <c r="E34" s="146" t="s">
        <v>25</v>
      </c>
      <c r="F34" s="338" t="s">
        <v>25</v>
      </c>
      <c r="G34" s="216" t="s">
        <v>25</v>
      </c>
      <c r="H34" s="146" t="s">
        <v>25</v>
      </c>
      <c r="I34" s="338" t="s">
        <v>25</v>
      </c>
      <c r="J34" s="416">
        <v>1378</v>
      </c>
      <c r="K34" s="417"/>
      <c r="L34" s="176">
        <f t="shared" ref="L34:L35" si="16">J34+K34</f>
        <v>1378</v>
      </c>
      <c r="M34" s="284" t="s">
        <v>25</v>
      </c>
      <c r="N34" s="146" t="s">
        <v>25</v>
      </c>
      <c r="O34" s="259" t="s">
        <v>25</v>
      </c>
      <c r="P34" s="418"/>
      <c r="Q34" s="331"/>
    </row>
    <row r="35" spans="1:17" ht="24" hidden="1" x14ac:dyDescent="0.25">
      <c r="A35" s="54">
        <v>21383</v>
      </c>
      <c r="B35" s="55" t="s">
        <v>36</v>
      </c>
      <c r="C35" s="195">
        <f t="shared" si="11"/>
        <v>0</v>
      </c>
      <c r="D35" s="252" t="s">
        <v>25</v>
      </c>
      <c r="E35" s="42" t="s">
        <v>25</v>
      </c>
      <c r="F35" s="261" t="s">
        <v>25</v>
      </c>
      <c r="G35" s="217" t="s">
        <v>25</v>
      </c>
      <c r="H35" s="42" t="s">
        <v>25</v>
      </c>
      <c r="I35" s="276" t="s">
        <v>25</v>
      </c>
      <c r="J35" s="420"/>
      <c r="K35" s="421"/>
      <c r="L35" s="172">
        <f t="shared" si="16"/>
        <v>0</v>
      </c>
      <c r="M35" s="285" t="s">
        <v>25</v>
      </c>
      <c r="N35" s="147" t="s">
        <v>25</v>
      </c>
      <c r="O35" s="276" t="s">
        <v>25</v>
      </c>
      <c r="P35" s="422"/>
      <c r="Q35" s="331"/>
    </row>
    <row r="36" spans="1:17" s="19" customFormat="1" ht="24" x14ac:dyDescent="0.25">
      <c r="A36" s="37">
        <v>21390</v>
      </c>
      <c r="B36" s="34" t="s">
        <v>37</v>
      </c>
      <c r="C36" s="188">
        <f t="shared" si="11"/>
        <v>48276</v>
      </c>
      <c r="D36" s="250" t="s">
        <v>25</v>
      </c>
      <c r="E36" s="119" t="s">
        <v>25</v>
      </c>
      <c r="F36" s="296" t="s">
        <v>25</v>
      </c>
      <c r="G36" s="215" t="s">
        <v>25</v>
      </c>
      <c r="H36" s="119" t="s">
        <v>25</v>
      </c>
      <c r="I36" s="296" t="s">
        <v>25</v>
      </c>
      <c r="J36" s="127">
        <f t="shared" ref="J36:K36" si="17">SUM(J37:J40)</f>
        <v>48276</v>
      </c>
      <c r="K36" s="36">
        <f t="shared" si="17"/>
        <v>0</v>
      </c>
      <c r="L36" s="174">
        <f>SUM(L37:L40)</f>
        <v>48276</v>
      </c>
      <c r="M36" s="283" t="s">
        <v>25</v>
      </c>
      <c r="N36" s="119" t="s">
        <v>25</v>
      </c>
      <c r="O36" s="119" t="s">
        <v>25</v>
      </c>
      <c r="P36" s="414"/>
      <c r="Q36" s="182"/>
    </row>
    <row r="37" spans="1:17" ht="24" hidden="1" x14ac:dyDescent="0.25">
      <c r="A37" s="27">
        <v>21391</v>
      </c>
      <c r="B37" s="38" t="s">
        <v>38</v>
      </c>
      <c r="C37" s="189">
        <f t="shared" si="11"/>
        <v>0</v>
      </c>
      <c r="D37" s="251" t="s">
        <v>25</v>
      </c>
      <c r="E37" s="39" t="s">
        <v>25</v>
      </c>
      <c r="F37" s="415" t="s">
        <v>25</v>
      </c>
      <c r="G37" s="216" t="s">
        <v>25</v>
      </c>
      <c r="H37" s="39" t="s">
        <v>25</v>
      </c>
      <c r="I37" s="146" t="s">
        <v>25</v>
      </c>
      <c r="J37" s="416"/>
      <c r="K37" s="417"/>
      <c r="L37" s="175">
        <f t="shared" ref="L37:L40" si="18">J37+K37</f>
        <v>0</v>
      </c>
      <c r="M37" s="284" t="s">
        <v>25</v>
      </c>
      <c r="N37" s="146" t="s">
        <v>25</v>
      </c>
      <c r="O37" s="146" t="s">
        <v>25</v>
      </c>
      <c r="P37" s="418"/>
      <c r="Q37" s="331"/>
    </row>
    <row r="38" spans="1:17" hidden="1" x14ac:dyDescent="0.25">
      <c r="A38" s="30">
        <v>21393</v>
      </c>
      <c r="B38" s="41" t="s">
        <v>39</v>
      </c>
      <c r="C38" s="190">
        <f t="shared" si="11"/>
        <v>0</v>
      </c>
      <c r="D38" s="252" t="s">
        <v>25</v>
      </c>
      <c r="E38" s="42" t="s">
        <v>25</v>
      </c>
      <c r="F38" s="419" t="s">
        <v>25</v>
      </c>
      <c r="G38" s="217" t="s">
        <v>25</v>
      </c>
      <c r="H38" s="42" t="s">
        <v>25</v>
      </c>
      <c r="I38" s="147" t="s">
        <v>25</v>
      </c>
      <c r="J38" s="420"/>
      <c r="K38" s="421"/>
      <c r="L38" s="93">
        <f t="shared" si="18"/>
        <v>0</v>
      </c>
      <c r="M38" s="285" t="s">
        <v>25</v>
      </c>
      <c r="N38" s="147" t="s">
        <v>25</v>
      </c>
      <c r="O38" s="147" t="s">
        <v>25</v>
      </c>
      <c r="P38" s="422"/>
      <c r="Q38" s="331"/>
    </row>
    <row r="39" spans="1:17" hidden="1" x14ac:dyDescent="0.25">
      <c r="A39" s="30">
        <v>21395</v>
      </c>
      <c r="B39" s="41" t="s">
        <v>40</v>
      </c>
      <c r="C39" s="190">
        <f t="shared" si="11"/>
        <v>0</v>
      </c>
      <c r="D39" s="252" t="s">
        <v>25</v>
      </c>
      <c r="E39" s="42" t="s">
        <v>25</v>
      </c>
      <c r="F39" s="419" t="s">
        <v>25</v>
      </c>
      <c r="G39" s="217" t="s">
        <v>25</v>
      </c>
      <c r="H39" s="42" t="s">
        <v>25</v>
      </c>
      <c r="I39" s="147" t="s">
        <v>25</v>
      </c>
      <c r="J39" s="420"/>
      <c r="K39" s="421"/>
      <c r="L39" s="93">
        <f t="shared" si="18"/>
        <v>0</v>
      </c>
      <c r="M39" s="285" t="s">
        <v>25</v>
      </c>
      <c r="N39" s="147" t="s">
        <v>25</v>
      </c>
      <c r="O39" s="147" t="s">
        <v>25</v>
      </c>
      <c r="P39" s="422"/>
      <c r="Q39" s="331"/>
    </row>
    <row r="40" spans="1:17" ht="24" x14ac:dyDescent="0.25">
      <c r="A40" s="30">
        <v>21399</v>
      </c>
      <c r="B40" s="41" t="s">
        <v>41</v>
      </c>
      <c r="C40" s="190">
        <f t="shared" si="11"/>
        <v>48276</v>
      </c>
      <c r="D40" s="252" t="s">
        <v>25</v>
      </c>
      <c r="E40" s="147" t="s">
        <v>25</v>
      </c>
      <c r="F40" s="298" t="s">
        <v>25</v>
      </c>
      <c r="G40" s="217" t="s">
        <v>25</v>
      </c>
      <c r="H40" s="147" t="s">
        <v>25</v>
      </c>
      <c r="I40" s="298" t="s">
        <v>25</v>
      </c>
      <c r="J40" s="420">
        <v>48276</v>
      </c>
      <c r="K40" s="421"/>
      <c r="L40" s="93">
        <f t="shared" si="18"/>
        <v>48276</v>
      </c>
      <c r="M40" s="285" t="s">
        <v>25</v>
      </c>
      <c r="N40" s="147" t="s">
        <v>25</v>
      </c>
      <c r="O40" s="147" t="s">
        <v>25</v>
      </c>
      <c r="P40" s="422"/>
      <c r="Q40" s="331"/>
    </row>
    <row r="41" spans="1:17" s="19" customFormat="1" ht="36.75" hidden="1" customHeight="1" x14ac:dyDescent="0.25">
      <c r="A41" s="37">
        <v>21420</v>
      </c>
      <c r="B41" s="34" t="s">
        <v>42</v>
      </c>
      <c r="C41" s="192">
        <f>SUM(F41)</f>
        <v>0</v>
      </c>
      <c r="D41" s="254"/>
      <c r="E41" s="428"/>
      <c r="F41" s="413">
        <f>D41+E41</f>
        <v>0</v>
      </c>
      <c r="G41" s="215" t="s">
        <v>25</v>
      </c>
      <c r="H41" s="35" t="s">
        <v>25</v>
      </c>
      <c r="I41" s="119" t="s">
        <v>25</v>
      </c>
      <c r="J41" s="250" t="s">
        <v>25</v>
      </c>
      <c r="K41" s="35" t="s">
        <v>25</v>
      </c>
      <c r="L41" s="167" t="s">
        <v>25</v>
      </c>
      <c r="M41" s="283" t="s">
        <v>25</v>
      </c>
      <c r="N41" s="119" t="s">
        <v>25</v>
      </c>
      <c r="O41" s="119" t="s">
        <v>25</v>
      </c>
      <c r="P41" s="414"/>
      <c r="Q41" s="182"/>
    </row>
    <row r="42" spans="1:17" s="19" customFormat="1" ht="24" hidden="1" x14ac:dyDescent="0.25">
      <c r="A42" s="48">
        <v>21490</v>
      </c>
      <c r="B42" s="49" t="s">
        <v>43</v>
      </c>
      <c r="C42" s="192">
        <f>SUM(F42,I42,L42)</f>
        <v>0</v>
      </c>
      <c r="D42" s="255">
        <f t="shared" ref="D42:E42" si="19">D43</f>
        <v>0</v>
      </c>
      <c r="E42" s="50">
        <f t="shared" si="19"/>
        <v>0</v>
      </c>
      <c r="F42" s="256">
        <f>F43</f>
        <v>0</v>
      </c>
      <c r="G42" s="219">
        <f t="shared" ref="G42:K42" si="20">G43</f>
        <v>0</v>
      </c>
      <c r="H42" s="50">
        <f t="shared" si="20"/>
        <v>0</v>
      </c>
      <c r="I42" s="274">
        <f t="shared" si="20"/>
        <v>0</v>
      </c>
      <c r="J42" s="255">
        <f t="shared" si="20"/>
        <v>0</v>
      </c>
      <c r="K42" s="50">
        <f t="shared" si="20"/>
        <v>0</v>
      </c>
      <c r="L42" s="256">
        <f>L43</f>
        <v>0</v>
      </c>
      <c r="M42" s="283" t="s">
        <v>25</v>
      </c>
      <c r="N42" s="119" t="s">
        <v>25</v>
      </c>
      <c r="O42" s="119" t="s">
        <v>25</v>
      </c>
      <c r="P42" s="414"/>
      <c r="Q42" s="182"/>
    </row>
    <row r="43" spans="1:17" s="19" customFormat="1" ht="24" hidden="1" x14ac:dyDescent="0.25">
      <c r="A43" s="30">
        <v>21499</v>
      </c>
      <c r="B43" s="41" t="s">
        <v>44</v>
      </c>
      <c r="C43" s="193">
        <f>SUM(F43,I43,L43)</f>
        <v>0</v>
      </c>
      <c r="D43" s="257"/>
      <c r="E43" s="47"/>
      <c r="F43" s="175">
        <f>D43+E43</f>
        <v>0</v>
      </c>
      <c r="G43" s="220"/>
      <c r="H43" s="40"/>
      <c r="I43" s="86">
        <f>G43+H43</f>
        <v>0</v>
      </c>
      <c r="J43" s="264"/>
      <c r="K43" s="40"/>
      <c r="L43" s="175">
        <f>J43+K43</f>
        <v>0</v>
      </c>
      <c r="M43" s="286" t="s">
        <v>25</v>
      </c>
      <c r="N43" s="148" t="s">
        <v>25</v>
      </c>
      <c r="O43" s="148" t="s">
        <v>25</v>
      </c>
      <c r="P43" s="427"/>
      <c r="Q43" s="182"/>
    </row>
    <row r="44" spans="1:17" ht="24" hidden="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1">SUM(M45:M46)</f>
        <v>0</v>
      </c>
      <c r="N44" s="149">
        <f t="shared" si="21"/>
        <v>0</v>
      </c>
      <c r="O44" s="149">
        <f>SUM(O45:O46)</f>
        <v>0</v>
      </c>
      <c r="P44" s="335"/>
      <c r="Q44" s="331"/>
    </row>
    <row r="45" spans="1:17" ht="24" hidden="1" x14ac:dyDescent="0.25">
      <c r="A45" s="54">
        <v>23410</v>
      </c>
      <c r="B45" s="55" t="s">
        <v>46</v>
      </c>
      <c r="C45" s="194">
        <f t="shared" ref="C45:C46" si="22">SUM(O45)</f>
        <v>0</v>
      </c>
      <c r="D45" s="260" t="s">
        <v>25</v>
      </c>
      <c r="E45" s="56" t="s">
        <v>25</v>
      </c>
      <c r="F45" s="261" t="s">
        <v>25</v>
      </c>
      <c r="G45" s="222" t="s">
        <v>25</v>
      </c>
      <c r="H45" s="56" t="s">
        <v>25</v>
      </c>
      <c r="I45" s="276" t="s">
        <v>25</v>
      </c>
      <c r="J45" s="260" t="s">
        <v>25</v>
      </c>
      <c r="K45" s="56" t="s">
        <v>25</v>
      </c>
      <c r="L45" s="261" t="s">
        <v>25</v>
      </c>
      <c r="M45" s="429"/>
      <c r="N45" s="430"/>
      <c r="O45" s="151">
        <f t="shared" ref="O45:O46" si="23">M45+N45</f>
        <v>0</v>
      </c>
      <c r="P45" s="301"/>
      <c r="Q45" s="331"/>
    </row>
    <row r="46" spans="1:17" ht="24" hidden="1" x14ac:dyDescent="0.25">
      <c r="A46" s="54">
        <v>23510</v>
      </c>
      <c r="B46" s="55" t="s">
        <v>47</v>
      </c>
      <c r="C46" s="194">
        <f t="shared" si="22"/>
        <v>0</v>
      </c>
      <c r="D46" s="260" t="s">
        <v>25</v>
      </c>
      <c r="E46" s="56" t="s">
        <v>25</v>
      </c>
      <c r="F46" s="261" t="s">
        <v>25</v>
      </c>
      <c r="G46" s="222" t="s">
        <v>25</v>
      </c>
      <c r="H46" s="56" t="s">
        <v>25</v>
      </c>
      <c r="I46" s="276" t="s">
        <v>25</v>
      </c>
      <c r="J46" s="260" t="s">
        <v>25</v>
      </c>
      <c r="K46" s="56" t="s">
        <v>25</v>
      </c>
      <c r="L46" s="261" t="s">
        <v>25</v>
      </c>
      <c r="M46" s="429"/>
      <c r="N46" s="430"/>
      <c r="O46" s="151">
        <f t="shared" si="23"/>
        <v>0</v>
      </c>
      <c r="P46" s="301"/>
      <c r="Q46" s="331"/>
    </row>
    <row r="47" spans="1:17" x14ac:dyDescent="0.25">
      <c r="A47" s="57"/>
      <c r="B47" s="55"/>
      <c r="C47" s="195"/>
      <c r="D47" s="262"/>
      <c r="E47" s="156"/>
      <c r="F47" s="339"/>
      <c r="G47" s="222"/>
      <c r="H47" s="276"/>
      <c r="I47" s="339"/>
      <c r="J47" s="260"/>
      <c r="K47" s="56"/>
      <c r="L47" s="431"/>
      <c r="M47" s="288"/>
      <c r="N47" s="105"/>
      <c r="O47" s="151"/>
      <c r="P47" s="301"/>
      <c r="Q47" s="331"/>
    </row>
    <row r="48" spans="1:17" s="19" customFormat="1" x14ac:dyDescent="0.25">
      <c r="A48" s="58"/>
      <c r="B48" s="59" t="s">
        <v>48</v>
      </c>
      <c r="C48" s="196"/>
      <c r="D48" s="263"/>
      <c r="E48" s="340"/>
      <c r="F48" s="303"/>
      <c r="G48" s="223"/>
      <c r="H48" s="152"/>
      <c r="I48" s="303"/>
      <c r="J48" s="130"/>
      <c r="K48" s="106"/>
      <c r="L48" s="433"/>
      <c r="M48" s="223"/>
      <c r="N48" s="106"/>
      <c r="O48" s="152"/>
      <c r="P48" s="434"/>
      <c r="Q48" s="182"/>
    </row>
    <row r="49" spans="1:17" s="19" customFormat="1" ht="12.75" thickBot="1" x14ac:dyDescent="0.3">
      <c r="A49" s="60"/>
      <c r="B49" s="20" t="s">
        <v>49</v>
      </c>
      <c r="C49" s="197">
        <f t="shared" ref="C49:C112" si="24">SUM(F49,I49,L49,O49)</f>
        <v>507725</v>
      </c>
      <c r="D49" s="131">
        <f t="shared" ref="D49:E49" si="25">SUM(D50,D281)</f>
        <v>298738</v>
      </c>
      <c r="E49" s="114">
        <f t="shared" si="25"/>
        <v>0</v>
      </c>
      <c r="F49" s="304">
        <f>SUM(F50,F281)</f>
        <v>298738</v>
      </c>
      <c r="G49" s="224">
        <f t="shared" ref="G49:O49" si="26">SUM(G50,G281)</f>
        <v>147183</v>
      </c>
      <c r="H49" s="114">
        <f t="shared" si="26"/>
        <v>0</v>
      </c>
      <c r="I49" s="304">
        <f t="shared" si="26"/>
        <v>147183</v>
      </c>
      <c r="J49" s="131">
        <f t="shared" si="26"/>
        <v>61804</v>
      </c>
      <c r="K49" s="61">
        <f t="shared" si="26"/>
        <v>0</v>
      </c>
      <c r="L49" s="168">
        <f t="shared" si="26"/>
        <v>61804</v>
      </c>
      <c r="M49" s="224">
        <f t="shared" si="26"/>
        <v>0</v>
      </c>
      <c r="N49" s="61">
        <f t="shared" si="26"/>
        <v>0</v>
      </c>
      <c r="O49" s="114">
        <f t="shared" si="26"/>
        <v>0</v>
      </c>
      <c r="P49" s="435"/>
      <c r="Q49" s="182"/>
    </row>
    <row r="50" spans="1:17" s="19" customFormat="1" ht="36.75" thickTop="1" x14ac:dyDescent="0.25">
      <c r="A50" s="62"/>
      <c r="B50" s="63" t="s">
        <v>50</v>
      </c>
      <c r="C50" s="198">
        <f t="shared" si="24"/>
        <v>507725</v>
      </c>
      <c r="D50" s="132">
        <f t="shared" ref="D50:E50" si="27">SUM(D51,D193)</f>
        <v>298738</v>
      </c>
      <c r="E50" s="277">
        <f t="shared" si="27"/>
        <v>0</v>
      </c>
      <c r="F50" s="305">
        <f>SUM(F51,F193)</f>
        <v>298738</v>
      </c>
      <c r="G50" s="225">
        <f t="shared" ref="G50:O50" si="28">SUM(G51,G193)</f>
        <v>147183</v>
      </c>
      <c r="H50" s="277">
        <f t="shared" si="28"/>
        <v>0</v>
      </c>
      <c r="I50" s="305">
        <f t="shared" si="28"/>
        <v>147183</v>
      </c>
      <c r="J50" s="132">
        <f t="shared" si="28"/>
        <v>61804</v>
      </c>
      <c r="K50" s="64">
        <f t="shared" si="28"/>
        <v>0</v>
      </c>
      <c r="L50" s="436">
        <f t="shared" si="28"/>
        <v>61804</v>
      </c>
      <c r="M50" s="225">
        <f t="shared" si="28"/>
        <v>0</v>
      </c>
      <c r="N50" s="64">
        <f t="shared" si="28"/>
        <v>0</v>
      </c>
      <c r="O50" s="277">
        <f t="shared" si="28"/>
        <v>0</v>
      </c>
      <c r="P50" s="437"/>
      <c r="Q50" s="182"/>
    </row>
    <row r="51" spans="1:17" s="19" customFormat="1" ht="24" x14ac:dyDescent="0.25">
      <c r="A51" s="65"/>
      <c r="B51" s="16" t="s">
        <v>51</v>
      </c>
      <c r="C51" s="199">
        <f t="shared" si="24"/>
        <v>507425</v>
      </c>
      <c r="D51" s="133">
        <f t="shared" ref="D51:E51" si="29">SUM(D52,D74,D172,D186)</f>
        <v>298738</v>
      </c>
      <c r="E51" s="278">
        <f t="shared" si="29"/>
        <v>0</v>
      </c>
      <c r="F51" s="306">
        <f>SUM(F52,F74,F172,F186)</f>
        <v>298738</v>
      </c>
      <c r="G51" s="226">
        <f t="shared" ref="G51:O51" si="30">SUM(G52,G74,G172,G186)</f>
        <v>147183</v>
      </c>
      <c r="H51" s="278">
        <f t="shared" si="30"/>
        <v>0</v>
      </c>
      <c r="I51" s="306">
        <f t="shared" si="30"/>
        <v>147183</v>
      </c>
      <c r="J51" s="133">
        <f t="shared" si="30"/>
        <v>61504</v>
      </c>
      <c r="K51" s="66">
        <f t="shared" si="30"/>
        <v>0</v>
      </c>
      <c r="L51" s="169">
        <f t="shared" si="30"/>
        <v>61504</v>
      </c>
      <c r="M51" s="226">
        <f t="shared" si="30"/>
        <v>0</v>
      </c>
      <c r="N51" s="66">
        <f t="shared" si="30"/>
        <v>0</v>
      </c>
      <c r="O51" s="278">
        <f t="shared" si="30"/>
        <v>0</v>
      </c>
      <c r="P51" s="438"/>
      <c r="Q51" s="182"/>
    </row>
    <row r="52" spans="1:17" s="19" customFormat="1" x14ac:dyDescent="0.25">
      <c r="A52" s="67">
        <v>1000</v>
      </c>
      <c r="B52" s="67" t="s">
        <v>52</v>
      </c>
      <c r="C52" s="200">
        <f t="shared" si="24"/>
        <v>454145</v>
      </c>
      <c r="D52" s="134">
        <f t="shared" ref="D52:E52" si="31">SUM(D53,D66)</f>
        <v>263658</v>
      </c>
      <c r="E52" s="122">
        <f t="shared" si="31"/>
        <v>0</v>
      </c>
      <c r="F52" s="307">
        <f>SUM(F53,F66)</f>
        <v>263658</v>
      </c>
      <c r="G52" s="227">
        <f t="shared" ref="G52:O52" si="32">SUM(G53,G66)</f>
        <v>147183</v>
      </c>
      <c r="H52" s="122">
        <f t="shared" si="32"/>
        <v>0</v>
      </c>
      <c r="I52" s="307">
        <f t="shared" si="32"/>
        <v>147183</v>
      </c>
      <c r="J52" s="134">
        <f t="shared" si="32"/>
        <v>43304</v>
      </c>
      <c r="K52" s="68">
        <f t="shared" si="32"/>
        <v>0</v>
      </c>
      <c r="L52" s="170">
        <f t="shared" si="32"/>
        <v>43304</v>
      </c>
      <c r="M52" s="227">
        <f t="shared" si="32"/>
        <v>0</v>
      </c>
      <c r="N52" s="68">
        <f t="shared" si="32"/>
        <v>0</v>
      </c>
      <c r="O52" s="122">
        <f t="shared" si="32"/>
        <v>0</v>
      </c>
      <c r="P52" s="439"/>
      <c r="Q52" s="182"/>
    </row>
    <row r="53" spans="1:17" x14ac:dyDescent="0.25">
      <c r="A53" s="34">
        <v>1100</v>
      </c>
      <c r="B53" s="69" t="s">
        <v>53</v>
      </c>
      <c r="C53" s="188">
        <f t="shared" si="24"/>
        <v>343920</v>
      </c>
      <c r="D53" s="127">
        <f t="shared" ref="D53:E53" si="33">SUM(D54,D57,D65)</f>
        <v>190128</v>
      </c>
      <c r="E53" s="120">
        <f t="shared" si="33"/>
        <v>0</v>
      </c>
      <c r="F53" s="314">
        <f>SUM(F54,F57,F65)</f>
        <v>190128</v>
      </c>
      <c r="G53" s="228">
        <f t="shared" ref="G53:N53" si="34">SUM(G54,G57,G65)</f>
        <v>118950</v>
      </c>
      <c r="H53" s="120">
        <f t="shared" si="34"/>
        <v>0</v>
      </c>
      <c r="I53" s="314">
        <f t="shared" si="34"/>
        <v>118950</v>
      </c>
      <c r="J53" s="127">
        <f t="shared" si="34"/>
        <v>34842</v>
      </c>
      <c r="K53" s="36">
        <f t="shared" si="34"/>
        <v>0</v>
      </c>
      <c r="L53" s="174">
        <f t="shared" si="34"/>
        <v>34842</v>
      </c>
      <c r="M53" s="228">
        <f t="shared" si="34"/>
        <v>0</v>
      </c>
      <c r="N53" s="36">
        <f t="shared" si="34"/>
        <v>0</v>
      </c>
      <c r="O53" s="120">
        <f>SUM(O54,O57,O65)</f>
        <v>0</v>
      </c>
      <c r="P53" s="440"/>
      <c r="Q53" s="331"/>
    </row>
    <row r="54" spans="1:17" x14ac:dyDescent="0.25">
      <c r="A54" s="70">
        <v>1110</v>
      </c>
      <c r="B54" s="55" t="s">
        <v>54</v>
      </c>
      <c r="C54" s="195">
        <f>SUM(F54,I54,L54,O54)</f>
        <v>310727</v>
      </c>
      <c r="D54" s="82">
        <f>SUM(D55:D56)</f>
        <v>166550</v>
      </c>
      <c r="E54" s="153">
        <f>SUM(E55:E56)</f>
        <v>0</v>
      </c>
      <c r="F54" s="309">
        <f>SUM(F55:F56)</f>
        <v>166550</v>
      </c>
      <c r="G54" s="229">
        <f t="shared" ref="G54:H54" si="35">SUM(G55:G56)</f>
        <v>114158</v>
      </c>
      <c r="H54" s="153">
        <f t="shared" si="35"/>
        <v>-2825</v>
      </c>
      <c r="I54" s="309">
        <f>SUM(I55:I56)</f>
        <v>111333</v>
      </c>
      <c r="J54" s="82">
        <f t="shared" ref="J54:K54" si="36">SUM(J55:J56)</f>
        <v>32844</v>
      </c>
      <c r="K54" s="71">
        <f t="shared" si="36"/>
        <v>0</v>
      </c>
      <c r="L54" s="172">
        <f>SUM(L55:L56)</f>
        <v>32844</v>
      </c>
      <c r="M54" s="229">
        <f t="shared" ref="M54:N54" si="37">SUM(M55:M56)</f>
        <v>0</v>
      </c>
      <c r="N54" s="71">
        <f t="shared" si="37"/>
        <v>0</v>
      </c>
      <c r="O54" s="153">
        <f>SUM(O55:O56)</f>
        <v>0</v>
      </c>
      <c r="P54" s="313"/>
      <c r="Q54" s="331"/>
    </row>
    <row r="55" spans="1:17" hidden="1" x14ac:dyDescent="0.25">
      <c r="A55" s="27">
        <v>1111</v>
      </c>
      <c r="B55" s="38" t="s">
        <v>55</v>
      </c>
      <c r="C55" s="189">
        <f t="shared" si="24"/>
        <v>0</v>
      </c>
      <c r="D55" s="264"/>
      <c r="E55" s="40"/>
      <c r="F55" s="175">
        <f>D55+E55</f>
        <v>0</v>
      </c>
      <c r="G55" s="220"/>
      <c r="H55" s="40"/>
      <c r="I55" s="86">
        <f>G55+H55</f>
        <v>0</v>
      </c>
      <c r="J55" s="264"/>
      <c r="K55" s="40"/>
      <c r="L55" s="175">
        <f>J55+K55</f>
        <v>0</v>
      </c>
      <c r="M55" s="220"/>
      <c r="N55" s="40"/>
      <c r="O55" s="86">
        <f>M55+N55</f>
        <v>0</v>
      </c>
      <c r="P55" s="310"/>
      <c r="Q55" s="331"/>
    </row>
    <row r="56" spans="1:17" ht="24" customHeight="1" x14ac:dyDescent="0.25">
      <c r="A56" s="30">
        <v>1119</v>
      </c>
      <c r="B56" s="41" t="s">
        <v>56</v>
      </c>
      <c r="C56" s="190">
        <f t="shared" si="24"/>
        <v>310727</v>
      </c>
      <c r="D56" s="265">
        <v>166550</v>
      </c>
      <c r="E56" s="155"/>
      <c r="F56" s="312">
        <f>D56+E56</f>
        <v>166550</v>
      </c>
      <c r="G56" s="230">
        <v>114158</v>
      </c>
      <c r="H56" s="155">
        <v>-2825</v>
      </c>
      <c r="I56" s="312">
        <f>G56+H56</f>
        <v>111333</v>
      </c>
      <c r="J56" s="265">
        <v>32844</v>
      </c>
      <c r="K56" s="43"/>
      <c r="L56" s="93">
        <f>J56+K56</f>
        <v>32844</v>
      </c>
      <c r="M56" s="230"/>
      <c r="N56" s="43"/>
      <c r="O56" s="87">
        <f>M56+N56</f>
        <v>0</v>
      </c>
      <c r="P56" s="442" t="s">
        <v>612</v>
      </c>
      <c r="Q56" s="331"/>
    </row>
    <row r="57" spans="1:17" ht="23.25" customHeight="1" x14ac:dyDescent="0.25">
      <c r="A57" s="72">
        <v>1140</v>
      </c>
      <c r="B57" s="41" t="s">
        <v>57</v>
      </c>
      <c r="C57" s="190">
        <f t="shared" si="24"/>
        <v>33193</v>
      </c>
      <c r="D57" s="129">
        <f t="shared" ref="D57:E57" si="38">SUM(D58:D64)</f>
        <v>23578</v>
      </c>
      <c r="E57" s="87">
        <f t="shared" si="38"/>
        <v>0</v>
      </c>
      <c r="F57" s="312">
        <f>SUM(F58:F64)</f>
        <v>23578</v>
      </c>
      <c r="G57" s="231">
        <f t="shared" ref="G57:N57" si="39">SUM(G58:G64)</f>
        <v>4792</v>
      </c>
      <c r="H57" s="87">
        <f t="shared" si="39"/>
        <v>2825</v>
      </c>
      <c r="I57" s="312">
        <f t="shared" si="39"/>
        <v>7617</v>
      </c>
      <c r="J57" s="129">
        <f t="shared" si="39"/>
        <v>1998</v>
      </c>
      <c r="K57" s="73">
        <f t="shared" si="39"/>
        <v>0</v>
      </c>
      <c r="L57" s="93">
        <f t="shared" si="39"/>
        <v>1998</v>
      </c>
      <c r="M57" s="231">
        <f t="shared" si="39"/>
        <v>0</v>
      </c>
      <c r="N57" s="73">
        <f t="shared" si="39"/>
        <v>0</v>
      </c>
      <c r="O57" s="87">
        <f>SUM(O58:O64)</f>
        <v>0</v>
      </c>
      <c r="P57" s="311"/>
      <c r="Q57" s="331"/>
    </row>
    <row r="58" spans="1:17" x14ac:dyDescent="0.25">
      <c r="A58" s="30">
        <v>1141</v>
      </c>
      <c r="B58" s="41" t="s">
        <v>58</v>
      </c>
      <c r="C58" s="190">
        <f t="shared" si="24"/>
        <v>3709</v>
      </c>
      <c r="D58" s="265">
        <v>3709</v>
      </c>
      <c r="E58" s="155"/>
      <c r="F58" s="312">
        <f t="shared" ref="F58:F65" si="40">D58+E58</f>
        <v>3709</v>
      </c>
      <c r="G58" s="230"/>
      <c r="H58" s="155"/>
      <c r="I58" s="312">
        <f t="shared" ref="I58:I65" si="41">G58+H58</f>
        <v>0</v>
      </c>
      <c r="J58" s="265"/>
      <c r="K58" s="43"/>
      <c r="L58" s="93">
        <f t="shared" ref="L58:L65" si="42">J58+K58</f>
        <v>0</v>
      </c>
      <c r="M58" s="230"/>
      <c r="N58" s="43"/>
      <c r="O58" s="87">
        <f t="shared" ref="O58:O65" si="43">M58+N58</f>
        <v>0</v>
      </c>
      <c r="P58" s="311"/>
      <c r="Q58" s="331"/>
    </row>
    <row r="59" spans="1:17" ht="24.75" customHeight="1" x14ac:dyDescent="0.25">
      <c r="A59" s="30">
        <v>1142</v>
      </c>
      <c r="B59" s="41" t="s">
        <v>59</v>
      </c>
      <c r="C59" s="190">
        <f t="shared" si="24"/>
        <v>976</v>
      </c>
      <c r="D59" s="265">
        <v>976</v>
      </c>
      <c r="E59" s="155"/>
      <c r="F59" s="312">
        <f t="shared" si="40"/>
        <v>976</v>
      </c>
      <c r="G59" s="230"/>
      <c r="H59" s="155"/>
      <c r="I59" s="312">
        <f t="shared" si="41"/>
        <v>0</v>
      </c>
      <c r="J59" s="265"/>
      <c r="K59" s="43"/>
      <c r="L59" s="93">
        <f t="shared" si="42"/>
        <v>0</v>
      </c>
      <c r="M59" s="230"/>
      <c r="N59" s="43"/>
      <c r="O59" s="87">
        <f t="shared" si="43"/>
        <v>0</v>
      </c>
      <c r="P59" s="311"/>
      <c r="Q59" s="331"/>
    </row>
    <row r="60" spans="1:17" ht="24" hidden="1" x14ac:dyDescent="0.25">
      <c r="A60" s="30">
        <v>1145</v>
      </c>
      <c r="B60" s="41" t="s">
        <v>60</v>
      </c>
      <c r="C60" s="190">
        <f t="shared" si="24"/>
        <v>0</v>
      </c>
      <c r="D60" s="265"/>
      <c r="E60" s="43"/>
      <c r="F60" s="93">
        <f t="shared" si="40"/>
        <v>0</v>
      </c>
      <c r="G60" s="230"/>
      <c r="H60" s="43"/>
      <c r="I60" s="87">
        <f t="shared" si="41"/>
        <v>0</v>
      </c>
      <c r="J60" s="265"/>
      <c r="K60" s="43"/>
      <c r="L60" s="93">
        <f t="shared" si="42"/>
        <v>0</v>
      </c>
      <c r="M60" s="230"/>
      <c r="N60" s="43"/>
      <c r="O60" s="87">
        <f t="shared" si="43"/>
        <v>0</v>
      </c>
      <c r="P60" s="311"/>
      <c r="Q60" s="331"/>
    </row>
    <row r="61" spans="1:17" ht="27.75" hidden="1" customHeight="1" x14ac:dyDescent="0.25">
      <c r="A61" s="30">
        <v>1146</v>
      </c>
      <c r="B61" s="41" t="s">
        <v>61</v>
      </c>
      <c r="C61" s="190">
        <f t="shared" si="24"/>
        <v>0</v>
      </c>
      <c r="D61" s="265"/>
      <c r="E61" s="43"/>
      <c r="F61" s="93">
        <f t="shared" si="40"/>
        <v>0</v>
      </c>
      <c r="G61" s="230"/>
      <c r="H61" s="43"/>
      <c r="I61" s="87">
        <f t="shared" si="41"/>
        <v>0</v>
      </c>
      <c r="J61" s="265"/>
      <c r="K61" s="43"/>
      <c r="L61" s="93">
        <f t="shared" si="42"/>
        <v>0</v>
      </c>
      <c r="M61" s="230"/>
      <c r="N61" s="43"/>
      <c r="O61" s="87">
        <f t="shared" si="43"/>
        <v>0</v>
      </c>
      <c r="P61" s="311"/>
      <c r="Q61" s="331"/>
    </row>
    <row r="62" spans="1:17" ht="36" x14ac:dyDescent="0.25">
      <c r="A62" s="30">
        <v>1147</v>
      </c>
      <c r="B62" s="41" t="s">
        <v>62</v>
      </c>
      <c r="C62" s="190">
        <f t="shared" si="24"/>
        <v>5191</v>
      </c>
      <c r="D62" s="265">
        <v>2366</v>
      </c>
      <c r="E62" s="155"/>
      <c r="F62" s="312">
        <f t="shared" si="40"/>
        <v>2366</v>
      </c>
      <c r="G62" s="230"/>
      <c r="H62" s="155">
        <v>2825</v>
      </c>
      <c r="I62" s="312">
        <f t="shared" si="41"/>
        <v>2825</v>
      </c>
      <c r="J62" s="265"/>
      <c r="K62" s="43"/>
      <c r="L62" s="93">
        <f t="shared" si="42"/>
        <v>0</v>
      </c>
      <c r="M62" s="230"/>
      <c r="N62" s="43"/>
      <c r="O62" s="87">
        <f t="shared" si="43"/>
        <v>0</v>
      </c>
      <c r="P62" s="442" t="s">
        <v>612</v>
      </c>
      <c r="Q62" s="331"/>
    </row>
    <row r="63" spans="1:17" x14ac:dyDescent="0.25">
      <c r="A63" s="30">
        <v>1148</v>
      </c>
      <c r="B63" s="41" t="s">
        <v>63</v>
      </c>
      <c r="C63" s="190">
        <f t="shared" si="24"/>
        <v>15565</v>
      </c>
      <c r="D63" s="265">
        <v>15565</v>
      </c>
      <c r="E63" s="155"/>
      <c r="F63" s="312">
        <f t="shared" si="40"/>
        <v>15565</v>
      </c>
      <c r="G63" s="230"/>
      <c r="H63" s="155"/>
      <c r="I63" s="312">
        <f t="shared" si="41"/>
        <v>0</v>
      </c>
      <c r="J63" s="265"/>
      <c r="K63" s="43"/>
      <c r="L63" s="93">
        <f t="shared" si="42"/>
        <v>0</v>
      </c>
      <c r="M63" s="230"/>
      <c r="N63" s="43"/>
      <c r="O63" s="87">
        <f t="shared" si="43"/>
        <v>0</v>
      </c>
      <c r="P63" s="311"/>
      <c r="Q63" s="331"/>
    </row>
    <row r="64" spans="1:17" ht="36" x14ac:dyDescent="0.25">
      <c r="A64" s="30">
        <v>1149</v>
      </c>
      <c r="B64" s="41" t="s">
        <v>64</v>
      </c>
      <c r="C64" s="190">
        <f t="shared" si="24"/>
        <v>7752</v>
      </c>
      <c r="D64" s="265">
        <v>962</v>
      </c>
      <c r="E64" s="155"/>
      <c r="F64" s="312">
        <f t="shared" si="40"/>
        <v>962</v>
      </c>
      <c r="G64" s="230">
        <v>4792</v>
      </c>
      <c r="H64" s="155"/>
      <c r="I64" s="312">
        <f t="shared" si="41"/>
        <v>4792</v>
      </c>
      <c r="J64" s="265">
        <v>1998</v>
      </c>
      <c r="K64" s="43"/>
      <c r="L64" s="93">
        <f t="shared" si="42"/>
        <v>1998</v>
      </c>
      <c r="M64" s="230"/>
      <c r="N64" s="43"/>
      <c r="O64" s="87">
        <f t="shared" si="43"/>
        <v>0</v>
      </c>
      <c r="P64" s="311"/>
      <c r="Q64" s="331"/>
    </row>
    <row r="65" spans="1:17" ht="36" hidden="1" x14ac:dyDescent="0.25">
      <c r="A65" s="70">
        <v>1150</v>
      </c>
      <c r="B65" s="55" t="s">
        <v>65</v>
      </c>
      <c r="C65" s="195">
        <f t="shared" si="24"/>
        <v>0</v>
      </c>
      <c r="D65" s="262"/>
      <c r="E65" s="74"/>
      <c r="F65" s="172">
        <f t="shared" si="40"/>
        <v>0</v>
      </c>
      <c r="G65" s="232"/>
      <c r="H65" s="74"/>
      <c r="I65" s="153">
        <f t="shared" si="41"/>
        <v>0</v>
      </c>
      <c r="J65" s="262"/>
      <c r="K65" s="74"/>
      <c r="L65" s="172">
        <f t="shared" si="42"/>
        <v>0</v>
      </c>
      <c r="M65" s="232"/>
      <c r="N65" s="74"/>
      <c r="O65" s="153">
        <f t="shared" si="43"/>
        <v>0</v>
      </c>
      <c r="P65" s="313"/>
      <c r="Q65" s="331"/>
    </row>
    <row r="66" spans="1:17" ht="36" x14ac:dyDescent="0.25">
      <c r="A66" s="34">
        <v>1200</v>
      </c>
      <c r="B66" s="69" t="s">
        <v>66</v>
      </c>
      <c r="C66" s="188">
        <f t="shared" si="24"/>
        <v>110225</v>
      </c>
      <c r="D66" s="127">
        <f t="shared" ref="D66:E66" si="44">SUM(D67:D68)</f>
        <v>73530</v>
      </c>
      <c r="E66" s="120">
        <f t="shared" si="44"/>
        <v>0</v>
      </c>
      <c r="F66" s="314">
        <f>SUM(F67:F68)</f>
        <v>73530</v>
      </c>
      <c r="G66" s="228">
        <f t="shared" ref="G66:N66" si="45">SUM(G67:G68)</f>
        <v>28233</v>
      </c>
      <c r="H66" s="120">
        <f t="shared" si="45"/>
        <v>0</v>
      </c>
      <c r="I66" s="314">
        <f t="shared" si="45"/>
        <v>28233</v>
      </c>
      <c r="J66" s="127">
        <f t="shared" si="45"/>
        <v>8462</v>
      </c>
      <c r="K66" s="36">
        <f t="shared" si="45"/>
        <v>0</v>
      </c>
      <c r="L66" s="174">
        <f t="shared" si="45"/>
        <v>8462</v>
      </c>
      <c r="M66" s="228">
        <f t="shared" si="45"/>
        <v>0</v>
      </c>
      <c r="N66" s="36">
        <f t="shared" si="45"/>
        <v>0</v>
      </c>
      <c r="O66" s="120">
        <f>SUM(O67:O68)</f>
        <v>0</v>
      </c>
      <c r="P66" s="317"/>
      <c r="Q66" s="331"/>
    </row>
    <row r="67" spans="1:17" ht="24" x14ac:dyDescent="0.25">
      <c r="A67" s="509">
        <v>1210</v>
      </c>
      <c r="B67" s="38" t="s">
        <v>67</v>
      </c>
      <c r="C67" s="189">
        <f t="shared" si="24"/>
        <v>85440</v>
      </c>
      <c r="D67" s="264">
        <v>49127</v>
      </c>
      <c r="E67" s="154"/>
      <c r="F67" s="315">
        <f>D67+E67</f>
        <v>49127</v>
      </c>
      <c r="G67" s="220">
        <v>28093</v>
      </c>
      <c r="H67" s="154"/>
      <c r="I67" s="315">
        <f>G67+H67</f>
        <v>28093</v>
      </c>
      <c r="J67" s="264">
        <v>8220</v>
      </c>
      <c r="K67" s="40"/>
      <c r="L67" s="175">
        <f>J67+K67</f>
        <v>8220</v>
      </c>
      <c r="M67" s="220"/>
      <c r="N67" s="40"/>
      <c r="O67" s="86">
        <f>M67+N67</f>
        <v>0</v>
      </c>
      <c r="P67" s="310"/>
      <c r="Q67" s="331"/>
    </row>
    <row r="68" spans="1:17" ht="24" x14ac:dyDescent="0.25">
      <c r="A68" s="72">
        <v>1220</v>
      </c>
      <c r="B68" s="41" t="s">
        <v>68</v>
      </c>
      <c r="C68" s="190">
        <f t="shared" si="24"/>
        <v>24785</v>
      </c>
      <c r="D68" s="129">
        <f t="shared" ref="D68:E68" si="46">SUM(D69:D73)</f>
        <v>24403</v>
      </c>
      <c r="E68" s="87">
        <f t="shared" si="46"/>
        <v>0</v>
      </c>
      <c r="F68" s="312">
        <f>SUM(F69:F73)</f>
        <v>24403</v>
      </c>
      <c r="G68" s="231">
        <f t="shared" ref="G68:O68" si="47">SUM(G69:G73)</f>
        <v>140</v>
      </c>
      <c r="H68" s="87">
        <f t="shared" si="47"/>
        <v>0</v>
      </c>
      <c r="I68" s="312">
        <f t="shared" si="47"/>
        <v>140</v>
      </c>
      <c r="J68" s="129">
        <f t="shared" si="47"/>
        <v>242</v>
      </c>
      <c r="K68" s="73">
        <f t="shared" si="47"/>
        <v>0</v>
      </c>
      <c r="L68" s="93">
        <f t="shared" si="47"/>
        <v>242</v>
      </c>
      <c r="M68" s="231">
        <f t="shared" si="47"/>
        <v>0</v>
      </c>
      <c r="N68" s="73">
        <f t="shared" si="47"/>
        <v>0</v>
      </c>
      <c r="O68" s="87">
        <f t="shared" si="47"/>
        <v>0</v>
      </c>
      <c r="P68" s="311"/>
      <c r="Q68" s="331"/>
    </row>
    <row r="69" spans="1:17" ht="60" x14ac:dyDescent="0.25">
      <c r="A69" s="30">
        <v>1221</v>
      </c>
      <c r="B69" s="41" t="s">
        <v>69</v>
      </c>
      <c r="C69" s="190">
        <f t="shared" si="24"/>
        <v>16435</v>
      </c>
      <c r="D69" s="265">
        <v>16295</v>
      </c>
      <c r="E69" s="155"/>
      <c r="F69" s="312">
        <f t="shared" ref="F69:F73" si="48">D69+E69</f>
        <v>16295</v>
      </c>
      <c r="G69" s="230">
        <v>140</v>
      </c>
      <c r="H69" s="155"/>
      <c r="I69" s="312">
        <f t="shared" ref="I69:I73" si="49">G69+H69</f>
        <v>140</v>
      </c>
      <c r="J69" s="265"/>
      <c r="K69" s="43"/>
      <c r="L69" s="93">
        <f t="shared" ref="L69:L73" si="50">J69+K69</f>
        <v>0</v>
      </c>
      <c r="M69" s="230"/>
      <c r="N69" s="43"/>
      <c r="O69" s="87">
        <f t="shared" ref="O69:O73" si="51">M69+N69</f>
        <v>0</v>
      </c>
      <c r="P69" s="311"/>
      <c r="Q69" s="331"/>
    </row>
    <row r="70" spans="1:17" hidden="1" x14ac:dyDescent="0.25">
      <c r="A70" s="30">
        <v>1223</v>
      </c>
      <c r="B70" s="41" t="s">
        <v>70</v>
      </c>
      <c r="C70" s="190">
        <f t="shared" si="24"/>
        <v>0</v>
      </c>
      <c r="D70" s="265"/>
      <c r="E70" s="43"/>
      <c r="F70" s="93">
        <f t="shared" si="48"/>
        <v>0</v>
      </c>
      <c r="G70" s="230"/>
      <c r="H70" s="43"/>
      <c r="I70" s="87">
        <f t="shared" si="49"/>
        <v>0</v>
      </c>
      <c r="J70" s="265"/>
      <c r="K70" s="43"/>
      <c r="L70" s="93">
        <f t="shared" si="50"/>
        <v>0</v>
      </c>
      <c r="M70" s="230"/>
      <c r="N70" s="43"/>
      <c r="O70" s="87">
        <f t="shared" si="51"/>
        <v>0</v>
      </c>
      <c r="P70" s="311"/>
      <c r="Q70" s="331"/>
    </row>
    <row r="71" spans="1:17" hidden="1" x14ac:dyDescent="0.25">
      <c r="A71" s="30">
        <v>1225</v>
      </c>
      <c r="B71" s="41" t="s">
        <v>71</v>
      </c>
      <c r="C71" s="190">
        <f t="shared" si="24"/>
        <v>0</v>
      </c>
      <c r="D71" s="265"/>
      <c r="E71" s="43"/>
      <c r="F71" s="93">
        <f t="shared" si="48"/>
        <v>0</v>
      </c>
      <c r="G71" s="230"/>
      <c r="H71" s="43"/>
      <c r="I71" s="87">
        <f t="shared" si="49"/>
        <v>0</v>
      </c>
      <c r="J71" s="265"/>
      <c r="K71" s="43"/>
      <c r="L71" s="93">
        <f t="shared" si="50"/>
        <v>0</v>
      </c>
      <c r="M71" s="230"/>
      <c r="N71" s="43"/>
      <c r="O71" s="87">
        <f t="shared" si="51"/>
        <v>0</v>
      </c>
      <c r="P71" s="311"/>
      <c r="Q71" s="331"/>
    </row>
    <row r="72" spans="1:17" ht="36" x14ac:dyDescent="0.25">
      <c r="A72" s="30">
        <v>1227</v>
      </c>
      <c r="B72" s="41" t="s">
        <v>72</v>
      </c>
      <c r="C72" s="190">
        <f t="shared" si="24"/>
        <v>7681</v>
      </c>
      <c r="D72" s="265">
        <v>7681</v>
      </c>
      <c r="E72" s="155"/>
      <c r="F72" s="312">
        <f t="shared" si="48"/>
        <v>7681</v>
      </c>
      <c r="G72" s="230"/>
      <c r="H72" s="155"/>
      <c r="I72" s="312">
        <f t="shared" si="49"/>
        <v>0</v>
      </c>
      <c r="J72" s="265"/>
      <c r="K72" s="43"/>
      <c r="L72" s="93">
        <f t="shared" si="50"/>
        <v>0</v>
      </c>
      <c r="M72" s="230"/>
      <c r="N72" s="43"/>
      <c r="O72" s="87">
        <f t="shared" si="51"/>
        <v>0</v>
      </c>
      <c r="P72" s="311"/>
      <c r="Q72" s="331"/>
    </row>
    <row r="73" spans="1:17" ht="60" x14ac:dyDescent="0.25">
      <c r="A73" s="30">
        <v>1228</v>
      </c>
      <c r="B73" s="41" t="s">
        <v>73</v>
      </c>
      <c r="C73" s="190">
        <f t="shared" si="24"/>
        <v>669</v>
      </c>
      <c r="D73" s="265">
        <v>427</v>
      </c>
      <c r="E73" s="155"/>
      <c r="F73" s="312">
        <f t="shared" si="48"/>
        <v>427</v>
      </c>
      <c r="G73" s="230"/>
      <c r="H73" s="155"/>
      <c r="I73" s="312">
        <f t="shared" si="49"/>
        <v>0</v>
      </c>
      <c r="J73" s="265">
        <v>242</v>
      </c>
      <c r="K73" s="43"/>
      <c r="L73" s="93">
        <f t="shared" si="50"/>
        <v>242</v>
      </c>
      <c r="M73" s="230"/>
      <c r="N73" s="43"/>
      <c r="O73" s="87">
        <f t="shared" si="51"/>
        <v>0</v>
      </c>
      <c r="P73" s="311"/>
      <c r="Q73" s="331"/>
    </row>
    <row r="74" spans="1:17" x14ac:dyDescent="0.25">
      <c r="A74" s="67">
        <v>2000</v>
      </c>
      <c r="B74" s="67" t="s">
        <v>74</v>
      </c>
      <c r="C74" s="200">
        <f t="shared" si="24"/>
        <v>53280</v>
      </c>
      <c r="D74" s="134">
        <f t="shared" ref="D74:E74" si="52">SUM(D75,D82,D129,D163,D164,D171)</f>
        <v>35080</v>
      </c>
      <c r="E74" s="122">
        <f t="shared" si="52"/>
        <v>0</v>
      </c>
      <c r="F74" s="307">
        <f>SUM(F75,F82,F129,F163,F164,F171)</f>
        <v>35080</v>
      </c>
      <c r="G74" s="227">
        <f t="shared" ref="G74:O74" si="53">SUM(G75,G82,G129,G163,G164,G171)</f>
        <v>0</v>
      </c>
      <c r="H74" s="122">
        <f t="shared" si="53"/>
        <v>0</v>
      </c>
      <c r="I74" s="307">
        <f t="shared" si="53"/>
        <v>0</v>
      </c>
      <c r="J74" s="134">
        <f t="shared" si="53"/>
        <v>18200</v>
      </c>
      <c r="K74" s="68">
        <f t="shared" si="53"/>
        <v>0</v>
      </c>
      <c r="L74" s="170">
        <f t="shared" si="53"/>
        <v>18200</v>
      </c>
      <c r="M74" s="227">
        <f t="shared" si="53"/>
        <v>0</v>
      </c>
      <c r="N74" s="68">
        <f t="shared" si="53"/>
        <v>0</v>
      </c>
      <c r="O74" s="122">
        <f t="shared" si="53"/>
        <v>0</v>
      </c>
      <c r="P74" s="439"/>
      <c r="Q74" s="331"/>
    </row>
    <row r="75" spans="1:17" ht="24" x14ac:dyDescent="0.25">
      <c r="A75" s="34">
        <v>2100</v>
      </c>
      <c r="B75" s="69" t="s">
        <v>75</v>
      </c>
      <c r="C75" s="188">
        <f t="shared" si="24"/>
        <v>30</v>
      </c>
      <c r="D75" s="127">
        <f t="shared" ref="D75:E75" si="54">SUM(D76,D79)</f>
        <v>0</v>
      </c>
      <c r="E75" s="120">
        <f t="shared" si="54"/>
        <v>0</v>
      </c>
      <c r="F75" s="314">
        <f>SUM(F76,F79)</f>
        <v>0</v>
      </c>
      <c r="G75" s="228">
        <f t="shared" ref="G75:O75" si="55">SUM(G76,G79)</f>
        <v>0</v>
      </c>
      <c r="H75" s="120">
        <f t="shared" si="55"/>
        <v>0</v>
      </c>
      <c r="I75" s="314">
        <f t="shared" si="55"/>
        <v>0</v>
      </c>
      <c r="J75" s="127">
        <f t="shared" si="55"/>
        <v>30</v>
      </c>
      <c r="K75" s="36">
        <f t="shared" si="55"/>
        <v>0</v>
      </c>
      <c r="L75" s="174">
        <f t="shared" si="55"/>
        <v>30</v>
      </c>
      <c r="M75" s="228">
        <f t="shared" si="55"/>
        <v>0</v>
      </c>
      <c r="N75" s="36">
        <f t="shared" si="55"/>
        <v>0</v>
      </c>
      <c r="O75" s="120">
        <f t="shared" si="55"/>
        <v>0</v>
      </c>
      <c r="P75" s="317"/>
      <c r="Q75" s="331"/>
    </row>
    <row r="76" spans="1:17" ht="24" x14ac:dyDescent="0.25">
      <c r="A76" s="509">
        <v>2110</v>
      </c>
      <c r="B76" s="38" t="s">
        <v>76</v>
      </c>
      <c r="C76" s="189">
        <f t="shared" si="24"/>
        <v>30</v>
      </c>
      <c r="D76" s="128">
        <f t="shared" ref="D76:E76" si="56">SUM(D77:D78)</f>
        <v>0</v>
      </c>
      <c r="E76" s="86">
        <f t="shared" si="56"/>
        <v>0</v>
      </c>
      <c r="F76" s="315">
        <f>SUM(F77:F78)</f>
        <v>0</v>
      </c>
      <c r="G76" s="233">
        <f t="shared" ref="G76:O76" si="57">SUM(G77:G78)</f>
        <v>0</v>
      </c>
      <c r="H76" s="86">
        <f t="shared" si="57"/>
        <v>0</v>
      </c>
      <c r="I76" s="315">
        <f t="shared" si="57"/>
        <v>0</v>
      </c>
      <c r="J76" s="128">
        <f t="shared" si="57"/>
        <v>30</v>
      </c>
      <c r="K76" s="75">
        <f t="shared" si="57"/>
        <v>0</v>
      </c>
      <c r="L76" s="175">
        <f t="shared" si="57"/>
        <v>30</v>
      </c>
      <c r="M76" s="233">
        <f t="shared" si="57"/>
        <v>0</v>
      </c>
      <c r="N76" s="75">
        <f t="shared" si="57"/>
        <v>0</v>
      </c>
      <c r="O76" s="86">
        <f t="shared" si="57"/>
        <v>0</v>
      </c>
      <c r="P76" s="310"/>
      <c r="Q76" s="331"/>
    </row>
    <row r="77" spans="1:17" hidden="1" x14ac:dyDescent="0.25">
      <c r="A77" s="30">
        <v>2111</v>
      </c>
      <c r="B77" s="41" t="s">
        <v>77</v>
      </c>
      <c r="C77" s="190">
        <f t="shared" si="24"/>
        <v>0</v>
      </c>
      <c r="D77" s="265"/>
      <c r="E77" s="43"/>
      <c r="F77" s="93">
        <f t="shared" ref="F77:F78" si="58">D77+E77</f>
        <v>0</v>
      </c>
      <c r="G77" s="230"/>
      <c r="H77" s="43"/>
      <c r="I77" s="87">
        <f t="shared" ref="I77:I78" si="59">G77+H77</f>
        <v>0</v>
      </c>
      <c r="J77" s="265"/>
      <c r="K77" s="43"/>
      <c r="L77" s="93">
        <f t="shared" ref="L77:L78" si="60">J77+K77</f>
        <v>0</v>
      </c>
      <c r="M77" s="230"/>
      <c r="N77" s="43"/>
      <c r="O77" s="87">
        <f t="shared" ref="O77:O78" si="61">M77+N77</f>
        <v>0</v>
      </c>
      <c r="P77" s="311"/>
      <c r="Q77" s="331"/>
    </row>
    <row r="78" spans="1:17" ht="24" x14ac:dyDescent="0.25">
      <c r="A78" s="30">
        <v>2112</v>
      </c>
      <c r="B78" s="41" t="s">
        <v>78</v>
      </c>
      <c r="C78" s="190">
        <f t="shared" si="24"/>
        <v>30</v>
      </c>
      <c r="D78" s="265"/>
      <c r="E78" s="155"/>
      <c r="F78" s="312">
        <f t="shared" si="58"/>
        <v>0</v>
      </c>
      <c r="G78" s="230"/>
      <c r="H78" s="155"/>
      <c r="I78" s="312">
        <f t="shared" si="59"/>
        <v>0</v>
      </c>
      <c r="J78" s="265">
        <v>30</v>
      </c>
      <c r="K78" s="43"/>
      <c r="L78" s="93">
        <f t="shared" si="60"/>
        <v>30</v>
      </c>
      <c r="M78" s="230"/>
      <c r="N78" s="43"/>
      <c r="O78" s="87">
        <f t="shared" si="61"/>
        <v>0</v>
      </c>
      <c r="P78" s="311"/>
      <c r="Q78" s="331"/>
    </row>
    <row r="79" spans="1:17" ht="24" hidden="1" x14ac:dyDescent="0.25">
      <c r="A79" s="72">
        <v>2120</v>
      </c>
      <c r="B79" s="41" t="s">
        <v>79</v>
      </c>
      <c r="C79" s="190">
        <f t="shared" si="24"/>
        <v>0</v>
      </c>
      <c r="D79" s="129">
        <f t="shared" ref="D79:E79" si="62">SUM(D80:D81)</f>
        <v>0</v>
      </c>
      <c r="E79" s="73">
        <f t="shared" si="62"/>
        <v>0</v>
      </c>
      <c r="F79" s="93">
        <f>SUM(F80:F81)</f>
        <v>0</v>
      </c>
      <c r="G79" s="231">
        <f t="shared" ref="G79:O79" si="63">SUM(G80:G81)</f>
        <v>0</v>
      </c>
      <c r="H79" s="73">
        <f t="shared" si="63"/>
        <v>0</v>
      </c>
      <c r="I79" s="87">
        <f t="shared" si="63"/>
        <v>0</v>
      </c>
      <c r="J79" s="129">
        <f t="shared" si="63"/>
        <v>0</v>
      </c>
      <c r="K79" s="73">
        <f t="shared" si="63"/>
        <v>0</v>
      </c>
      <c r="L79" s="93">
        <f t="shared" si="63"/>
        <v>0</v>
      </c>
      <c r="M79" s="231">
        <f t="shared" si="63"/>
        <v>0</v>
      </c>
      <c r="N79" s="73">
        <f t="shared" si="63"/>
        <v>0</v>
      </c>
      <c r="O79" s="87">
        <f t="shared" si="63"/>
        <v>0</v>
      </c>
      <c r="P79" s="311"/>
      <c r="Q79" s="331"/>
    </row>
    <row r="80" spans="1:17" hidden="1" x14ac:dyDescent="0.25">
      <c r="A80" s="30">
        <v>2121</v>
      </c>
      <c r="B80" s="41" t="s">
        <v>77</v>
      </c>
      <c r="C80" s="190">
        <f t="shared" si="24"/>
        <v>0</v>
      </c>
      <c r="D80" s="265"/>
      <c r="E80" s="43"/>
      <c r="F80" s="93">
        <f t="shared" ref="F80:F81" si="64">D80+E80</f>
        <v>0</v>
      </c>
      <c r="G80" s="230"/>
      <c r="H80" s="43"/>
      <c r="I80" s="87">
        <f t="shared" ref="I80:I81" si="65">G80+H80</f>
        <v>0</v>
      </c>
      <c r="J80" s="265"/>
      <c r="K80" s="43"/>
      <c r="L80" s="93">
        <f t="shared" ref="L80:L81" si="66">J80+K80</f>
        <v>0</v>
      </c>
      <c r="M80" s="230"/>
      <c r="N80" s="43"/>
      <c r="O80" s="87">
        <f t="shared" ref="O80:O81" si="67">M80+N80</f>
        <v>0</v>
      </c>
      <c r="P80" s="311"/>
      <c r="Q80" s="331"/>
    </row>
    <row r="81" spans="1:17" ht="24" hidden="1" x14ac:dyDescent="0.25">
      <c r="A81" s="30">
        <v>2122</v>
      </c>
      <c r="B81" s="41" t="s">
        <v>78</v>
      </c>
      <c r="C81" s="190">
        <f t="shared" si="24"/>
        <v>0</v>
      </c>
      <c r="D81" s="265"/>
      <c r="E81" s="43"/>
      <c r="F81" s="93">
        <f t="shared" si="64"/>
        <v>0</v>
      </c>
      <c r="G81" s="230"/>
      <c r="H81" s="43"/>
      <c r="I81" s="87">
        <f t="shared" si="65"/>
        <v>0</v>
      </c>
      <c r="J81" s="265"/>
      <c r="K81" s="43"/>
      <c r="L81" s="93">
        <f t="shared" si="66"/>
        <v>0</v>
      </c>
      <c r="M81" s="230"/>
      <c r="N81" s="43"/>
      <c r="O81" s="87">
        <f t="shared" si="67"/>
        <v>0</v>
      </c>
      <c r="P81" s="311"/>
      <c r="Q81" s="331"/>
    </row>
    <row r="82" spans="1:17" x14ac:dyDescent="0.25">
      <c r="A82" s="34">
        <v>2200</v>
      </c>
      <c r="B82" s="69" t="s">
        <v>80</v>
      </c>
      <c r="C82" s="188">
        <f t="shared" si="24"/>
        <v>36562</v>
      </c>
      <c r="D82" s="127">
        <f t="shared" ref="D82:E82" si="68">SUM(D83,D88,D94,D102,D111,D115,D121,D127)</f>
        <v>25910</v>
      </c>
      <c r="E82" s="120">
        <f t="shared" si="68"/>
        <v>0</v>
      </c>
      <c r="F82" s="314">
        <f>SUM(F83,F88,F94,F102,F111,F115,F121,F127)</f>
        <v>25910</v>
      </c>
      <c r="G82" s="228">
        <f t="shared" ref="G82:O82" si="69">SUM(G83,G88,G94,G102,G111,G115,G121,G127)</f>
        <v>0</v>
      </c>
      <c r="H82" s="120">
        <f t="shared" si="69"/>
        <v>0</v>
      </c>
      <c r="I82" s="314">
        <f t="shared" si="69"/>
        <v>0</v>
      </c>
      <c r="J82" s="127">
        <f t="shared" si="69"/>
        <v>10652</v>
      </c>
      <c r="K82" s="36">
        <f t="shared" si="69"/>
        <v>0</v>
      </c>
      <c r="L82" s="174">
        <f t="shared" si="69"/>
        <v>10652</v>
      </c>
      <c r="M82" s="228">
        <f t="shared" si="69"/>
        <v>0</v>
      </c>
      <c r="N82" s="36">
        <f t="shared" si="69"/>
        <v>0</v>
      </c>
      <c r="O82" s="120">
        <f t="shared" si="69"/>
        <v>0</v>
      </c>
      <c r="P82" s="441"/>
      <c r="Q82" s="331"/>
    </row>
    <row r="83" spans="1:17" ht="24" x14ac:dyDescent="0.25">
      <c r="A83" s="70">
        <v>2210</v>
      </c>
      <c r="B83" s="55" t="s">
        <v>81</v>
      </c>
      <c r="C83" s="195">
        <f t="shared" si="24"/>
        <v>1839</v>
      </c>
      <c r="D83" s="82">
        <f t="shared" ref="D83:E83" si="70">SUM(D84:D87)</f>
        <v>1279</v>
      </c>
      <c r="E83" s="153">
        <f t="shared" si="70"/>
        <v>0</v>
      </c>
      <c r="F83" s="309">
        <f>SUM(F84:F87)</f>
        <v>1279</v>
      </c>
      <c r="G83" s="229">
        <f t="shared" ref="G83:O83" si="71">SUM(G84:G87)</f>
        <v>0</v>
      </c>
      <c r="H83" s="153">
        <f t="shared" si="71"/>
        <v>0</v>
      </c>
      <c r="I83" s="309">
        <f t="shared" si="71"/>
        <v>0</v>
      </c>
      <c r="J83" s="82">
        <f t="shared" si="71"/>
        <v>560</v>
      </c>
      <c r="K83" s="71">
        <f t="shared" si="71"/>
        <v>0</v>
      </c>
      <c r="L83" s="172">
        <f t="shared" si="71"/>
        <v>560</v>
      </c>
      <c r="M83" s="229">
        <f t="shared" si="71"/>
        <v>0</v>
      </c>
      <c r="N83" s="71">
        <f t="shared" si="71"/>
        <v>0</v>
      </c>
      <c r="O83" s="153">
        <f t="shared" si="71"/>
        <v>0</v>
      </c>
      <c r="P83" s="313"/>
      <c r="Q83" s="331"/>
    </row>
    <row r="84" spans="1:17" ht="24" hidden="1" x14ac:dyDescent="0.25">
      <c r="A84" s="27">
        <v>2211</v>
      </c>
      <c r="B84" s="38" t="s">
        <v>82</v>
      </c>
      <c r="C84" s="189">
        <f t="shared" si="24"/>
        <v>0</v>
      </c>
      <c r="D84" s="264"/>
      <c r="E84" s="40"/>
      <c r="F84" s="175">
        <f t="shared" ref="F84:F87" si="72">D84+E84</f>
        <v>0</v>
      </c>
      <c r="G84" s="220"/>
      <c r="H84" s="40"/>
      <c r="I84" s="86">
        <f t="shared" ref="I84:I87" si="73">G84+H84</f>
        <v>0</v>
      </c>
      <c r="J84" s="264"/>
      <c r="K84" s="40"/>
      <c r="L84" s="175">
        <f t="shared" ref="L84:L87" si="74">J84+K84</f>
        <v>0</v>
      </c>
      <c r="M84" s="220"/>
      <c r="N84" s="40"/>
      <c r="O84" s="86">
        <f t="shared" ref="O84:O87" si="75">M84+N84</f>
        <v>0</v>
      </c>
      <c r="P84" s="310"/>
      <c r="Q84" s="331"/>
    </row>
    <row r="85" spans="1:17" ht="36" x14ac:dyDescent="0.25">
      <c r="A85" s="30">
        <v>2212</v>
      </c>
      <c r="B85" s="41" t="s">
        <v>83</v>
      </c>
      <c r="C85" s="190">
        <f t="shared" si="24"/>
        <v>1299</v>
      </c>
      <c r="D85" s="265">
        <v>1249</v>
      </c>
      <c r="E85" s="155"/>
      <c r="F85" s="312">
        <f t="shared" si="72"/>
        <v>1249</v>
      </c>
      <c r="G85" s="230"/>
      <c r="H85" s="155"/>
      <c r="I85" s="312">
        <f t="shared" si="73"/>
        <v>0</v>
      </c>
      <c r="J85" s="265">
        <v>50</v>
      </c>
      <c r="K85" s="43"/>
      <c r="L85" s="93">
        <f t="shared" si="74"/>
        <v>50</v>
      </c>
      <c r="M85" s="230"/>
      <c r="N85" s="43"/>
      <c r="O85" s="87">
        <f t="shared" si="75"/>
        <v>0</v>
      </c>
      <c r="P85" s="311"/>
      <c r="Q85" s="331"/>
    </row>
    <row r="86" spans="1:17" ht="24" x14ac:dyDescent="0.25">
      <c r="A86" s="30">
        <v>2214</v>
      </c>
      <c r="B86" s="41" t="s">
        <v>84</v>
      </c>
      <c r="C86" s="190">
        <f t="shared" si="24"/>
        <v>360</v>
      </c>
      <c r="D86" s="265"/>
      <c r="E86" s="155"/>
      <c r="F86" s="312">
        <f t="shared" si="72"/>
        <v>0</v>
      </c>
      <c r="G86" s="230"/>
      <c r="H86" s="155"/>
      <c r="I86" s="312">
        <f t="shared" si="73"/>
        <v>0</v>
      </c>
      <c r="J86" s="265">
        <v>360</v>
      </c>
      <c r="K86" s="43"/>
      <c r="L86" s="93">
        <f t="shared" si="74"/>
        <v>360</v>
      </c>
      <c r="M86" s="230"/>
      <c r="N86" s="43"/>
      <c r="O86" s="87">
        <f t="shared" si="75"/>
        <v>0</v>
      </c>
      <c r="P86" s="311"/>
      <c r="Q86" s="331"/>
    </row>
    <row r="87" spans="1:17" x14ac:dyDescent="0.25">
      <c r="A87" s="30">
        <v>2219</v>
      </c>
      <c r="B87" s="41" t="s">
        <v>85</v>
      </c>
      <c r="C87" s="190">
        <f t="shared" si="24"/>
        <v>180</v>
      </c>
      <c r="D87" s="265">
        <v>30</v>
      </c>
      <c r="E87" s="155"/>
      <c r="F87" s="312">
        <f t="shared" si="72"/>
        <v>30</v>
      </c>
      <c r="G87" s="230"/>
      <c r="H87" s="155"/>
      <c r="I87" s="312">
        <f t="shared" si="73"/>
        <v>0</v>
      </c>
      <c r="J87" s="265">
        <v>150</v>
      </c>
      <c r="K87" s="43"/>
      <c r="L87" s="93">
        <f t="shared" si="74"/>
        <v>150</v>
      </c>
      <c r="M87" s="230"/>
      <c r="N87" s="43"/>
      <c r="O87" s="87">
        <f t="shared" si="75"/>
        <v>0</v>
      </c>
      <c r="P87" s="311"/>
      <c r="Q87" s="331"/>
    </row>
    <row r="88" spans="1:17" ht="24" x14ac:dyDescent="0.25">
      <c r="A88" s="72">
        <v>2220</v>
      </c>
      <c r="B88" s="41" t="s">
        <v>86</v>
      </c>
      <c r="C88" s="190">
        <f t="shared" si="24"/>
        <v>23409</v>
      </c>
      <c r="D88" s="129">
        <f t="shared" ref="D88:E88" si="76">SUM(D89:D93)</f>
        <v>15487</v>
      </c>
      <c r="E88" s="87">
        <f t="shared" si="76"/>
        <v>0</v>
      </c>
      <c r="F88" s="312">
        <f>SUM(F89:F93)</f>
        <v>15487</v>
      </c>
      <c r="G88" s="231">
        <f t="shared" ref="G88:O88" si="77">SUM(G89:G93)</f>
        <v>0</v>
      </c>
      <c r="H88" s="87">
        <f t="shared" si="77"/>
        <v>0</v>
      </c>
      <c r="I88" s="312">
        <f t="shared" si="77"/>
        <v>0</v>
      </c>
      <c r="J88" s="129">
        <f t="shared" si="77"/>
        <v>7922</v>
      </c>
      <c r="K88" s="73">
        <f t="shared" si="77"/>
        <v>0</v>
      </c>
      <c r="L88" s="93">
        <f t="shared" si="77"/>
        <v>7922</v>
      </c>
      <c r="M88" s="231">
        <f t="shared" si="77"/>
        <v>0</v>
      </c>
      <c r="N88" s="73">
        <f t="shared" si="77"/>
        <v>0</v>
      </c>
      <c r="O88" s="87">
        <f t="shared" si="77"/>
        <v>0</v>
      </c>
      <c r="P88" s="311"/>
      <c r="Q88" s="331"/>
    </row>
    <row r="89" spans="1:17" ht="24" x14ac:dyDescent="0.25">
      <c r="A89" s="30">
        <v>2221</v>
      </c>
      <c r="B89" s="41" t="s">
        <v>305</v>
      </c>
      <c r="C89" s="190">
        <f t="shared" si="24"/>
        <v>8000</v>
      </c>
      <c r="D89" s="265">
        <v>4100</v>
      </c>
      <c r="E89" s="155"/>
      <c r="F89" s="312">
        <f t="shared" ref="F89:F93" si="78">D89+E89</f>
        <v>4100</v>
      </c>
      <c r="G89" s="230"/>
      <c r="H89" s="155"/>
      <c r="I89" s="312">
        <f t="shared" ref="I89:I93" si="79">G89+H89</f>
        <v>0</v>
      </c>
      <c r="J89" s="265">
        <v>3900</v>
      </c>
      <c r="K89" s="43"/>
      <c r="L89" s="93">
        <f t="shared" ref="L89:L93" si="80">J89+K89</f>
        <v>3900</v>
      </c>
      <c r="M89" s="230"/>
      <c r="N89" s="43"/>
      <c r="O89" s="87">
        <f t="shared" ref="O89:O93" si="81">M89+N89</f>
        <v>0</v>
      </c>
      <c r="P89" s="311"/>
      <c r="Q89" s="331"/>
    </row>
    <row r="90" spans="1:17" x14ac:dyDescent="0.25">
      <c r="A90" s="30">
        <v>2222</v>
      </c>
      <c r="B90" s="41" t="s">
        <v>87</v>
      </c>
      <c r="C90" s="190">
        <f t="shared" si="24"/>
        <v>1950</v>
      </c>
      <c r="D90" s="265">
        <v>1078</v>
      </c>
      <c r="E90" s="155"/>
      <c r="F90" s="312">
        <f t="shared" si="78"/>
        <v>1078</v>
      </c>
      <c r="G90" s="230"/>
      <c r="H90" s="155"/>
      <c r="I90" s="312">
        <f t="shared" si="79"/>
        <v>0</v>
      </c>
      <c r="J90" s="265">
        <v>872</v>
      </c>
      <c r="K90" s="43"/>
      <c r="L90" s="93">
        <f t="shared" si="80"/>
        <v>872</v>
      </c>
      <c r="M90" s="230"/>
      <c r="N90" s="43"/>
      <c r="O90" s="87">
        <f t="shared" si="81"/>
        <v>0</v>
      </c>
      <c r="P90" s="311"/>
      <c r="Q90" s="331"/>
    </row>
    <row r="91" spans="1:17" x14ac:dyDescent="0.25">
      <c r="A91" s="30">
        <v>2223</v>
      </c>
      <c r="B91" s="41" t="s">
        <v>88</v>
      </c>
      <c r="C91" s="190">
        <f t="shared" si="24"/>
        <v>12969</v>
      </c>
      <c r="D91" s="265">
        <v>9969</v>
      </c>
      <c r="E91" s="155"/>
      <c r="F91" s="312">
        <f t="shared" si="78"/>
        <v>9969</v>
      </c>
      <c r="G91" s="230"/>
      <c r="H91" s="155"/>
      <c r="I91" s="312">
        <f t="shared" si="79"/>
        <v>0</v>
      </c>
      <c r="J91" s="265">
        <v>3000</v>
      </c>
      <c r="K91" s="43"/>
      <c r="L91" s="93">
        <f t="shared" si="80"/>
        <v>3000</v>
      </c>
      <c r="M91" s="230"/>
      <c r="N91" s="43"/>
      <c r="O91" s="87">
        <f t="shared" si="81"/>
        <v>0</v>
      </c>
      <c r="P91" s="311"/>
      <c r="Q91" s="331"/>
    </row>
    <row r="92" spans="1:17" ht="48" x14ac:dyDescent="0.25">
      <c r="A92" s="30">
        <v>2224</v>
      </c>
      <c r="B92" s="41" t="s">
        <v>89</v>
      </c>
      <c r="C92" s="190">
        <f t="shared" si="24"/>
        <v>490</v>
      </c>
      <c r="D92" s="265">
        <v>340</v>
      </c>
      <c r="E92" s="155"/>
      <c r="F92" s="312">
        <f t="shared" si="78"/>
        <v>340</v>
      </c>
      <c r="G92" s="230"/>
      <c r="H92" s="155"/>
      <c r="I92" s="312">
        <f t="shared" si="79"/>
        <v>0</v>
      </c>
      <c r="J92" s="265">
        <v>150</v>
      </c>
      <c r="K92" s="43"/>
      <c r="L92" s="93">
        <f t="shared" si="80"/>
        <v>150</v>
      </c>
      <c r="M92" s="230"/>
      <c r="N92" s="43"/>
      <c r="O92" s="87">
        <f t="shared" si="81"/>
        <v>0</v>
      </c>
      <c r="P92" s="311"/>
      <c r="Q92" s="331"/>
    </row>
    <row r="93" spans="1:17" ht="24" hidden="1" x14ac:dyDescent="0.25">
      <c r="A93" s="30">
        <v>2229</v>
      </c>
      <c r="B93" s="41" t="s">
        <v>90</v>
      </c>
      <c r="C93" s="190">
        <f t="shared" si="24"/>
        <v>0</v>
      </c>
      <c r="D93" s="265"/>
      <c r="E93" s="43"/>
      <c r="F93" s="93">
        <f t="shared" si="78"/>
        <v>0</v>
      </c>
      <c r="G93" s="230"/>
      <c r="H93" s="43"/>
      <c r="I93" s="87">
        <f t="shared" si="79"/>
        <v>0</v>
      </c>
      <c r="J93" s="265"/>
      <c r="K93" s="43"/>
      <c r="L93" s="93">
        <f t="shared" si="80"/>
        <v>0</v>
      </c>
      <c r="M93" s="230"/>
      <c r="N93" s="43"/>
      <c r="O93" s="87">
        <f t="shared" si="81"/>
        <v>0</v>
      </c>
      <c r="P93" s="311"/>
      <c r="Q93" s="331"/>
    </row>
    <row r="94" spans="1:17" ht="36" x14ac:dyDescent="0.25">
      <c r="A94" s="72">
        <v>2230</v>
      </c>
      <c r="B94" s="41" t="s">
        <v>91</v>
      </c>
      <c r="C94" s="190">
        <f t="shared" si="24"/>
        <v>1842</v>
      </c>
      <c r="D94" s="129">
        <f t="shared" ref="D94:E94" si="82">SUM(D95:D101)</f>
        <v>732</v>
      </c>
      <c r="E94" s="87">
        <f t="shared" si="82"/>
        <v>0</v>
      </c>
      <c r="F94" s="312">
        <f>SUM(F95:F101)</f>
        <v>732</v>
      </c>
      <c r="G94" s="231">
        <f t="shared" ref="G94:N94" si="83">SUM(G95:G101)</f>
        <v>0</v>
      </c>
      <c r="H94" s="87">
        <f t="shared" si="83"/>
        <v>0</v>
      </c>
      <c r="I94" s="312">
        <f t="shared" si="83"/>
        <v>0</v>
      </c>
      <c r="J94" s="129">
        <f t="shared" si="83"/>
        <v>1110</v>
      </c>
      <c r="K94" s="73">
        <f t="shared" si="83"/>
        <v>0</v>
      </c>
      <c r="L94" s="93">
        <f t="shared" si="83"/>
        <v>1110</v>
      </c>
      <c r="M94" s="231">
        <f t="shared" si="83"/>
        <v>0</v>
      </c>
      <c r="N94" s="73">
        <f t="shared" si="83"/>
        <v>0</v>
      </c>
      <c r="O94" s="87">
        <f>SUM(O95:O101)</f>
        <v>0</v>
      </c>
      <c r="P94" s="311"/>
      <c r="Q94" s="331"/>
    </row>
    <row r="95" spans="1:17" ht="24" hidden="1" x14ac:dyDescent="0.25">
      <c r="A95" s="30">
        <v>2231</v>
      </c>
      <c r="B95" s="41" t="s">
        <v>92</v>
      </c>
      <c r="C95" s="190">
        <f t="shared" si="24"/>
        <v>0</v>
      </c>
      <c r="D95" s="265"/>
      <c r="E95" s="43"/>
      <c r="F95" s="93">
        <f t="shared" ref="F95:F101" si="84">D95+E95</f>
        <v>0</v>
      </c>
      <c r="G95" s="230"/>
      <c r="H95" s="43"/>
      <c r="I95" s="87">
        <f t="shared" ref="I95:I101" si="85">G95+H95</f>
        <v>0</v>
      </c>
      <c r="J95" s="265"/>
      <c r="K95" s="43"/>
      <c r="L95" s="93">
        <f t="shared" ref="L95:L101" si="86">J95+K95</f>
        <v>0</v>
      </c>
      <c r="M95" s="230"/>
      <c r="N95" s="43"/>
      <c r="O95" s="87">
        <f t="shared" ref="O95:O101" si="87">M95+N95</f>
        <v>0</v>
      </c>
      <c r="P95" s="311"/>
      <c r="Q95" s="331"/>
    </row>
    <row r="96" spans="1:17" ht="36" hidden="1" x14ac:dyDescent="0.25">
      <c r="A96" s="30">
        <v>2232</v>
      </c>
      <c r="B96" s="41" t="s">
        <v>93</v>
      </c>
      <c r="C96" s="190">
        <f t="shared" si="24"/>
        <v>0</v>
      </c>
      <c r="D96" s="265"/>
      <c r="E96" s="43"/>
      <c r="F96" s="93">
        <f t="shared" si="84"/>
        <v>0</v>
      </c>
      <c r="G96" s="230"/>
      <c r="H96" s="43"/>
      <c r="I96" s="87">
        <f t="shared" si="85"/>
        <v>0</v>
      </c>
      <c r="J96" s="265"/>
      <c r="K96" s="43"/>
      <c r="L96" s="93">
        <f t="shared" si="86"/>
        <v>0</v>
      </c>
      <c r="M96" s="230"/>
      <c r="N96" s="43"/>
      <c r="O96" s="87">
        <f t="shared" si="87"/>
        <v>0</v>
      </c>
      <c r="P96" s="311"/>
      <c r="Q96" s="331"/>
    </row>
    <row r="97" spans="1:17" ht="24" hidden="1" x14ac:dyDescent="0.25">
      <c r="A97" s="27">
        <v>2233</v>
      </c>
      <c r="B97" s="38" t="s">
        <v>94</v>
      </c>
      <c r="C97" s="189">
        <f t="shared" si="24"/>
        <v>0</v>
      </c>
      <c r="D97" s="264"/>
      <c r="E97" s="40"/>
      <c r="F97" s="175">
        <f t="shared" si="84"/>
        <v>0</v>
      </c>
      <c r="G97" s="220"/>
      <c r="H97" s="40"/>
      <c r="I97" s="86">
        <f t="shared" si="85"/>
        <v>0</v>
      </c>
      <c r="J97" s="264"/>
      <c r="K97" s="40"/>
      <c r="L97" s="175">
        <f t="shared" si="86"/>
        <v>0</v>
      </c>
      <c r="M97" s="220"/>
      <c r="N97" s="40"/>
      <c r="O97" s="86">
        <f t="shared" si="87"/>
        <v>0</v>
      </c>
      <c r="P97" s="310"/>
      <c r="Q97" s="331"/>
    </row>
    <row r="98" spans="1:17" ht="36" hidden="1" x14ac:dyDescent="0.25">
      <c r="A98" s="30">
        <v>2234</v>
      </c>
      <c r="B98" s="41" t="s">
        <v>95</v>
      </c>
      <c r="C98" s="190">
        <f t="shared" si="24"/>
        <v>0</v>
      </c>
      <c r="D98" s="265"/>
      <c r="E98" s="43"/>
      <c r="F98" s="93">
        <f t="shared" si="84"/>
        <v>0</v>
      </c>
      <c r="G98" s="230"/>
      <c r="H98" s="43"/>
      <c r="I98" s="87">
        <f t="shared" si="85"/>
        <v>0</v>
      </c>
      <c r="J98" s="265"/>
      <c r="K98" s="43"/>
      <c r="L98" s="93">
        <f t="shared" si="86"/>
        <v>0</v>
      </c>
      <c r="M98" s="230"/>
      <c r="N98" s="43"/>
      <c r="O98" s="87">
        <f t="shared" si="87"/>
        <v>0</v>
      </c>
      <c r="P98" s="311"/>
      <c r="Q98" s="331"/>
    </row>
    <row r="99" spans="1:17" ht="24" x14ac:dyDescent="0.25">
      <c r="A99" s="30">
        <v>2235</v>
      </c>
      <c r="B99" s="41" t="s">
        <v>96</v>
      </c>
      <c r="C99" s="190">
        <f t="shared" si="24"/>
        <v>460</v>
      </c>
      <c r="D99" s="265"/>
      <c r="E99" s="155"/>
      <c r="F99" s="312">
        <f t="shared" si="84"/>
        <v>0</v>
      </c>
      <c r="G99" s="230"/>
      <c r="H99" s="155"/>
      <c r="I99" s="312">
        <f t="shared" si="85"/>
        <v>0</v>
      </c>
      <c r="J99" s="265">
        <v>460</v>
      </c>
      <c r="K99" s="43"/>
      <c r="L99" s="93">
        <f t="shared" si="86"/>
        <v>460</v>
      </c>
      <c r="M99" s="230"/>
      <c r="N99" s="43"/>
      <c r="O99" s="87">
        <f t="shared" si="87"/>
        <v>0</v>
      </c>
      <c r="P99" s="311"/>
      <c r="Q99" s="331"/>
    </row>
    <row r="100" spans="1:17" hidden="1" x14ac:dyDescent="0.25">
      <c r="A100" s="30">
        <v>2236</v>
      </c>
      <c r="B100" s="41" t="s">
        <v>97</v>
      </c>
      <c r="C100" s="190">
        <f t="shared" si="24"/>
        <v>0</v>
      </c>
      <c r="D100" s="265"/>
      <c r="E100" s="43"/>
      <c r="F100" s="93">
        <f t="shared" si="84"/>
        <v>0</v>
      </c>
      <c r="G100" s="230"/>
      <c r="H100" s="43"/>
      <c r="I100" s="87">
        <f t="shared" si="85"/>
        <v>0</v>
      </c>
      <c r="J100" s="265"/>
      <c r="K100" s="43"/>
      <c r="L100" s="93">
        <f t="shared" si="86"/>
        <v>0</v>
      </c>
      <c r="M100" s="230"/>
      <c r="N100" s="43"/>
      <c r="O100" s="87">
        <f t="shared" si="87"/>
        <v>0</v>
      </c>
      <c r="P100" s="311"/>
      <c r="Q100" s="331"/>
    </row>
    <row r="101" spans="1:17" ht="24" x14ac:dyDescent="0.25">
      <c r="A101" s="30">
        <v>2239</v>
      </c>
      <c r="B101" s="41" t="s">
        <v>98</v>
      </c>
      <c r="C101" s="190">
        <f t="shared" si="24"/>
        <v>1382</v>
      </c>
      <c r="D101" s="265">
        <v>732</v>
      </c>
      <c r="E101" s="155"/>
      <c r="F101" s="312">
        <f t="shared" si="84"/>
        <v>732</v>
      </c>
      <c r="G101" s="230"/>
      <c r="H101" s="155"/>
      <c r="I101" s="312">
        <f t="shared" si="85"/>
        <v>0</v>
      </c>
      <c r="J101" s="265">
        <v>650</v>
      </c>
      <c r="K101" s="43"/>
      <c r="L101" s="93">
        <f t="shared" si="86"/>
        <v>650</v>
      </c>
      <c r="M101" s="230"/>
      <c r="N101" s="43"/>
      <c r="O101" s="87">
        <f t="shared" si="87"/>
        <v>0</v>
      </c>
      <c r="P101" s="311"/>
      <c r="Q101" s="331"/>
    </row>
    <row r="102" spans="1:17" ht="36" x14ac:dyDescent="0.25">
      <c r="A102" s="72">
        <v>2240</v>
      </c>
      <c r="B102" s="41" t="s">
        <v>99</v>
      </c>
      <c r="C102" s="190">
        <f t="shared" si="24"/>
        <v>3932</v>
      </c>
      <c r="D102" s="129">
        <f t="shared" ref="D102:E102" si="88">SUM(D103:D110)</f>
        <v>3192</v>
      </c>
      <c r="E102" s="87">
        <f t="shared" si="88"/>
        <v>0</v>
      </c>
      <c r="F102" s="312">
        <f>SUM(F103:F110)</f>
        <v>3192</v>
      </c>
      <c r="G102" s="231">
        <f t="shared" ref="G102:N102" si="89">SUM(G103:G110)</f>
        <v>0</v>
      </c>
      <c r="H102" s="87">
        <f t="shared" si="89"/>
        <v>0</v>
      </c>
      <c r="I102" s="312">
        <f t="shared" si="89"/>
        <v>0</v>
      </c>
      <c r="J102" s="129">
        <f t="shared" si="89"/>
        <v>740</v>
      </c>
      <c r="K102" s="73">
        <f t="shared" si="89"/>
        <v>0</v>
      </c>
      <c r="L102" s="93">
        <f t="shared" si="89"/>
        <v>740</v>
      </c>
      <c r="M102" s="231">
        <f t="shared" si="89"/>
        <v>0</v>
      </c>
      <c r="N102" s="73">
        <f t="shared" si="89"/>
        <v>0</v>
      </c>
      <c r="O102" s="87">
        <f>SUM(O103:O110)</f>
        <v>0</v>
      </c>
      <c r="P102" s="311"/>
      <c r="Q102" s="331"/>
    </row>
    <row r="103" spans="1:17" hidden="1" x14ac:dyDescent="0.25">
      <c r="A103" s="30">
        <v>2241</v>
      </c>
      <c r="B103" s="41" t="s">
        <v>100</v>
      </c>
      <c r="C103" s="190">
        <f t="shared" si="24"/>
        <v>0</v>
      </c>
      <c r="D103" s="265"/>
      <c r="E103" s="43"/>
      <c r="F103" s="93">
        <f t="shared" ref="F103:F110" si="90">D103+E103</f>
        <v>0</v>
      </c>
      <c r="G103" s="230"/>
      <c r="H103" s="43"/>
      <c r="I103" s="87">
        <f t="shared" ref="I103:I110" si="91">G103+H103</f>
        <v>0</v>
      </c>
      <c r="J103" s="265"/>
      <c r="K103" s="43"/>
      <c r="L103" s="93">
        <f t="shared" ref="L103:L110" si="92">J103+K103</f>
        <v>0</v>
      </c>
      <c r="M103" s="230"/>
      <c r="N103" s="43"/>
      <c r="O103" s="87">
        <f t="shared" ref="O103:O110" si="93">M103+N103</f>
        <v>0</v>
      </c>
      <c r="P103" s="311"/>
      <c r="Q103" s="331"/>
    </row>
    <row r="104" spans="1:17" ht="24" hidden="1" x14ac:dyDescent="0.25">
      <c r="A104" s="30">
        <v>2242</v>
      </c>
      <c r="B104" s="41" t="s">
        <v>101</v>
      </c>
      <c r="C104" s="190">
        <f t="shared" si="24"/>
        <v>0</v>
      </c>
      <c r="D104" s="265"/>
      <c r="E104" s="43"/>
      <c r="F104" s="93">
        <f t="shared" si="90"/>
        <v>0</v>
      </c>
      <c r="G104" s="230"/>
      <c r="H104" s="43"/>
      <c r="I104" s="87">
        <f t="shared" si="91"/>
        <v>0</v>
      </c>
      <c r="J104" s="265"/>
      <c r="K104" s="43"/>
      <c r="L104" s="93">
        <f t="shared" si="92"/>
        <v>0</v>
      </c>
      <c r="M104" s="230"/>
      <c r="N104" s="43"/>
      <c r="O104" s="87">
        <f t="shared" si="93"/>
        <v>0</v>
      </c>
      <c r="P104" s="311"/>
      <c r="Q104" s="331"/>
    </row>
    <row r="105" spans="1:17" ht="24" x14ac:dyDescent="0.25">
      <c r="A105" s="30">
        <v>2243</v>
      </c>
      <c r="B105" s="41" t="s">
        <v>102</v>
      </c>
      <c r="C105" s="190">
        <f t="shared" si="24"/>
        <v>350</v>
      </c>
      <c r="D105" s="265">
        <v>200</v>
      </c>
      <c r="E105" s="155"/>
      <c r="F105" s="312">
        <f t="shared" si="90"/>
        <v>200</v>
      </c>
      <c r="G105" s="230"/>
      <c r="H105" s="155"/>
      <c r="I105" s="312">
        <f t="shared" si="91"/>
        <v>0</v>
      </c>
      <c r="J105" s="265">
        <v>150</v>
      </c>
      <c r="K105" s="43"/>
      <c r="L105" s="93">
        <f t="shared" si="92"/>
        <v>150</v>
      </c>
      <c r="M105" s="230"/>
      <c r="N105" s="43"/>
      <c r="O105" s="87">
        <f t="shared" si="93"/>
        <v>0</v>
      </c>
      <c r="P105" s="311"/>
      <c r="Q105" s="331"/>
    </row>
    <row r="106" spans="1:17" x14ac:dyDescent="0.25">
      <c r="A106" s="30">
        <v>2244</v>
      </c>
      <c r="B106" s="41" t="s">
        <v>103</v>
      </c>
      <c r="C106" s="190">
        <f t="shared" si="24"/>
        <v>3582</v>
      </c>
      <c r="D106" s="265">
        <v>2992</v>
      </c>
      <c r="E106" s="155"/>
      <c r="F106" s="312">
        <f t="shared" si="90"/>
        <v>2992</v>
      </c>
      <c r="G106" s="230"/>
      <c r="H106" s="155"/>
      <c r="I106" s="312">
        <f t="shared" si="91"/>
        <v>0</v>
      </c>
      <c r="J106" s="265">
        <v>590</v>
      </c>
      <c r="K106" s="43"/>
      <c r="L106" s="93">
        <f t="shared" si="92"/>
        <v>590</v>
      </c>
      <c r="M106" s="230"/>
      <c r="N106" s="43"/>
      <c r="O106" s="87">
        <f t="shared" si="93"/>
        <v>0</v>
      </c>
      <c r="P106" s="311"/>
      <c r="Q106" s="331"/>
    </row>
    <row r="107" spans="1:17" ht="24" hidden="1" x14ac:dyDescent="0.25">
      <c r="A107" s="30">
        <v>2246</v>
      </c>
      <c r="B107" s="41" t="s">
        <v>104</v>
      </c>
      <c r="C107" s="190">
        <f t="shared" si="24"/>
        <v>0</v>
      </c>
      <c r="D107" s="265"/>
      <c r="E107" s="43"/>
      <c r="F107" s="93">
        <f t="shared" si="90"/>
        <v>0</v>
      </c>
      <c r="G107" s="230"/>
      <c r="H107" s="43"/>
      <c r="I107" s="87">
        <f t="shared" si="91"/>
        <v>0</v>
      </c>
      <c r="J107" s="265"/>
      <c r="K107" s="43"/>
      <c r="L107" s="93">
        <f t="shared" si="92"/>
        <v>0</v>
      </c>
      <c r="M107" s="230"/>
      <c r="N107" s="43"/>
      <c r="O107" s="87">
        <f t="shared" si="93"/>
        <v>0</v>
      </c>
      <c r="P107" s="311"/>
      <c r="Q107" s="331"/>
    </row>
    <row r="108" spans="1:17" hidden="1" x14ac:dyDescent="0.25">
      <c r="A108" s="30">
        <v>2247</v>
      </c>
      <c r="B108" s="41" t="s">
        <v>105</v>
      </c>
      <c r="C108" s="190">
        <f t="shared" si="24"/>
        <v>0</v>
      </c>
      <c r="D108" s="265"/>
      <c r="E108" s="43"/>
      <c r="F108" s="93">
        <f t="shared" si="90"/>
        <v>0</v>
      </c>
      <c r="G108" s="230"/>
      <c r="H108" s="43"/>
      <c r="I108" s="87">
        <f t="shared" si="91"/>
        <v>0</v>
      </c>
      <c r="J108" s="265"/>
      <c r="K108" s="43"/>
      <c r="L108" s="93">
        <f t="shared" si="92"/>
        <v>0</v>
      </c>
      <c r="M108" s="230"/>
      <c r="N108" s="43"/>
      <c r="O108" s="87">
        <f t="shared" si="93"/>
        <v>0</v>
      </c>
      <c r="P108" s="311"/>
      <c r="Q108" s="331"/>
    </row>
    <row r="109" spans="1:17" ht="24" hidden="1" x14ac:dyDescent="0.25">
      <c r="A109" s="30">
        <v>2248</v>
      </c>
      <c r="B109" s="41" t="s">
        <v>106</v>
      </c>
      <c r="C109" s="190">
        <f t="shared" si="24"/>
        <v>0</v>
      </c>
      <c r="D109" s="265"/>
      <c r="E109" s="43"/>
      <c r="F109" s="93">
        <f t="shared" si="90"/>
        <v>0</v>
      </c>
      <c r="G109" s="230"/>
      <c r="H109" s="43"/>
      <c r="I109" s="87">
        <f t="shared" si="91"/>
        <v>0</v>
      </c>
      <c r="J109" s="265"/>
      <c r="K109" s="43"/>
      <c r="L109" s="93">
        <f t="shared" si="92"/>
        <v>0</v>
      </c>
      <c r="M109" s="230"/>
      <c r="N109" s="43"/>
      <c r="O109" s="87">
        <f t="shared" si="93"/>
        <v>0</v>
      </c>
      <c r="P109" s="311"/>
      <c r="Q109" s="331"/>
    </row>
    <row r="110" spans="1:17" ht="24" hidden="1" x14ac:dyDescent="0.25">
      <c r="A110" s="30">
        <v>2249</v>
      </c>
      <c r="B110" s="41" t="s">
        <v>107</v>
      </c>
      <c r="C110" s="190">
        <f t="shared" si="24"/>
        <v>0</v>
      </c>
      <c r="D110" s="265"/>
      <c r="E110" s="43"/>
      <c r="F110" s="93">
        <f t="shared" si="90"/>
        <v>0</v>
      </c>
      <c r="G110" s="230"/>
      <c r="H110" s="43"/>
      <c r="I110" s="87">
        <f t="shared" si="91"/>
        <v>0</v>
      </c>
      <c r="J110" s="265"/>
      <c r="K110" s="43"/>
      <c r="L110" s="93">
        <f t="shared" si="92"/>
        <v>0</v>
      </c>
      <c r="M110" s="230"/>
      <c r="N110" s="43"/>
      <c r="O110" s="87">
        <f t="shared" si="93"/>
        <v>0</v>
      </c>
      <c r="P110" s="311"/>
      <c r="Q110" s="331"/>
    </row>
    <row r="111" spans="1:17" x14ac:dyDescent="0.25">
      <c r="A111" s="72">
        <v>2250</v>
      </c>
      <c r="B111" s="41" t="s">
        <v>108</v>
      </c>
      <c r="C111" s="190">
        <f t="shared" si="24"/>
        <v>4756</v>
      </c>
      <c r="D111" s="129">
        <f t="shared" ref="D111:E111" si="94">SUM(D112:D114)</f>
        <v>4756</v>
      </c>
      <c r="E111" s="87">
        <f t="shared" si="94"/>
        <v>0</v>
      </c>
      <c r="F111" s="312">
        <f>SUM(F112:F114)</f>
        <v>4756</v>
      </c>
      <c r="G111" s="231">
        <f t="shared" ref="G111:N111" si="95">SUM(G112:G114)</f>
        <v>0</v>
      </c>
      <c r="H111" s="87">
        <f t="shared" si="95"/>
        <v>0</v>
      </c>
      <c r="I111" s="312">
        <f t="shared" si="95"/>
        <v>0</v>
      </c>
      <c r="J111" s="129">
        <f t="shared" si="95"/>
        <v>0</v>
      </c>
      <c r="K111" s="73">
        <f t="shared" si="95"/>
        <v>0</v>
      </c>
      <c r="L111" s="93">
        <f t="shared" si="95"/>
        <v>0</v>
      </c>
      <c r="M111" s="231">
        <f t="shared" si="95"/>
        <v>0</v>
      </c>
      <c r="N111" s="73">
        <f t="shared" si="95"/>
        <v>0</v>
      </c>
      <c r="O111" s="87">
        <f>SUM(O112:O114)</f>
        <v>0</v>
      </c>
      <c r="P111" s="311"/>
      <c r="Q111" s="331"/>
    </row>
    <row r="112" spans="1:17" hidden="1" x14ac:dyDescent="0.25">
      <c r="A112" s="30">
        <v>2251</v>
      </c>
      <c r="B112" s="41" t="s">
        <v>109</v>
      </c>
      <c r="C112" s="190">
        <f t="shared" si="24"/>
        <v>0</v>
      </c>
      <c r="D112" s="265"/>
      <c r="E112" s="43"/>
      <c r="F112" s="93">
        <f t="shared" ref="F112:F114" si="96">D112+E112</f>
        <v>0</v>
      </c>
      <c r="G112" s="230"/>
      <c r="H112" s="43"/>
      <c r="I112" s="87">
        <f t="shared" ref="I112:I114" si="97">G112+H112</f>
        <v>0</v>
      </c>
      <c r="J112" s="265"/>
      <c r="K112" s="43"/>
      <c r="L112" s="93">
        <f t="shared" ref="L112:L114" si="98">J112+K112</f>
        <v>0</v>
      </c>
      <c r="M112" s="230"/>
      <c r="N112" s="43"/>
      <c r="O112" s="87">
        <f t="shared" ref="O112:O114" si="99">M112+N112</f>
        <v>0</v>
      </c>
      <c r="P112" s="311"/>
      <c r="Q112" s="331"/>
    </row>
    <row r="113" spans="1:17" ht="24" x14ac:dyDescent="0.25">
      <c r="A113" s="30">
        <v>2252</v>
      </c>
      <c r="B113" s="41" t="s">
        <v>110</v>
      </c>
      <c r="C113" s="190">
        <f t="shared" ref="C113:C176" si="100">SUM(F113,I113,L113,O113)</f>
        <v>4396</v>
      </c>
      <c r="D113" s="265">
        <v>4396</v>
      </c>
      <c r="E113" s="155"/>
      <c r="F113" s="312">
        <f t="shared" si="96"/>
        <v>4396</v>
      </c>
      <c r="G113" s="230"/>
      <c r="H113" s="155"/>
      <c r="I113" s="312">
        <f t="shared" si="97"/>
        <v>0</v>
      </c>
      <c r="J113" s="265"/>
      <c r="K113" s="43"/>
      <c r="L113" s="93">
        <f t="shared" si="98"/>
        <v>0</v>
      </c>
      <c r="M113" s="230"/>
      <c r="N113" s="43"/>
      <c r="O113" s="87">
        <f t="shared" si="99"/>
        <v>0</v>
      </c>
      <c r="P113" s="311"/>
      <c r="Q113" s="331"/>
    </row>
    <row r="114" spans="1:17" ht="24" x14ac:dyDescent="0.25">
      <c r="A114" s="30">
        <v>2259</v>
      </c>
      <c r="B114" s="41" t="s">
        <v>111</v>
      </c>
      <c r="C114" s="190">
        <f t="shared" si="100"/>
        <v>360</v>
      </c>
      <c r="D114" s="265">
        <v>360</v>
      </c>
      <c r="E114" s="155"/>
      <c r="F114" s="312">
        <f t="shared" si="96"/>
        <v>360</v>
      </c>
      <c r="G114" s="230"/>
      <c r="H114" s="155"/>
      <c r="I114" s="312">
        <f t="shared" si="97"/>
        <v>0</v>
      </c>
      <c r="J114" s="265"/>
      <c r="K114" s="43"/>
      <c r="L114" s="93">
        <f t="shared" si="98"/>
        <v>0</v>
      </c>
      <c r="M114" s="230"/>
      <c r="N114" s="43"/>
      <c r="O114" s="87">
        <f t="shared" si="99"/>
        <v>0</v>
      </c>
      <c r="P114" s="311"/>
      <c r="Q114" s="331"/>
    </row>
    <row r="115" spans="1:17" x14ac:dyDescent="0.25">
      <c r="A115" s="72">
        <v>2260</v>
      </c>
      <c r="B115" s="41" t="s">
        <v>112</v>
      </c>
      <c r="C115" s="190">
        <f t="shared" si="100"/>
        <v>24</v>
      </c>
      <c r="D115" s="129">
        <f t="shared" ref="D115:E115" si="101">SUM(D116:D120)</f>
        <v>24</v>
      </c>
      <c r="E115" s="87">
        <f t="shared" si="101"/>
        <v>0</v>
      </c>
      <c r="F115" s="312">
        <f>SUM(F116:F120)</f>
        <v>24</v>
      </c>
      <c r="G115" s="231">
        <f t="shared" ref="G115:N115" si="102">SUM(G116:G120)</f>
        <v>0</v>
      </c>
      <c r="H115" s="87">
        <f t="shared" si="102"/>
        <v>0</v>
      </c>
      <c r="I115" s="312">
        <f t="shared" si="102"/>
        <v>0</v>
      </c>
      <c r="J115" s="129">
        <f t="shared" si="102"/>
        <v>0</v>
      </c>
      <c r="K115" s="73">
        <f t="shared" si="102"/>
        <v>0</v>
      </c>
      <c r="L115" s="93">
        <f t="shared" si="102"/>
        <v>0</v>
      </c>
      <c r="M115" s="231">
        <f t="shared" si="102"/>
        <v>0</v>
      </c>
      <c r="N115" s="73">
        <f t="shared" si="102"/>
        <v>0</v>
      </c>
      <c r="O115" s="87">
        <f>SUM(O116:O120)</f>
        <v>0</v>
      </c>
      <c r="P115" s="311"/>
      <c r="Q115" s="331"/>
    </row>
    <row r="116" spans="1:17" hidden="1" x14ac:dyDescent="0.25">
      <c r="A116" s="30">
        <v>2261</v>
      </c>
      <c r="B116" s="41" t="s">
        <v>113</v>
      </c>
      <c r="C116" s="190">
        <f t="shared" si="100"/>
        <v>0</v>
      </c>
      <c r="D116" s="265"/>
      <c r="E116" s="43"/>
      <c r="F116" s="93">
        <f t="shared" ref="F116:F120" si="103">D116+E116</f>
        <v>0</v>
      </c>
      <c r="G116" s="230"/>
      <c r="H116" s="43"/>
      <c r="I116" s="87">
        <f t="shared" ref="I116:I120" si="104">G116+H116</f>
        <v>0</v>
      </c>
      <c r="J116" s="265"/>
      <c r="K116" s="43"/>
      <c r="L116" s="93">
        <f t="shared" ref="L116:L120" si="105">J116+K116</f>
        <v>0</v>
      </c>
      <c r="M116" s="230"/>
      <c r="N116" s="43"/>
      <c r="O116" s="87">
        <f t="shared" ref="O116:O120" si="106">M116+N116</f>
        <v>0</v>
      </c>
      <c r="P116" s="311"/>
      <c r="Q116" s="331"/>
    </row>
    <row r="117" spans="1:17" hidden="1" x14ac:dyDescent="0.25">
      <c r="A117" s="30">
        <v>2262</v>
      </c>
      <c r="B117" s="41" t="s">
        <v>114</v>
      </c>
      <c r="C117" s="190">
        <f t="shared" si="100"/>
        <v>0</v>
      </c>
      <c r="D117" s="265"/>
      <c r="E117" s="43"/>
      <c r="F117" s="93">
        <f t="shared" si="103"/>
        <v>0</v>
      </c>
      <c r="G117" s="230"/>
      <c r="H117" s="43"/>
      <c r="I117" s="87">
        <f t="shared" si="104"/>
        <v>0</v>
      </c>
      <c r="J117" s="265"/>
      <c r="K117" s="43"/>
      <c r="L117" s="93">
        <f t="shared" si="105"/>
        <v>0</v>
      </c>
      <c r="M117" s="230"/>
      <c r="N117" s="43"/>
      <c r="O117" s="87">
        <f t="shared" si="106"/>
        <v>0</v>
      </c>
      <c r="P117" s="311"/>
      <c r="Q117" s="331"/>
    </row>
    <row r="118" spans="1:17" hidden="1" x14ac:dyDescent="0.25">
      <c r="A118" s="30">
        <v>2263</v>
      </c>
      <c r="B118" s="41" t="s">
        <v>115</v>
      </c>
      <c r="C118" s="190">
        <f t="shared" si="100"/>
        <v>0</v>
      </c>
      <c r="D118" s="265"/>
      <c r="E118" s="43"/>
      <c r="F118" s="93">
        <f t="shared" si="103"/>
        <v>0</v>
      </c>
      <c r="G118" s="230"/>
      <c r="H118" s="43"/>
      <c r="I118" s="87">
        <f t="shared" si="104"/>
        <v>0</v>
      </c>
      <c r="J118" s="265"/>
      <c r="K118" s="43"/>
      <c r="L118" s="93">
        <f t="shared" si="105"/>
        <v>0</v>
      </c>
      <c r="M118" s="230"/>
      <c r="N118" s="43"/>
      <c r="O118" s="87">
        <f t="shared" si="106"/>
        <v>0</v>
      </c>
      <c r="P118" s="311"/>
      <c r="Q118" s="331"/>
    </row>
    <row r="119" spans="1:17" ht="24" hidden="1" x14ac:dyDescent="0.25">
      <c r="A119" s="30">
        <v>2264</v>
      </c>
      <c r="B119" s="41" t="s">
        <v>116</v>
      </c>
      <c r="C119" s="190">
        <f t="shared" si="100"/>
        <v>0</v>
      </c>
      <c r="D119" s="265"/>
      <c r="E119" s="43"/>
      <c r="F119" s="93">
        <f t="shared" si="103"/>
        <v>0</v>
      </c>
      <c r="G119" s="230"/>
      <c r="H119" s="43"/>
      <c r="I119" s="87">
        <f t="shared" si="104"/>
        <v>0</v>
      </c>
      <c r="J119" s="265"/>
      <c r="K119" s="43"/>
      <c r="L119" s="93">
        <f t="shared" si="105"/>
        <v>0</v>
      </c>
      <c r="M119" s="230"/>
      <c r="N119" s="43"/>
      <c r="O119" s="87">
        <f t="shared" si="106"/>
        <v>0</v>
      </c>
      <c r="P119" s="311"/>
      <c r="Q119" s="331"/>
    </row>
    <row r="120" spans="1:17" x14ac:dyDescent="0.25">
      <c r="A120" s="30">
        <v>2269</v>
      </c>
      <c r="B120" s="41" t="s">
        <v>117</v>
      </c>
      <c r="C120" s="190">
        <f t="shared" si="100"/>
        <v>24</v>
      </c>
      <c r="D120" s="265">
        <v>24</v>
      </c>
      <c r="E120" s="155"/>
      <c r="F120" s="312">
        <f t="shared" si="103"/>
        <v>24</v>
      </c>
      <c r="G120" s="230"/>
      <c r="H120" s="155"/>
      <c r="I120" s="312">
        <f t="shared" si="104"/>
        <v>0</v>
      </c>
      <c r="J120" s="265"/>
      <c r="K120" s="43"/>
      <c r="L120" s="93">
        <f t="shared" si="105"/>
        <v>0</v>
      </c>
      <c r="M120" s="230"/>
      <c r="N120" s="43"/>
      <c r="O120" s="87">
        <f t="shared" si="106"/>
        <v>0</v>
      </c>
      <c r="P120" s="311"/>
      <c r="Q120" s="331"/>
    </row>
    <row r="121" spans="1:17" x14ac:dyDescent="0.25">
      <c r="A121" s="72">
        <v>2270</v>
      </c>
      <c r="B121" s="41" t="s">
        <v>118</v>
      </c>
      <c r="C121" s="190">
        <f t="shared" si="100"/>
        <v>760</v>
      </c>
      <c r="D121" s="129">
        <f t="shared" ref="D121:E121" si="107">SUM(D122:D126)</f>
        <v>440</v>
      </c>
      <c r="E121" s="87">
        <f t="shared" si="107"/>
        <v>0</v>
      </c>
      <c r="F121" s="312">
        <f>SUM(F122:F126)</f>
        <v>440</v>
      </c>
      <c r="G121" s="231">
        <f t="shared" ref="G121:N121" si="108">SUM(G122:G126)</f>
        <v>0</v>
      </c>
      <c r="H121" s="87">
        <f t="shared" si="108"/>
        <v>0</v>
      </c>
      <c r="I121" s="312">
        <f t="shared" si="108"/>
        <v>0</v>
      </c>
      <c r="J121" s="129">
        <f t="shared" si="108"/>
        <v>320</v>
      </c>
      <c r="K121" s="73">
        <f t="shared" si="108"/>
        <v>0</v>
      </c>
      <c r="L121" s="93">
        <f t="shared" si="108"/>
        <v>320</v>
      </c>
      <c r="M121" s="231">
        <f t="shared" si="108"/>
        <v>0</v>
      </c>
      <c r="N121" s="73">
        <f t="shared" si="108"/>
        <v>0</v>
      </c>
      <c r="O121" s="87">
        <f>SUM(O122:O126)</f>
        <v>0</v>
      </c>
      <c r="P121" s="311"/>
      <c r="Q121" s="331"/>
    </row>
    <row r="122" spans="1:17" hidden="1" x14ac:dyDescent="0.25">
      <c r="A122" s="30">
        <v>2272</v>
      </c>
      <c r="B122" s="92" t="s">
        <v>119</v>
      </c>
      <c r="C122" s="190">
        <f t="shared" si="100"/>
        <v>0</v>
      </c>
      <c r="D122" s="265"/>
      <c r="E122" s="43"/>
      <c r="F122" s="93">
        <f t="shared" ref="F122:F126" si="109">D122+E122</f>
        <v>0</v>
      </c>
      <c r="G122" s="230"/>
      <c r="H122" s="43"/>
      <c r="I122" s="87">
        <f t="shared" ref="I122:I126" si="110">G122+H122</f>
        <v>0</v>
      </c>
      <c r="J122" s="265"/>
      <c r="K122" s="43"/>
      <c r="L122" s="93">
        <f t="shared" ref="L122:L126" si="111">J122+K122</f>
        <v>0</v>
      </c>
      <c r="M122" s="230"/>
      <c r="N122" s="43"/>
      <c r="O122" s="87">
        <f t="shared" ref="O122:O126" si="112">M122+N122</f>
        <v>0</v>
      </c>
      <c r="P122" s="311"/>
      <c r="Q122" s="331"/>
    </row>
    <row r="123" spans="1:17" ht="24" hidden="1" x14ac:dyDescent="0.25">
      <c r="A123" s="30">
        <v>2274</v>
      </c>
      <c r="B123" s="117" t="s">
        <v>306</v>
      </c>
      <c r="C123" s="190">
        <f t="shared" si="100"/>
        <v>0</v>
      </c>
      <c r="D123" s="265"/>
      <c r="E123" s="43"/>
      <c r="F123" s="93">
        <f t="shared" si="109"/>
        <v>0</v>
      </c>
      <c r="G123" s="230"/>
      <c r="H123" s="43"/>
      <c r="I123" s="87">
        <f t="shared" si="110"/>
        <v>0</v>
      </c>
      <c r="J123" s="265"/>
      <c r="K123" s="43"/>
      <c r="L123" s="93">
        <f t="shared" si="111"/>
        <v>0</v>
      </c>
      <c r="M123" s="230"/>
      <c r="N123" s="43"/>
      <c r="O123" s="87">
        <f t="shared" si="112"/>
        <v>0</v>
      </c>
      <c r="P123" s="311"/>
      <c r="Q123" s="331"/>
    </row>
    <row r="124" spans="1:17" ht="24" x14ac:dyDescent="0.25">
      <c r="A124" s="30">
        <v>2275</v>
      </c>
      <c r="B124" s="41" t="s">
        <v>120</v>
      </c>
      <c r="C124" s="190">
        <f t="shared" si="100"/>
        <v>150</v>
      </c>
      <c r="D124" s="265">
        <v>150</v>
      </c>
      <c r="E124" s="155"/>
      <c r="F124" s="312">
        <f t="shared" si="109"/>
        <v>150</v>
      </c>
      <c r="G124" s="230"/>
      <c r="H124" s="155"/>
      <c r="I124" s="312">
        <f t="shared" si="110"/>
        <v>0</v>
      </c>
      <c r="J124" s="265"/>
      <c r="K124" s="43"/>
      <c r="L124" s="93">
        <f t="shared" si="111"/>
        <v>0</v>
      </c>
      <c r="M124" s="230"/>
      <c r="N124" s="43"/>
      <c r="O124" s="87">
        <f t="shared" si="112"/>
        <v>0</v>
      </c>
      <c r="P124" s="311"/>
      <c r="Q124" s="331"/>
    </row>
    <row r="125" spans="1:17" ht="36" hidden="1" x14ac:dyDescent="0.25">
      <c r="A125" s="30">
        <v>2276</v>
      </c>
      <c r="B125" s="41" t="s">
        <v>121</v>
      </c>
      <c r="C125" s="190">
        <f t="shared" si="100"/>
        <v>0</v>
      </c>
      <c r="D125" s="265"/>
      <c r="E125" s="43"/>
      <c r="F125" s="93">
        <f t="shared" si="109"/>
        <v>0</v>
      </c>
      <c r="G125" s="230"/>
      <c r="H125" s="43"/>
      <c r="I125" s="87">
        <f t="shared" si="110"/>
        <v>0</v>
      </c>
      <c r="J125" s="265"/>
      <c r="K125" s="43"/>
      <c r="L125" s="93">
        <f t="shared" si="111"/>
        <v>0</v>
      </c>
      <c r="M125" s="230"/>
      <c r="N125" s="43"/>
      <c r="O125" s="87">
        <f t="shared" si="112"/>
        <v>0</v>
      </c>
      <c r="P125" s="311"/>
      <c r="Q125" s="331"/>
    </row>
    <row r="126" spans="1:17" ht="24" x14ac:dyDescent="0.25">
      <c r="A126" s="30">
        <v>2279</v>
      </c>
      <c r="B126" s="41" t="s">
        <v>122</v>
      </c>
      <c r="C126" s="190">
        <f t="shared" si="100"/>
        <v>610</v>
      </c>
      <c r="D126" s="265">
        <v>290</v>
      </c>
      <c r="E126" s="155"/>
      <c r="F126" s="312">
        <f t="shared" si="109"/>
        <v>290</v>
      </c>
      <c r="G126" s="230"/>
      <c r="H126" s="155"/>
      <c r="I126" s="312">
        <f t="shared" si="110"/>
        <v>0</v>
      </c>
      <c r="J126" s="265">
        <v>320</v>
      </c>
      <c r="K126" s="43"/>
      <c r="L126" s="93">
        <f t="shared" si="111"/>
        <v>320</v>
      </c>
      <c r="M126" s="230"/>
      <c r="N126" s="43"/>
      <c r="O126" s="87">
        <f t="shared" si="112"/>
        <v>0</v>
      </c>
      <c r="P126" s="311"/>
      <c r="Q126" s="331"/>
    </row>
    <row r="127" spans="1:17" ht="24" hidden="1" x14ac:dyDescent="0.25">
      <c r="A127" s="509">
        <v>2280</v>
      </c>
      <c r="B127" s="38" t="s">
        <v>123</v>
      </c>
      <c r="C127" s="189">
        <f t="shared" si="100"/>
        <v>0</v>
      </c>
      <c r="D127" s="128">
        <f t="shared" ref="D127:O127" si="113">SUM(D128)</f>
        <v>0</v>
      </c>
      <c r="E127" s="75">
        <f>SUM(E128)</f>
        <v>0</v>
      </c>
      <c r="F127" s="175">
        <f t="shared" si="113"/>
        <v>0</v>
      </c>
      <c r="G127" s="233">
        <f t="shared" si="113"/>
        <v>0</v>
      </c>
      <c r="H127" s="75">
        <f t="shared" si="113"/>
        <v>0</v>
      </c>
      <c r="I127" s="86">
        <f t="shared" si="113"/>
        <v>0</v>
      </c>
      <c r="J127" s="128">
        <f t="shared" si="113"/>
        <v>0</v>
      </c>
      <c r="K127" s="75">
        <f t="shared" si="113"/>
        <v>0</v>
      </c>
      <c r="L127" s="175">
        <f t="shared" si="113"/>
        <v>0</v>
      </c>
      <c r="M127" s="233">
        <f t="shared" si="113"/>
        <v>0</v>
      </c>
      <c r="N127" s="75">
        <f t="shared" si="113"/>
        <v>0</v>
      </c>
      <c r="O127" s="87">
        <f t="shared" si="113"/>
        <v>0</v>
      </c>
      <c r="P127" s="311"/>
      <c r="Q127" s="331"/>
    </row>
    <row r="128" spans="1:17" ht="24" hidden="1" x14ac:dyDescent="0.25">
      <c r="A128" s="30">
        <v>2283</v>
      </c>
      <c r="B128" s="41" t="s">
        <v>124</v>
      </c>
      <c r="C128" s="190">
        <f t="shared" si="100"/>
        <v>0</v>
      </c>
      <c r="D128" s="265"/>
      <c r="E128" s="43"/>
      <c r="F128" s="93">
        <f>D128+E128</f>
        <v>0</v>
      </c>
      <c r="G128" s="230"/>
      <c r="H128" s="43"/>
      <c r="I128" s="87">
        <f>G128+H128</f>
        <v>0</v>
      </c>
      <c r="J128" s="265"/>
      <c r="K128" s="43"/>
      <c r="L128" s="93">
        <f>J128+K128</f>
        <v>0</v>
      </c>
      <c r="M128" s="230"/>
      <c r="N128" s="43"/>
      <c r="O128" s="87">
        <f>M128+N128</f>
        <v>0</v>
      </c>
      <c r="P128" s="311"/>
      <c r="Q128" s="331"/>
    </row>
    <row r="129" spans="1:17" ht="38.25" customHeight="1" x14ac:dyDescent="0.25">
      <c r="A129" s="34">
        <v>2300</v>
      </c>
      <c r="B129" s="69" t="s">
        <v>125</v>
      </c>
      <c r="C129" s="188">
        <f t="shared" si="100"/>
        <v>16688</v>
      </c>
      <c r="D129" s="127">
        <f t="shared" ref="D129:E129" si="114">SUM(D130,D135,D139,D140,D143,D150,D158,D159,D162)</f>
        <v>9170</v>
      </c>
      <c r="E129" s="120">
        <f t="shared" si="114"/>
        <v>0</v>
      </c>
      <c r="F129" s="314">
        <f>SUM(F130,F135,F139,F140,F143,F150,F158,F159,F162)</f>
        <v>9170</v>
      </c>
      <c r="G129" s="228">
        <f t="shared" ref="G129:N129" si="115">SUM(G130,G135,G139,G140,G143,G150,G158,G159,G162)</f>
        <v>0</v>
      </c>
      <c r="H129" s="120">
        <f t="shared" si="115"/>
        <v>0</v>
      </c>
      <c r="I129" s="314">
        <f t="shared" si="115"/>
        <v>0</v>
      </c>
      <c r="J129" s="127">
        <f t="shared" si="115"/>
        <v>7518</v>
      </c>
      <c r="K129" s="36">
        <f t="shared" si="115"/>
        <v>0</v>
      </c>
      <c r="L129" s="174">
        <f t="shared" si="115"/>
        <v>7518</v>
      </c>
      <c r="M129" s="228">
        <f t="shared" si="115"/>
        <v>0</v>
      </c>
      <c r="N129" s="36">
        <f t="shared" si="115"/>
        <v>0</v>
      </c>
      <c r="O129" s="120">
        <f>SUM(O130,O135,O139,O140,O143,O150,O158,O159,O162)</f>
        <v>0</v>
      </c>
      <c r="P129" s="317"/>
      <c r="Q129" s="331"/>
    </row>
    <row r="130" spans="1:17" ht="24" x14ac:dyDescent="0.25">
      <c r="A130" s="509">
        <v>2310</v>
      </c>
      <c r="B130" s="38" t="s">
        <v>126</v>
      </c>
      <c r="C130" s="189">
        <f t="shared" si="100"/>
        <v>3070</v>
      </c>
      <c r="D130" s="128">
        <f t="shared" ref="D130:O130" si="116">SUM(D131:D134)</f>
        <v>1355</v>
      </c>
      <c r="E130" s="86">
        <f t="shared" si="116"/>
        <v>0</v>
      </c>
      <c r="F130" s="315">
        <f t="shared" si="116"/>
        <v>1355</v>
      </c>
      <c r="G130" s="233">
        <f t="shared" si="116"/>
        <v>0</v>
      </c>
      <c r="H130" s="86">
        <f t="shared" si="116"/>
        <v>0</v>
      </c>
      <c r="I130" s="315">
        <f t="shared" si="116"/>
        <v>0</v>
      </c>
      <c r="J130" s="128">
        <f t="shared" si="116"/>
        <v>1715</v>
      </c>
      <c r="K130" s="75">
        <f t="shared" si="116"/>
        <v>0</v>
      </c>
      <c r="L130" s="175">
        <f t="shared" si="116"/>
        <v>1715</v>
      </c>
      <c r="M130" s="233">
        <f t="shared" si="116"/>
        <v>0</v>
      </c>
      <c r="N130" s="75">
        <f t="shared" si="116"/>
        <v>0</v>
      </c>
      <c r="O130" s="86">
        <f t="shared" si="116"/>
        <v>0</v>
      </c>
      <c r="P130" s="310"/>
      <c r="Q130" s="331"/>
    </row>
    <row r="131" spans="1:17" x14ac:dyDescent="0.25">
      <c r="A131" s="30">
        <v>2311</v>
      </c>
      <c r="B131" s="41" t="s">
        <v>127</v>
      </c>
      <c r="C131" s="190">
        <f t="shared" si="100"/>
        <v>1280</v>
      </c>
      <c r="D131" s="265">
        <v>705</v>
      </c>
      <c r="E131" s="155"/>
      <c r="F131" s="312">
        <f t="shared" ref="F131:F134" si="117">D131+E131</f>
        <v>705</v>
      </c>
      <c r="G131" s="230"/>
      <c r="H131" s="155"/>
      <c r="I131" s="312">
        <f t="shared" ref="I131:I134" si="118">G131+H131</f>
        <v>0</v>
      </c>
      <c r="J131" s="265">
        <v>575</v>
      </c>
      <c r="K131" s="43"/>
      <c r="L131" s="93">
        <f t="shared" ref="L131:L134" si="119">J131+K131</f>
        <v>575</v>
      </c>
      <c r="M131" s="230"/>
      <c r="N131" s="43"/>
      <c r="O131" s="87">
        <f t="shared" ref="O131:O134" si="120">M131+N131</f>
        <v>0</v>
      </c>
      <c r="P131" s="311"/>
      <c r="Q131" s="331"/>
    </row>
    <row r="132" spans="1:17" x14ac:dyDescent="0.25">
      <c r="A132" s="30">
        <v>2312</v>
      </c>
      <c r="B132" s="41" t="s">
        <v>128</v>
      </c>
      <c r="C132" s="190">
        <f t="shared" si="100"/>
        <v>465</v>
      </c>
      <c r="D132" s="265">
        <v>50</v>
      </c>
      <c r="E132" s="155"/>
      <c r="F132" s="312">
        <f t="shared" si="117"/>
        <v>50</v>
      </c>
      <c r="G132" s="230"/>
      <c r="H132" s="155"/>
      <c r="I132" s="312">
        <f t="shared" si="118"/>
        <v>0</v>
      </c>
      <c r="J132" s="265">
        <v>415</v>
      </c>
      <c r="K132" s="43"/>
      <c r="L132" s="93">
        <f t="shared" si="119"/>
        <v>415</v>
      </c>
      <c r="M132" s="230"/>
      <c r="N132" s="43"/>
      <c r="O132" s="87">
        <f t="shared" si="120"/>
        <v>0</v>
      </c>
      <c r="P132" s="311"/>
      <c r="Q132" s="331"/>
    </row>
    <row r="133" spans="1:17" hidden="1" x14ac:dyDescent="0.25">
      <c r="A133" s="30">
        <v>2313</v>
      </c>
      <c r="B133" s="41" t="s">
        <v>129</v>
      </c>
      <c r="C133" s="190">
        <f t="shared" si="100"/>
        <v>0</v>
      </c>
      <c r="D133" s="265"/>
      <c r="E133" s="43"/>
      <c r="F133" s="93">
        <f t="shared" si="117"/>
        <v>0</v>
      </c>
      <c r="G133" s="230"/>
      <c r="H133" s="43"/>
      <c r="I133" s="87">
        <f t="shared" si="118"/>
        <v>0</v>
      </c>
      <c r="J133" s="265"/>
      <c r="K133" s="43"/>
      <c r="L133" s="93">
        <f t="shared" si="119"/>
        <v>0</v>
      </c>
      <c r="M133" s="230"/>
      <c r="N133" s="43"/>
      <c r="O133" s="87">
        <f t="shared" si="120"/>
        <v>0</v>
      </c>
      <c r="P133" s="311"/>
      <c r="Q133" s="331"/>
    </row>
    <row r="134" spans="1:17" ht="47.25" customHeight="1" x14ac:dyDescent="0.25">
      <c r="A134" s="30">
        <v>2314</v>
      </c>
      <c r="B134" s="41" t="s">
        <v>307</v>
      </c>
      <c r="C134" s="190">
        <f t="shared" si="100"/>
        <v>1325</v>
      </c>
      <c r="D134" s="265">
        <v>600</v>
      </c>
      <c r="E134" s="155"/>
      <c r="F134" s="312">
        <f t="shared" si="117"/>
        <v>600</v>
      </c>
      <c r="G134" s="230"/>
      <c r="H134" s="155"/>
      <c r="I134" s="312">
        <f t="shared" si="118"/>
        <v>0</v>
      </c>
      <c r="J134" s="265">
        <v>725</v>
      </c>
      <c r="K134" s="43"/>
      <c r="L134" s="93">
        <f t="shared" si="119"/>
        <v>725</v>
      </c>
      <c r="M134" s="230"/>
      <c r="N134" s="43"/>
      <c r="O134" s="87">
        <f t="shared" si="120"/>
        <v>0</v>
      </c>
      <c r="P134" s="311"/>
      <c r="Q134" s="331"/>
    </row>
    <row r="135" spans="1:17" x14ac:dyDescent="0.25">
      <c r="A135" s="72">
        <v>2320</v>
      </c>
      <c r="B135" s="41" t="s">
        <v>130</v>
      </c>
      <c r="C135" s="190">
        <f t="shared" si="100"/>
        <v>1103</v>
      </c>
      <c r="D135" s="129">
        <f t="shared" ref="D135" si="121">SUM(D136:D138)</f>
        <v>0</v>
      </c>
      <c r="E135" s="87">
        <f>SUM(E136:E138)</f>
        <v>0</v>
      </c>
      <c r="F135" s="312">
        <f>SUM(F136:F138)</f>
        <v>0</v>
      </c>
      <c r="G135" s="231">
        <f t="shared" ref="G135" si="122">SUM(G136:G138)</f>
        <v>0</v>
      </c>
      <c r="H135" s="87">
        <f>SUM(H136:H138)</f>
        <v>0</v>
      </c>
      <c r="I135" s="312">
        <f t="shared" ref="I135:N135" si="123">SUM(I136:I138)</f>
        <v>0</v>
      </c>
      <c r="J135" s="129">
        <f t="shared" si="123"/>
        <v>1103</v>
      </c>
      <c r="K135" s="73">
        <f t="shared" si="123"/>
        <v>0</v>
      </c>
      <c r="L135" s="93">
        <f t="shared" si="123"/>
        <v>1103</v>
      </c>
      <c r="M135" s="231">
        <f t="shared" si="123"/>
        <v>0</v>
      </c>
      <c r="N135" s="73">
        <f t="shared" si="123"/>
        <v>0</v>
      </c>
      <c r="O135" s="87">
        <f>SUM(O136:O138)</f>
        <v>0</v>
      </c>
      <c r="P135" s="311"/>
      <c r="Q135" s="331"/>
    </row>
    <row r="136" spans="1:17" hidden="1" x14ac:dyDescent="0.25">
      <c r="A136" s="30">
        <v>2321</v>
      </c>
      <c r="B136" s="41" t="s">
        <v>131</v>
      </c>
      <c r="C136" s="190">
        <f t="shared" si="100"/>
        <v>0</v>
      </c>
      <c r="D136" s="265"/>
      <c r="E136" s="43"/>
      <c r="F136" s="93">
        <f t="shared" ref="F136:F139" si="124">D136+E136</f>
        <v>0</v>
      </c>
      <c r="G136" s="230"/>
      <c r="H136" s="43"/>
      <c r="I136" s="87">
        <f t="shared" ref="I136:I139" si="125">G136+H136</f>
        <v>0</v>
      </c>
      <c r="J136" s="265"/>
      <c r="K136" s="43"/>
      <c r="L136" s="93">
        <f t="shared" ref="L136:L139" si="126">J136+K136</f>
        <v>0</v>
      </c>
      <c r="M136" s="230"/>
      <c r="N136" s="43"/>
      <c r="O136" s="87">
        <f t="shared" ref="O136:O139" si="127">M136+N136</f>
        <v>0</v>
      </c>
      <c r="P136" s="311"/>
      <c r="Q136" s="331"/>
    </row>
    <row r="137" spans="1:17" x14ac:dyDescent="0.25">
      <c r="A137" s="30">
        <v>2322</v>
      </c>
      <c r="B137" s="41" t="s">
        <v>132</v>
      </c>
      <c r="C137" s="190">
        <f t="shared" si="100"/>
        <v>1103</v>
      </c>
      <c r="D137" s="265"/>
      <c r="E137" s="155"/>
      <c r="F137" s="312">
        <f t="shared" si="124"/>
        <v>0</v>
      </c>
      <c r="G137" s="230"/>
      <c r="H137" s="155"/>
      <c r="I137" s="312">
        <f t="shared" si="125"/>
        <v>0</v>
      </c>
      <c r="J137" s="265">
        <v>1103</v>
      </c>
      <c r="K137" s="43"/>
      <c r="L137" s="93">
        <f t="shared" si="126"/>
        <v>1103</v>
      </c>
      <c r="M137" s="230"/>
      <c r="N137" s="43"/>
      <c r="O137" s="87">
        <f t="shared" si="127"/>
        <v>0</v>
      </c>
      <c r="P137" s="311"/>
      <c r="Q137" s="331"/>
    </row>
    <row r="138" spans="1:17" ht="10.5" hidden="1" customHeight="1" x14ac:dyDescent="0.25">
      <c r="A138" s="30">
        <v>2329</v>
      </c>
      <c r="B138" s="41" t="s">
        <v>133</v>
      </c>
      <c r="C138" s="190">
        <f t="shared" si="100"/>
        <v>0</v>
      </c>
      <c r="D138" s="265"/>
      <c r="E138" s="43"/>
      <c r="F138" s="93">
        <f t="shared" si="124"/>
        <v>0</v>
      </c>
      <c r="G138" s="230"/>
      <c r="H138" s="43"/>
      <c r="I138" s="87">
        <f t="shared" si="125"/>
        <v>0</v>
      </c>
      <c r="J138" s="265"/>
      <c r="K138" s="43"/>
      <c r="L138" s="93">
        <f t="shared" si="126"/>
        <v>0</v>
      </c>
      <c r="M138" s="230"/>
      <c r="N138" s="43"/>
      <c r="O138" s="87">
        <f t="shared" si="127"/>
        <v>0</v>
      </c>
      <c r="P138" s="311"/>
      <c r="Q138" s="331"/>
    </row>
    <row r="139" spans="1:17" hidden="1" x14ac:dyDescent="0.25">
      <c r="A139" s="72">
        <v>2330</v>
      </c>
      <c r="B139" s="41" t="s">
        <v>134</v>
      </c>
      <c r="C139" s="190">
        <f t="shared" si="100"/>
        <v>0</v>
      </c>
      <c r="D139" s="265"/>
      <c r="E139" s="43"/>
      <c r="F139" s="93">
        <f t="shared" si="124"/>
        <v>0</v>
      </c>
      <c r="G139" s="230"/>
      <c r="H139" s="43"/>
      <c r="I139" s="87">
        <f t="shared" si="125"/>
        <v>0</v>
      </c>
      <c r="J139" s="265"/>
      <c r="K139" s="43"/>
      <c r="L139" s="93">
        <f t="shared" si="126"/>
        <v>0</v>
      </c>
      <c r="M139" s="230"/>
      <c r="N139" s="43"/>
      <c r="O139" s="87">
        <f t="shared" si="127"/>
        <v>0</v>
      </c>
      <c r="P139" s="311"/>
      <c r="Q139" s="331"/>
    </row>
    <row r="140" spans="1:17" ht="48" hidden="1" x14ac:dyDescent="0.25">
      <c r="A140" s="72">
        <v>2340</v>
      </c>
      <c r="B140" s="41" t="s">
        <v>135</v>
      </c>
      <c r="C140" s="190">
        <f t="shared" si="100"/>
        <v>0</v>
      </c>
      <c r="D140" s="129">
        <f t="shared" ref="D140" si="128">SUM(D141:D142)</f>
        <v>0</v>
      </c>
      <c r="E140" s="73">
        <f>SUM(E141:E142)</f>
        <v>0</v>
      </c>
      <c r="F140" s="93">
        <f>SUM(F141:F142)</f>
        <v>0</v>
      </c>
      <c r="G140" s="231">
        <f t="shared" ref="G140:N140" si="129">SUM(G141:G142)</f>
        <v>0</v>
      </c>
      <c r="H140" s="73">
        <f t="shared" si="129"/>
        <v>0</v>
      </c>
      <c r="I140" s="87">
        <f t="shared" si="129"/>
        <v>0</v>
      </c>
      <c r="J140" s="129">
        <f t="shared" si="129"/>
        <v>0</v>
      </c>
      <c r="K140" s="73">
        <f t="shared" si="129"/>
        <v>0</v>
      </c>
      <c r="L140" s="93">
        <f t="shared" si="129"/>
        <v>0</v>
      </c>
      <c r="M140" s="231">
        <f t="shared" si="129"/>
        <v>0</v>
      </c>
      <c r="N140" s="73">
        <f t="shared" si="129"/>
        <v>0</v>
      </c>
      <c r="O140" s="87">
        <f>SUM(O141:O142)</f>
        <v>0</v>
      </c>
      <c r="P140" s="311"/>
      <c r="Q140" s="331"/>
    </row>
    <row r="141" spans="1:17" hidden="1" x14ac:dyDescent="0.25">
      <c r="A141" s="30">
        <v>2341</v>
      </c>
      <c r="B141" s="41" t="s">
        <v>136</v>
      </c>
      <c r="C141" s="190">
        <f t="shared" si="100"/>
        <v>0</v>
      </c>
      <c r="D141" s="265"/>
      <c r="E141" s="43"/>
      <c r="F141" s="93">
        <f t="shared" ref="F141:F142" si="130">D141+E141</f>
        <v>0</v>
      </c>
      <c r="G141" s="230"/>
      <c r="H141" s="43"/>
      <c r="I141" s="87">
        <f t="shared" ref="I141:I142" si="131">G141+H141</f>
        <v>0</v>
      </c>
      <c r="J141" s="265"/>
      <c r="K141" s="43"/>
      <c r="L141" s="93">
        <f t="shared" ref="L141:L142" si="132">J141+K141</f>
        <v>0</v>
      </c>
      <c r="M141" s="230"/>
      <c r="N141" s="43"/>
      <c r="O141" s="87">
        <f t="shared" ref="O141:O142" si="133">M141+N141</f>
        <v>0</v>
      </c>
      <c r="P141" s="311"/>
      <c r="Q141" s="331"/>
    </row>
    <row r="142" spans="1:17" ht="24" hidden="1" x14ac:dyDescent="0.25">
      <c r="A142" s="30">
        <v>2344</v>
      </c>
      <c r="B142" s="41" t="s">
        <v>137</v>
      </c>
      <c r="C142" s="190">
        <f t="shared" si="100"/>
        <v>0</v>
      </c>
      <c r="D142" s="265"/>
      <c r="E142" s="43"/>
      <c r="F142" s="93">
        <f t="shared" si="130"/>
        <v>0</v>
      </c>
      <c r="G142" s="230"/>
      <c r="H142" s="43"/>
      <c r="I142" s="87">
        <f t="shared" si="131"/>
        <v>0</v>
      </c>
      <c r="J142" s="265"/>
      <c r="K142" s="43"/>
      <c r="L142" s="93">
        <f t="shared" si="132"/>
        <v>0</v>
      </c>
      <c r="M142" s="230"/>
      <c r="N142" s="43"/>
      <c r="O142" s="87">
        <f t="shared" si="133"/>
        <v>0</v>
      </c>
      <c r="P142" s="311"/>
      <c r="Q142" s="331"/>
    </row>
    <row r="143" spans="1:17" ht="24" x14ac:dyDescent="0.25">
      <c r="A143" s="70">
        <v>2350</v>
      </c>
      <c r="B143" s="55" t="s">
        <v>138</v>
      </c>
      <c r="C143" s="195">
        <f t="shared" si="100"/>
        <v>3300</v>
      </c>
      <c r="D143" s="82">
        <f t="shared" ref="D143" si="134">SUM(D144:D149)</f>
        <v>1600</v>
      </c>
      <c r="E143" s="153">
        <f>SUM(E144:E149)</f>
        <v>0</v>
      </c>
      <c r="F143" s="309">
        <f>SUM(F144:F149)</f>
        <v>1600</v>
      </c>
      <c r="G143" s="229">
        <f t="shared" ref="G143:N143" si="135">SUM(G144:G149)</f>
        <v>0</v>
      </c>
      <c r="H143" s="153">
        <f t="shared" si="135"/>
        <v>0</v>
      </c>
      <c r="I143" s="309">
        <f t="shared" si="135"/>
        <v>0</v>
      </c>
      <c r="J143" s="82">
        <f t="shared" si="135"/>
        <v>1700</v>
      </c>
      <c r="K143" s="71">
        <f t="shared" si="135"/>
        <v>0</v>
      </c>
      <c r="L143" s="172">
        <f t="shared" si="135"/>
        <v>1700</v>
      </c>
      <c r="M143" s="229">
        <f t="shared" si="135"/>
        <v>0</v>
      </c>
      <c r="N143" s="71">
        <f t="shared" si="135"/>
        <v>0</v>
      </c>
      <c r="O143" s="153">
        <f>SUM(O144:O149)</f>
        <v>0</v>
      </c>
      <c r="P143" s="313"/>
      <c r="Q143" s="331"/>
    </row>
    <row r="144" spans="1:17" x14ac:dyDescent="0.25">
      <c r="A144" s="27">
        <v>2351</v>
      </c>
      <c r="B144" s="38" t="s">
        <v>139</v>
      </c>
      <c r="C144" s="189">
        <f t="shared" si="100"/>
        <v>100</v>
      </c>
      <c r="D144" s="264">
        <v>100</v>
      </c>
      <c r="E144" s="154"/>
      <c r="F144" s="315">
        <f t="shared" ref="F144:F149" si="136">D144+E144</f>
        <v>100</v>
      </c>
      <c r="G144" s="220"/>
      <c r="H144" s="154"/>
      <c r="I144" s="315">
        <f t="shared" ref="I144:I149" si="137">G144+H144</f>
        <v>0</v>
      </c>
      <c r="J144" s="264"/>
      <c r="K144" s="40"/>
      <c r="L144" s="175">
        <f t="shared" ref="L144:L149" si="138">J144+K144</f>
        <v>0</v>
      </c>
      <c r="M144" s="220"/>
      <c r="N144" s="40"/>
      <c r="O144" s="86">
        <f t="shared" ref="O144:O149" si="139">M144+N144</f>
        <v>0</v>
      </c>
      <c r="P144" s="310"/>
      <c r="Q144" s="331"/>
    </row>
    <row r="145" spans="1:17" x14ac:dyDescent="0.25">
      <c r="A145" s="30">
        <v>2352</v>
      </c>
      <c r="B145" s="41" t="s">
        <v>140</v>
      </c>
      <c r="C145" s="190">
        <f t="shared" si="100"/>
        <v>3000</v>
      </c>
      <c r="D145" s="265">
        <v>1400</v>
      </c>
      <c r="E145" s="155"/>
      <c r="F145" s="312">
        <f t="shared" si="136"/>
        <v>1400</v>
      </c>
      <c r="G145" s="230"/>
      <c r="H145" s="155"/>
      <c r="I145" s="312">
        <f t="shared" si="137"/>
        <v>0</v>
      </c>
      <c r="J145" s="265">
        <v>1600</v>
      </c>
      <c r="K145" s="43"/>
      <c r="L145" s="93">
        <f t="shared" si="138"/>
        <v>1600</v>
      </c>
      <c r="M145" s="230"/>
      <c r="N145" s="43"/>
      <c r="O145" s="87">
        <f t="shared" si="139"/>
        <v>0</v>
      </c>
      <c r="P145" s="311"/>
      <c r="Q145" s="331"/>
    </row>
    <row r="146" spans="1:17" ht="24" x14ac:dyDescent="0.25">
      <c r="A146" s="30">
        <v>2353</v>
      </c>
      <c r="B146" s="41" t="s">
        <v>141</v>
      </c>
      <c r="C146" s="190">
        <f t="shared" si="100"/>
        <v>100</v>
      </c>
      <c r="D146" s="265">
        <v>100</v>
      </c>
      <c r="E146" s="155"/>
      <c r="F146" s="312">
        <f t="shared" si="136"/>
        <v>100</v>
      </c>
      <c r="G146" s="230"/>
      <c r="H146" s="155"/>
      <c r="I146" s="312">
        <f t="shared" si="137"/>
        <v>0</v>
      </c>
      <c r="J146" s="265"/>
      <c r="K146" s="43"/>
      <c r="L146" s="93">
        <f t="shared" si="138"/>
        <v>0</v>
      </c>
      <c r="M146" s="230"/>
      <c r="N146" s="43"/>
      <c r="O146" s="87">
        <f t="shared" si="139"/>
        <v>0</v>
      </c>
      <c r="P146" s="311"/>
      <c r="Q146" s="331"/>
    </row>
    <row r="147" spans="1:17" ht="24" hidden="1" x14ac:dyDescent="0.25">
      <c r="A147" s="30">
        <v>2354</v>
      </c>
      <c r="B147" s="41" t="s">
        <v>142</v>
      </c>
      <c r="C147" s="190">
        <f t="shared" si="100"/>
        <v>0</v>
      </c>
      <c r="D147" s="265"/>
      <c r="E147" s="43"/>
      <c r="F147" s="93">
        <f t="shared" si="136"/>
        <v>0</v>
      </c>
      <c r="G147" s="230"/>
      <c r="H147" s="43"/>
      <c r="I147" s="87">
        <f t="shared" si="137"/>
        <v>0</v>
      </c>
      <c r="J147" s="265"/>
      <c r="K147" s="43"/>
      <c r="L147" s="93">
        <f t="shared" si="138"/>
        <v>0</v>
      </c>
      <c r="M147" s="230"/>
      <c r="N147" s="43"/>
      <c r="O147" s="87">
        <f t="shared" si="139"/>
        <v>0</v>
      </c>
      <c r="P147" s="311"/>
      <c r="Q147" s="331"/>
    </row>
    <row r="148" spans="1:17" ht="24" x14ac:dyDescent="0.25">
      <c r="A148" s="30">
        <v>2355</v>
      </c>
      <c r="B148" s="41" t="s">
        <v>143</v>
      </c>
      <c r="C148" s="190">
        <f t="shared" si="100"/>
        <v>100</v>
      </c>
      <c r="D148" s="265"/>
      <c r="E148" s="155"/>
      <c r="F148" s="312">
        <f t="shared" si="136"/>
        <v>0</v>
      </c>
      <c r="G148" s="230"/>
      <c r="H148" s="155"/>
      <c r="I148" s="312">
        <f t="shared" si="137"/>
        <v>0</v>
      </c>
      <c r="J148" s="265">
        <v>100</v>
      </c>
      <c r="K148" s="43"/>
      <c r="L148" s="93">
        <f t="shared" si="138"/>
        <v>100</v>
      </c>
      <c r="M148" s="230"/>
      <c r="N148" s="43"/>
      <c r="O148" s="87">
        <f t="shared" si="139"/>
        <v>0</v>
      </c>
      <c r="P148" s="311"/>
      <c r="Q148" s="331"/>
    </row>
    <row r="149" spans="1:17" ht="24" hidden="1" x14ac:dyDescent="0.25">
      <c r="A149" s="30">
        <v>2359</v>
      </c>
      <c r="B149" s="41" t="s">
        <v>144</v>
      </c>
      <c r="C149" s="190">
        <f t="shared" si="100"/>
        <v>0</v>
      </c>
      <c r="D149" s="265"/>
      <c r="E149" s="43"/>
      <c r="F149" s="93">
        <f t="shared" si="136"/>
        <v>0</v>
      </c>
      <c r="G149" s="230"/>
      <c r="H149" s="43"/>
      <c r="I149" s="87">
        <f t="shared" si="137"/>
        <v>0</v>
      </c>
      <c r="J149" s="265"/>
      <c r="K149" s="43"/>
      <c r="L149" s="93">
        <f t="shared" si="138"/>
        <v>0</v>
      </c>
      <c r="M149" s="230"/>
      <c r="N149" s="43"/>
      <c r="O149" s="87">
        <f t="shared" si="139"/>
        <v>0</v>
      </c>
      <c r="P149" s="311"/>
      <c r="Q149" s="331"/>
    </row>
    <row r="150" spans="1:17" ht="24.75" customHeight="1" x14ac:dyDescent="0.25">
      <c r="A150" s="72">
        <v>2360</v>
      </c>
      <c r="B150" s="41" t="s">
        <v>145</v>
      </c>
      <c r="C150" s="190">
        <f t="shared" si="100"/>
        <v>3500</v>
      </c>
      <c r="D150" s="129">
        <f t="shared" ref="D150" si="140">SUM(D151:D157)</f>
        <v>3500</v>
      </c>
      <c r="E150" s="87">
        <f>SUM(E151:E157)</f>
        <v>0</v>
      </c>
      <c r="F150" s="312">
        <f>SUM(F151:F157)</f>
        <v>3500</v>
      </c>
      <c r="G150" s="231">
        <f t="shared" ref="G150:N150" si="141">SUM(G151:G157)</f>
        <v>0</v>
      </c>
      <c r="H150" s="87">
        <f t="shared" si="141"/>
        <v>0</v>
      </c>
      <c r="I150" s="312">
        <f t="shared" si="141"/>
        <v>0</v>
      </c>
      <c r="J150" s="129">
        <f t="shared" si="141"/>
        <v>0</v>
      </c>
      <c r="K150" s="73">
        <f t="shared" si="141"/>
        <v>0</v>
      </c>
      <c r="L150" s="93">
        <f t="shared" si="141"/>
        <v>0</v>
      </c>
      <c r="M150" s="231">
        <f t="shared" si="141"/>
        <v>0</v>
      </c>
      <c r="N150" s="73">
        <f t="shared" si="141"/>
        <v>0</v>
      </c>
      <c r="O150" s="87">
        <f>SUM(O151:O157)</f>
        <v>0</v>
      </c>
      <c r="P150" s="311"/>
      <c r="Q150" s="331"/>
    </row>
    <row r="151" spans="1:17" hidden="1" x14ac:dyDescent="0.25">
      <c r="A151" s="29">
        <v>2361</v>
      </c>
      <c r="B151" s="41" t="s">
        <v>146</v>
      </c>
      <c r="C151" s="190">
        <f t="shared" si="100"/>
        <v>0</v>
      </c>
      <c r="D151" s="265"/>
      <c r="E151" s="43"/>
      <c r="F151" s="93">
        <f t="shared" ref="F151:F158" si="142">D151+E151</f>
        <v>0</v>
      </c>
      <c r="G151" s="230"/>
      <c r="H151" s="43"/>
      <c r="I151" s="87">
        <f t="shared" ref="I151:I158" si="143">G151+H151</f>
        <v>0</v>
      </c>
      <c r="J151" s="265"/>
      <c r="K151" s="43"/>
      <c r="L151" s="93">
        <f t="shared" ref="L151:L158" si="144">J151+K151</f>
        <v>0</v>
      </c>
      <c r="M151" s="230"/>
      <c r="N151" s="43"/>
      <c r="O151" s="87">
        <f t="shared" ref="O151:O158" si="145">M151+N151</f>
        <v>0</v>
      </c>
      <c r="P151" s="311"/>
      <c r="Q151" s="331"/>
    </row>
    <row r="152" spans="1:17" ht="24" hidden="1" x14ac:dyDescent="0.25">
      <c r="A152" s="29">
        <v>2362</v>
      </c>
      <c r="B152" s="41" t="s">
        <v>147</v>
      </c>
      <c r="C152" s="190">
        <f t="shared" si="100"/>
        <v>0</v>
      </c>
      <c r="D152" s="265"/>
      <c r="E152" s="43"/>
      <c r="F152" s="93">
        <f t="shared" si="142"/>
        <v>0</v>
      </c>
      <c r="G152" s="230"/>
      <c r="H152" s="43"/>
      <c r="I152" s="87">
        <f t="shared" si="143"/>
        <v>0</v>
      </c>
      <c r="J152" s="265"/>
      <c r="K152" s="43"/>
      <c r="L152" s="93">
        <f t="shared" si="144"/>
        <v>0</v>
      </c>
      <c r="M152" s="230"/>
      <c r="N152" s="43"/>
      <c r="O152" s="87">
        <f t="shared" si="145"/>
        <v>0</v>
      </c>
      <c r="P152" s="311"/>
      <c r="Q152" s="331"/>
    </row>
    <row r="153" spans="1:17" x14ac:dyDescent="0.25">
      <c r="A153" s="29">
        <v>2363</v>
      </c>
      <c r="B153" s="41" t="s">
        <v>148</v>
      </c>
      <c r="C153" s="190">
        <f t="shared" si="100"/>
        <v>3500</v>
      </c>
      <c r="D153" s="265">
        <v>3500</v>
      </c>
      <c r="E153" s="155"/>
      <c r="F153" s="312">
        <f t="shared" si="142"/>
        <v>3500</v>
      </c>
      <c r="G153" s="230"/>
      <c r="H153" s="155"/>
      <c r="I153" s="312">
        <f t="shared" si="143"/>
        <v>0</v>
      </c>
      <c r="J153" s="265"/>
      <c r="K153" s="43"/>
      <c r="L153" s="93">
        <f t="shared" si="144"/>
        <v>0</v>
      </c>
      <c r="M153" s="230"/>
      <c r="N153" s="43"/>
      <c r="O153" s="87">
        <f t="shared" si="145"/>
        <v>0</v>
      </c>
      <c r="P153" s="311"/>
      <c r="Q153" s="331"/>
    </row>
    <row r="154" spans="1:17" hidden="1" x14ac:dyDescent="0.25">
      <c r="A154" s="29">
        <v>2364</v>
      </c>
      <c r="B154" s="41" t="s">
        <v>149</v>
      </c>
      <c r="C154" s="190">
        <f t="shared" si="100"/>
        <v>0</v>
      </c>
      <c r="D154" s="265"/>
      <c r="E154" s="43"/>
      <c r="F154" s="93">
        <f t="shared" si="142"/>
        <v>0</v>
      </c>
      <c r="G154" s="230"/>
      <c r="H154" s="43"/>
      <c r="I154" s="87">
        <f t="shared" si="143"/>
        <v>0</v>
      </c>
      <c r="J154" s="265"/>
      <c r="K154" s="43"/>
      <c r="L154" s="93">
        <f t="shared" si="144"/>
        <v>0</v>
      </c>
      <c r="M154" s="230"/>
      <c r="N154" s="43"/>
      <c r="O154" s="87">
        <f t="shared" si="145"/>
        <v>0</v>
      </c>
      <c r="P154" s="311"/>
      <c r="Q154" s="331"/>
    </row>
    <row r="155" spans="1:17" ht="12.75" hidden="1" customHeight="1" x14ac:dyDescent="0.25">
      <c r="A155" s="29">
        <v>2365</v>
      </c>
      <c r="B155" s="41" t="s">
        <v>150</v>
      </c>
      <c r="C155" s="190">
        <f t="shared" si="100"/>
        <v>0</v>
      </c>
      <c r="D155" s="265"/>
      <c r="E155" s="43"/>
      <c r="F155" s="93">
        <f t="shared" si="142"/>
        <v>0</v>
      </c>
      <c r="G155" s="230"/>
      <c r="H155" s="43"/>
      <c r="I155" s="87">
        <f t="shared" si="143"/>
        <v>0</v>
      </c>
      <c r="J155" s="265"/>
      <c r="K155" s="43"/>
      <c r="L155" s="93">
        <f t="shared" si="144"/>
        <v>0</v>
      </c>
      <c r="M155" s="230"/>
      <c r="N155" s="43"/>
      <c r="O155" s="87">
        <f t="shared" si="145"/>
        <v>0</v>
      </c>
      <c r="P155" s="311"/>
      <c r="Q155" s="331"/>
    </row>
    <row r="156" spans="1:17" ht="36" hidden="1" x14ac:dyDescent="0.25">
      <c r="A156" s="29">
        <v>2366</v>
      </c>
      <c r="B156" s="41" t="s">
        <v>151</v>
      </c>
      <c r="C156" s="190">
        <f t="shared" si="100"/>
        <v>0</v>
      </c>
      <c r="D156" s="265"/>
      <c r="E156" s="43"/>
      <c r="F156" s="93">
        <f t="shared" si="142"/>
        <v>0</v>
      </c>
      <c r="G156" s="230"/>
      <c r="H156" s="43"/>
      <c r="I156" s="87">
        <f t="shared" si="143"/>
        <v>0</v>
      </c>
      <c r="J156" s="265"/>
      <c r="K156" s="43"/>
      <c r="L156" s="93">
        <f t="shared" si="144"/>
        <v>0</v>
      </c>
      <c r="M156" s="230"/>
      <c r="N156" s="43"/>
      <c r="O156" s="87">
        <f t="shared" si="145"/>
        <v>0</v>
      </c>
      <c r="P156" s="311"/>
      <c r="Q156" s="331"/>
    </row>
    <row r="157" spans="1:17" ht="48" hidden="1" x14ac:dyDescent="0.25">
      <c r="A157" s="29">
        <v>2369</v>
      </c>
      <c r="B157" s="41" t="s">
        <v>152</v>
      </c>
      <c r="C157" s="190">
        <f t="shared" si="100"/>
        <v>0</v>
      </c>
      <c r="D157" s="265"/>
      <c r="E157" s="43"/>
      <c r="F157" s="93">
        <f t="shared" si="142"/>
        <v>0</v>
      </c>
      <c r="G157" s="230"/>
      <c r="H157" s="43"/>
      <c r="I157" s="87">
        <f t="shared" si="143"/>
        <v>0</v>
      </c>
      <c r="J157" s="265"/>
      <c r="K157" s="43"/>
      <c r="L157" s="93">
        <f t="shared" si="144"/>
        <v>0</v>
      </c>
      <c r="M157" s="230"/>
      <c r="N157" s="43"/>
      <c r="O157" s="87">
        <f t="shared" si="145"/>
        <v>0</v>
      </c>
      <c r="P157" s="311"/>
      <c r="Q157" s="331"/>
    </row>
    <row r="158" spans="1:17" x14ac:dyDescent="0.25">
      <c r="A158" s="70">
        <v>2370</v>
      </c>
      <c r="B158" s="55" t="s">
        <v>153</v>
      </c>
      <c r="C158" s="195">
        <f t="shared" si="100"/>
        <v>5715</v>
      </c>
      <c r="D158" s="262">
        <v>2715</v>
      </c>
      <c r="E158" s="156"/>
      <c r="F158" s="309">
        <f t="shared" si="142"/>
        <v>2715</v>
      </c>
      <c r="G158" s="232"/>
      <c r="H158" s="156"/>
      <c r="I158" s="309">
        <f t="shared" si="143"/>
        <v>0</v>
      </c>
      <c r="J158" s="262">
        <v>3000</v>
      </c>
      <c r="K158" s="74"/>
      <c r="L158" s="172">
        <f t="shared" si="144"/>
        <v>3000</v>
      </c>
      <c r="M158" s="232"/>
      <c r="N158" s="74"/>
      <c r="O158" s="153">
        <f t="shared" si="145"/>
        <v>0</v>
      </c>
      <c r="P158" s="313"/>
      <c r="Q158" s="331"/>
    </row>
    <row r="159" spans="1:17" hidden="1" x14ac:dyDescent="0.25">
      <c r="A159" s="70">
        <v>2380</v>
      </c>
      <c r="B159" s="55" t="s">
        <v>154</v>
      </c>
      <c r="C159" s="195">
        <f t="shared" si="100"/>
        <v>0</v>
      </c>
      <c r="D159" s="82">
        <f t="shared" ref="D159:E159" si="146">SUM(D160:D161)</f>
        <v>0</v>
      </c>
      <c r="E159" s="71">
        <f t="shared" si="146"/>
        <v>0</v>
      </c>
      <c r="F159" s="172">
        <f>SUM(F160:F161)</f>
        <v>0</v>
      </c>
      <c r="G159" s="229">
        <f t="shared" ref="G159:N159" si="147">SUM(G160:G161)</f>
        <v>0</v>
      </c>
      <c r="H159" s="71">
        <f t="shared" si="147"/>
        <v>0</v>
      </c>
      <c r="I159" s="153">
        <f t="shared" si="147"/>
        <v>0</v>
      </c>
      <c r="J159" s="82">
        <f t="shared" si="147"/>
        <v>0</v>
      </c>
      <c r="K159" s="71">
        <f t="shared" si="147"/>
        <v>0</v>
      </c>
      <c r="L159" s="172">
        <f t="shared" si="147"/>
        <v>0</v>
      </c>
      <c r="M159" s="229">
        <f t="shared" si="147"/>
        <v>0</v>
      </c>
      <c r="N159" s="71">
        <f t="shared" si="147"/>
        <v>0</v>
      </c>
      <c r="O159" s="153">
        <f>SUM(O160:O161)</f>
        <v>0</v>
      </c>
      <c r="P159" s="313"/>
      <c r="Q159" s="331"/>
    </row>
    <row r="160" spans="1:17" hidden="1" x14ac:dyDescent="0.25">
      <c r="A160" s="26">
        <v>2381</v>
      </c>
      <c r="B160" s="38" t="s">
        <v>155</v>
      </c>
      <c r="C160" s="189">
        <f t="shared" si="100"/>
        <v>0</v>
      </c>
      <c r="D160" s="264"/>
      <c r="E160" s="40"/>
      <c r="F160" s="175">
        <f t="shared" ref="F160:F163" si="148">D160+E160</f>
        <v>0</v>
      </c>
      <c r="G160" s="220"/>
      <c r="H160" s="40"/>
      <c r="I160" s="86">
        <f t="shared" ref="I160:I163" si="149">G160+H160</f>
        <v>0</v>
      </c>
      <c r="J160" s="264"/>
      <c r="K160" s="40"/>
      <c r="L160" s="175">
        <f t="shared" ref="L160:L163" si="150">J160+K160</f>
        <v>0</v>
      </c>
      <c r="M160" s="220"/>
      <c r="N160" s="40"/>
      <c r="O160" s="86">
        <f t="shared" ref="O160:O163" si="151">M160+N160</f>
        <v>0</v>
      </c>
      <c r="P160" s="310"/>
      <c r="Q160" s="331"/>
    </row>
    <row r="161" spans="1:17" ht="24" hidden="1" x14ac:dyDescent="0.25">
      <c r="A161" s="29">
        <v>2389</v>
      </c>
      <c r="B161" s="41" t="s">
        <v>156</v>
      </c>
      <c r="C161" s="190">
        <f t="shared" si="100"/>
        <v>0</v>
      </c>
      <c r="D161" s="265"/>
      <c r="E161" s="43"/>
      <c r="F161" s="93">
        <f t="shared" si="148"/>
        <v>0</v>
      </c>
      <c r="G161" s="230"/>
      <c r="H161" s="43"/>
      <c r="I161" s="87">
        <f t="shared" si="149"/>
        <v>0</v>
      </c>
      <c r="J161" s="265"/>
      <c r="K161" s="43"/>
      <c r="L161" s="93">
        <f t="shared" si="150"/>
        <v>0</v>
      </c>
      <c r="M161" s="230"/>
      <c r="N161" s="43"/>
      <c r="O161" s="87">
        <f t="shared" si="151"/>
        <v>0</v>
      </c>
      <c r="P161" s="311"/>
      <c r="Q161" s="331"/>
    </row>
    <row r="162" spans="1:17" hidden="1" x14ac:dyDescent="0.25">
      <c r="A162" s="70">
        <v>2390</v>
      </c>
      <c r="B162" s="55" t="s">
        <v>157</v>
      </c>
      <c r="C162" s="195">
        <f t="shared" si="100"/>
        <v>0</v>
      </c>
      <c r="D162" s="262"/>
      <c r="E162" s="74"/>
      <c r="F162" s="172">
        <f t="shared" si="148"/>
        <v>0</v>
      </c>
      <c r="G162" s="232"/>
      <c r="H162" s="74"/>
      <c r="I162" s="153">
        <f t="shared" si="149"/>
        <v>0</v>
      </c>
      <c r="J162" s="262"/>
      <c r="K162" s="74"/>
      <c r="L162" s="172">
        <f t="shared" si="150"/>
        <v>0</v>
      </c>
      <c r="M162" s="232"/>
      <c r="N162" s="74"/>
      <c r="O162" s="153">
        <f t="shared" si="151"/>
        <v>0</v>
      </c>
      <c r="P162" s="313"/>
      <c r="Q162" s="331"/>
    </row>
    <row r="163" spans="1:17" hidden="1" x14ac:dyDescent="0.25">
      <c r="A163" s="34">
        <v>2400</v>
      </c>
      <c r="B163" s="69" t="s">
        <v>158</v>
      </c>
      <c r="C163" s="188">
        <f t="shared" si="100"/>
        <v>0</v>
      </c>
      <c r="D163" s="249"/>
      <c r="E163" s="76"/>
      <c r="F163" s="174">
        <f t="shared" si="148"/>
        <v>0</v>
      </c>
      <c r="G163" s="234"/>
      <c r="H163" s="76"/>
      <c r="I163" s="120">
        <f t="shared" si="149"/>
        <v>0</v>
      </c>
      <c r="J163" s="249"/>
      <c r="K163" s="76"/>
      <c r="L163" s="174">
        <f t="shared" si="150"/>
        <v>0</v>
      </c>
      <c r="M163" s="234"/>
      <c r="N163" s="76"/>
      <c r="O163" s="120">
        <f t="shared" si="151"/>
        <v>0</v>
      </c>
      <c r="P163" s="317"/>
      <c r="Q163" s="331"/>
    </row>
    <row r="164" spans="1:17" ht="24" hidden="1" x14ac:dyDescent="0.25">
      <c r="A164" s="34">
        <v>2500</v>
      </c>
      <c r="B164" s="69" t="s">
        <v>159</v>
      </c>
      <c r="C164" s="188">
        <f t="shared" si="100"/>
        <v>0</v>
      </c>
      <c r="D164" s="127">
        <f t="shared" ref="D164:E164" si="152">SUM(D165,D170)</f>
        <v>0</v>
      </c>
      <c r="E164" s="36">
        <f t="shared" si="152"/>
        <v>0</v>
      </c>
      <c r="F164" s="174">
        <f>SUM(F165,F170)</f>
        <v>0</v>
      </c>
      <c r="G164" s="228">
        <f t="shared" ref="G164:O164" si="153">SUM(G165,G170)</f>
        <v>0</v>
      </c>
      <c r="H164" s="36">
        <f t="shared" si="153"/>
        <v>0</v>
      </c>
      <c r="I164" s="120">
        <f t="shared" si="153"/>
        <v>0</v>
      </c>
      <c r="J164" s="127">
        <f t="shared" si="153"/>
        <v>0</v>
      </c>
      <c r="K164" s="36">
        <f t="shared" si="153"/>
        <v>0</v>
      </c>
      <c r="L164" s="174">
        <f t="shared" si="153"/>
        <v>0</v>
      </c>
      <c r="M164" s="228">
        <f t="shared" si="153"/>
        <v>0</v>
      </c>
      <c r="N164" s="36">
        <f t="shared" si="153"/>
        <v>0</v>
      </c>
      <c r="O164" s="120">
        <f t="shared" si="153"/>
        <v>0</v>
      </c>
      <c r="P164" s="440"/>
      <c r="Q164" s="331"/>
    </row>
    <row r="165" spans="1:17" ht="16.5" hidden="1" customHeight="1" x14ac:dyDescent="0.25">
      <c r="A165" s="509">
        <v>2510</v>
      </c>
      <c r="B165" s="38" t="s">
        <v>160</v>
      </c>
      <c r="C165" s="189">
        <f t="shared" si="100"/>
        <v>0</v>
      </c>
      <c r="D165" s="128">
        <f t="shared" ref="D165:E165" si="154">SUM(D166:D169)</f>
        <v>0</v>
      </c>
      <c r="E165" s="75">
        <f t="shared" si="154"/>
        <v>0</v>
      </c>
      <c r="F165" s="175">
        <f>SUM(F166:F169)</f>
        <v>0</v>
      </c>
      <c r="G165" s="233">
        <f t="shared" ref="G165:O165" si="155">SUM(G166:G169)</f>
        <v>0</v>
      </c>
      <c r="H165" s="75">
        <f t="shared" si="155"/>
        <v>0</v>
      </c>
      <c r="I165" s="86">
        <f t="shared" si="155"/>
        <v>0</v>
      </c>
      <c r="J165" s="128">
        <f t="shared" si="155"/>
        <v>0</v>
      </c>
      <c r="K165" s="75">
        <f t="shared" si="155"/>
        <v>0</v>
      </c>
      <c r="L165" s="175">
        <f t="shared" si="155"/>
        <v>0</v>
      </c>
      <c r="M165" s="233">
        <f t="shared" si="155"/>
        <v>0</v>
      </c>
      <c r="N165" s="75">
        <f t="shared" si="155"/>
        <v>0</v>
      </c>
      <c r="O165" s="158">
        <f t="shared" si="155"/>
        <v>0</v>
      </c>
      <c r="P165" s="323"/>
      <c r="Q165" s="331"/>
    </row>
    <row r="166" spans="1:17" ht="24" hidden="1" x14ac:dyDescent="0.25">
      <c r="A166" s="30">
        <v>2512</v>
      </c>
      <c r="B166" s="41" t="s">
        <v>161</v>
      </c>
      <c r="C166" s="190">
        <f t="shared" si="100"/>
        <v>0</v>
      </c>
      <c r="D166" s="265"/>
      <c r="E166" s="43"/>
      <c r="F166" s="93">
        <f t="shared" ref="F166:F171" si="156">D166+E166</f>
        <v>0</v>
      </c>
      <c r="G166" s="230"/>
      <c r="H166" s="43"/>
      <c r="I166" s="87">
        <f t="shared" ref="I166:I171" si="157">G166+H166</f>
        <v>0</v>
      </c>
      <c r="J166" s="265"/>
      <c r="K166" s="43"/>
      <c r="L166" s="93">
        <f t="shared" ref="L166:L171" si="158">J166+K166</f>
        <v>0</v>
      </c>
      <c r="M166" s="230"/>
      <c r="N166" s="43"/>
      <c r="O166" s="87">
        <f t="shared" ref="O166:O171" si="159">M166+N166</f>
        <v>0</v>
      </c>
      <c r="P166" s="311"/>
      <c r="Q166" s="331"/>
    </row>
    <row r="167" spans="1:17" ht="36" hidden="1" x14ac:dyDescent="0.25">
      <c r="A167" s="30">
        <v>2513</v>
      </c>
      <c r="B167" s="41" t="s">
        <v>162</v>
      </c>
      <c r="C167" s="190">
        <f t="shared" si="100"/>
        <v>0</v>
      </c>
      <c r="D167" s="265"/>
      <c r="E167" s="43"/>
      <c r="F167" s="93">
        <f t="shared" si="156"/>
        <v>0</v>
      </c>
      <c r="G167" s="230"/>
      <c r="H167" s="43"/>
      <c r="I167" s="87">
        <f t="shared" si="157"/>
        <v>0</v>
      </c>
      <c r="J167" s="265"/>
      <c r="K167" s="43"/>
      <c r="L167" s="93">
        <f t="shared" si="158"/>
        <v>0</v>
      </c>
      <c r="M167" s="230"/>
      <c r="N167" s="43"/>
      <c r="O167" s="87">
        <f t="shared" si="159"/>
        <v>0</v>
      </c>
      <c r="P167" s="311"/>
      <c r="Q167" s="331"/>
    </row>
    <row r="168" spans="1:17" ht="24" hidden="1" x14ac:dyDescent="0.25">
      <c r="A168" s="30">
        <v>2515</v>
      </c>
      <c r="B168" s="41" t="s">
        <v>163</v>
      </c>
      <c r="C168" s="190">
        <f t="shared" si="100"/>
        <v>0</v>
      </c>
      <c r="D168" s="265"/>
      <c r="E168" s="43"/>
      <c r="F168" s="93">
        <f t="shared" si="156"/>
        <v>0</v>
      </c>
      <c r="G168" s="230"/>
      <c r="H168" s="43"/>
      <c r="I168" s="87">
        <f t="shared" si="157"/>
        <v>0</v>
      </c>
      <c r="J168" s="265"/>
      <c r="K168" s="43"/>
      <c r="L168" s="93">
        <f t="shared" si="158"/>
        <v>0</v>
      </c>
      <c r="M168" s="230"/>
      <c r="N168" s="43"/>
      <c r="O168" s="87">
        <f t="shared" si="159"/>
        <v>0</v>
      </c>
      <c r="P168" s="311"/>
      <c r="Q168" s="331"/>
    </row>
    <row r="169" spans="1:17" ht="24" hidden="1" x14ac:dyDescent="0.25">
      <c r="A169" s="30">
        <v>2519</v>
      </c>
      <c r="B169" s="41" t="s">
        <v>164</v>
      </c>
      <c r="C169" s="190">
        <f t="shared" si="100"/>
        <v>0</v>
      </c>
      <c r="D169" s="265"/>
      <c r="E169" s="43"/>
      <c r="F169" s="93">
        <f t="shared" si="156"/>
        <v>0</v>
      </c>
      <c r="G169" s="230"/>
      <c r="H169" s="43"/>
      <c r="I169" s="87">
        <f t="shared" si="157"/>
        <v>0</v>
      </c>
      <c r="J169" s="265"/>
      <c r="K169" s="43"/>
      <c r="L169" s="93">
        <f t="shared" si="158"/>
        <v>0</v>
      </c>
      <c r="M169" s="230"/>
      <c r="N169" s="43"/>
      <c r="O169" s="87">
        <f t="shared" si="159"/>
        <v>0</v>
      </c>
      <c r="P169" s="311"/>
      <c r="Q169" s="331"/>
    </row>
    <row r="170" spans="1:17" ht="24" hidden="1" x14ac:dyDescent="0.25">
      <c r="A170" s="72">
        <v>2520</v>
      </c>
      <c r="B170" s="41" t="s">
        <v>165</v>
      </c>
      <c r="C170" s="190">
        <f t="shared" si="100"/>
        <v>0</v>
      </c>
      <c r="D170" s="265"/>
      <c r="E170" s="43"/>
      <c r="F170" s="93">
        <f t="shared" si="156"/>
        <v>0</v>
      </c>
      <c r="G170" s="230"/>
      <c r="H170" s="43"/>
      <c r="I170" s="87">
        <f t="shared" si="157"/>
        <v>0</v>
      </c>
      <c r="J170" s="265"/>
      <c r="K170" s="43"/>
      <c r="L170" s="93">
        <f t="shared" si="158"/>
        <v>0</v>
      </c>
      <c r="M170" s="230"/>
      <c r="N170" s="43"/>
      <c r="O170" s="87">
        <f t="shared" si="159"/>
        <v>0</v>
      </c>
      <c r="P170" s="311"/>
      <c r="Q170" s="331"/>
    </row>
    <row r="171" spans="1:17" s="77" customFormat="1" ht="48" hidden="1" x14ac:dyDescent="0.25">
      <c r="A171" s="17">
        <v>2800</v>
      </c>
      <c r="B171" s="38" t="s">
        <v>166</v>
      </c>
      <c r="C171" s="189">
        <f t="shared" si="100"/>
        <v>0</v>
      </c>
      <c r="D171" s="264"/>
      <c r="E171" s="40"/>
      <c r="F171" s="407">
        <f t="shared" si="156"/>
        <v>0</v>
      </c>
      <c r="G171" s="212"/>
      <c r="H171" s="28"/>
      <c r="I171" s="408">
        <f t="shared" si="157"/>
        <v>0</v>
      </c>
      <c r="J171" s="245"/>
      <c r="K171" s="28"/>
      <c r="L171" s="407">
        <f t="shared" si="158"/>
        <v>0</v>
      </c>
      <c r="M171" s="212"/>
      <c r="N171" s="28"/>
      <c r="O171" s="408">
        <f t="shared" si="159"/>
        <v>0</v>
      </c>
      <c r="P171" s="293"/>
      <c r="Q171" s="341"/>
    </row>
    <row r="172" spans="1:17" hidden="1" x14ac:dyDescent="0.25">
      <c r="A172" s="67">
        <v>3000</v>
      </c>
      <c r="B172" s="67" t="s">
        <v>167</v>
      </c>
      <c r="C172" s="200">
        <f t="shared" si="100"/>
        <v>0</v>
      </c>
      <c r="D172" s="134">
        <f t="shared" ref="D172:E172" si="160">SUM(D173,D183)</f>
        <v>0</v>
      </c>
      <c r="E172" s="68">
        <f t="shared" si="160"/>
        <v>0</v>
      </c>
      <c r="F172" s="170">
        <f>SUM(F173,F183)</f>
        <v>0</v>
      </c>
      <c r="G172" s="227">
        <f t="shared" ref="G172:N172" si="161">SUM(G173,G183)</f>
        <v>0</v>
      </c>
      <c r="H172" s="68">
        <f t="shared" si="161"/>
        <v>0</v>
      </c>
      <c r="I172" s="122">
        <f t="shared" si="161"/>
        <v>0</v>
      </c>
      <c r="J172" s="134">
        <f t="shared" si="161"/>
        <v>0</v>
      </c>
      <c r="K172" s="68">
        <f t="shared" si="161"/>
        <v>0</v>
      </c>
      <c r="L172" s="170">
        <f t="shared" si="161"/>
        <v>0</v>
      </c>
      <c r="M172" s="227">
        <f t="shared" si="161"/>
        <v>0</v>
      </c>
      <c r="N172" s="68">
        <f t="shared" si="161"/>
        <v>0</v>
      </c>
      <c r="O172" s="122">
        <f>SUM(O173,O183)</f>
        <v>0</v>
      </c>
      <c r="P172" s="439"/>
      <c r="Q172" s="331"/>
    </row>
    <row r="173" spans="1:17" ht="24" hidden="1" x14ac:dyDescent="0.25">
      <c r="A173" s="34">
        <v>3200</v>
      </c>
      <c r="B173" s="78" t="s">
        <v>168</v>
      </c>
      <c r="C173" s="188">
        <f t="shared" si="100"/>
        <v>0</v>
      </c>
      <c r="D173" s="127">
        <f t="shared" ref="D173:E173" si="162">SUM(D174,D178)</f>
        <v>0</v>
      </c>
      <c r="E173" s="36">
        <f t="shared" si="162"/>
        <v>0</v>
      </c>
      <c r="F173" s="174">
        <f>SUM(F174,F178)</f>
        <v>0</v>
      </c>
      <c r="G173" s="228">
        <f t="shared" ref="G173:O173" si="163">SUM(G174,G178)</f>
        <v>0</v>
      </c>
      <c r="H173" s="36">
        <f t="shared" si="163"/>
        <v>0</v>
      </c>
      <c r="I173" s="120">
        <f t="shared" si="163"/>
        <v>0</v>
      </c>
      <c r="J173" s="127">
        <f t="shared" si="163"/>
        <v>0</v>
      </c>
      <c r="K173" s="36">
        <f t="shared" si="163"/>
        <v>0</v>
      </c>
      <c r="L173" s="174">
        <f t="shared" si="163"/>
        <v>0</v>
      </c>
      <c r="M173" s="228">
        <f t="shared" si="163"/>
        <v>0</v>
      </c>
      <c r="N173" s="36">
        <f t="shared" si="163"/>
        <v>0</v>
      </c>
      <c r="O173" s="121">
        <f t="shared" si="163"/>
        <v>0</v>
      </c>
      <c r="P173" s="440"/>
      <c r="Q173" s="331"/>
    </row>
    <row r="174" spans="1:17" ht="36" hidden="1" x14ac:dyDescent="0.25">
      <c r="A174" s="509">
        <v>3260</v>
      </c>
      <c r="B174" s="38" t="s">
        <v>169</v>
      </c>
      <c r="C174" s="189">
        <f t="shared" si="100"/>
        <v>0</v>
      </c>
      <c r="D174" s="128">
        <f t="shared" ref="D174:E174" si="164">SUM(D175:D177)</f>
        <v>0</v>
      </c>
      <c r="E174" s="75">
        <f t="shared" si="164"/>
        <v>0</v>
      </c>
      <c r="F174" s="175">
        <f>SUM(F175:F177)</f>
        <v>0</v>
      </c>
      <c r="G174" s="233">
        <f t="shared" ref="G174:N174" si="165">SUM(G175:G177)</f>
        <v>0</v>
      </c>
      <c r="H174" s="75">
        <f t="shared" si="165"/>
        <v>0</v>
      </c>
      <c r="I174" s="86">
        <f t="shared" si="165"/>
        <v>0</v>
      </c>
      <c r="J174" s="128">
        <f t="shared" si="165"/>
        <v>0</v>
      </c>
      <c r="K174" s="75">
        <f t="shared" si="165"/>
        <v>0</v>
      </c>
      <c r="L174" s="175">
        <f t="shared" si="165"/>
        <v>0</v>
      </c>
      <c r="M174" s="233">
        <f t="shared" si="165"/>
        <v>0</v>
      </c>
      <c r="N174" s="75">
        <f t="shared" si="165"/>
        <v>0</v>
      </c>
      <c r="O174" s="86">
        <f>SUM(O175:O177)</f>
        <v>0</v>
      </c>
      <c r="P174" s="310"/>
      <c r="Q174" s="331"/>
    </row>
    <row r="175" spans="1:17" ht="24" hidden="1" x14ac:dyDescent="0.25">
      <c r="A175" s="30">
        <v>3261</v>
      </c>
      <c r="B175" s="41" t="s">
        <v>170</v>
      </c>
      <c r="C175" s="190">
        <f t="shared" si="100"/>
        <v>0</v>
      </c>
      <c r="D175" s="265"/>
      <c r="E175" s="43"/>
      <c r="F175" s="93">
        <f t="shared" ref="F175:F177" si="166">D175+E175</f>
        <v>0</v>
      </c>
      <c r="G175" s="230"/>
      <c r="H175" s="43"/>
      <c r="I175" s="87">
        <f t="shared" ref="I175:I177" si="167">G175+H175</f>
        <v>0</v>
      </c>
      <c r="J175" s="265"/>
      <c r="K175" s="43"/>
      <c r="L175" s="93">
        <f t="shared" ref="L175:L177" si="168">J175+K175</f>
        <v>0</v>
      </c>
      <c r="M175" s="230"/>
      <c r="N175" s="43"/>
      <c r="O175" s="87">
        <f t="shared" ref="O175:O177" si="169">M175+N175</f>
        <v>0</v>
      </c>
      <c r="P175" s="311"/>
      <c r="Q175" s="331"/>
    </row>
    <row r="176" spans="1:17" ht="36" hidden="1" x14ac:dyDescent="0.25">
      <c r="A176" s="30">
        <v>3262</v>
      </c>
      <c r="B176" s="41" t="s">
        <v>171</v>
      </c>
      <c r="C176" s="190">
        <f t="shared" si="100"/>
        <v>0</v>
      </c>
      <c r="D176" s="265"/>
      <c r="E176" s="43"/>
      <c r="F176" s="93">
        <f t="shared" si="166"/>
        <v>0</v>
      </c>
      <c r="G176" s="230"/>
      <c r="H176" s="43"/>
      <c r="I176" s="87">
        <f t="shared" si="167"/>
        <v>0</v>
      </c>
      <c r="J176" s="265"/>
      <c r="K176" s="43"/>
      <c r="L176" s="93">
        <f t="shared" si="168"/>
        <v>0</v>
      </c>
      <c r="M176" s="230"/>
      <c r="N176" s="43"/>
      <c r="O176" s="87">
        <f t="shared" si="169"/>
        <v>0</v>
      </c>
      <c r="P176" s="311"/>
      <c r="Q176" s="331"/>
    </row>
    <row r="177" spans="1:17" ht="24" hidden="1" x14ac:dyDescent="0.25">
      <c r="A177" s="30">
        <v>3263</v>
      </c>
      <c r="B177" s="41" t="s">
        <v>172</v>
      </c>
      <c r="C177" s="190">
        <f t="shared" ref="C177:C240" si="170">SUM(F177,I177,L177,O177)</f>
        <v>0</v>
      </c>
      <c r="D177" s="265"/>
      <c r="E177" s="43"/>
      <c r="F177" s="93">
        <f t="shared" si="166"/>
        <v>0</v>
      </c>
      <c r="G177" s="230"/>
      <c r="H177" s="43"/>
      <c r="I177" s="87">
        <f t="shared" si="167"/>
        <v>0</v>
      </c>
      <c r="J177" s="265"/>
      <c r="K177" s="43"/>
      <c r="L177" s="93">
        <f t="shared" si="168"/>
        <v>0</v>
      </c>
      <c r="M177" s="230"/>
      <c r="N177" s="43"/>
      <c r="O177" s="87">
        <f t="shared" si="169"/>
        <v>0</v>
      </c>
      <c r="P177" s="311"/>
      <c r="Q177" s="331"/>
    </row>
    <row r="178" spans="1:17" ht="84" hidden="1" x14ac:dyDescent="0.25">
      <c r="A178" s="509">
        <v>3290</v>
      </c>
      <c r="B178" s="38" t="s">
        <v>300</v>
      </c>
      <c r="C178" s="201">
        <f t="shared" si="170"/>
        <v>0</v>
      </c>
      <c r="D178" s="128">
        <f t="shared" ref="D178:E178" si="171">SUM(D179:D182)</f>
        <v>0</v>
      </c>
      <c r="E178" s="75">
        <f t="shared" si="171"/>
        <v>0</v>
      </c>
      <c r="F178" s="175">
        <f>SUM(F179:F182)</f>
        <v>0</v>
      </c>
      <c r="G178" s="233">
        <f t="shared" ref="G178:O178" si="172">SUM(G179:G182)</f>
        <v>0</v>
      </c>
      <c r="H178" s="75">
        <f t="shared" si="172"/>
        <v>0</v>
      </c>
      <c r="I178" s="86">
        <f t="shared" si="172"/>
        <v>0</v>
      </c>
      <c r="J178" s="128">
        <f t="shared" si="172"/>
        <v>0</v>
      </c>
      <c r="K178" s="75">
        <f t="shared" si="172"/>
        <v>0</v>
      </c>
      <c r="L178" s="175">
        <f t="shared" si="172"/>
        <v>0</v>
      </c>
      <c r="M178" s="233">
        <f t="shared" si="172"/>
        <v>0</v>
      </c>
      <c r="N178" s="75">
        <f t="shared" si="172"/>
        <v>0</v>
      </c>
      <c r="O178" s="159">
        <f t="shared" si="172"/>
        <v>0</v>
      </c>
      <c r="P178" s="320"/>
      <c r="Q178" s="331"/>
    </row>
    <row r="179" spans="1:17" ht="72" hidden="1" x14ac:dyDescent="0.25">
      <c r="A179" s="30">
        <v>3291</v>
      </c>
      <c r="B179" s="41" t="s">
        <v>173</v>
      </c>
      <c r="C179" s="190">
        <f t="shared" si="170"/>
        <v>0</v>
      </c>
      <c r="D179" s="265"/>
      <c r="E179" s="43"/>
      <c r="F179" s="93">
        <f t="shared" ref="F179:F182" si="173">D179+E179</f>
        <v>0</v>
      </c>
      <c r="G179" s="230"/>
      <c r="H179" s="43"/>
      <c r="I179" s="87">
        <f t="shared" ref="I179:I182" si="174">G179+H179</f>
        <v>0</v>
      </c>
      <c r="J179" s="265"/>
      <c r="K179" s="43"/>
      <c r="L179" s="93">
        <f t="shared" ref="L179:L182" si="175">J179+K179</f>
        <v>0</v>
      </c>
      <c r="M179" s="230"/>
      <c r="N179" s="43"/>
      <c r="O179" s="87">
        <f t="shared" ref="O179:O182" si="176">M179+N179</f>
        <v>0</v>
      </c>
      <c r="P179" s="311"/>
      <c r="Q179" s="331"/>
    </row>
    <row r="180" spans="1:17" ht="72" hidden="1" x14ac:dyDescent="0.25">
      <c r="A180" s="30">
        <v>3292</v>
      </c>
      <c r="B180" s="41" t="s">
        <v>174</v>
      </c>
      <c r="C180" s="190">
        <f t="shared" si="170"/>
        <v>0</v>
      </c>
      <c r="D180" s="265"/>
      <c r="E180" s="43"/>
      <c r="F180" s="93">
        <f t="shared" si="173"/>
        <v>0</v>
      </c>
      <c r="G180" s="230"/>
      <c r="H180" s="43"/>
      <c r="I180" s="87">
        <f t="shared" si="174"/>
        <v>0</v>
      </c>
      <c r="J180" s="265"/>
      <c r="K180" s="43"/>
      <c r="L180" s="93">
        <f t="shared" si="175"/>
        <v>0</v>
      </c>
      <c r="M180" s="230"/>
      <c r="N180" s="43"/>
      <c r="O180" s="87">
        <f t="shared" si="176"/>
        <v>0</v>
      </c>
      <c r="P180" s="311"/>
      <c r="Q180" s="331"/>
    </row>
    <row r="181" spans="1:17" ht="72" hidden="1" x14ac:dyDescent="0.25">
      <c r="A181" s="30">
        <v>3293</v>
      </c>
      <c r="B181" s="41" t="s">
        <v>175</v>
      </c>
      <c r="C181" s="190">
        <f t="shared" si="170"/>
        <v>0</v>
      </c>
      <c r="D181" s="265"/>
      <c r="E181" s="43"/>
      <c r="F181" s="93">
        <f t="shared" si="173"/>
        <v>0</v>
      </c>
      <c r="G181" s="230"/>
      <c r="H181" s="43"/>
      <c r="I181" s="87">
        <f t="shared" si="174"/>
        <v>0</v>
      </c>
      <c r="J181" s="265"/>
      <c r="K181" s="43"/>
      <c r="L181" s="93">
        <f t="shared" si="175"/>
        <v>0</v>
      </c>
      <c r="M181" s="230"/>
      <c r="N181" s="43"/>
      <c r="O181" s="87">
        <f t="shared" si="176"/>
        <v>0</v>
      </c>
      <c r="P181" s="311"/>
      <c r="Q181" s="331"/>
    </row>
    <row r="182" spans="1:17" ht="60" hidden="1" x14ac:dyDescent="0.25">
      <c r="A182" s="79">
        <v>3294</v>
      </c>
      <c r="B182" s="41" t="s">
        <v>176</v>
      </c>
      <c r="C182" s="201">
        <f t="shared" si="170"/>
        <v>0</v>
      </c>
      <c r="D182" s="266"/>
      <c r="E182" s="80"/>
      <c r="F182" s="443">
        <f t="shared" si="173"/>
        <v>0</v>
      </c>
      <c r="G182" s="235"/>
      <c r="H182" s="80"/>
      <c r="I182" s="159">
        <f t="shared" si="174"/>
        <v>0</v>
      </c>
      <c r="J182" s="266"/>
      <c r="K182" s="80"/>
      <c r="L182" s="443">
        <f t="shared" si="175"/>
        <v>0</v>
      </c>
      <c r="M182" s="235"/>
      <c r="N182" s="80"/>
      <c r="O182" s="159">
        <f t="shared" si="176"/>
        <v>0</v>
      </c>
      <c r="P182" s="320"/>
      <c r="Q182" s="331"/>
    </row>
    <row r="183" spans="1:17" ht="48" hidden="1" x14ac:dyDescent="0.25">
      <c r="A183" s="49">
        <v>3300</v>
      </c>
      <c r="B183" s="78" t="s">
        <v>177</v>
      </c>
      <c r="C183" s="202">
        <f t="shared" si="170"/>
        <v>0</v>
      </c>
      <c r="D183" s="135">
        <f t="shared" ref="D183:E183" si="177">SUM(D184:D185)</f>
        <v>0</v>
      </c>
      <c r="E183" s="81">
        <f t="shared" si="177"/>
        <v>0</v>
      </c>
      <c r="F183" s="171">
        <f>SUM(F184:F185)</f>
        <v>0</v>
      </c>
      <c r="G183" s="236">
        <f t="shared" ref="G183:O183" si="178">SUM(G184:G185)</f>
        <v>0</v>
      </c>
      <c r="H183" s="81">
        <f t="shared" si="178"/>
        <v>0</v>
      </c>
      <c r="I183" s="121">
        <f t="shared" si="178"/>
        <v>0</v>
      </c>
      <c r="J183" s="135">
        <f t="shared" si="178"/>
        <v>0</v>
      </c>
      <c r="K183" s="81">
        <f t="shared" si="178"/>
        <v>0</v>
      </c>
      <c r="L183" s="171">
        <f t="shared" si="178"/>
        <v>0</v>
      </c>
      <c r="M183" s="236">
        <f t="shared" si="178"/>
        <v>0</v>
      </c>
      <c r="N183" s="81">
        <f t="shared" si="178"/>
        <v>0</v>
      </c>
      <c r="O183" s="121">
        <f t="shared" si="178"/>
        <v>0</v>
      </c>
      <c r="P183" s="440"/>
      <c r="Q183" s="331"/>
    </row>
    <row r="184" spans="1:17" ht="48" hidden="1" x14ac:dyDescent="0.25">
      <c r="A184" s="54">
        <v>3310</v>
      </c>
      <c r="B184" s="55" t="s">
        <v>178</v>
      </c>
      <c r="C184" s="195">
        <f t="shared" si="170"/>
        <v>0</v>
      </c>
      <c r="D184" s="262"/>
      <c r="E184" s="74"/>
      <c r="F184" s="172">
        <f t="shared" ref="F184:F185" si="179">D184+E184</f>
        <v>0</v>
      </c>
      <c r="G184" s="232"/>
      <c r="H184" s="74"/>
      <c r="I184" s="153">
        <f t="shared" ref="I184:I185" si="180">G184+H184</f>
        <v>0</v>
      </c>
      <c r="J184" s="262"/>
      <c r="K184" s="74"/>
      <c r="L184" s="172">
        <f t="shared" ref="L184:L185" si="181">J184+K184</f>
        <v>0</v>
      </c>
      <c r="M184" s="232"/>
      <c r="N184" s="74"/>
      <c r="O184" s="153">
        <f t="shared" ref="O184:O185" si="182">M184+N184</f>
        <v>0</v>
      </c>
      <c r="P184" s="313"/>
      <c r="Q184" s="331"/>
    </row>
    <row r="185" spans="1:17" ht="60" hidden="1" x14ac:dyDescent="0.25">
      <c r="A185" s="27">
        <v>3320</v>
      </c>
      <c r="B185" s="38" t="s">
        <v>179</v>
      </c>
      <c r="C185" s="189">
        <f t="shared" si="170"/>
        <v>0</v>
      </c>
      <c r="D185" s="264"/>
      <c r="E185" s="40"/>
      <c r="F185" s="175">
        <f t="shared" si="179"/>
        <v>0</v>
      </c>
      <c r="G185" s="220"/>
      <c r="H185" s="40"/>
      <c r="I185" s="86">
        <f t="shared" si="180"/>
        <v>0</v>
      </c>
      <c r="J185" s="264"/>
      <c r="K185" s="40"/>
      <c r="L185" s="175">
        <f t="shared" si="181"/>
        <v>0</v>
      </c>
      <c r="M185" s="220"/>
      <c r="N185" s="40"/>
      <c r="O185" s="86">
        <f t="shared" si="182"/>
        <v>0</v>
      </c>
      <c r="P185" s="310"/>
      <c r="Q185" s="331"/>
    </row>
    <row r="186" spans="1:17" hidden="1" x14ac:dyDescent="0.25">
      <c r="A186" s="83">
        <v>4000</v>
      </c>
      <c r="B186" s="67" t="s">
        <v>180</v>
      </c>
      <c r="C186" s="200">
        <f t="shared" si="170"/>
        <v>0</v>
      </c>
      <c r="D186" s="134">
        <f t="shared" ref="D186:E186" si="183">SUM(D187,D190)</f>
        <v>0</v>
      </c>
      <c r="E186" s="68">
        <f t="shared" si="183"/>
        <v>0</v>
      </c>
      <c r="F186" s="170">
        <f>SUM(F187,F190)</f>
        <v>0</v>
      </c>
      <c r="G186" s="227">
        <f t="shared" ref="G186:N186" si="184">SUM(G187,G190)</f>
        <v>0</v>
      </c>
      <c r="H186" s="68">
        <f t="shared" si="184"/>
        <v>0</v>
      </c>
      <c r="I186" s="122">
        <f t="shared" si="184"/>
        <v>0</v>
      </c>
      <c r="J186" s="134">
        <f t="shared" si="184"/>
        <v>0</v>
      </c>
      <c r="K186" s="68">
        <f t="shared" si="184"/>
        <v>0</v>
      </c>
      <c r="L186" s="170">
        <f t="shared" si="184"/>
        <v>0</v>
      </c>
      <c r="M186" s="227">
        <f t="shared" si="184"/>
        <v>0</v>
      </c>
      <c r="N186" s="68">
        <f t="shared" si="184"/>
        <v>0</v>
      </c>
      <c r="O186" s="122">
        <f>SUM(O187,O190)</f>
        <v>0</v>
      </c>
      <c r="P186" s="439"/>
      <c r="Q186" s="331"/>
    </row>
    <row r="187" spans="1:17" ht="24" hidden="1" x14ac:dyDescent="0.25">
      <c r="A187" s="84">
        <v>4200</v>
      </c>
      <c r="B187" s="69" t="s">
        <v>181</v>
      </c>
      <c r="C187" s="188">
        <f t="shared" si="170"/>
        <v>0</v>
      </c>
      <c r="D187" s="127">
        <f t="shared" ref="D187:E187" si="185">SUM(D188,D189)</f>
        <v>0</v>
      </c>
      <c r="E187" s="36">
        <f t="shared" si="185"/>
        <v>0</v>
      </c>
      <c r="F187" s="174">
        <f>SUM(F188,F189)</f>
        <v>0</v>
      </c>
      <c r="G187" s="228">
        <f t="shared" ref="G187:N187" si="186">SUM(G188,G189)</f>
        <v>0</v>
      </c>
      <c r="H187" s="36">
        <f t="shared" si="186"/>
        <v>0</v>
      </c>
      <c r="I187" s="120">
        <f t="shared" si="186"/>
        <v>0</v>
      </c>
      <c r="J187" s="127">
        <f t="shared" si="186"/>
        <v>0</v>
      </c>
      <c r="K187" s="36">
        <f t="shared" si="186"/>
        <v>0</v>
      </c>
      <c r="L187" s="174">
        <f t="shared" si="186"/>
        <v>0</v>
      </c>
      <c r="M187" s="228">
        <f t="shared" si="186"/>
        <v>0</v>
      </c>
      <c r="N187" s="36">
        <f t="shared" si="186"/>
        <v>0</v>
      </c>
      <c r="O187" s="120">
        <f>SUM(O188,O189)</f>
        <v>0</v>
      </c>
      <c r="P187" s="317"/>
      <c r="Q187" s="331"/>
    </row>
    <row r="188" spans="1:17" ht="36" hidden="1" x14ac:dyDescent="0.25">
      <c r="A188" s="509">
        <v>4240</v>
      </c>
      <c r="B188" s="38" t="s">
        <v>182</v>
      </c>
      <c r="C188" s="189">
        <f t="shared" si="170"/>
        <v>0</v>
      </c>
      <c r="D188" s="264"/>
      <c r="E188" s="40"/>
      <c r="F188" s="175">
        <f t="shared" ref="F188:F189" si="187">D188+E188</f>
        <v>0</v>
      </c>
      <c r="G188" s="220"/>
      <c r="H188" s="40"/>
      <c r="I188" s="86">
        <f t="shared" ref="I188:I189" si="188">G188+H188</f>
        <v>0</v>
      </c>
      <c r="J188" s="264"/>
      <c r="K188" s="40"/>
      <c r="L188" s="175">
        <f t="shared" ref="L188:L189" si="189">J188+K188</f>
        <v>0</v>
      </c>
      <c r="M188" s="220"/>
      <c r="N188" s="40"/>
      <c r="O188" s="86">
        <f t="shared" ref="O188:O189" si="190">M188+N188</f>
        <v>0</v>
      </c>
      <c r="P188" s="310"/>
      <c r="Q188" s="331"/>
    </row>
    <row r="189" spans="1:17" ht="24" hidden="1" x14ac:dyDescent="0.25">
      <c r="A189" s="72">
        <v>4250</v>
      </c>
      <c r="B189" s="41" t="s">
        <v>183</v>
      </c>
      <c r="C189" s="190">
        <f t="shared" si="170"/>
        <v>0</v>
      </c>
      <c r="D189" s="265"/>
      <c r="E189" s="43"/>
      <c r="F189" s="93">
        <f t="shared" si="187"/>
        <v>0</v>
      </c>
      <c r="G189" s="230"/>
      <c r="H189" s="43"/>
      <c r="I189" s="87">
        <f t="shared" si="188"/>
        <v>0</v>
      </c>
      <c r="J189" s="265"/>
      <c r="K189" s="43"/>
      <c r="L189" s="93">
        <f t="shared" si="189"/>
        <v>0</v>
      </c>
      <c r="M189" s="230"/>
      <c r="N189" s="43"/>
      <c r="O189" s="87">
        <f t="shared" si="190"/>
        <v>0</v>
      </c>
      <c r="P189" s="311"/>
      <c r="Q189" s="331"/>
    </row>
    <row r="190" spans="1:17" hidden="1" x14ac:dyDescent="0.25">
      <c r="A190" s="34">
        <v>4300</v>
      </c>
      <c r="B190" s="69" t="s">
        <v>184</v>
      </c>
      <c r="C190" s="188">
        <f t="shared" si="170"/>
        <v>0</v>
      </c>
      <c r="D190" s="127">
        <f t="shared" ref="D190:E190" si="191">SUM(D191)</f>
        <v>0</v>
      </c>
      <c r="E190" s="36">
        <f t="shared" si="191"/>
        <v>0</v>
      </c>
      <c r="F190" s="174">
        <f>SUM(F191)</f>
        <v>0</v>
      </c>
      <c r="G190" s="228">
        <f t="shared" ref="G190:N190" si="192">SUM(G191)</f>
        <v>0</v>
      </c>
      <c r="H190" s="36">
        <f t="shared" si="192"/>
        <v>0</v>
      </c>
      <c r="I190" s="120">
        <f t="shared" si="192"/>
        <v>0</v>
      </c>
      <c r="J190" s="127">
        <f t="shared" si="192"/>
        <v>0</v>
      </c>
      <c r="K190" s="36">
        <f t="shared" si="192"/>
        <v>0</v>
      </c>
      <c r="L190" s="174">
        <f t="shared" si="192"/>
        <v>0</v>
      </c>
      <c r="M190" s="228">
        <f t="shared" si="192"/>
        <v>0</v>
      </c>
      <c r="N190" s="36">
        <f t="shared" si="192"/>
        <v>0</v>
      </c>
      <c r="O190" s="120">
        <f>SUM(O191)</f>
        <v>0</v>
      </c>
      <c r="P190" s="317"/>
      <c r="Q190" s="331"/>
    </row>
    <row r="191" spans="1:17" ht="24" hidden="1" x14ac:dyDescent="0.25">
      <c r="A191" s="509">
        <v>4310</v>
      </c>
      <c r="B191" s="38" t="s">
        <v>185</v>
      </c>
      <c r="C191" s="189">
        <f t="shared" si="170"/>
        <v>0</v>
      </c>
      <c r="D191" s="128">
        <f t="shared" ref="D191:E191" si="193">SUM(D192:D192)</f>
        <v>0</v>
      </c>
      <c r="E191" s="75">
        <f t="shared" si="193"/>
        <v>0</v>
      </c>
      <c r="F191" s="175">
        <f>SUM(F192:F192)</f>
        <v>0</v>
      </c>
      <c r="G191" s="233">
        <f t="shared" ref="G191:N191" si="194">SUM(G192:G192)</f>
        <v>0</v>
      </c>
      <c r="H191" s="75">
        <f t="shared" si="194"/>
        <v>0</v>
      </c>
      <c r="I191" s="86">
        <f t="shared" si="194"/>
        <v>0</v>
      </c>
      <c r="J191" s="128">
        <f t="shared" si="194"/>
        <v>0</v>
      </c>
      <c r="K191" s="75">
        <f t="shared" si="194"/>
        <v>0</v>
      </c>
      <c r="L191" s="175">
        <f t="shared" si="194"/>
        <v>0</v>
      </c>
      <c r="M191" s="233">
        <f t="shared" si="194"/>
        <v>0</v>
      </c>
      <c r="N191" s="75">
        <f t="shared" si="194"/>
        <v>0</v>
      </c>
      <c r="O191" s="86">
        <f>SUM(O192:O192)</f>
        <v>0</v>
      </c>
      <c r="P191" s="310"/>
      <c r="Q191" s="331"/>
    </row>
    <row r="192" spans="1:17" ht="36" hidden="1" x14ac:dyDescent="0.25">
      <c r="A192" s="30">
        <v>4311</v>
      </c>
      <c r="B192" s="41" t="s">
        <v>186</v>
      </c>
      <c r="C192" s="190">
        <f t="shared" si="170"/>
        <v>0</v>
      </c>
      <c r="D192" s="265"/>
      <c r="E192" s="43"/>
      <c r="F192" s="93">
        <f>D192+E192</f>
        <v>0</v>
      </c>
      <c r="G192" s="230"/>
      <c r="H192" s="43"/>
      <c r="I192" s="87">
        <f>G192+H192</f>
        <v>0</v>
      </c>
      <c r="J192" s="265"/>
      <c r="K192" s="43"/>
      <c r="L192" s="93">
        <f>J192+K192</f>
        <v>0</v>
      </c>
      <c r="M192" s="230"/>
      <c r="N192" s="43"/>
      <c r="O192" s="87">
        <f>M192+N192</f>
        <v>0</v>
      </c>
      <c r="P192" s="311"/>
      <c r="Q192" s="331"/>
    </row>
    <row r="193" spans="1:17" s="19" customFormat="1" ht="24" x14ac:dyDescent="0.25">
      <c r="A193" s="85"/>
      <c r="B193" s="17" t="s">
        <v>187</v>
      </c>
      <c r="C193" s="199">
        <f t="shared" si="170"/>
        <v>300</v>
      </c>
      <c r="D193" s="133">
        <f t="shared" ref="D193:E193" si="195">SUM(D194,D229,D268)</f>
        <v>0</v>
      </c>
      <c r="E193" s="278">
        <f t="shared" si="195"/>
        <v>0</v>
      </c>
      <c r="F193" s="306">
        <f>SUM(F194,F229,F268)</f>
        <v>0</v>
      </c>
      <c r="G193" s="226">
        <f t="shared" ref="G193:N193" si="196">SUM(G194,G229,G268)</f>
        <v>0</v>
      </c>
      <c r="H193" s="278">
        <f t="shared" si="196"/>
        <v>0</v>
      </c>
      <c r="I193" s="306">
        <f t="shared" si="196"/>
        <v>0</v>
      </c>
      <c r="J193" s="133">
        <f t="shared" si="196"/>
        <v>300</v>
      </c>
      <c r="K193" s="66">
        <f t="shared" si="196"/>
        <v>0</v>
      </c>
      <c r="L193" s="169">
        <f t="shared" si="196"/>
        <v>300</v>
      </c>
      <c r="M193" s="226">
        <f t="shared" si="196"/>
        <v>0</v>
      </c>
      <c r="N193" s="66">
        <f t="shared" si="196"/>
        <v>0</v>
      </c>
      <c r="O193" s="161">
        <f>SUM(O194,O229,O268)</f>
        <v>0</v>
      </c>
      <c r="P193" s="444"/>
      <c r="Q193" s="182"/>
    </row>
    <row r="194" spans="1:17" x14ac:dyDescent="0.25">
      <c r="A194" s="67">
        <v>5000</v>
      </c>
      <c r="B194" s="67" t="s">
        <v>188</v>
      </c>
      <c r="C194" s="200">
        <f t="shared" si="170"/>
        <v>300</v>
      </c>
      <c r="D194" s="134">
        <f t="shared" ref="D194:E194" si="197">D195+D203</f>
        <v>0</v>
      </c>
      <c r="E194" s="122">
        <f t="shared" si="197"/>
        <v>0</v>
      </c>
      <c r="F194" s="307">
        <f>F195+F203</f>
        <v>0</v>
      </c>
      <c r="G194" s="227">
        <f t="shared" ref="G194:N194" si="198">G195+G203</f>
        <v>0</v>
      </c>
      <c r="H194" s="122">
        <f t="shared" si="198"/>
        <v>0</v>
      </c>
      <c r="I194" s="307">
        <f t="shared" si="198"/>
        <v>0</v>
      </c>
      <c r="J194" s="134">
        <f t="shared" si="198"/>
        <v>300</v>
      </c>
      <c r="K194" s="68">
        <f t="shared" si="198"/>
        <v>0</v>
      </c>
      <c r="L194" s="170">
        <f t="shared" si="198"/>
        <v>300</v>
      </c>
      <c r="M194" s="227">
        <f t="shared" si="198"/>
        <v>0</v>
      </c>
      <c r="N194" s="68">
        <f t="shared" si="198"/>
        <v>0</v>
      </c>
      <c r="O194" s="122">
        <f>O195+O203</f>
        <v>0</v>
      </c>
      <c r="P194" s="439"/>
      <c r="Q194" s="331"/>
    </row>
    <row r="195" spans="1:17" hidden="1" x14ac:dyDescent="0.25">
      <c r="A195" s="34">
        <v>5100</v>
      </c>
      <c r="B195" s="69" t="s">
        <v>189</v>
      </c>
      <c r="C195" s="188">
        <f t="shared" si="170"/>
        <v>0</v>
      </c>
      <c r="D195" s="127">
        <f t="shared" ref="D195:E195" si="199">D196+D197+D200+D201+D202</f>
        <v>0</v>
      </c>
      <c r="E195" s="36">
        <f t="shared" si="199"/>
        <v>0</v>
      </c>
      <c r="F195" s="174">
        <f>F196+F197+F200+F201+F202</f>
        <v>0</v>
      </c>
      <c r="G195" s="228">
        <f t="shared" ref="G195:N195" si="200">G196+G197+G200+G201+G202</f>
        <v>0</v>
      </c>
      <c r="H195" s="36">
        <f t="shared" si="200"/>
        <v>0</v>
      </c>
      <c r="I195" s="120">
        <f t="shared" si="200"/>
        <v>0</v>
      </c>
      <c r="J195" s="127">
        <f t="shared" si="200"/>
        <v>0</v>
      </c>
      <c r="K195" s="36">
        <f t="shared" si="200"/>
        <v>0</v>
      </c>
      <c r="L195" s="174">
        <f t="shared" si="200"/>
        <v>0</v>
      </c>
      <c r="M195" s="228">
        <f t="shared" si="200"/>
        <v>0</v>
      </c>
      <c r="N195" s="36">
        <f t="shared" si="200"/>
        <v>0</v>
      </c>
      <c r="O195" s="120">
        <f>O196+O197+O200+O201+O202</f>
        <v>0</v>
      </c>
      <c r="P195" s="317"/>
      <c r="Q195" s="331"/>
    </row>
    <row r="196" spans="1:17" hidden="1" x14ac:dyDescent="0.25">
      <c r="A196" s="509">
        <v>5110</v>
      </c>
      <c r="B196" s="38" t="s">
        <v>190</v>
      </c>
      <c r="C196" s="189">
        <f t="shared" si="170"/>
        <v>0</v>
      </c>
      <c r="D196" s="264"/>
      <c r="E196" s="40"/>
      <c r="F196" s="175">
        <f>D196+E196</f>
        <v>0</v>
      </c>
      <c r="G196" s="220"/>
      <c r="H196" s="40"/>
      <c r="I196" s="86">
        <f>G196+H196</f>
        <v>0</v>
      </c>
      <c r="J196" s="264"/>
      <c r="K196" s="40"/>
      <c r="L196" s="175">
        <f>J196+K196</f>
        <v>0</v>
      </c>
      <c r="M196" s="220"/>
      <c r="N196" s="40"/>
      <c r="O196" s="86">
        <f>M196+N196</f>
        <v>0</v>
      </c>
      <c r="P196" s="310"/>
      <c r="Q196" s="331"/>
    </row>
    <row r="197" spans="1:17" ht="24" hidden="1" x14ac:dyDescent="0.25">
      <c r="A197" s="72">
        <v>5120</v>
      </c>
      <c r="B197" s="41" t="s">
        <v>191</v>
      </c>
      <c r="C197" s="190">
        <f t="shared" si="170"/>
        <v>0</v>
      </c>
      <c r="D197" s="129">
        <f t="shared" ref="D197:E197" si="201">D198+D199</f>
        <v>0</v>
      </c>
      <c r="E197" s="73">
        <f t="shared" si="201"/>
        <v>0</v>
      </c>
      <c r="F197" s="93">
        <f>F198+F199</f>
        <v>0</v>
      </c>
      <c r="G197" s="231">
        <f t="shared" ref="G197:O197" si="202">G198+G199</f>
        <v>0</v>
      </c>
      <c r="H197" s="73">
        <f t="shared" si="202"/>
        <v>0</v>
      </c>
      <c r="I197" s="87">
        <f t="shared" si="202"/>
        <v>0</v>
      </c>
      <c r="J197" s="129">
        <f t="shared" si="202"/>
        <v>0</v>
      </c>
      <c r="K197" s="73">
        <f t="shared" si="202"/>
        <v>0</v>
      </c>
      <c r="L197" s="93">
        <f t="shared" si="202"/>
        <v>0</v>
      </c>
      <c r="M197" s="231">
        <f t="shared" si="202"/>
        <v>0</v>
      </c>
      <c r="N197" s="73">
        <f t="shared" si="202"/>
        <v>0</v>
      </c>
      <c r="O197" s="87">
        <f t="shared" si="202"/>
        <v>0</v>
      </c>
      <c r="P197" s="311"/>
      <c r="Q197" s="331"/>
    </row>
    <row r="198" spans="1:17" hidden="1" x14ac:dyDescent="0.25">
      <c r="A198" s="30">
        <v>5121</v>
      </c>
      <c r="B198" s="41" t="s">
        <v>192</v>
      </c>
      <c r="C198" s="190">
        <f t="shared" si="170"/>
        <v>0</v>
      </c>
      <c r="D198" s="265"/>
      <c r="E198" s="43"/>
      <c r="F198" s="93">
        <f t="shared" ref="F198:F202" si="203">D198+E198</f>
        <v>0</v>
      </c>
      <c r="G198" s="230"/>
      <c r="H198" s="43"/>
      <c r="I198" s="87">
        <f t="shared" ref="I198:I202" si="204">G198+H198</f>
        <v>0</v>
      </c>
      <c r="J198" s="265"/>
      <c r="K198" s="43"/>
      <c r="L198" s="93">
        <f t="shared" ref="L198:L202" si="205">J198+K198</f>
        <v>0</v>
      </c>
      <c r="M198" s="230"/>
      <c r="N198" s="43"/>
      <c r="O198" s="87">
        <f t="shared" ref="O198:O202" si="206">M198+N198</f>
        <v>0</v>
      </c>
      <c r="P198" s="311"/>
      <c r="Q198" s="331"/>
    </row>
    <row r="199" spans="1:17" ht="24" hidden="1" x14ac:dyDescent="0.25">
      <c r="A199" s="30">
        <v>5129</v>
      </c>
      <c r="B199" s="41" t="s">
        <v>193</v>
      </c>
      <c r="C199" s="190">
        <f t="shared" si="170"/>
        <v>0</v>
      </c>
      <c r="D199" s="265"/>
      <c r="E199" s="43"/>
      <c r="F199" s="93">
        <f t="shared" si="203"/>
        <v>0</v>
      </c>
      <c r="G199" s="230"/>
      <c r="H199" s="43"/>
      <c r="I199" s="87">
        <f t="shared" si="204"/>
        <v>0</v>
      </c>
      <c r="J199" s="265"/>
      <c r="K199" s="43"/>
      <c r="L199" s="93">
        <f t="shared" si="205"/>
        <v>0</v>
      </c>
      <c r="M199" s="230"/>
      <c r="N199" s="43"/>
      <c r="O199" s="87">
        <f t="shared" si="206"/>
        <v>0</v>
      </c>
      <c r="P199" s="311"/>
      <c r="Q199" s="331"/>
    </row>
    <row r="200" spans="1:17" hidden="1" x14ac:dyDescent="0.25">
      <c r="A200" s="72">
        <v>5130</v>
      </c>
      <c r="B200" s="41" t="s">
        <v>194</v>
      </c>
      <c r="C200" s="190">
        <f t="shared" si="170"/>
        <v>0</v>
      </c>
      <c r="D200" s="265"/>
      <c r="E200" s="43"/>
      <c r="F200" s="93">
        <f t="shared" si="203"/>
        <v>0</v>
      </c>
      <c r="G200" s="230"/>
      <c r="H200" s="43"/>
      <c r="I200" s="87">
        <f t="shared" si="204"/>
        <v>0</v>
      </c>
      <c r="J200" s="265"/>
      <c r="K200" s="43"/>
      <c r="L200" s="93">
        <f t="shared" si="205"/>
        <v>0</v>
      </c>
      <c r="M200" s="230"/>
      <c r="N200" s="43"/>
      <c r="O200" s="87">
        <f t="shared" si="206"/>
        <v>0</v>
      </c>
      <c r="P200" s="311"/>
      <c r="Q200" s="331"/>
    </row>
    <row r="201" spans="1:17" hidden="1" x14ac:dyDescent="0.25">
      <c r="A201" s="72">
        <v>5140</v>
      </c>
      <c r="B201" s="41" t="s">
        <v>195</v>
      </c>
      <c r="C201" s="190">
        <f t="shared" si="170"/>
        <v>0</v>
      </c>
      <c r="D201" s="265"/>
      <c r="E201" s="43"/>
      <c r="F201" s="93">
        <f t="shared" si="203"/>
        <v>0</v>
      </c>
      <c r="G201" s="230"/>
      <c r="H201" s="43"/>
      <c r="I201" s="87">
        <f t="shared" si="204"/>
        <v>0</v>
      </c>
      <c r="J201" s="265"/>
      <c r="K201" s="43"/>
      <c r="L201" s="93">
        <f t="shared" si="205"/>
        <v>0</v>
      </c>
      <c r="M201" s="230"/>
      <c r="N201" s="43"/>
      <c r="O201" s="87">
        <f t="shared" si="206"/>
        <v>0</v>
      </c>
      <c r="P201" s="311"/>
      <c r="Q201" s="331"/>
    </row>
    <row r="202" spans="1:17" ht="24" hidden="1" x14ac:dyDescent="0.25">
      <c r="A202" s="72">
        <v>5170</v>
      </c>
      <c r="B202" s="41" t="s">
        <v>196</v>
      </c>
      <c r="C202" s="190">
        <f t="shared" si="170"/>
        <v>0</v>
      </c>
      <c r="D202" s="265"/>
      <c r="E202" s="43"/>
      <c r="F202" s="93">
        <f t="shared" si="203"/>
        <v>0</v>
      </c>
      <c r="G202" s="230"/>
      <c r="H202" s="43"/>
      <c r="I202" s="87">
        <f t="shared" si="204"/>
        <v>0</v>
      </c>
      <c r="J202" s="265"/>
      <c r="K202" s="43"/>
      <c r="L202" s="93">
        <f t="shared" si="205"/>
        <v>0</v>
      </c>
      <c r="M202" s="230"/>
      <c r="N202" s="43"/>
      <c r="O202" s="87">
        <f t="shared" si="206"/>
        <v>0</v>
      </c>
      <c r="P202" s="311"/>
      <c r="Q202" s="331"/>
    </row>
    <row r="203" spans="1:17" x14ac:dyDescent="0.25">
      <c r="A203" s="34">
        <v>5200</v>
      </c>
      <c r="B203" s="69" t="s">
        <v>197</v>
      </c>
      <c r="C203" s="188">
        <f t="shared" si="170"/>
        <v>300</v>
      </c>
      <c r="D203" s="127">
        <f t="shared" ref="D203:E203" si="207">D204+D214+D215+D224+D225+D226+D228</f>
        <v>0</v>
      </c>
      <c r="E203" s="120">
        <f t="shared" si="207"/>
        <v>0</v>
      </c>
      <c r="F203" s="314">
        <f>F204+F214+F215+F224+F225+F226+F228</f>
        <v>0</v>
      </c>
      <c r="G203" s="228">
        <f t="shared" ref="G203:O203" si="208">G204+G214+G215+G224+G225+G226+G228</f>
        <v>0</v>
      </c>
      <c r="H203" s="120">
        <f t="shared" si="208"/>
        <v>0</v>
      </c>
      <c r="I203" s="314">
        <f t="shared" si="208"/>
        <v>0</v>
      </c>
      <c r="J203" s="127">
        <f t="shared" si="208"/>
        <v>300</v>
      </c>
      <c r="K203" s="36">
        <f t="shared" si="208"/>
        <v>0</v>
      </c>
      <c r="L203" s="174">
        <f t="shared" si="208"/>
        <v>300</v>
      </c>
      <c r="M203" s="228">
        <f t="shared" si="208"/>
        <v>0</v>
      </c>
      <c r="N203" s="36">
        <f t="shared" si="208"/>
        <v>0</v>
      </c>
      <c r="O203" s="120">
        <f t="shared" si="208"/>
        <v>0</v>
      </c>
      <c r="P203" s="317"/>
      <c r="Q203" s="331"/>
    </row>
    <row r="204" spans="1:17" hidden="1" x14ac:dyDescent="0.25">
      <c r="A204" s="70">
        <v>5210</v>
      </c>
      <c r="B204" s="55" t="s">
        <v>198</v>
      </c>
      <c r="C204" s="195">
        <f t="shared" si="170"/>
        <v>0</v>
      </c>
      <c r="D204" s="82">
        <f>SUM(D205:D213)</f>
        <v>0</v>
      </c>
      <c r="E204" s="71">
        <f>SUM(E205:E213)</f>
        <v>0</v>
      </c>
      <c r="F204" s="172">
        <f t="shared" ref="F204:N204" si="209">SUM(F205:F213)</f>
        <v>0</v>
      </c>
      <c r="G204" s="229">
        <f t="shared" si="209"/>
        <v>0</v>
      </c>
      <c r="H204" s="71">
        <f t="shared" si="209"/>
        <v>0</v>
      </c>
      <c r="I204" s="153">
        <f t="shared" si="209"/>
        <v>0</v>
      </c>
      <c r="J204" s="82">
        <f t="shared" si="209"/>
        <v>0</v>
      </c>
      <c r="K204" s="71">
        <f t="shared" si="209"/>
        <v>0</v>
      </c>
      <c r="L204" s="172">
        <f t="shared" si="209"/>
        <v>0</v>
      </c>
      <c r="M204" s="229">
        <f t="shared" si="209"/>
        <v>0</v>
      </c>
      <c r="N204" s="71">
        <f t="shared" si="209"/>
        <v>0</v>
      </c>
      <c r="O204" s="153">
        <f>SUM(O205:O213)</f>
        <v>0</v>
      </c>
      <c r="P204" s="313"/>
      <c r="Q204" s="331"/>
    </row>
    <row r="205" spans="1:17" hidden="1" x14ac:dyDescent="0.25">
      <c r="A205" s="27">
        <v>5211</v>
      </c>
      <c r="B205" s="38" t="s">
        <v>199</v>
      </c>
      <c r="C205" s="189">
        <f t="shared" si="170"/>
        <v>0</v>
      </c>
      <c r="D205" s="264"/>
      <c r="E205" s="40"/>
      <c r="F205" s="175">
        <f t="shared" ref="F205:F214" si="210">D205+E205</f>
        <v>0</v>
      </c>
      <c r="G205" s="220"/>
      <c r="H205" s="40"/>
      <c r="I205" s="86">
        <f t="shared" ref="I205:I214" si="211">G205+H205</f>
        <v>0</v>
      </c>
      <c r="J205" s="264"/>
      <c r="K205" s="40"/>
      <c r="L205" s="175">
        <f t="shared" ref="L205:L214" si="212">J205+K205</f>
        <v>0</v>
      </c>
      <c r="M205" s="220"/>
      <c r="N205" s="40"/>
      <c r="O205" s="86">
        <f t="shared" ref="O205:O214" si="213">M205+N205</f>
        <v>0</v>
      </c>
      <c r="P205" s="310"/>
      <c r="Q205" s="331"/>
    </row>
    <row r="206" spans="1:17" hidden="1" x14ac:dyDescent="0.25">
      <c r="A206" s="30">
        <v>5212</v>
      </c>
      <c r="B206" s="41" t="s">
        <v>200</v>
      </c>
      <c r="C206" s="190">
        <f t="shared" si="170"/>
        <v>0</v>
      </c>
      <c r="D206" s="265"/>
      <c r="E206" s="43"/>
      <c r="F206" s="93">
        <f t="shared" si="210"/>
        <v>0</v>
      </c>
      <c r="G206" s="230"/>
      <c r="H206" s="43"/>
      <c r="I206" s="87">
        <f t="shared" si="211"/>
        <v>0</v>
      </c>
      <c r="J206" s="265"/>
      <c r="K206" s="43"/>
      <c r="L206" s="93">
        <f t="shared" si="212"/>
        <v>0</v>
      </c>
      <c r="M206" s="230"/>
      <c r="N206" s="43"/>
      <c r="O206" s="87">
        <f t="shared" si="213"/>
        <v>0</v>
      </c>
      <c r="P206" s="311"/>
      <c r="Q206" s="331"/>
    </row>
    <row r="207" spans="1:17" hidden="1" x14ac:dyDescent="0.25">
      <c r="A207" s="30">
        <v>5213</v>
      </c>
      <c r="B207" s="41" t="s">
        <v>201</v>
      </c>
      <c r="C207" s="190">
        <f t="shared" si="170"/>
        <v>0</v>
      </c>
      <c r="D207" s="265"/>
      <c r="E207" s="43"/>
      <c r="F207" s="93">
        <f t="shared" si="210"/>
        <v>0</v>
      </c>
      <c r="G207" s="230"/>
      <c r="H207" s="43"/>
      <c r="I207" s="87">
        <f t="shared" si="211"/>
        <v>0</v>
      </c>
      <c r="J207" s="265"/>
      <c r="K207" s="43"/>
      <c r="L207" s="93">
        <f t="shared" si="212"/>
        <v>0</v>
      </c>
      <c r="M207" s="230"/>
      <c r="N207" s="43"/>
      <c r="O207" s="87">
        <f t="shared" si="213"/>
        <v>0</v>
      </c>
      <c r="P207" s="311"/>
      <c r="Q207" s="331"/>
    </row>
    <row r="208" spans="1:17" hidden="1" x14ac:dyDescent="0.25">
      <c r="A208" s="30">
        <v>5214</v>
      </c>
      <c r="B208" s="41" t="s">
        <v>202</v>
      </c>
      <c r="C208" s="190">
        <f t="shared" si="170"/>
        <v>0</v>
      </c>
      <c r="D208" s="265"/>
      <c r="E208" s="43"/>
      <c r="F208" s="93">
        <f t="shared" si="210"/>
        <v>0</v>
      </c>
      <c r="G208" s="230"/>
      <c r="H208" s="43"/>
      <c r="I208" s="87">
        <f t="shared" si="211"/>
        <v>0</v>
      </c>
      <c r="J208" s="265"/>
      <c r="K208" s="43"/>
      <c r="L208" s="93">
        <f t="shared" si="212"/>
        <v>0</v>
      </c>
      <c r="M208" s="230"/>
      <c r="N208" s="43"/>
      <c r="O208" s="87">
        <f t="shared" si="213"/>
        <v>0</v>
      </c>
      <c r="P208" s="311"/>
      <c r="Q208" s="331"/>
    </row>
    <row r="209" spans="1:17" hidden="1" x14ac:dyDescent="0.25">
      <c r="A209" s="30">
        <v>5215</v>
      </c>
      <c r="B209" s="41" t="s">
        <v>203</v>
      </c>
      <c r="C209" s="190">
        <f t="shared" si="170"/>
        <v>0</v>
      </c>
      <c r="D209" s="265"/>
      <c r="E209" s="43"/>
      <c r="F209" s="93">
        <f t="shared" si="210"/>
        <v>0</v>
      </c>
      <c r="G209" s="230"/>
      <c r="H209" s="43"/>
      <c r="I209" s="87">
        <f t="shared" si="211"/>
        <v>0</v>
      </c>
      <c r="J209" s="265"/>
      <c r="K209" s="43"/>
      <c r="L209" s="93">
        <f t="shared" si="212"/>
        <v>0</v>
      </c>
      <c r="M209" s="230"/>
      <c r="N209" s="43"/>
      <c r="O209" s="87">
        <f t="shared" si="213"/>
        <v>0</v>
      </c>
      <c r="P209" s="311"/>
      <c r="Q209" s="331"/>
    </row>
    <row r="210" spans="1:17" ht="24" hidden="1" x14ac:dyDescent="0.25">
      <c r="A210" s="30">
        <v>5216</v>
      </c>
      <c r="B210" s="41" t="s">
        <v>204</v>
      </c>
      <c r="C210" s="190">
        <f t="shared" si="170"/>
        <v>0</v>
      </c>
      <c r="D210" s="265"/>
      <c r="E210" s="43"/>
      <c r="F210" s="93">
        <f t="shared" si="210"/>
        <v>0</v>
      </c>
      <c r="G210" s="230"/>
      <c r="H210" s="43"/>
      <c r="I210" s="87">
        <f t="shared" si="211"/>
        <v>0</v>
      </c>
      <c r="J210" s="265"/>
      <c r="K210" s="43"/>
      <c r="L210" s="93">
        <f t="shared" si="212"/>
        <v>0</v>
      </c>
      <c r="M210" s="230"/>
      <c r="N210" s="43"/>
      <c r="O210" s="87">
        <f t="shared" si="213"/>
        <v>0</v>
      </c>
      <c r="P210" s="311"/>
      <c r="Q210" s="331"/>
    </row>
    <row r="211" spans="1:17" hidden="1" x14ac:dyDescent="0.25">
      <c r="A211" s="30">
        <v>5217</v>
      </c>
      <c r="B211" s="41" t="s">
        <v>205</v>
      </c>
      <c r="C211" s="190">
        <f t="shared" si="170"/>
        <v>0</v>
      </c>
      <c r="D211" s="265"/>
      <c r="E211" s="43"/>
      <c r="F211" s="93">
        <f t="shared" si="210"/>
        <v>0</v>
      </c>
      <c r="G211" s="230"/>
      <c r="H211" s="43"/>
      <c r="I211" s="87">
        <f t="shared" si="211"/>
        <v>0</v>
      </c>
      <c r="J211" s="265"/>
      <c r="K211" s="43"/>
      <c r="L211" s="93">
        <f t="shared" si="212"/>
        <v>0</v>
      </c>
      <c r="M211" s="230"/>
      <c r="N211" s="43"/>
      <c r="O211" s="87">
        <f t="shared" si="213"/>
        <v>0</v>
      </c>
      <c r="P211" s="311"/>
      <c r="Q211" s="331"/>
    </row>
    <row r="212" spans="1:17" hidden="1" x14ac:dyDescent="0.25">
      <c r="A212" s="30">
        <v>5218</v>
      </c>
      <c r="B212" s="41" t="s">
        <v>206</v>
      </c>
      <c r="C212" s="190">
        <f t="shared" si="170"/>
        <v>0</v>
      </c>
      <c r="D212" s="265"/>
      <c r="E212" s="43"/>
      <c r="F212" s="93">
        <f t="shared" si="210"/>
        <v>0</v>
      </c>
      <c r="G212" s="230"/>
      <c r="H212" s="43"/>
      <c r="I212" s="87">
        <f t="shared" si="211"/>
        <v>0</v>
      </c>
      <c r="J212" s="265"/>
      <c r="K212" s="43"/>
      <c r="L212" s="93">
        <f t="shared" si="212"/>
        <v>0</v>
      </c>
      <c r="M212" s="230"/>
      <c r="N212" s="43"/>
      <c r="O212" s="87">
        <f t="shared" si="213"/>
        <v>0</v>
      </c>
      <c r="P212" s="311"/>
      <c r="Q212" s="331"/>
    </row>
    <row r="213" spans="1:17" hidden="1" x14ac:dyDescent="0.25">
      <c r="A213" s="30">
        <v>5219</v>
      </c>
      <c r="B213" s="41" t="s">
        <v>207</v>
      </c>
      <c r="C213" s="190">
        <f t="shared" si="170"/>
        <v>0</v>
      </c>
      <c r="D213" s="265"/>
      <c r="E213" s="43"/>
      <c r="F213" s="93">
        <f t="shared" si="210"/>
        <v>0</v>
      </c>
      <c r="G213" s="230"/>
      <c r="H213" s="43"/>
      <c r="I213" s="87">
        <f t="shared" si="211"/>
        <v>0</v>
      </c>
      <c r="J213" s="265"/>
      <c r="K213" s="43"/>
      <c r="L213" s="93">
        <f t="shared" si="212"/>
        <v>0</v>
      </c>
      <c r="M213" s="230"/>
      <c r="N213" s="43"/>
      <c r="O213" s="87">
        <f t="shared" si="213"/>
        <v>0</v>
      </c>
      <c r="P213" s="311"/>
      <c r="Q213" s="331"/>
    </row>
    <row r="214" spans="1:17" ht="13.5" hidden="1" customHeight="1" x14ac:dyDescent="0.25">
      <c r="A214" s="72">
        <v>5220</v>
      </c>
      <c r="B214" s="41" t="s">
        <v>208</v>
      </c>
      <c r="C214" s="190">
        <f t="shared" si="170"/>
        <v>0</v>
      </c>
      <c r="D214" s="265"/>
      <c r="E214" s="43"/>
      <c r="F214" s="93">
        <f t="shared" si="210"/>
        <v>0</v>
      </c>
      <c r="G214" s="230"/>
      <c r="H214" s="43"/>
      <c r="I214" s="87">
        <f t="shared" si="211"/>
        <v>0</v>
      </c>
      <c r="J214" s="265"/>
      <c r="K214" s="43"/>
      <c r="L214" s="93">
        <f t="shared" si="212"/>
        <v>0</v>
      </c>
      <c r="M214" s="230"/>
      <c r="N214" s="43"/>
      <c r="O214" s="87">
        <f t="shared" si="213"/>
        <v>0</v>
      </c>
      <c r="P214" s="311"/>
      <c r="Q214" s="331"/>
    </row>
    <row r="215" spans="1:17" x14ac:dyDescent="0.25">
      <c r="A215" s="72">
        <v>5230</v>
      </c>
      <c r="B215" s="41" t="s">
        <v>209</v>
      </c>
      <c r="C215" s="190">
        <f t="shared" si="170"/>
        <v>300</v>
      </c>
      <c r="D215" s="129">
        <f t="shared" ref="D215:E215" si="214">SUM(D216:D223)</f>
        <v>0</v>
      </c>
      <c r="E215" s="87">
        <f t="shared" si="214"/>
        <v>0</v>
      </c>
      <c r="F215" s="312">
        <f>SUM(F216:F223)</f>
        <v>0</v>
      </c>
      <c r="G215" s="231">
        <f t="shared" ref="G215:N215" si="215">SUM(G216:G223)</f>
        <v>0</v>
      </c>
      <c r="H215" s="87">
        <f t="shared" si="215"/>
        <v>0</v>
      </c>
      <c r="I215" s="312">
        <f t="shared" si="215"/>
        <v>0</v>
      </c>
      <c r="J215" s="129">
        <f t="shared" si="215"/>
        <v>300</v>
      </c>
      <c r="K215" s="73">
        <f t="shared" si="215"/>
        <v>0</v>
      </c>
      <c r="L215" s="93">
        <f t="shared" si="215"/>
        <v>300</v>
      </c>
      <c r="M215" s="231">
        <f t="shared" si="215"/>
        <v>0</v>
      </c>
      <c r="N215" s="73">
        <f t="shared" si="215"/>
        <v>0</v>
      </c>
      <c r="O215" s="87">
        <f>SUM(O216:O223)</f>
        <v>0</v>
      </c>
      <c r="P215" s="311"/>
      <c r="Q215" s="331"/>
    </row>
    <row r="216" spans="1:17" hidden="1" x14ac:dyDescent="0.25">
      <c r="A216" s="30">
        <v>5231</v>
      </c>
      <c r="B216" s="41" t="s">
        <v>210</v>
      </c>
      <c r="C216" s="190">
        <f t="shared" si="170"/>
        <v>0</v>
      </c>
      <c r="D216" s="265"/>
      <c r="E216" s="43"/>
      <c r="F216" s="93">
        <f t="shared" ref="F216:F225" si="216">D216+E216</f>
        <v>0</v>
      </c>
      <c r="G216" s="230"/>
      <c r="H216" s="43"/>
      <c r="I216" s="87">
        <f t="shared" ref="I216:I225" si="217">G216+H216</f>
        <v>0</v>
      </c>
      <c r="J216" s="265"/>
      <c r="K216" s="43"/>
      <c r="L216" s="93">
        <f t="shared" ref="L216:L225" si="218">J216+K216</f>
        <v>0</v>
      </c>
      <c r="M216" s="230"/>
      <c r="N216" s="43"/>
      <c r="O216" s="87">
        <f t="shared" ref="O216:O225" si="219">M216+N216</f>
        <v>0</v>
      </c>
      <c r="P216" s="311"/>
      <c r="Q216" s="331"/>
    </row>
    <row r="217" spans="1:17" hidden="1" x14ac:dyDescent="0.25">
      <c r="A217" s="30">
        <v>5232</v>
      </c>
      <c r="B217" s="41" t="s">
        <v>211</v>
      </c>
      <c r="C217" s="190">
        <f t="shared" si="170"/>
        <v>0</v>
      </c>
      <c r="D217" s="265"/>
      <c r="E217" s="43"/>
      <c r="F217" s="93">
        <f t="shared" si="216"/>
        <v>0</v>
      </c>
      <c r="G217" s="230"/>
      <c r="H217" s="43"/>
      <c r="I217" s="87">
        <f t="shared" si="217"/>
        <v>0</v>
      </c>
      <c r="J217" s="265"/>
      <c r="K217" s="43"/>
      <c r="L217" s="93">
        <f t="shared" si="218"/>
        <v>0</v>
      </c>
      <c r="M217" s="230"/>
      <c r="N217" s="43"/>
      <c r="O217" s="87">
        <f t="shared" si="219"/>
        <v>0</v>
      </c>
      <c r="P217" s="311"/>
      <c r="Q217" s="331"/>
    </row>
    <row r="218" spans="1:17" x14ac:dyDescent="0.25">
      <c r="A218" s="30">
        <v>5233</v>
      </c>
      <c r="B218" s="41" t="s">
        <v>212</v>
      </c>
      <c r="C218" s="190">
        <f t="shared" si="170"/>
        <v>300</v>
      </c>
      <c r="D218" s="265"/>
      <c r="E218" s="155"/>
      <c r="F218" s="312">
        <f t="shared" si="216"/>
        <v>0</v>
      </c>
      <c r="G218" s="230"/>
      <c r="H218" s="155"/>
      <c r="I218" s="312">
        <f t="shared" si="217"/>
        <v>0</v>
      </c>
      <c r="J218" s="265">
        <v>300</v>
      </c>
      <c r="K218" s="43"/>
      <c r="L218" s="93">
        <f t="shared" si="218"/>
        <v>300</v>
      </c>
      <c r="M218" s="230"/>
      <c r="N218" s="43"/>
      <c r="O218" s="87">
        <f t="shared" si="219"/>
        <v>0</v>
      </c>
      <c r="P218" s="311"/>
      <c r="Q218" s="331"/>
    </row>
    <row r="219" spans="1:17" ht="24" hidden="1" x14ac:dyDescent="0.25">
      <c r="A219" s="30">
        <v>5234</v>
      </c>
      <c r="B219" s="41" t="s">
        <v>213</v>
      </c>
      <c r="C219" s="190">
        <f t="shared" si="170"/>
        <v>0</v>
      </c>
      <c r="D219" s="265"/>
      <c r="E219" s="43"/>
      <c r="F219" s="93">
        <f t="shared" si="216"/>
        <v>0</v>
      </c>
      <c r="G219" s="230"/>
      <c r="H219" s="43"/>
      <c r="I219" s="87">
        <f t="shared" si="217"/>
        <v>0</v>
      </c>
      <c r="J219" s="265"/>
      <c r="K219" s="43"/>
      <c r="L219" s="93">
        <f t="shared" si="218"/>
        <v>0</v>
      </c>
      <c r="M219" s="230"/>
      <c r="N219" s="43"/>
      <c r="O219" s="87">
        <f t="shared" si="219"/>
        <v>0</v>
      </c>
      <c r="P219" s="311"/>
      <c r="Q219" s="331"/>
    </row>
    <row r="220" spans="1:17" ht="14.25" hidden="1" customHeight="1" x14ac:dyDescent="0.25">
      <c r="A220" s="30">
        <v>5236</v>
      </c>
      <c r="B220" s="41" t="s">
        <v>214</v>
      </c>
      <c r="C220" s="190">
        <f t="shared" si="170"/>
        <v>0</v>
      </c>
      <c r="D220" s="265"/>
      <c r="E220" s="43"/>
      <c r="F220" s="93">
        <f t="shared" si="216"/>
        <v>0</v>
      </c>
      <c r="G220" s="230"/>
      <c r="H220" s="43"/>
      <c r="I220" s="87">
        <f t="shared" si="217"/>
        <v>0</v>
      </c>
      <c r="J220" s="265"/>
      <c r="K220" s="43"/>
      <c r="L220" s="93">
        <f t="shared" si="218"/>
        <v>0</v>
      </c>
      <c r="M220" s="230"/>
      <c r="N220" s="43"/>
      <c r="O220" s="87">
        <f t="shared" si="219"/>
        <v>0</v>
      </c>
      <c r="P220" s="311"/>
      <c r="Q220" s="331"/>
    </row>
    <row r="221" spans="1:17" ht="14.25" hidden="1" customHeight="1" x14ac:dyDescent="0.25">
      <c r="A221" s="30">
        <v>5237</v>
      </c>
      <c r="B221" s="41" t="s">
        <v>215</v>
      </c>
      <c r="C221" s="190">
        <f t="shared" si="170"/>
        <v>0</v>
      </c>
      <c r="D221" s="265"/>
      <c r="E221" s="43"/>
      <c r="F221" s="93">
        <f t="shared" si="216"/>
        <v>0</v>
      </c>
      <c r="G221" s="230"/>
      <c r="H221" s="43"/>
      <c r="I221" s="87">
        <f t="shared" si="217"/>
        <v>0</v>
      </c>
      <c r="J221" s="265"/>
      <c r="K221" s="43"/>
      <c r="L221" s="93">
        <f t="shared" si="218"/>
        <v>0</v>
      </c>
      <c r="M221" s="230"/>
      <c r="N221" s="43"/>
      <c r="O221" s="87">
        <f t="shared" si="219"/>
        <v>0</v>
      </c>
      <c r="P221" s="311"/>
      <c r="Q221" s="331"/>
    </row>
    <row r="222" spans="1:17" ht="24" hidden="1" x14ac:dyDescent="0.25">
      <c r="A222" s="30">
        <v>5238</v>
      </c>
      <c r="B222" s="41" t="s">
        <v>216</v>
      </c>
      <c r="C222" s="190">
        <f t="shared" si="170"/>
        <v>0</v>
      </c>
      <c r="D222" s="265"/>
      <c r="E222" s="43"/>
      <c r="F222" s="93">
        <f t="shared" si="216"/>
        <v>0</v>
      </c>
      <c r="G222" s="230"/>
      <c r="H222" s="43"/>
      <c r="I222" s="87">
        <f t="shared" si="217"/>
        <v>0</v>
      </c>
      <c r="J222" s="265"/>
      <c r="K222" s="43"/>
      <c r="L222" s="93">
        <f t="shared" si="218"/>
        <v>0</v>
      </c>
      <c r="M222" s="230"/>
      <c r="N222" s="43"/>
      <c r="O222" s="87">
        <f t="shared" si="219"/>
        <v>0</v>
      </c>
      <c r="P222" s="311"/>
      <c r="Q222" s="331"/>
    </row>
    <row r="223" spans="1:17" ht="24" hidden="1" x14ac:dyDescent="0.25">
      <c r="A223" s="30">
        <v>5239</v>
      </c>
      <c r="B223" s="41" t="s">
        <v>217</v>
      </c>
      <c r="C223" s="190">
        <f t="shared" si="170"/>
        <v>0</v>
      </c>
      <c r="D223" s="265"/>
      <c r="E223" s="43"/>
      <c r="F223" s="93">
        <f t="shared" si="216"/>
        <v>0</v>
      </c>
      <c r="G223" s="230"/>
      <c r="H223" s="43"/>
      <c r="I223" s="87">
        <f t="shared" si="217"/>
        <v>0</v>
      </c>
      <c r="J223" s="265"/>
      <c r="K223" s="43"/>
      <c r="L223" s="93">
        <f t="shared" si="218"/>
        <v>0</v>
      </c>
      <c r="M223" s="230"/>
      <c r="N223" s="43"/>
      <c r="O223" s="87">
        <f t="shared" si="219"/>
        <v>0</v>
      </c>
      <c r="P223" s="311"/>
      <c r="Q223" s="331"/>
    </row>
    <row r="224" spans="1:17" ht="24" hidden="1" x14ac:dyDescent="0.25">
      <c r="A224" s="72">
        <v>5240</v>
      </c>
      <c r="B224" s="41" t="s">
        <v>218</v>
      </c>
      <c r="C224" s="190">
        <f t="shared" si="170"/>
        <v>0</v>
      </c>
      <c r="D224" s="265"/>
      <c r="E224" s="43"/>
      <c r="F224" s="93">
        <f t="shared" si="216"/>
        <v>0</v>
      </c>
      <c r="G224" s="230"/>
      <c r="H224" s="43"/>
      <c r="I224" s="87">
        <f t="shared" si="217"/>
        <v>0</v>
      </c>
      <c r="J224" s="265"/>
      <c r="K224" s="43"/>
      <c r="L224" s="93">
        <f t="shared" si="218"/>
        <v>0</v>
      </c>
      <c r="M224" s="230"/>
      <c r="N224" s="43"/>
      <c r="O224" s="87">
        <f t="shared" si="219"/>
        <v>0</v>
      </c>
      <c r="P224" s="311"/>
      <c r="Q224" s="331"/>
    </row>
    <row r="225" spans="1:17" hidden="1" x14ac:dyDescent="0.25">
      <c r="A225" s="72">
        <v>5250</v>
      </c>
      <c r="B225" s="41" t="s">
        <v>219</v>
      </c>
      <c r="C225" s="190">
        <f t="shared" si="170"/>
        <v>0</v>
      </c>
      <c r="D225" s="265"/>
      <c r="E225" s="43"/>
      <c r="F225" s="93">
        <f t="shared" si="216"/>
        <v>0</v>
      </c>
      <c r="G225" s="230"/>
      <c r="H225" s="43"/>
      <c r="I225" s="87">
        <f t="shared" si="217"/>
        <v>0</v>
      </c>
      <c r="J225" s="265"/>
      <c r="K225" s="43"/>
      <c r="L225" s="93">
        <f t="shared" si="218"/>
        <v>0</v>
      </c>
      <c r="M225" s="230"/>
      <c r="N225" s="43"/>
      <c r="O225" s="87">
        <f t="shared" si="219"/>
        <v>0</v>
      </c>
      <c r="P225" s="311"/>
      <c r="Q225" s="331"/>
    </row>
    <row r="226" spans="1:17" hidden="1" x14ac:dyDescent="0.25">
      <c r="A226" s="72">
        <v>5260</v>
      </c>
      <c r="B226" s="41" t="s">
        <v>220</v>
      </c>
      <c r="C226" s="190">
        <f t="shared" si="170"/>
        <v>0</v>
      </c>
      <c r="D226" s="129">
        <f t="shared" ref="D226:E226" si="220">SUM(D227)</f>
        <v>0</v>
      </c>
      <c r="E226" s="73">
        <f t="shared" si="220"/>
        <v>0</v>
      </c>
      <c r="F226" s="93">
        <f>SUM(F227)</f>
        <v>0</v>
      </c>
      <c r="G226" s="231">
        <f t="shared" ref="G226:N226" si="221">SUM(G227)</f>
        <v>0</v>
      </c>
      <c r="H226" s="73">
        <f t="shared" si="221"/>
        <v>0</v>
      </c>
      <c r="I226" s="87">
        <f t="shared" si="221"/>
        <v>0</v>
      </c>
      <c r="J226" s="129">
        <f t="shared" si="221"/>
        <v>0</v>
      </c>
      <c r="K226" s="73">
        <f t="shared" si="221"/>
        <v>0</v>
      </c>
      <c r="L226" s="93">
        <f t="shared" si="221"/>
        <v>0</v>
      </c>
      <c r="M226" s="231">
        <f t="shared" si="221"/>
        <v>0</v>
      </c>
      <c r="N226" s="73">
        <f t="shared" si="221"/>
        <v>0</v>
      </c>
      <c r="O226" s="87">
        <f>SUM(O227)</f>
        <v>0</v>
      </c>
      <c r="P226" s="311"/>
      <c r="Q226" s="331"/>
    </row>
    <row r="227" spans="1:17" ht="24" hidden="1" x14ac:dyDescent="0.25">
      <c r="A227" s="30">
        <v>5269</v>
      </c>
      <c r="B227" s="41" t="s">
        <v>221</v>
      </c>
      <c r="C227" s="190">
        <f t="shared" si="170"/>
        <v>0</v>
      </c>
      <c r="D227" s="265"/>
      <c r="E227" s="43"/>
      <c r="F227" s="93">
        <f t="shared" ref="F227:F228" si="222">D227+E227</f>
        <v>0</v>
      </c>
      <c r="G227" s="230"/>
      <c r="H227" s="43"/>
      <c r="I227" s="87">
        <f t="shared" ref="I227:I228" si="223">G227+H227</f>
        <v>0</v>
      </c>
      <c r="J227" s="265"/>
      <c r="K227" s="43"/>
      <c r="L227" s="93">
        <f t="shared" ref="L227:L228" si="224">J227+K227</f>
        <v>0</v>
      </c>
      <c r="M227" s="230"/>
      <c r="N227" s="43"/>
      <c r="O227" s="87">
        <f t="shared" ref="O227:O228" si="225">M227+N227</f>
        <v>0</v>
      </c>
      <c r="P227" s="311"/>
      <c r="Q227" s="331"/>
    </row>
    <row r="228" spans="1:17" ht="24" hidden="1" x14ac:dyDescent="0.25">
      <c r="A228" s="70">
        <v>5270</v>
      </c>
      <c r="B228" s="55" t="s">
        <v>222</v>
      </c>
      <c r="C228" s="195">
        <f t="shared" si="170"/>
        <v>0</v>
      </c>
      <c r="D228" s="262"/>
      <c r="E228" s="74"/>
      <c r="F228" s="172">
        <f t="shared" si="222"/>
        <v>0</v>
      </c>
      <c r="G228" s="232"/>
      <c r="H228" s="74"/>
      <c r="I228" s="153">
        <f t="shared" si="223"/>
        <v>0</v>
      </c>
      <c r="J228" s="262"/>
      <c r="K228" s="74"/>
      <c r="L228" s="172">
        <f t="shared" si="224"/>
        <v>0</v>
      </c>
      <c r="M228" s="232"/>
      <c r="N228" s="74"/>
      <c r="O228" s="153">
        <f t="shared" si="225"/>
        <v>0</v>
      </c>
      <c r="P228" s="313"/>
      <c r="Q228" s="331"/>
    </row>
    <row r="229" spans="1:17" hidden="1" x14ac:dyDescent="0.25">
      <c r="A229" s="67">
        <v>6000</v>
      </c>
      <c r="B229" s="67" t="s">
        <v>223</v>
      </c>
      <c r="C229" s="200">
        <f t="shared" si="170"/>
        <v>0</v>
      </c>
      <c r="D229" s="134">
        <f t="shared" ref="D229:E229" si="226">D230+D250+D258</f>
        <v>0</v>
      </c>
      <c r="E229" s="68">
        <f t="shared" si="226"/>
        <v>0</v>
      </c>
      <c r="F229" s="170">
        <f>F230+F250+F258</f>
        <v>0</v>
      </c>
      <c r="G229" s="227">
        <f t="shared" ref="G229:N229" si="227">G230+G250+G258</f>
        <v>0</v>
      </c>
      <c r="H229" s="68">
        <f t="shared" si="227"/>
        <v>0</v>
      </c>
      <c r="I229" s="122">
        <f t="shared" si="227"/>
        <v>0</v>
      </c>
      <c r="J229" s="134">
        <f t="shared" si="227"/>
        <v>0</v>
      </c>
      <c r="K229" s="68">
        <f t="shared" si="227"/>
        <v>0</v>
      </c>
      <c r="L229" s="170">
        <f t="shared" si="227"/>
        <v>0</v>
      </c>
      <c r="M229" s="227">
        <f t="shared" si="227"/>
        <v>0</v>
      </c>
      <c r="N229" s="68">
        <f t="shared" si="227"/>
        <v>0</v>
      </c>
      <c r="O229" s="122">
        <f>O230+O250+O258</f>
        <v>0</v>
      </c>
      <c r="P229" s="439"/>
      <c r="Q229" s="331"/>
    </row>
    <row r="230" spans="1:17" ht="14.25" hidden="1" customHeight="1" x14ac:dyDescent="0.25">
      <c r="A230" s="49">
        <v>6200</v>
      </c>
      <c r="B230" s="78" t="s">
        <v>224</v>
      </c>
      <c r="C230" s="202">
        <f t="shared" si="170"/>
        <v>0</v>
      </c>
      <c r="D230" s="135">
        <f t="shared" ref="D230:E230" si="228">SUM(D231,D232,D234,D237,D243,D244,D245)</f>
        <v>0</v>
      </c>
      <c r="E230" s="81">
        <f t="shared" si="228"/>
        <v>0</v>
      </c>
      <c r="F230" s="171">
        <f>SUM(F231,F232,F234,F237,F243,F244,F245)</f>
        <v>0</v>
      </c>
      <c r="G230" s="236">
        <f t="shared" ref="G230:N230" si="229">SUM(G231,G232,G234,G237,G243,G244,G245)</f>
        <v>0</v>
      </c>
      <c r="H230" s="81">
        <f t="shared" si="229"/>
        <v>0</v>
      </c>
      <c r="I230" s="121">
        <f t="shared" si="229"/>
        <v>0</v>
      </c>
      <c r="J230" s="135">
        <f t="shared" si="229"/>
        <v>0</v>
      </c>
      <c r="K230" s="81">
        <f t="shared" si="229"/>
        <v>0</v>
      </c>
      <c r="L230" s="171">
        <f t="shared" si="229"/>
        <v>0</v>
      </c>
      <c r="M230" s="236">
        <f t="shared" si="229"/>
        <v>0</v>
      </c>
      <c r="N230" s="81">
        <f t="shared" si="229"/>
        <v>0</v>
      </c>
      <c r="O230" s="121">
        <f>SUM(O231,O232,O234,O237,O243,O244,O245)</f>
        <v>0</v>
      </c>
      <c r="P230" s="440"/>
      <c r="Q230" s="331"/>
    </row>
    <row r="231" spans="1:17" ht="24" hidden="1" x14ac:dyDescent="0.25">
      <c r="A231" s="509">
        <v>6220</v>
      </c>
      <c r="B231" s="38" t="s">
        <v>225</v>
      </c>
      <c r="C231" s="189">
        <f t="shared" si="170"/>
        <v>0</v>
      </c>
      <c r="D231" s="264"/>
      <c r="E231" s="40"/>
      <c r="F231" s="175">
        <f>D231+E231</f>
        <v>0</v>
      </c>
      <c r="G231" s="220"/>
      <c r="H231" s="40"/>
      <c r="I231" s="86">
        <f>G231+H231</f>
        <v>0</v>
      </c>
      <c r="J231" s="264"/>
      <c r="K231" s="40"/>
      <c r="L231" s="175">
        <f>J231+K231</f>
        <v>0</v>
      </c>
      <c r="M231" s="220"/>
      <c r="N231" s="40"/>
      <c r="O231" s="86">
        <f>M231+N231</f>
        <v>0</v>
      </c>
      <c r="P231" s="310"/>
      <c r="Q231" s="331"/>
    </row>
    <row r="232" spans="1:17" hidden="1" x14ac:dyDescent="0.25">
      <c r="A232" s="72">
        <v>6230</v>
      </c>
      <c r="B232" s="41" t="s">
        <v>226</v>
      </c>
      <c r="C232" s="190">
        <f t="shared" si="170"/>
        <v>0</v>
      </c>
      <c r="D232" s="129">
        <f t="shared" ref="D232:O232" si="230">SUM(D233)</f>
        <v>0</v>
      </c>
      <c r="E232" s="73">
        <f t="shared" si="230"/>
        <v>0</v>
      </c>
      <c r="F232" s="93">
        <f t="shared" si="230"/>
        <v>0</v>
      </c>
      <c r="G232" s="231">
        <f t="shared" si="230"/>
        <v>0</v>
      </c>
      <c r="H232" s="73">
        <f t="shared" si="230"/>
        <v>0</v>
      </c>
      <c r="I232" s="87">
        <f t="shared" si="230"/>
        <v>0</v>
      </c>
      <c r="J232" s="129">
        <f t="shared" si="230"/>
        <v>0</v>
      </c>
      <c r="K232" s="73">
        <f t="shared" si="230"/>
        <v>0</v>
      </c>
      <c r="L232" s="93">
        <f t="shared" si="230"/>
        <v>0</v>
      </c>
      <c r="M232" s="231">
        <f t="shared" si="230"/>
        <v>0</v>
      </c>
      <c r="N232" s="73">
        <f t="shared" si="230"/>
        <v>0</v>
      </c>
      <c r="O232" s="87">
        <f t="shared" si="230"/>
        <v>0</v>
      </c>
      <c r="P232" s="311"/>
      <c r="Q232" s="331"/>
    </row>
    <row r="233" spans="1:17" ht="24" hidden="1" x14ac:dyDescent="0.25">
      <c r="A233" s="30">
        <v>6239</v>
      </c>
      <c r="B233" s="38" t="s">
        <v>227</v>
      </c>
      <c r="C233" s="190">
        <f t="shared" si="170"/>
        <v>0</v>
      </c>
      <c r="D233" s="264"/>
      <c r="E233" s="40"/>
      <c r="F233" s="175">
        <f>D233+E233</f>
        <v>0</v>
      </c>
      <c r="G233" s="220"/>
      <c r="H233" s="40"/>
      <c r="I233" s="86">
        <f>G233+H233</f>
        <v>0</v>
      </c>
      <c r="J233" s="264"/>
      <c r="K233" s="40"/>
      <c r="L233" s="175">
        <f>J233+K233</f>
        <v>0</v>
      </c>
      <c r="M233" s="220"/>
      <c r="N233" s="40"/>
      <c r="O233" s="86">
        <f>M233+N233</f>
        <v>0</v>
      </c>
      <c r="P233" s="310"/>
      <c r="Q233" s="331"/>
    </row>
    <row r="234" spans="1:17" ht="24" hidden="1" x14ac:dyDescent="0.25">
      <c r="A234" s="72">
        <v>6240</v>
      </c>
      <c r="B234" s="41" t="s">
        <v>228</v>
      </c>
      <c r="C234" s="190">
        <f t="shared" si="170"/>
        <v>0</v>
      </c>
      <c r="D234" s="129">
        <f t="shared" ref="D234:E234" si="231">SUM(D235:D236)</f>
        <v>0</v>
      </c>
      <c r="E234" s="73">
        <f t="shared" si="231"/>
        <v>0</v>
      </c>
      <c r="F234" s="93">
        <f>SUM(F235:F236)</f>
        <v>0</v>
      </c>
      <c r="G234" s="231">
        <f t="shared" ref="G234:N234" si="232">SUM(G235:G236)</f>
        <v>0</v>
      </c>
      <c r="H234" s="73">
        <f t="shared" si="232"/>
        <v>0</v>
      </c>
      <c r="I234" s="87">
        <f t="shared" si="232"/>
        <v>0</v>
      </c>
      <c r="J234" s="129">
        <f t="shared" si="232"/>
        <v>0</v>
      </c>
      <c r="K234" s="73">
        <f t="shared" si="232"/>
        <v>0</v>
      </c>
      <c r="L234" s="93">
        <f t="shared" si="232"/>
        <v>0</v>
      </c>
      <c r="M234" s="231">
        <f t="shared" si="232"/>
        <v>0</v>
      </c>
      <c r="N234" s="73">
        <f t="shared" si="232"/>
        <v>0</v>
      </c>
      <c r="O234" s="87">
        <f>SUM(O235:O236)</f>
        <v>0</v>
      </c>
      <c r="P234" s="311"/>
      <c r="Q234" s="331"/>
    </row>
    <row r="235" spans="1:17" hidden="1" x14ac:dyDescent="0.25">
      <c r="A235" s="30">
        <v>6241</v>
      </c>
      <c r="B235" s="41" t="s">
        <v>229</v>
      </c>
      <c r="C235" s="190">
        <f t="shared" si="170"/>
        <v>0</v>
      </c>
      <c r="D235" s="265"/>
      <c r="E235" s="43"/>
      <c r="F235" s="93">
        <f t="shared" ref="F235:F236" si="233">D235+E235</f>
        <v>0</v>
      </c>
      <c r="G235" s="230"/>
      <c r="H235" s="43"/>
      <c r="I235" s="87">
        <f t="shared" ref="I235:I236" si="234">G235+H235</f>
        <v>0</v>
      </c>
      <c r="J235" s="265"/>
      <c r="K235" s="43"/>
      <c r="L235" s="93">
        <f t="shared" ref="L235:L236" si="235">J235+K235</f>
        <v>0</v>
      </c>
      <c r="M235" s="230"/>
      <c r="N235" s="43"/>
      <c r="O235" s="87">
        <f t="shared" ref="O235:O236" si="236">M235+N235</f>
        <v>0</v>
      </c>
      <c r="P235" s="311"/>
      <c r="Q235" s="331"/>
    </row>
    <row r="236" spans="1:17" hidden="1" x14ac:dyDescent="0.25">
      <c r="A236" s="30">
        <v>6242</v>
      </c>
      <c r="B236" s="41" t="s">
        <v>230</v>
      </c>
      <c r="C236" s="190">
        <f t="shared" si="170"/>
        <v>0</v>
      </c>
      <c r="D236" s="265"/>
      <c r="E236" s="43"/>
      <c r="F236" s="93">
        <f t="shared" si="233"/>
        <v>0</v>
      </c>
      <c r="G236" s="230"/>
      <c r="H236" s="43"/>
      <c r="I236" s="87">
        <f t="shared" si="234"/>
        <v>0</v>
      </c>
      <c r="J236" s="265"/>
      <c r="K236" s="43"/>
      <c r="L236" s="93">
        <f t="shared" si="235"/>
        <v>0</v>
      </c>
      <c r="M236" s="230"/>
      <c r="N236" s="43"/>
      <c r="O236" s="87">
        <f t="shared" si="236"/>
        <v>0</v>
      </c>
      <c r="P236" s="311"/>
      <c r="Q236" s="331"/>
    </row>
    <row r="237" spans="1:17" ht="25.5" hidden="1" customHeight="1" x14ac:dyDescent="0.25">
      <c r="A237" s="72">
        <v>6250</v>
      </c>
      <c r="B237" s="41" t="s">
        <v>231</v>
      </c>
      <c r="C237" s="190">
        <f t="shared" si="170"/>
        <v>0</v>
      </c>
      <c r="D237" s="129">
        <f t="shared" ref="D237:E237" si="237">SUM(D238:D242)</f>
        <v>0</v>
      </c>
      <c r="E237" s="73">
        <f t="shared" si="237"/>
        <v>0</v>
      </c>
      <c r="F237" s="93">
        <f>SUM(F238:F242)</f>
        <v>0</v>
      </c>
      <c r="G237" s="231">
        <f t="shared" ref="G237:N237" si="238">SUM(G238:G242)</f>
        <v>0</v>
      </c>
      <c r="H237" s="73">
        <f t="shared" si="238"/>
        <v>0</v>
      </c>
      <c r="I237" s="87">
        <f t="shared" si="238"/>
        <v>0</v>
      </c>
      <c r="J237" s="129">
        <f t="shared" si="238"/>
        <v>0</v>
      </c>
      <c r="K237" s="73">
        <f t="shared" si="238"/>
        <v>0</v>
      </c>
      <c r="L237" s="93">
        <f t="shared" si="238"/>
        <v>0</v>
      </c>
      <c r="M237" s="231">
        <f t="shared" si="238"/>
        <v>0</v>
      </c>
      <c r="N237" s="73">
        <f t="shared" si="238"/>
        <v>0</v>
      </c>
      <c r="O237" s="87">
        <f>SUM(O238:O242)</f>
        <v>0</v>
      </c>
      <c r="P237" s="311"/>
      <c r="Q237" s="331"/>
    </row>
    <row r="238" spans="1:17" ht="14.25" hidden="1" customHeight="1" x14ac:dyDescent="0.25">
      <c r="A238" s="30">
        <v>6252</v>
      </c>
      <c r="B238" s="41" t="s">
        <v>232</v>
      </c>
      <c r="C238" s="190">
        <f t="shared" si="170"/>
        <v>0</v>
      </c>
      <c r="D238" s="265"/>
      <c r="E238" s="43"/>
      <c r="F238" s="93">
        <f t="shared" ref="F238:F244" si="239">D238+E238</f>
        <v>0</v>
      </c>
      <c r="G238" s="230"/>
      <c r="H238" s="43"/>
      <c r="I238" s="87">
        <f t="shared" ref="I238:I244" si="240">G238+H238</f>
        <v>0</v>
      </c>
      <c r="J238" s="265"/>
      <c r="K238" s="43"/>
      <c r="L238" s="93">
        <f t="shared" ref="L238:L244" si="241">J238+K238</f>
        <v>0</v>
      </c>
      <c r="M238" s="230"/>
      <c r="N238" s="43"/>
      <c r="O238" s="87">
        <f t="shared" ref="O238:O244" si="242">M238+N238</f>
        <v>0</v>
      </c>
      <c r="P238" s="311"/>
      <c r="Q238" s="331"/>
    </row>
    <row r="239" spans="1:17" ht="14.25" hidden="1" customHeight="1" x14ac:dyDescent="0.25">
      <c r="A239" s="30">
        <v>6253</v>
      </c>
      <c r="B239" s="41" t="s">
        <v>233</v>
      </c>
      <c r="C239" s="190">
        <f t="shared" si="170"/>
        <v>0</v>
      </c>
      <c r="D239" s="265"/>
      <c r="E239" s="43"/>
      <c r="F239" s="93">
        <f t="shared" si="239"/>
        <v>0</v>
      </c>
      <c r="G239" s="230"/>
      <c r="H239" s="43"/>
      <c r="I239" s="87">
        <f t="shared" si="240"/>
        <v>0</v>
      </c>
      <c r="J239" s="265"/>
      <c r="K239" s="43"/>
      <c r="L239" s="93">
        <f t="shared" si="241"/>
        <v>0</v>
      </c>
      <c r="M239" s="230"/>
      <c r="N239" s="43"/>
      <c r="O239" s="87">
        <f t="shared" si="242"/>
        <v>0</v>
      </c>
      <c r="P239" s="311"/>
      <c r="Q239" s="331"/>
    </row>
    <row r="240" spans="1:17" ht="24" hidden="1" x14ac:dyDescent="0.25">
      <c r="A240" s="30">
        <v>6254</v>
      </c>
      <c r="B240" s="41" t="s">
        <v>234</v>
      </c>
      <c r="C240" s="190">
        <f t="shared" si="170"/>
        <v>0</v>
      </c>
      <c r="D240" s="265"/>
      <c r="E240" s="43"/>
      <c r="F240" s="93">
        <f t="shared" si="239"/>
        <v>0</v>
      </c>
      <c r="G240" s="230"/>
      <c r="H240" s="43"/>
      <c r="I240" s="87">
        <f t="shared" si="240"/>
        <v>0</v>
      </c>
      <c r="J240" s="265"/>
      <c r="K240" s="43"/>
      <c r="L240" s="93">
        <f t="shared" si="241"/>
        <v>0</v>
      </c>
      <c r="M240" s="230"/>
      <c r="N240" s="43"/>
      <c r="O240" s="87">
        <f t="shared" si="242"/>
        <v>0</v>
      </c>
      <c r="P240" s="311"/>
      <c r="Q240" s="331"/>
    </row>
    <row r="241" spans="1:17" ht="24" hidden="1" x14ac:dyDescent="0.25">
      <c r="A241" s="30">
        <v>6255</v>
      </c>
      <c r="B241" s="41" t="s">
        <v>235</v>
      </c>
      <c r="C241" s="190">
        <f t="shared" ref="C241:C295" si="243">SUM(F241,I241,L241,O241)</f>
        <v>0</v>
      </c>
      <c r="D241" s="265"/>
      <c r="E241" s="43"/>
      <c r="F241" s="93">
        <f t="shared" si="239"/>
        <v>0</v>
      </c>
      <c r="G241" s="230"/>
      <c r="H241" s="43"/>
      <c r="I241" s="87">
        <f t="shared" si="240"/>
        <v>0</v>
      </c>
      <c r="J241" s="265"/>
      <c r="K241" s="43"/>
      <c r="L241" s="93">
        <f t="shared" si="241"/>
        <v>0</v>
      </c>
      <c r="M241" s="230"/>
      <c r="N241" s="43"/>
      <c r="O241" s="87">
        <f t="shared" si="242"/>
        <v>0</v>
      </c>
      <c r="P241" s="311"/>
      <c r="Q241" s="331"/>
    </row>
    <row r="242" spans="1:17" hidden="1" x14ac:dyDescent="0.25">
      <c r="A242" s="30">
        <v>6259</v>
      </c>
      <c r="B242" s="41" t="s">
        <v>236</v>
      </c>
      <c r="C242" s="190">
        <f t="shared" si="243"/>
        <v>0</v>
      </c>
      <c r="D242" s="265"/>
      <c r="E242" s="43"/>
      <c r="F242" s="93">
        <f t="shared" si="239"/>
        <v>0</v>
      </c>
      <c r="G242" s="230"/>
      <c r="H242" s="43"/>
      <c r="I242" s="87">
        <f t="shared" si="240"/>
        <v>0</v>
      </c>
      <c r="J242" s="265"/>
      <c r="K242" s="43"/>
      <c r="L242" s="93">
        <f t="shared" si="241"/>
        <v>0</v>
      </c>
      <c r="M242" s="230"/>
      <c r="N242" s="43"/>
      <c r="O242" s="87">
        <f t="shared" si="242"/>
        <v>0</v>
      </c>
      <c r="P242" s="311"/>
      <c r="Q242" s="331"/>
    </row>
    <row r="243" spans="1:17" ht="24" hidden="1" x14ac:dyDescent="0.25">
      <c r="A243" s="72">
        <v>6260</v>
      </c>
      <c r="B243" s="41" t="s">
        <v>237</v>
      </c>
      <c r="C243" s="190">
        <f t="shared" si="243"/>
        <v>0</v>
      </c>
      <c r="D243" s="265"/>
      <c r="E243" s="43"/>
      <c r="F243" s="93">
        <f t="shared" si="239"/>
        <v>0</v>
      </c>
      <c r="G243" s="230"/>
      <c r="H243" s="43"/>
      <c r="I243" s="87">
        <f t="shared" si="240"/>
        <v>0</v>
      </c>
      <c r="J243" s="265"/>
      <c r="K243" s="43"/>
      <c r="L243" s="93">
        <f t="shared" si="241"/>
        <v>0</v>
      </c>
      <c r="M243" s="230"/>
      <c r="N243" s="43"/>
      <c r="O243" s="87">
        <f t="shared" si="242"/>
        <v>0</v>
      </c>
      <c r="P243" s="311"/>
      <c r="Q243" s="331"/>
    </row>
    <row r="244" spans="1:17" hidden="1" x14ac:dyDescent="0.25">
      <c r="A244" s="72">
        <v>6270</v>
      </c>
      <c r="B244" s="41" t="s">
        <v>238</v>
      </c>
      <c r="C244" s="190">
        <f t="shared" si="243"/>
        <v>0</v>
      </c>
      <c r="D244" s="265"/>
      <c r="E244" s="43"/>
      <c r="F244" s="93">
        <f t="shared" si="239"/>
        <v>0</v>
      </c>
      <c r="G244" s="230"/>
      <c r="H244" s="43"/>
      <c r="I244" s="87">
        <f t="shared" si="240"/>
        <v>0</v>
      </c>
      <c r="J244" s="265"/>
      <c r="K244" s="43"/>
      <c r="L244" s="93">
        <f t="shared" si="241"/>
        <v>0</v>
      </c>
      <c r="M244" s="230"/>
      <c r="N244" s="43"/>
      <c r="O244" s="87">
        <f t="shared" si="242"/>
        <v>0</v>
      </c>
      <c r="P244" s="311"/>
      <c r="Q244" s="331"/>
    </row>
    <row r="245" spans="1:17" ht="24" hidden="1" x14ac:dyDescent="0.25">
      <c r="A245" s="509">
        <v>6290</v>
      </c>
      <c r="B245" s="38" t="s">
        <v>239</v>
      </c>
      <c r="C245" s="201">
        <f t="shared" si="243"/>
        <v>0</v>
      </c>
      <c r="D245" s="128">
        <f t="shared" ref="D245:E245" si="244">SUM(D246:D249)</f>
        <v>0</v>
      </c>
      <c r="E245" s="75">
        <f t="shared" si="244"/>
        <v>0</v>
      </c>
      <c r="F245" s="175">
        <f>SUM(F246:F249)</f>
        <v>0</v>
      </c>
      <c r="G245" s="233">
        <f t="shared" ref="G245:O245" si="245">SUM(G246:G249)</f>
        <v>0</v>
      </c>
      <c r="H245" s="75">
        <f t="shared" si="245"/>
        <v>0</v>
      </c>
      <c r="I245" s="86">
        <f t="shared" si="245"/>
        <v>0</v>
      </c>
      <c r="J245" s="128">
        <f t="shared" si="245"/>
        <v>0</v>
      </c>
      <c r="K245" s="75">
        <f t="shared" si="245"/>
        <v>0</v>
      </c>
      <c r="L245" s="175">
        <f t="shared" si="245"/>
        <v>0</v>
      </c>
      <c r="M245" s="233">
        <f t="shared" si="245"/>
        <v>0</v>
      </c>
      <c r="N245" s="75">
        <f t="shared" si="245"/>
        <v>0</v>
      </c>
      <c r="O245" s="86">
        <f t="shared" si="245"/>
        <v>0</v>
      </c>
      <c r="P245" s="320"/>
      <c r="Q245" s="331"/>
    </row>
    <row r="246" spans="1:17" hidden="1" x14ac:dyDescent="0.25">
      <c r="A246" s="30">
        <v>6291</v>
      </c>
      <c r="B246" s="41" t="s">
        <v>240</v>
      </c>
      <c r="C246" s="190">
        <f t="shared" si="243"/>
        <v>0</v>
      </c>
      <c r="D246" s="265"/>
      <c r="E246" s="43"/>
      <c r="F246" s="93">
        <f t="shared" ref="F246:F249" si="246">D246+E246</f>
        <v>0</v>
      </c>
      <c r="G246" s="230"/>
      <c r="H246" s="43"/>
      <c r="I246" s="87">
        <f t="shared" ref="I246:I249" si="247">G246+H246</f>
        <v>0</v>
      </c>
      <c r="J246" s="265"/>
      <c r="K246" s="43"/>
      <c r="L246" s="93">
        <f t="shared" ref="L246:L249" si="248">J246+K246</f>
        <v>0</v>
      </c>
      <c r="M246" s="230"/>
      <c r="N246" s="43"/>
      <c r="O246" s="87">
        <f t="shared" ref="O246:O249" si="249">M246+N246</f>
        <v>0</v>
      </c>
      <c r="P246" s="311"/>
      <c r="Q246" s="331"/>
    </row>
    <row r="247" spans="1:17" hidden="1" x14ac:dyDescent="0.25">
      <c r="A247" s="30">
        <v>6292</v>
      </c>
      <c r="B247" s="41" t="s">
        <v>241</v>
      </c>
      <c r="C247" s="190">
        <f t="shared" si="243"/>
        <v>0</v>
      </c>
      <c r="D247" s="265"/>
      <c r="E247" s="43"/>
      <c r="F247" s="93">
        <f t="shared" si="246"/>
        <v>0</v>
      </c>
      <c r="G247" s="230"/>
      <c r="H247" s="43"/>
      <c r="I247" s="87">
        <f t="shared" si="247"/>
        <v>0</v>
      </c>
      <c r="J247" s="265"/>
      <c r="K247" s="43"/>
      <c r="L247" s="93">
        <f t="shared" si="248"/>
        <v>0</v>
      </c>
      <c r="M247" s="230"/>
      <c r="N247" s="43"/>
      <c r="O247" s="87">
        <f t="shared" si="249"/>
        <v>0</v>
      </c>
      <c r="P247" s="311"/>
      <c r="Q247" s="331"/>
    </row>
    <row r="248" spans="1:17" ht="72" hidden="1" x14ac:dyDescent="0.25">
      <c r="A248" s="30">
        <v>6296</v>
      </c>
      <c r="B248" s="41" t="s">
        <v>242</v>
      </c>
      <c r="C248" s="190">
        <f t="shared" si="243"/>
        <v>0</v>
      </c>
      <c r="D248" s="265"/>
      <c r="E248" s="43"/>
      <c r="F248" s="93">
        <f t="shared" si="246"/>
        <v>0</v>
      </c>
      <c r="G248" s="230"/>
      <c r="H248" s="43"/>
      <c r="I248" s="87">
        <f t="shared" si="247"/>
        <v>0</v>
      </c>
      <c r="J248" s="265"/>
      <c r="K248" s="43"/>
      <c r="L248" s="93">
        <f t="shared" si="248"/>
        <v>0</v>
      </c>
      <c r="M248" s="230"/>
      <c r="N248" s="43"/>
      <c r="O248" s="87">
        <f t="shared" si="249"/>
        <v>0</v>
      </c>
      <c r="P248" s="311"/>
      <c r="Q248" s="331"/>
    </row>
    <row r="249" spans="1:17" ht="39.75" hidden="1" customHeight="1" x14ac:dyDescent="0.25">
      <c r="A249" s="30">
        <v>6299</v>
      </c>
      <c r="B249" s="41" t="s">
        <v>243</v>
      </c>
      <c r="C249" s="190">
        <f t="shared" si="243"/>
        <v>0</v>
      </c>
      <c r="D249" s="265"/>
      <c r="E249" s="43"/>
      <c r="F249" s="93">
        <f t="shared" si="246"/>
        <v>0</v>
      </c>
      <c r="G249" s="230"/>
      <c r="H249" s="43"/>
      <c r="I249" s="87">
        <f t="shared" si="247"/>
        <v>0</v>
      </c>
      <c r="J249" s="265"/>
      <c r="K249" s="43"/>
      <c r="L249" s="93">
        <f t="shared" si="248"/>
        <v>0</v>
      </c>
      <c r="M249" s="230"/>
      <c r="N249" s="43"/>
      <c r="O249" s="87">
        <f t="shared" si="249"/>
        <v>0</v>
      </c>
      <c r="P249" s="311"/>
      <c r="Q249" s="331"/>
    </row>
    <row r="250" spans="1:17" hidden="1" x14ac:dyDescent="0.25">
      <c r="A250" s="34">
        <v>6300</v>
      </c>
      <c r="B250" s="69" t="s">
        <v>244</v>
      </c>
      <c r="C250" s="188">
        <f t="shared" si="243"/>
        <v>0</v>
      </c>
      <c r="D250" s="127">
        <f t="shared" ref="D250:E250" si="250">SUM(D251,D256,D257)</f>
        <v>0</v>
      </c>
      <c r="E250" s="36">
        <f t="shared" si="250"/>
        <v>0</v>
      </c>
      <c r="F250" s="174">
        <f>SUM(F251,F256,F257)</f>
        <v>0</v>
      </c>
      <c r="G250" s="228">
        <f t="shared" ref="G250:O250" si="251">SUM(G251,G256,G257)</f>
        <v>0</v>
      </c>
      <c r="H250" s="36">
        <f t="shared" si="251"/>
        <v>0</v>
      </c>
      <c r="I250" s="120">
        <f t="shared" si="251"/>
        <v>0</v>
      </c>
      <c r="J250" s="127">
        <f t="shared" si="251"/>
        <v>0</v>
      </c>
      <c r="K250" s="36">
        <f t="shared" si="251"/>
        <v>0</v>
      </c>
      <c r="L250" s="174">
        <f t="shared" si="251"/>
        <v>0</v>
      </c>
      <c r="M250" s="228">
        <f t="shared" si="251"/>
        <v>0</v>
      </c>
      <c r="N250" s="36">
        <f t="shared" si="251"/>
        <v>0</v>
      </c>
      <c r="O250" s="120">
        <f t="shared" si="251"/>
        <v>0</v>
      </c>
      <c r="P250" s="441"/>
      <c r="Q250" s="331"/>
    </row>
    <row r="251" spans="1:17" ht="24" hidden="1" x14ac:dyDescent="0.25">
      <c r="A251" s="509">
        <v>6320</v>
      </c>
      <c r="B251" s="38" t="s">
        <v>245</v>
      </c>
      <c r="C251" s="201">
        <f t="shared" si="243"/>
        <v>0</v>
      </c>
      <c r="D251" s="128">
        <f t="shared" ref="D251:E251" si="252">SUM(D252:D255)</f>
        <v>0</v>
      </c>
      <c r="E251" s="75">
        <f t="shared" si="252"/>
        <v>0</v>
      </c>
      <c r="F251" s="175">
        <f>SUM(F252:F255)</f>
        <v>0</v>
      </c>
      <c r="G251" s="233">
        <f t="shared" ref="G251:O251" si="253">SUM(G252:G255)</f>
        <v>0</v>
      </c>
      <c r="H251" s="75">
        <f t="shared" si="253"/>
        <v>0</v>
      </c>
      <c r="I251" s="86">
        <f t="shared" si="253"/>
        <v>0</v>
      </c>
      <c r="J251" s="128">
        <f t="shared" si="253"/>
        <v>0</v>
      </c>
      <c r="K251" s="75">
        <f t="shared" si="253"/>
        <v>0</v>
      </c>
      <c r="L251" s="175">
        <f t="shared" si="253"/>
        <v>0</v>
      </c>
      <c r="M251" s="233">
        <f t="shared" si="253"/>
        <v>0</v>
      </c>
      <c r="N251" s="75">
        <f t="shared" si="253"/>
        <v>0</v>
      </c>
      <c r="O251" s="86">
        <f t="shared" si="253"/>
        <v>0</v>
      </c>
      <c r="P251" s="310"/>
      <c r="Q251" s="331"/>
    </row>
    <row r="252" spans="1:17" hidden="1" x14ac:dyDescent="0.25">
      <c r="A252" s="30">
        <v>6322</v>
      </c>
      <c r="B252" s="41" t="s">
        <v>246</v>
      </c>
      <c r="C252" s="190">
        <f t="shared" si="243"/>
        <v>0</v>
      </c>
      <c r="D252" s="265"/>
      <c r="E252" s="43"/>
      <c r="F252" s="93">
        <f t="shared" ref="F252:F257" si="254">D252+E252</f>
        <v>0</v>
      </c>
      <c r="G252" s="230"/>
      <c r="H252" s="43"/>
      <c r="I252" s="87">
        <f t="shared" ref="I252:I257" si="255">G252+H252</f>
        <v>0</v>
      </c>
      <c r="J252" s="265"/>
      <c r="K252" s="43"/>
      <c r="L252" s="93">
        <f t="shared" ref="L252:L257" si="256">J252+K252</f>
        <v>0</v>
      </c>
      <c r="M252" s="230"/>
      <c r="N252" s="43"/>
      <c r="O252" s="87">
        <f t="shared" ref="O252:O257" si="257">M252+N252</f>
        <v>0</v>
      </c>
      <c r="P252" s="311"/>
      <c r="Q252" s="331"/>
    </row>
    <row r="253" spans="1:17" ht="24" hidden="1" x14ac:dyDescent="0.25">
      <c r="A253" s="30">
        <v>6323</v>
      </c>
      <c r="B253" s="41" t="s">
        <v>247</v>
      </c>
      <c r="C253" s="190">
        <f t="shared" si="243"/>
        <v>0</v>
      </c>
      <c r="D253" s="265"/>
      <c r="E253" s="43"/>
      <c r="F253" s="93">
        <f t="shared" si="254"/>
        <v>0</v>
      </c>
      <c r="G253" s="230"/>
      <c r="H253" s="43"/>
      <c r="I253" s="87">
        <f t="shared" si="255"/>
        <v>0</v>
      </c>
      <c r="J253" s="265"/>
      <c r="K253" s="43"/>
      <c r="L253" s="93">
        <f t="shared" si="256"/>
        <v>0</v>
      </c>
      <c r="M253" s="230"/>
      <c r="N253" s="43"/>
      <c r="O253" s="87">
        <f t="shared" si="257"/>
        <v>0</v>
      </c>
      <c r="P253" s="311"/>
      <c r="Q253" s="331"/>
    </row>
    <row r="254" spans="1:17" ht="24" hidden="1" x14ac:dyDescent="0.25">
      <c r="A254" s="30">
        <v>6324</v>
      </c>
      <c r="B254" s="41" t="s">
        <v>301</v>
      </c>
      <c r="C254" s="190">
        <f t="shared" si="243"/>
        <v>0</v>
      </c>
      <c r="D254" s="265"/>
      <c r="E254" s="43"/>
      <c r="F254" s="93">
        <f t="shared" si="254"/>
        <v>0</v>
      </c>
      <c r="G254" s="230"/>
      <c r="H254" s="43"/>
      <c r="I254" s="87">
        <f t="shared" si="255"/>
        <v>0</v>
      </c>
      <c r="J254" s="265"/>
      <c r="K254" s="43"/>
      <c r="L254" s="93">
        <f t="shared" si="256"/>
        <v>0</v>
      </c>
      <c r="M254" s="230"/>
      <c r="N254" s="43"/>
      <c r="O254" s="87">
        <f t="shared" si="257"/>
        <v>0</v>
      </c>
      <c r="P254" s="311"/>
      <c r="Q254" s="331"/>
    </row>
    <row r="255" spans="1:17" hidden="1" x14ac:dyDescent="0.25">
      <c r="A255" s="27">
        <v>6329</v>
      </c>
      <c r="B255" s="38" t="s">
        <v>302</v>
      </c>
      <c r="C255" s="189">
        <f t="shared" si="243"/>
        <v>0</v>
      </c>
      <c r="D255" s="264"/>
      <c r="E255" s="40"/>
      <c r="F255" s="175">
        <f t="shared" si="254"/>
        <v>0</v>
      </c>
      <c r="G255" s="220"/>
      <c r="H255" s="40"/>
      <c r="I255" s="86">
        <f t="shared" si="255"/>
        <v>0</v>
      </c>
      <c r="J255" s="264"/>
      <c r="K255" s="40"/>
      <c r="L255" s="175">
        <f t="shared" si="256"/>
        <v>0</v>
      </c>
      <c r="M255" s="220"/>
      <c r="N255" s="40"/>
      <c r="O255" s="86">
        <f t="shared" si="257"/>
        <v>0</v>
      </c>
      <c r="P255" s="310"/>
      <c r="Q255" s="331"/>
    </row>
    <row r="256" spans="1:17" ht="24" hidden="1" x14ac:dyDescent="0.25">
      <c r="A256" s="90">
        <v>6330</v>
      </c>
      <c r="B256" s="91" t="s">
        <v>248</v>
      </c>
      <c r="C256" s="201">
        <f t="shared" si="243"/>
        <v>0</v>
      </c>
      <c r="D256" s="266"/>
      <c r="E256" s="80"/>
      <c r="F256" s="443">
        <f t="shared" si="254"/>
        <v>0</v>
      </c>
      <c r="G256" s="235"/>
      <c r="H256" s="80"/>
      <c r="I256" s="159">
        <f t="shared" si="255"/>
        <v>0</v>
      </c>
      <c r="J256" s="266"/>
      <c r="K256" s="80"/>
      <c r="L256" s="443">
        <f t="shared" si="256"/>
        <v>0</v>
      </c>
      <c r="M256" s="235"/>
      <c r="N256" s="80"/>
      <c r="O256" s="159">
        <f t="shared" si="257"/>
        <v>0</v>
      </c>
      <c r="P256" s="320"/>
      <c r="Q256" s="331"/>
    </row>
    <row r="257" spans="1:17" hidden="1" x14ac:dyDescent="0.25">
      <c r="A257" s="72">
        <v>6360</v>
      </c>
      <c r="B257" s="41" t="s">
        <v>249</v>
      </c>
      <c r="C257" s="190">
        <f t="shared" si="243"/>
        <v>0</v>
      </c>
      <c r="D257" s="265"/>
      <c r="E257" s="43"/>
      <c r="F257" s="93">
        <f t="shared" si="254"/>
        <v>0</v>
      </c>
      <c r="G257" s="230"/>
      <c r="H257" s="43"/>
      <c r="I257" s="87">
        <f t="shared" si="255"/>
        <v>0</v>
      </c>
      <c r="J257" s="265"/>
      <c r="K257" s="43"/>
      <c r="L257" s="93">
        <f t="shared" si="256"/>
        <v>0</v>
      </c>
      <c r="M257" s="230"/>
      <c r="N257" s="43"/>
      <c r="O257" s="87">
        <f t="shared" si="257"/>
        <v>0</v>
      </c>
      <c r="P257" s="311"/>
      <c r="Q257" s="331"/>
    </row>
    <row r="258" spans="1:17" ht="36" hidden="1" x14ac:dyDescent="0.25">
      <c r="A258" s="34">
        <v>6400</v>
      </c>
      <c r="B258" s="69" t="s">
        <v>250</v>
      </c>
      <c r="C258" s="188">
        <f t="shared" si="243"/>
        <v>0</v>
      </c>
      <c r="D258" s="127">
        <f t="shared" ref="D258:E258" si="258">SUM(D259,D263)</f>
        <v>0</v>
      </c>
      <c r="E258" s="36">
        <f t="shared" si="258"/>
        <v>0</v>
      </c>
      <c r="F258" s="174">
        <f>SUM(F259,F263)</f>
        <v>0</v>
      </c>
      <c r="G258" s="228">
        <f t="shared" ref="G258:O258" si="259">SUM(G259,G263)</f>
        <v>0</v>
      </c>
      <c r="H258" s="36">
        <f t="shared" si="259"/>
        <v>0</v>
      </c>
      <c r="I258" s="120">
        <f t="shared" si="259"/>
        <v>0</v>
      </c>
      <c r="J258" s="127">
        <f t="shared" si="259"/>
        <v>0</v>
      </c>
      <c r="K258" s="36">
        <f t="shared" si="259"/>
        <v>0</v>
      </c>
      <c r="L258" s="174">
        <f t="shared" si="259"/>
        <v>0</v>
      </c>
      <c r="M258" s="228">
        <f t="shared" si="259"/>
        <v>0</v>
      </c>
      <c r="N258" s="36">
        <f t="shared" si="259"/>
        <v>0</v>
      </c>
      <c r="O258" s="120">
        <f t="shared" si="259"/>
        <v>0</v>
      </c>
      <c r="P258" s="441"/>
      <c r="Q258" s="331"/>
    </row>
    <row r="259" spans="1:17" ht="24" hidden="1" x14ac:dyDescent="0.25">
      <c r="A259" s="509">
        <v>6410</v>
      </c>
      <c r="B259" s="38" t="s">
        <v>251</v>
      </c>
      <c r="C259" s="189">
        <f t="shared" si="243"/>
        <v>0</v>
      </c>
      <c r="D259" s="128">
        <f t="shared" ref="D259:E259" si="260">SUM(D260:D262)</f>
        <v>0</v>
      </c>
      <c r="E259" s="75">
        <f t="shared" si="260"/>
        <v>0</v>
      </c>
      <c r="F259" s="175">
        <f>SUM(F260:F262)</f>
        <v>0</v>
      </c>
      <c r="G259" s="233">
        <f t="shared" ref="G259:O259" si="261">SUM(G260:G262)</f>
        <v>0</v>
      </c>
      <c r="H259" s="75">
        <f t="shared" si="261"/>
        <v>0</v>
      </c>
      <c r="I259" s="86">
        <f t="shared" si="261"/>
        <v>0</v>
      </c>
      <c r="J259" s="128">
        <f t="shared" si="261"/>
        <v>0</v>
      </c>
      <c r="K259" s="75">
        <f t="shared" si="261"/>
        <v>0</v>
      </c>
      <c r="L259" s="175">
        <f t="shared" si="261"/>
        <v>0</v>
      </c>
      <c r="M259" s="233">
        <f t="shared" si="261"/>
        <v>0</v>
      </c>
      <c r="N259" s="75">
        <f t="shared" si="261"/>
        <v>0</v>
      </c>
      <c r="O259" s="158">
        <f t="shared" si="261"/>
        <v>0</v>
      </c>
      <c r="P259" s="323"/>
      <c r="Q259" s="331"/>
    </row>
    <row r="260" spans="1:17" hidden="1" x14ac:dyDescent="0.25">
      <c r="A260" s="30">
        <v>6411</v>
      </c>
      <c r="B260" s="92" t="s">
        <v>252</v>
      </c>
      <c r="C260" s="190">
        <f t="shared" si="243"/>
        <v>0</v>
      </c>
      <c r="D260" s="265"/>
      <c r="E260" s="43"/>
      <c r="F260" s="93">
        <f t="shared" ref="F260:F262" si="262">D260+E260</f>
        <v>0</v>
      </c>
      <c r="G260" s="230"/>
      <c r="H260" s="43"/>
      <c r="I260" s="87">
        <f t="shared" ref="I260:I262" si="263">G260+H260</f>
        <v>0</v>
      </c>
      <c r="J260" s="265"/>
      <c r="K260" s="43"/>
      <c r="L260" s="93">
        <f t="shared" ref="L260:L262" si="264">J260+K260</f>
        <v>0</v>
      </c>
      <c r="M260" s="230"/>
      <c r="N260" s="43"/>
      <c r="O260" s="87">
        <f t="shared" ref="O260:O262" si="265">M260+N260</f>
        <v>0</v>
      </c>
      <c r="P260" s="311"/>
      <c r="Q260" s="331"/>
    </row>
    <row r="261" spans="1:17" ht="36" hidden="1" x14ac:dyDescent="0.25">
      <c r="A261" s="30">
        <v>6412</v>
      </c>
      <c r="B261" s="41" t="s">
        <v>253</v>
      </c>
      <c r="C261" s="190">
        <f t="shared" si="243"/>
        <v>0</v>
      </c>
      <c r="D261" s="265"/>
      <c r="E261" s="43"/>
      <c r="F261" s="93">
        <f t="shared" si="262"/>
        <v>0</v>
      </c>
      <c r="G261" s="230"/>
      <c r="H261" s="43"/>
      <c r="I261" s="87">
        <f t="shared" si="263"/>
        <v>0</v>
      </c>
      <c r="J261" s="265"/>
      <c r="K261" s="43"/>
      <c r="L261" s="93">
        <f t="shared" si="264"/>
        <v>0</v>
      </c>
      <c r="M261" s="230"/>
      <c r="N261" s="43"/>
      <c r="O261" s="87">
        <f t="shared" si="265"/>
        <v>0</v>
      </c>
      <c r="P261" s="311"/>
      <c r="Q261" s="331"/>
    </row>
    <row r="262" spans="1:17" ht="36" hidden="1" x14ac:dyDescent="0.25">
      <c r="A262" s="30">
        <v>6419</v>
      </c>
      <c r="B262" s="41" t="s">
        <v>254</v>
      </c>
      <c r="C262" s="190">
        <f t="shared" si="243"/>
        <v>0</v>
      </c>
      <c r="D262" s="265"/>
      <c r="E262" s="43"/>
      <c r="F262" s="93">
        <f t="shared" si="262"/>
        <v>0</v>
      </c>
      <c r="G262" s="230"/>
      <c r="H262" s="43"/>
      <c r="I262" s="87">
        <f t="shared" si="263"/>
        <v>0</v>
      </c>
      <c r="J262" s="265"/>
      <c r="K262" s="43"/>
      <c r="L262" s="93">
        <f t="shared" si="264"/>
        <v>0</v>
      </c>
      <c r="M262" s="230"/>
      <c r="N262" s="43"/>
      <c r="O262" s="87">
        <f t="shared" si="265"/>
        <v>0</v>
      </c>
      <c r="P262" s="311"/>
      <c r="Q262" s="331"/>
    </row>
    <row r="263" spans="1:17" ht="36" hidden="1" x14ac:dyDescent="0.25">
      <c r="A263" s="72">
        <v>6420</v>
      </c>
      <c r="B263" s="41" t="s">
        <v>255</v>
      </c>
      <c r="C263" s="190">
        <f t="shared" si="243"/>
        <v>0</v>
      </c>
      <c r="D263" s="129">
        <f t="shared" ref="D263:E263" si="266">SUM(D264:D267)</f>
        <v>0</v>
      </c>
      <c r="E263" s="73">
        <f t="shared" si="266"/>
        <v>0</v>
      </c>
      <c r="F263" s="93">
        <f>SUM(F264:F267)</f>
        <v>0</v>
      </c>
      <c r="G263" s="231">
        <f t="shared" ref="G263:N263" si="267">SUM(G264:G267)</f>
        <v>0</v>
      </c>
      <c r="H263" s="73">
        <f t="shared" si="267"/>
        <v>0</v>
      </c>
      <c r="I263" s="87">
        <f t="shared" si="267"/>
        <v>0</v>
      </c>
      <c r="J263" s="129">
        <f t="shared" si="267"/>
        <v>0</v>
      </c>
      <c r="K263" s="73">
        <f t="shared" si="267"/>
        <v>0</v>
      </c>
      <c r="L263" s="93">
        <f t="shared" si="267"/>
        <v>0</v>
      </c>
      <c r="M263" s="231">
        <f t="shared" si="267"/>
        <v>0</v>
      </c>
      <c r="N263" s="73">
        <f t="shared" si="267"/>
        <v>0</v>
      </c>
      <c r="O263" s="87">
        <f>SUM(O264:O267)</f>
        <v>0</v>
      </c>
      <c r="P263" s="311"/>
      <c r="Q263" s="331"/>
    </row>
    <row r="264" spans="1:17" hidden="1" x14ac:dyDescent="0.25">
      <c r="A264" s="30">
        <v>6421</v>
      </c>
      <c r="B264" s="41" t="s">
        <v>256</v>
      </c>
      <c r="C264" s="190">
        <f t="shared" si="243"/>
        <v>0</v>
      </c>
      <c r="D264" s="265"/>
      <c r="E264" s="43"/>
      <c r="F264" s="93">
        <f t="shared" ref="F264:F267" si="268">D264+E264</f>
        <v>0</v>
      </c>
      <c r="G264" s="230"/>
      <c r="H264" s="43"/>
      <c r="I264" s="87">
        <f t="shared" ref="I264:I267" si="269">G264+H264</f>
        <v>0</v>
      </c>
      <c r="J264" s="265"/>
      <c r="K264" s="43"/>
      <c r="L264" s="93">
        <f t="shared" ref="L264:L267" si="270">J264+K264</f>
        <v>0</v>
      </c>
      <c r="M264" s="230"/>
      <c r="N264" s="43"/>
      <c r="O264" s="87">
        <f t="shared" ref="O264:O267" si="271">M264+N264</f>
        <v>0</v>
      </c>
      <c r="P264" s="311"/>
      <c r="Q264" s="331"/>
    </row>
    <row r="265" spans="1:17" hidden="1" x14ac:dyDescent="0.25">
      <c r="A265" s="30">
        <v>6422</v>
      </c>
      <c r="B265" s="41" t="s">
        <v>257</v>
      </c>
      <c r="C265" s="190">
        <f t="shared" si="243"/>
        <v>0</v>
      </c>
      <c r="D265" s="265"/>
      <c r="E265" s="43"/>
      <c r="F265" s="93">
        <f t="shared" si="268"/>
        <v>0</v>
      </c>
      <c r="G265" s="230"/>
      <c r="H265" s="43"/>
      <c r="I265" s="87">
        <f t="shared" si="269"/>
        <v>0</v>
      </c>
      <c r="J265" s="265"/>
      <c r="K265" s="43"/>
      <c r="L265" s="93">
        <f t="shared" si="270"/>
        <v>0</v>
      </c>
      <c r="M265" s="230"/>
      <c r="N265" s="43"/>
      <c r="O265" s="87">
        <f t="shared" si="271"/>
        <v>0</v>
      </c>
      <c r="P265" s="311"/>
      <c r="Q265" s="331"/>
    </row>
    <row r="266" spans="1:17" ht="24" hidden="1" x14ac:dyDescent="0.25">
      <c r="A266" s="30">
        <v>6423</v>
      </c>
      <c r="B266" s="41" t="s">
        <v>258</v>
      </c>
      <c r="C266" s="190">
        <f t="shared" si="243"/>
        <v>0</v>
      </c>
      <c r="D266" s="265"/>
      <c r="E266" s="43"/>
      <c r="F266" s="93">
        <f t="shared" si="268"/>
        <v>0</v>
      </c>
      <c r="G266" s="230"/>
      <c r="H266" s="43"/>
      <c r="I266" s="87">
        <f t="shared" si="269"/>
        <v>0</v>
      </c>
      <c r="J266" s="265"/>
      <c r="K266" s="43"/>
      <c r="L266" s="93">
        <f t="shared" si="270"/>
        <v>0</v>
      </c>
      <c r="M266" s="230"/>
      <c r="N266" s="43"/>
      <c r="O266" s="87">
        <f t="shared" si="271"/>
        <v>0</v>
      </c>
      <c r="P266" s="311"/>
      <c r="Q266" s="331"/>
    </row>
    <row r="267" spans="1:17" ht="36" hidden="1" x14ac:dyDescent="0.25">
      <c r="A267" s="30">
        <v>6424</v>
      </c>
      <c r="B267" s="41" t="s">
        <v>259</v>
      </c>
      <c r="C267" s="190">
        <f t="shared" si="243"/>
        <v>0</v>
      </c>
      <c r="D267" s="265"/>
      <c r="E267" s="43"/>
      <c r="F267" s="93">
        <f t="shared" si="268"/>
        <v>0</v>
      </c>
      <c r="G267" s="230"/>
      <c r="H267" s="43"/>
      <c r="I267" s="87">
        <f t="shared" si="269"/>
        <v>0</v>
      </c>
      <c r="J267" s="265"/>
      <c r="K267" s="43"/>
      <c r="L267" s="93">
        <f t="shared" si="270"/>
        <v>0</v>
      </c>
      <c r="M267" s="230"/>
      <c r="N267" s="43"/>
      <c r="O267" s="87">
        <f t="shared" si="271"/>
        <v>0</v>
      </c>
      <c r="P267" s="311"/>
      <c r="Q267" s="331"/>
    </row>
    <row r="268" spans="1:17" ht="36" hidden="1" x14ac:dyDescent="0.25">
      <c r="A268" s="95">
        <v>7000</v>
      </c>
      <c r="B268" s="95" t="s">
        <v>260</v>
      </c>
      <c r="C268" s="203">
        <f>SUM(F268,I268,L268,O268)</f>
        <v>0</v>
      </c>
      <c r="D268" s="136">
        <f t="shared" ref="D268:E268" si="272">SUM(D269,D279)</f>
        <v>0</v>
      </c>
      <c r="E268" s="96">
        <f t="shared" si="272"/>
        <v>0</v>
      </c>
      <c r="F268" s="267">
        <f>SUM(F269,F279)</f>
        <v>0</v>
      </c>
      <c r="G268" s="237">
        <f t="shared" ref="G268:N268" si="273">SUM(G269,G279)</f>
        <v>0</v>
      </c>
      <c r="H268" s="96">
        <f t="shared" si="273"/>
        <v>0</v>
      </c>
      <c r="I268" s="279">
        <f t="shared" si="273"/>
        <v>0</v>
      </c>
      <c r="J268" s="136">
        <f t="shared" si="273"/>
        <v>0</v>
      </c>
      <c r="K268" s="96">
        <f t="shared" si="273"/>
        <v>0</v>
      </c>
      <c r="L268" s="267">
        <f t="shared" si="273"/>
        <v>0</v>
      </c>
      <c r="M268" s="237">
        <f t="shared" si="273"/>
        <v>0</v>
      </c>
      <c r="N268" s="96">
        <f t="shared" si="273"/>
        <v>0</v>
      </c>
      <c r="O268" s="162">
        <f>SUM(O269,O279)</f>
        <v>0</v>
      </c>
      <c r="P268" s="445"/>
      <c r="Q268" s="331"/>
    </row>
    <row r="269" spans="1:17" ht="24" hidden="1" x14ac:dyDescent="0.25">
      <c r="A269" s="34">
        <v>7200</v>
      </c>
      <c r="B269" s="69" t="s">
        <v>261</v>
      </c>
      <c r="C269" s="188">
        <f t="shared" si="243"/>
        <v>0</v>
      </c>
      <c r="D269" s="127">
        <f t="shared" ref="D269:E269" si="274">SUM(D270,D271,D274,D275,D278)</f>
        <v>0</v>
      </c>
      <c r="E269" s="36">
        <f t="shared" si="274"/>
        <v>0</v>
      </c>
      <c r="F269" s="174">
        <f>SUM(F270,F271,F274,F275,F278)</f>
        <v>0</v>
      </c>
      <c r="G269" s="228"/>
      <c r="H269" s="36"/>
      <c r="I269" s="120">
        <f>SUM(I270,I271,I274,I275,I278)</f>
        <v>0</v>
      </c>
      <c r="J269" s="127"/>
      <c r="K269" s="36"/>
      <c r="L269" s="174">
        <f>SUM(L270,L271,L274,L275,L278)</f>
        <v>0</v>
      </c>
      <c r="M269" s="228"/>
      <c r="N269" s="36"/>
      <c r="O269" s="121">
        <f>SUM(O270,O271,O274,O275,O278)</f>
        <v>0</v>
      </c>
      <c r="P269" s="440"/>
      <c r="Q269" s="331"/>
    </row>
    <row r="270" spans="1:17" ht="24" hidden="1" x14ac:dyDescent="0.25">
      <c r="A270" s="509">
        <v>7210</v>
      </c>
      <c r="B270" s="38" t="s">
        <v>262</v>
      </c>
      <c r="C270" s="189">
        <f t="shared" si="243"/>
        <v>0</v>
      </c>
      <c r="D270" s="264"/>
      <c r="E270" s="40"/>
      <c r="F270" s="175">
        <f>D270+E270</f>
        <v>0</v>
      </c>
      <c r="G270" s="220"/>
      <c r="H270" s="40"/>
      <c r="I270" s="86">
        <f>G270+H270</f>
        <v>0</v>
      </c>
      <c r="J270" s="264"/>
      <c r="K270" s="40"/>
      <c r="L270" s="175">
        <f>J270+K270</f>
        <v>0</v>
      </c>
      <c r="M270" s="220"/>
      <c r="N270" s="40"/>
      <c r="O270" s="86">
        <f>M270+N270</f>
        <v>0</v>
      </c>
      <c r="P270" s="310"/>
      <c r="Q270" s="331"/>
    </row>
    <row r="271" spans="1:17" s="94" customFormat="1" ht="36" hidden="1" x14ac:dyDescent="0.25">
      <c r="A271" s="72">
        <v>7220</v>
      </c>
      <c r="B271" s="41" t="s">
        <v>263</v>
      </c>
      <c r="C271" s="190">
        <f t="shared" si="243"/>
        <v>0</v>
      </c>
      <c r="D271" s="129">
        <f t="shared" ref="D271:E271" si="275">SUM(D272:D273)</f>
        <v>0</v>
      </c>
      <c r="E271" s="73">
        <f t="shared" si="275"/>
        <v>0</v>
      </c>
      <c r="F271" s="93">
        <f>SUM(F272:F273)</f>
        <v>0</v>
      </c>
      <c r="G271" s="231">
        <f t="shared" ref="G271:O271" si="276">SUM(G272:G273)</f>
        <v>0</v>
      </c>
      <c r="H271" s="73">
        <f t="shared" si="276"/>
        <v>0</v>
      </c>
      <c r="I271" s="87">
        <f t="shared" si="276"/>
        <v>0</v>
      </c>
      <c r="J271" s="129">
        <f t="shared" si="276"/>
        <v>0</v>
      </c>
      <c r="K271" s="73">
        <f t="shared" si="276"/>
        <v>0</v>
      </c>
      <c r="L271" s="93">
        <f t="shared" si="276"/>
        <v>0</v>
      </c>
      <c r="M271" s="231">
        <f t="shared" si="276"/>
        <v>0</v>
      </c>
      <c r="N271" s="73">
        <f t="shared" si="276"/>
        <v>0</v>
      </c>
      <c r="O271" s="87">
        <f t="shared" si="276"/>
        <v>0</v>
      </c>
      <c r="P271" s="311"/>
      <c r="Q271" s="343"/>
    </row>
    <row r="272" spans="1:17" s="94" customFormat="1" ht="36" hidden="1" x14ac:dyDescent="0.25">
      <c r="A272" s="30">
        <v>7221</v>
      </c>
      <c r="B272" s="41" t="s">
        <v>264</v>
      </c>
      <c r="C272" s="190">
        <f t="shared" si="243"/>
        <v>0</v>
      </c>
      <c r="D272" s="265"/>
      <c r="E272" s="43"/>
      <c r="F272" s="93">
        <f t="shared" ref="F272:F274" si="277">D272+E272</f>
        <v>0</v>
      </c>
      <c r="G272" s="230"/>
      <c r="H272" s="43"/>
      <c r="I272" s="87">
        <f t="shared" ref="I272:I274" si="278">G272+H272</f>
        <v>0</v>
      </c>
      <c r="J272" s="265"/>
      <c r="K272" s="43"/>
      <c r="L272" s="93">
        <f t="shared" ref="L272:L274" si="279">J272+K272</f>
        <v>0</v>
      </c>
      <c r="M272" s="230"/>
      <c r="N272" s="43"/>
      <c r="O272" s="87">
        <f t="shared" ref="O272:O274" si="280">M272+N272</f>
        <v>0</v>
      </c>
      <c r="P272" s="311"/>
      <c r="Q272" s="343"/>
    </row>
    <row r="273" spans="1:17" s="94" customFormat="1" ht="36" hidden="1" x14ac:dyDescent="0.25">
      <c r="A273" s="30">
        <v>7222</v>
      </c>
      <c r="B273" s="41" t="s">
        <v>265</v>
      </c>
      <c r="C273" s="190">
        <f t="shared" si="243"/>
        <v>0</v>
      </c>
      <c r="D273" s="265"/>
      <c r="E273" s="43"/>
      <c r="F273" s="93">
        <f t="shared" si="277"/>
        <v>0</v>
      </c>
      <c r="G273" s="230"/>
      <c r="H273" s="43"/>
      <c r="I273" s="87">
        <f t="shared" si="278"/>
        <v>0</v>
      </c>
      <c r="J273" s="265"/>
      <c r="K273" s="43"/>
      <c r="L273" s="93">
        <f t="shared" si="279"/>
        <v>0</v>
      </c>
      <c r="M273" s="230"/>
      <c r="N273" s="43"/>
      <c r="O273" s="87">
        <f t="shared" si="280"/>
        <v>0</v>
      </c>
      <c r="P273" s="311"/>
      <c r="Q273" s="343"/>
    </row>
    <row r="274" spans="1:17" ht="24" hidden="1" x14ac:dyDescent="0.25">
      <c r="A274" s="72">
        <v>7230</v>
      </c>
      <c r="B274" s="41" t="s">
        <v>308</v>
      </c>
      <c r="C274" s="190">
        <f t="shared" si="243"/>
        <v>0</v>
      </c>
      <c r="D274" s="265"/>
      <c r="E274" s="43"/>
      <c r="F274" s="93">
        <f t="shared" si="277"/>
        <v>0</v>
      </c>
      <c r="G274" s="230"/>
      <c r="H274" s="43"/>
      <c r="I274" s="87">
        <f t="shared" si="278"/>
        <v>0</v>
      </c>
      <c r="J274" s="265"/>
      <c r="K274" s="43"/>
      <c r="L274" s="93">
        <f t="shared" si="279"/>
        <v>0</v>
      </c>
      <c r="M274" s="230"/>
      <c r="N274" s="43"/>
      <c r="O274" s="87">
        <f t="shared" si="280"/>
        <v>0</v>
      </c>
      <c r="P274" s="311"/>
      <c r="Q274" s="331"/>
    </row>
    <row r="275" spans="1:17" ht="24" hidden="1" x14ac:dyDescent="0.25">
      <c r="A275" s="72">
        <v>7240</v>
      </c>
      <c r="B275" s="41" t="s">
        <v>266</v>
      </c>
      <c r="C275" s="190">
        <f t="shared" si="243"/>
        <v>0</v>
      </c>
      <c r="D275" s="129">
        <f t="shared" ref="D275:E275" si="281">SUM(D276:D277)</f>
        <v>0</v>
      </c>
      <c r="E275" s="73">
        <f t="shared" si="281"/>
        <v>0</v>
      </c>
      <c r="F275" s="93">
        <f>SUM(F276:F277)</f>
        <v>0</v>
      </c>
      <c r="G275" s="231">
        <f t="shared" ref="G275:O275" si="282">SUM(G276:G277)</f>
        <v>0</v>
      </c>
      <c r="H275" s="73">
        <f t="shared" si="282"/>
        <v>0</v>
      </c>
      <c r="I275" s="87">
        <f t="shared" si="282"/>
        <v>0</v>
      </c>
      <c r="J275" s="129">
        <f t="shared" si="282"/>
        <v>0</v>
      </c>
      <c r="K275" s="73">
        <f t="shared" si="282"/>
        <v>0</v>
      </c>
      <c r="L275" s="93">
        <f t="shared" si="282"/>
        <v>0</v>
      </c>
      <c r="M275" s="231">
        <f t="shared" si="282"/>
        <v>0</v>
      </c>
      <c r="N275" s="73">
        <f t="shared" si="282"/>
        <v>0</v>
      </c>
      <c r="O275" s="87">
        <f t="shared" si="282"/>
        <v>0</v>
      </c>
      <c r="P275" s="311"/>
      <c r="Q275" s="331"/>
    </row>
    <row r="276" spans="1:17" ht="48" hidden="1" x14ac:dyDescent="0.25">
      <c r="A276" s="30">
        <v>7245</v>
      </c>
      <c r="B276" s="41" t="s">
        <v>267</v>
      </c>
      <c r="C276" s="190">
        <f t="shared" si="243"/>
        <v>0</v>
      </c>
      <c r="D276" s="265"/>
      <c r="E276" s="43"/>
      <c r="F276" s="93">
        <f t="shared" ref="F276:F278" si="283">D276+E276</f>
        <v>0</v>
      </c>
      <c r="G276" s="230"/>
      <c r="H276" s="43"/>
      <c r="I276" s="87">
        <f t="shared" ref="I276:I278" si="284">G276+H276</f>
        <v>0</v>
      </c>
      <c r="J276" s="265"/>
      <c r="K276" s="43"/>
      <c r="L276" s="93">
        <f t="shared" ref="L276:L278" si="285">J276+K276</f>
        <v>0</v>
      </c>
      <c r="M276" s="230"/>
      <c r="N276" s="43"/>
      <c r="O276" s="87">
        <f t="shared" ref="O276:O278" si="286">M276+N276</f>
        <v>0</v>
      </c>
      <c r="P276" s="311"/>
      <c r="Q276" s="331"/>
    </row>
    <row r="277" spans="1:17" ht="96" hidden="1" x14ac:dyDescent="0.25">
      <c r="A277" s="30">
        <v>7246</v>
      </c>
      <c r="B277" s="41" t="s">
        <v>268</v>
      </c>
      <c r="C277" s="190">
        <f t="shared" si="243"/>
        <v>0</v>
      </c>
      <c r="D277" s="265"/>
      <c r="E277" s="43"/>
      <c r="F277" s="93">
        <f t="shared" si="283"/>
        <v>0</v>
      </c>
      <c r="G277" s="230"/>
      <c r="H277" s="43"/>
      <c r="I277" s="87">
        <f t="shared" si="284"/>
        <v>0</v>
      </c>
      <c r="J277" s="265"/>
      <c r="K277" s="43"/>
      <c r="L277" s="93">
        <f t="shared" si="285"/>
        <v>0</v>
      </c>
      <c r="M277" s="230"/>
      <c r="N277" s="43"/>
      <c r="O277" s="87">
        <f t="shared" si="286"/>
        <v>0</v>
      </c>
      <c r="P277" s="311"/>
      <c r="Q277" s="331"/>
    </row>
    <row r="278" spans="1:17" ht="24" hidden="1" x14ac:dyDescent="0.25">
      <c r="A278" s="90">
        <v>7260</v>
      </c>
      <c r="B278" s="38" t="s">
        <v>269</v>
      </c>
      <c r="C278" s="189">
        <f t="shared" si="243"/>
        <v>0</v>
      </c>
      <c r="D278" s="264"/>
      <c r="E278" s="40"/>
      <c r="F278" s="175">
        <f t="shared" si="283"/>
        <v>0</v>
      </c>
      <c r="G278" s="220"/>
      <c r="H278" s="40"/>
      <c r="I278" s="86">
        <f t="shared" si="284"/>
        <v>0</v>
      </c>
      <c r="J278" s="264"/>
      <c r="K278" s="40"/>
      <c r="L278" s="175">
        <f t="shared" si="285"/>
        <v>0</v>
      </c>
      <c r="M278" s="220"/>
      <c r="N278" s="40"/>
      <c r="O278" s="86">
        <f t="shared" si="286"/>
        <v>0</v>
      </c>
      <c r="P278" s="310"/>
      <c r="Q278" s="331"/>
    </row>
    <row r="279" spans="1:17" hidden="1" x14ac:dyDescent="0.25">
      <c r="A279" s="52">
        <v>7700</v>
      </c>
      <c r="B279" s="103" t="s">
        <v>298</v>
      </c>
      <c r="C279" s="204">
        <f t="shared" si="243"/>
        <v>0</v>
      </c>
      <c r="D279" s="137">
        <f t="shared" ref="D279:O279" si="287">D280</f>
        <v>0</v>
      </c>
      <c r="E279" s="104">
        <f t="shared" si="287"/>
        <v>0</v>
      </c>
      <c r="F279" s="176">
        <f t="shared" si="287"/>
        <v>0</v>
      </c>
      <c r="G279" s="238">
        <f t="shared" si="287"/>
        <v>0</v>
      </c>
      <c r="H279" s="104">
        <f t="shared" si="287"/>
        <v>0</v>
      </c>
      <c r="I279" s="280">
        <f t="shared" si="287"/>
        <v>0</v>
      </c>
      <c r="J279" s="137">
        <f t="shared" si="287"/>
        <v>0</v>
      </c>
      <c r="K279" s="104">
        <f t="shared" si="287"/>
        <v>0</v>
      </c>
      <c r="L279" s="176">
        <f t="shared" si="287"/>
        <v>0</v>
      </c>
      <c r="M279" s="238">
        <f t="shared" si="287"/>
        <v>0</v>
      </c>
      <c r="N279" s="104">
        <f t="shared" si="287"/>
        <v>0</v>
      </c>
      <c r="O279" s="280">
        <f t="shared" si="287"/>
        <v>0</v>
      </c>
      <c r="P279" s="441"/>
      <c r="Q279" s="331"/>
    </row>
    <row r="280" spans="1:17" hidden="1" x14ac:dyDescent="0.25">
      <c r="A280" s="70">
        <v>7720</v>
      </c>
      <c r="B280" s="38" t="s">
        <v>299</v>
      </c>
      <c r="C280" s="191">
        <f t="shared" si="243"/>
        <v>0</v>
      </c>
      <c r="D280" s="257"/>
      <c r="E280" s="47"/>
      <c r="F280" s="426">
        <f>D280+E280</f>
        <v>0</v>
      </c>
      <c r="G280" s="239"/>
      <c r="H280" s="47"/>
      <c r="I280" s="158">
        <f>G280+H280</f>
        <v>0</v>
      </c>
      <c r="J280" s="257"/>
      <c r="K280" s="47"/>
      <c r="L280" s="426">
        <f>J280+K280</f>
        <v>0</v>
      </c>
      <c r="M280" s="239"/>
      <c r="N280" s="47"/>
      <c r="O280" s="158">
        <f>M280+N280</f>
        <v>0</v>
      </c>
      <c r="P280" s="323"/>
      <c r="Q280" s="331"/>
    </row>
    <row r="281" spans="1:17" hidden="1" x14ac:dyDescent="0.25">
      <c r="A281" s="92"/>
      <c r="B281" s="41" t="s">
        <v>270</v>
      </c>
      <c r="C281" s="190">
        <f t="shared" si="243"/>
        <v>0</v>
      </c>
      <c r="D281" s="129">
        <f t="shared" ref="D281:E281" si="288">SUM(D282:D283)</f>
        <v>0</v>
      </c>
      <c r="E281" s="73">
        <f t="shared" si="288"/>
        <v>0</v>
      </c>
      <c r="F281" s="93">
        <f>SUM(F282:F283)</f>
        <v>0</v>
      </c>
      <c r="G281" s="231">
        <f t="shared" ref="G281:O281" si="289">SUM(G282:G283)</f>
        <v>0</v>
      </c>
      <c r="H281" s="73">
        <f t="shared" si="289"/>
        <v>0</v>
      </c>
      <c r="I281" s="87">
        <f t="shared" si="289"/>
        <v>0</v>
      </c>
      <c r="J281" s="129">
        <f t="shared" si="289"/>
        <v>0</v>
      </c>
      <c r="K281" s="73">
        <f t="shared" si="289"/>
        <v>0</v>
      </c>
      <c r="L281" s="93">
        <f t="shared" si="289"/>
        <v>0</v>
      </c>
      <c r="M281" s="231">
        <f t="shared" si="289"/>
        <v>0</v>
      </c>
      <c r="N281" s="73">
        <f t="shared" si="289"/>
        <v>0</v>
      </c>
      <c r="O281" s="87">
        <f t="shared" si="289"/>
        <v>0</v>
      </c>
      <c r="P281" s="311"/>
      <c r="Q281" s="331"/>
    </row>
    <row r="282" spans="1:17" hidden="1" x14ac:dyDescent="0.25">
      <c r="A282" s="92" t="s">
        <v>271</v>
      </c>
      <c r="B282" s="30" t="s">
        <v>272</v>
      </c>
      <c r="C282" s="190">
        <f t="shared" si="243"/>
        <v>0</v>
      </c>
      <c r="D282" s="265"/>
      <c r="E282" s="43"/>
      <c r="F282" s="93">
        <f>E282+D282</f>
        <v>0</v>
      </c>
      <c r="G282" s="230"/>
      <c r="H282" s="43"/>
      <c r="I282" s="87">
        <f>H282+G282</f>
        <v>0</v>
      </c>
      <c r="J282" s="265"/>
      <c r="K282" s="43"/>
      <c r="L282" s="93">
        <f>K282+J282</f>
        <v>0</v>
      </c>
      <c r="M282" s="230"/>
      <c r="N282" s="43"/>
      <c r="O282" s="87">
        <f>N282+M282</f>
        <v>0</v>
      </c>
      <c r="P282" s="311"/>
      <c r="Q282" s="331"/>
    </row>
    <row r="283" spans="1:17" ht="24" hidden="1" x14ac:dyDescent="0.25">
      <c r="A283" s="92" t="s">
        <v>273</v>
      </c>
      <c r="B283" s="97" t="s">
        <v>274</v>
      </c>
      <c r="C283" s="189">
        <f t="shared" si="243"/>
        <v>0</v>
      </c>
      <c r="D283" s="264"/>
      <c r="E283" s="40"/>
      <c r="F283" s="175">
        <f>E283+D283</f>
        <v>0</v>
      </c>
      <c r="G283" s="220"/>
      <c r="H283" s="40"/>
      <c r="I283" s="86">
        <f>H283+G283</f>
        <v>0</v>
      </c>
      <c r="J283" s="264"/>
      <c r="K283" s="40"/>
      <c r="L283" s="175">
        <f>K283+J283</f>
        <v>0</v>
      </c>
      <c r="M283" s="220"/>
      <c r="N283" s="40"/>
      <c r="O283" s="86">
        <f>N283+M283</f>
        <v>0</v>
      </c>
      <c r="P283" s="310"/>
      <c r="Q283" s="331"/>
    </row>
    <row r="284" spans="1:17" ht="12.75" thickBot="1" x14ac:dyDescent="0.3">
      <c r="A284" s="108"/>
      <c r="B284" s="108" t="s">
        <v>275</v>
      </c>
      <c r="C284" s="205">
        <f t="shared" si="243"/>
        <v>507725</v>
      </c>
      <c r="D284" s="138">
        <f t="shared" ref="D284:O284" si="290">SUM(D281,D268,D229,D194,D186,D172,D74,D52)</f>
        <v>298738</v>
      </c>
      <c r="E284" s="281">
        <f t="shared" si="290"/>
        <v>0</v>
      </c>
      <c r="F284" s="324">
        <f t="shared" si="290"/>
        <v>298738</v>
      </c>
      <c r="G284" s="240">
        <f t="shared" si="290"/>
        <v>147183</v>
      </c>
      <c r="H284" s="281">
        <f t="shared" si="290"/>
        <v>0</v>
      </c>
      <c r="I284" s="324">
        <f t="shared" si="290"/>
        <v>147183</v>
      </c>
      <c r="J284" s="138">
        <f t="shared" si="290"/>
        <v>61804</v>
      </c>
      <c r="K284" s="109">
        <f t="shared" si="290"/>
        <v>0</v>
      </c>
      <c r="L284" s="446">
        <f t="shared" si="290"/>
        <v>61804</v>
      </c>
      <c r="M284" s="240">
        <f t="shared" si="290"/>
        <v>0</v>
      </c>
      <c r="N284" s="109">
        <f t="shared" si="290"/>
        <v>0</v>
      </c>
      <c r="O284" s="281">
        <f t="shared" si="290"/>
        <v>0</v>
      </c>
      <c r="P284" s="447"/>
      <c r="Q284" s="331"/>
    </row>
    <row r="285" spans="1:17" s="19" customFormat="1" ht="13.5" hidden="1" thickTop="1" thickBot="1" x14ac:dyDescent="0.3">
      <c r="A285" s="881" t="s">
        <v>276</v>
      </c>
      <c r="B285" s="882"/>
      <c r="C285" s="206">
        <f t="shared" si="243"/>
        <v>0</v>
      </c>
      <c r="D285" s="139">
        <f>SUM(D24,D25,D41,D42)-D50</f>
        <v>0</v>
      </c>
      <c r="E285" s="111">
        <f t="shared" ref="E285:F285" si="291">SUM(E24,E25,E41,E42)-E50</f>
        <v>0</v>
      </c>
      <c r="F285" s="112">
        <f t="shared" si="291"/>
        <v>0</v>
      </c>
      <c r="G285" s="241">
        <f>SUM(G24,G42)-G50</f>
        <v>0</v>
      </c>
      <c r="H285" s="111">
        <f t="shared" ref="H285:I285" si="292">SUM(H24,H42)-H50</f>
        <v>0</v>
      </c>
      <c r="I285" s="123">
        <f t="shared" si="292"/>
        <v>0</v>
      </c>
      <c r="J285" s="139">
        <f>SUM(J26,J42)-J50</f>
        <v>0</v>
      </c>
      <c r="K285" s="111">
        <f t="shared" ref="K285:L285" si="293">SUM(K26,K42)-K50</f>
        <v>0</v>
      </c>
      <c r="L285" s="112">
        <f t="shared" si="293"/>
        <v>0</v>
      </c>
      <c r="M285" s="241">
        <f>SUM(M44)-M50</f>
        <v>0</v>
      </c>
      <c r="N285" s="111">
        <f t="shared" ref="N285:O285" si="294">SUM(N44)-N50</f>
        <v>0</v>
      </c>
      <c r="O285" s="123">
        <f t="shared" si="294"/>
        <v>0</v>
      </c>
      <c r="P285" s="327"/>
      <c r="Q285" s="182"/>
    </row>
    <row r="286" spans="1:17" s="19" customFormat="1" ht="12.75" hidden="1" thickTop="1" x14ac:dyDescent="0.25">
      <c r="A286" s="883" t="s">
        <v>277</v>
      </c>
      <c r="B286" s="884"/>
      <c r="C286" s="207">
        <f t="shared" si="243"/>
        <v>0</v>
      </c>
      <c r="D286" s="140">
        <f>SUM(D287,D288)-D295+D296</f>
        <v>0</v>
      </c>
      <c r="E286" s="101">
        <f t="shared" ref="E286:O286" si="295">SUM(E287,E288)-E295+E296</f>
        <v>0</v>
      </c>
      <c r="F286" s="107">
        <f t="shared" si="295"/>
        <v>0</v>
      </c>
      <c r="G286" s="242">
        <f t="shared" si="295"/>
        <v>0</v>
      </c>
      <c r="H286" s="101">
        <f t="shared" si="295"/>
        <v>0</v>
      </c>
      <c r="I286" s="110">
        <f t="shared" si="295"/>
        <v>0</v>
      </c>
      <c r="J286" s="140">
        <f t="shared" si="295"/>
        <v>0</v>
      </c>
      <c r="K286" s="101">
        <f t="shared" si="295"/>
        <v>0</v>
      </c>
      <c r="L286" s="107">
        <f t="shared" si="295"/>
        <v>0</v>
      </c>
      <c r="M286" s="242">
        <f t="shared" si="295"/>
        <v>0</v>
      </c>
      <c r="N286" s="101">
        <f t="shared" si="295"/>
        <v>0</v>
      </c>
      <c r="O286" s="110">
        <f t="shared" si="295"/>
        <v>0</v>
      </c>
      <c r="P286" s="448"/>
      <c r="Q286" s="182"/>
    </row>
    <row r="287" spans="1:17" s="19" customFormat="1" ht="13.5" hidden="1" thickTop="1" thickBot="1" x14ac:dyDescent="0.3">
      <c r="A287" s="60" t="s">
        <v>278</v>
      </c>
      <c r="B287" s="60" t="s">
        <v>279</v>
      </c>
      <c r="C287" s="197">
        <f t="shared" si="243"/>
        <v>0</v>
      </c>
      <c r="D287" s="131">
        <f t="shared" ref="D287:O287" si="296">D21-D281</f>
        <v>0</v>
      </c>
      <c r="E287" s="61">
        <f t="shared" si="296"/>
        <v>0</v>
      </c>
      <c r="F287" s="168">
        <f t="shared" si="296"/>
        <v>0</v>
      </c>
      <c r="G287" s="224">
        <f t="shared" si="296"/>
        <v>0</v>
      </c>
      <c r="H287" s="61">
        <f t="shared" si="296"/>
        <v>0</v>
      </c>
      <c r="I287" s="114">
        <f t="shared" si="296"/>
        <v>0</v>
      </c>
      <c r="J287" s="131">
        <f t="shared" si="296"/>
        <v>0</v>
      </c>
      <c r="K287" s="61">
        <f t="shared" si="296"/>
        <v>0</v>
      </c>
      <c r="L287" s="168">
        <f t="shared" si="296"/>
        <v>0</v>
      </c>
      <c r="M287" s="224">
        <f t="shared" si="296"/>
        <v>0</v>
      </c>
      <c r="N287" s="61">
        <f t="shared" si="296"/>
        <v>0</v>
      </c>
      <c r="O287" s="114">
        <f t="shared" si="296"/>
        <v>0</v>
      </c>
      <c r="P287" s="435"/>
      <c r="Q287" s="182"/>
    </row>
    <row r="288" spans="1:17" s="19" customFormat="1" ht="12.75" hidden="1" thickTop="1" x14ac:dyDescent="0.25">
      <c r="A288" s="113" t="s">
        <v>280</v>
      </c>
      <c r="B288" s="113" t="s">
        <v>281</v>
      </c>
      <c r="C288" s="207">
        <f t="shared" si="243"/>
        <v>0</v>
      </c>
      <c r="D288" s="140">
        <f t="shared" ref="D288:O288" si="297">SUM(D289,D291,D293)-SUM(D290,D292,D294)</f>
        <v>0</v>
      </c>
      <c r="E288" s="101">
        <f t="shared" si="297"/>
        <v>0</v>
      </c>
      <c r="F288" s="107">
        <f t="shared" si="297"/>
        <v>0</v>
      </c>
      <c r="G288" s="242">
        <f t="shared" si="297"/>
        <v>0</v>
      </c>
      <c r="H288" s="101">
        <f t="shared" si="297"/>
        <v>0</v>
      </c>
      <c r="I288" s="110">
        <f t="shared" si="297"/>
        <v>0</v>
      </c>
      <c r="J288" s="140">
        <f t="shared" si="297"/>
        <v>0</v>
      </c>
      <c r="K288" s="101">
        <f t="shared" si="297"/>
        <v>0</v>
      </c>
      <c r="L288" s="107">
        <f t="shared" si="297"/>
        <v>0</v>
      </c>
      <c r="M288" s="242">
        <f t="shared" si="297"/>
        <v>0</v>
      </c>
      <c r="N288" s="101">
        <f t="shared" si="297"/>
        <v>0</v>
      </c>
      <c r="O288" s="110">
        <f t="shared" si="297"/>
        <v>0</v>
      </c>
      <c r="P288" s="448"/>
      <c r="Q288" s="182"/>
    </row>
    <row r="289" spans="1:17" ht="12.75" hidden="1" thickTop="1" x14ac:dyDescent="0.25">
      <c r="A289" s="98" t="s">
        <v>282</v>
      </c>
      <c r="B289" s="57" t="s">
        <v>283</v>
      </c>
      <c r="C289" s="191">
        <f t="shared" si="243"/>
        <v>0</v>
      </c>
      <c r="D289" s="257"/>
      <c r="E289" s="47"/>
      <c r="F289" s="426">
        <f t="shared" ref="F289:F296" si="298">E289+D289</f>
        <v>0</v>
      </c>
      <c r="G289" s="239"/>
      <c r="H289" s="47"/>
      <c r="I289" s="158">
        <f t="shared" ref="I289:I296" si="299">H289+G289</f>
        <v>0</v>
      </c>
      <c r="J289" s="257"/>
      <c r="K289" s="47"/>
      <c r="L289" s="426">
        <f t="shared" ref="L289:L296" si="300">K289+J289</f>
        <v>0</v>
      </c>
      <c r="M289" s="239"/>
      <c r="N289" s="47"/>
      <c r="O289" s="158">
        <f t="shared" ref="O289:O296" si="301">N289+M289</f>
        <v>0</v>
      </c>
      <c r="P289" s="323"/>
      <c r="Q289" s="331"/>
    </row>
    <row r="290" spans="1:17" ht="24.75" hidden="1" thickTop="1" x14ac:dyDescent="0.25">
      <c r="A290" s="92" t="s">
        <v>284</v>
      </c>
      <c r="B290" s="29" t="s">
        <v>285</v>
      </c>
      <c r="C290" s="190">
        <f t="shared" si="243"/>
        <v>0</v>
      </c>
      <c r="D290" s="265"/>
      <c r="E290" s="43"/>
      <c r="F290" s="93">
        <f t="shared" si="298"/>
        <v>0</v>
      </c>
      <c r="G290" s="230"/>
      <c r="H290" s="43"/>
      <c r="I290" s="87">
        <f t="shared" si="299"/>
        <v>0</v>
      </c>
      <c r="J290" s="265"/>
      <c r="K290" s="43"/>
      <c r="L290" s="93">
        <f t="shared" si="300"/>
        <v>0</v>
      </c>
      <c r="M290" s="230"/>
      <c r="N290" s="43"/>
      <c r="O290" s="87">
        <f t="shared" si="301"/>
        <v>0</v>
      </c>
      <c r="P290" s="311"/>
      <c r="Q290" s="331"/>
    </row>
    <row r="291" spans="1:17" ht="12.75" hidden="1" thickTop="1" x14ac:dyDescent="0.25">
      <c r="A291" s="92" t="s">
        <v>286</v>
      </c>
      <c r="B291" s="29" t="s">
        <v>287</v>
      </c>
      <c r="C291" s="190">
        <f t="shared" si="243"/>
        <v>0</v>
      </c>
      <c r="D291" s="265"/>
      <c r="E291" s="43"/>
      <c r="F291" s="93">
        <f t="shared" si="298"/>
        <v>0</v>
      </c>
      <c r="G291" s="230"/>
      <c r="H291" s="43"/>
      <c r="I291" s="87">
        <f t="shared" si="299"/>
        <v>0</v>
      </c>
      <c r="J291" s="265"/>
      <c r="K291" s="43"/>
      <c r="L291" s="93">
        <f t="shared" si="300"/>
        <v>0</v>
      </c>
      <c r="M291" s="230"/>
      <c r="N291" s="43"/>
      <c r="O291" s="87">
        <f t="shared" si="301"/>
        <v>0</v>
      </c>
      <c r="P291" s="311"/>
      <c r="Q291" s="331"/>
    </row>
    <row r="292" spans="1:17" ht="24.75" hidden="1" thickTop="1" x14ac:dyDescent="0.25">
      <c r="A292" s="92" t="s">
        <v>288</v>
      </c>
      <c r="B292" s="29" t="s">
        <v>289</v>
      </c>
      <c r="C292" s="190">
        <f>SUM(F292,I292,L292,O292)</f>
        <v>0</v>
      </c>
      <c r="D292" s="265"/>
      <c r="E292" s="43"/>
      <c r="F292" s="93">
        <f t="shared" si="298"/>
        <v>0</v>
      </c>
      <c r="G292" s="230"/>
      <c r="H292" s="43"/>
      <c r="I292" s="87">
        <f t="shared" si="299"/>
        <v>0</v>
      </c>
      <c r="J292" s="265"/>
      <c r="K292" s="43"/>
      <c r="L292" s="93">
        <f t="shared" si="300"/>
        <v>0</v>
      </c>
      <c r="M292" s="230"/>
      <c r="N292" s="43"/>
      <c r="O292" s="87">
        <f t="shared" si="301"/>
        <v>0</v>
      </c>
      <c r="P292" s="311"/>
      <c r="Q292" s="331"/>
    </row>
    <row r="293" spans="1:17" ht="12.75" hidden="1" thickTop="1" x14ac:dyDescent="0.25">
      <c r="A293" s="92" t="s">
        <v>290</v>
      </c>
      <c r="B293" s="29" t="s">
        <v>291</v>
      </c>
      <c r="C293" s="190">
        <f t="shared" si="243"/>
        <v>0</v>
      </c>
      <c r="D293" s="265"/>
      <c r="E293" s="43"/>
      <c r="F293" s="93">
        <f t="shared" si="298"/>
        <v>0</v>
      </c>
      <c r="G293" s="230"/>
      <c r="H293" s="43"/>
      <c r="I293" s="87">
        <f t="shared" si="299"/>
        <v>0</v>
      </c>
      <c r="J293" s="265"/>
      <c r="K293" s="43"/>
      <c r="L293" s="93">
        <f t="shared" si="300"/>
        <v>0</v>
      </c>
      <c r="M293" s="230"/>
      <c r="N293" s="43"/>
      <c r="O293" s="87">
        <f t="shared" si="301"/>
        <v>0</v>
      </c>
      <c r="P293" s="311"/>
      <c r="Q293" s="331"/>
    </row>
    <row r="294" spans="1:17" ht="24.75" hidden="1" thickTop="1" x14ac:dyDescent="0.25">
      <c r="A294" s="99" t="s">
        <v>292</v>
      </c>
      <c r="B294" s="100" t="s">
        <v>293</v>
      </c>
      <c r="C294" s="201">
        <f t="shared" si="243"/>
        <v>0</v>
      </c>
      <c r="D294" s="266"/>
      <c r="E294" s="80"/>
      <c r="F294" s="443">
        <f t="shared" si="298"/>
        <v>0</v>
      </c>
      <c r="G294" s="235"/>
      <c r="H294" s="80"/>
      <c r="I294" s="159">
        <f t="shared" si="299"/>
        <v>0</v>
      </c>
      <c r="J294" s="266"/>
      <c r="K294" s="80"/>
      <c r="L294" s="443">
        <f t="shared" si="300"/>
        <v>0</v>
      </c>
      <c r="M294" s="235"/>
      <c r="N294" s="80"/>
      <c r="O294" s="159">
        <f t="shared" si="301"/>
        <v>0</v>
      </c>
      <c r="P294" s="320"/>
      <c r="Q294" s="331"/>
    </row>
    <row r="295" spans="1:17" s="19" customFormat="1" ht="13.5" hidden="1" thickTop="1" thickBot="1" x14ac:dyDescent="0.3">
      <c r="A295" s="115" t="s">
        <v>294</v>
      </c>
      <c r="B295" s="115" t="s">
        <v>295</v>
      </c>
      <c r="C295" s="206">
        <f t="shared" si="243"/>
        <v>0</v>
      </c>
      <c r="D295" s="268"/>
      <c r="E295" s="116"/>
      <c r="F295" s="112">
        <f t="shared" si="298"/>
        <v>0</v>
      </c>
      <c r="G295" s="243"/>
      <c r="H295" s="116"/>
      <c r="I295" s="123">
        <f t="shared" si="299"/>
        <v>0</v>
      </c>
      <c r="J295" s="268"/>
      <c r="K295" s="116"/>
      <c r="L295" s="112">
        <f t="shared" si="300"/>
        <v>0</v>
      </c>
      <c r="M295" s="243"/>
      <c r="N295" s="116"/>
      <c r="O295" s="123">
        <f t="shared" si="301"/>
        <v>0</v>
      </c>
      <c r="P295" s="327"/>
      <c r="Q295" s="182"/>
    </row>
    <row r="296" spans="1:17" s="19" customFormat="1" ht="48.75" hidden="1" thickTop="1" x14ac:dyDescent="0.25">
      <c r="A296" s="113" t="s">
        <v>296</v>
      </c>
      <c r="B296" s="102" t="s">
        <v>297</v>
      </c>
      <c r="C296" s="207">
        <f>SUM(F296,I296,L296,O296)</f>
        <v>0</v>
      </c>
      <c r="D296" s="269"/>
      <c r="E296" s="449"/>
      <c r="F296" s="174">
        <f t="shared" si="298"/>
        <v>0</v>
      </c>
      <c r="G296" s="234"/>
      <c r="H296" s="76"/>
      <c r="I296" s="120">
        <f t="shared" si="299"/>
        <v>0</v>
      </c>
      <c r="J296" s="249"/>
      <c r="K296" s="76"/>
      <c r="L296" s="174">
        <f t="shared" si="300"/>
        <v>0</v>
      </c>
      <c r="M296" s="234"/>
      <c r="N296" s="76"/>
      <c r="O296" s="120">
        <f t="shared" si="301"/>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3uWyYD9AxiE9dkTD1RgsIsamI1Kr7s8yWDLI3fSF2v+Pr990vpgvTskRFtm1G5My8H/VAm4ZRiLpWX/fsI5drw==" saltValue="JygxznCY6sT1cOB/P9OXhQ==" spinCount="100000" sheet="1" objects="1" scenarios="1" formatCells="0" formatColumns="0" formatRows="0"/>
  <autoFilter ref="A18:P296">
    <filterColumn colId="2">
      <filters blank="1">
        <filter val="1 103"/>
        <filter val="1 280"/>
        <filter val="1 299"/>
        <filter val="1 325"/>
        <filter val="1 378"/>
        <filter val="1 382"/>
        <filter val="1 839"/>
        <filter val="1 842"/>
        <filter val="1 950"/>
        <filter val="100"/>
        <filter val="110 225"/>
        <filter val="12 150"/>
        <filter val="12 969"/>
        <filter val="15 565"/>
        <filter val="150"/>
        <filter val="16 435"/>
        <filter val="16 688"/>
        <filter val="180"/>
        <filter val="23 409"/>
        <filter val="24"/>
        <filter val="24 785"/>
        <filter val="3 000"/>
        <filter val="3 070"/>
        <filter val="3 300"/>
        <filter val="3 500"/>
        <filter val="3 582"/>
        <filter val="3 709"/>
        <filter val="3 932"/>
        <filter val="30"/>
        <filter val="300"/>
        <filter val="310 727"/>
        <filter val="33 193"/>
        <filter val="343 920"/>
        <filter val="350"/>
        <filter val="36 562"/>
        <filter val="360"/>
        <filter val="4 396"/>
        <filter val="4 756"/>
        <filter val="445 921"/>
        <filter val="454 145"/>
        <filter val="460"/>
        <filter val="465"/>
        <filter val="48 276"/>
        <filter val="490"/>
        <filter val="5 191"/>
        <filter val="5 715"/>
        <filter val="507 425"/>
        <filter val="507 725"/>
        <filter val="53 280"/>
        <filter val="61 804"/>
        <filter val="610"/>
        <filter val="669"/>
        <filter val="7 681"/>
        <filter val="7 752"/>
        <filter val="760"/>
        <filter val="8 000"/>
        <filter val="85 440"/>
        <filter val="97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105.pielikums Jūrmalas pilsētas domes
2017.gada 23.marta saistošajiem noteikumiem Nr.14
(protokols Nr.6, 9.punkts)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5"/>
  <sheetViews>
    <sheetView showGridLines="0" view="pageLayout" zoomScaleNormal="100" workbookViewId="0">
      <selection activeCell="U6" sqref="U6"/>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902</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903</v>
      </c>
      <c r="D3" s="916"/>
      <c r="E3" s="916"/>
      <c r="F3" s="916"/>
      <c r="G3" s="916"/>
      <c r="H3" s="916"/>
      <c r="I3" s="916"/>
      <c r="J3" s="916"/>
      <c r="K3" s="916"/>
      <c r="L3" s="916"/>
      <c r="M3" s="916"/>
      <c r="N3" s="916"/>
      <c r="O3" s="916"/>
      <c r="P3" s="917"/>
      <c r="Q3" s="331"/>
    </row>
    <row r="4" spans="1:17" ht="12.75" customHeight="1" x14ac:dyDescent="0.25">
      <c r="A4" s="4" t="s">
        <v>1</v>
      </c>
      <c r="B4" s="5"/>
      <c r="C4" s="916" t="s">
        <v>904</v>
      </c>
      <c r="D4" s="916"/>
      <c r="E4" s="916"/>
      <c r="F4" s="916"/>
      <c r="G4" s="916"/>
      <c r="H4" s="916"/>
      <c r="I4" s="916"/>
      <c r="J4" s="916"/>
      <c r="K4" s="916"/>
      <c r="L4" s="916"/>
      <c r="M4" s="916"/>
      <c r="N4" s="916"/>
      <c r="O4" s="916"/>
      <c r="P4" s="917"/>
      <c r="Q4" s="331"/>
    </row>
    <row r="5" spans="1:17" ht="12.75" customHeight="1" x14ac:dyDescent="0.25">
      <c r="A5" s="2" t="s">
        <v>2</v>
      </c>
      <c r="B5" s="3"/>
      <c r="C5" s="891" t="s">
        <v>905</v>
      </c>
      <c r="D5" s="891"/>
      <c r="E5" s="891"/>
      <c r="F5" s="891"/>
      <c r="G5" s="891"/>
      <c r="H5" s="891"/>
      <c r="I5" s="891"/>
      <c r="J5" s="891"/>
      <c r="K5" s="891"/>
      <c r="L5" s="891"/>
      <c r="M5" s="891"/>
      <c r="N5" s="891"/>
      <c r="O5" s="891"/>
      <c r="P5" s="892"/>
      <c r="Q5" s="331"/>
    </row>
    <row r="6" spans="1:17" ht="12.75" customHeight="1" x14ac:dyDescent="0.25">
      <c r="A6" s="2" t="s">
        <v>3</v>
      </c>
      <c r="B6" s="3"/>
      <c r="C6" s="891" t="s">
        <v>607</v>
      </c>
      <c r="D6" s="891"/>
      <c r="E6" s="891"/>
      <c r="F6" s="891"/>
      <c r="G6" s="891"/>
      <c r="H6" s="891"/>
      <c r="I6" s="891"/>
      <c r="J6" s="891"/>
      <c r="K6" s="891"/>
      <c r="L6" s="891"/>
      <c r="M6" s="891"/>
      <c r="N6" s="891"/>
      <c r="O6" s="891"/>
      <c r="P6" s="892"/>
      <c r="Q6" s="331"/>
    </row>
    <row r="7" spans="1:17" ht="24.75" customHeight="1" x14ac:dyDescent="0.25">
      <c r="A7" s="2" t="s">
        <v>4</v>
      </c>
      <c r="B7" s="3"/>
      <c r="C7" s="916" t="s">
        <v>906</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907</v>
      </c>
      <c r="D9" s="891" t="s">
        <v>907</v>
      </c>
      <c r="E9" s="891" t="s">
        <v>907</v>
      </c>
      <c r="F9" s="891" t="s">
        <v>907</v>
      </c>
      <c r="G9" s="891" t="s">
        <v>907</v>
      </c>
      <c r="H9" s="891" t="s">
        <v>907</v>
      </c>
      <c r="I9" s="891" t="s">
        <v>907</v>
      </c>
      <c r="J9" s="891" t="s">
        <v>907</v>
      </c>
      <c r="K9" s="891" t="s">
        <v>907</v>
      </c>
      <c r="L9" s="891" t="s">
        <v>907</v>
      </c>
      <c r="M9" s="891" t="s">
        <v>907</v>
      </c>
      <c r="N9" s="891" t="s">
        <v>907</v>
      </c>
      <c r="O9" s="891" t="s">
        <v>907</v>
      </c>
      <c r="P9" s="892" t="s">
        <v>907</v>
      </c>
      <c r="Q9" s="331"/>
    </row>
    <row r="10" spans="1:17" ht="12.75" customHeight="1" x14ac:dyDescent="0.25">
      <c r="A10" s="2"/>
      <c r="B10" s="3" t="s">
        <v>7</v>
      </c>
      <c r="C10" s="891" t="s">
        <v>908</v>
      </c>
      <c r="D10" s="891" t="s">
        <v>908</v>
      </c>
      <c r="E10" s="891" t="s">
        <v>908</v>
      </c>
      <c r="F10" s="891" t="s">
        <v>908</v>
      </c>
      <c r="G10" s="891" t="s">
        <v>908</v>
      </c>
      <c r="H10" s="891" t="s">
        <v>908</v>
      </c>
      <c r="I10" s="891" t="s">
        <v>908</v>
      </c>
      <c r="J10" s="891" t="s">
        <v>908</v>
      </c>
      <c r="K10" s="891" t="s">
        <v>908</v>
      </c>
      <c r="L10" s="891" t="s">
        <v>908</v>
      </c>
      <c r="M10" s="891" t="s">
        <v>908</v>
      </c>
      <c r="N10" s="891" t="s">
        <v>908</v>
      </c>
      <c r="O10" s="891" t="s">
        <v>908</v>
      </c>
      <c r="P10" s="892" t="s">
        <v>908</v>
      </c>
      <c r="Q10" s="331"/>
    </row>
    <row r="11" spans="1:17" ht="12.75" customHeight="1" x14ac:dyDescent="0.25">
      <c r="A11" s="2"/>
      <c r="B11" s="3" t="s">
        <v>8</v>
      </c>
      <c r="C11" s="891"/>
      <c r="D11" s="891"/>
      <c r="E11" s="891"/>
      <c r="F11" s="891"/>
      <c r="G11" s="891"/>
      <c r="H11" s="891"/>
      <c r="I11" s="891"/>
      <c r="J11" s="891"/>
      <c r="K11" s="891"/>
      <c r="L11" s="891"/>
      <c r="M11" s="891"/>
      <c r="N11" s="891"/>
      <c r="O11" s="891"/>
      <c r="P11" s="892"/>
      <c r="Q11" s="331"/>
    </row>
    <row r="12" spans="1:17" ht="12.75" customHeight="1" x14ac:dyDescent="0.25">
      <c r="A12" s="2"/>
      <c r="B12" s="3" t="s">
        <v>9</v>
      </c>
      <c r="C12" s="891" t="s">
        <v>909</v>
      </c>
      <c r="D12" s="891" t="s">
        <v>909</v>
      </c>
      <c r="E12" s="891" t="s">
        <v>909</v>
      </c>
      <c r="F12" s="891" t="s">
        <v>909</v>
      </c>
      <c r="G12" s="891" t="s">
        <v>909</v>
      </c>
      <c r="H12" s="891" t="s">
        <v>909</v>
      </c>
      <c r="I12" s="891" t="s">
        <v>909</v>
      </c>
      <c r="J12" s="891" t="s">
        <v>909</v>
      </c>
      <c r="K12" s="891" t="s">
        <v>909</v>
      </c>
      <c r="L12" s="891" t="s">
        <v>909</v>
      </c>
      <c r="M12" s="891" t="s">
        <v>909</v>
      </c>
      <c r="N12" s="891" t="s">
        <v>909</v>
      </c>
      <c r="O12" s="891" t="s">
        <v>909</v>
      </c>
      <c r="P12" s="892" t="s">
        <v>909</v>
      </c>
      <c r="Q12" s="331"/>
    </row>
    <row r="13" spans="1:17" ht="12.75" customHeight="1" x14ac:dyDescent="0.25">
      <c r="A13" s="2"/>
      <c r="B13" s="3" t="s">
        <v>10</v>
      </c>
      <c r="C13" s="891" t="s">
        <v>910</v>
      </c>
      <c r="D13" s="891" t="s">
        <v>910</v>
      </c>
      <c r="E13" s="891" t="s">
        <v>910</v>
      </c>
      <c r="F13" s="891" t="s">
        <v>910</v>
      </c>
      <c r="G13" s="891" t="s">
        <v>910</v>
      </c>
      <c r="H13" s="891" t="s">
        <v>910</v>
      </c>
      <c r="I13" s="891" t="s">
        <v>910</v>
      </c>
      <c r="J13" s="891" t="s">
        <v>910</v>
      </c>
      <c r="K13" s="891" t="s">
        <v>910</v>
      </c>
      <c r="L13" s="891" t="s">
        <v>910</v>
      </c>
      <c r="M13" s="891" t="s">
        <v>910</v>
      </c>
      <c r="N13" s="891" t="s">
        <v>910</v>
      </c>
      <c r="O13" s="891" t="s">
        <v>910</v>
      </c>
      <c r="P13" s="892" t="s">
        <v>910</v>
      </c>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687"/>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17" s="13" customFormat="1" ht="66" customHeight="1" thickBot="1" x14ac:dyDescent="0.3">
      <c r="A17" s="895"/>
      <c r="B17" s="897"/>
      <c r="C17" s="925"/>
      <c r="D17" s="923"/>
      <c r="E17" s="890"/>
      <c r="F17" s="903"/>
      <c r="G17" s="905"/>
      <c r="H17" s="890"/>
      <c r="I17" s="921"/>
      <c r="J17" s="923"/>
      <c r="K17" s="888"/>
      <c r="L17" s="927"/>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17" s="19" customFormat="1" x14ac:dyDescent="0.25">
      <c r="A19" s="16"/>
      <c r="B19" s="17" t="s">
        <v>19</v>
      </c>
      <c r="C19" s="182"/>
      <c r="D19" s="244"/>
      <c r="E19" s="142"/>
      <c r="F19" s="290"/>
      <c r="G19" s="209"/>
      <c r="H19" s="142"/>
      <c r="I19" s="290"/>
      <c r="J19" s="244"/>
      <c r="K19" s="18"/>
      <c r="L19" s="402"/>
      <c r="M19" s="209"/>
      <c r="N19" s="18"/>
      <c r="O19" s="142"/>
      <c r="P19" s="290"/>
      <c r="Q19" s="182"/>
    </row>
    <row r="20" spans="1:17" s="19" customFormat="1" ht="12.75" thickBot="1" x14ac:dyDescent="0.3">
      <c r="A20" s="20"/>
      <c r="B20" s="21" t="s">
        <v>20</v>
      </c>
      <c r="C20" s="183">
        <f>SUM(F20,I20,L20,O20)</f>
        <v>878094</v>
      </c>
      <c r="D20" s="125">
        <f>SUM(D21,D24,D25,D41,D42)</f>
        <v>350141</v>
      </c>
      <c r="E20" s="270">
        <f>SUM(E21,E24,E25,E41,E42)</f>
        <v>0</v>
      </c>
      <c r="F20" s="291">
        <f>SUM(F21,F24,F25,F41,F42)</f>
        <v>350141</v>
      </c>
      <c r="G20" s="210">
        <f>SUM(G21,G24,G42)</f>
        <v>440392</v>
      </c>
      <c r="H20" s="270">
        <f t="shared" ref="H20:I20" si="0">SUM(H21,H24,H42)</f>
        <v>0</v>
      </c>
      <c r="I20" s="291">
        <f t="shared" si="0"/>
        <v>440392</v>
      </c>
      <c r="J20" s="125">
        <f>SUM(J21,J26,J42)</f>
        <v>87561</v>
      </c>
      <c r="K20" s="22">
        <f t="shared" ref="K20:L20" si="1">SUM(K21,K26,K42)</f>
        <v>0</v>
      </c>
      <c r="L20" s="403">
        <f t="shared" si="1"/>
        <v>87561</v>
      </c>
      <c r="M20" s="765">
        <f>SUM(M21,M44)</f>
        <v>0</v>
      </c>
      <c r="N20" s="766">
        <f t="shared" ref="N20:O20" si="2">SUM(N21,N44)</f>
        <v>0</v>
      </c>
      <c r="O20" s="767">
        <f t="shared" si="2"/>
        <v>0</v>
      </c>
      <c r="P20" s="404"/>
      <c r="Q20" s="182"/>
    </row>
    <row r="21" spans="1:17" ht="12.75" hidden="1" thickTop="1" x14ac:dyDescent="0.25">
      <c r="A21" s="23"/>
      <c r="B21" s="24" t="s">
        <v>21</v>
      </c>
      <c r="C21" s="184">
        <f t="shared" ref="C21" si="3">SUM(F21,I21,L21,O21)</f>
        <v>0</v>
      </c>
      <c r="D21" s="126">
        <f t="shared" ref="D21:E21" si="4">SUM(D22:D23)</f>
        <v>0</v>
      </c>
      <c r="E21" s="25">
        <f t="shared" si="4"/>
        <v>0</v>
      </c>
      <c r="F21" s="165">
        <f>SUM(F22:F23)</f>
        <v>0</v>
      </c>
      <c r="G21" s="211">
        <f t="shared" ref="G21:O21" si="5">SUM(G22:G23)</f>
        <v>0</v>
      </c>
      <c r="H21" s="25">
        <f t="shared" si="5"/>
        <v>0</v>
      </c>
      <c r="I21" s="271">
        <f t="shared" si="5"/>
        <v>0</v>
      </c>
      <c r="J21" s="126">
        <f t="shared" si="5"/>
        <v>0</v>
      </c>
      <c r="K21" s="25">
        <f t="shared" si="5"/>
        <v>0</v>
      </c>
      <c r="L21" s="165">
        <f t="shared" si="5"/>
        <v>0</v>
      </c>
      <c r="M21" s="768">
        <f>SUM(M22:M23)</f>
        <v>0</v>
      </c>
      <c r="N21" s="769">
        <f t="shared" si="5"/>
        <v>0</v>
      </c>
      <c r="O21" s="770">
        <f t="shared" si="5"/>
        <v>0</v>
      </c>
      <c r="P21" s="406"/>
      <c r="Q21" s="331"/>
    </row>
    <row r="22" spans="1:17" ht="12.75" hidden="1" thickTop="1" x14ac:dyDescent="0.25">
      <c r="A22" s="26"/>
      <c r="B22" s="27" t="s">
        <v>22</v>
      </c>
      <c r="C22" s="185">
        <f>SUM(F22,I22,L22,O22)</f>
        <v>0</v>
      </c>
      <c r="D22" s="245"/>
      <c r="E22" s="28"/>
      <c r="F22" s="407">
        <f>D22+E22</f>
        <v>0</v>
      </c>
      <c r="G22" s="212"/>
      <c r="H22" s="28"/>
      <c r="I22" s="408">
        <f>G22+H22</f>
        <v>0</v>
      </c>
      <c r="J22" s="245"/>
      <c r="K22" s="28"/>
      <c r="L22" s="407">
        <f>J22+K22</f>
        <v>0</v>
      </c>
      <c r="M22" s="771"/>
      <c r="N22" s="772"/>
      <c r="O22" s="773">
        <f t="shared" ref="O22" si="6">M22+N22</f>
        <v>0</v>
      </c>
      <c r="P22" s="293"/>
      <c r="Q22" s="331"/>
    </row>
    <row r="23" spans="1:17" ht="12.75" hidden="1" thickTop="1" x14ac:dyDescent="0.25">
      <c r="A23" s="29"/>
      <c r="B23" s="30" t="s">
        <v>23</v>
      </c>
      <c r="C23" s="186">
        <f t="shared" ref="C23" si="7">SUM(F23,I23,L23,O23)</f>
        <v>0</v>
      </c>
      <c r="D23" s="246"/>
      <c r="E23" s="31"/>
      <c r="F23" s="409">
        <f t="shared" ref="F23:F24" si="8">D23+E23</f>
        <v>0</v>
      </c>
      <c r="G23" s="213"/>
      <c r="H23" s="31"/>
      <c r="I23" s="144">
        <f>G23+H23</f>
        <v>0</v>
      </c>
      <c r="J23" s="246"/>
      <c r="K23" s="31"/>
      <c r="L23" s="409">
        <f>J23+K23</f>
        <v>0</v>
      </c>
      <c r="M23" s="774"/>
      <c r="N23" s="775"/>
      <c r="O23" s="776">
        <f>M23+N23</f>
        <v>0</v>
      </c>
      <c r="P23" s="333"/>
      <c r="Q23" s="331"/>
    </row>
    <row r="24" spans="1:17" s="19" customFormat="1" ht="25.5" thickTop="1" thickBot="1" x14ac:dyDescent="0.3">
      <c r="A24" s="32">
        <v>19300</v>
      </c>
      <c r="B24" s="32" t="s">
        <v>24</v>
      </c>
      <c r="C24" s="187">
        <f>SUM(F24,I24)</f>
        <v>790533</v>
      </c>
      <c r="D24" s="248">
        <v>350141</v>
      </c>
      <c r="E24" s="273"/>
      <c r="F24" s="519">
        <f t="shared" si="8"/>
        <v>350141</v>
      </c>
      <c r="G24" s="214">
        <v>440392</v>
      </c>
      <c r="H24" s="273"/>
      <c r="I24" s="519">
        <f t="shared" ref="I24" si="9">G24+H24</f>
        <v>440392</v>
      </c>
      <c r="J24" s="289" t="s">
        <v>25</v>
      </c>
      <c r="K24" s="410" t="s">
        <v>25</v>
      </c>
      <c r="L24" s="411" t="s">
        <v>25</v>
      </c>
      <c r="M24" s="777" t="s">
        <v>25</v>
      </c>
      <c r="N24" s="778" t="s">
        <v>25</v>
      </c>
      <c r="O24" s="778" t="s">
        <v>25</v>
      </c>
      <c r="P24" s="412"/>
      <c r="Q24" s="182"/>
    </row>
    <row r="25" spans="1:17" s="19" customFormat="1" ht="24.75" hidden="1" thickTop="1" x14ac:dyDescent="0.25">
      <c r="A25" s="118"/>
      <c r="B25" s="34" t="s">
        <v>26</v>
      </c>
      <c r="C25" s="188">
        <f>SUM(F25)</f>
        <v>0</v>
      </c>
      <c r="D25" s="249"/>
      <c r="E25" s="76"/>
      <c r="F25" s="413">
        <f>D25+E25</f>
        <v>0</v>
      </c>
      <c r="G25" s="215" t="s">
        <v>25</v>
      </c>
      <c r="H25" s="35" t="s">
        <v>25</v>
      </c>
      <c r="I25" s="119" t="s">
        <v>25</v>
      </c>
      <c r="J25" s="250" t="s">
        <v>25</v>
      </c>
      <c r="K25" s="35" t="s">
        <v>25</v>
      </c>
      <c r="L25" s="167" t="s">
        <v>25</v>
      </c>
      <c r="M25" s="779" t="s">
        <v>25</v>
      </c>
      <c r="N25" s="780" t="s">
        <v>25</v>
      </c>
      <c r="O25" s="780" t="s">
        <v>25</v>
      </c>
      <c r="P25" s="414"/>
      <c r="Q25" s="182"/>
    </row>
    <row r="26" spans="1:17" s="19" customFormat="1" ht="36.75" thickTop="1" x14ac:dyDescent="0.25">
      <c r="A26" s="34">
        <v>21300</v>
      </c>
      <c r="B26" s="34" t="s">
        <v>27</v>
      </c>
      <c r="C26" s="188">
        <f>SUM(L26)</f>
        <v>87561</v>
      </c>
      <c r="D26" s="250" t="s">
        <v>25</v>
      </c>
      <c r="E26" s="119" t="s">
        <v>25</v>
      </c>
      <c r="F26" s="296" t="s">
        <v>25</v>
      </c>
      <c r="G26" s="215" t="s">
        <v>25</v>
      </c>
      <c r="H26" s="119" t="s">
        <v>25</v>
      </c>
      <c r="I26" s="296" t="s">
        <v>25</v>
      </c>
      <c r="J26" s="127">
        <f t="shared" ref="J26:K26" si="10">SUM(J27,J31,J33,J36)</f>
        <v>87561</v>
      </c>
      <c r="K26" s="36">
        <f t="shared" si="10"/>
        <v>0</v>
      </c>
      <c r="L26" s="174">
        <f>SUM(L27,L31,L33,L36)</f>
        <v>87561</v>
      </c>
      <c r="M26" s="779" t="s">
        <v>25</v>
      </c>
      <c r="N26" s="780" t="s">
        <v>25</v>
      </c>
      <c r="O26" s="780" t="s">
        <v>25</v>
      </c>
      <c r="P26" s="414"/>
      <c r="Q26" s="182"/>
    </row>
    <row r="27" spans="1:17" s="19" customFormat="1" ht="24" x14ac:dyDescent="0.25">
      <c r="A27" s="37">
        <v>21350</v>
      </c>
      <c r="B27" s="34" t="s">
        <v>28</v>
      </c>
      <c r="C27" s="188">
        <f t="shared" ref="C27:C40" si="11">SUM(L27)</f>
        <v>84010</v>
      </c>
      <c r="D27" s="250" t="s">
        <v>25</v>
      </c>
      <c r="E27" s="119" t="s">
        <v>25</v>
      </c>
      <c r="F27" s="296" t="s">
        <v>25</v>
      </c>
      <c r="G27" s="215" t="s">
        <v>25</v>
      </c>
      <c r="H27" s="119" t="s">
        <v>25</v>
      </c>
      <c r="I27" s="296" t="s">
        <v>25</v>
      </c>
      <c r="J27" s="127">
        <f t="shared" ref="J27:K27" si="12">SUM(J28:J30)</f>
        <v>84010</v>
      </c>
      <c r="K27" s="36">
        <f t="shared" si="12"/>
        <v>0</v>
      </c>
      <c r="L27" s="174">
        <f>SUM(L28:L30)</f>
        <v>84010</v>
      </c>
      <c r="M27" s="779" t="s">
        <v>25</v>
      </c>
      <c r="N27" s="780" t="s">
        <v>25</v>
      </c>
      <c r="O27" s="780" t="s">
        <v>25</v>
      </c>
      <c r="P27" s="414"/>
      <c r="Q27" s="182"/>
    </row>
    <row r="28" spans="1:17" hidden="1" x14ac:dyDescent="0.25">
      <c r="A28" s="26">
        <v>21351</v>
      </c>
      <c r="B28" s="38" t="s">
        <v>29</v>
      </c>
      <c r="C28" s="189">
        <f t="shared" si="11"/>
        <v>0</v>
      </c>
      <c r="D28" s="251" t="s">
        <v>25</v>
      </c>
      <c r="E28" s="39" t="s">
        <v>25</v>
      </c>
      <c r="F28" s="415" t="s">
        <v>25</v>
      </c>
      <c r="G28" s="216" t="s">
        <v>25</v>
      </c>
      <c r="H28" s="39" t="s">
        <v>25</v>
      </c>
      <c r="I28" s="146" t="s">
        <v>25</v>
      </c>
      <c r="J28" s="416"/>
      <c r="K28" s="417"/>
      <c r="L28" s="175">
        <f t="shared" ref="L28:L30" si="13">J28+K28</f>
        <v>0</v>
      </c>
      <c r="M28" s="781" t="s">
        <v>25</v>
      </c>
      <c r="N28" s="782" t="s">
        <v>25</v>
      </c>
      <c r="O28" s="782" t="s">
        <v>25</v>
      </c>
      <c r="P28" s="418"/>
      <c r="Q28" s="331"/>
    </row>
    <row r="29" spans="1:17" x14ac:dyDescent="0.25">
      <c r="A29" s="29">
        <v>21352</v>
      </c>
      <c r="B29" s="41" t="s">
        <v>30</v>
      </c>
      <c r="C29" s="190">
        <f t="shared" si="11"/>
        <v>84010</v>
      </c>
      <c r="D29" s="252" t="s">
        <v>25</v>
      </c>
      <c r="E29" s="147" t="s">
        <v>25</v>
      </c>
      <c r="F29" s="298" t="s">
        <v>25</v>
      </c>
      <c r="G29" s="217" t="s">
        <v>25</v>
      </c>
      <c r="H29" s="147" t="s">
        <v>25</v>
      </c>
      <c r="I29" s="298" t="s">
        <v>25</v>
      </c>
      <c r="J29" s="246">
        <v>84010</v>
      </c>
      <c r="K29" s="421"/>
      <c r="L29" s="93">
        <f t="shared" si="13"/>
        <v>84010</v>
      </c>
      <c r="M29" s="783" t="s">
        <v>25</v>
      </c>
      <c r="N29" s="784" t="s">
        <v>25</v>
      </c>
      <c r="O29" s="784" t="s">
        <v>25</v>
      </c>
      <c r="P29" s="422"/>
      <c r="Q29" s="331"/>
    </row>
    <row r="30" spans="1:17" ht="24" hidden="1" x14ac:dyDescent="0.25">
      <c r="A30" s="29">
        <v>21359</v>
      </c>
      <c r="B30" s="41" t="s">
        <v>31</v>
      </c>
      <c r="C30" s="190">
        <f t="shared" si="11"/>
        <v>0</v>
      </c>
      <c r="D30" s="252" t="s">
        <v>25</v>
      </c>
      <c r="E30" s="42" t="s">
        <v>25</v>
      </c>
      <c r="F30" s="419" t="s">
        <v>25</v>
      </c>
      <c r="G30" s="217" t="s">
        <v>25</v>
      </c>
      <c r="H30" s="42" t="s">
        <v>25</v>
      </c>
      <c r="I30" s="147" t="s">
        <v>25</v>
      </c>
      <c r="J30" s="246"/>
      <c r="K30" s="421"/>
      <c r="L30" s="93">
        <f t="shared" si="13"/>
        <v>0</v>
      </c>
      <c r="M30" s="783" t="s">
        <v>25</v>
      </c>
      <c r="N30" s="784" t="s">
        <v>25</v>
      </c>
      <c r="O30" s="784" t="s">
        <v>25</v>
      </c>
      <c r="P30" s="422"/>
      <c r="Q30" s="331"/>
    </row>
    <row r="31" spans="1:17" s="19" customFormat="1" ht="36" hidden="1" x14ac:dyDescent="0.25">
      <c r="A31" s="37">
        <v>21370</v>
      </c>
      <c r="B31" s="34" t="s">
        <v>32</v>
      </c>
      <c r="C31" s="188">
        <f t="shared" si="11"/>
        <v>0</v>
      </c>
      <c r="D31" s="250" t="s">
        <v>25</v>
      </c>
      <c r="E31" s="35" t="s">
        <v>25</v>
      </c>
      <c r="F31" s="167" t="s">
        <v>25</v>
      </c>
      <c r="G31" s="215" t="s">
        <v>25</v>
      </c>
      <c r="H31" s="35" t="s">
        <v>25</v>
      </c>
      <c r="I31" s="119" t="s">
        <v>25</v>
      </c>
      <c r="J31" s="610">
        <f t="shared" ref="J31:K31" si="14">SUM(J32)</f>
        <v>0</v>
      </c>
      <c r="K31" s="36">
        <f t="shared" si="14"/>
        <v>0</v>
      </c>
      <c r="L31" s="174">
        <f>SUM(L32)</f>
        <v>0</v>
      </c>
      <c r="M31" s="779" t="s">
        <v>25</v>
      </c>
      <c r="N31" s="780" t="s">
        <v>25</v>
      </c>
      <c r="O31" s="780" t="s">
        <v>25</v>
      </c>
      <c r="P31" s="414"/>
      <c r="Q31" s="182"/>
    </row>
    <row r="32" spans="1:17" ht="36" hidden="1" x14ac:dyDescent="0.25">
      <c r="A32" s="44">
        <v>21379</v>
      </c>
      <c r="B32" s="45" t="s">
        <v>33</v>
      </c>
      <c r="C32" s="191">
        <f t="shared" si="11"/>
        <v>0</v>
      </c>
      <c r="D32" s="253" t="s">
        <v>25</v>
      </c>
      <c r="E32" s="46" t="s">
        <v>25</v>
      </c>
      <c r="F32" s="423" t="s">
        <v>25</v>
      </c>
      <c r="G32" s="218" t="s">
        <v>25</v>
      </c>
      <c r="H32" s="46" t="s">
        <v>25</v>
      </c>
      <c r="I32" s="148" t="s">
        <v>25</v>
      </c>
      <c r="J32" s="785"/>
      <c r="K32" s="425"/>
      <c r="L32" s="426">
        <f>J32+K32</f>
        <v>0</v>
      </c>
      <c r="M32" s="786" t="s">
        <v>25</v>
      </c>
      <c r="N32" s="787" t="s">
        <v>25</v>
      </c>
      <c r="O32" s="787" t="s">
        <v>25</v>
      </c>
      <c r="P32" s="427"/>
      <c r="Q32" s="331"/>
    </row>
    <row r="33" spans="1:17" s="19" customFormat="1" x14ac:dyDescent="0.25">
      <c r="A33" s="37">
        <v>21380</v>
      </c>
      <c r="B33" s="34" t="s">
        <v>34</v>
      </c>
      <c r="C33" s="188">
        <f t="shared" si="11"/>
        <v>2834</v>
      </c>
      <c r="D33" s="250" t="s">
        <v>25</v>
      </c>
      <c r="E33" s="119" t="s">
        <v>25</v>
      </c>
      <c r="F33" s="296" t="s">
        <v>25</v>
      </c>
      <c r="G33" s="215" t="s">
        <v>25</v>
      </c>
      <c r="H33" s="119" t="s">
        <v>25</v>
      </c>
      <c r="I33" s="296" t="s">
        <v>25</v>
      </c>
      <c r="J33" s="610">
        <f t="shared" ref="J33:K33" si="15">SUM(J34:J35)</f>
        <v>2834</v>
      </c>
      <c r="K33" s="36">
        <f t="shared" si="15"/>
        <v>0</v>
      </c>
      <c r="L33" s="174">
        <f>SUM(L34:L35)</f>
        <v>2834</v>
      </c>
      <c r="M33" s="779" t="s">
        <v>25</v>
      </c>
      <c r="N33" s="780" t="s">
        <v>25</v>
      </c>
      <c r="O33" s="780" t="s">
        <v>25</v>
      </c>
      <c r="P33" s="414"/>
      <c r="Q33" s="182"/>
    </row>
    <row r="34" spans="1:17" x14ac:dyDescent="0.25">
      <c r="A34" s="27">
        <v>21381</v>
      </c>
      <c r="B34" s="38" t="s">
        <v>35</v>
      </c>
      <c r="C34" s="189">
        <f t="shared" si="11"/>
        <v>1763</v>
      </c>
      <c r="D34" s="251" t="s">
        <v>25</v>
      </c>
      <c r="E34" s="146" t="s">
        <v>25</v>
      </c>
      <c r="F34" s="297" t="s">
        <v>25</v>
      </c>
      <c r="G34" s="216" t="s">
        <v>25</v>
      </c>
      <c r="H34" s="146" t="s">
        <v>25</v>
      </c>
      <c r="I34" s="297" t="s">
        <v>25</v>
      </c>
      <c r="J34" s="245">
        <v>1763</v>
      </c>
      <c r="K34" s="417"/>
      <c r="L34" s="175">
        <f t="shared" ref="L34:L35" si="16">J34+K34</f>
        <v>1763</v>
      </c>
      <c r="M34" s="781" t="s">
        <v>25</v>
      </c>
      <c r="N34" s="782" t="s">
        <v>25</v>
      </c>
      <c r="O34" s="782" t="s">
        <v>25</v>
      </c>
      <c r="P34" s="418"/>
      <c r="Q34" s="331"/>
    </row>
    <row r="35" spans="1:17" ht="24" x14ac:dyDescent="0.25">
      <c r="A35" s="30">
        <v>21383</v>
      </c>
      <c r="B35" s="41" t="s">
        <v>36</v>
      </c>
      <c r="C35" s="190">
        <f t="shared" si="11"/>
        <v>1071</v>
      </c>
      <c r="D35" s="252" t="s">
        <v>25</v>
      </c>
      <c r="E35" s="147" t="s">
        <v>25</v>
      </c>
      <c r="F35" s="298" t="s">
        <v>25</v>
      </c>
      <c r="G35" s="217" t="s">
        <v>25</v>
      </c>
      <c r="H35" s="147" t="s">
        <v>25</v>
      </c>
      <c r="I35" s="298" t="s">
        <v>25</v>
      </c>
      <c r="J35" s="246">
        <v>1071</v>
      </c>
      <c r="K35" s="421"/>
      <c r="L35" s="93">
        <f t="shared" si="16"/>
        <v>1071</v>
      </c>
      <c r="M35" s="783" t="s">
        <v>25</v>
      </c>
      <c r="N35" s="784" t="s">
        <v>25</v>
      </c>
      <c r="O35" s="784" t="s">
        <v>25</v>
      </c>
      <c r="P35" s="422"/>
      <c r="Q35" s="331"/>
    </row>
    <row r="36" spans="1:17" s="19" customFormat="1" ht="24" x14ac:dyDescent="0.25">
      <c r="A36" s="37">
        <v>21390</v>
      </c>
      <c r="B36" s="34" t="s">
        <v>37</v>
      </c>
      <c r="C36" s="188">
        <f t="shared" si="11"/>
        <v>717</v>
      </c>
      <c r="D36" s="250" t="s">
        <v>25</v>
      </c>
      <c r="E36" s="119" t="s">
        <v>25</v>
      </c>
      <c r="F36" s="296" t="s">
        <v>25</v>
      </c>
      <c r="G36" s="215" t="s">
        <v>25</v>
      </c>
      <c r="H36" s="119" t="s">
        <v>25</v>
      </c>
      <c r="I36" s="296" t="s">
        <v>25</v>
      </c>
      <c r="J36" s="610">
        <f t="shared" ref="J36:K36" si="17">SUM(J37:J40)</f>
        <v>717</v>
      </c>
      <c r="K36" s="36">
        <f t="shared" si="17"/>
        <v>0</v>
      </c>
      <c r="L36" s="174">
        <f>SUM(L37:L40)</f>
        <v>717</v>
      </c>
      <c r="M36" s="779" t="s">
        <v>25</v>
      </c>
      <c r="N36" s="780" t="s">
        <v>25</v>
      </c>
      <c r="O36" s="780" t="s">
        <v>25</v>
      </c>
      <c r="P36" s="414"/>
      <c r="Q36" s="182"/>
    </row>
    <row r="37" spans="1:17" ht="24" hidden="1" x14ac:dyDescent="0.25">
      <c r="A37" s="27">
        <v>21391</v>
      </c>
      <c r="B37" s="38" t="s">
        <v>38</v>
      </c>
      <c r="C37" s="189">
        <f t="shared" si="11"/>
        <v>0</v>
      </c>
      <c r="D37" s="251" t="s">
        <v>25</v>
      </c>
      <c r="E37" s="39" t="s">
        <v>25</v>
      </c>
      <c r="F37" s="415" t="s">
        <v>25</v>
      </c>
      <c r="G37" s="216" t="s">
        <v>25</v>
      </c>
      <c r="H37" s="39" t="s">
        <v>25</v>
      </c>
      <c r="I37" s="146" t="s">
        <v>25</v>
      </c>
      <c r="J37" s="245"/>
      <c r="K37" s="417"/>
      <c r="L37" s="175">
        <f t="shared" ref="L37:L40" si="18">J37+K37</f>
        <v>0</v>
      </c>
      <c r="M37" s="781" t="s">
        <v>25</v>
      </c>
      <c r="N37" s="782" t="s">
        <v>25</v>
      </c>
      <c r="O37" s="782" t="s">
        <v>25</v>
      </c>
      <c r="P37" s="418"/>
      <c r="Q37" s="331"/>
    </row>
    <row r="38" spans="1:17" hidden="1" x14ac:dyDescent="0.25">
      <c r="A38" s="30">
        <v>21393</v>
      </c>
      <c r="B38" s="41" t="s">
        <v>39</v>
      </c>
      <c r="C38" s="190">
        <f t="shared" si="11"/>
        <v>0</v>
      </c>
      <c r="D38" s="252" t="s">
        <v>25</v>
      </c>
      <c r="E38" s="42" t="s">
        <v>25</v>
      </c>
      <c r="F38" s="419" t="s">
        <v>25</v>
      </c>
      <c r="G38" s="217" t="s">
        <v>25</v>
      </c>
      <c r="H38" s="42" t="s">
        <v>25</v>
      </c>
      <c r="I38" s="147" t="s">
        <v>25</v>
      </c>
      <c r="J38" s="246"/>
      <c r="K38" s="421"/>
      <c r="L38" s="93">
        <f t="shared" si="18"/>
        <v>0</v>
      </c>
      <c r="M38" s="783" t="s">
        <v>25</v>
      </c>
      <c r="N38" s="784" t="s">
        <v>25</v>
      </c>
      <c r="O38" s="784" t="s">
        <v>25</v>
      </c>
      <c r="P38" s="422"/>
      <c r="Q38" s="331"/>
    </row>
    <row r="39" spans="1:17" hidden="1" x14ac:dyDescent="0.25">
      <c r="A39" s="30">
        <v>21395</v>
      </c>
      <c r="B39" s="41" t="s">
        <v>40</v>
      </c>
      <c r="C39" s="190">
        <f t="shared" si="11"/>
        <v>0</v>
      </c>
      <c r="D39" s="252" t="s">
        <v>25</v>
      </c>
      <c r="E39" s="42" t="s">
        <v>25</v>
      </c>
      <c r="F39" s="419" t="s">
        <v>25</v>
      </c>
      <c r="G39" s="217" t="s">
        <v>25</v>
      </c>
      <c r="H39" s="42" t="s">
        <v>25</v>
      </c>
      <c r="I39" s="147" t="s">
        <v>25</v>
      </c>
      <c r="J39" s="246"/>
      <c r="K39" s="421"/>
      <c r="L39" s="93">
        <f t="shared" si="18"/>
        <v>0</v>
      </c>
      <c r="M39" s="783" t="s">
        <v>25</v>
      </c>
      <c r="N39" s="784" t="s">
        <v>25</v>
      </c>
      <c r="O39" s="784" t="s">
        <v>25</v>
      </c>
      <c r="P39" s="422"/>
      <c r="Q39" s="331"/>
    </row>
    <row r="40" spans="1:17" ht="24" x14ac:dyDescent="0.25">
      <c r="A40" s="30">
        <v>21399</v>
      </c>
      <c r="B40" s="41" t="s">
        <v>41</v>
      </c>
      <c r="C40" s="190">
        <f t="shared" si="11"/>
        <v>717</v>
      </c>
      <c r="D40" s="252" t="s">
        <v>25</v>
      </c>
      <c r="E40" s="147" t="s">
        <v>25</v>
      </c>
      <c r="F40" s="298" t="s">
        <v>25</v>
      </c>
      <c r="G40" s="217" t="s">
        <v>25</v>
      </c>
      <c r="H40" s="147" t="s">
        <v>25</v>
      </c>
      <c r="I40" s="298" t="s">
        <v>25</v>
      </c>
      <c r="J40" s="246">
        <v>717</v>
      </c>
      <c r="K40" s="421"/>
      <c r="L40" s="93">
        <f t="shared" si="18"/>
        <v>717</v>
      </c>
      <c r="M40" s="783" t="s">
        <v>25</v>
      </c>
      <c r="N40" s="784" t="s">
        <v>25</v>
      </c>
      <c r="O40" s="784" t="s">
        <v>25</v>
      </c>
      <c r="P40" s="422"/>
      <c r="Q40" s="331"/>
    </row>
    <row r="41" spans="1:17" s="19" customFormat="1" ht="36.75" hidden="1" customHeight="1" x14ac:dyDescent="0.25">
      <c r="A41" s="37">
        <v>21420</v>
      </c>
      <c r="B41" s="34" t="s">
        <v>42</v>
      </c>
      <c r="C41" s="192">
        <f>SUM(F41)</f>
        <v>0</v>
      </c>
      <c r="D41" s="254"/>
      <c r="E41" s="428"/>
      <c r="F41" s="413">
        <f>D41+E41</f>
        <v>0</v>
      </c>
      <c r="G41" s="215" t="s">
        <v>25</v>
      </c>
      <c r="H41" s="35" t="s">
        <v>25</v>
      </c>
      <c r="I41" s="119" t="s">
        <v>25</v>
      </c>
      <c r="J41" s="250" t="s">
        <v>25</v>
      </c>
      <c r="K41" s="35" t="s">
        <v>25</v>
      </c>
      <c r="L41" s="167" t="s">
        <v>25</v>
      </c>
      <c r="M41" s="779" t="s">
        <v>25</v>
      </c>
      <c r="N41" s="780" t="s">
        <v>25</v>
      </c>
      <c r="O41" s="780" t="s">
        <v>25</v>
      </c>
      <c r="P41" s="414"/>
      <c r="Q41" s="182"/>
    </row>
    <row r="42" spans="1:17" s="19" customFormat="1" ht="24" hidden="1" x14ac:dyDescent="0.25">
      <c r="A42" s="48">
        <v>21490</v>
      </c>
      <c r="B42" s="49" t="s">
        <v>43</v>
      </c>
      <c r="C42" s="192">
        <f>SUM(F42,I42,L42)</f>
        <v>0</v>
      </c>
      <c r="D42" s="255">
        <f t="shared" ref="D42:E42" si="19">D43</f>
        <v>0</v>
      </c>
      <c r="E42" s="50">
        <f t="shared" si="19"/>
        <v>0</v>
      </c>
      <c r="F42" s="256">
        <f>F43</f>
        <v>0</v>
      </c>
      <c r="G42" s="219">
        <f t="shared" ref="G42:K42" si="20">G43</f>
        <v>0</v>
      </c>
      <c r="H42" s="50">
        <f t="shared" si="20"/>
        <v>0</v>
      </c>
      <c r="I42" s="274">
        <f t="shared" si="20"/>
        <v>0</v>
      </c>
      <c r="J42" s="255">
        <f t="shared" si="20"/>
        <v>0</v>
      </c>
      <c r="K42" s="50">
        <f t="shared" si="20"/>
        <v>0</v>
      </c>
      <c r="L42" s="256">
        <f>L43</f>
        <v>0</v>
      </c>
      <c r="M42" s="779" t="s">
        <v>25</v>
      </c>
      <c r="N42" s="780" t="s">
        <v>25</v>
      </c>
      <c r="O42" s="780" t="s">
        <v>25</v>
      </c>
      <c r="P42" s="414"/>
      <c r="Q42" s="182"/>
    </row>
    <row r="43" spans="1:17" s="19" customFormat="1" ht="24" hidden="1" x14ac:dyDescent="0.25">
      <c r="A43" s="30">
        <v>21499</v>
      </c>
      <c r="B43" s="41" t="s">
        <v>44</v>
      </c>
      <c r="C43" s="193">
        <f>SUM(F43,I43,L43)</f>
        <v>0</v>
      </c>
      <c r="D43" s="257"/>
      <c r="E43" s="47"/>
      <c r="F43" s="175">
        <f>D43+E43</f>
        <v>0</v>
      </c>
      <c r="G43" s="220"/>
      <c r="H43" s="40"/>
      <c r="I43" s="86">
        <f>G43+H43</f>
        <v>0</v>
      </c>
      <c r="J43" s="264"/>
      <c r="K43" s="40"/>
      <c r="L43" s="175">
        <f>J43+K43</f>
        <v>0</v>
      </c>
      <c r="M43" s="786" t="s">
        <v>25</v>
      </c>
      <c r="N43" s="787" t="s">
        <v>25</v>
      </c>
      <c r="O43" s="787" t="s">
        <v>25</v>
      </c>
      <c r="P43" s="427"/>
      <c r="Q43" s="182"/>
    </row>
    <row r="44" spans="1:17" ht="24" hidden="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788">
        <f t="shared" ref="M44:N44" si="21">SUM(M45:M46)</f>
        <v>0</v>
      </c>
      <c r="N44" s="789">
        <f t="shared" si="21"/>
        <v>0</v>
      </c>
      <c r="O44" s="789">
        <f>SUM(O45:O46)</f>
        <v>0</v>
      </c>
      <c r="P44" s="335"/>
      <c r="Q44" s="331"/>
    </row>
    <row r="45" spans="1:17" ht="24" hidden="1" x14ac:dyDescent="0.25">
      <c r="A45" s="54">
        <v>23410</v>
      </c>
      <c r="B45" s="55" t="s">
        <v>46</v>
      </c>
      <c r="C45" s="194">
        <f t="shared" ref="C45:C46" si="22">SUM(O45)</f>
        <v>0</v>
      </c>
      <c r="D45" s="260" t="s">
        <v>25</v>
      </c>
      <c r="E45" s="56" t="s">
        <v>25</v>
      </c>
      <c r="F45" s="261" t="s">
        <v>25</v>
      </c>
      <c r="G45" s="222" t="s">
        <v>25</v>
      </c>
      <c r="H45" s="56" t="s">
        <v>25</v>
      </c>
      <c r="I45" s="276" t="s">
        <v>25</v>
      </c>
      <c r="J45" s="260" t="s">
        <v>25</v>
      </c>
      <c r="K45" s="56" t="s">
        <v>25</v>
      </c>
      <c r="L45" s="261" t="s">
        <v>25</v>
      </c>
      <c r="M45" s="790"/>
      <c r="N45" s="791"/>
      <c r="O45" s="792">
        <f t="shared" ref="O45:O46" si="23">M45+N45</f>
        <v>0</v>
      </c>
      <c r="P45" s="301"/>
      <c r="Q45" s="331"/>
    </row>
    <row r="46" spans="1:17" ht="24" hidden="1" x14ac:dyDescent="0.25">
      <c r="A46" s="54">
        <v>23510</v>
      </c>
      <c r="B46" s="55" t="s">
        <v>47</v>
      </c>
      <c r="C46" s="194">
        <f t="shared" si="22"/>
        <v>0</v>
      </c>
      <c r="D46" s="260" t="s">
        <v>25</v>
      </c>
      <c r="E46" s="56" t="s">
        <v>25</v>
      </c>
      <c r="F46" s="261" t="s">
        <v>25</v>
      </c>
      <c r="G46" s="222" t="s">
        <v>25</v>
      </c>
      <c r="H46" s="56" t="s">
        <v>25</v>
      </c>
      <c r="I46" s="276" t="s">
        <v>25</v>
      </c>
      <c r="J46" s="260" t="s">
        <v>25</v>
      </c>
      <c r="K46" s="56" t="s">
        <v>25</v>
      </c>
      <c r="L46" s="261" t="s">
        <v>25</v>
      </c>
      <c r="M46" s="790"/>
      <c r="N46" s="791"/>
      <c r="O46" s="792">
        <f t="shared" si="23"/>
        <v>0</v>
      </c>
      <c r="P46" s="301"/>
      <c r="Q46" s="331"/>
    </row>
    <row r="47" spans="1:17" x14ac:dyDescent="0.25">
      <c r="A47" s="57"/>
      <c r="B47" s="55"/>
      <c r="C47" s="195"/>
      <c r="D47" s="262"/>
      <c r="E47" s="156"/>
      <c r="F47" s="339"/>
      <c r="G47" s="222"/>
      <c r="H47" s="276"/>
      <c r="I47" s="339"/>
      <c r="J47" s="260"/>
      <c r="K47" s="56"/>
      <c r="L47" s="431"/>
      <c r="M47" s="793"/>
      <c r="N47" s="794"/>
      <c r="O47" s="792"/>
      <c r="P47" s="301"/>
      <c r="Q47" s="331"/>
    </row>
    <row r="48" spans="1:17" s="19" customFormat="1" x14ac:dyDescent="0.25">
      <c r="A48" s="58"/>
      <c r="B48" s="59" t="s">
        <v>48</v>
      </c>
      <c r="C48" s="196"/>
      <c r="D48" s="263"/>
      <c r="E48" s="340"/>
      <c r="F48" s="303"/>
      <c r="G48" s="223"/>
      <c r="H48" s="152"/>
      <c r="I48" s="303"/>
      <c r="J48" s="130"/>
      <c r="K48" s="106"/>
      <c r="L48" s="433"/>
      <c r="M48" s="795"/>
      <c r="N48" s="796"/>
      <c r="O48" s="797"/>
      <c r="P48" s="434"/>
      <c r="Q48" s="182"/>
    </row>
    <row r="49" spans="1:17" s="19" customFormat="1" ht="12.75" thickBot="1" x14ac:dyDescent="0.3">
      <c r="A49" s="60"/>
      <c r="B49" s="20" t="s">
        <v>49</v>
      </c>
      <c r="C49" s="197">
        <f t="shared" ref="C49:C112" si="24">SUM(F49,I49,L49,O49)</f>
        <v>878094</v>
      </c>
      <c r="D49" s="131">
        <f t="shared" ref="D49:E49" si="25">SUM(D50,D281)</f>
        <v>350141</v>
      </c>
      <c r="E49" s="114">
        <f t="shared" si="25"/>
        <v>0</v>
      </c>
      <c r="F49" s="304">
        <f>SUM(F50,F281)</f>
        <v>350141</v>
      </c>
      <c r="G49" s="224">
        <f t="shared" ref="G49:O49" si="26">SUM(G50,G281)</f>
        <v>440392</v>
      </c>
      <c r="H49" s="114">
        <f t="shared" si="26"/>
        <v>0</v>
      </c>
      <c r="I49" s="304">
        <f t="shared" si="26"/>
        <v>440392</v>
      </c>
      <c r="J49" s="131">
        <f t="shared" si="26"/>
        <v>87561</v>
      </c>
      <c r="K49" s="61">
        <f t="shared" si="26"/>
        <v>0</v>
      </c>
      <c r="L49" s="168">
        <f t="shared" si="26"/>
        <v>87561</v>
      </c>
      <c r="M49" s="798">
        <f t="shared" si="26"/>
        <v>0</v>
      </c>
      <c r="N49" s="799">
        <f t="shared" si="26"/>
        <v>0</v>
      </c>
      <c r="O49" s="800">
        <f t="shared" si="26"/>
        <v>0</v>
      </c>
      <c r="P49" s="435"/>
      <c r="Q49" s="182"/>
    </row>
    <row r="50" spans="1:17" s="19" customFormat="1" ht="36.75" thickTop="1" x14ac:dyDescent="0.25">
      <c r="A50" s="62"/>
      <c r="B50" s="63" t="s">
        <v>50</v>
      </c>
      <c r="C50" s="198">
        <f t="shared" si="24"/>
        <v>878094</v>
      </c>
      <c r="D50" s="132">
        <f t="shared" ref="D50:E50" si="27">SUM(D51,D193)</f>
        <v>350141</v>
      </c>
      <c r="E50" s="277">
        <f t="shared" si="27"/>
        <v>0</v>
      </c>
      <c r="F50" s="305">
        <f>SUM(F51,F193)</f>
        <v>350141</v>
      </c>
      <c r="G50" s="225">
        <f t="shared" ref="G50:O50" si="28">SUM(G51,G193)</f>
        <v>440392</v>
      </c>
      <c r="H50" s="277">
        <f t="shared" si="28"/>
        <v>0</v>
      </c>
      <c r="I50" s="305">
        <f t="shared" si="28"/>
        <v>440392</v>
      </c>
      <c r="J50" s="132">
        <f t="shared" si="28"/>
        <v>87561</v>
      </c>
      <c r="K50" s="64">
        <f t="shared" si="28"/>
        <v>0</v>
      </c>
      <c r="L50" s="436">
        <f t="shared" si="28"/>
        <v>87561</v>
      </c>
      <c r="M50" s="801">
        <f t="shared" si="28"/>
        <v>0</v>
      </c>
      <c r="N50" s="802">
        <f t="shared" si="28"/>
        <v>0</v>
      </c>
      <c r="O50" s="803">
        <f t="shared" si="28"/>
        <v>0</v>
      </c>
      <c r="P50" s="437"/>
      <c r="Q50" s="182"/>
    </row>
    <row r="51" spans="1:17" s="19" customFormat="1" ht="24" x14ac:dyDescent="0.25">
      <c r="A51" s="65"/>
      <c r="B51" s="16" t="s">
        <v>51</v>
      </c>
      <c r="C51" s="199">
        <f t="shared" si="24"/>
        <v>877694</v>
      </c>
      <c r="D51" s="133">
        <f t="shared" ref="D51:E51" si="29">SUM(D52,D74,D172,D186)</f>
        <v>350141</v>
      </c>
      <c r="E51" s="278">
        <f t="shared" si="29"/>
        <v>0</v>
      </c>
      <c r="F51" s="306">
        <f>SUM(F52,F74,F172,F186)</f>
        <v>350141</v>
      </c>
      <c r="G51" s="226">
        <f t="shared" ref="G51:O51" si="30">SUM(G52,G74,G172,G186)</f>
        <v>440392</v>
      </c>
      <c r="H51" s="278">
        <f t="shared" si="30"/>
        <v>0</v>
      </c>
      <c r="I51" s="306">
        <f t="shared" si="30"/>
        <v>440392</v>
      </c>
      <c r="J51" s="133">
        <f t="shared" si="30"/>
        <v>87161</v>
      </c>
      <c r="K51" s="66">
        <f t="shared" si="30"/>
        <v>0</v>
      </c>
      <c r="L51" s="169">
        <f t="shared" si="30"/>
        <v>87161</v>
      </c>
      <c r="M51" s="804">
        <f t="shared" si="30"/>
        <v>0</v>
      </c>
      <c r="N51" s="805">
        <f t="shared" si="30"/>
        <v>0</v>
      </c>
      <c r="O51" s="806">
        <f t="shared" si="30"/>
        <v>0</v>
      </c>
      <c r="P51" s="438"/>
      <c r="Q51" s="182"/>
    </row>
    <row r="52" spans="1:17" s="19" customFormat="1" x14ac:dyDescent="0.25">
      <c r="A52" s="67">
        <v>1000</v>
      </c>
      <c r="B52" s="67" t="s">
        <v>52</v>
      </c>
      <c r="C52" s="200">
        <f t="shared" si="24"/>
        <v>819824</v>
      </c>
      <c r="D52" s="134">
        <f t="shared" ref="D52:E52" si="31">SUM(D53,D66)</f>
        <v>315067</v>
      </c>
      <c r="E52" s="122">
        <f t="shared" si="31"/>
        <v>0</v>
      </c>
      <c r="F52" s="307">
        <f>SUM(F53,F66)</f>
        <v>315067</v>
      </c>
      <c r="G52" s="227">
        <f t="shared" ref="G52:O52" si="32">SUM(G53,G66)</f>
        <v>440392</v>
      </c>
      <c r="H52" s="122">
        <f t="shared" si="32"/>
        <v>0</v>
      </c>
      <c r="I52" s="307">
        <f t="shared" si="32"/>
        <v>440392</v>
      </c>
      <c r="J52" s="134">
        <f t="shared" si="32"/>
        <v>64365</v>
      </c>
      <c r="K52" s="68">
        <f t="shared" si="32"/>
        <v>0</v>
      </c>
      <c r="L52" s="170">
        <f t="shared" si="32"/>
        <v>64365</v>
      </c>
      <c r="M52" s="807">
        <f t="shared" si="32"/>
        <v>0</v>
      </c>
      <c r="N52" s="808">
        <f t="shared" si="32"/>
        <v>0</v>
      </c>
      <c r="O52" s="809">
        <f t="shared" si="32"/>
        <v>0</v>
      </c>
      <c r="P52" s="439"/>
      <c r="Q52" s="182"/>
    </row>
    <row r="53" spans="1:17" x14ac:dyDescent="0.25">
      <c r="A53" s="34">
        <v>1100</v>
      </c>
      <c r="B53" s="69" t="s">
        <v>53</v>
      </c>
      <c r="C53" s="188">
        <f t="shared" si="24"/>
        <v>632323</v>
      </c>
      <c r="D53" s="127">
        <f t="shared" ref="D53:E53" si="33">SUM(D54,D57,D65)</f>
        <v>225398</v>
      </c>
      <c r="E53" s="120">
        <f t="shared" si="33"/>
        <v>0</v>
      </c>
      <c r="F53" s="314">
        <f>SUM(F54,F57,F65)</f>
        <v>225398</v>
      </c>
      <c r="G53" s="228">
        <f t="shared" ref="G53:N53" si="34">SUM(G54,G57,G65)</f>
        <v>356333</v>
      </c>
      <c r="H53" s="120">
        <f t="shared" si="34"/>
        <v>0</v>
      </c>
      <c r="I53" s="314">
        <f t="shared" si="34"/>
        <v>356333</v>
      </c>
      <c r="J53" s="127">
        <f t="shared" si="34"/>
        <v>50592</v>
      </c>
      <c r="K53" s="36">
        <f t="shared" si="34"/>
        <v>0</v>
      </c>
      <c r="L53" s="174">
        <f t="shared" si="34"/>
        <v>50592</v>
      </c>
      <c r="M53" s="810">
        <f t="shared" si="34"/>
        <v>0</v>
      </c>
      <c r="N53" s="811">
        <f t="shared" si="34"/>
        <v>0</v>
      </c>
      <c r="O53" s="812">
        <f>SUM(O54,O57,O65)</f>
        <v>0</v>
      </c>
      <c r="P53" s="440"/>
      <c r="Q53" s="331"/>
    </row>
    <row r="54" spans="1:17" x14ac:dyDescent="0.25">
      <c r="A54" s="70">
        <v>1110</v>
      </c>
      <c r="B54" s="55" t="s">
        <v>54</v>
      </c>
      <c r="C54" s="195">
        <f>SUM(F54,I54,L54,O54)</f>
        <v>573857</v>
      </c>
      <c r="D54" s="82">
        <f>SUM(D55:D56)</f>
        <v>195121</v>
      </c>
      <c r="E54" s="153">
        <f>SUM(E55:E56)</f>
        <v>0</v>
      </c>
      <c r="F54" s="309">
        <f>SUM(F55:F56)</f>
        <v>195121</v>
      </c>
      <c r="G54" s="229">
        <f t="shared" ref="G54:H54" si="35">SUM(G55:G56)</f>
        <v>335147</v>
      </c>
      <c r="H54" s="153">
        <f t="shared" si="35"/>
        <v>-7003</v>
      </c>
      <c r="I54" s="309">
        <f>SUM(I55:I56)</f>
        <v>328144</v>
      </c>
      <c r="J54" s="82">
        <f t="shared" ref="J54:K54" si="36">SUM(J55:J56)</f>
        <v>50592</v>
      </c>
      <c r="K54" s="71">
        <f t="shared" si="36"/>
        <v>0</v>
      </c>
      <c r="L54" s="172">
        <f>SUM(L55:L56)</f>
        <v>50592</v>
      </c>
      <c r="M54" s="813">
        <f t="shared" ref="M54:N54" si="37">SUM(M55:M56)</f>
        <v>0</v>
      </c>
      <c r="N54" s="814">
        <f t="shared" si="37"/>
        <v>0</v>
      </c>
      <c r="O54" s="815">
        <f>SUM(O55:O56)</f>
        <v>0</v>
      </c>
      <c r="P54" s="313"/>
      <c r="Q54" s="331"/>
    </row>
    <row r="55" spans="1:17" hidden="1" x14ac:dyDescent="0.25">
      <c r="A55" s="27">
        <v>1111</v>
      </c>
      <c r="B55" s="38" t="s">
        <v>55</v>
      </c>
      <c r="C55" s="189">
        <f t="shared" si="24"/>
        <v>0</v>
      </c>
      <c r="D55" s="264"/>
      <c r="E55" s="40"/>
      <c r="F55" s="175">
        <f>D55+E55</f>
        <v>0</v>
      </c>
      <c r="G55" s="220"/>
      <c r="H55" s="40"/>
      <c r="I55" s="86">
        <f>G55+H55</f>
        <v>0</v>
      </c>
      <c r="J55" s="264"/>
      <c r="K55" s="40"/>
      <c r="L55" s="175">
        <f>J55+K55</f>
        <v>0</v>
      </c>
      <c r="M55" s="816"/>
      <c r="N55" s="817"/>
      <c r="O55" s="818">
        <f>M55+N55</f>
        <v>0</v>
      </c>
      <c r="P55" s="310"/>
      <c r="Q55" s="331"/>
    </row>
    <row r="56" spans="1:17" ht="24" x14ac:dyDescent="0.25">
      <c r="A56" s="30">
        <v>1119</v>
      </c>
      <c r="B56" s="41" t="s">
        <v>56</v>
      </c>
      <c r="C56" s="190">
        <f t="shared" si="24"/>
        <v>573857</v>
      </c>
      <c r="D56" s="265">
        <v>195121</v>
      </c>
      <c r="E56" s="155"/>
      <c r="F56" s="312">
        <f>D56+E56</f>
        <v>195121</v>
      </c>
      <c r="G56" s="230">
        <v>335147</v>
      </c>
      <c r="H56" s="155">
        <v>-7003</v>
      </c>
      <c r="I56" s="312">
        <f>G56+H56</f>
        <v>328144</v>
      </c>
      <c r="J56" s="265">
        <v>50592</v>
      </c>
      <c r="K56" s="43"/>
      <c r="L56" s="93">
        <f>J56+K56</f>
        <v>50592</v>
      </c>
      <c r="M56" s="819"/>
      <c r="N56" s="820"/>
      <c r="O56" s="821">
        <f>M56+N56</f>
        <v>0</v>
      </c>
      <c r="P56" s="516"/>
      <c r="Q56" s="331"/>
    </row>
    <row r="57" spans="1:17" ht="23.25" customHeight="1" x14ac:dyDescent="0.25">
      <c r="A57" s="72">
        <v>1140</v>
      </c>
      <c r="B57" s="41" t="s">
        <v>57</v>
      </c>
      <c r="C57" s="190">
        <f t="shared" si="24"/>
        <v>58466</v>
      </c>
      <c r="D57" s="129">
        <f t="shared" ref="D57:E57" si="38">SUM(D58:D64)</f>
        <v>30277</v>
      </c>
      <c r="E57" s="87">
        <f t="shared" si="38"/>
        <v>0</v>
      </c>
      <c r="F57" s="312">
        <f>SUM(F58:F64)</f>
        <v>30277</v>
      </c>
      <c r="G57" s="231">
        <f t="shared" ref="G57:N57" si="39">SUM(G58:G64)</f>
        <v>21186</v>
      </c>
      <c r="H57" s="87">
        <f t="shared" si="39"/>
        <v>7003</v>
      </c>
      <c r="I57" s="312">
        <f t="shared" si="39"/>
        <v>28189</v>
      </c>
      <c r="J57" s="129">
        <f t="shared" si="39"/>
        <v>0</v>
      </c>
      <c r="K57" s="73">
        <f t="shared" si="39"/>
        <v>0</v>
      </c>
      <c r="L57" s="93">
        <f t="shared" si="39"/>
        <v>0</v>
      </c>
      <c r="M57" s="822">
        <f t="shared" si="39"/>
        <v>0</v>
      </c>
      <c r="N57" s="823">
        <f t="shared" si="39"/>
        <v>0</v>
      </c>
      <c r="O57" s="821">
        <f>SUM(O58:O64)</f>
        <v>0</v>
      </c>
      <c r="P57" s="311"/>
      <c r="Q57" s="331"/>
    </row>
    <row r="58" spans="1:17" hidden="1" x14ac:dyDescent="0.25">
      <c r="A58" s="30">
        <v>1141</v>
      </c>
      <c r="B58" s="41" t="s">
        <v>58</v>
      </c>
      <c r="C58" s="190">
        <f t="shared" si="24"/>
        <v>0</v>
      </c>
      <c r="D58" s="265"/>
      <c r="E58" s="43"/>
      <c r="F58" s="93">
        <f t="shared" ref="F58:F65" si="40">D58+E58</f>
        <v>0</v>
      </c>
      <c r="G58" s="230"/>
      <c r="H58" s="43"/>
      <c r="I58" s="87">
        <f t="shared" ref="I58:I65" si="41">G58+H58</f>
        <v>0</v>
      </c>
      <c r="J58" s="265"/>
      <c r="K58" s="43"/>
      <c r="L58" s="93">
        <f t="shared" ref="L58:L65" si="42">J58+K58</f>
        <v>0</v>
      </c>
      <c r="M58" s="819"/>
      <c r="N58" s="820"/>
      <c r="O58" s="821">
        <f t="shared" ref="O58:O65" si="43">M58+N58</f>
        <v>0</v>
      </c>
      <c r="P58" s="311"/>
      <c r="Q58" s="331"/>
    </row>
    <row r="59" spans="1:17" ht="24.75" hidden="1" customHeight="1" x14ac:dyDescent="0.25">
      <c r="A59" s="30">
        <v>1142</v>
      </c>
      <c r="B59" s="41" t="s">
        <v>59</v>
      </c>
      <c r="C59" s="190">
        <f t="shared" si="24"/>
        <v>0</v>
      </c>
      <c r="D59" s="265"/>
      <c r="E59" s="43"/>
      <c r="F59" s="93">
        <f t="shared" si="40"/>
        <v>0</v>
      </c>
      <c r="G59" s="230"/>
      <c r="H59" s="43"/>
      <c r="I59" s="87">
        <f t="shared" si="41"/>
        <v>0</v>
      </c>
      <c r="J59" s="265"/>
      <c r="K59" s="43"/>
      <c r="L59" s="93">
        <f t="shared" si="42"/>
        <v>0</v>
      </c>
      <c r="M59" s="819"/>
      <c r="N59" s="820"/>
      <c r="O59" s="821">
        <f t="shared" si="43"/>
        <v>0</v>
      </c>
      <c r="P59" s="311"/>
      <c r="Q59" s="331"/>
    </row>
    <row r="60" spans="1:17" ht="24" hidden="1" x14ac:dyDescent="0.25">
      <c r="A60" s="30">
        <v>1145</v>
      </c>
      <c r="B60" s="41" t="s">
        <v>60</v>
      </c>
      <c r="C60" s="190">
        <f t="shared" si="24"/>
        <v>0</v>
      </c>
      <c r="D60" s="265"/>
      <c r="E60" s="43"/>
      <c r="F60" s="93">
        <f t="shared" si="40"/>
        <v>0</v>
      </c>
      <c r="G60" s="230"/>
      <c r="H60" s="43"/>
      <c r="I60" s="87">
        <f t="shared" si="41"/>
        <v>0</v>
      </c>
      <c r="J60" s="265"/>
      <c r="K60" s="43"/>
      <c r="L60" s="93">
        <f t="shared" si="42"/>
        <v>0</v>
      </c>
      <c r="M60" s="819"/>
      <c r="N60" s="820"/>
      <c r="O60" s="821">
        <f t="shared" si="43"/>
        <v>0</v>
      </c>
      <c r="P60" s="311"/>
      <c r="Q60" s="331"/>
    </row>
    <row r="61" spans="1:17" ht="27.75" hidden="1" customHeight="1" x14ac:dyDescent="0.25">
      <c r="A61" s="30">
        <v>1146</v>
      </c>
      <c r="B61" s="41" t="s">
        <v>61</v>
      </c>
      <c r="C61" s="190">
        <f t="shared" si="24"/>
        <v>0</v>
      </c>
      <c r="D61" s="265"/>
      <c r="E61" s="43"/>
      <c r="F61" s="93">
        <f t="shared" si="40"/>
        <v>0</v>
      </c>
      <c r="G61" s="230"/>
      <c r="H61" s="43"/>
      <c r="I61" s="87">
        <f t="shared" si="41"/>
        <v>0</v>
      </c>
      <c r="J61" s="265"/>
      <c r="K61" s="43"/>
      <c r="L61" s="93">
        <f t="shared" si="42"/>
        <v>0</v>
      </c>
      <c r="M61" s="819"/>
      <c r="N61" s="820"/>
      <c r="O61" s="821">
        <f t="shared" si="43"/>
        <v>0</v>
      </c>
      <c r="P61" s="311"/>
      <c r="Q61" s="331"/>
    </row>
    <row r="62" spans="1:17" ht="36" x14ac:dyDescent="0.25">
      <c r="A62" s="30">
        <v>1147</v>
      </c>
      <c r="B62" s="41" t="s">
        <v>62</v>
      </c>
      <c r="C62" s="190">
        <f t="shared" si="24"/>
        <v>9177</v>
      </c>
      <c r="D62" s="265">
        <v>2174</v>
      </c>
      <c r="E62" s="155"/>
      <c r="F62" s="312">
        <f t="shared" si="40"/>
        <v>2174</v>
      </c>
      <c r="G62" s="230"/>
      <c r="H62" s="155">
        <v>7003</v>
      </c>
      <c r="I62" s="312">
        <f t="shared" si="41"/>
        <v>7003</v>
      </c>
      <c r="J62" s="265"/>
      <c r="K62" s="43"/>
      <c r="L62" s="93">
        <f t="shared" si="42"/>
        <v>0</v>
      </c>
      <c r="M62" s="819"/>
      <c r="N62" s="820"/>
      <c r="O62" s="821">
        <f t="shared" si="43"/>
        <v>0</v>
      </c>
      <c r="P62" s="442" t="s">
        <v>911</v>
      </c>
      <c r="Q62" s="331"/>
    </row>
    <row r="63" spans="1:17" x14ac:dyDescent="0.25">
      <c r="A63" s="30">
        <v>1148</v>
      </c>
      <c r="B63" s="41" t="s">
        <v>63</v>
      </c>
      <c r="C63" s="190">
        <f t="shared" si="24"/>
        <v>23903</v>
      </c>
      <c r="D63" s="265">
        <v>23903</v>
      </c>
      <c r="E63" s="155"/>
      <c r="F63" s="312">
        <f t="shared" si="40"/>
        <v>23903</v>
      </c>
      <c r="G63" s="230"/>
      <c r="H63" s="155"/>
      <c r="I63" s="312">
        <f t="shared" si="41"/>
        <v>0</v>
      </c>
      <c r="J63" s="265"/>
      <c r="K63" s="43"/>
      <c r="L63" s="93">
        <f t="shared" si="42"/>
        <v>0</v>
      </c>
      <c r="M63" s="819"/>
      <c r="N63" s="820"/>
      <c r="O63" s="821">
        <f t="shared" si="43"/>
        <v>0</v>
      </c>
      <c r="P63" s="311"/>
      <c r="Q63" s="331"/>
    </row>
    <row r="64" spans="1:17" ht="36" x14ac:dyDescent="0.25">
      <c r="A64" s="30">
        <v>1149</v>
      </c>
      <c r="B64" s="41" t="s">
        <v>64</v>
      </c>
      <c r="C64" s="190">
        <f t="shared" si="24"/>
        <v>25386</v>
      </c>
      <c r="D64" s="265">
        <v>4200</v>
      </c>
      <c r="E64" s="155"/>
      <c r="F64" s="312">
        <f t="shared" si="40"/>
        <v>4200</v>
      </c>
      <c r="G64" s="230">
        <v>21186</v>
      </c>
      <c r="H64" s="155"/>
      <c r="I64" s="312">
        <f t="shared" si="41"/>
        <v>21186</v>
      </c>
      <c r="J64" s="265"/>
      <c r="K64" s="43"/>
      <c r="L64" s="93">
        <f t="shared" si="42"/>
        <v>0</v>
      </c>
      <c r="M64" s="819"/>
      <c r="N64" s="820"/>
      <c r="O64" s="821">
        <f t="shared" si="43"/>
        <v>0</v>
      </c>
      <c r="P64" s="442"/>
      <c r="Q64" s="331"/>
    </row>
    <row r="65" spans="1:17" ht="36" hidden="1" x14ac:dyDescent="0.25">
      <c r="A65" s="70">
        <v>1150</v>
      </c>
      <c r="B65" s="55" t="s">
        <v>65</v>
      </c>
      <c r="C65" s="195">
        <f t="shared" si="24"/>
        <v>0</v>
      </c>
      <c r="D65" s="262"/>
      <c r="E65" s="74"/>
      <c r="F65" s="172">
        <f t="shared" si="40"/>
        <v>0</v>
      </c>
      <c r="G65" s="232"/>
      <c r="H65" s="74"/>
      <c r="I65" s="153">
        <f t="shared" si="41"/>
        <v>0</v>
      </c>
      <c r="J65" s="262"/>
      <c r="K65" s="74"/>
      <c r="L65" s="172">
        <f t="shared" si="42"/>
        <v>0</v>
      </c>
      <c r="M65" s="824"/>
      <c r="N65" s="825"/>
      <c r="O65" s="815">
        <f t="shared" si="43"/>
        <v>0</v>
      </c>
      <c r="P65" s="527"/>
      <c r="Q65" s="331"/>
    </row>
    <row r="66" spans="1:17" ht="36" x14ac:dyDescent="0.25">
      <c r="A66" s="34">
        <v>1200</v>
      </c>
      <c r="B66" s="69" t="s">
        <v>66</v>
      </c>
      <c r="C66" s="188">
        <f t="shared" si="24"/>
        <v>187501</v>
      </c>
      <c r="D66" s="127">
        <f t="shared" ref="D66:E66" si="44">SUM(D67:D68)</f>
        <v>89669</v>
      </c>
      <c r="E66" s="120">
        <f t="shared" si="44"/>
        <v>0</v>
      </c>
      <c r="F66" s="314">
        <f>SUM(F67:F68)</f>
        <v>89669</v>
      </c>
      <c r="G66" s="228">
        <f t="shared" ref="G66:N66" si="45">SUM(G67:G68)</f>
        <v>84059</v>
      </c>
      <c r="H66" s="120">
        <f t="shared" si="45"/>
        <v>0</v>
      </c>
      <c r="I66" s="314">
        <f t="shared" si="45"/>
        <v>84059</v>
      </c>
      <c r="J66" s="127">
        <f t="shared" si="45"/>
        <v>13773</v>
      </c>
      <c r="K66" s="36">
        <f t="shared" si="45"/>
        <v>0</v>
      </c>
      <c r="L66" s="174">
        <f t="shared" si="45"/>
        <v>13773</v>
      </c>
      <c r="M66" s="810">
        <f t="shared" si="45"/>
        <v>0</v>
      </c>
      <c r="N66" s="811">
        <f t="shared" si="45"/>
        <v>0</v>
      </c>
      <c r="O66" s="812">
        <f>SUM(O67:O68)</f>
        <v>0</v>
      </c>
      <c r="P66" s="317"/>
      <c r="Q66" s="331"/>
    </row>
    <row r="67" spans="1:17" ht="24" x14ac:dyDescent="0.25">
      <c r="A67" s="686">
        <v>1210</v>
      </c>
      <c r="B67" s="38" t="s">
        <v>67</v>
      </c>
      <c r="C67" s="189">
        <f t="shared" si="24"/>
        <v>153737</v>
      </c>
      <c r="D67" s="264">
        <v>57414</v>
      </c>
      <c r="E67" s="154"/>
      <c r="F67" s="315">
        <f>D67+E67</f>
        <v>57414</v>
      </c>
      <c r="G67" s="220">
        <v>84059</v>
      </c>
      <c r="H67" s="154"/>
      <c r="I67" s="315">
        <f>G67+H67</f>
        <v>84059</v>
      </c>
      <c r="J67" s="264">
        <v>12264</v>
      </c>
      <c r="K67" s="40"/>
      <c r="L67" s="175">
        <f>J67+K67</f>
        <v>12264</v>
      </c>
      <c r="M67" s="816"/>
      <c r="N67" s="817"/>
      <c r="O67" s="818">
        <f>M67+N67</f>
        <v>0</v>
      </c>
      <c r="P67" s="516"/>
      <c r="Q67" s="331"/>
    </row>
    <row r="68" spans="1:17" ht="24" x14ac:dyDescent="0.25">
      <c r="A68" s="72">
        <v>1220</v>
      </c>
      <c r="B68" s="41" t="s">
        <v>68</v>
      </c>
      <c r="C68" s="190">
        <f t="shared" si="24"/>
        <v>33764</v>
      </c>
      <c r="D68" s="129">
        <f t="shared" ref="D68:E68" si="46">SUM(D69:D73)</f>
        <v>32255</v>
      </c>
      <c r="E68" s="87">
        <f t="shared" si="46"/>
        <v>0</v>
      </c>
      <c r="F68" s="312">
        <f>SUM(F69:F73)</f>
        <v>32255</v>
      </c>
      <c r="G68" s="231">
        <f t="shared" ref="G68:O68" si="47">SUM(G69:G73)</f>
        <v>0</v>
      </c>
      <c r="H68" s="87">
        <f t="shared" si="47"/>
        <v>0</v>
      </c>
      <c r="I68" s="312">
        <f t="shared" si="47"/>
        <v>0</v>
      </c>
      <c r="J68" s="129">
        <f t="shared" si="47"/>
        <v>1509</v>
      </c>
      <c r="K68" s="73">
        <f t="shared" si="47"/>
        <v>0</v>
      </c>
      <c r="L68" s="93">
        <f t="shared" si="47"/>
        <v>1509</v>
      </c>
      <c r="M68" s="822">
        <f t="shared" si="47"/>
        <v>0</v>
      </c>
      <c r="N68" s="823">
        <f t="shared" si="47"/>
        <v>0</v>
      </c>
      <c r="O68" s="821">
        <f t="shared" si="47"/>
        <v>0</v>
      </c>
      <c r="P68" s="311"/>
      <c r="Q68" s="331"/>
    </row>
    <row r="69" spans="1:17" ht="60" x14ac:dyDescent="0.25">
      <c r="A69" s="30">
        <v>1221</v>
      </c>
      <c r="B69" s="41" t="s">
        <v>69</v>
      </c>
      <c r="C69" s="190">
        <f t="shared" si="24"/>
        <v>19144</v>
      </c>
      <c r="D69" s="265">
        <v>17751</v>
      </c>
      <c r="E69" s="155"/>
      <c r="F69" s="312">
        <f t="shared" ref="F69:F73" si="48">D69+E69</f>
        <v>17751</v>
      </c>
      <c r="G69" s="230"/>
      <c r="H69" s="155"/>
      <c r="I69" s="312">
        <f t="shared" ref="I69:I73" si="49">G69+H69</f>
        <v>0</v>
      </c>
      <c r="J69" s="265">
        <v>1393</v>
      </c>
      <c r="K69" s="43"/>
      <c r="L69" s="93">
        <f t="shared" ref="L69:L73" si="50">J69+K69</f>
        <v>1393</v>
      </c>
      <c r="M69" s="819"/>
      <c r="N69" s="820"/>
      <c r="O69" s="821">
        <f t="shared" ref="O69:O73" si="51">M69+N69</f>
        <v>0</v>
      </c>
      <c r="P69" s="311"/>
      <c r="Q69" s="331"/>
    </row>
    <row r="70" spans="1:17" hidden="1" x14ac:dyDescent="0.25">
      <c r="A70" s="30">
        <v>1223</v>
      </c>
      <c r="B70" s="41" t="s">
        <v>70</v>
      </c>
      <c r="C70" s="190">
        <f t="shared" si="24"/>
        <v>0</v>
      </c>
      <c r="D70" s="265"/>
      <c r="E70" s="43"/>
      <c r="F70" s="93">
        <f t="shared" si="48"/>
        <v>0</v>
      </c>
      <c r="G70" s="230"/>
      <c r="H70" s="43"/>
      <c r="I70" s="87">
        <f t="shared" si="49"/>
        <v>0</v>
      </c>
      <c r="J70" s="265"/>
      <c r="K70" s="43"/>
      <c r="L70" s="93">
        <f t="shared" si="50"/>
        <v>0</v>
      </c>
      <c r="M70" s="819"/>
      <c r="N70" s="820"/>
      <c r="O70" s="821">
        <f t="shared" si="51"/>
        <v>0</v>
      </c>
      <c r="P70" s="311"/>
      <c r="Q70" s="331"/>
    </row>
    <row r="71" spans="1:17" hidden="1" x14ac:dyDescent="0.25">
      <c r="A71" s="30">
        <v>1225</v>
      </c>
      <c r="B71" s="41" t="s">
        <v>71</v>
      </c>
      <c r="C71" s="190">
        <f t="shared" si="24"/>
        <v>0</v>
      </c>
      <c r="D71" s="265"/>
      <c r="E71" s="43"/>
      <c r="F71" s="93">
        <f t="shared" si="48"/>
        <v>0</v>
      </c>
      <c r="G71" s="230"/>
      <c r="H71" s="43"/>
      <c r="I71" s="87">
        <f t="shared" si="49"/>
        <v>0</v>
      </c>
      <c r="J71" s="265"/>
      <c r="K71" s="43"/>
      <c r="L71" s="93">
        <f t="shared" si="50"/>
        <v>0</v>
      </c>
      <c r="M71" s="819"/>
      <c r="N71" s="820"/>
      <c r="O71" s="821">
        <f t="shared" si="51"/>
        <v>0</v>
      </c>
      <c r="P71" s="311"/>
      <c r="Q71" s="331"/>
    </row>
    <row r="72" spans="1:17" ht="36" x14ac:dyDescent="0.25">
      <c r="A72" s="30">
        <v>1227</v>
      </c>
      <c r="B72" s="41" t="s">
        <v>72</v>
      </c>
      <c r="C72" s="190">
        <f t="shared" si="24"/>
        <v>14076</v>
      </c>
      <c r="D72" s="265">
        <v>14076</v>
      </c>
      <c r="E72" s="155"/>
      <c r="F72" s="312">
        <f t="shared" si="48"/>
        <v>14076</v>
      </c>
      <c r="G72" s="230"/>
      <c r="H72" s="155"/>
      <c r="I72" s="312">
        <f t="shared" si="49"/>
        <v>0</v>
      </c>
      <c r="J72" s="265"/>
      <c r="K72" s="43"/>
      <c r="L72" s="93">
        <f t="shared" si="50"/>
        <v>0</v>
      </c>
      <c r="M72" s="819"/>
      <c r="N72" s="820"/>
      <c r="O72" s="821">
        <f t="shared" si="51"/>
        <v>0</v>
      </c>
      <c r="P72" s="311"/>
      <c r="Q72" s="331"/>
    </row>
    <row r="73" spans="1:17" ht="60" x14ac:dyDescent="0.25">
      <c r="A73" s="30">
        <v>1228</v>
      </c>
      <c r="B73" s="41" t="s">
        <v>73</v>
      </c>
      <c r="C73" s="190">
        <f t="shared" si="24"/>
        <v>544</v>
      </c>
      <c r="D73" s="265">
        <v>428</v>
      </c>
      <c r="E73" s="155"/>
      <c r="F73" s="312">
        <f t="shared" si="48"/>
        <v>428</v>
      </c>
      <c r="G73" s="230"/>
      <c r="H73" s="155"/>
      <c r="I73" s="312">
        <f t="shared" si="49"/>
        <v>0</v>
      </c>
      <c r="J73" s="265">
        <v>116</v>
      </c>
      <c r="K73" s="43"/>
      <c r="L73" s="93">
        <f t="shared" si="50"/>
        <v>116</v>
      </c>
      <c r="M73" s="819"/>
      <c r="N73" s="820"/>
      <c r="O73" s="821">
        <f t="shared" si="51"/>
        <v>0</v>
      </c>
      <c r="P73" s="311"/>
      <c r="Q73" s="331"/>
    </row>
    <row r="74" spans="1:17" x14ac:dyDescent="0.25">
      <c r="A74" s="67">
        <v>2000</v>
      </c>
      <c r="B74" s="67" t="s">
        <v>74</v>
      </c>
      <c r="C74" s="200">
        <f t="shared" si="24"/>
        <v>57870</v>
      </c>
      <c r="D74" s="134">
        <f t="shared" ref="D74:E74" si="52">SUM(D75,D82,D129,D163,D164,D171)</f>
        <v>35074</v>
      </c>
      <c r="E74" s="122">
        <f t="shared" si="52"/>
        <v>0</v>
      </c>
      <c r="F74" s="307">
        <f>SUM(F75,F82,F129,F163,F164,F171)</f>
        <v>35074</v>
      </c>
      <c r="G74" s="227">
        <f t="shared" ref="G74:O74" si="53">SUM(G75,G82,G129,G163,G164,G171)</f>
        <v>0</v>
      </c>
      <c r="H74" s="122">
        <f t="shared" si="53"/>
        <v>0</v>
      </c>
      <c r="I74" s="307">
        <f t="shared" si="53"/>
        <v>0</v>
      </c>
      <c r="J74" s="134">
        <f t="shared" si="53"/>
        <v>22796</v>
      </c>
      <c r="K74" s="68">
        <f t="shared" si="53"/>
        <v>0</v>
      </c>
      <c r="L74" s="170">
        <f t="shared" si="53"/>
        <v>22796</v>
      </c>
      <c r="M74" s="807">
        <f t="shared" si="53"/>
        <v>0</v>
      </c>
      <c r="N74" s="808">
        <f t="shared" si="53"/>
        <v>0</v>
      </c>
      <c r="O74" s="809">
        <f t="shared" si="53"/>
        <v>0</v>
      </c>
      <c r="P74" s="439"/>
      <c r="Q74" s="331"/>
    </row>
    <row r="75" spans="1:17" ht="24" x14ac:dyDescent="0.25">
      <c r="A75" s="34">
        <v>2100</v>
      </c>
      <c r="B75" s="69" t="s">
        <v>75</v>
      </c>
      <c r="C75" s="188">
        <f t="shared" si="24"/>
        <v>1366</v>
      </c>
      <c r="D75" s="127">
        <f t="shared" ref="D75:E75" si="54">SUM(D76,D79)</f>
        <v>1309</v>
      </c>
      <c r="E75" s="120">
        <f t="shared" si="54"/>
        <v>0</v>
      </c>
      <c r="F75" s="314">
        <f>SUM(F76,F79)</f>
        <v>1309</v>
      </c>
      <c r="G75" s="228">
        <f t="shared" ref="G75:O75" si="55">SUM(G76,G79)</f>
        <v>0</v>
      </c>
      <c r="H75" s="120">
        <f t="shared" si="55"/>
        <v>0</v>
      </c>
      <c r="I75" s="314">
        <f t="shared" si="55"/>
        <v>0</v>
      </c>
      <c r="J75" s="127">
        <f t="shared" si="55"/>
        <v>57</v>
      </c>
      <c r="K75" s="36">
        <f t="shared" si="55"/>
        <v>0</v>
      </c>
      <c r="L75" s="174">
        <f t="shared" si="55"/>
        <v>57</v>
      </c>
      <c r="M75" s="810">
        <f t="shared" si="55"/>
        <v>0</v>
      </c>
      <c r="N75" s="811">
        <f t="shared" si="55"/>
        <v>0</v>
      </c>
      <c r="O75" s="812">
        <f t="shared" si="55"/>
        <v>0</v>
      </c>
      <c r="P75" s="317"/>
      <c r="Q75" s="331"/>
    </row>
    <row r="76" spans="1:17" ht="24" x14ac:dyDescent="0.25">
      <c r="A76" s="686">
        <v>2110</v>
      </c>
      <c r="B76" s="38" t="s">
        <v>76</v>
      </c>
      <c r="C76" s="189">
        <f t="shared" si="24"/>
        <v>57</v>
      </c>
      <c r="D76" s="128">
        <f t="shared" ref="D76:E76" si="56">SUM(D77:D78)</f>
        <v>0</v>
      </c>
      <c r="E76" s="86">
        <f t="shared" si="56"/>
        <v>0</v>
      </c>
      <c r="F76" s="315">
        <f>SUM(F77:F78)</f>
        <v>0</v>
      </c>
      <c r="G76" s="233">
        <f t="shared" ref="G76:O76" si="57">SUM(G77:G78)</f>
        <v>0</v>
      </c>
      <c r="H76" s="86">
        <f t="shared" si="57"/>
        <v>0</v>
      </c>
      <c r="I76" s="315">
        <f t="shared" si="57"/>
        <v>0</v>
      </c>
      <c r="J76" s="128">
        <f t="shared" si="57"/>
        <v>57</v>
      </c>
      <c r="K76" s="75">
        <f t="shared" si="57"/>
        <v>0</v>
      </c>
      <c r="L76" s="175">
        <f t="shared" si="57"/>
        <v>57</v>
      </c>
      <c r="M76" s="826">
        <f t="shared" si="57"/>
        <v>0</v>
      </c>
      <c r="N76" s="827">
        <f t="shared" si="57"/>
        <v>0</v>
      </c>
      <c r="O76" s="818">
        <f t="shared" si="57"/>
        <v>0</v>
      </c>
      <c r="P76" s="310"/>
      <c r="Q76" s="331"/>
    </row>
    <row r="77" spans="1:17" hidden="1" x14ac:dyDescent="0.25">
      <c r="A77" s="30">
        <v>2111</v>
      </c>
      <c r="B77" s="41" t="s">
        <v>77</v>
      </c>
      <c r="C77" s="190">
        <f t="shared" si="24"/>
        <v>0</v>
      </c>
      <c r="D77" s="265"/>
      <c r="E77" s="43"/>
      <c r="F77" s="93">
        <f t="shared" ref="F77:F78" si="58">D77+E77</f>
        <v>0</v>
      </c>
      <c r="G77" s="230"/>
      <c r="H77" s="43"/>
      <c r="I77" s="87">
        <f t="shared" ref="I77:I78" si="59">G77+H77</f>
        <v>0</v>
      </c>
      <c r="J77" s="265"/>
      <c r="K77" s="43"/>
      <c r="L77" s="93">
        <f t="shared" ref="L77:L78" si="60">J77+K77</f>
        <v>0</v>
      </c>
      <c r="M77" s="819"/>
      <c r="N77" s="820"/>
      <c r="O77" s="821">
        <f t="shared" ref="O77:O78" si="61">M77+N77</f>
        <v>0</v>
      </c>
      <c r="P77" s="311"/>
      <c r="Q77" s="331"/>
    </row>
    <row r="78" spans="1:17" ht="24" x14ac:dyDescent="0.25">
      <c r="A78" s="30">
        <v>2112</v>
      </c>
      <c r="B78" s="41" t="s">
        <v>78</v>
      </c>
      <c r="C78" s="190">
        <f t="shared" si="24"/>
        <v>57</v>
      </c>
      <c r="D78" s="265"/>
      <c r="E78" s="155"/>
      <c r="F78" s="312">
        <f t="shared" si="58"/>
        <v>0</v>
      </c>
      <c r="G78" s="230"/>
      <c r="H78" s="155"/>
      <c r="I78" s="312">
        <f t="shared" si="59"/>
        <v>0</v>
      </c>
      <c r="J78" s="265">
        <v>57</v>
      </c>
      <c r="K78" s="43"/>
      <c r="L78" s="93">
        <f t="shared" si="60"/>
        <v>57</v>
      </c>
      <c r="M78" s="819"/>
      <c r="N78" s="820"/>
      <c r="O78" s="821">
        <f t="shared" si="61"/>
        <v>0</v>
      </c>
      <c r="P78" s="311"/>
      <c r="Q78" s="331"/>
    </row>
    <row r="79" spans="1:17" ht="24" x14ac:dyDescent="0.25">
      <c r="A79" s="72">
        <v>2120</v>
      </c>
      <c r="B79" s="41" t="s">
        <v>79</v>
      </c>
      <c r="C79" s="190">
        <f t="shared" si="24"/>
        <v>1309</v>
      </c>
      <c r="D79" s="129">
        <f t="shared" ref="D79:E79" si="62">SUM(D80:D81)</f>
        <v>1309</v>
      </c>
      <c r="E79" s="87">
        <f t="shared" si="62"/>
        <v>0</v>
      </c>
      <c r="F79" s="312">
        <f>SUM(F80:F81)</f>
        <v>1309</v>
      </c>
      <c r="G79" s="231">
        <f t="shared" ref="G79:O79" si="63">SUM(G80:G81)</f>
        <v>0</v>
      </c>
      <c r="H79" s="87">
        <f t="shared" si="63"/>
        <v>0</v>
      </c>
      <c r="I79" s="312">
        <f t="shared" si="63"/>
        <v>0</v>
      </c>
      <c r="J79" s="129">
        <f t="shared" si="63"/>
        <v>0</v>
      </c>
      <c r="K79" s="73">
        <f t="shared" si="63"/>
        <v>0</v>
      </c>
      <c r="L79" s="93">
        <f t="shared" si="63"/>
        <v>0</v>
      </c>
      <c r="M79" s="822">
        <f t="shared" si="63"/>
        <v>0</v>
      </c>
      <c r="N79" s="823">
        <f t="shared" si="63"/>
        <v>0</v>
      </c>
      <c r="O79" s="821">
        <f t="shared" si="63"/>
        <v>0</v>
      </c>
      <c r="P79" s="311"/>
      <c r="Q79" s="331"/>
    </row>
    <row r="80" spans="1:17" x14ac:dyDescent="0.25">
      <c r="A80" s="30">
        <v>2121</v>
      </c>
      <c r="B80" s="41" t="s">
        <v>77</v>
      </c>
      <c r="C80" s="190">
        <f t="shared" si="24"/>
        <v>920</v>
      </c>
      <c r="D80" s="265">
        <v>920</v>
      </c>
      <c r="E80" s="155"/>
      <c r="F80" s="312">
        <f t="shared" ref="F80:F81" si="64">D80+E80</f>
        <v>920</v>
      </c>
      <c r="G80" s="230"/>
      <c r="H80" s="155"/>
      <c r="I80" s="312">
        <f t="shared" ref="I80:I81" si="65">G80+H80</f>
        <v>0</v>
      </c>
      <c r="J80" s="265"/>
      <c r="K80" s="43"/>
      <c r="L80" s="93">
        <f t="shared" ref="L80:L81" si="66">J80+K80</f>
        <v>0</v>
      </c>
      <c r="M80" s="819"/>
      <c r="N80" s="820"/>
      <c r="O80" s="821">
        <f t="shared" ref="O80:O81" si="67">M80+N80</f>
        <v>0</v>
      </c>
      <c r="P80" s="442"/>
      <c r="Q80" s="331"/>
    </row>
    <row r="81" spans="1:17" ht="24" x14ac:dyDescent="0.25">
      <c r="A81" s="30">
        <v>2122</v>
      </c>
      <c r="B81" s="41" t="s">
        <v>78</v>
      </c>
      <c r="C81" s="190">
        <f t="shared" si="24"/>
        <v>389</v>
      </c>
      <c r="D81" s="265">
        <v>389</v>
      </c>
      <c r="E81" s="155"/>
      <c r="F81" s="312">
        <f t="shared" si="64"/>
        <v>389</v>
      </c>
      <c r="G81" s="230"/>
      <c r="H81" s="155"/>
      <c r="I81" s="312">
        <f t="shared" si="65"/>
        <v>0</v>
      </c>
      <c r="J81" s="265"/>
      <c r="K81" s="43"/>
      <c r="L81" s="93">
        <f t="shared" si="66"/>
        <v>0</v>
      </c>
      <c r="M81" s="819"/>
      <c r="N81" s="820"/>
      <c r="O81" s="821">
        <f t="shared" si="67"/>
        <v>0</v>
      </c>
      <c r="P81" s="442"/>
      <c r="Q81" s="331"/>
    </row>
    <row r="82" spans="1:17" x14ac:dyDescent="0.25">
      <c r="A82" s="34">
        <v>2200</v>
      </c>
      <c r="B82" s="69" t="s">
        <v>80</v>
      </c>
      <c r="C82" s="188">
        <f t="shared" si="24"/>
        <v>50049</v>
      </c>
      <c r="D82" s="127">
        <f t="shared" ref="D82:E82" si="68">SUM(D83,D88,D94,D102,D111,D115,D121,D127)</f>
        <v>31099</v>
      </c>
      <c r="E82" s="120">
        <f t="shared" si="68"/>
        <v>0</v>
      </c>
      <c r="F82" s="314">
        <f>SUM(F83,F88,F94,F102,F111,F115,F121,F127)</f>
        <v>31099</v>
      </c>
      <c r="G82" s="228">
        <f t="shared" ref="G82:O82" si="69">SUM(G83,G88,G94,G102,G111,G115,G121,G127)</f>
        <v>0</v>
      </c>
      <c r="H82" s="120">
        <f t="shared" si="69"/>
        <v>0</v>
      </c>
      <c r="I82" s="314">
        <f t="shared" si="69"/>
        <v>0</v>
      </c>
      <c r="J82" s="127">
        <f t="shared" si="69"/>
        <v>18950</v>
      </c>
      <c r="K82" s="36">
        <f t="shared" si="69"/>
        <v>0</v>
      </c>
      <c r="L82" s="174">
        <f t="shared" si="69"/>
        <v>18950</v>
      </c>
      <c r="M82" s="810">
        <f t="shared" si="69"/>
        <v>0</v>
      </c>
      <c r="N82" s="811">
        <f t="shared" si="69"/>
        <v>0</v>
      </c>
      <c r="O82" s="812">
        <f t="shared" si="69"/>
        <v>0</v>
      </c>
      <c r="P82" s="441"/>
      <c r="Q82" s="331"/>
    </row>
    <row r="83" spans="1:17" ht="24" x14ac:dyDescent="0.25">
      <c r="A83" s="70">
        <v>2210</v>
      </c>
      <c r="B83" s="55" t="s">
        <v>81</v>
      </c>
      <c r="C83" s="195">
        <f t="shared" si="24"/>
        <v>1299</v>
      </c>
      <c r="D83" s="82">
        <f t="shared" ref="D83:E83" si="70">SUM(D84:D87)</f>
        <v>552</v>
      </c>
      <c r="E83" s="153">
        <f t="shared" si="70"/>
        <v>0</v>
      </c>
      <c r="F83" s="309">
        <f>SUM(F84:F87)</f>
        <v>552</v>
      </c>
      <c r="G83" s="229">
        <f t="shared" ref="G83:O83" si="71">SUM(G84:G87)</f>
        <v>0</v>
      </c>
      <c r="H83" s="153">
        <f t="shared" si="71"/>
        <v>0</v>
      </c>
      <c r="I83" s="309">
        <f t="shared" si="71"/>
        <v>0</v>
      </c>
      <c r="J83" s="82">
        <f t="shared" si="71"/>
        <v>747</v>
      </c>
      <c r="K83" s="71">
        <f t="shared" si="71"/>
        <v>0</v>
      </c>
      <c r="L83" s="172">
        <f t="shared" si="71"/>
        <v>747</v>
      </c>
      <c r="M83" s="813">
        <f t="shared" si="71"/>
        <v>0</v>
      </c>
      <c r="N83" s="814">
        <f t="shared" si="71"/>
        <v>0</v>
      </c>
      <c r="O83" s="815">
        <f t="shared" si="71"/>
        <v>0</v>
      </c>
      <c r="P83" s="313"/>
      <c r="Q83" s="331"/>
    </row>
    <row r="84" spans="1:17" ht="24" hidden="1" x14ac:dyDescent="0.25">
      <c r="A84" s="27">
        <v>2211</v>
      </c>
      <c r="B84" s="38" t="s">
        <v>82</v>
      </c>
      <c r="C84" s="189">
        <f t="shared" si="24"/>
        <v>0</v>
      </c>
      <c r="D84" s="264"/>
      <c r="E84" s="40"/>
      <c r="F84" s="175">
        <f t="shared" ref="F84:F87" si="72">D84+E84</f>
        <v>0</v>
      </c>
      <c r="G84" s="220"/>
      <c r="H84" s="40"/>
      <c r="I84" s="86">
        <f t="shared" ref="I84:I87" si="73">G84+H84</f>
        <v>0</v>
      </c>
      <c r="J84" s="264"/>
      <c r="K84" s="40"/>
      <c r="L84" s="175">
        <f t="shared" ref="L84:L87" si="74">J84+K84</f>
        <v>0</v>
      </c>
      <c r="M84" s="816"/>
      <c r="N84" s="817"/>
      <c r="O84" s="818">
        <f t="shared" ref="O84:O87" si="75">M84+N84</f>
        <v>0</v>
      </c>
      <c r="P84" s="310"/>
      <c r="Q84" s="331"/>
    </row>
    <row r="85" spans="1:17" ht="36" x14ac:dyDescent="0.25">
      <c r="A85" s="30">
        <v>2212</v>
      </c>
      <c r="B85" s="41" t="s">
        <v>83</v>
      </c>
      <c r="C85" s="190">
        <f t="shared" si="24"/>
        <v>1104</v>
      </c>
      <c r="D85" s="265">
        <v>552</v>
      </c>
      <c r="E85" s="155"/>
      <c r="F85" s="312">
        <f t="shared" si="72"/>
        <v>552</v>
      </c>
      <c r="G85" s="230"/>
      <c r="H85" s="155"/>
      <c r="I85" s="312">
        <f t="shared" si="73"/>
        <v>0</v>
      </c>
      <c r="J85" s="265">
        <v>552</v>
      </c>
      <c r="K85" s="43"/>
      <c r="L85" s="93">
        <f t="shared" si="74"/>
        <v>552</v>
      </c>
      <c r="M85" s="819"/>
      <c r="N85" s="820"/>
      <c r="O85" s="821">
        <f t="shared" si="75"/>
        <v>0</v>
      </c>
      <c r="P85" s="311"/>
      <c r="Q85" s="331"/>
    </row>
    <row r="86" spans="1:17" ht="24" x14ac:dyDescent="0.25">
      <c r="A86" s="30">
        <v>2214</v>
      </c>
      <c r="B86" s="41" t="s">
        <v>84</v>
      </c>
      <c r="C86" s="190">
        <f t="shared" si="24"/>
        <v>120</v>
      </c>
      <c r="D86" s="265"/>
      <c r="E86" s="155"/>
      <c r="F86" s="312">
        <f t="shared" si="72"/>
        <v>0</v>
      </c>
      <c r="G86" s="230"/>
      <c r="H86" s="155"/>
      <c r="I86" s="312">
        <f t="shared" si="73"/>
        <v>0</v>
      </c>
      <c r="J86" s="265">
        <v>120</v>
      </c>
      <c r="K86" s="43"/>
      <c r="L86" s="93">
        <f t="shared" si="74"/>
        <v>120</v>
      </c>
      <c r="M86" s="819"/>
      <c r="N86" s="820"/>
      <c r="O86" s="821">
        <f t="shared" si="75"/>
        <v>0</v>
      </c>
      <c r="P86" s="311"/>
      <c r="Q86" s="331"/>
    </row>
    <row r="87" spans="1:17" x14ac:dyDescent="0.25">
      <c r="A87" s="30">
        <v>2219</v>
      </c>
      <c r="B87" s="41" t="s">
        <v>85</v>
      </c>
      <c r="C87" s="190">
        <f t="shared" si="24"/>
        <v>75</v>
      </c>
      <c r="D87" s="265"/>
      <c r="E87" s="155"/>
      <c r="F87" s="312">
        <f t="shared" si="72"/>
        <v>0</v>
      </c>
      <c r="G87" s="230"/>
      <c r="H87" s="155"/>
      <c r="I87" s="312">
        <f t="shared" si="73"/>
        <v>0</v>
      </c>
      <c r="J87" s="265">
        <v>75</v>
      </c>
      <c r="K87" s="43"/>
      <c r="L87" s="93">
        <f t="shared" si="74"/>
        <v>75</v>
      </c>
      <c r="M87" s="819"/>
      <c r="N87" s="820"/>
      <c r="O87" s="821">
        <f t="shared" si="75"/>
        <v>0</v>
      </c>
      <c r="P87" s="311"/>
      <c r="Q87" s="331"/>
    </row>
    <row r="88" spans="1:17" ht="24" x14ac:dyDescent="0.25">
      <c r="A88" s="72">
        <v>2220</v>
      </c>
      <c r="B88" s="41" t="s">
        <v>86</v>
      </c>
      <c r="C88" s="190">
        <f t="shared" si="24"/>
        <v>18966</v>
      </c>
      <c r="D88" s="129">
        <f t="shared" ref="D88:E88" si="76">SUM(D89:D93)</f>
        <v>14814</v>
      </c>
      <c r="E88" s="87">
        <f t="shared" si="76"/>
        <v>0</v>
      </c>
      <c r="F88" s="312">
        <f>SUM(F89:F93)</f>
        <v>14814</v>
      </c>
      <c r="G88" s="231">
        <f t="shared" ref="G88:O88" si="77">SUM(G89:G93)</f>
        <v>0</v>
      </c>
      <c r="H88" s="87">
        <f t="shared" si="77"/>
        <v>0</v>
      </c>
      <c r="I88" s="312">
        <f t="shared" si="77"/>
        <v>0</v>
      </c>
      <c r="J88" s="129">
        <f t="shared" si="77"/>
        <v>4152</v>
      </c>
      <c r="K88" s="73">
        <f t="shared" si="77"/>
        <v>0</v>
      </c>
      <c r="L88" s="93">
        <f t="shared" si="77"/>
        <v>4152</v>
      </c>
      <c r="M88" s="822">
        <f t="shared" si="77"/>
        <v>0</v>
      </c>
      <c r="N88" s="823">
        <f t="shared" si="77"/>
        <v>0</v>
      </c>
      <c r="O88" s="821">
        <f t="shared" si="77"/>
        <v>0</v>
      </c>
      <c r="P88" s="311"/>
      <c r="Q88" s="331"/>
    </row>
    <row r="89" spans="1:17" ht="24" x14ac:dyDescent="0.25">
      <c r="A89" s="30">
        <v>2221</v>
      </c>
      <c r="B89" s="41" t="s">
        <v>305</v>
      </c>
      <c r="C89" s="190">
        <f t="shared" si="24"/>
        <v>13850</v>
      </c>
      <c r="D89" s="265">
        <v>12327</v>
      </c>
      <c r="E89" s="155"/>
      <c r="F89" s="312">
        <f t="shared" ref="F89:F93" si="78">D89+E89</f>
        <v>12327</v>
      </c>
      <c r="G89" s="230"/>
      <c r="H89" s="155"/>
      <c r="I89" s="312">
        <f t="shared" ref="I89:I93" si="79">G89+H89</f>
        <v>0</v>
      </c>
      <c r="J89" s="265">
        <v>1523</v>
      </c>
      <c r="K89" s="43"/>
      <c r="L89" s="93">
        <f t="shared" ref="L89:L93" si="80">J89+K89</f>
        <v>1523</v>
      </c>
      <c r="M89" s="819"/>
      <c r="N89" s="820"/>
      <c r="O89" s="821">
        <f t="shared" ref="O89:O93" si="81">M89+N89</f>
        <v>0</v>
      </c>
      <c r="P89" s="311"/>
      <c r="Q89" s="331"/>
    </row>
    <row r="90" spans="1:17" x14ac:dyDescent="0.25">
      <c r="A90" s="30">
        <v>2222</v>
      </c>
      <c r="B90" s="41" t="s">
        <v>87</v>
      </c>
      <c r="C90" s="190">
        <f t="shared" si="24"/>
        <v>1220</v>
      </c>
      <c r="D90" s="265">
        <v>610</v>
      </c>
      <c r="E90" s="155"/>
      <c r="F90" s="312">
        <f t="shared" si="78"/>
        <v>610</v>
      </c>
      <c r="G90" s="230"/>
      <c r="H90" s="155"/>
      <c r="I90" s="312">
        <f t="shared" si="79"/>
        <v>0</v>
      </c>
      <c r="J90" s="265">
        <v>610</v>
      </c>
      <c r="K90" s="43"/>
      <c r="L90" s="93">
        <f t="shared" si="80"/>
        <v>610</v>
      </c>
      <c r="M90" s="819"/>
      <c r="N90" s="820"/>
      <c r="O90" s="821">
        <f t="shared" si="81"/>
        <v>0</v>
      </c>
      <c r="P90" s="311"/>
      <c r="Q90" s="331"/>
    </row>
    <row r="91" spans="1:17" x14ac:dyDescent="0.25">
      <c r="A91" s="30">
        <v>2223</v>
      </c>
      <c r="B91" s="41" t="s">
        <v>88</v>
      </c>
      <c r="C91" s="190">
        <f t="shared" si="24"/>
        <v>3605</v>
      </c>
      <c r="D91" s="265">
        <v>1750</v>
      </c>
      <c r="E91" s="155"/>
      <c r="F91" s="312">
        <f t="shared" si="78"/>
        <v>1750</v>
      </c>
      <c r="G91" s="230"/>
      <c r="H91" s="155"/>
      <c r="I91" s="312">
        <f t="shared" si="79"/>
        <v>0</v>
      </c>
      <c r="J91" s="265">
        <v>1855</v>
      </c>
      <c r="K91" s="43"/>
      <c r="L91" s="93">
        <f t="shared" si="80"/>
        <v>1855</v>
      </c>
      <c r="M91" s="819"/>
      <c r="N91" s="820"/>
      <c r="O91" s="821">
        <f t="shared" si="81"/>
        <v>0</v>
      </c>
      <c r="P91" s="311"/>
      <c r="Q91" s="331"/>
    </row>
    <row r="92" spans="1:17" ht="48" x14ac:dyDescent="0.25">
      <c r="A92" s="30">
        <v>2224</v>
      </c>
      <c r="B92" s="41" t="s">
        <v>89</v>
      </c>
      <c r="C92" s="190">
        <f t="shared" si="24"/>
        <v>291</v>
      </c>
      <c r="D92" s="265">
        <v>127</v>
      </c>
      <c r="E92" s="155"/>
      <c r="F92" s="312">
        <f t="shared" si="78"/>
        <v>127</v>
      </c>
      <c r="G92" s="230"/>
      <c r="H92" s="155"/>
      <c r="I92" s="312">
        <f t="shared" si="79"/>
        <v>0</v>
      </c>
      <c r="J92" s="265">
        <v>164</v>
      </c>
      <c r="K92" s="43"/>
      <c r="L92" s="93">
        <f t="shared" si="80"/>
        <v>164</v>
      </c>
      <c r="M92" s="819"/>
      <c r="N92" s="820"/>
      <c r="O92" s="821">
        <f t="shared" si="81"/>
        <v>0</v>
      </c>
      <c r="P92" s="311"/>
      <c r="Q92" s="331"/>
    </row>
    <row r="93" spans="1:17" ht="24" hidden="1" x14ac:dyDescent="0.25">
      <c r="A93" s="30">
        <v>2229</v>
      </c>
      <c r="B93" s="41" t="s">
        <v>90</v>
      </c>
      <c r="C93" s="190">
        <f t="shared" si="24"/>
        <v>0</v>
      </c>
      <c r="D93" s="265"/>
      <c r="E93" s="43"/>
      <c r="F93" s="93">
        <f t="shared" si="78"/>
        <v>0</v>
      </c>
      <c r="G93" s="230"/>
      <c r="H93" s="43"/>
      <c r="I93" s="87">
        <f t="shared" si="79"/>
        <v>0</v>
      </c>
      <c r="J93" s="265"/>
      <c r="K93" s="43"/>
      <c r="L93" s="93">
        <f t="shared" si="80"/>
        <v>0</v>
      </c>
      <c r="M93" s="819"/>
      <c r="N93" s="820"/>
      <c r="O93" s="821">
        <f t="shared" si="81"/>
        <v>0</v>
      </c>
      <c r="P93" s="311"/>
      <c r="Q93" s="331"/>
    </row>
    <row r="94" spans="1:17" ht="36" x14ac:dyDescent="0.25">
      <c r="A94" s="72">
        <v>2230</v>
      </c>
      <c r="B94" s="41" t="s">
        <v>91</v>
      </c>
      <c r="C94" s="190">
        <f t="shared" si="24"/>
        <v>1281</v>
      </c>
      <c r="D94" s="129">
        <f t="shared" ref="D94:E94" si="82">SUM(D95:D101)</f>
        <v>601</v>
      </c>
      <c r="E94" s="87">
        <f t="shared" si="82"/>
        <v>0</v>
      </c>
      <c r="F94" s="312">
        <f>SUM(F95:F101)</f>
        <v>601</v>
      </c>
      <c r="G94" s="231">
        <f t="shared" ref="G94:N94" si="83">SUM(G95:G101)</f>
        <v>0</v>
      </c>
      <c r="H94" s="87">
        <f t="shared" si="83"/>
        <v>0</v>
      </c>
      <c r="I94" s="312">
        <f t="shared" si="83"/>
        <v>0</v>
      </c>
      <c r="J94" s="129">
        <f t="shared" si="83"/>
        <v>680</v>
      </c>
      <c r="K94" s="73">
        <f t="shared" si="83"/>
        <v>0</v>
      </c>
      <c r="L94" s="93">
        <f t="shared" si="83"/>
        <v>680</v>
      </c>
      <c r="M94" s="822">
        <f t="shared" si="83"/>
        <v>0</v>
      </c>
      <c r="N94" s="823">
        <f t="shared" si="83"/>
        <v>0</v>
      </c>
      <c r="O94" s="821">
        <f>SUM(O95:O101)</f>
        <v>0</v>
      </c>
      <c r="P94" s="311"/>
      <c r="Q94" s="331"/>
    </row>
    <row r="95" spans="1:17" ht="24" hidden="1" x14ac:dyDescent="0.25">
      <c r="A95" s="30">
        <v>2231</v>
      </c>
      <c r="B95" s="41" t="s">
        <v>92</v>
      </c>
      <c r="C95" s="190">
        <f t="shared" si="24"/>
        <v>0</v>
      </c>
      <c r="D95" s="265"/>
      <c r="E95" s="43"/>
      <c r="F95" s="93">
        <f t="shared" ref="F95:F101" si="84">D95+E95</f>
        <v>0</v>
      </c>
      <c r="G95" s="230"/>
      <c r="H95" s="43"/>
      <c r="I95" s="87">
        <f t="shared" ref="I95:I101" si="85">G95+H95</f>
        <v>0</v>
      </c>
      <c r="J95" s="265"/>
      <c r="K95" s="43"/>
      <c r="L95" s="93">
        <f t="shared" ref="L95:L101" si="86">J95+K95</f>
        <v>0</v>
      </c>
      <c r="M95" s="819"/>
      <c r="N95" s="820"/>
      <c r="O95" s="821">
        <f t="shared" ref="O95:O101" si="87">M95+N95</f>
        <v>0</v>
      </c>
      <c r="P95" s="311"/>
      <c r="Q95" s="331"/>
    </row>
    <row r="96" spans="1:17" ht="36" hidden="1" x14ac:dyDescent="0.25">
      <c r="A96" s="30">
        <v>2232</v>
      </c>
      <c r="B96" s="41" t="s">
        <v>93</v>
      </c>
      <c r="C96" s="190">
        <f t="shared" si="24"/>
        <v>0</v>
      </c>
      <c r="D96" s="265"/>
      <c r="E96" s="43"/>
      <c r="F96" s="93">
        <f t="shared" si="84"/>
        <v>0</v>
      </c>
      <c r="G96" s="230"/>
      <c r="H96" s="43"/>
      <c r="I96" s="87">
        <f t="shared" si="85"/>
        <v>0</v>
      </c>
      <c r="J96" s="265"/>
      <c r="K96" s="43"/>
      <c r="L96" s="93">
        <f t="shared" si="86"/>
        <v>0</v>
      </c>
      <c r="M96" s="819"/>
      <c r="N96" s="820"/>
      <c r="O96" s="821">
        <f t="shared" si="87"/>
        <v>0</v>
      </c>
      <c r="P96" s="311"/>
      <c r="Q96" s="331"/>
    </row>
    <row r="97" spans="1:17" ht="24" hidden="1" x14ac:dyDescent="0.25">
      <c r="A97" s="27">
        <v>2233</v>
      </c>
      <c r="B97" s="38" t="s">
        <v>94</v>
      </c>
      <c r="C97" s="189">
        <f t="shared" si="24"/>
        <v>0</v>
      </c>
      <c r="D97" s="264"/>
      <c r="E97" s="40"/>
      <c r="F97" s="175">
        <f t="shared" si="84"/>
        <v>0</v>
      </c>
      <c r="G97" s="220"/>
      <c r="H97" s="40"/>
      <c r="I97" s="86">
        <f t="shared" si="85"/>
        <v>0</v>
      </c>
      <c r="J97" s="264"/>
      <c r="K97" s="40"/>
      <c r="L97" s="175">
        <f t="shared" si="86"/>
        <v>0</v>
      </c>
      <c r="M97" s="816"/>
      <c r="N97" s="817"/>
      <c r="O97" s="818">
        <f t="shared" si="87"/>
        <v>0</v>
      </c>
      <c r="P97" s="310"/>
      <c r="Q97" s="331"/>
    </row>
    <row r="98" spans="1:17" ht="36" hidden="1" x14ac:dyDescent="0.25">
      <c r="A98" s="30">
        <v>2234</v>
      </c>
      <c r="B98" s="41" t="s">
        <v>95</v>
      </c>
      <c r="C98" s="190">
        <f t="shared" si="24"/>
        <v>0</v>
      </c>
      <c r="D98" s="265"/>
      <c r="E98" s="43"/>
      <c r="F98" s="93">
        <f t="shared" si="84"/>
        <v>0</v>
      </c>
      <c r="G98" s="230"/>
      <c r="H98" s="43"/>
      <c r="I98" s="87">
        <f t="shared" si="85"/>
        <v>0</v>
      </c>
      <c r="J98" s="265"/>
      <c r="K98" s="43"/>
      <c r="L98" s="93">
        <f t="shared" si="86"/>
        <v>0</v>
      </c>
      <c r="M98" s="819"/>
      <c r="N98" s="820"/>
      <c r="O98" s="821">
        <f t="shared" si="87"/>
        <v>0</v>
      </c>
      <c r="P98" s="311"/>
      <c r="Q98" s="331"/>
    </row>
    <row r="99" spans="1:17" ht="24" x14ac:dyDescent="0.25">
      <c r="A99" s="30">
        <v>2235</v>
      </c>
      <c r="B99" s="41" t="s">
        <v>96</v>
      </c>
      <c r="C99" s="190">
        <f t="shared" si="24"/>
        <v>300</v>
      </c>
      <c r="D99" s="265"/>
      <c r="E99" s="155"/>
      <c r="F99" s="312">
        <f t="shared" si="84"/>
        <v>0</v>
      </c>
      <c r="G99" s="230"/>
      <c r="H99" s="155"/>
      <c r="I99" s="312">
        <f t="shared" si="85"/>
        <v>0</v>
      </c>
      <c r="J99" s="265">
        <v>300</v>
      </c>
      <c r="K99" s="43"/>
      <c r="L99" s="93">
        <f t="shared" si="86"/>
        <v>300</v>
      </c>
      <c r="M99" s="819"/>
      <c r="N99" s="820"/>
      <c r="O99" s="821">
        <f t="shared" si="87"/>
        <v>0</v>
      </c>
      <c r="P99" s="311"/>
      <c r="Q99" s="331"/>
    </row>
    <row r="100" spans="1:17" hidden="1" x14ac:dyDescent="0.25">
      <c r="A100" s="30">
        <v>2236</v>
      </c>
      <c r="B100" s="41" t="s">
        <v>97</v>
      </c>
      <c r="C100" s="190">
        <f t="shared" si="24"/>
        <v>0</v>
      </c>
      <c r="D100" s="265"/>
      <c r="E100" s="43"/>
      <c r="F100" s="93">
        <f t="shared" si="84"/>
        <v>0</v>
      </c>
      <c r="G100" s="230"/>
      <c r="H100" s="43"/>
      <c r="I100" s="87">
        <f t="shared" si="85"/>
        <v>0</v>
      </c>
      <c r="J100" s="265"/>
      <c r="K100" s="43"/>
      <c r="L100" s="93">
        <f t="shared" si="86"/>
        <v>0</v>
      </c>
      <c r="M100" s="819"/>
      <c r="N100" s="820"/>
      <c r="O100" s="821">
        <f t="shared" si="87"/>
        <v>0</v>
      </c>
      <c r="P100" s="311"/>
      <c r="Q100" s="331"/>
    </row>
    <row r="101" spans="1:17" ht="24" x14ac:dyDescent="0.25">
      <c r="A101" s="30">
        <v>2239</v>
      </c>
      <c r="B101" s="41" t="s">
        <v>98</v>
      </c>
      <c r="C101" s="190">
        <f t="shared" si="24"/>
        <v>981</v>
      </c>
      <c r="D101" s="265">
        <v>601</v>
      </c>
      <c r="E101" s="155"/>
      <c r="F101" s="312">
        <f t="shared" si="84"/>
        <v>601</v>
      </c>
      <c r="G101" s="230"/>
      <c r="H101" s="155"/>
      <c r="I101" s="312">
        <f t="shared" si="85"/>
        <v>0</v>
      </c>
      <c r="J101" s="265">
        <v>380</v>
      </c>
      <c r="K101" s="43"/>
      <c r="L101" s="93">
        <f t="shared" si="86"/>
        <v>380</v>
      </c>
      <c r="M101" s="819"/>
      <c r="N101" s="820"/>
      <c r="O101" s="821">
        <f t="shared" si="87"/>
        <v>0</v>
      </c>
      <c r="P101" s="442"/>
      <c r="Q101" s="331"/>
    </row>
    <row r="102" spans="1:17" ht="36" x14ac:dyDescent="0.25">
      <c r="A102" s="72">
        <v>2240</v>
      </c>
      <c r="B102" s="41" t="s">
        <v>99</v>
      </c>
      <c r="C102" s="190">
        <f t="shared" si="24"/>
        <v>2170</v>
      </c>
      <c r="D102" s="129">
        <f t="shared" ref="D102:E102" si="88">SUM(D103:D110)</f>
        <v>940</v>
      </c>
      <c r="E102" s="87">
        <f t="shared" si="88"/>
        <v>0</v>
      </c>
      <c r="F102" s="312">
        <f>SUM(F103:F110)</f>
        <v>940</v>
      </c>
      <c r="G102" s="231">
        <f t="shared" ref="G102:N102" si="89">SUM(G103:G110)</f>
        <v>0</v>
      </c>
      <c r="H102" s="87">
        <f t="shared" si="89"/>
        <v>0</v>
      </c>
      <c r="I102" s="312">
        <f t="shared" si="89"/>
        <v>0</v>
      </c>
      <c r="J102" s="129">
        <f t="shared" si="89"/>
        <v>1230</v>
      </c>
      <c r="K102" s="73">
        <f t="shared" si="89"/>
        <v>0</v>
      </c>
      <c r="L102" s="93">
        <f t="shared" si="89"/>
        <v>1230</v>
      </c>
      <c r="M102" s="822">
        <f t="shared" si="89"/>
        <v>0</v>
      </c>
      <c r="N102" s="823">
        <f t="shared" si="89"/>
        <v>0</v>
      </c>
      <c r="O102" s="821">
        <f>SUM(O103:O110)</f>
        <v>0</v>
      </c>
      <c r="P102" s="311"/>
      <c r="Q102" s="331"/>
    </row>
    <row r="103" spans="1:17" hidden="1" x14ac:dyDescent="0.25">
      <c r="A103" s="30">
        <v>2241</v>
      </c>
      <c r="B103" s="41" t="s">
        <v>100</v>
      </c>
      <c r="C103" s="190">
        <f t="shared" si="24"/>
        <v>0</v>
      </c>
      <c r="D103" s="265"/>
      <c r="E103" s="43"/>
      <c r="F103" s="93">
        <f t="shared" ref="F103:F110" si="90">D103+E103</f>
        <v>0</v>
      </c>
      <c r="G103" s="230"/>
      <c r="H103" s="43"/>
      <c r="I103" s="87">
        <f t="shared" ref="I103:I110" si="91">G103+H103</f>
        <v>0</v>
      </c>
      <c r="J103" s="265"/>
      <c r="K103" s="43"/>
      <c r="L103" s="93">
        <f t="shared" ref="L103:L110" si="92">J103+K103</f>
        <v>0</v>
      </c>
      <c r="M103" s="819"/>
      <c r="N103" s="820"/>
      <c r="O103" s="821">
        <f t="shared" ref="O103:O110" si="93">M103+N103</f>
        <v>0</v>
      </c>
      <c r="P103" s="311"/>
      <c r="Q103" s="331"/>
    </row>
    <row r="104" spans="1:17" ht="24" hidden="1" x14ac:dyDescent="0.25">
      <c r="A104" s="30">
        <v>2242</v>
      </c>
      <c r="B104" s="41" t="s">
        <v>101</v>
      </c>
      <c r="C104" s="190">
        <f t="shared" si="24"/>
        <v>0</v>
      </c>
      <c r="D104" s="265"/>
      <c r="E104" s="43"/>
      <c r="F104" s="93">
        <f t="shared" si="90"/>
        <v>0</v>
      </c>
      <c r="G104" s="230"/>
      <c r="H104" s="43"/>
      <c r="I104" s="87">
        <f t="shared" si="91"/>
        <v>0</v>
      </c>
      <c r="J104" s="265"/>
      <c r="K104" s="43"/>
      <c r="L104" s="93">
        <f t="shared" si="92"/>
        <v>0</v>
      </c>
      <c r="M104" s="819"/>
      <c r="N104" s="820"/>
      <c r="O104" s="821">
        <f t="shared" si="93"/>
        <v>0</v>
      </c>
      <c r="P104" s="311"/>
      <c r="Q104" s="331"/>
    </row>
    <row r="105" spans="1:17" ht="24" x14ac:dyDescent="0.25">
      <c r="A105" s="30">
        <v>2243</v>
      </c>
      <c r="B105" s="41" t="s">
        <v>102</v>
      </c>
      <c r="C105" s="190">
        <f t="shared" si="24"/>
        <v>445</v>
      </c>
      <c r="D105" s="265"/>
      <c r="E105" s="155"/>
      <c r="F105" s="312">
        <f t="shared" si="90"/>
        <v>0</v>
      </c>
      <c r="G105" s="230"/>
      <c r="H105" s="155"/>
      <c r="I105" s="312">
        <f t="shared" si="91"/>
        <v>0</v>
      </c>
      <c r="J105" s="265">
        <v>445</v>
      </c>
      <c r="K105" s="43"/>
      <c r="L105" s="93">
        <f t="shared" si="92"/>
        <v>445</v>
      </c>
      <c r="M105" s="819"/>
      <c r="N105" s="820"/>
      <c r="O105" s="821">
        <f t="shared" si="93"/>
        <v>0</v>
      </c>
      <c r="P105" s="311"/>
      <c r="Q105" s="331"/>
    </row>
    <row r="106" spans="1:17" x14ac:dyDescent="0.25">
      <c r="A106" s="30">
        <v>2244</v>
      </c>
      <c r="B106" s="41" t="s">
        <v>103</v>
      </c>
      <c r="C106" s="190">
        <f t="shared" si="24"/>
        <v>1725</v>
      </c>
      <c r="D106" s="265">
        <v>940</v>
      </c>
      <c r="E106" s="155"/>
      <c r="F106" s="312">
        <f t="shared" si="90"/>
        <v>940</v>
      </c>
      <c r="G106" s="230"/>
      <c r="H106" s="155"/>
      <c r="I106" s="312">
        <f t="shared" si="91"/>
        <v>0</v>
      </c>
      <c r="J106" s="265">
        <v>785</v>
      </c>
      <c r="K106" s="43"/>
      <c r="L106" s="93">
        <f t="shared" si="92"/>
        <v>785</v>
      </c>
      <c r="M106" s="819"/>
      <c r="N106" s="820"/>
      <c r="O106" s="821">
        <f t="shared" si="93"/>
        <v>0</v>
      </c>
      <c r="P106" s="311"/>
      <c r="Q106" s="331"/>
    </row>
    <row r="107" spans="1:17" ht="24" hidden="1" x14ac:dyDescent="0.25">
      <c r="A107" s="30">
        <v>2246</v>
      </c>
      <c r="B107" s="41" t="s">
        <v>104</v>
      </c>
      <c r="C107" s="190">
        <f t="shared" si="24"/>
        <v>0</v>
      </c>
      <c r="D107" s="265"/>
      <c r="E107" s="43"/>
      <c r="F107" s="93">
        <f t="shared" si="90"/>
        <v>0</v>
      </c>
      <c r="G107" s="230"/>
      <c r="H107" s="43"/>
      <c r="I107" s="87">
        <f t="shared" si="91"/>
        <v>0</v>
      </c>
      <c r="J107" s="265"/>
      <c r="K107" s="43"/>
      <c r="L107" s="93">
        <f t="shared" si="92"/>
        <v>0</v>
      </c>
      <c r="M107" s="819"/>
      <c r="N107" s="820"/>
      <c r="O107" s="821">
        <f t="shared" si="93"/>
        <v>0</v>
      </c>
      <c r="P107" s="311"/>
      <c r="Q107" s="331"/>
    </row>
    <row r="108" spans="1:17" hidden="1" x14ac:dyDescent="0.25">
      <c r="A108" s="30">
        <v>2247</v>
      </c>
      <c r="B108" s="41" t="s">
        <v>105</v>
      </c>
      <c r="C108" s="190">
        <f t="shared" si="24"/>
        <v>0</v>
      </c>
      <c r="D108" s="265"/>
      <c r="E108" s="43"/>
      <c r="F108" s="93">
        <f t="shared" si="90"/>
        <v>0</v>
      </c>
      <c r="G108" s="230"/>
      <c r="H108" s="43"/>
      <c r="I108" s="87">
        <f t="shared" si="91"/>
        <v>0</v>
      </c>
      <c r="J108" s="265"/>
      <c r="K108" s="43"/>
      <c r="L108" s="93">
        <f t="shared" si="92"/>
        <v>0</v>
      </c>
      <c r="M108" s="819"/>
      <c r="N108" s="820"/>
      <c r="O108" s="821">
        <f t="shared" si="93"/>
        <v>0</v>
      </c>
      <c r="P108" s="311"/>
      <c r="Q108" s="331"/>
    </row>
    <row r="109" spans="1:17" ht="24" hidden="1" x14ac:dyDescent="0.25">
      <c r="A109" s="30">
        <v>2248</v>
      </c>
      <c r="B109" s="41" t="s">
        <v>106</v>
      </c>
      <c r="C109" s="190">
        <f t="shared" si="24"/>
        <v>0</v>
      </c>
      <c r="D109" s="265"/>
      <c r="E109" s="43"/>
      <c r="F109" s="93">
        <f t="shared" si="90"/>
        <v>0</v>
      </c>
      <c r="G109" s="230"/>
      <c r="H109" s="43"/>
      <c r="I109" s="87">
        <f t="shared" si="91"/>
        <v>0</v>
      </c>
      <c r="J109" s="265"/>
      <c r="K109" s="43"/>
      <c r="L109" s="93">
        <f t="shared" si="92"/>
        <v>0</v>
      </c>
      <c r="M109" s="819"/>
      <c r="N109" s="820"/>
      <c r="O109" s="821">
        <f t="shared" si="93"/>
        <v>0</v>
      </c>
      <c r="P109" s="311"/>
      <c r="Q109" s="331"/>
    </row>
    <row r="110" spans="1:17" ht="24" hidden="1" x14ac:dyDescent="0.25">
      <c r="A110" s="30">
        <v>2249</v>
      </c>
      <c r="B110" s="41" t="s">
        <v>107</v>
      </c>
      <c r="C110" s="190">
        <f t="shared" si="24"/>
        <v>0</v>
      </c>
      <c r="D110" s="265"/>
      <c r="E110" s="43"/>
      <c r="F110" s="93">
        <f t="shared" si="90"/>
        <v>0</v>
      </c>
      <c r="G110" s="230"/>
      <c r="H110" s="43"/>
      <c r="I110" s="87">
        <f t="shared" si="91"/>
        <v>0</v>
      </c>
      <c r="J110" s="265"/>
      <c r="K110" s="43"/>
      <c r="L110" s="93">
        <f t="shared" si="92"/>
        <v>0</v>
      </c>
      <c r="M110" s="819"/>
      <c r="N110" s="820"/>
      <c r="O110" s="821">
        <f t="shared" si="93"/>
        <v>0</v>
      </c>
      <c r="P110" s="311"/>
      <c r="Q110" s="331"/>
    </row>
    <row r="111" spans="1:17" hidden="1" x14ac:dyDescent="0.25">
      <c r="A111" s="72">
        <v>2250</v>
      </c>
      <c r="B111" s="41" t="s">
        <v>108</v>
      </c>
      <c r="C111" s="190">
        <f t="shared" si="24"/>
        <v>0</v>
      </c>
      <c r="D111" s="129">
        <f t="shared" ref="D111:E111" si="94">SUM(D112:D114)</f>
        <v>0</v>
      </c>
      <c r="E111" s="73">
        <f t="shared" si="94"/>
        <v>0</v>
      </c>
      <c r="F111" s="93">
        <f>SUM(F112:F114)</f>
        <v>0</v>
      </c>
      <c r="G111" s="231">
        <f t="shared" ref="G111:N111" si="95">SUM(G112:G114)</f>
        <v>0</v>
      </c>
      <c r="H111" s="73">
        <f t="shared" si="95"/>
        <v>0</v>
      </c>
      <c r="I111" s="87">
        <f t="shared" si="95"/>
        <v>0</v>
      </c>
      <c r="J111" s="129">
        <f t="shared" si="95"/>
        <v>0</v>
      </c>
      <c r="K111" s="73">
        <f t="shared" si="95"/>
        <v>0</v>
      </c>
      <c r="L111" s="93">
        <f t="shared" si="95"/>
        <v>0</v>
      </c>
      <c r="M111" s="822">
        <f t="shared" si="95"/>
        <v>0</v>
      </c>
      <c r="N111" s="823">
        <f t="shared" si="95"/>
        <v>0</v>
      </c>
      <c r="O111" s="821">
        <f>SUM(O112:O114)</f>
        <v>0</v>
      </c>
      <c r="P111" s="311"/>
      <c r="Q111" s="331"/>
    </row>
    <row r="112" spans="1:17" hidden="1" x14ac:dyDescent="0.25">
      <c r="A112" s="30">
        <v>2251</v>
      </c>
      <c r="B112" s="41" t="s">
        <v>109</v>
      </c>
      <c r="C112" s="190">
        <f t="shared" si="24"/>
        <v>0</v>
      </c>
      <c r="D112" s="265"/>
      <c r="E112" s="43"/>
      <c r="F112" s="93">
        <f t="shared" ref="F112:F114" si="96">D112+E112</f>
        <v>0</v>
      </c>
      <c r="G112" s="230"/>
      <c r="H112" s="43"/>
      <c r="I112" s="87">
        <f t="shared" ref="I112:I114" si="97">G112+H112</f>
        <v>0</v>
      </c>
      <c r="J112" s="265"/>
      <c r="K112" s="43"/>
      <c r="L112" s="93">
        <f t="shared" ref="L112:L114" si="98">J112+K112</f>
        <v>0</v>
      </c>
      <c r="M112" s="819"/>
      <c r="N112" s="820"/>
      <c r="O112" s="821">
        <f t="shared" ref="O112:O114" si="99">M112+N112</f>
        <v>0</v>
      </c>
      <c r="P112" s="311"/>
      <c r="Q112" s="331"/>
    </row>
    <row r="113" spans="1:17" ht="24" hidden="1" x14ac:dyDescent="0.25">
      <c r="A113" s="30">
        <v>2252</v>
      </c>
      <c r="B113" s="41" t="s">
        <v>110</v>
      </c>
      <c r="C113" s="190">
        <f t="shared" ref="C113:C176" si="100">SUM(F113,I113,L113,O113)</f>
        <v>0</v>
      </c>
      <c r="D113" s="265"/>
      <c r="E113" s="43"/>
      <c r="F113" s="93">
        <f t="shared" si="96"/>
        <v>0</v>
      </c>
      <c r="G113" s="230"/>
      <c r="H113" s="43"/>
      <c r="I113" s="87">
        <f t="shared" si="97"/>
        <v>0</v>
      </c>
      <c r="J113" s="265"/>
      <c r="K113" s="43"/>
      <c r="L113" s="93">
        <f t="shared" si="98"/>
        <v>0</v>
      </c>
      <c r="M113" s="819"/>
      <c r="N113" s="820"/>
      <c r="O113" s="821">
        <f t="shared" si="99"/>
        <v>0</v>
      </c>
      <c r="P113" s="311"/>
      <c r="Q113" s="331"/>
    </row>
    <row r="114" spans="1:17" ht="24" hidden="1" x14ac:dyDescent="0.25">
      <c r="A114" s="30">
        <v>2259</v>
      </c>
      <c r="B114" s="41" t="s">
        <v>111</v>
      </c>
      <c r="C114" s="190">
        <f t="shared" si="100"/>
        <v>0</v>
      </c>
      <c r="D114" s="265"/>
      <c r="E114" s="43"/>
      <c r="F114" s="93">
        <f t="shared" si="96"/>
        <v>0</v>
      </c>
      <c r="G114" s="230"/>
      <c r="H114" s="43"/>
      <c r="I114" s="87">
        <f t="shared" si="97"/>
        <v>0</v>
      </c>
      <c r="J114" s="265"/>
      <c r="K114" s="43"/>
      <c r="L114" s="93">
        <f t="shared" si="98"/>
        <v>0</v>
      </c>
      <c r="M114" s="819"/>
      <c r="N114" s="820"/>
      <c r="O114" s="821">
        <f t="shared" si="99"/>
        <v>0</v>
      </c>
      <c r="P114" s="311"/>
      <c r="Q114" s="331"/>
    </row>
    <row r="115" spans="1:17" x14ac:dyDescent="0.25">
      <c r="A115" s="72">
        <v>2260</v>
      </c>
      <c r="B115" s="41" t="s">
        <v>112</v>
      </c>
      <c r="C115" s="190">
        <f t="shared" si="100"/>
        <v>20497</v>
      </c>
      <c r="D115" s="129">
        <f t="shared" ref="D115:E115" si="101">SUM(D116:D120)</f>
        <v>10711</v>
      </c>
      <c r="E115" s="87">
        <f t="shared" si="101"/>
        <v>0</v>
      </c>
      <c r="F115" s="312">
        <f>SUM(F116:F120)</f>
        <v>10711</v>
      </c>
      <c r="G115" s="231">
        <f t="shared" ref="G115:N115" si="102">SUM(G116:G120)</f>
        <v>0</v>
      </c>
      <c r="H115" s="87">
        <f t="shared" si="102"/>
        <v>0</v>
      </c>
      <c r="I115" s="312">
        <f t="shared" si="102"/>
        <v>0</v>
      </c>
      <c r="J115" s="129">
        <f t="shared" si="102"/>
        <v>9786</v>
      </c>
      <c r="K115" s="73">
        <f t="shared" si="102"/>
        <v>0</v>
      </c>
      <c r="L115" s="93">
        <f t="shared" si="102"/>
        <v>9786</v>
      </c>
      <c r="M115" s="822">
        <f t="shared" si="102"/>
        <v>0</v>
      </c>
      <c r="N115" s="823">
        <f t="shared" si="102"/>
        <v>0</v>
      </c>
      <c r="O115" s="821">
        <f>SUM(O116:O120)</f>
        <v>0</v>
      </c>
      <c r="P115" s="311"/>
      <c r="Q115" s="331"/>
    </row>
    <row r="116" spans="1:17" x14ac:dyDescent="0.25">
      <c r="A116" s="30">
        <v>2261</v>
      </c>
      <c r="B116" s="41" t="s">
        <v>113</v>
      </c>
      <c r="C116" s="190">
        <f t="shared" si="100"/>
        <v>18073</v>
      </c>
      <c r="D116" s="265">
        <v>9037</v>
      </c>
      <c r="E116" s="155"/>
      <c r="F116" s="312">
        <f t="shared" ref="F116:F120" si="103">D116+E116</f>
        <v>9037</v>
      </c>
      <c r="G116" s="230"/>
      <c r="H116" s="155"/>
      <c r="I116" s="312">
        <f t="shared" ref="I116:I120" si="104">G116+H116</f>
        <v>0</v>
      </c>
      <c r="J116" s="265">
        <v>9036</v>
      </c>
      <c r="K116" s="43"/>
      <c r="L116" s="93">
        <f t="shared" ref="L116:L120" si="105">J116+K116</f>
        <v>9036</v>
      </c>
      <c r="M116" s="819"/>
      <c r="N116" s="820"/>
      <c r="O116" s="821">
        <f t="shared" ref="O116:O120" si="106">M116+N116</f>
        <v>0</v>
      </c>
      <c r="P116" s="311"/>
      <c r="Q116" s="331"/>
    </row>
    <row r="117" spans="1:17" ht="30" customHeight="1" x14ac:dyDescent="0.25">
      <c r="A117" s="30">
        <v>2262</v>
      </c>
      <c r="B117" s="41" t="s">
        <v>114</v>
      </c>
      <c r="C117" s="190">
        <f t="shared" si="100"/>
        <v>2400</v>
      </c>
      <c r="D117" s="265">
        <v>1650</v>
      </c>
      <c r="E117" s="155"/>
      <c r="F117" s="312">
        <f t="shared" si="103"/>
        <v>1650</v>
      </c>
      <c r="G117" s="230"/>
      <c r="H117" s="155"/>
      <c r="I117" s="312">
        <f t="shared" si="104"/>
        <v>0</v>
      </c>
      <c r="J117" s="265">
        <v>750</v>
      </c>
      <c r="K117" s="43"/>
      <c r="L117" s="93">
        <f t="shared" si="105"/>
        <v>750</v>
      </c>
      <c r="M117" s="819"/>
      <c r="N117" s="820"/>
      <c r="O117" s="821">
        <f t="shared" si="106"/>
        <v>0</v>
      </c>
      <c r="P117" s="442"/>
      <c r="Q117" s="331"/>
    </row>
    <row r="118" spans="1:17" hidden="1" x14ac:dyDescent="0.25">
      <c r="A118" s="30">
        <v>2263</v>
      </c>
      <c r="B118" s="41" t="s">
        <v>115</v>
      </c>
      <c r="C118" s="190">
        <f t="shared" si="100"/>
        <v>0</v>
      </c>
      <c r="D118" s="265"/>
      <c r="E118" s="43"/>
      <c r="F118" s="93">
        <f t="shared" si="103"/>
        <v>0</v>
      </c>
      <c r="G118" s="230"/>
      <c r="H118" s="43"/>
      <c r="I118" s="87">
        <f t="shared" si="104"/>
        <v>0</v>
      </c>
      <c r="J118" s="265"/>
      <c r="K118" s="43"/>
      <c r="L118" s="93">
        <f t="shared" si="105"/>
        <v>0</v>
      </c>
      <c r="M118" s="819"/>
      <c r="N118" s="820"/>
      <c r="O118" s="821">
        <f t="shared" si="106"/>
        <v>0</v>
      </c>
      <c r="P118" s="311"/>
      <c r="Q118" s="331"/>
    </row>
    <row r="119" spans="1:17" ht="24" hidden="1" x14ac:dyDescent="0.25">
      <c r="A119" s="30">
        <v>2264</v>
      </c>
      <c r="B119" s="41" t="s">
        <v>116</v>
      </c>
      <c r="C119" s="190">
        <f t="shared" si="100"/>
        <v>0</v>
      </c>
      <c r="D119" s="265"/>
      <c r="E119" s="43"/>
      <c r="F119" s="93">
        <f t="shared" si="103"/>
        <v>0</v>
      </c>
      <c r="G119" s="230"/>
      <c r="H119" s="43"/>
      <c r="I119" s="87">
        <f t="shared" si="104"/>
        <v>0</v>
      </c>
      <c r="J119" s="265"/>
      <c r="K119" s="43"/>
      <c r="L119" s="93">
        <f t="shared" si="105"/>
        <v>0</v>
      </c>
      <c r="M119" s="819"/>
      <c r="N119" s="820"/>
      <c r="O119" s="821">
        <f t="shared" si="106"/>
        <v>0</v>
      </c>
      <c r="P119" s="311"/>
      <c r="Q119" s="331"/>
    </row>
    <row r="120" spans="1:17" x14ac:dyDescent="0.25">
      <c r="A120" s="30">
        <v>2269</v>
      </c>
      <c r="B120" s="41" t="s">
        <v>117</v>
      </c>
      <c r="C120" s="190">
        <f t="shared" si="100"/>
        <v>24</v>
      </c>
      <c r="D120" s="265">
        <v>24</v>
      </c>
      <c r="E120" s="155"/>
      <c r="F120" s="312">
        <f t="shared" si="103"/>
        <v>24</v>
      </c>
      <c r="G120" s="230"/>
      <c r="H120" s="155"/>
      <c r="I120" s="312">
        <f t="shared" si="104"/>
        <v>0</v>
      </c>
      <c r="J120" s="265"/>
      <c r="K120" s="43"/>
      <c r="L120" s="93">
        <f t="shared" si="105"/>
        <v>0</v>
      </c>
      <c r="M120" s="819"/>
      <c r="N120" s="820"/>
      <c r="O120" s="821">
        <f t="shared" si="106"/>
        <v>0</v>
      </c>
      <c r="P120" s="311"/>
      <c r="Q120" s="331"/>
    </row>
    <row r="121" spans="1:17" x14ac:dyDescent="0.25">
      <c r="A121" s="72">
        <v>2270</v>
      </c>
      <c r="B121" s="41" t="s">
        <v>118</v>
      </c>
      <c r="C121" s="190">
        <f t="shared" si="100"/>
        <v>5836</v>
      </c>
      <c r="D121" s="129">
        <f t="shared" ref="D121:E121" si="107">SUM(D122:D126)</f>
        <v>3481</v>
      </c>
      <c r="E121" s="87">
        <f t="shared" si="107"/>
        <v>0</v>
      </c>
      <c r="F121" s="312">
        <f>SUM(F122:F126)</f>
        <v>3481</v>
      </c>
      <c r="G121" s="231">
        <f t="shared" ref="G121:N121" si="108">SUM(G122:G126)</f>
        <v>0</v>
      </c>
      <c r="H121" s="87">
        <f t="shared" si="108"/>
        <v>0</v>
      </c>
      <c r="I121" s="312">
        <f t="shared" si="108"/>
        <v>0</v>
      </c>
      <c r="J121" s="129">
        <f t="shared" si="108"/>
        <v>2355</v>
      </c>
      <c r="K121" s="73">
        <f t="shared" si="108"/>
        <v>0</v>
      </c>
      <c r="L121" s="93">
        <f t="shared" si="108"/>
        <v>2355</v>
      </c>
      <c r="M121" s="822">
        <f t="shared" si="108"/>
        <v>0</v>
      </c>
      <c r="N121" s="823">
        <f t="shared" si="108"/>
        <v>0</v>
      </c>
      <c r="O121" s="821">
        <f>SUM(O122:O126)</f>
        <v>0</v>
      </c>
      <c r="P121" s="311"/>
      <c r="Q121" s="331"/>
    </row>
    <row r="122" spans="1:17" hidden="1" x14ac:dyDescent="0.25">
      <c r="A122" s="30">
        <v>2272</v>
      </c>
      <c r="B122" s="92" t="s">
        <v>119</v>
      </c>
      <c r="C122" s="190">
        <f t="shared" si="100"/>
        <v>0</v>
      </c>
      <c r="D122" s="265"/>
      <c r="E122" s="43"/>
      <c r="F122" s="93">
        <f t="shared" ref="F122:F126" si="109">D122+E122</f>
        <v>0</v>
      </c>
      <c r="G122" s="230"/>
      <c r="H122" s="43"/>
      <c r="I122" s="87">
        <f t="shared" ref="I122:I126" si="110">G122+H122</f>
        <v>0</v>
      </c>
      <c r="J122" s="265"/>
      <c r="K122" s="43"/>
      <c r="L122" s="93">
        <f t="shared" ref="L122:L126" si="111">J122+K122</f>
        <v>0</v>
      </c>
      <c r="M122" s="819"/>
      <c r="N122" s="820"/>
      <c r="O122" s="821">
        <f t="shared" ref="O122:O126" si="112">M122+N122</f>
        <v>0</v>
      </c>
      <c r="P122" s="311"/>
      <c r="Q122" s="331"/>
    </row>
    <row r="123" spans="1:17" ht="24" hidden="1" x14ac:dyDescent="0.25">
      <c r="A123" s="30">
        <v>2274</v>
      </c>
      <c r="B123" s="117" t="s">
        <v>306</v>
      </c>
      <c r="C123" s="190">
        <f t="shared" si="100"/>
        <v>0</v>
      </c>
      <c r="D123" s="265"/>
      <c r="E123" s="43"/>
      <c r="F123" s="93">
        <f t="shared" si="109"/>
        <v>0</v>
      </c>
      <c r="G123" s="230"/>
      <c r="H123" s="43"/>
      <c r="I123" s="87">
        <f t="shared" si="110"/>
        <v>0</v>
      </c>
      <c r="J123" s="265"/>
      <c r="K123" s="43"/>
      <c r="L123" s="93">
        <f t="shared" si="111"/>
        <v>0</v>
      </c>
      <c r="M123" s="819"/>
      <c r="N123" s="820"/>
      <c r="O123" s="821">
        <f t="shared" si="112"/>
        <v>0</v>
      </c>
      <c r="P123" s="311"/>
      <c r="Q123" s="331"/>
    </row>
    <row r="124" spans="1:17" ht="24" x14ac:dyDescent="0.25">
      <c r="A124" s="30">
        <v>2275</v>
      </c>
      <c r="B124" s="41" t="s">
        <v>120</v>
      </c>
      <c r="C124" s="190">
        <f t="shared" si="100"/>
        <v>855</v>
      </c>
      <c r="D124" s="265"/>
      <c r="E124" s="155"/>
      <c r="F124" s="312">
        <f t="shared" si="109"/>
        <v>0</v>
      </c>
      <c r="G124" s="230"/>
      <c r="H124" s="155"/>
      <c r="I124" s="312">
        <f t="shared" si="110"/>
        <v>0</v>
      </c>
      <c r="J124" s="265">
        <v>855</v>
      </c>
      <c r="K124" s="43"/>
      <c r="L124" s="93">
        <f t="shared" si="111"/>
        <v>855</v>
      </c>
      <c r="M124" s="819"/>
      <c r="N124" s="820"/>
      <c r="O124" s="821">
        <f t="shared" si="112"/>
        <v>0</v>
      </c>
      <c r="P124" s="442"/>
      <c r="Q124" s="331"/>
    </row>
    <row r="125" spans="1:17" ht="36" hidden="1" x14ac:dyDescent="0.25">
      <c r="A125" s="30">
        <v>2276</v>
      </c>
      <c r="B125" s="41" t="s">
        <v>121</v>
      </c>
      <c r="C125" s="190">
        <f t="shared" si="100"/>
        <v>0</v>
      </c>
      <c r="D125" s="265"/>
      <c r="E125" s="43"/>
      <c r="F125" s="93">
        <f t="shared" si="109"/>
        <v>0</v>
      </c>
      <c r="G125" s="230"/>
      <c r="H125" s="43"/>
      <c r="I125" s="87">
        <f t="shared" si="110"/>
        <v>0</v>
      </c>
      <c r="J125" s="265"/>
      <c r="K125" s="43"/>
      <c r="L125" s="93">
        <f t="shared" si="111"/>
        <v>0</v>
      </c>
      <c r="M125" s="819"/>
      <c r="N125" s="820"/>
      <c r="O125" s="821">
        <f t="shared" si="112"/>
        <v>0</v>
      </c>
      <c r="P125" s="311"/>
      <c r="Q125" s="331"/>
    </row>
    <row r="126" spans="1:17" ht="24" x14ac:dyDescent="0.25">
      <c r="A126" s="30">
        <v>2279</v>
      </c>
      <c r="B126" s="41" t="s">
        <v>122</v>
      </c>
      <c r="C126" s="190">
        <f t="shared" si="100"/>
        <v>4981</v>
      </c>
      <c r="D126" s="265">
        <v>3481</v>
      </c>
      <c r="E126" s="155"/>
      <c r="F126" s="312">
        <f t="shared" si="109"/>
        <v>3481</v>
      </c>
      <c r="G126" s="230"/>
      <c r="H126" s="155"/>
      <c r="I126" s="312">
        <f t="shared" si="110"/>
        <v>0</v>
      </c>
      <c r="J126" s="265">
        <v>1500</v>
      </c>
      <c r="K126" s="43"/>
      <c r="L126" s="93">
        <f t="shared" si="111"/>
        <v>1500</v>
      </c>
      <c r="M126" s="819"/>
      <c r="N126" s="820"/>
      <c r="O126" s="821">
        <f t="shared" si="112"/>
        <v>0</v>
      </c>
      <c r="P126" s="442"/>
      <c r="Q126" s="331"/>
    </row>
    <row r="127" spans="1:17" ht="24" hidden="1" x14ac:dyDescent="0.25">
      <c r="A127" s="686">
        <v>2280</v>
      </c>
      <c r="B127" s="38" t="s">
        <v>123</v>
      </c>
      <c r="C127" s="189">
        <f t="shared" si="100"/>
        <v>0</v>
      </c>
      <c r="D127" s="128">
        <f t="shared" ref="D127:O127" si="113">SUM(D128)</f>
        <v>0</v>
      </c>
      <c r="E127" s="75">
        <f>SUM(E128)</f>
        <v>0</v>
      </c>
      <c r="F127" s="175">
        <f t="shared" si="113"/>
        <v>0</v>
      </c>
      <c r="G127" s="233">
        <f t="shared" si="113"/>
        <v>0</v>
      </c>
      <c r="H127" s="75">
        <f t="shared" si="113"/>
        <v>0</v>
      </c>
      <c r="I127" s="86">
        <f t="shared" si="113"/>
        <v>0</v>
      </c>
      <c r="J127" s="128">
        <f t="shared" si="113"/>
        <v>0</v>
      </c>
      <c r="K127" s="75">
        <f t="shared" si="113"/>
        <v>0</v>
      </c>
      <c r="L127" s="175">
        <f t="shared" si="113"/>
        <v>0</v>
      </c>
      <c r="M127" s="826">
        <f t="shared" si="113"/>
        <v>0</v>
      </c>
      <c r="N127" s="827">
        <f t="shared" si="113"/>
        <v>0</v>
      </c>
      <c r="O127" s="821">
        <f t="shared" si="113"/>
        <v>0</v>
      </c>
      <c r="P127" s="311"/>
      <c r="Q127" s="331"/>
    </row>
    <row r="128" spans="1:17" ht="24" hidden="1" x14ac:dyDescent="0.25">
      <c r="A128" s="30">
        <v>2283</v>
      </c>
      <c r="B128" s="41" t="s">
        <v>124</v>
      </c>
      <c r="C128" s="190">
        <f t="shared" si="100"/>
        <v>0</v>
      </c>
      <c r="D128" s="265"/>
      <c r="E128" s="43"/>
      <c r="F128" s="93">
        <f>D128+E128</f>
        <v>0</v>
      </c>
      <c r="G128" s="230"/>
      <c r="H128" s="43"/>
      <c r="I128" s="87">
        <f>G128+H128</f>
        <v>0</v>
      </c>
      <c r="J128" s="265"/>
      <c r="K128" s="43"/>
      <c r="L128" s="93">
        <f>J128+K128</f>
        <v>0</v>
      </c>
      <c r="M128" s="819"/>
      <c r="N128" s="820"/>
      <c r="O128" s="821">
        <f>M128+N128</f>
        <v>0</v>
      </c>
      <c r="P128" s="311"/>
      <c r="Q128" s="331"/>
    </row>
    <row r="129" spans="1:17" ht="38.25" customHeight="1" x14ac:dyDescent="0.25">
      <c r="A129" s="34">
        <v>2300</v>
      </c>
      <c r="B129" s="69" t="s">
        <v>125</v>
      </c>
      <c r="C129" s="188">
        <f t="shared" si="100"/>
        <v>6354</v>
      </c>
      <c r="D129" s="127">
        <f t="shared" ref="D129:E129" si="114">SUM(D130,D135,D139,D140,D143,D150,D158,D159,D162)</f>
        <v>2565</v>
      </c>
      <c r="E129" s="120">
        <f t="shared" si="114"/>
        <v>0</v>
      </c>
      <c r="F129" s="314">
        <f>SUM(F130,F135,F139,F140,F143,F150,F158,F159,F162)</f>
        <v>2565</v>
      </c>
      <c r="G129" s="228">
        <f t="shared" ref="G129:N129" si="115">SUM(G130,G135,G139,G140,G143,G150,G158,G159,G162)</f>
        <v>0</v>
      </c>
      <c r="H129" s="120">
        <f t="shared" si="115"/>
        <v>0</v>
      </c>
      <c r="I129" s="314">
        <f t="shared" si="115"/>
        <v>0</v>
      </c>
      <c r="J129" s="127">
        <f t="shared" si="115"/>
        <v>3789</v>
      </c>
      <c r="K129" s="36">
        <f t="shared" si="115"/>
        <v>0</v>
      </c>
      <c r="L129" s="174">
        <f t="shared" si="115"/>
        <v>3789</v>
      </c>
      <c r="M129" s="810">
        <f t="shared" si="115"/>
        <v>0</v>
      </c>
      <c r="N129" s="811">
        <f t="shared" si="115"/>
        <v>0</v>
      </c>
      <c r="O129" s="812">
        <f>SUM(O130,O135,O139,O140,O143,O150,O158,O159,O162)</f>
        <v>0</v>
      </c>
      <c r="P129" s="317"/>
      <c r="Q129" s="331"/>
    </row>
    <row r="130" spans="1:17" ht="24" x14ac:dyDescent="0.25">
      <c r="A130" s="686">
        <v>2310</v>
      </c>
      <c r="B130" s="38" t="s">
        <v>126</v>
      </c>
      <c r="C130" s="189">
        <f t="shared" si="100"/>
        <v>2380</v>
      </c>
      <c r="D130" s="128">
        <f t="shared" ref="D130:O130" si="116">SUM(D131:D134)</f>
        <v>915</v>
      </c>
      <c r="E130" s="86">
        <f t="shared" si="116"/>
        <v>0</v>
      </c>
      <c r="F130" s="315">
        <f t="shared" si="116"/>
        <v>915</v>
      </c>
      <c r="G130" s="233">
        <f t="shared" si="116"/>
        <v>0</v>
      </c>
      <c r="H130" s="86">
        <f t="shared" si="116"/>
        <v>0</v>
      </c>
      <c r="I130" s="315">
        <f t="shared" si="116"/>
        <v>0</v>
      </c>
      <c r="J130" s="128">
        <f t="shared" si="116"/>
        <v>1465</v>
      </c>
      <c r="K130" s="75">
        <f t="shared" si="116"/>
        <v>0</v>
      </c>
      <c r="L130" s="175">
        <f t="shared" si="116"/>
        <v>1465</v>
      </c>
      <c r="M130" s="826">
        <f t="shared" si="116"/>
        <v>0</v>
      </c>
      <c r="N130" s="827">
        <f t="shared" si="116"/>
        <v>0</v>
      </c>
      <c r="O130" s="818">
        <f t="shared" si="116"/>
        <v>0</v>
      </c>
      <c r="P130" s="310"/>
      <c r="Q130" s="331"/>
    </row>
    <row r="131" spans="1:17" x14ac:dyDescent="0.25">
      <c r="A131" s="30">
        <v>2311</v>
      </c>
      <c r="B131" s="41" t="s">
        <v>127</v>
      </c>
      <c r="C131" s="190">
        <f t="shared" si="100"/>
        <v>1730</v>
      </c>
      <c r="D131" s="265">
        <v>865</v>
      </c>
      <c r="E131" s="155"/>
      <c r="F131" s="312">
        <f t="shared" ref="F131:F134" si="117">D131+E131</f>
        <v>865</v>
      </c>
      <c r="G131" s="230"/>
      <c r="H131" s="155"/>
      <c r="I131" s="312">
        <f t="shared" ref="I131:I134" si="118">G131+H131</f>
        <v>0</v>
      </c>
      <c r="J131" s="265">
        <v>865</v>
      </c>
      <c r="K131" s="43"/>
      <c r="L131" s="93">
        <f t="shared" ref="L131:L134" si="119">J131+K131</f>
        <v>865</v>
      </c>
      <c r="M131" s="819"/>
      <c r="N131" s="820"/>
      <c r="O131" s="821">
        <f t="shared" ref="O131:O134" si="120">M131+N131</f>
        <v>0</v>
      </c>
      <c r="P131" s="311"/>
      <c r="Q131" s="331"/>
    </row>
    <row r="132" spans="1:17" x14ac:dyDescent="0.25">
      <c r="A132" s="30">
        <v>2312</v>
      </c>
      <c r="B132" s="41" t="s">
        <v>128</v>
      </c>
      <c r="C132" s="190">
        <f t="shared" si="100"/>
        <v>290</v>
      </c>
      <c r="D132" s="265">
        <v>50</v>
      </c>
      <c r="E132" s="155"/>
      <c r="F132" s="312">
        <f t="shared" si="117"/>
        <v>50</v>
      </c>
      <c r="G132" s="230"/>
      <c r="H132" s="155"/>
      <c r="I132" s="312">
        <f t="shared" si="118"/>
        <v>0</v>
      </c>
      <c r="J132" s="265">
        <v>240</v>
      </c>
      <c r="K132" s="43"/>
      <c r="L132" s="93">
        <f t="shared" si="119"/>
        <v>240</v>
      </c>
      <c r="M132" s="819"/>
      <c r="N132" s="820"/>
      <c r="O132" s="821">
        <f t="shared" si="120"/>
        <v>0</v>
      </c>
      <c r="P132" s="311"/>
      <c r="Q132" s="331"/>
    </row>
    <row r="133" spans="1:17" hidden="1" x14ac:dyDescent="0.25">
      <c r="A133" s="30">
        <v>2313</v>
      </c>
      <c r="B133" s="41" t="s">
        <v>129</v>
      </c>
      <c r="C133" s="190">
        <f t="shared" si="100"/>
        <v>0</v>
      </c>
      <c r="D133" s="265"/>
      <c r="E133" s="43"/>
      <c r="F133" s="93">
        <f t="shared" si="117"/>
        <v>0</v>
      </c>
      <c r="G133" s="230"/>
      <c r="H133" s="43"/>
      <c r="I133" s="87">
        <f t="shared" si="118"/>
        <v>0</v>
      </c>
      <c r="J133" s="265"/>
      <c r="K133" s="43"/>
      <c r="L133" s="93">
        <f t="shared" si="119"/>
        <v>0</v>
      </c>
      <c r="M133" s="819"/>
      <c r="N133" s="820"/>
      <c r="O133" s="821">
        <f t="shared" si="120"/>
        <v>0</v>
      </c>
      <c r="P133" s="311"/>
      <c r="Q133" s="331"/>
    </row>
    <row r="134" spans="1:17" ht="47.25" customHeight="1" x14ac:dyDescent="0.25">
      <c r="A134" s="30">
        <v>2314</v>
      </c>
      <c r="B134" s="41" t="s">
        <v>307</v>
      </c>
      <c r="C134" s="190">
        <f t="shared" si="100"/>
        <v>360</v>
      </c>
      <c r="D134" s="265"/>
      <c r="E134" s="155"/>
      <c r="F134" s="312">
        <f t="shared" si="117"/>
        <v>0</v>
      </c>
      <c r="G134" s="230"/>
      <c r="H134" s="155"/>
      <c r="I134" s="312">
        <f t="shared" si="118"/>
        <v>0</v>
      </c>
      <c r="J134" s="265">
        <v>360</v>
      </c>
      <c r="K134" s="43"/>
      <c r="L134" s="93">
        <f t="shared" si="119"/>
        <v>360</v>
      </c>
      <c r="M134" s="819"/>
      <c r="N134" s="820"/>
      <c r="O134" s="821">
        <f t="shared" si="120"/>
        <v>0</v>
      </c>
      <c r="P134" s="442"/>
      <c r="Q134" s="331"/>
    </row>
    <row r="135" spans="1:17" x14ac:dyDescent="0.25">
      <c r="A135" s="72">
        <v>2320</v>
      </c>
      <c r="B135" s="41" t="s">
        <v>130</v>
      </c>
      <c r="C135" s="190">
        <f t="shared" si="100"/>
        <v>549</v>
      </c>
      <c r="D135" s="129">
        <f t="shared" ref="D135" si="121">SUM(D136:D138)</f>
        <v>0</v>
      </c>
      <c r="E135" s="87">
        <f>SUM(E136:E138)</f>
        <v>0</v>
      </c>
      <c r="F135" s="312">
        <f>SUM(F136:F138)</f>
        <v>0</v>
      </c>
      <c r="G135" s="231">
        <f t="shared" ref="G135" si="122">SUM(G136:G138)</f>
        <v>0</v>
      </c>
      <c r="H135" s="87">
        <f>SUM(H136:H138)</f>
        <v>0</v>
      </c>
      <c r="I135" s="312">
        <f t="shared" ref="I135:N135" si="123">SUM(I136:I138)</f>
        <v>0</v>
      </c>
      <c r="J135" s="129">
        <f t="shared" si="123"/>
        <v>549</v>
      </c>
      <c r="K135" s="73">
        <f t="shared" si="123"/>
        <v>0</v>
      </c>
      <c r="L135" s="93">
        <f t="shared" si="123"/>
        <v>549</v>
      </c>
      <c r="M135" s="822">
        <f t="shared" si="123"/>
        <v>0</v>
      </c>
      <c r="N135" s="823">
        <f t="shared" si="123"/>
        <v>0</v>
      </c>
      <c r="O135" s="821">
        <f>SUM(O136:O138)</f>
        <v>0</v>
      </c>
      <c r="P135" s="311"/>
      <c r="Q135" s="331"/>
    </row>
    <row r="136" spans="1:17" hidden="1" x14ac:dyDescent="0.25">
      <c r="A136" s="30">
        <v>2321</v>
      </c>
      <c r="B136" s="41" t="s">
        <v>131</v>
      </c>
      <c r="C136" s="190">
        <f t="shared" si="100"/>
        <v>0</v>
      </c>
      <c r="D136" s="265"/>
      <c r="E136" s="43"/>
      <c r="F136" s="93">
        <f t="shared" ref="F136:F139" si="124">D136+E136</f>
        <v>0</v>
      </c>
      <c r="G136" s="230"/>
      <c r="H136" s="43"/>
      <c r="I136" s="87">
        <f t="shared" ref="I136:I139" si="125">G136+H136</f>
        <v>0</v>
      </c>
      <c r="J136" s="265"/>
      <c r="K136" s="43"/>
      <c r="L136" s="93">
        <f t="shared" ref="L136:L139" si="126">J136+K136</f>
        <v>0</v>
      </c>
      <c r="M136" s="819"/>
      <c r="N136" s="820"/>
      <c r="O136" s="821">
        <f t="shared" ref="O136:O139" si="127">M136+N136</f>
        <v>0</v>
      </c>
      <c r="P136" s="311"/>
      <c r="Q136" s="331"/>
    </row>
    <row r="137" spans="1:17" x14ac:dyDescent="0.25">
      <c r="A137" s="30">
        <v>2322</v>
      </c>
      <c r="B137" s="41" t="s">
        <v>132</v>
      </c>
      <c r="C137" s="190">
        <f t="shared" si="100"/>
        <v>549</v>
      </c>
      <c r="D137" s="265"/>
      <c r="E137" s="155"/>
      <c r="F137" s="312">
        <f t="shared" si="124"/>
        <v>0</v>
      </c>
      <c r="G137" s="230"/>
      <c r="H137" s="155"/>
      <c r="I137" s="312">
        <f t="shared" si="125"/>
        <v>0</v>
      </c>
      <c r="J137" s="265">
        <v>549</v>
      </c>
      <c r="K137" s="43"/>
      <c r="L137" s="93">
        <f t="shared" si="126"/>
        <v>549</v>
      </c>
      <c r="M137" s="819"/>
      <c r="N137" s="820"/>
      <c r="O137" s="821">
        <f t="shared" si="127"/>
        <v>0</v>
      </c>
      <c r="P137" s="311"/>
      <c r="Q137" s="331"/>
    </row>
    <row r="138" spans="1:17" ht="10.5" hidden="1" customHeight="1" x14ac:dyDescent="0.25">
      <c r="A138" s="30">
        <v>2329</v>
      </c>
      <c r="B138" s="41" t="s">
        <v>133</v>
      </c>
      <c r="C138" s="190">
        <f t="shared" si="100"/>
        <v>0</v>
      </c>
      <c r="D138" s="265"/>
      <c r="E138" s="43"/>
      <c r="F138" s="93">
        <f t="shared" si="124"/>
        <v>0</v>
      </c>
      <c r="G138" s="230"/>
      <c r="H138" s="43"/>
      <c r="I138" s="87">
        <f t="shared" si="125"/>
        <v>0</v>
      </c>
      <c r="J138" s="265"/>
      <c r="K138" s="43"/>
      <c r="L138" s="93">
        <f t="shared" si="126"/>
        <v>0</v>
      </c>
      <c r="M138" s="819"/>
      <c r="N138" s="820"/>
      <c r="O138" s="821">
        <f t="shared" si="127"/>
        <v>0</v>
      </c>
      <c r="P138" s="311"/>
      <c r="Q138" s="331"/>
    </row>
    <row r="139" spans="1:17" hidden="1" x14ac:dyDescent="0.25">
      <c r="A139" s="72">
        <v>2330</v>
      </c>
      <c r="B139" s="41" t="s">
        <v>134</v>
      </c>
      <c r="C139" s="190">
        <f t="shared" si="100"/>
        <v>0</v>
      </c>
      <c r="D139" s="265"/>
      <c r="E139" s="43"/>
      <c r="F139" s="93">
        <f t="shared" si="124"/>
        <v>0</v>
      </c>
      <c r="G139" s="230"/>
      <c r="H139" s="43"/>
      <c r="I139" s="87">
        <f t="shared" si="125"/>
        <v>0</v>
      </c>
      <c r="J139" s="265"/>
      <c r="K139" s="43"/>
      <c r="L139" s="93">
        <f t="shared" si="126"/>
        <v>0</v>
      </c>
      <c r="M139" s="819"/>
      <c r="N139" s="820"/>
      <c r="O139" s="821">
        <f t="shared" si="127"/>
        <v>0</v>
      </c>
      <c r="P139" s="311"/>
      <c r="Q139" s="331"/>
    </row>
    <row r="140" spans="1:17" ht="48" x14ac:dyDescent="0.25">
      <c r="A140" s="72">
        <v>2340</v>
      </c>
      <c r="B140" s="41" t="s">
        <v>135</v>
      </c>
      <c r="C140" s="190">
        <f t="shared" si="100"/>
        <v>75</v>
      </c>
      <c r="D140" s="129">
        <f t="shared" ref="D140" si="128">SUM(D141:D142)</f>
        <v>0</v>
      </c>
      <c r="E140" s="87">
        <f>SUM(E141:E142)</f>
        <v>0</v>
      </c>
      <c r="F140" s="312">
        <f>SUM(F141:F142)</f>
        <v>0</v>
      </c>
      <c r="G140" s="231">
        <f t="shared" ref="G140:N140" si="129">SUM(G141:G142)</f>
        <v>0</v>
      </c>
      <c r="H140" s="87">
        <f t="shared" si="129"/>
        <v>0</v>
      </c>
      <c r="I140" s="312">
        <f t="shared" si="129"/>
        <v>0</v>
      </c>
      <c r="J140" s="129">
        <f t="shared" si="129"/>
        <v>75</v>
      </c>
      <c r="K140" s="73">
        <f t="shared" si="129"/>
        <v>0</v>
      </c>
      <c r="L140" s="93">
        <f t="shared" si="129"/>
        <v>75</v>
      </c>
      <c r="M140" s="822">
        <f t="shared" si="129"/>
        <v>0</v>
      </c>
      <c r="N140" s="823">
        <f t="shared" si="129"/>
        <v>0</v>
      </c>
      <c r="O140" s="821">
        <f>SUM(O141:O142)</f>
        <v>0</v>
      </c>
      <c r="P140" s="311"/>
      <c r="Q140" s="331"/>
    </row>
    <row r="141" spans="1:17" x14ac:dyDescent="0.25">
      <c r="A141" s="30">
        <v>2341</v>
      </c>
      <c r="B141" s="41" t="s">
        <v>136</v>
      </c>
      <c r="C141" s="190">
        <f t="shared" si="100"/>
        <v>75</v>
      </c>
      <c r="D141" s="265"/>
      <c r="E141" s="155"/>
      <c r="F141" s="312">
        <f t="shared" ref="F141:F142" si="130">D141+E141</f>
        <v>0</v>
      </c>
      <c r="G141" s="230"/>
      <c r="H141" s="155"/>
      <c r="I141" s="312">
        <f t="shared" ref="I141:I142" si="131">G141+H141</f>
        <v>0</v>
      </c>
      <c r="J141" s="265">
        <v>75</v>
      </c>
      <c r="K141" s="43"/>
      <c r="L141" s="93">
        <f t="shared" ref="L141:L142" si="132">J141+K141</f>
        <v>75</v>
      </c>
      <c r="M141" s="819"/>
      <c r="N141" s="820"/>
      <c r="O141" s="821">
        <f t="shared" ref="O141:O142" si="133">M141+N141</f>
        <v>0</v>
      </c>
      <c r="P141" s="311"/>
      <c r="Q141" s="331"/>
    </row>
    <row r="142" spans="1:17" ht="24" hidden="1" x14ac:dyDescent="0.25">
      <c r="A142" s="30">
        <v>2344</v>
      </c>
      <c r="B142" s="41" t="s">
        <v>137</v>
      </c>
      <c r="C142" s="190">
        <f t="shared" si="100"/>
        <v>0</v>
      </c>
      <c r="D142" s="265"/>
      <c r="E142" s="43"/>
      <c r="F142" s="93">
        <f t="shared" si="130"/>
        <v>0</v>
      </c>
      <c r="G142" s="230"/>
      <c r="H142" s="43"/>
      <c r="I142" s="87">
        <f t="shared" si="131"/>
        <v>0</v>
      </c>
      <c r="J142" s="265"/>
      <c r="K142" s="43"/>
      <c r="L142" s="93">
        <f t="shared" si="132"/>
        <v>0</v>
      </c>
      <c r="M142" s="819"/>
      <c r="N142" s="820"/>
      <c r="O142" s="821">
        <f t="shared" si="133"/>
        <v>0</v>
      </c>
      <c r="P142" s="311"/>
      <c r="Q142" s="331"/>
    </row>
    <row r="143" spans="1:17" ht="24" x14ac:dyDescent="0.25">
      <c r="A143" s="70">
        <v>2350</v>
      </c>
      <c r="B143" s="55" t="s">
        <v>138</v>
      </c>
      <c r="C143" s="195">
        <f t="shared" si="100"/>
        <v>1970</v>
      </c>
      <c r="D143" s="82">
        <f t="shared" ref="D143" si="134">SUM(D144:D149)</f>
        <v>960</v>
      </c>
      <c r="E143" s="153">
        <f>SUM(E144:E149)</f>
        <v>0</v>
      </c>
      <c r="F143" s="309">
        <f>SUM(F144:F149)</f>
        <v>960</v>
      </c>
      <c r="G143" s="229">
        <f t="shared" ref="G143:N143" si="135">SUM(G144:G149)</f>
        <v>0</v>
      </c>
      <c r="H143" s="153">
        <f t="shared" si="135"/>
        <v>0</v>
      </c>
      <c r="I143" s="309">
        <f t="shared" si="135"/>
        <v>0</v>
      </c>
      <c r="J143" s="82">
        <f t="shared" si="135"/>
        <v>1010</v>
      </c>
      <c r="K143" s="71">
        <f t="shared" si="135"/>
        <v>0</v>
      </c>
      <c r="L143" s="172">
        <f t="shared" si="135"/>
        <v>1010</v>
      </c>
      <c r="M143" s="813">
        <f t="shared" si="135"/>
        <v>0</v>
      </c>
      <c r="N143" s="814">
        <f t="shared" si="135"/>
        <v>0</v>
      </c>
      <c r="O143" s="815">
        <f>SUM(O144:O149)</f>
        <v>0</v>
      </c>
      <c r="P143" s="313"/>
      <c r="Q143" s="331"/>
    </row>
    <row r="144" spans="1:17" x14ac:dyDescent="0.25">
      <c r="A144" s="27">
        <v>2351</v>
      </c>
      <c r="B144" s="38" t="s">
        <v>139</v>
      </c>
      <c r="C144" s="189">
        <f t="shared" si="100"/>
        <v>500</v>
      </c>
      <c r="D144" s="264">
        <v>250</v>
      </c>
      <c r="E144" s="154"/>
      <c r="F144" s="315">
        <f t="shared" ref="F144:F149" si="136">D144+E144</f>
        <v>250</v>
      </c>
      <c r="G144" s="220"/>
      <c r="H144" s="154"/>
      <c r="I144" s="315">
        <f t="shared" ref="I144:I149" si="137">G144+H144</f>
        <v>0</v>
      </c>
      <c r="J144" s="264">
        <v>250</v>
      </c>
      <c r="K144" s="40"/>
      <c r="L144" s="175">
        <f t="shared" ref="L144:L149" si="138">J144+K144</f>
        <v>250</v>
      </c>
      <c r="M144" s="816"/>
      <c r="N144" s="817"/>
      <c r="O144" s="818">
        <f t="shared" ref="O144:O149" si="139">M144+N144</f>
        <v>0</v>
      </c>
      <c r="P144" s="310"/>
      <c r="Q144" s="331"/>
    </row>
    <row r="145" spans="1:17" x14ac:dyDescent="0.25">
      <c r="A145" s="30">
        <v>2352</v>
      </c>
      <c r="B145" s="41" t="s">
        <v>140</v>
      </c>
      <c r="C145" s="190">
        <f t="shared" si="100"/>
        <v>1420</v>
      </c>
      <c r="D145" s="265">
        <v>710</v>
      </c>
      <c r="E145" s="155"/>
      <c r="F145" s="312">
        <f t="shared" si="136"/>
        <v>710</v>
      </c>
      <c r="G145" s="230"/>
      <c r="H145" s="155"/>
      <c r="I145" s="312">
        <f t="shared" si="137"/>
        <v>0</v>
      </c>
      <c r="J145" s="265">
        <v>710</v>
      </c>
      <c r="K145" s="43"/>
      <c r="L145" s="93">
        <f t="shared" si="138"/>
        <v>710</v>
      </c>
      <c r="M145" s="819"/>
      <c r="N145" s="820"/>
      <c r="O145" s="821">
        <f t="shared" si="139"/>
        <v>0</v>
      </c>
      <c r="P145" s="311"/>
      <c r="Q145" s="331"/>
    </row>
    <row r="146" spans="1:17" ht="24" hidden="1" x14ac:dyDescent="0.25">
      <c r="A146" s="30">
        <v>2353</v>
      </c>
      <c r="B146" s="41" t="s">
        <v>141</v>
      </c>
      <c r="C146" s="190">
        <f t="shared" si="100"/>
        <v>0</v>
      </c>
      <c r="D146" s="265"/>
      <c r="E146" s="43"/>
      <c r="F146" s="93">
        <f t="shared" si="136"/>
        <v>0</v>
      </c>
      <c r="G146" s="230"/>
      <c r="H146" s="43"/>
      <c r="I146" s="87">
        <f t="shared" si="137"/>
        <v>0</v>
      </c>
      <c r="J146" s="265"/>
      <c r="K146" s="43"/>
      <c r="L146" s="93">
        <f t="shared" si="138"/>
        <v>0</v>
      </c>
      <c r="M146" s="819"/>
      <c r="N146" s="820"/>
      <c r="O146" s="821">
        <f t="shared" si="139"/>
        <v>0</v>
      </c>
      <c r="P146" s="311"/>
      <c r="Q146" s="331"/>
    </row>
    <row r="147" spans="1:17" ht="24" hidden="1" x14ac:dyDescent="0.25">
      <c r="A147" s="30">
        <v>2354</v>
      </c>
      <c r="B147" s="41" t="s">
        <v>142</v>
      </c>
      <c r="C147" s="190">
        <f t="shared" si="100"/>
        <v>0</v>
      </c>
      <c r="D147" s="265"/>
      <c r="E147" s="43"/>
      <c r="F147" s="93">
        <f t="shared" si="136"/>
        <v>0</v>
      </c>
      <c r="G147" s="230"/>
      <c r="H147" s="43"/>
      <c r="I147" s="87">
        <f t="shared" si="137"/>
        <v>0</v>
      </c>
      <c r="J147" s="265"/>
      <c r="K147" s="43"/>
      <c r="L147" s="93">
        <f t="shared" si="138"/>
        <v>0</v>
      </c>
      <c r="M147" s="819"/>
      <c r="N147" s="820"/>
      <c r="O147" s="821">
        <f t="shared" si="139"/>
        <v>0</v>
      </c>
      <c r="P147" s="311"/>
      <c r="Q147" s="331"/>
    </row>
    <row r="148" spans="1:17" ht="24" x14ac:dyDescent="0.25">
      <c r="A148" s="30">
        <v>2355</v>
      </c>
      <c r="B148" s="41" t="s">
        <v>143</v>
      </c>
      <c r="C148" s="190">
        <f t="shared" si="100"/>
        <v>50</v>
      </c>
      <c r="D148" s="265"/>
      <c r="E148" s="155"/>
      <c r="F148" s="312">
        <f t="shared" si="136"/>
        <v>0</v>
      </c>
      <c r="G148" s="230"/>
      <c r="H148" s="155"/>
      <c r="I148" s="312">
        <f t="shared" si="137"/>
        <v>0</v>
      </c>
      <c r="J148" s="265">
        <v>50</v>
      </c>
      <c r="K148" s="43"/>
      <c r="L148" s="93">
        <f t="shared" si="138"/>
        <v>50</v>
      </c>
      <c r="M148" s="819"/>
      <c r="N148" s="820"/>
      <c r="O148" s="821">
        <f t="shared" si="139"/>
        <v>0</v>
      </c>
      <c r="P148" s="311"/>
      <c r="Q148" s="331"/>
    </row>
    <row r="149" spans="1:17" ht="24" hidden="1" x14ac:dyDescent="0.25">
      <c r="A149" s="30">
        <v>2359</v>
      </c>
      <c r="B149" s="41" t="s">
        <v>144</v>
      </c>
      <c r="C149" s="190">
        <f t="shared" si="100"/>
        <v>0</v>
      </c>
      <c r="D149" s="265"/>
      <c r="E149" s="43"/>
      <c r="F149" s="93">
        <f t="shared" si="136"/>
        <v>0</v>
      </c>
      <c r="G149" s="230"/>
      <c r="H149" s="43"/>
      <c r="I149" s="87">
        <f t="shared" si="137"/>
        <v>0</v>
      </c>
      <c r="J149" s="265"/>
      <c r="K149" s="43"/>
      <c r="L149" s="93">
        <f t="shared" si="138"/>
        <v>0</v>
      </c>
      <c r="M149" s="819"/>
      <c r="N149" s="820"/>
      <c r="O149" s="821">
        <f t="shared" si="139"/>
        <v>0</v>
      </c>
      <c r="P149" s="311"/>
      <c r="Q149" s="331"/>
    </row>
    <row r="150" spans="1:17" ht="24.75" hidden="1" customHeight="1" x14ac:dyDescent="0.25">
      <c r="A150" s="72">
        <v>2360</v>
      </c>
      <c r="B150" s="41" t="s">
        <v>145</v>
      </c>
      <c r="C150" s="190">
        <f t="shared" si="100"/>
        <v>0</v>
      </c>
      <c r="D150" s="129">
        <f t="shared" ref="D150" si="140">SUM(D151:D157)</f>
        <v>0</v>
      </c>
      <c r="E150" s="73">
        <f>SUM(E151:E157)</f>
        <v>0</v>
      </c>
      <c r="F150" s="93">
        <f>SUM(F151:F157)</f>
        <v>0</v>
      </c>
      <c r="G150" s="231">
        <f t="shared" ref="G150:N150" si="141">SUM(G151:G157)</f>
        <v>0</v>
      </c>
      <c r="H150" s="73">
        <f t="shared" si="141"/>
        <v>0</v>
      </c>
      <c r="I150" s="87">
        <f t="shared" si="141"/>
        <v>0</v>
      </c>
      <c r="J150" s="129">
        <f t="shared" si="141"/>
        <v>0</v>
      </c>
      <c r="K150" s="73">
        <f t="shared" si="141"/>
        <v>0</v>
      </c>
      <c r="L150" s="93">
        <f t="shared" si="141"/>
        <v>0</v>
      </c>
      <c r="M150" s="822">
        <f t="shared" si="141"/>
        <v>0</v>
      </c>
      <c r="N150" s="823">
        <f t="shared" si="141"/>
        <v>0</v>
      </c>
      <c r="O150" s="821">
        <f>SUM(O151:O157)</f>
        <v>0</v>
      </c>
      <c r="P150" s="311"/>
      <c r="Q150" s="331"/>
    </row>
    <row r="151" spans="1:17" hidden="1" x14ac:dyDescent="0.25">
      <c r="A151" s="29">
        <v>2361</v>
      </c>
      <c r="B151" s="41" t="s">
        <v>146</v>
      </c>
      <c r="C151" s="190">
        <f t="shared" si="100"/>
        <v>0</v>
      </c>
      <c r="D151" s="265"/>
      <c r="E151" s="43"/>
      <c r="F151" s="93">
        <f t="shared" ref="F151:F158" si="142">D151+E151</f>
        <v>0</v>
      </c>
      <c r="G151" s="230"/>
      <c r="H151" s="43"/>
      <c r="I151" s="87">
        <f t="shared" ref="I151:I158" si="143">G151+H151</f>
        <v>0</v>
      </c>
      <c r="J151" s="265"/>
      <c r="K151" s="43"/>
      <c r="L151" s="93">
        <f t="shared" ref="L151:L158" si="144">J151+K151</f>
        <v>0</v>
      </c>
      <c r="M151" s="819"/>
      <c r="N151" s="820"/>
      <c r="O151" s="821">
        <f t="shared" ref="O151:O158" si="145">M151+N151</f>
        <v>0</v>
      </c>
      <c r="P151" s="311"/>
      <c r="Q151" s="331"/>
    </row>
    <row r="152" spans="1:17" ht="24" hidden="1" x14ac:dyDescent="0.25">
      <c r="A152" s="29">
        <v>2362</v>
      </c>
      <c r="B152" s="41" t="s">
        <v>147</v>
      </c>
      <c r="C152" s="190">
        <f t="shared" si="100"/>
        <v>0</v>
      </c>
      <c r="D152" s="265"/>
      <c r="E152" s="43"/>
      <c r="F152" s="93">
        <f t="shared" si="142"/>
        <v>0</v>
      </c>
      <c r="G152" s="230"/>
      <c r="H152" s="43"/>
      <c r="I152" s="87">
        <f t="shared" si="143"/>
        <v>0</v>
      </c>
      <c r="J152" s="265"/>
      <c r="K152" s="43"/>
      <c r="L152" s="93">
        <f t="shared" si="144"/>
        <v>0</v>
      </c>
      <c r="M152" s="819"/>
      <c r="N152" s="820"/>
      <c r="O152" s="821">
        <f t="shared" si="145"/>
        <v>0</v>
      </c>
      <c r="P152" s="311"/>
      <c r="Q152" s="331"/>
    </row>
    <row r="153" spans="1:17" hidden="1" x14ac:dyDescent="0.25">
      <c r="A153" s="29">
        <v>2363</v>
      </c>
      <c r="B153" s="41" t="s">
        <v>148</v>
      </c>
      <c r="C153" s="190">
        <f t="shared" si="100"/>
        <v>0</v>
      </c>
      <c r="D153" s="265"/>
      <c r="E153" s="43"/>
      <c r="F153" s="93">
        <f t="shared" si="142"/>
        <v>0</v>
      </c>
      <c r="G153" s="230"/>
      <c r="H153" s="43"/>
      <c r="I153" s="87">
        <f t="shared" si="143"/>
        <v>0</v>
      </c>
      <c r="J153" s="265"/>
      <c r="K153" s="43"/>
      <c r="L153" s="93">
        <f t="shared" si="144"/>
        <v>0</v>
      </c>
      <c r="M153" s="819"/>
      <c r="N153" s="820"/>
      <c r="O153" s="821">
        <f t="shared" si="145"/>
        <v>0</v>
      </c>
      <c r="P153" s="311"/>
      <c r="Q153" s="331"/>
    </row>
    <row r="154" spans="1:17" hidden="1" x14ac:dyDescent="0.25">
      <c r="A154" s="29">
        <v>2364</v>
      </c>
      <c r="B154" s="41" t="s">
        <v>149</v>
      </c>
      <c r="C154" s="190">
        <f t="shared" si="100"/>
        <v>0</v>
      </c>
      <c r="D154" s="265"/>
      <c r="E154" s="43"/>
      <c r="F154" s="93">
        <f t="shared" si="142"/>
        <v>0</v>
      </c>
      <c r="G154" s="230"/>
      <c r="H154" s="43"/>
      <c r="I154" s="87">
        <f t="shared" si="143"/>
        <v>0</v>
      </c>
      <c r="J154" s="265"/>
      <c r="K154" s="43"/>
      <c r="L154" s="93">
        <f t="shared" si="144"/>
        <v>0</v>
      </c>
      <c r="M154" s="819"/>
      <c r="N154" s="820"/>
      <c r="O154" s="821">
        <f t="shared" si="145"/>
        <v>0</v>
      </c>
      <c r="P154" s="311"/>
      <c r="Q154" s="331"/>
    </row>
    <row r="155" spans="1:17" ht="12.75" hidden="1" customHeight="1" x14ac:dyDescent="0.25">
      <c r="A155" s="29">
        <v>2365</v>
      </c>
      <c r="B155" s="41" t="s">
        <v>150</v>
      </c>
      <c r="C155" s="190">
        <f t="shared" si="100"/>
        <v>0</v>
      </c>
      <c r="D155" s="265"/>
      <c r="E155" s="43"/>
      <c r="F155" s="93">
        <f t="shared" si="142"/>
        <v>0</v>
      </c>
      <c r="G155" s="230"/>
      <c r="H155" s="43"/>
      <c r="I155" s="87">
        <f t="shared" si="143"/>
        <v>0</v>
      </c>
      <c r="J155" s="265"/>
      <c r="K155" s="43"/>
      <c r="L155" s="93">
        <f t="shared" si="144"/>
        <v>0</v>
      </c>
      <c r="M155" s="819"/>
      <c r="N155" s="820"/>
      <c r="O155" s="821">
        <f t="shared" si="145"/>
        <v>0</v>
      </c>
      <c r="P155" s="311"/>
      <c r="Q155" s="331"/>
    </row>
    <row r="156" spans="1:17" ht="36" hidden="1" x14ac:dyDescent="0.25">
      <c r="A156" s="29">
        <v>2366</v>
      </c>
      <c r="B156" s="41" t="s">
        <v>151</v>
      </c>
      <c r="C156" s="190">
        <f t="shared" si="100"/>
        <v>0</v>
      </c>
      <c r="D156" s="265"/>
      <c r="E156" s="43"/>
      <c r="F156" s="93">
        <f t="shared" si="142"/>
        <v>0</v>
      </c>
      <c r="G156" s="230"/>
      <c r="H156" s="43"/>
      <c r="I156" s="87">
        <f t="shared" si="143"/>
        <v>0</v>
      </c>
      <c r="J156" s="265"/>
      <c r="K156" s="43"/>
      <c r="L156" s="93">
        <f t="shared" si="144"/>
        <v>0</v>
      </c>
      <c r="M156" s="819"/>
      <c r="N156" s="820"/>
      <c r="O156" s="821">
        <f t="shared" si="145"/>
        <v>0</v>
      </c>
      <c r="P156" s="311"/>
      <c r="Q156" s="331"/>
    </row>
    <row r="157" spans="1:17" ht="48" hidden="1" x14ac:dyDescent="0.25">
      <c r="A157" s="29">
        <v>2369</v>
      </c>
      <c r="B157" s="41" t="s">
        <v>152</v>
      </c>
      <c r="C157" s="190">
        <f t="shared" si="100"/>
        <v>0</v>
      </c>
      <c r="D157" s="265"/>
      <c r="E157" s="43"/>
      <c r="F157" s="93">
        <f t="shared" si="142"/>
        <v>0</v>
      </c>
      <c r="G157" s="230"/>
      <c r="H157" s="43"/>
      <c r="I157" s="87">
        <f t="shared" si="143"/>
        <v>0</v>
      </c>
      <c r="J157" s="265"/>
      <c r="K157" s="43"/>
      <c r="L157" s="93">
        <f t="shared" si="144"/>
        <v>0</v>
      </c>
      <c r="M157" s="819"/>
      <c r="N157" s="820"/>
      <c r="O157" s="821">
        <f t="shared" si="145"/>
        <v>0</v>
      </c>
      <c r="P157" s="311"/>
      <c r="Q157" s="331"/>
    </row>
    <row r="158" spans="1:17" x14ac:dyDescent="0.25">
      <c r="A158" s="70">
        <v>2370</v>
      </c>
      <c r="B158" s="55" t="s">
        <v>153</v>
      </c>
      <c r="C158" s="195">
        <f t="shared" si="100"/>
        <v>1380</v>
      </c>
      <c r="D158" s="262">
        <v>690</v>
      </c>
      <c r="E158" s="156"/>
      <c r="F158" s="309">
        <f t="shared" si="142"/>
        <v>690</v>
      </c>
      <c r="G158" s="232"/>
      <c r="H158" s="156"/>
      <c r="I158" s="309">
        <f t="shared" si="143"/>
        <v>0</v>
      </c>
      <c r="J158" s="262">
        <v>690</v>
      </c>
      <c r="K158" s="74"/>
      <c r="L158" s="172">
        <f t="shared" si="144"/>
        <v>690</v>
      </c>
      <c r="M158" s="824"/>
      <c r="N158" s="825"/>
      <c r="O158" s="815">
        <f t="shared" si="145"/>
        <v>0</v>
      </c>
      <c r="P158" s="313"/>
      <c r="Q158" s="331"/>
    </row>
    <row r="159" spans="1:17" hidden="1" x14ac:dyDescent="0.25">
      <c r="A159" s="70">
        <v>2380</v>
      </c>
      <c r="B159" s="55" t="s">
        <v>154</v>
      </c>
      <c r="C159" s="195">
        <f t="shared" si="100"/>
        <v>0</v>
      </c>
      <c r="D159" s="82">
        <f t="shared" ref="D159:E159" si="146">SUM(D160:D161)</f>
        <v>0</v>
      </c>
      <c r="E159" s="71">
        <f t="shared" si="146"/>
        <v>0</v>
      </c>
      <c r="F159" s="172">
        <f>SUM(F160:F161)</f>
        <v>0</v>
      </c>
      <c r="G159" s="229">
        <f t="shared" ref="G159:N159" si="147">SUM(G160:G161)</f>
        <v>0</v>
      </c>
      <c r="H159" s="71">
        <f t="shared" si="147"/>
        <v>0</v>
      </c>
      <c r="I159" s="153">
        <f t="shared" si="147"/>
        <v>0</v>
      </c>
      <c r="J159" s="82">
        <f t="shared" si="147"/>
        <v>0</v>
      </c>
      <c r="K159" s="71">
        <f t="shared" si="147"/>
        <v>0</v>
      </c>
      <c r="L159" s="172">
        <f t="shared" si="147"/>
        <v>0</v>
      </c>
      <c r="M159" s="813">
        <f t="shared" si="147"/>
        <v>0</v>
      </c>
      <c r="N159" s="814">
        <f t="shared" si="147"/>
        <v>0</v>
      </c>
      <c r="O159" s="815">
        <f>SUM(O160:O161)</f>
        <v>0</v>
      </c>
      <c r="P159" s="313"/>
      <c r="Q159" s="331"/>
    </row>
    <row r="160" spans="1:17" hidden="1" x14ac:dyDescent="0.25">
      <c r="A160" s="26">
        <v>2381</v>
      </c>
      <c r="B160" s="38" t="s">
        <v>155</v>
      </c>
      <c r="C160" s="189">
        <f t="shared" si="100"/>
        <v>0</v>
      </c>
      <c r="D160" s="264"/>
      <c r="E160" s="40"/>
      <c r="F160" s="175">
        <f t="shared" ref="F160:F163" si="148">D160+E160</f>
        <v>0</v>
      </c>
      <c r="G160" s="220"/>
      <c r="H160" s="40"/>
      <c r="I160" s="86">
        <f t="shared" ref="I160:I163" si="149">G160+H160</f>
        <v>0</v>
      </c>
      <c r="J160" s="264"/>
      <c r="K160" s="40"/>
      <c r="L160" s="175">
        <f t="shared" ref="L160:L163" si="150">J160+K160</f>
        <v>0</v>
      </c>
      <c r="M160" s="816"/>
      <c r="N160" s="817"/>
      <c r="O160" s="818">
        <f t="shared" ref="O160:O163" si="151">M160+N160</f>
        <v>0</v>
      </c>
      <c r="P160" s="310"/>
      <c r="Q160" s="331"/>
    </row>
    <row r="161" spans="1:17" ht="24" hidden="1" x14ac:dyDescent="0.25">
      <c r="A161" s="29">
        <v>2389</v>
      </c>
      <c r="B161" s="41" t="s">
        <v>156</v>
      </c>
      <c r="C161" s="190">
        <f t="shared" si="100"/>
        <v>0</v>
      </c>
      <c r="D161" s="265"/>
      <c r="E161" s="43"/>
      <c r="F161" s="93">
        <f t="shared" si="148"/>
        <v>0</v>
      </c>
      <c r="G161" s="230"/>
      <c r="H161" s="43"/>
      <c r="I161" s="87">
        <f t="shared" si="149"/>
        <v>0</v>
      </c>
      <c r="J161" s="265"/>
      <c r="K161" s="43"/>
      <c r="L161" s="93">
        <f t="shared" si="150"/>
        <v>0</v>
      </c>
      <c r="M161" s="819"/>
      <c r="N161" s="820"/>
      <c r="O161" s="821">
        <f t="shared" si="151"/>
        <v>0</v>
      </c>
      <c r="P161" s="311"/>
      <c r="Q161" s="331"/>
    </row>
    <row r="162" spans="1:17" hidden="1" x14ac:dyDescent="0.25">
      <c r="A162" s="70">
        <v>2390</v>
      </c>
      <c r="B162" s="55" t="s">
        <v>157</v>
      </c>
      <c r="C162" s="195">
        <f t="shared" si="100"/>
        <v>0</v>
      </c>
      <c r="D162" s="262"/>
      <c r="E162" s="74"/>
      <c r="F162" s="172">
        <f t="shared" si="148"/>
        <v>0</v>
      </c>
      <c r="G162" s="232"/>
      <c r="H162" s="74"/>
      <c r="I162" s="153">
        <f t="shared" si="149"/>
        <v>0</v>
      </c>
      <c r="J162" s="262"/>
      <c r="K162" s="74"/>
      <c r="L162" s="172">
        <f t="shared" si="150"/>
        <v>0</v>
      </c>
      <c r="M162" s="824"/>
      <c r="N162" s="825"/>
      <c r="O162" s="815">
        <f t="shared" si="151"/>
        <v>0</v>
      </c>
      <c r="P162" s="313"/>
      <c r="Q162" s="331"/>
    </row>
    <row r="163" spans="1:17" hidden="1" x14ac:dyDescent="0.25">
      <c r="A163" s="34">
        <v>2400</v>
      </c>
      <c r="B163" s="69" t="s">
        <v>158</v>
      </c>
      <c r="C163" s="188">
        <f t="shared" si="100"/>
        <v>0</v>
      </c>
      <c r="D163" s="249"/>
      <c r="E163" s="76"/>
      <c r="F163" s="174">
        <f t="shared" si="148"/>
        <v>0</v>
      </c>
      <c r="G163" s="234"/>
      <c r="H163" s="76"/>
      <c r="I163" s="120">
        <f t="shared" si="149"/>
        <v>0</v>
      </c>
      <c r="J163" s="249"/>
      <c r="K163" s="76"/>
      <c r="L163" s="174">
        <f t="shared" si="150"/>
        <v>0</v>
      </c>
      <c r="M163" s="828"/>
      <c r="N163" s="829"/>
      <c r="O163" s="812">
        <f t="shared" si="151"/>
        <v>0</v>
      </c>
      <c r="P163" s="317"/>
      <c r="Q163" s="331"/>
    </row>
    <row r="164" spans="1:17" ht="24" x14ac:dyDescent="0.25">
      <c r="A164" s="34">
        <v>2500</v>
      </c>
      <c r="B164" s="69" t="s">
        <v>159</v>
      </c>
      <c r="C164" s="188">
        <f t="shared" si="100"/>
        <v>101</v>
      </c>
      <c r="D164" s="127">
        <f t="shared" ref="D164:E164" si="152">SUM(D165,D170)</f>
        <v>101</v>
      </c>
      <c r="E164" s="120">
        <f t="shared" si="152"/>
        <v>0</v>
      </c>
      <c r="F164" s="314">
        <f>SUM(F165,F170)</f>
        <v>101</v>
      </c>
      <c r="G164" s="228">
        <f t="shared" ref="G164:O164" si="153">SUM(G165,G170)</f>
        <v>0</v>
      </c>
      <c r="H164" s="120">
        <f t="shared" si="153"/>
        <v>0</v>
      </c>
      <c r="I164" s="314">
        <f t="shared" si="153"/>
        <v>0</v>
      </c>
      <c r="J164" s="127">
        <f t="shared" si="153"/>
        <v>0</v>
      </c>
      <c r="K164" s="36">
        <f t="shared" si="153"/>
        <v>0</v>
      </c>
      <c r="L164" s="174">
        <f t="shared" si="153"/>
        <v>0</v>
      </c>
      <c r="M164" s="810">
        <f t="shared" si="153"/>
        <v>0</v>
      </c>
      <c r="N164" s="811">
        <f t="shared" si="153"/>
        <v>0</v>
      </c>
      <c r="O164" s="812">
        <f t="shared" si="153"/>
        <v>0</v>
      </c>
      <c r="P164" s="440"/>
      <c r="Q164" s="331"/>
    </row>
    <row r="165" spans="1:17" ht="16.5" customHeight="1" x14ac:dyDescent="0.25">
      <c r="A165" s="686">
        <v>2510</v>
      </c>
      <c r="B165" s="38" t="s">
        <v>160</v>
      </c>
      <c r="C165" s="189">
        <f t="shared" si="100"/>
        <v>101</v>
      </c>
      <c r="D165" s="128">
        <f t="shared" ref="D165:E165" si="154">SUM(D166:D169)</f>
        <v>101</v>
      </c>
      <c r="E165" s="86">
        <f t="shared" si="154"/>
        <v>0</v>
      </c>
      <c r="F165" s="315">
        <f>SUM(F166:F169)</f>
        <v>101</v>
      </c>
      <c r="G165" s="233">
        <f t="shared" ref="G165:O165" si="155">SUM(G166:G169)</f>
        <v>0</v>
      </c>
      <c r="H165" s="86">
        <f t="shared" si="155"/>
        <v>0</v>
      </c>
      <c r="I165" s="315">
        <f t="shared" si="155"/>
        <v>0</v>
      </c>
      <c r="J165" s="128">
        <f t="shared" si="155"/>
        <v>0</v>
      </c>
      <c r="K165" s="75">
        <f t="shared" si="155"/>
        <v>0</v>
      </c>
      <c r="L165" s="175">
        <f t="shared" si="155"/>
        <v>0</v>
      </c>
      <c r="M165" s="826">
        <f t="shared" si="155"/>
        <v>0</v>
      </c>
      <c r="N165" s="827">
        <f t="shared" si="155"/>
        <v>0</v>
      </c>
      <c r="O165" s="830">
        <f t="shared" si="155"/>
        <v>0</v>
      </c>
      <c r="P165" s="323"/>
      <c r="Q165" s="331"/>
    </row>
    <row r="166" spans="1:17" ht="24" hidden="1" x14ac:dyDescent="0.25">
      <c r="A166" s="30">
        <v>2512</v>
      </c>
      <c r="B166" s="41" t="s">
        <v>161</v>
      </c>
      <c r="C166" s="190">
        <f t="shared" si="100"/>
        <v>0</v>
      </c>
      <c r="D166" s="265"/>
      <c r="E166" s="43"/>
      <c r="F166" s="93">
        <f t="shared" ref="F166:F171" si="156">D166+E166</f>
        <v>0</v>
      </c>
      <c r="G166" s="230"/>
      <c r="H166" s="43"/>
      <c r="I166" s="87">
        <f t="shared" ref="I166:I171" si="157">G166+H166</f>
        <v>0</v>
      </c>
      <c r="J166" s="265"/>
      <c r="K166" s="43"/>
      <c r="L166" s="93">
        <f t="shared" ref="L166:L171" si="158">J166+K166</f>
        <v>0</v>
      </c>
      <c r="M166" s="819"/>
      <c r="N166" s="820"/>
      <c r="O166" s="821">
        <f t="shared" ref="O166:O171" si="159">M166+N166</f>
        <v>0</v>
      </c>
      <c r="P166" s="311"/>
      <c r="Q166" s="331"/>
    </row>
    <row r="167" spans="1:17" ht="36" x14ac:dyDescent="0.25">
      <c r="A167" s="30">
        <v>2513</v>
      </c>
      <c r="B167" s="41" t="s">
        <v>162</v>
      </c>
      <c r="C167" s="190">
        <f t="shared" si="100"/>
        <v>101</v>
      </c>
      <c r="D167" s="265">
        <v>101</v>
      </c>
      <c r="E167" s="155"/>
      <c r="F167" s="312">
        <f t="shared" si="156"/>
        <v>101</v>
      </c>
      <c r="G167" s="230"/>
      <c r="H167" s="155"/>
      <c r="I167" s="312">
        <f t="shared" si="157"/>
        <v>0</v>
      </c>
      <c r="J167" s="265"/>
      <c r="K167" s="43"/>
      <c r="L167" s="93">
        <f t="shared" si="158"/>
        <v>0</v>
      </c>
      <c r="M167" s="819"/>
      <c r="N167" s="820"/>
      <c r="O167" s="821">
        <f t="shared" si="159"/>
        <v>0</v>
      </c>
      <c r="P167" s="311"/>
      <c r="Q167" s="331"/>
    </row>
    <row r="168" spans="1:17" ht="24" hidden="1" x14ac:dyDescent="0.25">
      <c r="A168" s="30">
        <v>2515</v>
      </c>
      <c r="B168" s="41" t="s">
        <v>163</v>
      </c>
      <c r="C168" s="190">
        <f t="shared" si="100"/>
        <v>0</v>
      </c>
      <c r="D168" s="265"/>
      <c r="E168" s="43"/>
      <c r="F168" s="93">
        <f t="shared" si="156"/>
        <v>0</v>
      </c>
      <c r="G168" s="230"/>
      <c r="H168" s="43"/>
      <c r="I168" s="87">
        <f t="shared" si="157"/>
        <v>0</v>
      </c>
      <c r="J168" s="265"/>
      <c r="K168" s="43"/>
      <c r="L168" s="93">
        <f t="shared" si="158"/>
        <v>0</v>
      </c>
      <c r="M168" s="819"/>
      <c r="N168" s="820"/>
      <c r="O168" s="821">
        <f t="shared" si="159"/>
        <v>0</v>
      </c>
      <c r="P168" s="311"/>
      <c r="Q168" s="331"/>
    </row>
    <row r="169" spans="1:17" ht="24" hidden="1" x14ac:dyDescent="0.25">
      <c r="A169" s="30">
        <v>2519</v>
      </c>
      <c r="B169" s="41" t="s">
        <v>164</v>
      </c>
      <c r="C169" s="190">
        <f t="shared" si="100"/>
        <v>0</v>
      </c>
      <c r="D169" s="265"/>
      <c r="E169" s="43"/>
      <c r="F169" s="93">
        <f t="shared" si="156"/>
        <v>0</v>
      </c>
      <c r="G169" s="230"/>
      <c r="H169" s="43"/>
      <c r="I169" s="87">
        <f t="shared" si="157"/>
        <v>0</v>
      </c>
      <c r="J169" s="265"/>
      <c r="K169" s="43"/>
      <c r="L169" s="93">
        <f t="shared" si="158"/>
        <v>0</v>
      </c>
      <c r="M169" s="819"/>
      <c r="N169" s="820"/>
      <c r="O169" s="821">
        <f t="shared" si="159"/>
        <v>0</v>
      </c>
      <c r="P169" s="311"/>
      <c r="Q169" s="331"/>
    </row>
    <row r="170" spans="1:17" ht="24" hidden="1" x14ac:dyDescent="0.25">
      <c r="A170" s="72">
        <v>2520</v>
      </c>
      <c r="B170" s="41" t="s">
        <v>165</v>
      </c>
      <c r="C170" s="190">
        <f t="shared" si="100"/>
        <v>0</v>
      </c>
      <c r="D170" s="265"/>
      <c r="E170" s="43"/>
      <c r="F170" s="93">
        <f t="shared" si="156"/>
        <v>0</v>
      </c>
      <c r="G170" s="230"/>
      <c r="H170" s="43"/>
      <c r="I170" s="87">
        <f t="shared" si="157"/>
        <v>0</v>
      </c>
      <c r="J170" s="265"/>
      <c r="K170" s="43"/>
      <c r="L170" s="93">
        <f t="shared" si="158"/>
        <v>0</v>
      </c>
      <c r="M170" s="819"/>
      <c r="N170" s="820"/>
      <c r="O170" s="821">
        <f t="shared" si="159"/>
        <v>0</v>
      </c>
      <c r="P170" s="311"/>
      <c r="Q170" s="331"/>
    </row>
    <row r="171" spans="1:17" s="77" customFormat="1" ht="48" hidden="1" x14ac:dyDescent="0.25">
      <c r="A171" s="17">
        <v>2800</v>
      </c>
      <c r="B171" s="38" t="s">
        <v>166</v>
      </c>
      <c r="C171" s="189">
        <f t="shared" si="100"/>
        <v>0</v>
      </c>
      <c r="D171" s="264"/>
      <c r="E171" s="40"/>
      <c r="F171" s="407">
        <f t="shared" si="156"/>
        <v>0</v>
      </c>
      <c r="G171" s="212"/>
      <c r="H171" s="28"/>
      <c r="I171" s="408">
        <f t="shared" si="157"/>
        <v>0</v>
      </c>
      <c r="J171" s="245"/>
      <c r="K171" s="28"/>
      <c r="L171" s="407">
        <f t="shared" si="158"/>
        <v>0</v>
      </c>
      <c r="M171" s="771"/>
      <c r="N171" s="772"/>
      <c r="O171" s="773">
        <f t="shared" si="159"/>
        <v>0</v>
      </c>
      <c r="P171" s="293"/>
      <c r="Q171" s="341"/>
    </row>
    <row r="172" spans="1:17" hidden="1" x14ac:dyDescent="0.25">
      <c r="A172" s="67">
        <v>3000</v>
      </c>
      <c r="B172" s="67" t="s">
        <v>167</v>
      </c>
      <c r="C172" s="200">
        <f t="shared" si="100"/>
        <v>0</v>
      </c>
      <c r="D172" s="134">
        <f t="shared" ref="D172:E172" si="160">SUM(D173,D183)</f>
        <v>0</v>
      </c>
      <c r="E172" s="68">
        <f t="shared" si="160"/>
        <v>0</v>
      </c>
      <c r="F172" s="170">
        <f>SUM(F173,F183)</f>
        <v>0</v>
      </c>
      <c r="G172" s="227">
        <f t="shared" ref="G172:N172" si="161">SUM(G173,G183)</f>
        <v>0</v>
      </c>
      <c r="H172" s="68">
        <f t="shared" si="161"/>
        <v>0</v>
      </c>
      <c r="I172" s="122">
        <f t="shared" si="161"/>
        <v>0</v>
      </c>
      <c r="J172" s="134">
        <f t="shared" si="161"/>
        <v>0</v>
      </c>
      <c r="K172" s="68">
        <f t="shared" si="161"/>
        <v>0</v>
      </c>
      <c r="L172" s="170">
        <f t="shared" si="161"/>
        <v>0</v>
      </c>
      <c r="M172" s="807">
        <f t="shared" si="161"/>
        <v>0</v>
      </c>
      <c r="N172" s="808">
        <f t="shared" si="161"/>
        <v>0</v>
      </c>
      <c r="O172" s="809">
        <f>SUM(O173,O183)</f>
        <v>0</v>
      </c>
      <c r="P172" s="439"/>
      <c r="Q172" s="331"/>
    </row>
    <row r="173" spans="1:17" ht="24" hidden="1" x14ac:dyDescent="0.25">
      <c r="A173" s="34">
        <v>3200</v>
      </c>
      <c r="B173" s="78" t="s">
        <v>168</v>
      </c>
      <c r="C173" s="188">
        <f t="shared" si="100"/>
        <v>0</v>
      </c>
      <c r="D173" s="127">
        <f t="shared" ref="D173:E173" si="162">SUM(D174,D178)</f>
        <v>0</v>
      </c>
      <c r="E173" s="36">
        <f t="shared" si="162"/>
        <v>0</v>
      </c>
      <c r="F173" s="174">
        <f>SUM(F174,F178)</f>
        <v>0</v>
      </c>
      <c r="G173" s="228">
        <f t="shared" ref="G173:O173" si="163">SUM(G174,G178)</f>
        <v>0</v>
      </c>
      <c r="H173" s="36">
        <f t="shared" si="163"/>
        <v>0</v>
      </c>
      <c r="I173" s="120">
        <f t="shared" si="163"/>
        <v>0</v>
      </c>
      <c r="J173" s="127">
        <f t="shared" si="163"/>
        <v>0</v>
      </c>
      <c r="K173" s="36">
        <f t="shared" si="163"/>
        <v>0</v>
      </c>
      <c r="L173" s="174">
        <f t="shared" si="163"/>
        <v>0</v>
      </c>
      <c r="M173" s="810">
        <f t="shared" si="163"/>
        <v>0</v>
      </c>
      <c r="N173" s="811">
        <f t="shared" si="163"/>
        <v>0</v>
      </c>
      <c r="O173" s="831">
        <f t="shared" si="163"/>
        <v>0</v>
      </c>
      <c r="P173" s="440"/>
      <c r="Q173" s="331"/>
    </row>
    <row r="174" spans="1:17" ht="36" hidden="1" x14ac:dyDescent="0.25">
      <c r="A174" s="686">
        <v>3260</v>
      </c>
      <c r="B174" s="38" t="s">
        <v>169</v>
      </c>
      <c r="C174" s="189">
        <f t="shared" si="100"/>
        <v>0</v>
      </c>
      <c r="D174" s="128">
        <f t="shared" ref="D174:E174" si="164">SUM(D175:D177)</f>
        <v>0</v>
      </c>
      <c r="E174" s="75">
        <f t="shared" si="164"/>
        <v>0</v>
      </c>
      <c r="F174" s="175">
        <f>SUM(F175:F177)</f>
        <v>0</v>
      </c>
      <c r="G174" s="233">
        <f t="shared" ref="G174:N174" si="165">SUM(G175:G177)</f>
        <v>0</v>
      </c>
      <c r="H174" s="75">
        <f t="shared" si="165"/>
        <v>0</v>
      </c>
      <c r="I174" s="86">
        <f t="shared" si="165"/>
        <v>0</v>
      </c>
      <c r="J174" s="128">
        <f t="shared" si="165"/>
        <v>0</v>
      </c>
      <c r="K174" s="75">
        <f t="shared" si="165"/>
        <v>0</v>
      </c>
      <c r="L174" s="175">
        <f t="shared" si="165"/>
        <v>0</v>
      </c>
      <c r="M174" s="826">
        <f t="shared" si="165"/>
        <v>0</v>
      </c>
      <c r="N174" s="827">
        <f t="shared" si="165"/>
        <v>0</v>
      </c>
      <c r="O174" s="818">
        <f>SUM(O175:O177)</f>
        <v>0</v>
      </c>
      <c r="P174" s="310"/>
      <c r="Q174" s="331"/>
    </row>
    <row r="175" spans="1:17" ht="24" hidden="1" x14ac:dyDescent="0.25">
      <c r="A175" s="30">
        <v>3261</v>
      </c>
      <c r="B175" s="41" t="s">
        <v>170</v>
      </c>
      <c r="C175" s="190">
        <f t="shared" si="100"/>
        <v>0</v>
      </c>
      <c r="D175" s="265"/>
      <c r="E175" s="43"/>
      <c r="F175" s="93">
        <f t="shared" ref="F175:F177" si="166">D175+E175</f>
        <v>0</v>
      </c>
      <c r="G175" s="230"/>
      <c r="H175" s="43"/>
      <c r="I175" s="87">
        <f t="shared" ref="I175:I177" si="167">G175+H175</f>
        <v>0</v>
      </c>
      <c r="J175" s="265"/>
      <c r="K175" s="43"/>
      <c r="L175" s="93">
        <f t="shared" ref="L175:L177" si="168">J175+K175</f>
        <v>0</v>
      </c>
      <c r="M175" s="819"/>
      <c r="N175" s="820"/>
      <c r="O175" s="821">
        <f t="shared" ref="O175:O177" si="169">M175+N175</f>
        <v>0</v>
      </c>
      <c r="P175" s="311"/>
      <c r="Q175" s="331"/>
    </row>
    <row r="176" spans="1:17" ht="36" hidden="1" x14ac:dyDescent="0.25">
      <c r="A176" s="30">
        <v>3262</v>
      </c>
      <c r="B176" s="41" t="s">
        <v>171</v>
      </c>
      <c r="C176" s="190">
        <f t="shared" si="100"/>
        <v>0</v>
      </c>
      <c r="D176" s="265"/>
      <c r="E176" s="43"/>
      <c r="F176" s="93">
        <f t="shared" si="166"/>
        <v>0</v>
      </c>
      <c r="G176" s="230"/>
      <c r="H176" s="43"/>
      <c r="I176" s="87">
        <f t="shared" si="167"/>
        <v>0</v>
      </c>
      <c r="J176" s="265"/>
      <c r="K176" s="43"/>
      <c r="L176" s="93">
        <f t="shared" si="168"/>
        <v>0</v>
      </c>
      <c r="M176" s="819"/>
      <c r="N176" s="820"/>
      <c r="O176" s="821">
        <f t="shared" si="169"/>
        <v>0</v>
      </c>
      <c r="P176" s="311"/>
      <c r="Q176" s="331"/>
    </row>
    <row r="177" spans="1:17" ht="24" hidden="1" x14ac:dyDescent="0.25">
      <c r="A177" s="30">
        <v>3263</v>
      </c>
      <c r="B177" s="41" t="s">
        <v>172</v>
      </c>
      <c r="C177" s="190">
        <f t="shared" ref="C177:C240" si="170">SUM(F177,I177,L177,O177)</f>
        <v>0</v>
      </c>
      <c r="D177" s="265"/>
      <c r="E177" s="43"/>
      <c r="F177" s="93">
        <f t="shared" si="166"/>
        <v>0</v>
      </c>
      <c r="G177" s="230"/>
      <c r="H177" s="43"/>
      <c r="I177" s="87">
        <f t="shared" si="167"/>
        <v>0</v>
      </c>
      <c r="J177" s="265"/>
      <c r="K177" s="43"/>
      <c r="L177" s="93">
        <f t="shared" si="168"/>
        <v>0</v>
      </c>
      <c r="M177" s="819"/>
      <c r="N177" s="820"/>
      <c r="O177" s="821">
        <f t="shared" si="169"/>
        <v>0</v>
      </c>
      <c r="P177" s="311"/>
      <c r="Q177" s="331"/>
    </row>
    <row r="178" spans="1:17" ht="84" hidden="1" x14ac:dyDescent="0.25">
      <c r="A178" s="686">
        <v>3290</v>
      </c>
      <c r="B178" s="38" t="s">
        <v>300</v>
      </c>
      <c r="C178" s="201">
        <f t="shared" si="170"/>
        <v>0</v>
      </c>
      <c r="D178" s="128">
        <f t="shared" ref="D178:E178" si="171">SUM(D179:D182)</f>
        <v>0</v>
      </c>
      <c r="E178" s="75">
        <f t="shared" si="171"/>
        <v>0</v>
      </c>
      <c r="F178" s="175">
        <f>SUM(F179:F182)</f>
        <v>0</v>
      </c>
      <c r="G178" s="233">
        <f t="shared" ref="G178:O178" si="172">SUM(G179:G182)</f>
        <v>0</v>
      </c>
      <c r="H178" s="75">
        <f t="shared" si="172"/>
        <v>0</v>
      </c>
      <c r="I178" s="86">
        <f t="shared" si="172"/>
        <v>0</v>
      </c>
      <c r="J178" s="128">
        <f t="shared" si="172"/>
        <v>0</v>
      </c>
      <c r="K178" s="75">
        <f t="shared" si="172"/>
        <v>0</v>
      </c>
      <c r="L178" s="175">
        <f t="shared" si="172"/>
        <v>0</v>
      </c>
      <c r="M178" s="826">
        <f t="shared" si="172"/>
        <v>0</v>
      </c>
      <c r="N178" s="827">
        <f t="shared" si="172"/>
        <v>0</v>
      </c>
      <c r="O178" s="832">
        <f t="shared" si="172"/>
        <v>0</v>
      </c>
      <c r="P178" s="320"/>
      <c r="Q178" s="331"/>
    </row>
    <row r="179" spans="1:17" ht="72" hidden="1" x14ac:dyDescent="0.25">
      <c r="A179" s="30">
        <v>3291</v>
      </c>
      <c r="B179" s="41" t="s">
        <v>173</v>
      </c>
      <c r="C179" s="190">
        <f t="shared" si="170"/>
        <v>0</v>
      </c>
      <c r="D179" s="265"/>
      <c r="E179" s="43"/>
      <c r="F179" s="93">
        <f t="shared" ref="F179:F182" si="173">D179+E179</f>
        <v>0</v>
      </c>
      <c r="G179" s="230"/>
      <c r="H179" s="43"/>
      <c r="I179" s="87">
        <f t="shared" ref="I179:I182" si="174">G179+H179</f>
        <v>0</v>
      </c>
      <c r="J179" s="265"/>
      <c r="K179" s="43"/>
      <c r="L179" s="93">
        <f t="shared" ref="L179:L182" si="175">J179+K179</f>
        <v>0</v>
      </c>
      <c r="M179" s="819"/>
      <c r="N179" s="820"/>
      <c r="O179" s="821">
        <f t="shared" ref="O179:O182" si="176">M179+N179</f>
        <v>0</v>
      </c>
      <c r="P179" s="311"/>
      <c r="Q179" s="331"/>
    </row>
    <row r="180" spans="1:17" ht="72" hidden="1" x14ac:dyDescent="0.25">
      <c r="A180" s="30">
        <v>3292</v>
      </c>
      <c r="B180" s="41" t="s">
        <v>174</v>
      </c>
      <c r="C180" s="190">
        <f t="shared" si="170"/>
        <v>0</v>
      </c>
      <c r="D180" s="265"/>
      <c r="E180" s="43"/>
      <c r="F180" s="93">
        <f t="shared" si="173"/>
        <v>0</v>
      </c>
      <c r="G180" s="230"/>
      <c r="H180" s="43"/>
      <c r="I180" s="87">
        <f t="shared" si="174"/>
        <v>0</v>
      </c>
      <c r="J180" s="265"/>
      <c r="K180" s="43"/>
      <c r="L180" s="93">
        <f t="shared" si="175"/>
        <v>0</v>
      </c>
      <c r="M180" s="819"/>
      <c r="N180" s="820"/>
      <c r="O180" s="821">
        <f t="shared" si="176"/>
        <v>0</v>
      </c>
      <c r="P180" s="311"/>
      <c r="Q180" s="331"/>
    </row>
    <row r="181" spans="1:17" ht="72" hidden="1" x14ac:dyDescent="0.25">
      <c r="A181" s="30">
        <v>3293</v>
      </c>
      <c r="B181" s="41" t="s">
        <v>175</v>
      </c>
      <c r="C181" s="190">
        <f t="shared" si="170"/>
        <v>0</v>
      </c>
      <c r="D181" s="265"/>
      <c r="E181" s="43"/>
      <c r="F181" s="93">
        <f t="shared" si="173"/>
        <v>0</v>
      </c>
      <c r="G181" s="230"/>
      <c r="H181" s="43"/>
      <c r="I181" s="87">
        <f t="shared" si="174"/>
        <v>0</v>
      </c>
      <c r="J181" s="265"/>
      <c r="K181" s="43"/>
      <c r="L181" s="93">
        <f t="shared" si="175"/>
        <v>0</v>
      </c>
      <c r="M181" s="819"/>
      <c r="N181" s="820"/>
      <c r="O181" s="821">
        <f t="shared" si="176"/>
        <v>0</v>
      </c>
      <c r="P181" s="311"/>
      <c r="Q181" s="331"/>
    </row>
    <row r="182" spans="1:17" ht="60" hidden="1" x14ac:dyDescent="0.25">
      <c r="A182" s="79">
        <v>3294</v>
      </c>
      <c r="B182" s="41" t="s">
        <v>176</v>
      </c>
      <c r="C182" s="201">
        <f t="shared" si="170"/>
        <v>0</v>
      </c>
      <c r="D182" s="266"/>
      <c r="E182" s="80"/>
      <c r="F182" s="443">
        <f t="shared" si="173"/>
        <v>0</v>
      </c>
      <c r="G182" s="235"/>
      <c r="H182" s="80"/>
      <c r="I182" s="159">
        <f t="shared" si="174"/>
        <v>0</v>
      </c>
      <c r="J182" s="266"/>
      <c r="K182" s="80"/>
      <c r="L182" s="443">
        <f t="shared" si="175"/>
        <v>0</v>
      </c>
      <c r="M182" s="833"/>
      <c r="N182" s="834"/>
      <c r="O182" s="832">
        <f t="shared" si="176"/>
        <v>0</v>
      </c>
      <c r="P182" s="320"/>
      <c r="Q182" s="331"/>
    </row>
    <row r="183" spans="1:17" ht="48" hidden="1" x14ac:dyDescent="0.25">
      <c r="A183" s="49">
        <v>3300</v>
      </c>
      <c r="B183" s="78" t="s">
        <v>177</v>
      </c>
      <c r="C183" s="202">
        <f t="shared" si="170"/>
        <v>0</v>
      </c>
      <c r="D183" s="135">
        <f t="shared" ref="D183:E183" si="177">SUM(D184:D185)</f>
        <v>0</v>
      </c>
      <c r="E183" s="81">
        <f t="shared" si="177"/>
        <v>0</v>
      </c>
      <c r="F183" s="171">
        <f>SUM(F184:F185)</f>
        <v>0</v>
      </c>
      <c r="G183" s="236">
        <f t="shared" ref="G183:O183" si="178">SUM(G184:G185)</f>
        <v>0</v>
      </c>
      <c r="H183" s="81">
        <f t="shared" si="178"/>
        <v>0</v>
      </c>
      <c r="I183" s="121">
        <f t="shared" si="178"/>
        <v>0</v>
      </c>
      <c r="J183" s="135">
        <f t="shared" si="178"/>
        <v>0</v>
      </c>
      <c r="K183" s="81">
        <f t="shared" si="178"/>
        <v>0</v>
      </c>
      <c r="L183" s="171">
        <f t="shared" si="178"/>
        <v>0</v>
      </c>
      <c r="M183" s="835">
        <f t="shared" si="178"/>
        <v>0</v>
      </c>
      <c r="N183" s="836">
        <f t="shared" si="178"/>
        <v>0</v>
      </c>
      <c r="O183" s="831">
        <f t="shared" si="178"/>
        <v>0</v>
      </c>
      <c r="P183" s="440"/>
      <c r="Q183" s="331"/>
    </row>
    <row r="184" spans="1:17" ht="48" hidden="1" x14ac:dyDescent="0.25">
      <c r="A184" s="54">
        <v>3310</v>
      </c>
      <c r="B184" s="55" t="s">
        <v>178</v>
      </c>
      <c r="C184" s="195">
        <f t="shared" si="170"/>
        <v>0</v>
      </c>
      <c r="D184" s="262"/>
      <c r="E184" s="74"/>
      <c r="F184" s="172">
        <f t="shared" ref="F184:F185" si="179">D184+E184</f>
        <v>0</v>
      </c>
      <c r="G184" s="232"/>
      <c r="H184" s="74"/>
      <c r="I184" s="153">
        <f t="shared" ref="I184:I185" si="180">G184+H184</f>
        <v>0</v>
      </c>
      <c r="J184" s="262"/>
      <c r="K184" s="74"/>
      <c r="L184" s="172">
        <f t="shared" ref="L184:L185" si="181">J184+K184</f>
        <v>0</v>
      </c>
      <c r="M184" s="824"/>
      <c r="N184" s="825"/>
      <c r="O184" s="815">
        <f t="shared" ref="O184:O185" si="182">M184+N184</f>
        <v>0</v>
      </c>
      <c r="P184" s="313"/>
      <c r="Q184" s="331"/>
    </row>
    <row r="185" spans="1:17" ht="60" hidden="1" x14ac:dyDescent="0.25">
      <c r="A185" s="27">
        <v>3320</v>
      </c>
      <c r="B185" s="38" t="s">
        <v>179</v>
      </c>
      <c r="C185" s="189">
        <f t="shared" si="170"/>
        <v>0</v>
      </c>
      <c r="D185" s="264"/>
      <c r="E185" s="40"/>
      <c r="F185" s="175">
        <f t="shared" si="179"/>
        <v>0</v>
      </c>
      <c r="G185" s="220"/>
      <c r="H185" s="40"/>
      <c r="I185" s="86">
        <f t="shared" si="180"/>
        <v>0</v>
      </c>
      <c r="J185" s="264"/>
      <c r="K185" s="40"/>
      <c r="L185" s="175">
        <f t="shared" si="181"/>
        <v>0</v>
      </c>
      <c r="M185" s="816"/>
      <c r="N185" s="817"/>
      <c r="O185" s="818">
        <f t="shared" si="182"/>
        <v>0</v>
      </c>
      <c r="P185" s="310"/>
      <c r="Q185" s="331"/>
    </row>
    <row r="186" spans="1:17" hidden="1" x14ac:dyDescent="0.25">
      <c r="A186" s="83">
        <v>4000</v>
      </c>
      <c r="B186" s="67" t="s">
        <v>180</v>
      </c>
      <c r="C186" s="200">
        <f t="shared" si="170"/>
        <v>0</v>
      </c>
      <c r="D186" s="134">
        <f t="shared" ref="D186:E186" si="183">SUM(D187,D190)</f>
        <v>0</v>
      </c>
      <c r="E186" s="68">
        <f t="shared" si="183"/>
        <v>0</v>
      </c>
      <c r="F186" s="170">
        <f>SUM(F187,F190)</f>
        <v>0</v>
      </c>
      <c r="G186" s="227">
        <f t="shared" ref="G186:N186" si="184">SUM(G187,G190)</f>
        <v>0</v>
      </c>
      <c r="H186" s="68">
        <f t="shared" si="184"/>
        <v>0</v>
      </c>
      <c r="I186" s="122">
        <f t="shared" si="184"/>
        <v>0</v>
      </c>
      <c r="J186" s="134">
        <f t="shared" si="184"/>
        <v>0</v>
      </c>
      <c r="K186" s="68">
        <f t="shared" si="184"/>
        <v>0</v>
      </c>
      <c r="L186" s="170">
        <f t="shared" si="184"/>
        <v>0</v>
      </c>
      <c r="M186" s="807">
        <f t="shared" si="184"/>
        <v>0</v>
      </c>
      <c r="N186" s="808">
        <f t="shared" si="184"/>
        <v>0</v>
      </c>
      <c r="O186" s="809">
        <f>SUM(O187,O190)</f>
        <v>0</v>
      </c>
      <c r="P186" s="439"/>
      <c r="Q186" s="331"/>
    </row>
    <row r="187" spans="1:17" ht="24" hidden="1" x14ac:dyDescent="0.25">
      <c r="A187" s="84">
        <v>4200</v>
      </c>
      <c r="B187" s="69" t="s">
        <v>181</v>
      </c>
      <c r="C187" s="188">
        <f t="shared" si="170"/>
        <v>0</v>
      </c>
      <c r="D187" s="127">
        <f t="shared" ref="D187:E187" si="185">SUM(D188,D189)</f>
        <v>0</v>
      </c>
      <c r="E187" s="36">
        <f t="shared" si="185"/>
        <v>0</v>
      </c>
      <c r="F187" s="174">
        <f>SUM(F188,F189)</f>
        <v>0</v>
      </c>
      <c r="G187" s="228">
        <f t="shared" ref="G187:N187" si="186">SUM(G188,G189)</f>
        <v>0</v>
      </c>
      <c r="H187" s="36">
        <f t="shared" si="186"/>
        <v>0</v>
      </c>
      <c r="I187" s="120">
        <f t="shared" si="186"/>
        <v>0</v>
      </c>
      <c r="J187" s="127">
        <f t="shared" si="186"/>
        <v>0</v>
      </c>
      <c r="K187" s="36">
        <f t="shared" si="186"/>
        <v>0</v>
      </c>
      <c r="L187" s="174">
        <f t="shared" si="186"/>
        <v>0</v>
      </c>
      <c r="M187" s="810">
        <f t="shared" si="186"/>
        <v>0</v>
      </c>
      <c r="N187" s="811">
        <f t="shared" si="186"/>
        <v>0</v>
      </c>
      <c r="O187" s="812">
        <f>SUM(O188,O189)</f>
        <v>0</v>
      </c>
      <c r="P187" s="317"/>
      <c r="Q187" s="331"/>
    </row>
    <row r="188" spans="1:17" ht="36" hidden="1" x14ac:dyDescent="0.25">
      <c r="A188" s="686">
        <v>4240</v>
      </c>
      <c r="B188" s="38" t="s">
        <v>182</v>
      </c>
      <c r="C188" s="189">
        <f t="shared" si="170"/>
        <v>0</v>
      </c>
      <c r="D188" s="264"/>
      <c r="E188" s="40"/>
      <c r="F188" s="175">
        <f t="shared" ref="F188:F189" si="187">D188+E188</f>
        <v>0</v>
      </c>
      <c r="G188" s="220"/>
      <c r="H188" s="40"/>
      <c r="I188" s="86">
        <f t="shared" ref="I188:I189" si="188">G188+H188</f>
        <v>0</v>
      </c>
      <c r="J188" s="264"/>
      <c r="K188" s="40"/>
      <c r="L188" s="175">
        <f t="shared" ref="L188:L189" si="189">J188+K188</f>
        <v>0</v>
      </c>
      <c r="M188" s="816"/>
      <c r="N188" s="817"/>
      <c r="O188" s="818">
        <f t="shared" ref="O188:O189" si="190">M188+N188</f>
        <v>0</v>
      </c>
      <c r="P188" s="310"/>
      <c r="Q188" s="331"/>
    </row>
    <row r="189" spans="1:17" ht="24" hidden="1" x14ac:dyDescent="0.25">
      <c r="A189" s="72">
        <v>4250</v>
      </c>
      <c r="B189" s="41" t="s">
        <v>183</v>
      </c>
      <c r="C189" s="190">
        <f t="shared" si="170"/>
        <v>0</v>
      </c>
      <c r="D189" s="265"/>
      <c r="E189" s="43"/>
      <c r="F189" s="93">
        <f t="shared" si="187"/>
        <v>0</v>
      </c>
      <c r="G189" s="230"/>
      <c r="H189" s="43"/>
      <c r="I189" s="87">
        <f t="shared" si="188"/>
        <v>0</v>
      </c>
      <c r="J189" s="265"/>
      <c r="K189" s="43"/>
      <c r="L189" s="93">
        <f t="shared" si="189"/>
        <v>0</v>
      </c>
      <c r="M189" s="819"/>
      <c r="N189" s="820"/>
      <c r="O189" s="821">
        <f t="shared" si="190"/>
        <v>0</v>
      </c>
      <c r="P189" s="311"/>
      <c r="Q189" s="331"/>
    </row>
    <row r="190" spans="1:17" hidden="1" x14ac:dyDescent="0.25">
      <c r="A190" s="34">
        <v>4300</v>
      </c>
      <c r="B190" s="69" t="s">
        <v>184</v>
      </c>
      <c r="C190" s="188">
        <f t="shared" si="170"/>
        <v>0</v>
      </c>
      <c r="D190" s="127">
        <f t="shared" ref="D190:E190" si="191">SUM(D191)</f>
        <v>0</v>
      </c>
      <c r="E190" s="36">
        <f t="shared" si="191"/>
        <v>0</v>
      </c>
      <c r="F190" s="174">
        <f>SUM(F191)</f>
        <v>0</v>
      </c>
      <c r="G190" s="228">
        <f t="shared" ref="G190:N190" si="192">SUM(G191)</f>
        <v>0</v>
      </c>
      <c r="H190" s="36">
        <f t="shared" si="192"/>
        <v>0</v>
      </c>
      <c r="I190" s="120">
        <f t="shared" si="192"/>
        <v>0</v>
      </c>
      <c r="J190" s="127">
        <f t="shared" si="192"/>
        <v>0</v>
      </c>
      <c r="K190" s="36">
        <f t="shared" si="192"/>
        <v>0</v>
      </c>
      <c r="L190" s="174">
        <f t="shared" si="192"/>
        <v>0</v>
      </c>
      <c r="M190" s="810">
        <f t="shared" si="192"/>
        <v>0</v>
      </c>
      <c r="N190" s="811">
        <f t="shared" si="192"/>
        <v>0</v>
      </c>
      <c r="O190" s="812">
        <f>SUM(O191)</f>
        <v>0</v>
      </c>
      <c r="P190" s="317"/>
      <c r="Q190" s="331"/>
    </row>
    <row r="191" spans="1:17" ht="24" hidden="1" x14ac:dyDescent="0.25">
      <c r="A191" s="686">
        <v>4310</v>
      </c>
      <c r="B191" s="38" t="s">
        <v>185</v>
      </c>
      <c r="C191" s="189">
        <f t="shared" si="170"/>
        <v>0</v>
      </c>
      <c r="D191" s="128">
        <f t="shared" ref="D191:E191" si="193">SUM(D192:D192)</f>
        <v>0</v>
      </c>
      <c r="E191" s="75">
        <f t="shared" si="193"/>
        <v>0</v>
      </c>
      <c r="F191" s="175">
        <f>SUM(F192:F192)</f>
        <v>0</v>
      </c>
      <c r="G191" s="233">
        <f t="shared" ref="G191:N191" si="194">SUM(G192:G192)</f>
        <v>0</v>
      </c>
      <c r="H191" s="75">
        <f t="shared" si="194"/>
        <v>0</v>
      </c>
      <c r="I191" s="86">
        <f t="shared" si="194"/>
        <v>0</v>
      </c>
      <c r="J191" s="128">
        <f t="shared" si="194"/>
        <v>0</v>
      </c>
      <c r="K191" s="75">
        <f t="shared" si="194"/>
        <v>0</v>
      </c>
      <c r="L191" s="175">
        <f t="shared" si="194"/>
        <v>0</v>
      </c>
      <c r="M191" s="826">
        <f t="shared" si="194"/>
        <v>0</v>
      </c>
      <c r="N191" s="827">
        <f t="shared" si="194"/>
        <v>0</v>
      </c>
      <c r="O191" s="818">
        <f>SUM(O192:O192)</f>
        <v>0</v>
      </c>
      <c r="P191" s="310"/>
      <c r="Q191" s="331"/>
    </row>
    <row r="192" spans="1:17" ht="36" hidden="1" x14ac:dyDescent="0.25">
      <c r="A192" s="30">
        <v>4311</v>
      </c>
      <c r="B192" s="41" t="s">
        <v>186</v>
      </c>
      <c r="C192" s="190">
        <f t="shared" si="170"/>
        <v>0</v>
      </c>
      <c r="D192" s="265"/>
      <c r="E192" s="43"/>
      <c r="F192" s="93">
        <f>D192+E192</f>
        <v>0</v>
      </c>
      <c r="G192" s="230"/>
      <c r="H192" s="43"/>
      <c r="I192" s="87">
        <f>G192+H192</f>
        <v>0</v>
      </c>
      <c r="J192" s="265"/>
      <c r="K192" s="43"/>
      <c r="L192" s="93">
        <f>J192+K192</f>
        <v>0</v>
      </c>
      <c r="M192" s="819"/>
      <c r="N192" s="820"/>
      <c r="O192" s="821">
        <f>M192+N192</f>
        <v>0</v>
      </c>
      <c r="P192" s="311"/>
      <c r="Q192" s="331"/>
    </row>
    <row r="193" spans="1:17" s="19" customFormat="1" ht="24" x14ac:dyDescent="0.25">
      <c r="A193" s="85"/>
      <c r="B193" s="17" t="s">
        <v>187</v>
      </c>
      <c r="C193" s="199">
        <f t="shared" si="170"/>
        <v>400</v>
      </c>
      <c r="D193" s="133">
        <f t="shared" ref="D193:E193" si="195">SUM(D194,D229,D268)</f>
        <v>0</v>
      </c>
      <c r="E193" s="278">
        <f t="shared" si="195"/>
        <v>0</v>
      </c>
      <c r="F193" s="306">
        <f>SUM(F194,F229,F268)</f>
        <v>0</v>
      </c>
      <c r="G193" s="226">
        <f t="shared" ref="G193:N193" si="196">SUM(G194,G229,G268)</f>
        <v>0</v>
      </c>
      <c r="H193" s="278">
        <f t="shared" si="196"/>
        <v>0</v>
      </c>
      <c r="I193" s="306">
        <f t="shared" si="196"/>
        <v>0</v>
      </c>
      <c r="J193" s="133">
        <f t="shared" si="196"/>
        <v>400</v>
      </c>
      <c r="K193" s="66">
        <f t="shared" si="196"/>
        <v>0</v>
      </c>
      <c r="L193" s="169">
        <f t="shared" si="196"/>
        <v>400</v>
      </c>
      <c r="M193" s="804">
        <f t="shared" si="196"/>
        <v>0</v>
      </c>
      <c r="N193" s="805">
        <f t="shared" si="196"/>
        <v>0</v>
      </c>
      <c r="O193" s="837">
        <f>SUM(O194,O229,O268)</f>
        <v>0</v>
      </c>
      <c r="P193" s="444"/>
      <c r="Q193" s="182"/>
    </row>
    <row r="194" spans="1:17" x14ac:dyDescent="0.25">
      <c r="A194" s="67">
        <v>5000</v>
      </c>
      <c r="B194" s="67" t="s">
        <v>188</v>
      </c>
      <c r="C194" s="200">
        <f t="shared" si="170"/>
        <v>400</v>
      </c>
      <c r="D194" s="134">
        <f t="shared" ref="D194:E194" si="197">D195+D203</f>
        <v>0</v>
      </c>
      <c r="E194" s="122">
        <f t="shared" si="197"/>
        <v>0</v>
      </c>
      <c r="F194" s="307">
        <f>F195+F203</f>
        <v>0</v>
      </c>
      <c r="G194" s="227">
        <f t="shared" ref="G194:N194" si="198">G195+G203</f>
        <v>0</v>
      </c>
      <c r="H194" s="122">
        <f t="shared" si="198"/>
        <v>0</v>
      </c>
      <c r="I194" s="307">
        <f t="shared" si="198"/>
        <v>0</v>
      </c>
      <c r="J194" s="134">
        <f t="shared" si="198"/>
        <v>400</v>
      </c>
      <c r="K194" s="68">
        <f t="shared" si="198"/>
        <v>0</v>
      </c>
      <c r="L194" s="170">
        <f t="shared" si="198"/>
        <v>400</v>
      </c>
      <c r="M194" s="807">
        <f t="shared" si="198"/>
        <v>0</v>
      </c>
      <c r="N194" s="808">
        <f t="shared" si="198"/>
        <v>0</v>
      </c>
      <c r="O194" s="809">
        <f>O195+O203</f>
        <v>0</v>
      </c>
      <c r="P194" s="439"/>
      <c r="Q194" s="331"/>
    </row>
    <row r="195" spans="1:17" hidden="1" x14ac:dyDescent="0.25">
      <c r="A195" s="34">
        <v>5100</v>
      </c>
      <c r="B195" s="69" t="s">
        <v>189</v>
      </c>
      <c r="C195" s="188">
        <f t="shared" si="170"/>
        <v>0</v>
      </c>
      <c r="D195" s="127">
        <f t="shared" ref="D195:E195" si="199">D196+D197+D200+D201+D202</f>
        <v>0</v>
      </c>
      <c r="E195" s="36">
        <f t="shared" si="199"/>
        <v>0</v>
      </c>
      <c r="F195" s="174">
        <f>F196+F197+F200+F201+F202</f>
        <v>0</v>
      </c>
      <c r="G195" s="228">
        <f t="shared" ref="G195:N195" si="200">G196+G197+G200+G201+G202</f>
        <v>0</v>
      </c>
      <c r="H195" s="36">
        <f t="shared" si="200"/>
        <v>0</v>
      </c>
      <c r="I195" s="120">
        <f t="shared" si="200"/>
        <v>0</v>
      </c>
      <c r="J195" s="127">
        <f t="shared" si="200"/>
        <v>0</v>
      </c>
      <c r="K195" s="36">
        <f t="shared" si="200"/>
        <v>0</v>
      </c>
      <c r="L195" s="174">
        <f t="shared" si="200"/>
        <v>0</v>
      </c>
      <c r="M195" s="810">
        <f t="shared" si="200"/>
        <v>0</v>
      </c>
      <c r="N195" s="811">
        <f t="shared" si="200"/>
        <v>0</v>
      </c>
      <c r="O195" s="812">
        <f>O196+O197+O200+O201+O202</f>
        <v>0</v>
      </c>
      <c r="P195" s="317"/>
      <c r="Q195" s="331"/>
    </row>
    <row r="196" spans="1:17" hidden="1" x14ac:dyDescent="0.25">
      <c r="A196" s="686">
        <v>5110</v>
      </c>
      <c r="B196" s="38" t="s">
        <v>190</v>
      </c>
      <c r="C196" s="189">
        <f t="shared" si="170"/>
        <v>0</v>
      </c>
      <c r="D196" s="264"/>
      <c r="E196" s="40"/>
      <c r="F196" s="175">
        <f>D196+E196</f>
        <v>0</v>
      </c>
      <c r="G196" s="220"/>
      <c r="H196" s="40"/>
      <c r="I196" s="86">
        <f>G196+H196</f>
        <v>0</v>
      </c>
      <c r="J196" s="264"/>
      <c r="K196" s="40"/>
      <c r="L196" s="175">
        <f>J196+K196</f>
        <v>0</v>
      </c>
      <c r="M196" s="816"/>
      <c r="N196" s="817"/>
      <c r="O196" s="818">
        <f>M196+N196</f>
        <v>0</v>
      </c>
      <c r="P196" s="310"/>
      <c r="Q196" s="331"/>
    </row>
    <row r="197" spans="1:17" ht="24" hidden="1" x14ac:dyDescent="0.25">
      <c r="A197" s="72">
        <v>5120</v>
      </c>
      <c r="B197" s="41" t="s">
        <v>191</v>
      </c>
      <c r="C197" s="190">
        <f t="shared" si="170"/>
        <v>0</v>
      </c>
      <c r="D197" s="129">
        <f t="shared" ref="D197:E197" si="201">D198+D199</f>
        <v>0</v>
      </c>
      <c r="E197" s="73">
        <f t="shared" si="201"/>
        <v>0</v>
      </c>
      <c r="F197" s="93">
        <f>F198+F199</f>
        <v>0</v>
      </c>
      <c r="G197" s="231">
        <f t="shared" ref="G197:O197" si="202">G198+G199</f>
        <v>0</v>
      </c>
      <c r="H197" s="73">
        <f t="shared" si="202"/>
        <v>0</v>
      </c>
      <c r="I197" s="87">
        <f t="shared" si="202"/>
        <v>0</v>
      </c>
      <c r="J197" s="129">
        <f t="shared" si="202"/>
        <v>0</v>
      </c>
      <c r="K197" s="73">
        <f t="shared" si="202"/>
        <v>0</v>
      </c>
      <c r="L197" s="93">
        <f t="shared" si="202"/>
        <v>0</v>
      </c>
      <c r="M197" s="822">
        <f t="shared" si="202"/>
        <v>0</v>
      </c>
      <c r="N197" s="823">
        <f t="shared" si="202"/>
        <v>0</v>
      </c>
      <c r="O197" s="821">
        <f t="shared" si="202"/>
        <v>0</v>
      </c>
      <c r="P197" s="311"/>
      <c r="Q197" s="331"/>
    </row>
    <row r="198" spans="1:17" hidden="1" x14ac:dyDescent="0.25">
      <c r="A198" s="30">
        <v>5121</v>
      </c>
      <c r="B198" s="41" t="s">
        <v>192</v>
      </c>
      <c r="C198" s="190">
        <f t="shared" si="170"/>
        <v>0</v>
      </c>
      <c r="D198" s="265"/>
      <c r="E198" s="43"/>
      <c r="F198" s="93">
        <f t="shared" ref="F198:F202" si="203">D198+E198</f>
        <v>0</v>
      </c>
      <c r="G198" s="230"/>
      <c r="H198" s="43"/>
      <c r="I198" s="87">
        <f t="shared" ref="I198:I202" si="204">G198+H198</f>
        <v>0</v>
      </c>
      <c r="J198" s="265"/>
      <c r="K198" s="43"/>
      <c r="L198" s="93">
        <f t="shared" ref="L198:L202" si="205">J198+K198</f>
        <v>0</v>
      </c>
      <c r="M198" s="819"/>
      <c r="N198" s="820"/>
      <c r="O198" s="821">
        <f t="shared" ref="O198:O202" si="206">M198+N198</f>
        <v>0</v>
      </c>
      <c r="P198" s="311"/>
      <c r="Q198" s="331"/>
    </row>
    <row r="199" spans="1:17" ht="24" hidden="1" x14ac:dyDescent="0.25">
      <c r="A199" s="30">
        <v>5129</v>
      </c>
      <c r="B199" s="41" t="s">
        <v>193</v>
      </c>
      <c r="C199" s="190">
        <f t="shared" si="170"/>
        <v>0</v>
      </c>
      <c r="D199" s="265"/>
      <c r="E199" s="43"/>
      <c r="F199" s="93">
        <f t="shared" si="203"/>
        <v>0</v>
      </c>
      <c r="G199" s="230"/>
      <c r="H199" s="43"/>
      <c r="I199" s="87">
        <f t="shared" si="204"/>
        <v>0</v>
      </c>
      <c r="J199" s="265"/>
      <c r="K199" s="43"/>
      <c r="L199" s="93">
        <f t="shared" si="205"/>
        <v>0</v>
      </c>
      <c r="M199" s="819"/>
      <c r="N199" s="820"/>
      <c r="O199" s="821">
        <f t="shared" si="206"/>
        <v>0</v>
      </c>
      <c r="P199" s="311"/>
      <c r="Q199" s="331"/>
    </row>
    <row r="200" spans="1:17" hidden="1" x14ac:dyDescent="0.25">
      <c r="A200" s="72">
        <v>5130</v>
      </c>
      <c r="B200" s="41" t="s">
        <v>194</v>
      </c>
      <c r="C200" s="190">
        <f t="shared" si="170"/>
        <v>0</v>
      </c>
      <c r="D200" s="265"/>
      <c r="E200" s="43"/>
      <c r="F200" s="93">
        <f t="shared" si="203"/>
        <v>0</v>
      </c>
      <c r="G200" s="230"/>
      <c r="H200" s="43"/>
      <c r="I200" s="87">
        <f t="shared" si="204"/>
        <v>0</v>
      </c>
      <c r="J200" s="265"/>
      <c r="K200" s="43"/>
      <c r="L200" s="93">
        <f t="shared" si="205"/>
        <v>0</v>
      </c>
      <c r="M200" s="819"/>
      <c r="N200" s="820"/>
      <c r="O200" s="821">
        <f t="shared" si="206"/>
        <v>0</v>
      </c>
      <c r="P200" s="311"/>
      <c r="Q200" s="331"/>
    </row>
    <row r="201" spans="1:17" hidden="1" x14ac:dyDescent="0.25">
      <c r="A201" s="72">
        <v>5140</v>
      </c>
      <c r="B201" s="41" t="s">
        <v>195</v>
      </c>
      <c r="C201" s="190">
        <f t="shared" si="170"/>
        <v>0</v>
      </c>
      <c r="D201" s="265"/>
      <c r="E201" s="43"/>
      <c r="F201" s="93">
        <f t="shared" si="203"/>
        <v>0</v>
      </c>
      <c r="G201" s="230"/>
      <c r="H201" s="43"/>
      <c r="I201" s="87">
        <f t="shared" si="204"/>
        <v>0</v>
      </c>
      <c r="J201" s="265"/>
      <c r="K201" s="43"/>
      <c r="L201" s="93">
        <f t="shared" si="205"/>
        <v>0</v>
      </c>
      <c r="M201" s="819"/>
      <c r="N201" s="820"/>
      <c r="O201" s="821">
        <f t="shared" si="206"/>
        <v>0</v>
      </c>
      <c r="P201" s="311"/>
      <c r="Q201" s="331"/>
    </row>
    <row r="202" spans="1:17" ht="24" hidden="1" x14ac:dyDescent="0.25">
      <c r="A202" s="72">
        <v>5170</v>
      </c>
      <c r="B202" s="41" t="s">
        <v>196</v>
      </c>
      <c r="C202" s="190">
        <f t="shared" si="170"/>
        <v>0</v>
      </c>
      <c r="D202" s="265"/>
      <c r="E202" s="43"/>
      <c r="F202" s="93">
        <f t="shared" si="203"/>
        <v>0</v>
      </c>
      <c r="G202" s="230"/>
      <c r="H202" s="43"/>
      <c r="I202" s="87">
        <f t="shared" si="204"/>
        <v>0</v>
      </c>
      <c r="J202" s="265"/>
      <c r="K202" s="43"/>
      <c r="L202" s="93">
        <f t="shared" si="205"/>
        <v>0</v>
      </c>
      <c r="M202" s="819"/>
      <c r="N202" s="820"/>
      <c r="O202" s="821">
        <f t="shared" si="206"/>
        <v>0</v>
      </c>
      <c r="P202" s="311"/>
      <c r="Q202" s="331"/>
    </row>
    <row r="203" spans="1:17" x14ac:dyDescent="0.25">
      <c r="A203" s="34">
        <v>5200</v>
      </c>
      <c r="B203" s="69" t="s">
        <v>197</v>
      </c>
      <c r="C203" s="188">
        <f t="shared" si="170"/>
        <v>400</v>
      </c>
      <c r="D203" s="127">
        <f t="shared" ref="D203:E203" si="207">D204+D214+D215+D224+D225+D226+D228</f>
        <v>0</v>
      </c>
      <c r="E203" s="120">
        <f t="shared" si="207"/>
        <v>0</v>
      </c>
      <c r="F203" s="314">
        <f>F204+F214+F215+F224+F225+F226+F228</f>
        <v>0</v>
      </c>
      <c r="G203" s="228">
        <f t="shared" ref="G203:O203" si="208">G204+G214+G215+G224+G225+G226+G228</f>
        <v>0</v>
      </c>
      <c r="H203" s="120">
        <f t="shared" si="208"/>
        <v>0</v>
      </c>
      <c r="I203" s="314">
        <f t="shared" si="208"/>
        <v>0</v>
      </c>
      <c r="J203" s="127">
        <f t="shared" si="208"/>
        <v>400</v>
      </c>
      <c r="K203" s="36">
        <f t="shared" si="208"/>
        <v>0</v>
      </c>
      <c r="L203" s="174">
        <f t="shared" si="208"/>
        <v>400</v>
      </c>
      <c r="M203" s="810">
        <f t="shared" si="208"/>
        <v>0</v>
      </c>
      <c r="N203" s="811">
        <f t="shared" si="208"/>
        <v>0</v>
      </c>
      <c r="O203" s="812">
        <f t="shared" si="208"/>
        <v>0</v>
      </c>
      <c r="P203" s="317"/>
      <c r="Q203" s="331"/>
    </row>
    <row r="204" spans="1:17" hidden="1" x14ac:dyDescent="0.25">
      <c r="A204" s="70">
        <v>5210</v>
      </c>
      <c r="B204" s="55" t="s">
        <v>198</v>
      </c>
      <c r="C204" s="195">
        <f t="shared" si="170"/>
        <v>0</v>
      </c>
      <c r="D204" s="82">
        <f>SUM(D205:D213)</f>
        <v>0</v>
      </c>
      <c r="E204" s="71">
        <f>SUM(E205:E213)</f>
        <v>0</v>
      </c>
      <c r="F204" s="172">
        <f t="shared" ref="F204:N204" si="209">SUM(F205:F213)</f>
        <v>0</v>
      </c>
      <c r="G204" s="229">
        <f t="shared" si="209"/>
        <v>0</v>
      </c>
      <c r="H204" s="71">
        <f t="shared" si="209"/>
        <v>0</v>
      </c>
      <c r="I204" s="153">
        <f t="shared" si="209"/>
        <v>0</v>
      </c>
      <c r="J204" s="82">
        <f t="shared" si="209"/>
        <v>0</v>
      </c>
      <c r="K204" s="71">
        <f t="shared" si="209"/>
        <v>0</v>
      </c>
      <c r="L204" s="172">
        <f t="shared" si="209"/>
        <v>0</v>
      </c>
      <c r="M204" s="813">
        <f t="shared" si="209"/>
        <v>0</v>
      </c>
      <c r="N204" s="814">
        <f t="shared" si="209"/>
        <v>0</v>
      </c>
      <c r="O204" s="815">
        <f>SUM(O205:O213)</f>
        <v>0</v>
      </c>
      <c r="P204" s="313"/>
      <c r="Q204" s="331"/>
    </row>
    <row r="205" spans="1:17" hidden="1" x14ac:dyDescent="0.25">
      <c r="A205" s="27">
        <v>5211</v>
      </c>
      <c r="B205" s="38" t="s">
        <v>199</v>
      </c>
      <c r="C205" s="189">
        <f t="shared" si="170"/>
        <v>0</v>
      </c>
      <c r="D205" s="264"/>
      <c r="E205" s="40"/>
      <c r="F205" s="175">
        <f t="shared" ref="F205:F214" si="210">D205+E205</f>
        <v>0</v>
      </c>
      <c r="G205" s="220"/>
      <c r="H205" s="40"/>
      <c r="I205" s="86">
        <f t="shared" ref="I205:I214" si="211">G205+H205</f>
        <v>0</v>
      </c>
      <c r="J205" s="264"/>
      <c r="K205" s="40"/>
      <c r="L205" s="175">
        <f t="shared" ref="L205:L214" si="212">J205+K205</f>
        <v>0</v>
      </c>
      <c r="M205" s="816"/>
      <c r="N205" s="817"/>
      <c r="O205" s="818">
        <f t="shared" ref="O205:O214" si="213">M205+N205</f>
        <v>0</v>
      </c>
      <c r="P205" s="310"/>
      <c r="Q205" s="331"/>
    </row>
    <row r="206" spans="1:17" hidden="1" x14ac:dyDescent="0.25">
      <c r="A206" s="30">
        <v>5212</v>
      </c>
      <c r="B206" s="41" t="s">
        <v>200</v>
      </c>
      <c r="C206" s="190">
        <f t="shared" si="170"/>
        <v>0</v>
      </c>
      <c r="D206" s="265"/>
      <c r="E206" s="43"/>
      <c r="F206" s="93">
        <f t="shared" si="210"/>
        <v>0</v>
      </c>
      <c r="G206" s="230"/>
      <c r="H206" s="43"/>
      <c r="I206" s="87">
        <f t="shared" si="211"/>
        <v>0</v>
      </c>
      <c r="J206" s="265"/>
      <c r="K206" s="43"/>
      <c r="L206" s="93">
        <f t="shared" si="212"/>
        <v>0</v>
      </c>
      <c r="M206" s="819"/>
      <c r="N206" s="820"/>
      <c r="O206" s="821">
        <f t="shared" si="213"/>
        <v>0</v>
      </c>
      <c r="P206" s="311"/>
      <c r="Q206" s="331"/>
    </row>
    <row r="207" spans="1:17" hidden="1" x14ac:dyDescent="0.25">
      <c r="A207" s="30">
        <v>5213</v>
      </c>
      <c r="B207" s="41" t="s">
        <v>201</v>
      </c>
      <c r="C207" s="190">
        <f t="shared" si="170"/>
        <v>0</v>
      </c>
      <c r="D207" s="265"/>
      <c r="E207" s="43"/>
      <c r="F207" s="93">
        <f t="shared" si="210"/>
        <v>0</v>
      </c>
      <c r="G207" s="230"/>
      <c r="H207" s="43"/>
      <c r="I207" s="87">
        <f t="shared" si="211"/>
        <v>0</v>
      </c>
      <c r="J207" s="265"/>
      <c r="K207" s="43"/>
      <c r="L207" s="93">
        <f t="shared" si="212"/>
        <v>0</v>
      </c>
      <c r="M207" s="819"/>
      <c r="N207" s="820"/>
      <c r="O207" s="821">
        <f t="shared" si="213"/>
        <v>0</v>
      </c>
      <c r="P207" s="311"/>
      <c r="Q207" s="331"/>
    </row>
    <row r="208" spans="1:17" hidden="1" x14ac:dyDescent="0.25">
      <c r="A208" s="30">
        <v>5214</v>
      </c>
      <c r="B208" s="41" t="s">
        <v>202</v>
      </c>
      <c r="C208" s="190">
        <f t="shared" si="170"/>
        <v>0</v>
      </c>
      <c r="D208" s="265"/>
      <c r="E208" s="43"/>
      <c r="F208" s="93">
        <f t="shared" si="210"/>
        <v>0</v>
      </c>
      <c r="G208" s="230"/>
      <c r="H208" s="43"/>
      <c r="I208" s="87">
        <f t="shared" si="211"/>
        <v>0</v>
      </c>
      <c r="J208" s="265"/>
      <c r="K208" s="43"/>
      <c r="L208" s="93">
        <f t="shared" si="212"/>
        <v>0</v>
      </c>
      <c r="M208" s="819"/>
      <c r="N208" s="820"/>
      <c r="O208" s="821">
        <f t="shared" si="213"/>
        <v>0</v>
      </c>
      <c r="P208" s="311"/>
      <c r="Q208" s="331"/>
    </row>
    <row r="209" spans="1:17" hidden="1" x14ac:dyDescent="0.25">
      <c r="A209" s="30">
        <v>5215</v>
      </c>
      <c r="B209" s="41" t="s">
        <v>203</v>
      </c>
      <c r="C209" s="190">
        <f t="shared" si="170"/>
        <v>0</v>
      </c>
      <c r="D209" s="265"/>
      <c r="E209" s="43"/>
      <c r="F209" s="93">
        <f t="shared" si="210"/>
        <v>0</v>
      </c>
      <c r="G209" s="230"/>
      <c r="H209" s="43"/>
      <c r="I209" s="87">
        <f t="shared" si="211"/>
        <v>0</v>
      </c>
      <c r="J209" s="265"/>
      <c r="K209" s="43"/>
      <c r="L209" s="93">
        <f t="shared" si="212"/>
        <v>0</v>
      </c>
      <c r="M209" s="819"/>
      <c r="N209" s="820"/>
      <c r="O209" s="821">
        <f t="shared" si="213"/>
        <v>0</v>
      </c>
      <c r="P209" s="311"/>
      <c r="Q209" s="331"/>
    </row>
    <row r="210" spans="1:17" ht="24" hidden="1" x14ac:dyDescent="0.25">
      <c r="A210" s="30">
        <v>5216</v>
      </c>
      <c r="B210" s="41" t="s">
        <v>204</v>
      </c>
      <c r="C210" s="190">
        <f t="shared" si="170"/>
        <v>0</v>
      </c>
      <c r="D210" s="265"/>
      <c r="E210" s="43"/>
      <c r="F210" s="93">
        <f t="shared" si="210"/>
        <v>0</v>
      </c>
      <c r="G210" s="230"/>
      <c r="H210" s="43"/>
      <c r="I210" s="87">
        <f t="shared" si="211"/>
        <v>0</v>
      </c>
      <c r="J210" s="265"/>
      <c r="K210" s="43"/>
      <c r="L210" s="93">
        <f t="shared" si="212"/>
        <v>0</v>
      </c>
      <c r="M210" s="819"/>
      <c r="N210" s="820"/>
      <c r="O210" s="821">
        <f t="shared" si="213"/>
        <v>0</v>
      </c>
      <c r="P210" s="311"/>
      <c r="Q210" s="331"/>
    </row>
    <row r="211" spans="1:17" hidden="1" x14ac:dyDescent="0.25">
      <c r="A211" s="30">
        <v>5217</v>
      </c>
      <c r="B211" s="41" t="s">
        <v>205</v>
      </c>
      <c r="C211" s="190">
        <f t="shared" si="170"/>
        <v>0</v>
      </c>
      <c r="D211" s="265"/>
      <c r="E211" s="43"/>
      <c r="F211" s="93">
        <f t="shared" si="210"/>
        <v>0</v>
      </c>
      <c r="G211" s="230"/>
      <c r="H211" s="43"/>
      <c r="I211" s="87">
        <f t="shared" si="211"/>
        <v>0</v>
      </c>
      <c r="J211" s="265"/>
      <c r="K211" s="43"/>
      <c r="L211" s="93">
        <f t="shared" si="212"/>
        <v>0</v>
      </c>
      <c r="M211" s="819"/>
      <c r="N211" s="820"/>
      <c r="O211" s="821">
        <f t="shared" si="213"/>
        <v>0</v>
      </c>
      <c r="P211" s="311"/>
      <c r="Q211" s="331"/>
    </row>
    <row r="212" spans="1:17" hidden="1" x14ac:dyDescent="0.25">
      <c r="A212" s="30">
        <v>5218</v>
      </c>
      <c r="B212" s="41" t="s">
        <v>206</v>
      </c>
      <c r="C212" s="190">
        <f t="shared" si="170"/>
        <v>0</v>
      </c>
      <c r="D212" s="265"/>
      <c r="E212" s="43"/>
      <c r="F212" s="93">
        <f t="shared" si="210"/>
        <v>0</v>
      </c>
      <c r="G212" s="230"/>
      <c r="H212" s="43"/>
      <c r="I212" s="87">
        <f t="shared" si="211"/>
        <v>0</v>
      </c>
      <c r="J212" s="265"/>
      <c r="K212" s="43"/>
      <c r="L212" s="93">
        <f t="shared" si="212"/>
        <v>0</v>
      </c>
      <c r="M212" s="819"/>
      <c r="N212" s="820"/>
      <c r="O212" s="821">
        <f t="shared" si="213"/>
        <v>0</v>
      </c>
      <c r="P212" s="311"/>
      <c r="Q212" s="331"/>
    </row>
    <row r="213" spans="1:17" hidden="1" x14ac:dyDescent="0.25">
      <c r="A213" s="30">
        <v>5219</v>
      </c>
      <c r="B213" s="41" t="s">
        <v>207</v>
      </c>
      <c r="C213" s="190">
        <f t="shared" si="170"/>
        <v>0</v>
      </c>
      <c r="D213" s="265"/>
      <c r="E213" s="43"/>
      <c r="F213" s="93">
        <f t="shared" si="210"/>
        <v>0</v>
      </c>
      <c r="G213" s="230"/>
      <c r="H213" s="43"/>
      <c r="I213" s="87">
        <f t="shared" si="211"/>
        <v>0</v>
      </c>
      <c r="J213" s="265"/>
      <c r="K213" s="43"/>
      <c r="L213" s="93">
        <f t="shared" si="212"/>
        <v>0</v>
      </c>
      <c r="M213" s="819"/>
      <c r="N213" s="820"/>
      <c r="O213" s="821">
        <f t="shared" si="213"/>
        <v>0</v>
      </c>
      <c r="P213" s="311"/>
      <c r="Q213" s="331"/>
    </row>
    <row r="214" spans="1:17" ht="13.5" hidden="1" customHeight="1" x14ac:dyDescent="0.25">
      <c r="A214" s="72">
        <v>5220</v>
      </c>
      <c r="B214" s="41" t="s">
        <v>208</v>
      </c>
      <c r="C214" s="190">
        <f t="shared" si="170"/>
        <v>0</v>
      </c>
      <c r="D214" s="265"/>
      <c r="E214" s="43"/>
      <c r="F214" s="93">
        <f t="shared" si="210"/>
        <v>0</v>
      </c>
      <c r="G214" s="230"/>
      <c r="H214" s="43"/>
      <c r="I214" s="87">
        <f t="shared" si="211"/>
        <v>0</v>
      </c>
      <c r="J214" s="265"/>
      <c r="K214" s="43"/>
      <c r="L214" s="93">
        <f t="shared" si="212"/>
        <v>0</v>
      </c>
      <c r="M214" s="819"/>
      <c r="N214" s="820"/>
      <c r="O214" s="821">
        <f t="shared" si="213"/>
        <v>0</v>
      </c>
      <c r="P214" s="311"/>
      <c r="Q214" s="331"/>
    </row>
    <row r="215" spans="1:17" x14ac:dyDescent="0.25">
      <c r="A215" s="72">
        <v>5230</v>
      </c>
      <c r="B215" s="41" t="s">
        <v>209</v>
      </c>
      <c r="C215" s="190">
        <f t="shared" si="170"/>
        <v>400</v>
      </c>
      <c r="D215" s="129">
        <f t="shared" ref="D215:E215" si="214">SUM(D216:D223)</f>
        <v>0</v>
      </c>
      <c r="E215" s="87">
        <f t="shared" si="214"/>
        <v>0</v>
      </c>
      <c r="F215" s="312">
        <f>SUM(F216:F223)</f>
        <v>0</v>
      </c>
      <c r="G215" s="231">
        <f t="shared" ref="G215:N215" si="215">SUM(G216:G223)</f>
        <v>0</v>
      </c>
      <c r="H215" s="87">
        <f t="shared" si="215"/>
        <v>0</v>
      </c>
      <c r="I215" s="312">
        <f t="shared" si="215"/>
        <v>0</v>
      </c>
      <c r="J215" s="129">
        <f t="shared" si="215"/>
        <v>400</v>
      </c>
      <c r="K215" s="73">
        <f t="shared" si="215"/>
        <v>0</v>
      </c>
      <c r="L215" s="93">
        <f t="shared" si="215"/>
        <v>400</v>
      </c>
      <c r="M215" s="822">
        <f t="shared" si="215"/>
        <v>0</v>
      </c>
      <c r="N215" s="823">
        <f t="shared" si="215"/>
        <v>0</v>
      </c>
      <c r="O215" s="821">
        <f>SUM(O216:O223)</f>
        <v>0</v>
      </c>
      <c r="P215" s="311"/>
      <c r="Q215" s="331"/>
    </row>
    <row r="216" spans="1:17" hidden="1" x14ac:dyDescent="0.25">
      <c r="A216" s="30">
        <v>5231</v>
      </c>
      <c r="B216" s="41" t="s">
        <v>210</v>
      </c>
      <c r="C216" s="190">
        <f t="shared" si="170"/>
        <v>0</v>
      </c>
      <c r="D216" s="265"/>
      <c r="E216" s="43"/>
      <c r="F216" s="93">
        <f t="shared" ref="F216:F225" si="216">D216+E216</f>
        <v>0</v>
      </c>
      <c r="G216" s="230"/>
      <c r="H216" s="43"/>
      <c r="I216" s="87">
        <f t="shared" ref="I216:I225" si="217">G216+H216</f>
        <v>0</v>
      </c>
      <c r="J216" s="265"/>
      <c r="K216" s="43"/>
      <c r="L216" s="93">
        <f t="shared" ref="L216:L225" si="218">J216+K216</f>
        <v>0</v>
      </c>
      <c r="M216" s="819"/>
      <c r="N216" s="820"/>
      <c r="O216" s="821">
        <f t="shared" ref="O216:O225" si="219">M216+N216</f>
        <v>0</v>
      </c>
      <c r="P216" s="311"/>
      <c r="Q216" s="331"/>
    </row>
    <row r="217" spans="1:17" hidden="1" x14ac:dyDescent="0.25">
      <c r="A217" s="30">
        <v>5232</v>
      </c>
      <c r="B217" s="41" t="s">
        <v>211</v>
      </c>
      <c r="C217" s="190">
        <f t="shared" si="170"/>
        <v>0</v>
      </c>
      <c r="D217" s="265"/>
      <c r="E217" s="43"/>
      <c r="F217" s="93">
        <f t="shared" si="216"/>
        <v>0</v>
      </c>
      <c r="G217" s="230"/>
      <c r="H217" s="43"/>
      <c r="I217" s="87">
        <f t="shared" si="217"/>
        <v>0</v>
      </c>
      <c r="J217" s="265"/>
      <c r="K217" s="43"/>
      <c r="L217" s="93">
        <f t="shared" si="218"/>
        <v>0</v>
      </c>
      <c r="M217" s="819"/>
      <c r="N217" s="820"/>
      <c r="O217" s="821">
        <f t="shared" si="219"/>
        <v>0</v>
      </c>
      <c r="P217" s="311"/>
      <c r="Q217" s="331"/>
    </row>
    <row r="218" spans="1:17" x14ac:dyDescent="0.25">
      <c r="A218" s="30">
        <v>5233</v>
      </c>
      <c r="B218" s="41" t="s">
        <v>212</v>
      </c>
      <c r="C218" s="190">
        <f t="shared" si="170"/>
        <v>400</v>
      </c>
      <c r="D218" s="265"/>
      <c r="E218" s="155"/>
      <c r="F218" s="312">
        <f t="shared" si="216"/>
        <v>0</v>
      </c>
      <c r="G218" s="230"/>
      <c r="H218" s="155"/>
      <c r="I218" s="312">
        <f t="shared" si="217"/>
        <v>0</v>
      </c>
      <c r="J218" s="265">
        <v>400</v>
      </c>
      <c r="K218" s="43"/>
      <c r="L218" s="93">
        <f t="shared" si="218"/>
        <v>400</v>
      </c>
      <c r="M218" s="819"/>
      <c r="N218" s="820"/>
      <c r="O218" s="821">
        <f t="shared" si="219"/>
        <v>0</v>
      </c>
      <c r="P218" s="311"/>
      <c r="Q218" s="331"/>
    </row>
    <row r="219" spans="1:17" ht="24" hidden="1" x14ac:dyDescent="0.25">
      <c r="A219" s="30">
        <v>5234</v>
      </c>
      <c r="B219" s="41" t="s">
        <v>213</v>
      </c>
      <c r="C219" s="190">
        <f t="shared" si="170"/>
        <v>0</v>
      </c>
      <c r="D219" s="265"/>
      <c r="E219" s="43"/>
      <c r="F219" s="93">
        <f t="shared" si="216"/>
        <v>0</v>
      </c>
      <c r="G219" s="230"/>
      <c r="H219" s="43"/>
      <c r="I219" s="87">
        <f t="shared" si="217"/>
        <v>0</v>
      </c>
      <c r="J219" s="265"/>
      <c r="K219" s="43"/>
      <c r="L219" s="93">
        <f t="shared" si="218"/>
        <v>0</v>
      </c>
      <c r="M219" s="819"/>
      <c r="N219" s="820"/>
      <c r="O219" s="821">
        <f t="shared" si="219"/>
        <v>0</v>
      </c>
      <c r="P219" s="311"/>
      <c r="Q219" s="331"/>
    </row>
    <row r="220" spans="1:17" ht="14.25" hidden="1" customHeight="1" x14ac:dyDescent="0.25">
      <c r="A220" s="30">
        <v>5236</v>
      </c>
      <c r="B220" s="41" t="s">
        <v>214</v>
      </c>
      <c r="C220" s="190">
        <f t="shared" si="170"/>
        <v>0</v>
      </c>
      <c r="D220" s="265"/>
      <c r="E220" s="43"/>
      <c r="F220" s="93">
        <f t="shared" si="216"/>
        <v>0</v>
      </c>
      <c r="G220" s="230"/>
      <c r="H220" s="43"/>
      <c r="I220" s="87">
        <f t="shared" si="217"/>
        <v>0</v>
      </c>
      <c r="J220" s="265"/>
      <c r="K220" s="43"/>
      <c r="L220" s="93">
        <f t="shared" si="218"/>
        <v>0</v>
      </c>
      <c r="M220" s="819"/>
      <c r="N220" s="820"/>
      <c r="O220" s="821">
        <f t="shared" si="219"/>
        <v>0</v>
      </c>
      <c r="P220" s="311"/>
      <c r="Q220" s="331"/>
    </row>
    <row r="221" spans="1:17" ht="14.25" hidden="1" customHeight="1" x14ac:dyDescent="0.25">
      <c r="A221" s="30">
        <v>5237</v>
      </c>
      <c r="B221" s="41" t="s">
        <v>215</v>
      </c>
      <c r="C221" s="190">
        <f t="shared" si="170"/>
        <v>0</v>
      </c>
      <c r="D221" s="265"/>
      <c r="E221" s="43"/>
      <c r="F221" s="93">
        <f t="shared" si="216"/>
        <v>0</v>
      </c>
      <c r="G221" s="230"/>
      <c r="H221" s="43"/>
      <c r="I221" s="87">
        <f t="shared" si="217"/>
        <v>0</v>
      </c>
      <c r="J221" s="265"/>
      <c r="K221" s="43"/>
      <c r="L221" s="93">
        <f t="shared" si="218"/>
        <v>0</v>
      </c>
      <c r="M221" s="819"/>
      <c r="N221" s="820"/>
      <c r="O221" s="821">
        <f t="shared" si="219"/>
        <v>0</v>
      </c>
      <c r="P221" s="311"/>
      <c r="Q221" s="331"/>
    </row>
    <row r="222" spans="1:17" ht="24" hidden="1" x14ac:dyDescent="0.25">
      <c r="A222" s="30">
        <v>5238</v>
      </c>
      <c r="B222" s="41" t="s">
        <v>216</v>
      </c>
      <c r="C222" s="190">
        <f t="shared" si="170"/>
        <v>0</v>
      </c>
      <c r="D222" s="265"/>
      <c r="E222" s="43"/>
      <c r="F222" s="93">
        <f t="shared" si="216"/>
        <v>0</v>
      </c>
      <c r="G222" s="230"/>
      <c r="H222" s="43"/>
      <c r="I222" s="87">
        <f t="shared" si="217"/>
        <v>0</v>
      </c>
      <c r="J222" s="265"/>
      <c r="K222" s="43"/>
      <c r="L222" s="93">
        <f t="shared" si="218"/>
        <v>0</v>
      </c>
      <c r="M222" s="819"/>
      <c r="N222" s="820"/>
      <c r="O222" s="821">
        <f t="shared" si="219"/>
        <v>0</v>
      </c>
      <c r="P222" s="311"/>
      <c r="Q222" s="331"/>
    </row>
    <row r="223" spans="1:17" ht="24" hidden="1" x14ac:dyDescent="0.25">
      <c r="A223" s="30">
        <v>5239</v>
      </c>
      <c r="B223" s="41" t="s">
        <v>217</v>
      </c>
      <c r="C223" s="190">
        <f t="shared" si="170"/>
        <v>0</v>
      </c>
      <c r="D223" s="265"/>
      <c r="E223" s="43"/>
      <c r="F223" s="93">
        <f t="shared" si="216"/>
        <v>0</v>
      </c>
      <c r="G223" s="230"/>
      <c r="H223" s="43"/>
      <c r="I223" s="87">
        <f t="shared" si="217"/>
        <v>0</v>
      </c>
      <c r="J223" s="265"/>
      <c r="K223" s="43"/>
      <c r="L223" s="93">
        <f t="shared" si="218"/>
        <v>0</v>
      </c>
      <c r="M223" s="819"/>
      <c r="N223" s="820"/>
      <c r="O223" s="821">
        <f t="shared" si="219"/>
        <v>0</v>
      </c>
      <c r="P223" s="311"/>
      <c r="Q223" s="331"/>
    </row>
    <row r="224" spans="1:17" ht="24" hidden="1" x14ac:dyDescent="0.25">
      <c r="A224" s="72">
        <v>5240</v>
      </c>
      <c r="B224" s="41" t="s">
        <v>218</v>
      </c>
      <c r="C224" s="190">
        <f t="shared" si="170"/>
        <v>0</v>
      </c>
      <c r="D224" s="265"/>
      <c r="E224" s="43"/>
      <c r="F224" s="93">
        <f t="shared" si="216"/>
        <v>0</v>
      </c>
      <c r="G224" s="230"/>
      <c r="H224" s="43"/>
      <c r="I224" s="87">
        <f t="shared" si="217"/>
        <v>0</v>
      </c>
      <c r="J224" s="265"/>
      <c r="K224" s="43"/>
      <c r="L224" s="93">
        <f t="shared" si="218"/>
        <v>0</v>
      </c>
      <c r="M224" s="819"/>
      <c r="N224" s="820"/>
      <c r="O224" s="821">
        <f t="shared" si="219"/>
        <v>0</v>
      </c>
      <c r="P224" s="311"/>
      <c r="Q224" s="331"/>
    </row>
    <row r="225" spans="1:17" hidden="1" x14ac:dyDescent="0.25">
      <c r="A225" s="72">
        <v>5250</v>
      </c>
      <c r="B225" s="41" t="s">
        <v>219</v>
      </c>
      <c r="C225" s="190">
        <f t="shared" si="170"/>
        <v>0</v>
      </c>
      <c r="D225" s="265"/>
      <c r="E225" s="43"/>
      <c r="F225" s="93">
        <f t="shared" si="216"/>
        <v>0</v>
      </c>
      <c r="G225" s="230"/>
      <c r="H225" s="43"/>
      <c r="I225" s="87">
        <f t="shared" si="217"/>
        <v>0</v>
      </c>
      <c r="J225" s="265"/>
      <c r="K225" s="43"/>
      <c r="L225" s="93">
        <f t="shared" si="218"/>
        <v>0</v>
      </c>
      <c r="M225" s="819"/>
      <c r="N225" s="820"/>
      <c r="O225" s="821">
        <f t="shared" si="219"/>
        <v>0</v>
      </c>
      <c r="P225" s="311"/>
      <c r="Q225" s="331"/>
    </row>
    <row r="226" spans="1:17" hidden="1" x14ac:dyDescent="0.25">
      <c r="A226" s="72">
        <v>5260</v>
      </c>
      <c r="B226" s="41" t="s">
        <v>220</v>
      </c>
      <c r="C226" s="190">
        <f t="shared" si="170"/>
        <v>0</v>
      </c>
      <c r="D226" s="129">
        <f t="shared" ref="D226:E226" si="220">SUM(D227)</f>
        <v>0</v>
      </c>
      <c r="E226" s="73">
        <f t="shared" si="220"/>
        <v>0</v>
      </c>
      <c r="F226" s="93">
        <f>SUM(F227)</f>
        <v>0</v>
      </c>
      <c r="G226" s="231">
        <f t="shared" ref="G226:N226" si="221">SUM(G227)</f>
        <v>0</v>
      </c>
      <c r="H226" s="73">
        <f t="shared" si="221"/>
        <v>0</v>
      </c>
      <c r="I226" s="87">
        <f t="shared" si="221"/>
        <v>0</v>
      </c>
      <c r="J226" s="129">
        <f t="shared" si="221"/>
        <v>0</v>
      </c>
      <c r="K226" s="73">
        <f t="shared" si="221"/>
        <v>0</v>
      </c>
      <c r="L226" s="93">
        <f t="shared" si="221"/>
        <v>0</v>
      </c>
      <c r="M226" s="822">
        <f t="shared" si="221"/>
        <v>0</v>
      </c>
      <c r="N226" s="823">
        <f t="shared" si="221"/>
        <v>0</v>
      </c>
      <c r="O226" s="821">
        <f>SUM(O227)</f>
        <v>0</v>
      </c>
      <c r="P226" s="311"/>
      <c r="Q226" s="331"/>
    </row>
    <row r="227" spans="1:17" ht="24" hidden="1" x14ac:dyDescent="0.25">
      <c r="A227" s="30">
        <v>5269</v>
      </c>
      <c r="B227" s="41" t="s">
        <v>221</v>
      </c>
      <c r="C227" s="190">
        <f t="shared" si="170"/>
        <v>0</v>
      </c>
      <c r="D227" s="265"/>
      <c r="E227" s="43"/>
      <c r="F227" s="93">
        <f t="shared" ref="F227:F228" si="222">D227+E227</f>
        <v>0</v>
      </c>
      <c r="G227" s="230"/>
      <c r="H227" s="43"/>
      <c r="I227" s="87">
        <f t="shared" ref="I227:I228" si="223">G227+H227</f>
        <v>0</v>
      </c>
      <c r="J227" s="265"/>
      <c r="K227" s="43"/>
      <c r="L227" s="93">
        <f t="shared" ref="L227:L228" si="224">J227+K227</f>
        <v>0</v>
      </c>
      <c r="M227" s="819"/>
      <c r="N227" s="820"/>
      <c r="O227" s="821">
        <f t="shared" ref="O227:O228" si="225">M227+N227</f>
        <v>0</v>
      </c>
      <c r="P227" s="311"/>
      <c r="Q227" s="331"/>
    </row>
    <row r="228" spans="1:17" ht="24" hidden="1" x14ac:dyDescent="0.25">
      <c r="A228" s="70">
        <v>5270</v>
      </c>
      <c r="B228" s="55" t="s">
        <v>222</v>
      </c>
      <c r="C228" s="195">
        <f t="shared" si="170"/>
        <v>0</v>
      </c>
      <c r="D228" s="262"/>
      <c r="E228" s="74"/>
      <c r="F228" s="172">
        <f t="shared" si="222"/>
        <v>0</v>
      </c>
      <c r="G228" s="232"/>
      <c r="H228" s="74"/>
      <c r="I228" s="153">
        <f t="shared" si="223"/>
        <v>0</v>
      </c>
      <c r="J228" s="262"/>
      <c r="K228" s="74"/>
      <c r="L228" s="172">
        <f t="shared" si="224"/>
        <v>0</v>
      </c>
      <c r="M228" s="824"/>
      <c r="N228" s="825"/>
      <c r="O228" s="815">
        <f t="shared" si="225"/>
        <v>0</v>
      </c>
      <c r="P228" s="313"/>
      <c r="Q228" s="331"/>
    </row>
    <row r="229" spans="1:17" hidden="1" x14ac:dyDescent="0.25">
      <c r="A229" s="67">
        <v>6000</v>
      </c>
      <c r="B229" s="67" t="s">
        <v>223</v>
      </c>
      <c r="C229" s="200">
        <f t="shared" si="170"/>
        <v>0</v>
      </c>
      <c r="D229" s="134">
        <f t="shared" ref="D229:E229" si="226">D230+D250+D258</f>
        <v>0</v>
      </c>
      <c r="E229" s="68">
        <f t="shared" si="226"/>
        <v>0</v>
      </c>
      <c r="F229" s="170">
        <f>F230+F250+F258</f>
        <v>0</v>
      </c>
      <c r="G229" s="227">
        <f t="shared" ref="G229:N229" si="227">G230+G250+G258</f>
        <v>0</v>
      </c>
      <c r="H229" s="68">
        <f t="shared" si="227"/>
        <v>0</v>
      </c>
      <c r="I229" s="122">
        <f t="shared" si="227"/>
        <v>0</v>
      </c>
      <c r="J229" s="134">
        <f t="shared" si="227"/>
        <v>0</v>
      </c>
      <c r="K229" s="68">
        <f t="shared" si="227"/>
        <v>0</v>
      </c>
      <c r="L229" s="170">
        <f t="shared" si="227"/>
        <v>0</v>
      </c>
      <c r="M229" s="807">
        <f t="shared" si="227"/>
        <v>0</v>
      </c>
      <c r="N229" s="808">
        <f t="shared" si="227"/>
        <v>0</v>
      </c>
      <c r="O229" s="809">
        <f>O230+O250+O258</f>
        <v>0</v>
      </c>
      <c r="P229" s="439"/>
      <c r="Q229" s="331"/>
    </row>
    <row r="230" spans="1:17" ht="14.25" hidden="1" customHeight="1" x14ac:dyDescent="0.25">
      <c r="A230" s="49">
        <v>6200</v>
      </c>
      <c r="B230" s="78" t="s">
        <v>224</v>
      </c>
      <c r="C230" s="202">
        <f t="shared" si="170"/>
        <v>0</v>
      </c>
      <c r="D230" s="135">
        <f t="shared" ref="D230:E230" si="228">SUM(D231,D232,D234,D237,D243,D244,D245)</f>
        <v>0</v>
      </c>
      <c r="E230" s="81">
        <f t="shared" si="228"/>
        <v>0</v>
      </c>
      <c r="F230" s="171">
        <f>SUM(F231,F232,F234,F237,F243,F244,F245)</f>
        <v>0</v>
      </c>
      <c r="G230" s="236">
        <f t="shared" ref="G230:N230" si="229">SUM(G231,G232,G234,G237,G243,G244,G245)</f>
        <v>0</v>
      </c>
      <c r="H230" s="81">
        <f t="shared" si="229"/>
        <v>0</v>
      </c>
      <c r="I230" s="121">
        <f t="shared" si="229"/>
        <v>0</v>
      </c>
      <c r="J230" s="135">
        <f t="shared" si="229"/>
        <v>0</v>
      </c>
      <c r="K230" s="81">
        <f t="shared" si="229"/>
        <v>0</v>
      </c>
      <c r="L230" s="171">
        <f t="shared" si="229"/>
        <v>0</v>
      </c>
      <c r="M230" s="835">
        <f t="shared" si="229"/>
        <v>0</v>
      </c>
      <c r="N230" s="836">
        <f t="shared" si="229"/>
        <v>0</v>
      </c>
      <c r="O230" s="831">
        <f>SUM(O231,O232,O234,O237,O243,O244,O245)</f>
        <v>0</v>
      </c>
      <c r="P230" s="440"/>
      <c r="Q230" s="331"/>
    </row>
    <row r="231" spans="1:17" ht="24" hidden="1" x14ac:dyDescent="0.25">
      <c r="A231" s="686">
        <v>6220</v>
      </c>
      <c r="B231" s="38" t="s">
        <v>225</v>
      </c>
      <c r="C231" s="189">
        <f t="shared" si="170"/>
        <v>0</v>
      </c>
      <c r="D231" s="264"/>
      <c r="E231" s="40"/>
      <c r="F231" s="175">
        <f>D231+E231</f>
        <v>0</v>
      </c>
      <c r="G231" s="220"/>
      <c r="H231" s="40"/>
      <c r="I231" s="86">
        <f>G231+H231</f>
        <v>0</v>
      </c>
      <c r="J231" s="264"/>
      <c r="K231" s="40"/>
      <c r="L231" s="175">
        <f>J231+K231</f>
        <v>0</v>
      </c>
      <c r="M231" s="816"/>
      <c r="N231" s="817"/>
      <c r="O231" s="818">
        <f>M231+N231</f>
        <v>0</v>
      </c>
      <c r="P231" s="310"/>
      <c r="Q231" s="331"/>
    </row>
    <row r="232" spans="1:17" hidden="1" x14ac:dyDescent="0.25">
      <c r="A232" s="72">
        <v>6230</v>
      </c>
      <c r="B232" s="41" t="s">
        <v>226</v>
      </c>
      <c r="C232" s="190">
        <f t="shared" si="170"/>
        <v>0</v>
      </c>
      <c r="D232" s="129">
        <f t="shared" ref="D232:O232" si="230">SUM(D233)</f>
        <v>0</v>
      </c>
      <c r="E232" s="73">
        <f t="shared" si="230"/>
        <v>0</v>
      </c>
      <c r="F232" s="93">
        <f t="shared" si="230"/>
        <v>0</v>
      </c>
      <c r="G232" s="231">
        <f t="shared" si="230"/>
        <v>0</v>
      </c>
      <c r="H232" s="73">
        <f t="shared" si="230"/>
        <v>0</v>
      </c>
      <c r="I232" s="87">
        <f t="shared" si="230"/>
        <v>0</v>
      </c>
      <c r="J232" s="129">
        <f t="shared" si="230"/>
        <v>0</v>
      </c>
      <c r="K232" s="73">
        <f t="shared" si="230"/>
        <v>0</v>
      </c>
      <c r="L232" s="93">
        <f t="shared" si="230"/>
        <v>0</v>
      </c>
      <c r="M232" s="822">
        <f t="shared" si="230"/>
        <v>0</v>
      </c>
      <c r="N232" s="823">
        <f t="shared" si="230"/>
        <v>0</v>
      </c>
      <c r="O232" s="821">
        <f t="shared" si="230"/>
        <v>0</v>
      </c>
      <c r="P232" s="311"/>
      <c r="Q232" s="331"/>
    </row>
    <row r="233" spans="1:17" ht="24" hidden="1" x14ac:dyDescent="0.25">
      <c r="A233" s="30">
        <v>6239</v>
      </c>
      <c r="B233" s="38" t="s">
        <v>227</v>
      </c>
      <c r="C233" s="190">
        <f t="shared" si="170"/>
        <v>0</v>
      </c>
      <c r="D233" s="264"/>
      <c r="E233" s="40"/>
      <c r="F233" s="175">
        <f>D233+E233</f>
        <v>0</v>
      </c>
      <c r="G233" s="220"/>
      <c r="H233" s="40"/>
      <c r="I233" s="86">
        <f>G233+H233</f>
        <v>0</v>
      </c>
      <c r="J233" s="264"/>
      <c r="K233" s="40"/>
      <c r="L233" s="175">
        <f>J233+K233</f>
        <v>0</v>
      </c>
      <c r="M233" s="816"/>
      <c r="N233" s="817"/>
      <c r="O233" s="818">
        <f>M233+N233</f>
        <v>0</v>
      </c>
      <c r="P233" s="310"/>
      <c r="Q233" s="331"/>
    </row>
    <row r="234" spans="1:17" ht="24" hidden="1" x14ac:dyDescent="0.25">
      <c r="A234" s="72">
        <v>6240</v>
      </c>
      <c r="B234" s="41" t="s">
        <v>228</v>
      </c>
      <c r="C234" s="190">
        <f t="shared" si="170"/>
        <v>0</v>
      </c>
      <c r="D234" s="129">
        <f t="shared" ref="D234:E234" si="231">SUM(D235:D236)</f>
        <v>0</v>
      </c>
      <c r="E234" s="73">
        <f t="shared" si="231"/>
        <v>0</v>
      </c>
      <c r="F234" s="93">
        <f>SUM(F235:F236)</f>
        <v>0</v>
      </c>
      <c r="G234" s="231">
        <f t="shared" ref="G234:N234" si="232">SUM(G235:G236)</f>
        <v>0</v>
      </c>
      <c r="H234" s="73">
        <f t="shared" si="232"/>
        <v>0</v>
      </c>
      <c r="I234" s="87">
        <f t="shared" si="232"/>
        <v>0</v>
      </c>
      <c r="J234" s="129">
        <f t="shared" si="232"/>
        <v>0</v>
      </c>
      <c r="K234" s="73">
        <f t="shared" si="232"/>
        <v>0</v>
      </c>
      <c r="L234" s="93">
        <f t="shared" si="232"/>
        <v>0</v>
      </c>
      <c r="M234" s="822">
        <f t="shared" si="232"/>
        <v>0</v>
      </c>
      <c r="N234" s="823">
        <f t="shared" si="232"/>
        <v>0</v>
      </c>
      <c r="O234" s="821">
        <f>SUM(O235:O236)</f>
        <v>0</v>
      </c>
      <c r="P234" s="311"/>
      <c r="Q234" s="331"/>
    </row>
    <row r="235" spans="1:17" hidden="1" x14ac:dyDescent="0.25">
      <c r="A235" s="30">
        <v>6241</v>
      </c>
      <c r="B235" s="41" t="s">
        <v>229</v>
      </c>
      <c r="C235" s="190">
        <f t="shared" si="170"/>
        <v>0</v>
      </c>
      <c r="D235" s="265"/>
      <c r="E235" s="43"/>
      <c r="F235" s="93">
        <f t="shared" ref="F235:F236" si="233">D235+E235</f>
        <v>0</v>
      </c>
      <c r="G235" s="230"/>
      <c r="H235" s="43"/>
      <c r="I235" s="87">
        <f t="shared" ref="I235:I236" si="234">G235+H235</f>
        <v>0</v>
      </c>
      <c r="J235" s="265"/>
      <c r="K235" s="43"/>
      <c r="L235" s="93">
        <f t="shared" ref="L235:L236" si="235">J235+K235</f>
        <v>0</v>
      </c>
      <c r="M235" s="819"/>
      <c r="N235" s="820"/>
      <c r="O235" s="821">
        <f t="shared" ref="O235:O236" si="236">M235+N235</f>
        <v>0</v>
      </c>
      <c r="P235" s="311"/>
      <c r="Q235" s="331"/>
    </row>
    <row r="236" spans="1:17" hidden="1" x14ac:dyDescent="0.25">
      <c r="A236" s="30">
        <v>6242</v>
      </c>
      <c r="B236" s="41" t="s">
        <v>230</v>
      </c>
      <c r="C236" s="190">
        <f t="shared" si="170"/>
        <v>0</v>
      </c>
      <c r="D236" s="265"/>
      <c r="E236" s="43"/>
      <c r="F236" s="93">
        <f t="shared" si="233"/>
        <v>0</v>
      </c>
      <c r="G236" s="230"/>
      <c r="H236" s="43"/>
      <c r="I236" s="87">
        <f t="shared" si="234"/>
        <v>0</v>
      </c>
      <c r="J236" s="265"/>
      <c r="K236" s="43"/>
      <c r="L236" s="93">
        <f t="shared" si="235"/>
        <v>0</v>
      </c>
      <c r="M236" s="819"/>
      <c r="N236" s="820"/>
      <c r="O236" s="821">
        <f t="shared" si="236"/>
        <v>0</v>
      </c>
      <c r="P236" s="311"/>
      <c r="Q236" s="331"/>
    </row>
    <row r="237" spans="1:17" ht="25.5" hidden="1" customHeight="1" x14ac:dyDescent="0.25">
      <c r="A237" s="72">
        <v>6250</v>
      </c>
      <c r="B237" s="41" t="s">
        <v>231</v>
      </c>
      <c r="C237" s="190">
        <f t="shared" si="170"/>
        <v>0</v>
      </c>
      <c r="D237" s="129">
        <f t="shared" ref="D237:E237" si="237">SUM(D238:D242)</f>
        <v>0</v>
      </c>
      <c r="E237" s="73">
        <f t="shared" si="237"/>
        <v>0</v>
      </c>
      <c r="F237" s="93">
        <f>SUM(F238:F242)</f>
        <v>0</v>
      </c>
      <c r="G237" s="231">
        <f t="shared" ref="G237:N237" si="238">SUM(G238:G242)</f>
        <v>0</v>
      </c>
      <c r="H237" s="73">
        <f t="shared" si="238"/>
        <v>0</v>
      </c>
      <c r="I237" s="87">
        <f t="shared" si="238"/>
        <v>0</v>
      </c>
      <c r="J237" s="129">
        <f t="shared" si="238"/>
        <v>0</v>
      </c>
      <c r="K237" s="73">
        <f t="shared" si="238"/>
        <v>0</v>
      </c>
      <c r="L237" s="93">
        <f t="shared" si="238"/>
        <v>0</v>
      </c>
      <c r="M237" s="822">
        <f t="shared" si="238"/>
        <v>0</v>
      </c>
      <c r="N237" s="823">
        <f t="shared" si="238"/>
        <v>0</v>
      </c>
      <c r="O237" s="821">
        <f>SUM(O238:O242)</f>
        <v>0</v>
      </c>
      <c r="P237" s="311"/>
      <c r="Q237" s="331"/>
    </row>
    <row r="238" spans="1:17" ht="14.25" hidden="1" customHeight="1" x14ac:dyDescent="0.25">
      <c r="A238" s="30">
        <v>6252</v>
      </c>
      <c r="B238" s="41" t="s">
        <v>232</v>
      </c>
      <c r="C238" s="190">
        <f t="shared" si="170"/>
        <v>0</v>
      </c>
      <c r="D238" s="265"/>
      <c r="E238" s="43"/>
      <c r="F238" s="93">
        <f t="shared" ref="F238:F244" si="239">D238+E238</f>
        <v>0</v>
      </c>
      <c r="G238" s="230"/>
      <c r="H238" s="43"/>
      <c r="I238" s="87">
        <f t="shared" ref="I238:I244" si="240">G238+H238</f>
        <v>0</v>
      </c>
      <c r="J238" s="265"/>
      <c r="K238" s="43"/>
      <c r="L238" s="93">
        <f t="shared" ref="L238:L244" si="241">J238+K238</f>
        <v>0</v>
      </c>
      <c r="M238" s="819"/>
      <c r="N238" s="820"/>
      <c r="O238" s="821">
        <f t="shared" ref="O238:O244" si="242">M238+N238</f>
        <v>0</v>
      </c>
      <c r="P238" s="311"/>
      <c r="Q238" s="331"/>
    </row>
    <row r="239" spans="1:17" ht="14.25" hidden="1" customHeight="1" x14ac:dyDescent="0.25">
      <c r="A239" s="30">
        <v>6253</v>
      </c>
      <c r="B239" s="41" t="s">
        <v>233</v>
      </c>
      <c r="C239" s="190">
        <f t="shared" si="170"/>
        <v>0</v>
      </c>
      <c r="D239" s="265"/>
      <c r="E239" s="43"/>
      <c r="F239" s="93">
        <f t="shared" si="239"/>
        <v>0</v>
      </c>
      <c r="G239" s="230"/>
      <c r="H239" s="43"/>
      <c r="I239" s="87">
        <f t="shared" si="240"/>
        <v>0</v>
      </c>
      <c r="J239" s="265"/>
      <c r="K239" s="43"/>
      <c r="L239" s="93">
        <f t="shared" si="241"/>
        <v>0</v>
      </c>
      <c r="M239" s="819"/>
      <c r="N239" s="820"/>
      <c r="O239" s="821">
        <f t="shared" si="242"/>
        <v>0</v>
      </c>
      <c r="P239" s="311"/>
      <c r="Q239" s="331"/>
    </row>
    <row r="240" spans="1:17" ht="24" hidden="1" x14ac:dyDescent="0.25">
      <c r="A240" s="30">
        <v>6254</v>
      </c>
      <c r="B240" s="41" t="s">
        <v>234</v>
      </c>
      <c r="C240" s="190">
        <f t="shared" si="170"/>
        <v>0</v>
      </c>
      <c r="D240" s="265"/>
      <c r="E240" s="43"/>
      <c r="F240" s="93">
        <f t="shared" si="239"/>
        <v>0</v>
      </c>
      <c r="G240" s="230"/>
      <c r="H240" s="43"/>
      <c r="I240" s="87">
        <f t="shared" si="240"/>
        <v>0</v>
      </c>
      <c r="J240" s="265"/>
      <c r="K240" s="43"/>
      <c r="L240" s="93">
        <f t="shared" si="241"/>
        <v>0</v>
      </c>
      <c r="M240" s="819"/>
      <c r="N240" s="820"/>
      <c r="O240" s="821">
        <f t="shared" si="242"/>
        <v>0</v>
      </c>
      <c r="P240" s="311"/>
      <c r="Q240" s="331"/>
    </row>
    <row r="241" spans="1:17" ht="24" hidden="1" x14ac:dyDescent="0.25">
      <c r="A241" s="30">
        <v>6255</v>
      </c>
      <c r="B241" s="41" t="s">
        <v>235</v>
      </c>
      <c r="C241" s="190">
        <f t="shared" ref="C241:C295" si="243">SUM(F241,I241,L241,O241)</f>
        <v>0</v>
      </c>
      <c r="D241" s="265"/>
      <c r="E241" s="43"/>
      <c r="F241" s="93">
        <f t="shared" si="239"/>
        <v>0</v>
      </c>
      <c r="G241" s="230"/>
      <c r="H241" s="43"/>
      <c r="I241" s="87">
        <f t="shared" si="240"/>
        <v>0</v>
      </c>
      <c r="J241" s="265"/>
      <c r="K241" s="43"/>
      <c r="L241" s="93">
        <f t="shared" si="241"/>
        <v>0</v>
      </c>
      <c r="M241" s="819"/>
      <c r="N241" s="820"/>
      <c r="O241" s="821">
        <f t="shared" si="242"/>
        <v>0</v>
      </c>
      <c r="P241" s="311"/>
      <c r="Q241" s="331"/>
    </row>
    <row r="242" spans="1:17" hidden="1" x14ac:dyDescent="0.25">
      <c r="A242" s="30">
        <v>6259</v>
      </c>
      <c r="B242" s="41" t="s">
        <v>236</v>
      </c>
      <c r="C242" s="190">
        <f t="shared" si="243"/>
        <v>0</v>
      </c>
      <c r="D242" s="265"/>
      <c r="E242" s="43"/>
      <c r="F242" s="93">
        <f t="shared" si="239"/>
        <v>0</v>
      </c>
      <c r="G242" s="230"/>
      <c r="H242" s="43"/>
      <c r="I242" s="87">
        <f t="shared" si="240"/>
        <v>0</v>
      </c>
      <c r="J242" s="265"/>
      <c r="K242" s="43"/>
      <c r="L242" s="93">
        <f t="shared" si="241"/>
        <v>0</v>
      </c>
      <c r="M242" s="819"/>
      <c r="N242" s="820"/>
      <c r="O242" s="821">
        <f t="shared" si="242"/>
        <v>0</v>
      </c>
      <c r="P242" s="311"/>
      <c r="Q242" s="331"/>
    </row>
    <row r="243" spans="1:17" ht="24" hidden="1" x14ac:dyDescent="0.25">
      <c r="A243" s="72">
        <v>6260</v>
      </c>
      <c r="B243" s="41" t="s">
        <v>237</v>
      </c>
      <c r="C243" s="190">
        <f t="shared" si="243"/>
        <v>0</v>
      </c>
      <c r="D243" s="265"/>
      <c r="E243" s="43"/>
      <c r="F243" s="93">
        <f t="shared" si="239"/>
        <v>0</v>
      </c>
      <c r="G243" s="230"/>
      <c r="H243" s="43"/>
      <c r="I243" s="87">
        <f t="shared" si="240"/>
        <v>0</v>
      </c>
      <c r="J243" s="265"/>
      <c r="K243" s="43"/>
      <c r="L243" s="93">
        <f t="shared" si="241"/>
        <v>0</v>
      </c>
      <c r="M243" s="819"/>
      <c r="N243" s="820"/>
      <c r="O243" s="821">
        <f t="shared" si="242"/>
        <v>0</v>
      </c>
      <c r="P243" s="311"/>
      <c r="Q243" s="331"/>
    </row>
    <row r="244" spans="1:17" hidden="1" x14ac:dyDescent="0.25">
      <c r="A244" s="72">
        <v>6270</v>
      </c>
      <c r="B244" s="41" t="s">
        <v>238</v>
      </c>
      <c r="C244" s="190">
        <f t="shared" si="243"/>
        <v>0</v>
      </c>
      <c r="D244" s="265"/>
      <c r="E244" s="43"/>
      <c r="F244" s="93">
        <f t="shared" si="239"/>
        <v>0</v>
      </c>
      <c r="G244" s="230"/>
      <c r="H244" s="43"/>
      <c r="I244" s="87">
        <f t="shared" si="240"/>
        <v>0</v>
      </c>
      <c r="J244" s="265"/>
      <c r="K244" s="43"/>
      <c r="L244" s="93">
        <f t="shared" si="241"/>
        <v>0</v>
      </c>
      <c r="M244" s="819"/>
      <c r="N244" s="820"/>
      <c r="O244" s="821">
        <f t="shared" si="242"/>
        <v>0</v>
      </c>
      <c r="P244" s="311"/>
      <c r="Q244" s="331"/>
    </row>
    <row r="245" spans="1:17" ht="24" hidden="1" x14ac:dyDescent="0.25">
      <c r="A245" s="686">
        <v>6290</v>
      </c>
      <c r="B245" s="38" t="s">
        <v>239</v>
      </c>
      <c r="C245" s="201">
        <f t="shared" si="243"/>
        <v>0</v>
      </c>
      <c r="D245" s="128">
        <f t="shared" ref="D245:E245" si="244">SUM(D246:D249)</f>
        <v>0</v>
      </c>
      <c r="E245" s="75">
        <f t="shared" si="244"/>
        <v>0</v>
      </c>
      <c r="F245" s="175">
        <f>SUM(F246:F249)</f>
        <v>0</v>
      </c>
      <c r="G245" s="233">
        <f t="shared" ref="G245:O245" si="245">SUM(G246:G249)</f>
        <v>0</v>
      </c>
      <c r="H245" s="75">
        <f t="shared" si="245"/>
        <v>0</v>
      </c>
      <c r="I245" s="86">
        <f t="shared" si="245"/>
        <v>0</v>
      </c>
      <c r="J245" s="128">
        <f t="shared" si="245"/>
        <v>0</v>
      </c>
      <c r="K245" s="75">
        <f t="shared" si="245"/>
        <v>0</v>
      </c>
      <c r="L245" s="175">
        <f t="shared" si="245"/>
        <v>0</v>
      </c>
      <c r="M245" s="826">
        <f t="shared" si="245"/>
        <v>0</v>
      </c>
      <c r="N245" s="827">
        <f t="shared" si="245"/>
        <v>0</v>
      </c>
      <c r="O245" s="818">
        <f t="shared" si="245"/>
        <v>0</v>
      </c>
      <c r="P245" s="320"/>
      <c r="Q245" s="331"/>
    </row>
    <row r="246" spans="1:17" hidden="1" x14ac:dyDescent="0.25">
      <c r="A246" s="30">
        <v>6291</v>
      </c>
      <c r="B246" s="41" t="s">
        <v>240</v>
      </c>
      <c r="C246" s="190">
        <f t="shared" si="243"/>
        <v>0</v>
      </c>
      <c r="D246" s="265"/>
      <c r="E246" s="43"/>
      <c r="F246" s="93">
        <f t="shared" ref="F246:F249" si="246">D246+E246</f>
        <v>0</v>
      </c>
      <c r="G246" s="230"/>
      <c r="H246" s="43"/>
      <c r="I246" s="87">
        <f t="shared" ref="I246:I249" si="247">G246+H246</f>
        <v>0</v>
      </c>
      <c r="J246" s="265"/>
      <c r="K246" s="43"/>
      <c r="L246" s="93">
        <f t="shared" ref="L246:L249" si="248">J246+K246</f>
        <v>0</v>
      </c>
      <c r="M246" s="819"/>
      <c r="N246" s="820"/>
      <c r="O246" s="821">
        <f t="shared" ref="O246:O249" si="249">M246+N246</f>
        <v>0</v>
      </c>
      <c r="P246" s="311"/>
      <c r="Q246" s="331"/>
    </row>
    <row r="247" spans="1:17" hidden="1" x14ac:dyDescent="0.25">
      <c r="A247" s="30">
        <v>6292</v>
      </c>
      <c r="B247" s="41" t="s">
        <v>241</v>
      </c>
      <c r="C247" s="190">
        <f t="shared" si="243"/>
        <v>0</v>
      </c>
      <c r="D247" s="265"/>
      <c r="E247" s="43"/>
      <c r="F247" s="93">
        <f t="shared" si="246"/>
        <v>0</v>
      </c>
      <c r="G247" s="230"/>
      <c r="H247" s="43"/>
      <c r="I247" s="87">
        <f t="shared" si="247"/>
        <v>0</v>
      </c>
      <c r="J247" s="265"/>
      <c r="K247" s="43"/>
      <c r="L247" s="93">
        <f t="shared" si="248"/>
        <v>0</v>
      </c>
      <c r="M247" s="819"/>
      <c r="N247" s="820"/>
      <c r="O247" s="821">
        <f t="shared" si="249"/>
        <v>0</v>
      </c>
      <c r="P247" s="311"/>
      <c r="Q247" s="331"/>
    </row>
    <row r="248" spans="1:17" ht="72" hidden="1" x14ac:dyDescent="0.25">
      <c r="A248" s="30">
        <v>6296</v>
      </c>
      <c r="B248" s="41" t="s">
        <v>242</v>
      </c>
      <c r="C248" s="190">
        <f t="shared" si="243"/>
        <v>0</v>
      </c>
      <c r="D248" s="265"/>
      <c r="E248" s="43"/>
      <c r="F248" s="93">
        <f t="shared" si="246"/>
        <v>0</v>
      </c>
      <c r="G248" s="230"/>
      <c r="H248" s="43"/>
      <c r="I248" s="87">
        <f t="shared" si="247"/>
        <v>0</v>
      </c>
      <c r="J248" s="265"/>
      <c r="K248" s="43"/>
      <c r="L248" s="93">
        <f t="shared" si="248"/>
        <v>0</v>
      </c>
      <c r="M248" s="819"/>
      <c r="N248" s="820"/>
      <c r="O248" s="821">
        <f t="shared" si="249"/>
        <v>0</v>
      </c>
      <c r="P248" s="311"/>
      <c r="Q248" s="331"/>
    </row>
    <row r="249" spans="1:17" ht="39.75" hidden="1" customHeight="1" x14ac:dyDescent="0.25">
      <c r="A249" s="30">
        <v>6299</v>
      </c>
      <c r="B249" s="41" t="s">
        <v>243</v>
      </c>
      <c r="C249" s="190">
        <f t="shared" si="243"/>
        <v>0</v>
      </c>
      <c r="D249" s="265"/>
      <c r="E249" s="43"/>
      <c r="F249" s="93">
        <f t="shared" si="246"/>
        <v>0</v>
      </c>
      <c r="G249" s="230"/>
      <c r="H249" s="43"/>
      <c r="I249" s="87">
        <f t="shared" si="247"/>
        <v>0</v>
      </c>
      <c r="J249" s="265"/>
      <c r="K249" s="43"/>
      <c r="L249" s="93">
        <f t="shared" si="248"/>
        <v>0</v>
      </c>
      <c r="M249" s="819"/>
      <c r="N249" s="820"/>
      <c r="O249" s="821">
        <f t="shared" si="249"/>
        <v>0</v>
      </c>
      <c r="P249" s="311"/>
      <c r="Q249" s="331"/>
    </row>
    <row r="250" spans="1:17" hidden="1" x14ac:dyDescent="0.25">
      <c r="A250" s="34">
        <v>6300</v>
      </c>
      <c r="B250" s="69" t="s">
        <v>244</v>
      </c>
      <c r="C250" s="188">
        <f t="shared" si="243"/>
        <v>0</v>
      </c>
      <c r="D250" s="127">
        <f t="shared" ref="D250:E250" si="250">SUM(D251,D256,D257)</f>
        <v>0</v>
      </c>
      <c r="E250" s="36">
        <f t="shared" si="250"/>
        <v>0</v>
      </c>
      <c r="F250" s="174">
        <f>SUM(F251,F256,F257)</f>
        <v>0</v>
      </c>
      <c r="G250" s="228">
        <f t="shared" ref="G250:O250" si="251">SUM(G251,G256,G257)</f>
        <v>0</v>
      </c>
      <c r="H250" s="36">
        <f t="shared" si="251"/>
        <v>0</v>
      </c>
      <c r="I250" s="120">
        <f t="shared" si="251"/>
        <v>0</v>
      </c>
      <c r="J250" s="127">
        <f t="shared" si="251"/>
        <v>0</v>
      </c>
      <c r="K250" s="36">
        <f t="shared" si="251"/>
        <v>0</v>
      </c>
      <c r="L250" s="174">
        <f t="shared" si="251"/>
        <v>0</v>
      </c>
      <c r="M250" s="810">
        <f t="shared" si="251"/>
        <v>0</v>
      </c>
      <c r="N250" s="811">
        <f t="shared" si="251"/>
        <v>0</v>
      </c>
      <c r="O250" s="812">
        <f t="shared" si="251"/>
        <v>0</v>
      </c>
      <c r="P250" s="441"/>
      <c r="Q250" s="331"/>
    </row>
    <row r="251" spans="1:17" ht="24" hidden="1" x14ac:dyDescent="0.25">
      <c r="A251" s="686">
        <v>6320</v>
      </c>
      <c r="B251" s="38" t="s">
        <v>245</v>
      </c>
      <c r="C251" s="201">
        <f t="shared" si="243"/>
        <v>0</v>
      </c>
      <c r="D251" s="128">
        <f t="shared" ref="D251:E251" si="252">SUM(D252:D255)</f>
        <v>0</v>
      </c>
      <c r="E251" s="75">
        <f t="shared" si="252"/>
        <v>0</v>
      </c>
      <c r="F251" s="175">
        <f>SUM(F252:F255)</f>
        <v>0</v>
      </c>
      <c r="G251" s="233">
        <f t="shared" ref="G251:O251" si="253">SUM(G252:G255)</f>
        <v>0</v>
      </c>
      <c r="H251" s="75">
        <f t="shared" si="253"/>
        <v>0</v>
      </c>
      <c r="I251" s="86">
        <f t="shared" si="253"/>
        <v>0</v>
      </c>
      <c r="J251" s="128">
        <f t="shared" si="253"/>
        <v>0</v>
      </c>
      <c r="K251" s="75">
        <f t="shared" si="253"/>
        <v>0</v>
      </c>
      <c r="L251" s="175">
        <f t="shared" si="253"/>
        <v>0</v>
      </c>
      <c r="M251" s="826">
        <f t="shared" si="253"/>
        <v>0</v>
      </c>
      <c r="N251" s="827">
        <f t="shared" si="253"/>
        <v>0</v>
      </c>
      <c r="O251" s="818">
        <f t="shared" si="253"/>
        <v>0</v>
      </c>
      <c r="P251" s="310"/>
      <c r="Q251" s="331"/>
    </row>
    <row r="252" spans="1:17" hidden="1" x14ac:dyDescent="0.25">
      <c r="A252" s="30">
        <v>6322</v>
      </c>
      <c r="B252" s="41" t="s">
        <v>246</v>
      </c>
      <c r="C252" s="190">
        <f t="shared" si="243"/>
        <v>0</v>
      </c>
      <c r="D252" s="265"/>
      <c r="E252" s="43"/>
      <c r="F252" s="93">
        <f t="shared" ref="F252:F257" si="254">D252+E252</f>
        <v>0</v>
      </c>
      <c r="G252" s="230"/>
      <c r="H252" s="43"/>
      <c r="I252" s="87">
        <f t="shared" ref="I252:I257" si="255">G252+H252</f>
        <v>0</v>
      </c>
      <c r="J252" s="265"/>
      <c r="K252" s="43"/>
      <c r="L252" s="93">
        <f t="shared" ref="L252:L257" si="256">J252+K252</f>
        <v>0</v>
      </c>
      <c r="M252" s="819"/>
      <c r="N252" s="820"/>
      <c r="O252" s="821">
        <f t="shared" ref="O252:O257" si="257">M252+N252</f>
        <v>0</v>
      </c>
      <c r="P252" s="311"/>
      <c r="Q252" s="331"/>
    </row>
    <row r="253" spans="1:17" ht="24" hidden="1" x14ac:dyDescent="0.25">
      <c r="A253" s="30">
        <v>6323</v>
      </c>
      <c r="B253" s="41" t="s">
        <v>247</v>
      </c>
      <c r="C253" s="190">
        <f t="shared" si="243"/>
        <v>0</v>
      </c>
      <c r="D253" s="265"/>
      <c r="E253" s="43"/>
      <c r="F253" s="93">
        <f t="shared" si="254"/>
        <v>0</v>
      </c>
      <c r="G253" s="230"/>
      <c r="H253" s="43"/>
      <c r="I253" s="87">
        <f t="shared" si="255"/>
        <v>0</v>
      </c>
      <c r="J253" s="265"/>
      <c r="K253" s="43"/>
      <c r="L253" s="93">
        <f t="shared" si="256"/>
        <v>0</v>
      </c>
      <c r="M253" s="819"/>
      <c r="N253" s="820"/>
      <c r="O253" s="821">
        <f t="shared" si="257"/>
        <v>0</v>
      </c>
      <c r="P253" s="311"/>
      <c r="Q253" s="331"/>
    </row>
    <row r="254" spans="1:17" ht="24" hidden="1" x14ac:dyDescent="0.25">
      <c r="A254" s="30">
        <v>6324</v>
      </c>
      <c r="B254" s="41" t="s">
        <v>301</v>
      </c>
      <c r="C254" s="190">
        <f t="shared" si="243"/>
        <v>0</v>
      </c>
      <c r="D254" s="265"/>
      <c r="E254" s="43"/>
      <c r="F254" s="93">
        <f t="shared" si="254"/>
        <v>0</v>
      </c>
      <c r="G254" s="230"/>
      <c r="H254" s="43"/>
      <c r="I254" s="87">
        <f t="shared" si="255"/>
        <v>0</v>
      </c>
      <c r="J254" s="265"/>
      <c r="K254" s="43"/>
      <c r="L254" s="93">
        <f t="shared" si="256"/>
        <v>0</v>
      </c>
      <c r="M254" s="819"/>
      <c r="N254" s="820"/>
      <c r="O254" s="821">
        <f t="shared" si="257"/>
        <v>0</v>
      </c>
      <c r="P254" s="311"/>
      <c r="Q254" s="331"/>
    </row>
    <row r="255" spans="1:17" hidden="1" x14ac:dyDescent="0.25">
      <c r="A255" s="27">
        <v>6329</v>
      </c>
      <c r="B255" s="38" t="s">
        <v>302</v>
      </c>
      <c r="C255" s="189">
        <f t="shared" si="243"/>
        <v>0</v>
      </c>
      <c r="D255" s="264"/>
      <c r="E255" s="40"/>
      <c r="F255" s="175">
        <f t="shared" si="254"/>
        <v>0</v>
      </c>
      <c r="G255" s="220"/>
      <c r="H255" s="40"/>
      <c r="I255" s="86">
        <f t="shared" si="255"/>
        <v>0</v>
      </c>
      <c r="J255" s="264"/>
      <c r="K255" s="40"/>
      <c r="L255" s="175">
        <f t="shared" si="256"/>
        <v>0</v>
      </c>
      <c r="M255" s="816"/>
      <c r="N255" s="817"/>
      <c r="O255" s="818">
        <f t="shared" si="257"/>
        <v>0</v>
      </c>
      <c r="P255" s="310"/>
      <c r="Q255" s="331"/>
    </row>
    <row r="256" spans="1:17" ht="24" hidden="1" x14ac:dyDescent="0.25">
      <c r="A256" s="90">
        <v>6330</v>
      </c>
      <c r="B256" s="91" t="s">
        <v>248</v>
      </c>
      <c r="C256" s="201">
        <f t="shared" si="243"/>
        <v>0</v>
      </c>
      <c r="D256" s="266"/>
      <c r="E256" s="80"/>
      <c r="F256" s="443">
        <f t="shared" si="254"/>
        <v>0</v>
      </c>
      <c r="G256" s="235"/>
      <c r="H256" s="80"/>
      <c r="I256" s="159">
        <f t="shared" si="255"/>
        <v>0</v>
      </c>
      <c r="J256" s="266"/>
      <c r="K256" s="80"/>
      <c r="L256" s="443">
        <f t="shared" si="256"/>
        <v>0</v>
      </c>
      <c r="M256" s="833"/>
      <c r="N256" s="834"/>
      <c r="O256" s="832">
        <f t="shared" si="257"/>
        <v>0</v>
      </c>
      <c r="P256" s="320"/>
      <c r="Q256" s="331"/>
    </row>
    <row r="257" spans="1:17" hidden="1" x14ac:dyDescent="0.25">
      <c r="A257" s="72">
        <v>6360</v>
      </c>
      <c r="B257" s="41" t="s">
        <v>249</v>
      </c>
      <c r="C257" s="190">
        <f t="shared" si="243"/>
        <v>0</v>
      </c>
      <c r="D257" s="265"/>
      <c r="E257" s="43"/>
      <c r="F257" s="93">
        <f t="shared" si="254"/>
        <v>0</v>
      </c>
      <c r="G257" s="230"/>
      <c r="H257" s="43"/>
      <c r="I257" s="87">
        <f t="shared" si="255"/>
        <v>0</v>
      </c>
      <c r="J257" s="265"/>
      <c r="K257" s="43"/>
      <c r="L257" s="93">
        <f t="shared" si="256"/>
        <v>0</v>
      </c>
      <c r="M257" s="819"/>
      <c r="N257" s="820"/>
      <c r="O257" s="821">
        <f t="shared" si="257"/>
        <v>0</v>
      </c>
      <c r="P257" s="311"/>
      <c r="Q257" s="331"/>
    </row>
    <row r="258" spans="1:17" ht="36" hidden="1" x14ac:dyDescent="0.25">
      <c r="A258" s="34">
        <v>6400</v>
      </c>
      <c r="B258" s="69" t="s">
        <v>250</v>
      </c>
      <c r="C258" s="188">
        <f t="shared" si="243"/>
        <v>0</v>
      </c>
      <c r="D258" s="127">
        <f t="shared" ref="D258:E258" si="258">SUM(D259,D263)</f>
        <v>0</v>
      </c>
      <c r="E258" s="36">
        <f t="shared" si="258"/>
        <v>0</v>
      </c>
      <c r="F258" s="174">
        <f>SUM(F259,F263)</f>
        <v>0</v>
      </c>
      <c r="G258" s="228">
        <f t="shared" ref="G258:O258" si="259">SUM(G259,G263)</f>
        <v>0</v>
      </c>
      <c r="H258" s="36">
        <f t="shared" si="259"/>
        <v>0</v>
      </c>
      <c r="I258" s="120">
        <f t="shared" si="259"/>
        <v>0</v>
      </c>
      <c r="J258" s="127">
        <f t="shared" si="259"/>
        <v>0</v>
      </c>
      <c r="K258" s="36">
        <f t="shared" si="259"/>
        <v>0</v>
      </c>
      <c r="L258" s="174">
        <f t="shared" si="259"/>
        <v>0</v>
      </c>
      <c r="M258" s="810">
        <f t="shared" si="259"/>
        <v>0</v>
      </c>
      <c r="N258" s="811">
        <f t="shared" si="259"/>
        <v>0</v>
      </c>
      <c r="O258" s="812">
        <f t="shared" si="259"/>
        <v>0</v>
      </c>
      <c r="P258" s="441"/>
      <c r="Q258" s="331"/>
    </row>
    <row r="259" spans="1:17" ht="24" hidden="1" x14ac:dyDescent="0.25">
      <c r="A259" s="686">
        <v>6410</v>
      </c>
      <c r="B259" s="38" t="s">
        <v>251</v>
      </c>
      <c r="C259" s="189">
        <f t="shared" si="243"/>
        <v>0</v>
      </c>
      <c r="D259" s="128">
        <f t="shared" ref="D259:E259" si="260">SUM(D260:D262)</f>
        <v>0</v>
      </c>
      <c r="E259" s="75">
        <f t="shared" si="260"/>
        <v>0</v>
      </c>
      <c r="F259" s="175">
        <f>SUM(F260:F262)</f>
        <v>0</v>
      </c>
      <c r="G259" s="233">
        <f t="shared" ref="G259:O259" si="261">SUM(G260:G262)</f>
        <v>0</v>
      </c>
      <c r="H259" s="75">
        <f t="shared" si="261"/>
        <v>0</v>
      </c>
      <c r="I259" s="86">
        <f t="shared" si="261"/>
        <v>0</v>
      </c>
      <c r="J259" s="128">
        <f t="shared" si="261"/>
        <v>0</v>
      </c>
      <c r="K259" s="75">
        <f t="shared" si="261"/>
        <v>0</v>
      </c>
      <c r="L259" s="175">
        <f t="shared" si="261"/>
        <v>0</v>
      </c>
      <c r="M259" s="826">
        <f t="shared" si="261"/>
        <v>0</v>
      </c>
      <c r="N259" s="827">
        <f t="shared" si="261"/>
        <v>0</v>
      </c>
      <c r="O259" s="830">
        <f t="shared" si="261"/>
        <v>0</v>
      </c>
      <c r="P259" s="323"/>
      <c r="Q259" s="331"/>
    </row>
    <row r="260" spans="1:17" hidden="1" x14ac:dyDescent="0.25">
      <c r="A260" s="30">
        <v>6411</v>
      </c>
      <c r="B260" s="92" t="s">
        <v>252</v>
      </c>
      <c r="C260" s="190">
        <f t="shared" si="243"/>
        <v>0</v>
      </c>
      <c r="D260" s="265"/>
      <c r="E260" s="43"/>
      <c r="F260" s="93">
        <f t="shared" ref="F260:F262" si="262">D260+E260</f>
        <v>0</v>
      </c>
      <c r="G260" s="230"/>
      <c r="H260" s="43"/>
      <c r="I260" s="87">
        <f t="shared" ref="I260:I262" si="263">G260+H260</f>
        <v>0</v>
      </c>
      <c r="J260" s="265"/>
      <c r="K260" s="43"/>
      <c r="L260" s="93">
        <f t="shared" ref="L260:L262" si="264">J260+K260</f>
        <v>0</v>
      </c>
      <c r="M260" s="819"/>
      <c r="N260" s="820"/>
      <c r="O260" s="821">
        <f t="shared" ref="O260:O262" si="265">M260+N260</f>
        <v>0</v>
      </c>
      <c r="P260" s="311"/>
      <c r="Q260" s="331"/>
    </row>
    <row r="261" spans="1:17" ht="36" hidden="1" x14ac:dyDescent="0.25">
      <c r="A261" s="30">
        <v>6412</v>
      </c>
      <c r="B261" s="41" t="s">
        <v>253</v>
      </c>
      <c r="C261" s="190">
        <f t="shared" si="243"/>
        <v>0</v>
      </c>
      <c r="D261" s="265"/>
      <c r="E261" s="43"/>
      <c r="F261" s="93">
        <f t="shared" si="262"/>
        <v>0</v>
      </c>
      <c r="G261" s="230"/>
      <c r="H261" s="43"/>
      <c r="I261" s="87">
        <f t="shared" si="263"/>
        <v>0</v>
      </c>
      <c r="J261" s="265"/>
      <c r="K261" s="43"/>
      <c r="L261" s="93">
        <f t="shared" si="264"/>
        <v>0</v>
      </c>
      <c r="M261" s="819"/>
      <c r="N261" s="820"/>
      <c r="O261" s="821">
        <f t="shared" si="265"/>
        <v>0</v>
      </c>
      <c r="P261" s="311"/>
      <c r="Q261" s="331"/>
    </row>
    <row r="262" spans="1:17" ht="36" hidden="1" x14ac:dyDescent="0.25">
      <c r="A262" s="30">
        <v>6419</v>
      </c>
      <c r="B262" s="41" t="s">
        <v>254</v>
      </c>
      <c r="C262" s="190">
        <f t="shared" si="243"/>
        <v>0</v>
      </c>
      <c r="D262" s="265"/>
      <c r="E262" s="43"/>
      <c r="F262" s="93">
        <f t="shared" si="262"/>
        <v>0</v>
      </c>
      <c r="G262" s="230"/>
      <c r="H262" s="43"/>
      <c r="I262" s="87">
        <f t="shared" si="263"/>
        <v>0</v>
      </c>
      <c r="J262" s="265"/>
      <c r="K262" s="43"/>
      <c r="L262" s="93">
        <f t="shared" si="264"/>
        <v>0</v>
      </c>
      <c r="M262" s="819"/>
      <c r="N262" s="820"/>
      <c r="O262" s="821">
        <f t="shared" si="265"/>
        <v>0</v>
      </c>
      <c r="P262" s="311"/>
      <c r="Q262" s="331"/>
    </row>
    <row r="263" spans="1:17" ht="36" hidden="1" x14ac:dyDescent="0.25">
      <c r="A263" s="72">
        <v>6420</v>
      </c>
      <c r="B263" s="41" t="s">
        <v>255</v>
      </c>
      <c r="C263" s="190">
        <f t="shared" si="243"/>
        <v>0</v>
      </c>
      <c r="D263" s="129">
        <f t="shared" ref="D263:E263" si="266">SUM(D264:D267)</f>
        <v>0</v>
      </c>
      <c r="E263" s="73">
        <f t="shared" si="266"/>
        <v>0</v>
      </c>
      <c r="F263" s="93">
        <f>SUM(F264:F267)</f>
        <v>0</v>
      </c>
      <c r="G263" s="231">
        <f t="shared" ref="G263:N263" si="267">SUM(G264:G267)</f>
        <v>0</v>
      </c>
      <c r="H263" s="73">
        <f t="shared" si="267"/>
        <v>0</v>
      </c>
      <c r="I263" s="87">
        <f t="shared" si="267"/>
        <v>0</v>
      </c>
      <c r="J263" s="129">
        <f t="shared" si="267"/>
        <v>0</v>
      </c>
      <c r="K263" s="73">
        <f t="shared" si="267"/>
        <v>0</v>
      </c>
      <c r="L263" s="93">
        <f t="shared" si="267"/>
        <v>0</v>
      </c>
      <c r="M263" s="822">
        <f t="shared" si="267"/>
        <v>0</v>
      </c>
      <c r="N263" s="823">
        <f t="shared" si="267"/>
        <v>0</v>
      </c>
      <c r="O263" s="821">
        <f>SUM(O264:O267)</f>
        <v>0</v>
      </c>
      <c r="P263" s="311"/>
      <c r="Q263" s="331"/>
    </row>
    <row r="264" spans="1:17" hidden="1" x14ac:dyDescent="0.25">
      <c r="A264" s="30">
        <v>6421</v>
      </c>
      <c r="B264" s="41" t="s">
        <v>256</v>
      </c>
      <c r="C264" s="190">
        <f t="shared" si="243"/>
        <v>0</v>
      </c>
      <c r="D264" s="265"/>
      <c r="E264" s="43"/>
      <c r="F264" s="93">
        <f t="shared" ref="F264:F267" si="268">D264+E264</f>
        <v>0</v>
      </c>
      <c r="G264" s="230"/>
      <c r="H264" s="43"/>
      <c r="I264" s="87">
        <f t="shared" ref="I264:I267" si="269">G264+H264</f>
        <v>0</v>
      </c>
      <c r="J264" s="265"/>
      <c r="K264" s="43"/>
      <c r="L264" s="93">
        <f t="shared" ref="L264:L267" si="270">J264+K264</f>
        <v>0</v>
      </c>
      <c r="M264" s="819"/>
      <c r="N264" s="820"/>
      <c r="O264" s="821">
        <f t="shared" ref="O264:O267" si="271">M264+N264</f>
        <v>0</v>
      </c>
      <c r="P264" s="311"/>
      <c r="Q264" s="331"/>
    </row>
    <row r="265" spans="1:17" hidden="1" x14ac:dyDescent="0.25">
      <c r="A265" s="30">
        <v>6422</v>
      </c>
      <c r="B265" s="41" t="s">
        <v>257</v>
      </c>
      <c r="C265" s="190">
        <f t="shared" si="243"/>
        <v>0</v>
      </c>
      <c r="D265" s="265"/>
      <c r="E265" s="43"/>
      <c r="F265" s="93">
        <f t="shared" si="268"/>
        <v>0</v>
      </c>
      <c r="G265" s="230"/>
      <c r="H265" s="43"/>
      <c r="I265" s="87">
        <f t="shared" si="269"/>
        <v>0</v>
      </c>
      <c r="J265" s="265"/>
      <c r="K265" s="43"/>
      <c r="L265" s="93">
        <f t="shared" si="270"/>
        <v>0</v>
      </c>
      <c r="M265" s="819"/>
      <c r="N265" s="820"/>
      <c r="O265" s="821">
        <f t="shared" si="271"/>
        <v>0</v>
      </c>
      <c r="P265" s="311"/>
      <c r="Q265" s="331"/>
    </row>
    <row r="266" spans="1:17" ht="24" hidden="1" x14ac:dyDescent="0.25">
      <c r="A266" s="30">
        <v>6423</v>
      </c>
      <c r="B266" s="41" t="s">
        <v>258</v>
      </c>
      <c r="C266" s="190">
        <f t="shared" si="243"/>
        <v>0</v>
      </c>
      <c r="D266" s="265"/>
      <c r="E266" s="43"/>
      <c r="F266" s="93">
        <f t="shared" si="268"/>
        <v>0</v>
      </c>
      <c r="G266" s="230"/>
      <c r="H266" s="43"/>
      <c r="I266" s="87">
        <f t="shared" si="269"/>
        <v>0</v>
      </c>
      <c r="J266" s="265"/>
      <c r="K266" s="43"/>
      <c r="L266" s="93">
        <f t="shared" si="270"/>
        <v>0</v>
      </c>
      <c r="M266" s="819"/>
      <c r="N266" s="820"/>
      <c r="O266" s="821">
        <f t="shared" si="271"/>
        <v>0</v>
      </c>
      <c r="P266" s="311"/>
      <c r="Q266" s="331"/>
    </row>
    <row r="267" spans="1:17" ht="36" hidden="1" x14ac:dyDescent="0.25">
      <c r="A267" s="30">
        <v>6424</v>
      </c>
      <c r="B267" s="41" t="s">
        <v>259</v>
      </c>
      <c r="C267" s="190">
        <f t="shared" si="243"/>
        <v>0</v>
      </c>
      <c r="D267" s="265"/>
      <c r="E267" s="43"/>
      <c r="F267" s="93">
        <f t="shared" si="268"/>
        <v>0</v>
      </c>
      <c r="G267" s="230"/>
      <c r="H267" s="43"/>
      <c r="I267" s="87">
        <f t="shared" si="269"/>
        <v>0</v>
      </c>
      <c r="J267" s="265"/>
      <c r="K267" s="43"/>
      <c r="L267" s="93">
        <f t="shared" si="270"/>
        <v>0</v>
      </c>
      <c r="M267" s="819"/>
      <c r="N267" s="820"/>
      <c r="O267" s="821">
        <f t="shared" si="271"/>
        <v>0</v>
      </c>
      <c r="P267" s="311"/>
      <c r="Q267" s="331"/>
    </row>
    <row r="268" spans="1:17" ht="36" hidden="1" x14ac:dyDescent="0.25">
      <c r="A268" s="95">
        <v>7000</v>
      </c>
      <c r="B268" s="95" t="s">
        <v>260</v>
      </c>
      <c r="C268" s="203">
        <f>SUM(F268,I268,L268,O268)</f>
        <v>0</v>
      </c>
      <c r="D268" s="136">
        <f t="shared" ref="D268:E268" si="272">SUM(D269,D279)</f>
        <v>0</v>
      </c>
      <c r="E268" s="96">
        <f t="shared" si="272"/>
        <v>0</v>
      </c>
      <c r="F268" s="267">
        <f>SUM(F269,F279)</f>
        <v>0</v>
      </c>
      <c r="G268" s="237">
        <f t="shared" ref="G268:N268" si="273">SUM(G269,G279)</f>
        <v>0</v>
      </c>
      <c r="H268" s="96">
        <f t="shared" si="273"/>
        <v>0</v>
      </c>
      <c r="I268" s="279">
        <f t="shared" si="273"/>
        <v>0</v>
      </c>
      <c r="J268" s="136">
        <f t="shared" si="273"/>
        <v>0</v>
      </c>
      <c r="K268" s="96">
        <f t="shared" si="273"/>
        <v>0</v>
      </c>
      <c r="L268" s="267">
        <f t="shared" si="273"/>
        <v>0</v>
      </c>
      <c r="M268" s="838">
        <f t="shared" si="273"/>
        <v>0</v>
      </c>
      <c r="N268" s="839">
        <f t="shared" si="273"/>
        <v>0</v>
      </c>
      <c r="O268" s="840">
        <f>SUM(O269,O279)</f>
        <v>0</v>
      </c>
      <c r="P268" s="445"/>
      <c r="Q268" s="331"/>
    </row>
    <row r="269" spans="1:17" ht="24" hidden="1" x14ac:dyDescent="0.25">
      <c r="A269" s="34">
        <v>7200</v>
      </c>
      <c r="B269" s="69" t="s">
        <v>261</v>
      </c>
      <c r="C269" s="188">
        <f t="shared" si="243"/>
        <v>0</v>
      </c>
      <c r="D269" s="127">
        <f t="shared" ref="D269:E269" si="274">SUM(D270,D271,D274,D275,D278)</f>
        <v>0</v>
      </c>
      <c r="E269" s="36">
        <f t="shared" si="274"/>
        <v>0</v>
      </c>
      <c r="F269" s="174">
        <f>SUM(F270,F271,F274,F275,F278)</f>
        <v>0</v>
      </c>
      <c r="G269" s="228"/>
      <c r="H269" s="36"/>
      <c r="I269" s="120">
        <f>SUM(I270,I271,I274,I275,I278)</f>
        <v>0</v>
      </c>
      <c r="J269" s="127"/>
      <c r="K269" s="36"/>
      <c r="L269" s="174">
        <f>SUM(L270,L271,L274,L275,L278)</f>
        <v>0</v>
      </c>
      <c r="M269" s="810"/>
      <c r="N269" s="811"/>
      <c r="O269" s="831">
        <f>SUM(O270,O271,O274,O275,O278)</f>
        <v>0</v>
      </c>
      <c r="P269" s="440"/>
      <c r="Q269" s="331"/>
    </row>
    <row r="270" spans="1:17" ht="24" hidden="1" x14ac:dyDescent="0.25">
      <c r="A270" s="686">
        <v>7210</v>
      </c>
      <c r="B270" s="38" t="s">
        <v>262</v>
      </c>
      <c r="C270" s="189">
        <f t="shared" si="243"/>
        <v>0</v>
      </c>
      <c r="D270" s="264"/>
      <c r="E270" s="40"/>
      <c r="F270" s="175">
        <f>D270+E270</f>
        <v>0</v>
      </c>
      <c r="G270" s="220"/>
      <c r="H270" s="40"/>
      <c r="I270" s="86">
        <f>G270+H270</f>
        <v>0</v>
      </c>
      <c r="J270" s="264"/>
      <c r="K270" s="40"/>
      <c r="L270" s="175">
        <f>J270+K270</f>
        <v>0</v>
      </c>
      <c r="M270" s="816"/>
      <c r="N270" s="817"/>
      <c r="O270" s="818">
        <f>M270+N270</f>
        <v>0</v>
      </c>
      <c r="P270" s="310"/>
      <c r="Q270" s="331"/>
    </row>
    <row r="271" spans="1:17" s="94" customFormat="1" ht="36" hidden="1" x14ac:dyDescent="0.25">
      <c r="A271" s="72">
        <v>7220</v>
      </c>
      <c r="B271" s="41" t="s">
        <v>263</v>
      </c>
      <c r="C271" s="190">
        <f t="shared" si="243"/>
        <v>0</v>
      </c>
      <c r="D271" s="129">
        <f t="shared" ref="D271:E271" si="275">SUM(D272:D273)</f>
        <v>0</v>
      </c>
      <c r="E271" s="73">
        <f t="shared" si="275"/>
        <v>0</v>
      </c>
      <c r="F271" s="93">
        <f>SUM(F272:F273)</f>
        <v>0</v>
      </c>
      <c r="G271" s="231">
        <f t="shared" ref="G271:O271" si="276">SUM(G272:G273)</f>
        <v>0</v>
      </c>
      <c r="H271" s="73">
        <f t="shared" si="276"/>
        <v>0</v>
      </c>
      <c r="I271" s="87">
        <f t="shared" si="276"/>
        <v>0</v>
      </c>
      <c r="J271" s="129">
        <f t="shared" si="276"/>
        <v>0</v>
      </c>
      <c r="K271" s="73">
        <f t="shared" si="276"/>
        <v>0</v>
      </c>
      <c r="L271" s="93">
        <f t="shared" si="276"/>
        <v>0</v>
      </c>
      <c r="M271" s="822">
        <f t="shared" si="276"/>
        <v>0</v>
      </c>
      <c r="N271" s="823">
        <f t="shared" si="276"/>
        <v>0</v>
      </c>
      <c r="O271" s="821">
        <f t="shared" si="276"/>
        <v>0</v>
      </c>
      <c r="P271" s="311"/>
      <c r="Q271" s="343"/>
    </row>
    <row r="272" spans="1:17" s="94" customFormat="1" ht="36" hidden="1" x14ac:dyDescent="0.25">
      <c r="A272" s="30">
        <v>7221</v>
      </c>
      <c r="B272" s="41" t="s">
        <v>264</v>
      </c>
      <c r="C272" s="190">
        <f t="shared" si="243"/>
        <v>0</v>
      </c>
      <c r="D272" s="265"/>
      <c r="E272" s="43"/>
      <c r="F272" s="93">
        <f t="shared" ref="F272:F274" si="277">D272+E272</f>
        <v>0</v>
      </c>
      <c r="G272" s="230"/>
      <c r="H272" s="43"/>
      <c r="I272" s="87">
        <f t="shared" ref="I272:I274" si="278">G272+H272</f>
        <v>0</v>
      </c>
      <c r="J272" s="265"/>
      <c r="K272" s="43"/>
      <c r="L272" s="93">
        <f t="shared" ref="L272:L274" si="279">J272+K272</f>
        <v>0</v>
      </c>
      <c r="M272" s="819"/>
      <c r="N272" s="820"/>
      <c r="O272" s="821">
        <f t="shared" ref="O272:O274" si="280">M272+N272</f>
        <v>0</v>
      </c>
      <c r="P272" s="311"/>
      <c r="Q272" s="343"/>
    </row>
    <row r="273" spans="1:17" s="94" customFormat="1" ht="36" hidden="1" x14ac:dyDescent="0.25">
      <c r="A273" s="30">
        <v>7222</v>
      </c>
      <c r="B273" s="41" t="s">
        <v>265</v>
      </c>
      <c r="C273" s="190">
        <f t="shared" si="243"/>
        <v>0</v>
      </c>
      <c r="D273" s="265"/>
      <c r="E273" s="43"/>
      <c r="F273" s="93">
        <f t="shared" si="277"/>
        <v>0</v>
      </c>
      <c r="G273" s="230"/>
      <c r="H273" s="43"/>
      <c r="I273" s="87">
        <f t="shared" si="278"/>
        <v>0</v>
      </c>
      <c r="J273" s="265"/>
      <c r="K273" s="43"/>
      <c r="L273" s="93">
        <f t="shared" si="279"/>
        <v>0</v>
      </c>
      <c r="M273" s="819"/>
      <c r="N273" s="820"/>
      <c r="O273" s="821">
        <f t="shared" si="280"/>
        <v>0</v>
      </c>
      <c r="P273" s="311"/>
      <c r="Q273" s="343"/>
    </row>
    <row r="274" spans="1:17" ht="24" hidden="1" x14ac:dyDescent="0.25">
      <c r="A274" s="72">
        <v>7230</v>
      </c>
      <c r="B274" s="41" t="s">
        <v>308</v>
      </c>
      <c r="C274" s="190">
        <f t="shared" si="243"/>
        <v>0</v>
      </c>
      <c r="D274" s="265"/>
      <c r="E274" s="43"/>
      <c r="F274" s="93">
        <f t="shared" si="277"/>
        <v>0</v>
      </c>
      <c r="G274" s="230"/>
      <c r="H274" s="43"/>
      <c r="I274" s="87">
        <f t="shared" si="278"/>
        <v>0</v>
      </c>
      <c r="J274" s="265"/>
      <c r="K274" s="43"/>
      <c r="L274" s="93">
        <f t="shared" si="279"/>
        <v>0</v>
      </c>
      <c r="M274" s="819"/>
      <c r="N274" s="820"/>
      <c r="O274" s="821">
        <f t="shared" si="280"/>
        <v>0</v>
      </c>
      <c r="P274" s="311"/>
      <c r="Q274" s="331"/>
    </row>
    <row r="275" spans="1:17" ht="24" hidden="1" x14ac:dyDescent="0.25">
      <c r="A275" s="72">
        <v>7240</v>
      </c>
      <c r="B275" s="41" t="s">
        <v>266</v>
      </c>
      <c r="C275" s="190">
        <f t="shared" si="243"/>
        <v>0</v>
      </c>
      <c r="D275" s="129">
        <f t="shared" ref="D275:E275" si="281">SUM(D276:D277)</f>
        <v>0</v>
      </c>
      <c r="E275" s="73">
        <f t="shared" si="281"/>
        <v>0</v>
      </c>
      <c r="F275" s="93">
        <f>SUM(F276:F277)</f>
        <v>0</v>
      </c>
      <c r="G275" s="231">
        <f t="shared" ref="G275:O275" si="282">SUM(G276:G277)</f>
        <v>0</v>
      </c>
      <c r="H275" s="73">
        <f t="shared" si="282"/>
        <v>0</v>
      </c>
      <c r="I275" s="87">
        <f t="shared" si="282"/>
        <v>0</v>
      </c>
      <c r="J275" s="129">
        <f t="shared" si="282"/>
        <v>0</v>
      </c>
      <c r="K275" s="73">
        <f t="shared" si="282"/>
        <v>0</v>
      </c>
      <c r="L275" s="93">
        <f t="shared" si="282"/>
        <v>0</v>
      </c>
      <c r="M275" s="822">
        <f t="shared" si="282"/>
        <v>0</v>
      </c>
      <c r="N275" s="823">
        <f t="shared" si="282"/>
        <v>0</v>
      </c>
      <c r="O275" s="821">
        <f t="shared" si="282"/>
        <v>0</v>
      </c>
      <c r="P275" s="311"/>
      <c r="Q275" s="331"/>
    </row>
    <row r="276" spans="1:17" ht="48" hidden="1" x14ac:dyDescent="0.25">
      <c r="A276" s="30">
        <v>7245</v>
      </c>
      <c r="B276" s="41" t="s">
        <v>267</v>
      </c>
      <c r="C276" s="190">
        <f t="shared" si="243"/>
        <v>0</v>
      </c>
      <c r="D276" s="265"/>
      <c r="E276" s="43"/>
      <c r="F276" s="93">
        <f t="shared" ref="F276:F278" si="283">D276+E276</f>
        <v>0</v>
      </c>
      <c r="G276" s="230"/>
      <c r="H276" s="43"/>
      <c r="I276" s="87">
        <f t="shared" ref="I276:I278" si="284">G276+H276</f>
        <v>0</v>
      </c>
      <c r="J276" s="265"/>
      <c r="K276" s="43"/>
      <c r="L276" s="93">
        <f t="shared" ref="L276:L278" si="285">J276+K276</f>
        <v>0</v>
      </c>
      <c r="M276" s="819"/>
      <c r="N276" s="820"/>
      <c r="O276" s="821">
        <f t="shared" ref="O276:O278" si="286">M276+N276</f>
        <v>0</v>
      </c>
      <c r="P276" s="311"/>
      <c r="Q276" s="331"/>
    </row>
    <row r="277" spans="1:17" ht="96" hidden="1" x14ac:dyDescent="0.25">
      <c r="A277" s="30">
        <v>7246</v>
      </c>
      <c r="B277" s="41" t="s">
        <v>268</v>
      </c>
      <c r="C277" s="190">
        <f t="shared" si="243"/>
        <v>0</v>
      </c>
      <c r="D277" s="265"/>
      <c r="E277" s="43"/>
      <c r="F277" s="93">
        <f t="shared" si="283"/>
        <v>0</v>
      </c>
      <c r="G277" s="230"/>
      <c r="H277" s="43"/>
      <c r="I277" s="87">
        <f t="shared" si="284"/>
        <v>0</v>
      </c>
      <c r="J277" s="265"/>
      <c r="K277" s="43"/>
      <c r="L277" s="93">
        <f t="shared" si="285"/>
        <v>0</v>
      </c>
      <c r="M277" s="819"/>
      <c r="N277" s="820"/>
      <c r="O277" s="821">
        <f t="shared" si="286"/>
        <v>0</v>
      </c>
      <c r="P277" s="311"/>
      <c r="Q277" s="331"/>
    </row>
    <row r="278" spans="1:17" ht="24" hidden="1" x14ac:dyDescent="0.25">
      <c r="A278" s="90">
        <v>7260</v>
      </c>
      <c r="B278" s="38" t="s">
        <v>269</v>
      </c>
      <c r="C278" s="189">
        <f t="shared" si="243"/>
        <v>0</v>
      </c>
      <c r="D278" s="264"/>
      <c r="E278" s="40"/>
      <c r="F278" s="175">
        <f t="shared" si="283"/>
        <v>0</v>
      </c>
      <c r="G278" s="220"/>
      <c r="H278" s="40"/>
      <c r="I278" s="86">
        <f t="shared" si="284"/>
        <v>0</v>
      </c>
      <c r="J278" s="264"/>
      <c r="K278" s="40"/>
      <c r="L278" s="175">
        <f t="shared" si="285"/>
        <v>0</v>
      </c>
      <c r="M278" s="816"/>
      <c r="N278" s="817"/>
      <c r="O278" s="818">
        <f t="shared" si="286"/>
        <v>0</v>
      </c>
      <c r="P278" s="310"/>
      <c r="Q278" s="331"/>
    </row>
    <row r="279" spans="1:17" hidden="1" x14ac:dyDescent="0.25">
      <c r="A279" s="52">
        <v>7700</v>
      </c>
      <c r="B279" s="103" t="s">
        <v>298</v>
      </c>
      <c r="C279" s="204">
        <f t="shared" si="243"/>
        <v>0</v>
      </c>
      <c r="D279" s="137">
        <f t="shared" ref="D279:O279" si="287">D280</f>
        <v>0</v>
      </c>
      <c r="E279" s="104">
        <f t="shared" si="287"/>
        <v>0</v>
      </c>
      <c r="F279" s="176">
        <f t="shared" si="287"/>
        <v>0</v>
      </c>
      <c r="G279" s="238">
        <f t="shared" si="287"/>
        <v>0</v>
      </c>
      <c r="H279" s="104">
        <f t="shared" si="287"/>
        <v>0</v>
      </c>
      <c r="I279" s="280">
        <f t="shared" si="287"/>
        <v>0</v>
      </c>
      <c r="J279" s="137">
        <f t="shared" si="287"/>
        <v>0</v>
      </c>
      <c r="K279" s="104">
        <f t="shared" si="287"/>
        <v>0</v>
      </c>
      <c r="L279" s="176">
        <f t="shared" si="287"/>
        <v>0</v>
      </c>
      <c r="M279" s="841">
        <f t="shared" si="287"/>
        <v>0</v>
      </c>
      <c r="N279" s="842">
        <f t="shared" si="287"/>
        <v>0</v>
      </c>
      <c r="O279" s="843">
        <f t="shared" si="287"/>
        <v>0</v>
      </c>
      <c r="P279" s="441"/>
      <c r="Q279" s="331"/>
    </row>
    <row r="280" spans="1:17" hidden="1" x14ac:dyDescent="0.25">
      <c r="A280" s="70">
        <v>7720</v>
      </c>
      <c r="B280" s="38" t="s">
        <v>299</v>
      </c>
      <c r="C280" s="191">
        <f t="shared" si="243"/>
        <v>0</v>
      </c>
      <c r="D280" s="257"/>
      <c r="E280" s="47"/>
      <c r="F280" s="426">
        <f>D280+E280</f>
        <v>0</v>
      </c>
      <c r="G280" s="239"/>
      <c r="H280" s="47"/>
      <c r="I280" s="158">
        <f>G280+H280</f>
        <v>0</v>
      </c>
      <c r="J280" s="257"/>
      <c r="K280" s="47"/>
      <c r="L280" s="426">
        <f>J280+K280</f>
        <v>0</v>
      </c>
      <c r="M280" s="844"/>
      <c r="N280" s="845"/>
      <c r="O280" s="830">
        <f>M280+N280</f>
        <v>0</v>
      </c>
      <c r="P280" s="323"/>
      <c r="Q280" s="331"/>
    </row>
    <row r="281" spans="1:17" hidden="1" x14ac:dyDescent="0.25">
      <c r="A281" s="92"/>
      <c r="B281" s="41" t="s">
        <v>270</v>
      </c>
      <c r="C281" s="190">
        <f t="shared" si="243"/>
        <v>0</v>
      </c>
      <c r="D281" s="129">
        <f t="shared" ref="D281:E281" si="288">SUM(D282:D283)</f>
        <v>0</v>
      </c>
      <c r="E281" s="73">
        <f t="shared" si="288"/>
        <v>0</v>
      </c>
      <c r="F281" s="93">
        <f>SUM(F282:F283)</f>
        <v>0</v>
      </c>
      <c r="G281" s="231">
        <f t="shared" ref="G281:O281" si="289">SUM(G282:G283)</f>
        <v>0</v>
      </c>
      <c r="H281" s="73">
        <f t="shared" si="289"/>
        <v>0</v>
      </c>
      <c r="I281" s="87">
        <f t="shared" si="289"/>
        <v>0</v>
      </c>
      <c r="J281" s="129">
        <f t="shared" si="289"/>
        <v>0</v>
      </c>
      <c r="K281" s="73">
        <f t="shared" si="289"/>
        <v>0</v>
      </c>
      <c r="L281" s="93">
        <f t="shared" si="289"/>
        <v>0</v>
      </c>
      <c r="M281" s="822">
        <f t="shared" si="289"/>
        <v>0</v>
      </c>
      <c r="N281" s="823">
        <f t="shared" si="289"/>
        <v>0</v>
      </c>
      <c r="O281" s="821">
        <f t="shared" si="289"/>
        <v>0</v>
      </c>
      <c r="P281" s="311"/>
      <c r="Q281" s="331"/>
    </row>
    <row r="282" spans="1:17" hidden="1" x14ac:dyDescent="0.25">
      <c r="A282" s="92" t="s">
        <v>271</v>
      </c>
      <c r="B282" s="30" t="s">
        <v>272</v>
      </c>
      <c r="C282" s="190">
        <f t="shared" si="243"/>
        <v>0</v>
      </c>
      <c r="D282" s="265"/>
      <c r="E282" s="43"/>
      <c r="F282" s="93">
        <f>E282+D282</f>
        <v>0</v>
      </c>
      <c r="G282" s="230"/>
      <c r="H282" s="43"/>
      <c r="I282" s="87">
        <f>H282+G282</f>
        <v>0</v>
      </c>
      <c r="J282" s="265"/>
      <c r="K282" s="43"/>
      <c r="L282" s="93">
        <f>K282+J282</f>
        <v>0</v>
      </c>
      <c r="M282" s="819"/>
      <c r="N282" s="820"/>
      <c r="O282" s="821">
        <f>N282+M282</f>
        <v>0</v>
      </c>
      <c r="P282" s="311"/>
      <c r="Q282" s="331"/>
    </row>
    <row r="283" spans="1:17" ht="24" hidden="1" x14ac:dyDescent="0.25">
      <c r="A283" s="92" t="s">
        <v>273</v>
      </c>
      <c r="B283" s="97" t="s">
        <v>274</v>
      </c>
      <c r="C283" s="189">
        <f t="shared" si="243"/>
        <v>0</v>
      </c>
      <c r="D283" s="264"/>
      <c r="E283" s="40"/>
      <c r="F283" s="175">
        <f>E283+D283</f>
        <v>0</v>
      </c>
      <c r="G283" s="220"/>
      <c r="H283" s="40"/>
      <c r="I283" s="86">
        <f>H283+G283</f>
        <v>0</v>
      </c>
      <c r="J283" s="264"/>
      <c r="K283" s="40"/>
      <c r="L283" s="175">
        <f>K283+J283</f>
        <v>0</v>
      </c>
      <c r="M283" s="816"/>
      <c r="N283" s="817"/>
      <c r="O283" s="818">
        <f>N283+M283</f>
        <v>0</v>
      </c>
      <c r="P283" s="310"/>
      <c r="Q283" s="331"/>
    </row>
    <row r="284" spans="1:17" ht="12.75" thickBot="1" x14ac:dyDescent="0.3">
      <c r="A284" s="108"/>
      <c r="B284" s="108" t="s">
        <v>275</v>
      </c>
      <c r="C284" s="205">
        <f t="shared" si="243"/>
        <v>878094</v>
      </c>
      <c r="D284" s="138">
        <f t="shared" ref="D284:O284" si="290">SUM(D281,D268,D229,D194,D186,D172,D74,D52)</f>
        <v>350141</v>
      </c>
      <c r="E284" s="281">
        <f t="shared" si="290"/>
        <v>0</v>
      </c>
      <c r="F284" s="324">
        <f t="shared" si="290"/>
        <v>350141</v>
      </c>
      <c r="G284" s="240">
        <f t="shared" si="290"/>
        <v>440392</v>
      </c>
      <c r="H284" s="281">
        <f t="shared" si="290"/>
        <v>0</v>
      </c>
      <c r="I284" s="324">
        <f t="shared" si="290"/>
        <v>440392</v>
      </c>
      <c r="J284" s="138">
        <f t="shared" si="290"/>
        <v>87561</v>
      </c>
      <c r="K284" s="109">
        <f t="shared" si="290"/>
        <v>0</v>
      </c>
      <c r="L284" s="446">
        <f t="shared" si="290"/>
        <v>87561</v>
      </c>
      <c r="M284" s="846">
        <f t="shared" si="290"/>
        <v>0</v>
      </c>
      <c r="N284" s="847">
        <f t="shared" si="290"/>
        <v>0</v>
      </c>
      <c r="O284" s="848">
        <f t="shared" si="290"/>
        <v>0</v>
      </c>
      <c r="P284" s="447"/>
      <c r="Q284" s="331"/>
    </row>
    <row r="285" spans="1:17" s="19" customFormat="1" ht="13.5" hidden="1" thickTop="1" thickBot="1" x14ac:dyDescent="0.3">
      <c r="A285" s="881" t="s">
        <v>276</v>
      </c>
      <c r="B285" s="882"/>
      <c r="C285" s="206">
        <f t="shared" si="243"/>
        <v>0</v>
      </c>
      <c r="D285" s="139">
        <f>SUM(D24,D25,D41,D42)-D50</f>
        <v>0</v>
      </c>
      <c r="E285" s="111">
        <f t="shared" ref="E285:F285" si="291">SUM(E24,E25,E41,E42)-E50</f>
        <v>0</v>
      </c>
      <c r="F285" s="112">
        <f t="shared" si="291"/>
        <v>0</v>
      </c>
      <c r="G285" s="241">
        <f>SUM(G24,G42)-G50</f>
        <v>0</v>
      </c>
      <c r="H285" s="111">
        <f t="shared" ref="H285:I285" si="292">SUM(H24,H42)-H50</f>
        <v>0</v>
      </c>
      <c r="I285" s="123">
        <f t="shared" si="292"/>
        <v>0</v>
      </c>
      <c r="J285" s="139">
        <f>SUM(J26,J42)-J50</f>
        <v>0</v>
      </c>
      <c r="K285" s="111">
        <f t="shared" ref="K285:L285" si="293">SUM(K26,K42)-K50</f>
        <v>0</v>
      </c>
      <c r="L285" s="112">
        <f t="shared" si="293"/>
        <v>0</v>
      </c>
      <c r="M285" s="849">
        <f>SUM(M44)-M50</f>
        <v>0</v>
      </c>
      <c r="N285" s="850">
        <f t="shared" ref="N285:O285" si="294">SUM(N44)-N50</f>
        <v>0</v>
      </c>
      <c r="O285" s="851">
        <f t="shared" si="294"/>
        <v>0</v>
      </c>
      <c r="P285" s="327"/>
      <c r="Q285" s="182"/>
    </row>
    <row r="286" spans="1:17" s="19" customFormat="1" ht="12.75" hidden="1" thickTop="1" x14ac:dyDescent="0.25">
      <c r="A286" s="883" t="s">
        <v>277</v>
      </c>
      <c r="B286" s="884"/>
      <c r="C286" s="207">
        <f t="shared" si="243"/>
        <v>0</v>
      </c>
      <c r="D286" s="140">
        <f>SUM(D287,D288)-D295+D296</f>
        <v>0</v>
      </c>
      <c r="E286" s="101">
        <f t="shared" ref="E286:O286" si="295">SUM(E287,E288)-E295+E296</f>
        <v>0</v>
      </c>
      <c r="F286" s="107">
        <f t="shared" si="295"/>
        <v>0</v>
      </c>
      <c r="G286" s="242">
        <f t="shared" si="295"/>
        <v>0</v>
      </c>
      <c r="H286" s="101">
        <f t="shared" si="295"/>
        <v>0</v>
      </c>
      <c r="I286" s="110">
        <f t="shared" si="295"/>
        <v>0</v>
      </c>
      <c r="J286" s="140">
        <f t="shared" si="295"/>
        <v>0</v>
      </c>
      <c r="K286" s="101">
        <f t="shared" si="295"/>
        <v>0</v>
      </c>
      <c r="L286" s="107">
        <f t="shared" si="295"/>
        <v>0</v>
      </c>
      <c r="M286" s="852">
        <f t="shared" si="295"/>
        <v>0</v>
      </c>
      <c r="N286" s="853">
        <f t="shared" si="295"/>
        <v>0</v>
      </c>
      <c r="O286" s="854">
        <f t="shared" si="295"/>
        <v>0</v>
      </c>
      <c r="P286" s="448"/>
      <c r="Q286" s="182"/>
    </row>
    <row r="287" spans="1:17" s="19" customFormat="1" ht="13.5" hidden="1" thickTop="1" thickBot="1" x14ac:dyDescent="0.3">
      <c r="A287" s="60" t="s">
        <v>278</v>
      </c>
      <c r="B287" s="60" t="s">
        <v>279</v>
      </c>
      <c r="C287" s="197">
        <f t="shared" si="243"/>
        <v>0</v>
      </c>
      <c r="D287" s="131">
        <f t="shared" ref="D287:O287" si="296">D21-D281</f>
        <v>0</v>
      </c>
      <c r="E287" s="61">
        <f t="shared" si="296"/>
        <v>0</v>
      </c>
      <c r="F287" s="168">
        <f t="shared" si="296"/>
        <v>0</v>
      </c>
      <c r="G287" s="224">
        <f t="shared" si="296"/>
        <v>0</v>
      </c>
      <c r="H287" s="61">
        <f t="shared" si="296"/>
        <v>0</v>
      </c>
      <c r="I287" s="114">
        <f t="shared" si="296"/>
        <v>0</v>
      </c>
      <c r="J287" s="131">
        <f t="shared" si="296"/>
        <v>0</v>
      </c>
      <c r="K287" s="61">
        <f t="shared" si="296"/>
        <v>0</v>
      </c>
      <c r="L287" s="168">
        <f t="shared" si="296"/>
        <v>0</v>
      </c>
      <c r="M287" s="798">
        <f t="shared" si="296"/>
        <v>0</v>
      </c>
      <c r="N287" s="799">
        <f t="shared" si="296"/>
        <v>0</v>
      </c>
      <c r="O287" s="800">
        <f t="shared" si="296"/>
        <v>0</v>
      </c>
      <c r="P287" s="435"/>
      <c r="Q287" s="182"/>
    </row>
    <row r="288" spans="1:17" s="19" customFormat="1" ht="12.75" hidden="1" thickTop="1" x14ac:dyDescent="0.25">
      <c r="A288" s="113" t="s">
        <v>280</v>
      </c>
      <c r="B288" s="113" t="s">
        <v>281</v>
      </c>
      <c r="C288" s="207">
        <f t="shared" si="243"/>
        <v>0</v>
      </c>
      <c r="D288" s="140">
        <f t="shared" ref="D288:O288" si="297">SUM(D289,D291,D293)-SUM(D290,D292,D294)</f>
        <v>0</v>
      </c>
      <c r="E288" s="101">
        <f t="shared" si="297"/>
        <v>0</v>
      </c>
      <c r="F288" s="107">
        <f t="shared" si="297"/>
        <v>0</v>
      </c>
      <c r="G288" s="242">
        <f t="shared" si="297"/>
        <v>0</v>
      </c>
      <c r="H288" s="101">
        <f t="shared" si="297"/>
        <v>0</v>
      </c>
      <c r="I288" s="110">
        <f t="shared" si="297"/>
        <v>0</v>
      </c>
      <c r="J288" s="140">
        <f t="shared" si="297"/>
        <v>0</v>
      </c>
      <c r="K288" s="101">
        <f t="shared" si="297"/>
        <v>0</v>
      </c>
      <c r="L288" s="107">
        <f t="shared" si="297"/>
        <v>0</v>
      </c>
      <c r="M288" s="852">
        <f t="shared" si="297"/>
        <v>0</v>
      </c>
      <c r="N288" s="853">
        <f t="shared" si="297"/>
        <v>0</v>
      </c>
      <c r="O288" s="854">
        <f t="shared" si="297"/>
        <v>0</v>
      </c>
      <c r="P288" s="448"/>
      <c r="Q288" s="182"/>
    </row>
    <row r="289" spans="1:17" ht="12.75" hidden="1" thickTop="1" x14ac:dyDescent="0.25">
      <c r="A289" s="98" t="s">
        <v>282</v>
      </c>
      <c r="B289" s="57" t="s">
        <v>283</v>
      </c>
      <c r="C289" s="191">
        <f t="shared" si="243"/>
        <v>0</v>
      </c>
      <c r="D289" s="257"/>
      <c r="E289" s="47"/>
      <c r="F289" s="426">
        <f t="shared" ref="F289:F296" si="298">E289+D289</f>
        <v>0</v>
      </c>
      <c r="G289" s="239"/>
      <c r="H289" s="47"/>
      <c r="I289" s="158">
        <f t="shared" ref="I289:I296" si="299">H289+G289</f>
        <v>0</v>
      </c>
      <c r="J289" s="257"/>
      <c r="K289" s="47"/>
      <c r="L289" s="426">
        <f t="shared" ref="L289:L296" si="300">K289+J289</f>
        <v>0</v>
      </c>
      <c r="M289" s="844"/>
      <c r="N289" s="845"/>
      <c r="O289" s="830">
        <f t="shared" ref="O289:O296" si="301">N289+M289</f>
        <v>0</v>
      </c>
      <c r="P289" s="323"/>
      <c r="Q289" s="331"/>
    </row>
    <row r="290" spans="1:17" ht="24.75" hidden="1" thickTop="1" x14ac:dyDescent="0.25">
      <c r="A290" s="92" t="s">
        <v>284</v>
      </c>
      <c r="B290" s="29" t="s">
        <v>285</v>
      </c>
      <c r="C290" s="190">
        <f t="shared" si="243"/>
        <v>0</v>
      </c>
      <c r="D290" s="265"/>
      <c r="E290" s="43"/>
      <c r="F290" s="93">
        <f t="shared" si="298"/>
        <v>0</v>
      </c>
      <c r="G290" s="230"/>
      <c r="H290" s="43"/>
      <c r="I290" s="87">
        <f t="shared" si="299"/>
        <v>0</v>
      </c>
      <c r="J290" s="265"/>
      <c r="K290" s="43"/>
      <c r="L290" s="93">
        <f t="shared" si="300"/>
        <v>0</v>
      </c>
      <c r="M290" s="819"/>
      <c r="N290" s="820"/>
      <c r="O290" s="821">
        <f t="shared" si="301"/>
        <v>0</v>
      </c>
      <c r="P290" s="311"/>
      <c r="Q290" s="331"/>
    </row>
    <row r="291" spans="1:17" ht="12.75" hidden="1" thickTop="1" x14ac:dyDescent="0.25">
      <c r="A291" s="92" t="s">
        <v>286</v>
      </c>
      <c r="B291" s="29" t="s">
        <v>287</v>
      </c>
      <c r="C291" s="190">
        <f t="shared" si="243"/>
        <v>0</v>
      </c>
      <c r="D291" s="265"/>
      <c r="E291" s="43"/>
      <c r="F291" s="93">
        <f t="shared" si="298"/>
        <v>0</v>
      </c>
      <c r="G291" s="230"/>
      <c r="H291" s="43"/>
      <c r="I291" s="87">
        <f t="shared" si="299"/>
        <v>0</v>
      </c>
      <c r="J291" s="265"/>
      <c r="K291" s="43"/>
      <c r="L291" s="93">
        <f t="shared" si="300"/>
        <v>0</v>
      </c>
      <c r="M291" s="819"/>
      <c r="N291" s="820"/>
      <c r="O291" s="821">
        <f t="shared" si="301"/>
        <v>0</v>
      </c>
      <c r="P291" s="311"/>
      <c r="Q291" s="331"/>
    </row>
    <row r="292" spans="1:17" ht="24.75" hidden="1" thickTop="1" x14ac:dyDescent="0.25">
      <c r="A292" s="92" t="s">
        <v>288</v>
      </c>
      <c r="B292" s="29" t="s">
        <v>289</v>
      </c>
      <c r="C292" s="190">
        <f>SUM(F292,I292,L292,O292)</f>
        <v>0</v>
      </c>
      <c r="D292" s="265"/>
      <c r="E292" s="43"/>
      <c r="F292" s="93">
        <f t="shared" si="298"/>
        <v>0</v>
      </c>
      <c r="G292" s="230"/>
      <c r="H292" s="43"/>
      <c r="I292" s="87">
        <f t="shared" si="299"/>
        <v>0</v>
      </c>
      <c r="J292" s="265"/>
      <c r="K292" s="43"/>
      <c r="L292" s="93">
        <f t="shared" si="300"/>
        <v>0</v>
      </c>
      <c r="M292" s="819"/>
      <c r="N292" s="820"/>
      <c r="O292" s="821">
        <f t="shared" si="301"/>
        <v>0</v>
      </c>
      <c r="P292" s="311"/>
      <c r="Q292" s="331"/>
    </row>
    <row r="293" spans="1:17" ht="12.75" hidden="1" thickTop="1" x14ac:dyDescent="0.25">
      <c r="A293" s="92" t="s">
        <v>290</v>
      </c>
      <c r="B293" s="29" t="s">
        <v>291</v>
      </c>
      <c r="C293" s="190">
        <f t="shared" si="243"/>
        <v>0</v>
      </c>
      <c r="D293" s="265"/>
      <c r="E293" s="43"/>
      <c r="F293" s="93">
        <f t="shared" si="298"/>
        <v>0</v>
      </c>
      <c r="G293" s="230"/>
      <c r="H293" s="43"/>
      <c r="I293" s="87">
        <f t="shared" si="299"/>
        <v>0</v>
      </c>
      <c r="J293" s="265"/>
      <c r="K293" s="43"/>
      <c r="L293" s="93">
        <f t="shared" si="300"/>
        <v>0</v>
      </c>
      <c r="M293" s="819"/>
      <c r="N293" s="820"/>
      <c r="O293" s="821">
        <f t="shared" si="301"/>
        <v>0</v>
      </c>
      <c r="P293" s="311"/>
      <c r="Q293" s="331"/>
    </row>
    <row r="294" spans="1:17" ht="24.75" hidden="1" thickTop="1" x14ac:dyDescent="0.25">
      <c r="A294" s="99" t="s">
        <v>292</v>
      </c>
      <c r="B294" s="100" t="s">
        <v>293</v>
      </c>
      <c r="C294" s="201">
        <f t="shared" si="243"/>
        <v>0</v>
      </c>
      <c r="D294" s="266"/>
      <c r="E294" s="80"/>
      <c r="F294" s="443">
        <f t="shared" si="298"/>
        <v>0</v>
      </c>
      <c r="G294" s="235"/>
      <c r="H294" s="80"/>
      <c r="I294" s="159">
        <f t="shared" si="299"/>
        <v>0</v>
      </c>
      <c r="J294" s="266"/>
      <c r="K294" s="80"/>
      <c r="L294" s="443">
        <f t="shared" si="300"/>
        <v>0</v>
      </c>
      <c r="M294" s="833"/>
      <c r="N294" s="834"/>
      <c r="O294" s="832">
        <f t="shared" si="301"/>
        <v>0</v>
      </c>
      <c r="P294" s="320"/>
      <c r="Q294" s="331"/>
    </row>
    <row r="295" spans="1:17" s="19" customFormat="1" ht="13.5" hidden="1" thickTop="1" thickBot="1" x14ac:dyDescent="0.3">
      <c r="A295" s="115" t="s">
        <v>294</v>
      </c>
      <c r="B295" s="115" t="s">
        <v>295</v>
      </c>
      <c r="C295" s="206">
        <f t="shared" si="243"/>
        <v>0</v>
      </c>
      <c r="D295" s="268"/>
      <c r="E295" s="116"/>
      <c r="F295" s="112">
        <f t="shared" si="298"/>
        <v>0</v>
      </c>
      <c r="G295" s="243"/>
      <c r="H295" s="116"/>
      <c r="I295" s="123">
        <f t="shared" si="299"/>
        <v>0</v>
      </c>
      <c r="J295" s="268"/>
      <c r="K295" s="116"/>
      <c r="L295" s="112">
        <f t="shared" si="300"/>
        <v>0</v>
      </c>
      <c r="M295" s="855"/>
      <c r="N295" s="856"/>
      <c r="O295" s="851">
        <f t="shared" si="301"/>
        <v>0</v>
      </c>
      <c r="P295" s="327"/>
      <c r="Q295" s="182"/>
    </row>
    <row r="296" spans="1:17" s="19" customFormat="1" ht="48.75" hidden="1" thickTop="1" x14ac:dyDescent="0.25">
      <c r="A296" s="113" t="s">
        <v>296</v>
      </c>
      <c r="B296" s="102" t="s">
        <v>297</v>
      </c>
      <c r="C296" s="207">
        <f>SUM(F296,I296,L296,O296)</f>
        <v>0</v>
      </c>
      <c r="D296" s="269"/>
      <c r="E296" s="449"/>
      <c r="F296" s="174">
        <f t="shared" si="298"/>
        <v>0</v>
      </c>
      <c r="G296" s="234"/>
      <c r="H296" s="76"/>
      <c r="I296" s="120">
        <f t="shared" si="299"/>
        <v>0</v>
      </c>
      <c r="J296" s="249"/>
      <c r="K296" s="76"/>
      <c r="L296" s="174">
        <f t="shared" si="300"/>
        <v>0</v>
      </c>
      <c r="M296" s="828"/>
      <c r="N296" s="829"/>
      <c r="O296" s="812">
        <f t="shared" si="301"/>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sheetData>
  <sheetProtection algorithmName="SHA-512" hashValue="A99WZZQP7TFXlkmtHlNQLz91D9fW5IUQiWC3zx83C3F12LoSprAemZGq7SatBOzIqMZooMJ591PAbyxu8HG9gA==" saltValue="j9tbafNiz9w0k/ZURZcFnw==" spinCount="100000" sheet="1" objects="1" scenarios="1" formatCells="0" formatColumns="0" formatRows="0"/>
  <autoFilter ref="A18:P296">
    <filterColumn colId="2">
      <filters blank="1">
        <filter val="1 071"/>
        <filter val="1 104"/>
        <filter val="1 220"/>
        <filter val="1 281"/>
        <filter val="1 299"/>
        <filter val="1 309"/>
        <filter val="1 366"/>
        <filter val="1 380"/>
        <filter val="1 420"/>
        <filter val="1 725"/>
        <filter val="1 730"/>
        <filter val="1 763"/>
        <filter val="1 970"/>
        <filter val="101"/>
        <filter val="120"/>
        <filter val="13 850"/>
        <filter val="14 076"/>
        <filter val="153 737"/>
        <filter val="18 073"/>
        <filter val="18 966"/>
        <filter val="187 501"/>
        <filter val="19 144"/>
        <filter val="2 170"/>
        <filter val="2 380"/>
        <filter val="2 400"/>
        <filter val="2 834"/>
        <filter val="20 497"/>
        <filter val="23 903"/>
        <filter val="24"/>
        <filter val="25 386"/>
        <filter val="290"/>
        <filter val="291"/>
        <filter val="3 605"/>
        <filter val="300"/>
        <filter val="33 764"/>
        <filter val="360"/>
        <filter val="389"/>
        <filter val="4 981"/>
        <filter val="400"/>
        <filter val="445"/>
        <filter val="5 836"/>
        <filter val="50"/>
        <filter val="50 049"/>
        <filter val="500"/>
        <filter val="544"/>
        <filter val="549"/>
        <filter val="57"/>
        <filter val="57 870"/>
        <filter val="573 857"/>
        <filter val="58 466"/>
        <filter val="6 354"/>
        <filter val="632 323"/>
        <filter val="717"/>
        <filter val="75"/>
        <filter val="790 533"/>
        <filter val="819 824"/>
        <filter val="84 010"/>
        <filter val="855"/>
        <filter val="87 561"/>
        <filter val="877 694"/>
        <filter val="878 094"/>
        <filter val="9 177"/>
        <filter val="920"/>
        <filter val="981"/>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106.pielikums Jūrmalas pilsētas domes
2017.gada 23.marta saistošajiem noteikumiem Nr.14
(protokols Nr.6, 9.punkts)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V313"/>
  <sheetViews>
    <sheetView showGridLines="0" view="pageLayout" zoomScaleNormal="100" workbookViewId="0">
      <selection activeCell="T10" sqref="T10"/>
    </sheetView>
  </sheetViews>
  <sheetFormatPr defaultRowHeight="15" outlineLevelCol="1" x14ac:dyDescent="0.25"/>
  <cols>
    <col min="1" max="1" width="10.42578125" style="6" customWidth="1"/>
    <col min="2" max="2" width="28" style="6" customWidth="1"/>
    <col min="3" max="3" width="8" style="6" customWidth="1"/>
    <col min="4" max="4" width="7.8554687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collapsed="1"/>
    <col min="18" max="16384" width="9.140625" style="1"/>
  </cols>
  <sheetData>
    <row r="1" spans="1:17" x14ac:dyDescent="0.25">
      <c r="A1" s="912" t="s">
        <v>396</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517"/>
    </row>
    <row r="3" spans="1:17" ht="12.75" customHeight="1" x14ac:dyDescent="0.25">
      <c r="A3" s="4" t="s">
        <v>0</v>
      </c>
      <c r="B3" s="5"/>
      <c r="C3" s="916" t="s">
        <v>397</v>
      </c>
      <c r="D3" s="916"/>
      <c r="E3" s="916"/>
      <c r="F3" s="916"/>
      <c r="G3" s="916"/>
      <c r="H3" s="916"/>
      <c r="I3" s="916"/>
      <c r="J3" s="916"/>
      <c r="K3" s="916"/>
      <c r="L3" s="916"/>
      <c r="M3" s="916"/>
      <c r="N3" s="916"/>
      <c r="O3" s="916"/>
      <c r="P3" s="917"/>
      <c r="Q3" s="517"/>
    </row>
    <row r="4" spans="1:17" ht="12.75" customHeight="1" x14ac:dyDescent="0.25">
      <c r="A4" s="4" t="s">
        <v>1</v>
      </c>
      <c r="B4" s="5"/>
      <c r="C4" s="916" t="s">
        <v>319</v>
      </c>
      <c r="D4" s="916"/>
      <c r="E4" s="916"/>
      <c r="F4" s="916"/>
      <c r="G4" s="916"/>
      <c r="H4" s="916"/>
      <c r="I4" s="916"/>
      <c r="J4" s="916"/>
      <c r="K4" s="916"/>
      <c r="L4" s="916"/>
      <c r="M4" s="916"/>
      <c r="N4" s="916"/>
      <c r="O4" s="916"/>
      <c r="P4" s="917"/>
      <c r="Q4" s="517"/>
    </row>
    <row r="5" spans="1:17" ht="12.75" customHeight="1" x14ac:dyDescent="0.25">
      <c r="A5" s="2" t="s">
        <v>2</v>
      </c>
      <c r="B5" s="3"/>
      <c r="C5" s="891" t="s">
        <v>320</v>
      </c>
      <c r="D5" s="891"/>
      <c r="E5" s="891"/>
      <c r="F5" s="891"/>
      <c r="G5" s="891"/>
      <c r="H5" s="891"/>
      <c r="I5" s="891"/>
      <c r="J5" s="891"/>
      <c r="K5" s="891"/>
      <c r="L5" s="891"/>
      <c r="M5" s="891"/>
      <c r="N5" s="891"/>
      <c r="O5" s="891"/>
      <c r="P5" s="892"/>
      <c r="Q5" s="517"/>
    </row>
    <row r="6" spans="1:17" ht="12.75" customHeight="1" x14ac:dyDescent="0.25">
      <c r="A6" s="2" t="s">
        <v>3</v>
      </c>
      <c r="B6" s="3"/>
      <c r="C6" s="891" t="s">
        <v>398</v>
      </c>
      <c r="D6" s="891"/>
      <c r="E6" s="891"/>
      <c r="F6" s="891"/>
      <c r="G6" s="891"/>
      <c r="H6" s="891"/>
      <c r="I6" s="891"/>
      <c r="J6" s="891"/>
      <c r="K6" s="891"/>
      <c r="L6" s="891"/>
      <c r="M6" s="891"/>
      <c r="N6" s="891"/>
      <c r="O6" s="891"/>
      <c r="P6" s="892"/>
      <c r="Q6" s="517"/>
    </row>
    <row r="7" spans="1:17" x14ac:dyDescent="0.25">
      <c r="A7" s="2" t="s">
        <v>4</v>
      </c>
      <c r="B7" s="3"/>
      <c r="C7" s="916" t="s">
        <v>399</v>
      </c>
      <c r="D7" s="916"/>
      <c r="E7" s="916"/>
      <c r="F7" s="916"/>
      <c r="G7" s="916"/>
      <c r="H7" s="916"/>
      <c r="I7" s="916"/>
      <c r="J7" s="916"/>
      <c r="K7" s="916"/>
      <c r="L7" s="916"/>
      <c r="M7" s="916"/>
      <c r="N7" s="916"/>
      <c r="O7" s="916"/>
      <c r="P7" s="917"/>
      <c r="Q7" s="517"/>
    </row>
    <row r="8" spans="1:17" ht="12.75" customHeight="1" x14ac:dyDescent="0.25">
      <c r="A8" s="7" t="s">
        <v>5</v>
      </c>
      <c r="B8" s="3"/>
      <c r="C8" s="918"/>
      <c r="D8" s="918"/>
      <c r="E8" s="918"/>
      <c r="F8" s="918"/>
      <c r="G8" s="918"/>
      <c r="H8" s="918"/>
      <c r="I8" s="918"/>
      <c r="J8" s="918"/>
      <c r="K8" s="918"/>
      <c r="L8" s="918"/>
      <c r="M8" s="918"/>
      <c r="N8" s="918"/>
      <c r="O8" s="918"/>
      <c r="P8" s="919"/>
      <c r="Q8" s="517"/>
    </row>
    <row r="9" spans="1:17" ht="12.75" customHeight="1" x14ac:dyDescent="0.25">
      <c r="A9" s="2"/>
      <c r="B9" s="3" t="s">
        <v>6</v>
      </c>
      <c r="C9" s="891" t="s">
        <v>400</v>
      </c>
      <c r="D9" s="891"/>
      <c r="E9" s="891"/>
      <c r="F9" s="891"/>
      <c r="G9" s="891"/>
      <c r="H9" s="891"/>
      <c r="I9" s="891"/>
      <c r="J9" s="891"/>
      <c r="K9" s="891"/>
      <c r="L9" s="891"/>
      <c r="M9" s="891"/>
      <c r="N9" s="891"/>
      <c r="O9" s="891"/>
      <c r="P9" s="892"/>
      <c r="Q9" s="517"/>
    </row>
    <row r="10" spans="1:17" ht="12.75" customHeight="1" x14ac:dyDescent="0.25">
      <c r="A10" s="2"/>
      <c r="B10" s="3" t="s">
        <v>7</v>
      </c>
      <c r="C10" s="891"/>
      <c r="D10" s="891"/>
      <c r="E10" s="891"/>
      <c r="F10" s="891"/>
      <c r="G10" s="891"/>
      <c r="H10" s="891"/>
      <c r="I10" s="891"/>
      <c r="J10" s="891"/>
      <c r="K10" s="891"/>
      <c r="L10" s="891"/>
      <c r="M10" s="891"/>
      <c r="N10" s="891"/>
      <c r="O10" s="891"/>
      <c r="P10" s="892"/>
      <c r="Q10" s="517"/>
    </row>
    <row r="11" spans="1:17" ht="12.75" customHeight="1" x14ac:dyDescent="0.25">
      <c r="A11" s="2"/>
      <c r="B11" s="3" t="s">
        <v>8</v>
      </c>
      <c r="C11" s="918"/>
      <c r="D11" s="918"/>
      <c r="E11" s="918"/>
      <c r="F11" s="918"/>
      <c r="G11" s="918"/>
      <c r="H11" s="918"/>
      <c r="I11" s="918"/>
      <c r="J11" s="918"/>
      <c r="K11" s="918"/>
      <c r="L11" s="918"/>
      <c r="M11" s="918"/>
      <c r="N11" s="918"/>
      <c r="O11" s="918"/>
      <c r="P11" s="919"/>
      <c r="Q11" s="517"/>
    </row>
    <row r="12" spans="1:17" ht="12.75" customHeight="1" x14ac:dyDescent="0.25">
      <c r="A12" s="2"/>
      <c r="B12" s="3" t="s">
        <v>9</v>
      </c>
      <c r="C12" s="891" t="s">
        <v>401</v>
      </c>
      <c r="D12" s="891"/>
      <c r="E12" s="891"/>
      <c r="F12" s="891"/>
      <c r="G12" s="891"/>
      <c r="H12" s="891"/>
      <c r="I12" s="891"/>
      <c r="J12" s="891"/>
      <c r="K12" s="891"/>
      <c r="L12" s="891"/>
      <c r="M12" s="891"/>
      <c r="N12" s="891"/>
      <c r="O12" s="891"/>
      <c r="P12" s="892"/>
      <c r="Q12" s="517"/>
    </row>
    <row r="13" spans="1:17" ht="12.75" customHeight="1" x14ac:dyDescent="0.25">
      <c r="A13" s="2"/>
      <c r="B13" s="3" t="s">
        <v>10</v>
      </c>
      <c r="C13" s="891"/>
      <c r="D13" s="891"/>
      <c r="E13" s="891"/>
      <c r="F13" s="891"/>
      <c r="G13" s="891"/>
      <c r="H13" s="891"/>
      <c r="I13" s="891"/>
      <c r="J13" s="891"/>
      <c r="K13" s="891"/>
      <c r="L13" s="891"/>
      <c r="M13" s="891"/>
      <c r="N13" s="891"/>
      <c r="O13" s="891"/>
      <c r="P13" s="892"/>
      <c r="Q13" s="517"/>
    </row>
    <row r="14" spans="1:17" ht="12.75" customHeight="1" x14ac:dyDescent="0.25">
      <c r="A14" s="8"/>
      <c r="B14" s="9"/>
      <c r="C14" s="10"/>
      <c r="D14" s="10"/>
      <c r="E14" s="10"/>
      <c r="F14" s="10"/>
      <c r="G14" s="10"/>
      <c r="H14" s="10"/>
      <c r="I14" s="10"/>
      <c r="J14" s="10"/>
      <c r="K14" s="10"/>
      <c r="L14" s="10"/>
      <c r="M14" s="10"/>
      <c r="N14" s="10"/>
      <c r="O14" s="10"/>
      <c r="P14" s="11"/>
      <c r="Q14" s="517"/>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346"/>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19" s="13" customFormat="1" ht="54.75" customHeight="1" thickBot="1" x14ac:dyDescent="0.3">
      <c r="A17" s="895"/>
      <c r="B17" s="897"/>
      <c r="C17" s="925"/>
      <c r="D17" s="923"/>
      <c r="E17" s="890"/>
      <c r="F17" s="903"/>
      <c r="G17" s="905"/>
      <c r="H17" s="890"/>
      <c r="I17" s="921"/>
      <c r="J17" s="923"/>
      <c r="K17" s="888"/>
      <c r="L17" s="927"/>
      <c r="M17" s="911"/>
      <c r="N17" s="888"/>
      <c r="O17" s="890"/>
      <c r="P17" s="895"/>
      <c r="Q17" s="330"/>
    </row>
    <row r="18" spans="1:19"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19" s="19" customFormat="1" ht="12" x14ac:dyDescent="0.25">
      <c r="A19" s="16"/>
      <c r="B19" s="17" t="s">
        <v>19</v>
      </c>
      <c r="C19" s="182"/>
      <c r="D19" s="244"/>
      <c r="E19" s="142"/>
      <c r="F19" s="290"/>
      <c r="G19" s="209"/>
      <c r="H19" s="142"/>
      <c r="I19" s="290"/>
      <c r="J19" s="244"/>
      <c r="K19" s="18"/>
      <c r="L19" s="402"/>
      <c r="M19" s="209"/>
      <c r="N19" s="18"/>
      <c r="O19" s="142"/>
      <c r="P19" s="290"/>
      <c r="Q19" s="182"/>
    </row>
    <row r="20" spans="1:19" s="19" customFormat="1" ht="12.75" thickBot="1" x14ac:dyDescent="0.3">
      <c r="A20" s="20"/>
      <c r="B20" s="21" t="s">
        <v>20</v>
      </c>
      <c r="C20" s="183">
        <f>SUM(F20,I20,L20,O20)</f>
        <v>359396</v>
      </c>
      <c r="D20" s="125">
        <f>SUM(D21,D24,D25,D41,D42)</f>
        <v>353328</v>
      </c>
      <c r="E20" s="270">
        <f>SUM(E21,E24,E25,E41,E42)</f>
        <v>4168</v>
      </c>
      <c r="F20" s="291">
        <f>SUM(F21,F24,F25,F41,F42)</f>
        <v>357496</v>
      </c>
      <c r="G20" s="210">
        <f t="shared" ref="G20:O20" si="0">SUM(G21,G24,G25,G41,G42)</f>
        <v>0</v>
      </c>
      <c r="H20" s="270">
        <f t="shared" si="0"/>
        <v>0</v>
      </c>
      <c r="I20" s="291">
        <f t="shared" si="0"/>
        <v>0</v>
      </c>
      <c r="J20" s="125">
        <f>SUM(J21,J26,J42)</f>
        <v>1900</v>
      </c>
      <c r="K20" s="22">
        <f t="shared" ref="K20:L20" si="1">SUM(K21,K26,K42)</f>
        <v>0</v>
      </c>
      <c r="L20" s="403">
        <f t="shared" si="1"/>
        <v>1900</v>
      </c>
      <c r="M20" s="210">
        <f t="shared" si="0"/>
        <v>0</v>
      </c>
      <c r="N20" s="22">
        <f t="shared" si="0"/>
        <v>0</v>
      </c>
      <c r="O20" s="270">
        <f t="shared" si="0"/>
        <v>0</v>
      </c>
      <c r="P20" s="404"/>
      <c r="Q20" s="182"/>
      <c r="R20" s="405"/>
      <c r="S20" s="405"/>
    </row>
    <row r="21" spans="1:19" ht="15.75" hidden="1" thickTop="1" x14ac:dyDescent="0.25">
      <c r="A21" s="23"/>
      <c r="B21" s="24" t="s">
        <v>21</v>
      </c>
      <c r="C21" s="184">
        <f t="shared" ref="C21" si="2">SUM(F21,I21,L21,O21)</f>
        <v>0</v>
      </c>
      <c r="D21" s="126">
        <f>SUM(D22:D23)</f>
        <v>0</v>
      </c>
      <c r="E21" s="25">
        <f t="shared" ref="E21" si="3">SUM(E22:E23)</f>
        <v>0</v>
      </c>
      <c r="F21" s="165">
        <f>SUM(F22:F23)</f>
        <v>0</v>
      </c>
      <c r="G21" s="211">
        <f t="shared" ref="G21:O21" si="4">SUM(G22:G23)</f>
        <v>0</v>
      </c>
      <c r="H21" s="25">
        <f t="shared" si="4"/>
        <v>0</v>
      </c>
      <c r="I21" s="271">
        <f t="shared" si="4"/>
        <v>0</v>
      </c>
      <c r="J21" s="126">
        <f>SUM(J22:J23)</f>
        <v>0</v>
      </c>
      <c r="K21" s="25">
        <f t="shared" si="4"/>
        <v>0</v>
      </c>
      <c r="L21" s="165">
        <f t="shared" si="4"/>
        <v>0</v>
      </c>
      <c r="M21" s="211">
        <f>SUM(M22:M23)</f>
        <v>0</v>
      </c>
      <c r="N21" s="25">
        <f t="shared" si="4"/>
        <v>0</v>
      </c>
      <c r="O21" s="271">
        <f t="shared" si="4"/>
        <v>0</v>
      </c>
      <c r="P21" s="406"/>
      <c r="R21" s="405"/>
      <c r="S21" s="405"/>
    </row>
    <row r="22" spans="1:19" ht="15.75" hidden="1" thickTop="1" x14ac:dyDescent="0.25">
      <c r="A22" s="26"/>
      <c r="B22" s="27" t="s">
        <v>22</v>
      </c>
      <c r="C22" s="185">
        <f>SUM(F22,I22,L22,O22)</f>
        <v>0</v>
      </c>
      <c r="D22" s="245"/>
      <c r="E22" s="28"/>
      <c r="F22" s="166">
        <f>D22+E22</f>
        <v>0</v>
      </c>
      <c r="G22" s="212"/>
      <c r="H22" s="28"/>
      <c r="I22" s="143">
        <f>G22+H22</f>
        <v>0</v>
      </c>
      <c r="J22" s="245"/>
      <c r="K22" s="28"/>
      <c r="L22" s="166">
        <f>J22+K22</f>
        <v>0</v>
      </c>
      <c r="M22" s="212"/>
      <c r="N22" s="28"/>
      <c r="O22" s="143">
        <f t="shared" ref="O22" si="5">M22+N22</f>
        <v>0</v>
      </c>
      <c r="P22" s="293"/>
      <c r="R22" s="405"/>
      <c r="S22" s="405"/>
    </row>
    <row r="23" spans="1:19" ht="15.75" hidden="1" thickTop="1" x14ac:dyDescent="0.25">
      <c r="A23" s="29"/>
      <c r="B23" s="30" t="s">
        <v>23</v>
      </c>
      <c r="C23" s="186">
        <f t="shared" ref="C23" si="6">SUM(F23,I23,L23,O23)</f>
        <v>0</v>
      </c>
      <c r="D23" s="246"/>
      <c r="E23" s="31"/>
      <c r="F23" s="247">
        <f t="shared" ref="F23:F24" si="7">D23+E23</f>
        <v>0</v>
      </c>
      <c r="G23" s="213"/>
      <c r="H23" s="31"/>
      <c r="I23" s="272">
        <f t="shared" ref="I23:I24" si="8">G23+H23</f>
        <v>0</v>
      </c>
      <c r="J23" s="246"/>
      <c r="K23" s="31"/>
      <c r="L23" s="247">
        <f>J23+K23</f>
        <v>0</v>
      </c>
      <c r="M23" s="213"/>
      <c r="N23" s="31"/>
      <c r="O23" s="144">
        <f>M23+N23</f>
        <v>0</v>
      </c>
      <c r="P23" s="333"/>
      <c r="R23" s="405"/>
      <c r="S23" s="405"/>
    </row>
    <row r="24" spans="1:19" s="19" customFormat="1" ht="25.5" thickTop="1" thickBot="1" x14ac:dyDescent="0.3">
      <c r="A24" s="32">
        <v>19300</v>
      </c>
      <c r="B24" s="32" t="s">
        <v>24</v>
      </c>
      <c r="C24" s="187">
        <f>SUM(F24,I24)</f>
        <v>357496</v>
      </c>
      <c r="D24" s="248">
        <f>D50</f>
        <v>353328</v>
      </c>
      <c r="E24" s="273">
        <v>4168</v>
      </c>
      <c r="F24" s="334">
        <f t="shared" si="7"/>
        <v>357496</v>
      </c>
      <c r="G24" s="214"/>
      <c r="H24" s="273"/>
      <c r="I24" s="334">
        <f t="shared" si="8"/>
        <v>0</v>
      </c>
      <c r="J24" s="289" t="s">
        <v>25</v>
      </c>
      <c r="K24" s="410" t="s">
        <v>25</v>
      </c>
      <c r="L24" s="411" t="s">
        <v>25</v>
      </c>
      <c r="M24" s="282" t="s">
        <v>25</v>
      </c>
      <c r="N24" s="145" t="s">
        <v>25</v>
      </c>
      <c r="O24" s="145" t="s">
        <v>25</v>
      </c>
      <c r="P24" s="412"/>
      <c r="Q24" s="182"/>
      <c r="R24" s="405"/>
      <c r="S24" s="405"/>
    </row>
    <row r="25" spans="1:19" s="19" customFormat="1" ht="24.75" hidden="1" thickTop="1" x14ac:dyDescent="0.25">
      <c r="A25" s="118"/>
      <c r="B25" s="34" t="s">
        <v>26</v>
      </c>
      <c r="C25" s="188">
        <f>SUM(F25)</f>
        <v>0</v>
      </c>
      <c r="D25" s="249"/>
      <c r="E25" s="76"/>
      <c r="F25" s="450">
        <f>D25+E25</f>
        <v>0</v>
      </c>
      <c r="G25" s="215" t="s">
        <v>25</v>
      </c>
      <c r="H25" s="35" t="s">
        <v>25</v>
      </c>
      <c r="I25" s="119" t="s">
        <v>25</v>
      </c>
      <c r="J25" s="250" t="s">
        <v>25</v>
      </c>
      <c r="K25" s="35" t="s">
        <v>25</v>
      </c>
      <c r="L25" s="167" t="s">
        <v>25</v>
      </c>
      <c r="M25" s="283" t="s">
        <v>25</v>
      </c>
      <c r="N25" s="119" t="s">
        <v>25</v>
      </c>
      <c r="O25" s="119" t="s">
        <v>25</v>
      </c>
      <c r="P25" s="414"/>
      <c r="R25" s="405"/>
      <c r="S25" s="405"/>
    </row>
    <row r="26" spans="1:19" s="19" customFormat="1" ht="25.5" customHeight="1" thickTop="1" x14ac:dyDescent="0.25">
      <c r="A26" s="34">
        <v>21300</v>
      </c>
      <c r="B26" s="34" t="s">
        <v>27</v>
      </c>
      <c r="C26" s="188">
        <f>SUM(L26)</f>
        <v>1900</v>
      </c>
      <c r="D26" s="250" t="s">
        <v>25</v>
      </c>
      <c r="E26" s="119" t="s">
        <v>25</v>
      </c>
      <c r="F26" s="296" t="s">
        <v>25</v>
      </c>
      <c r="G26" s="215" t="s">
        <v>25</v>
      </c>
      <c r="H26" s="119" t="s">
        <v>25</v>
      </c>
      <c r="I26" s="296" t="s">
        <v>25</v>
      </c>
      <c r="J26" s="127">
        <f>SUM(J27,J31,J33,J36)</f>
        <v>1900</v>
      </c>
      <c r="K26" s="36">
        <f t="shared" ref="K26" si="9">SUM(K27,K31,K33,K36)</f>
        <v>0</v>
      </c>
      <c r="L26" s="174">
        <f>SUM(L27,L31,L33,L36)</f>
        <v>1900</v>
      </c>
      <c r="M26" s="283" t="s">
        <v>25</v>
      </c>
      <c r="N26" s="119" t="s">
        <v>25</v>
      </c>
      <c r="O26" s="119" t="s">
        <v>25</v>
      </c>
      <c r="P26" s="414"/>
      <c r="Q26" s="182"/>
      <c r="R26" s="405"/>
      <c r="S26" s="405"/>
    </row>
    <row r="27" spans="1:19" s="19" customFormat="1" ht="24" hidden="1" x14ac:dyDescent="0.25">
      <c r="A27" s="37">
        <v>21350</v>
      </c>
      <c r="B27" s="34" t="s">
        <v>28</v>
      </c>
      <c r="C27" s="188">
        <f t="shared" ref="C27:C40" si="10">SUM(L27)</f>
        <v>0</v>
      </c>
      <c r="D27" s="250" t="s">
        <v>25</v>
      </c>
      <c r="E27" s="35" t="s">
        <v>25</v>
      </c>
      <c r="F27" s="167" t="s">
        <v>25</v>
      </c>
      <c r="G27" s="215" t="s">
        <v>25</v>
      </c>
      <c r="H27" s="35" t="s">
        <v>25</v>
      </c>
      <c r="I27" s="119" t="s">
        <v>25</v>
      </c>
      <c r="J27" s="127">
        <f>SUM(J28:J30)</f>
        <v>0</v>
      </c>
      <c r="K27" s="36">
        <f t="shared" ref="K27" si="11">SUM(K28:K30)</f>
        <v>0</v>
      </c>
      <c r="L27" s="174">
        <f>SUM(L28:L30)</f>
        <v>0</v>
      </c>
      <c r="M27" s="283" t="s">
        <v>25</v>
      </c>
      <c r="N27" s="119" t="s">
        <v>25</v>
      </c>
      <c r="O27" s="119" t="s">
        <v>25</v>
      </c>
      <c r="P27" s="414"/>
      <c r="R27" s="405"/>
      <c r="S27" s="405"/>
    </row>
    <row r="28" spans="1:19" hidden="1" x14ac:dyDescent="0.25">
      <c r="A28" s="26">
        <v>21351</v>
      </c>
      <c r="B28" s="38" t="s">
        <v>29</v>
      </c>
      <c r="C28" s="189">
        <f t="shared" si="10"/>
        <v>0</v>
      </c>
      <c r="D28" s="251" t="s">
        <v>25</v>
      </c>
      <c r="E28" s="39" t="s">
        <v>25</v>
      </c>
      <c r="F28" s="415" t="s">
        <v>25</v>
      </c>
      <c r="G28" s="216" t="s">
        <v>25</v>
      </c>
      <c r="H28" s="39" t="s">
        <v>25</v>
      </c>
      <c r="I28" s="146" t="s">
        <v>25</v>
      </c>
      <c r="J28" s="251"/>
      <c r="K28" s="417"/>
      <c r="L28" s="89">
        <f t="shared" ref="L28:L30" si="12">J28+K28</f>
        <v>0</v>
      </c>
      <c r="M28" s="284" t="s">
        <v>25</v>
      </c>
      <c r="N28" s="146" t="s">
        <v>25</v>
      </c>
      <c r="O28" s="146" t="s">
        <v>25</v>
      </c>
      <c r="P28" s="418"/>
      <c r="R28" s="405"/>
      <c r="S28" s="405"/>
    </row>
    <row r="29" spans="1:19" hidden="1" x14ac:dyDescent="0.25">
      <c r="A29" s="29">
        <v>21352</v>
      </c>
      <c r="B29" s="41" t="s">
        <v>30</v>
      </c>
      <c r="C29" s="190">
        <f t="shared" si="10"/>
        <v>0</v>
      </c>
      <c r="D29" s="252" t="s">
        <v>25</v>
      </c>
      <c r="E29" s="42" t="s">
        <v>25</v>
      </c>
      <c r="F29" s="419" t="s">
        <v>25</v>
      </c>
      <c r="G29" s="217" t="s">
        <v>25</v>
      </c>
      <c r="H29" s="42" t="s">
        <v>25</v>
      </c>
      <c r="I29" s="147" t="s">
        <v>25</v>
      </c>
      <c r="J29" s="252"/>
      <c r="K29" s="421"/>
      <c r="L29" s="88">
        <f t="shared" si="12"/>
        <v>0</v>
      </c>
      <c r="M29" s="285" t="s">
        <v>25</v>
      </c>
      <c r="N29" s="147" t="s">
        <v>25</v>
      </c>
      <c r="O29" s="147" t="s">
        <v>25</v>
      </c>
      <c r="P29" s="422"/>
      <c r="R29" s="405"/>
      <c r="S29" s="405"/>
    </row>
    <row r="30" spans="1:19" ht="24" hidden="1" x14ac:dyDescent="0.25">
      <c r="A30" s="29">
        <v>21359</v>
      </c>
      <c r="B30" s="41" t="s">
        <v>31</v>
      </c>
      <c r="C30" s="190">
        <f t="shared" si="10"/>
        <v>0</v>
      </c>
      <c r="D30" s="252" t="s">
        <v>25</v>
      </c>
      <c r="E30" s="42" t="s">
        <v>25</v>
      </c>
      <c r="F30" s="419" t="s">
        <v>25</v>
      </c>
      <c r="G30" s="217" t="s">
        <v>25</v>
      </c>
      <c r="H30" s="42" t="s">
        <v>25</v>
      </c>
      <c r="I30" s="147" t="s">
        <v>25</v>
      </c>
      <c r="J30" s="252"/>
      <c r="K30" s="421"/>
      <c r="L30" s="88">
        <f t="shared" si="12"/>
        <v>0</v>
      </c>
      <c r="M30" s="285" t="s">
        <v>25</v>
      </c>
      <c r="N30" s="147" t="s">
        <v>25</v>
      </c>
      <c r="O30" s="147" t="s">
        <v>25</v>
      </c>
      <c r="P30" s="422"/>
      <c r="R30" s="405"/>
      <c r="S30" s="405"/>
    </row>
    <row r="31" spans="1:19" s="19" customFormat="1" ht="36" hidden="1" x14ac:dyDescent="0.25">
      <c r="A31" s="37">
        <v>21370</v>
      </c>
      <c r="B31" s="34" t="s">
        <v>32</v>
      </c>
      <c r="C31" s="188">
        <f t="shared" si="10"/>
        <v>0</v>
      </c>
      <c r="D31" s="250" t="s">
        <v>25</v>
      </c>
      <c r="E31" s="35" t="s">
        <v>25</v>
      </c>
      <c r="F31" s="167" t="s">
        <v>25</v>
      </c>
      <c r="G31" s="215" t="s">
        <v>25</v>
      </c>
      <c r="H31" s="35" t="s">
        <v>25</v>
      </c>
      <c r="I31" s="119" t="s">
        <v>25</v>
      </c>
      <c r="J31" s="127">
        <f>SUM(J32)</f>
        <v>0</v>
      </c>
      <c r="K31" s="36">
        <f t="shared" ref="K31" si="13">SUM(K32)</f>
        <v>0</v>
      </c>
      <c r="L31" s="174">
        <f>SUM(L32)</f>
        <v>0</v>
      </c>
      <c r="M31" s="283" t="s">
        <v>25</v>
      </c>
      <c r="N31" s="119" t="s">
        <v>25</v>
      </c>
      <c r="O31" s="119" t="s">
        <v>25</v>
      </c>
      <c r="P31" s="414"/>
      <c r="R31" s="405"/>
      <c r="S31" s="405"/>
    </row>
    <row r="32" spans="1:19" ht="36" hidden="1" x14ac:dyDescent="0.25">
      <c r="A32" s="44">
        <v>21379</v>
      </c>
      <c r="B32" s="45" t="s">
        <v>33</v>
      </c>
      <c r="C32" s="191">
        <f t="shared" si="10"/>
        <v>0</v>
      </c>
      <c r="D32" s="253" t="s">
        <v>25</v>
      </c>
      <c r="E32" s="46" t="s">
        <v>25</v>
      </c>
      <c r="F32" s="423" t="s">
        <v>25</v>
      </c>
      <c r="G32" s="218" t="s">
        <v>25</v>
      </c>
      <c r="H32" s="46" t="s">
        <v>25</v>
      </c>
      <c r="I32" s="148" t="s">
        <v>25</v>
      </c>
      <c r="J32" s="253"/>
      <c r="K32" s="425"/>
      <c r="L32" s="179">
        <f>J32+K32</f>
        <v>0</v>
      </c>
      <c r="M32" s="286" t="s">
        <v>25</v>
      </c>
      <c r="N32" s="148" t="s">
        <v>25</v>
      </c>
      <c r="O32" s="148" t="s">
        <v>25</v>
      </c>
      <c r="P32" s="427"/>
      <c r="R32" s="405"/>
      <c r="S32" s="405"/>
    </row>
    <row r="33" spans="1:19" s="19" customFormat="1" ht="12" hidden="1" x14ac:dyDescent="0.25">
      <c r="A33" s="37">
        <v>21380</v>
      </c>
      <c r="B33" s="34" t="s">
        <v>34</v>
      </c>
      <c r="C33" s="188">
        <f t="shared" si="10"/>
        <v>0</v>
      </c>
      <c r="D33" s="250" t="s">
        <v>25</v>
      </c>
      <c r="E33" s="35" t="s">
        <v>25</v>
      </c>
      <c r="F33" s="167" t="s">
        <v>25</v>
      </c>
      <c r="G33" s="215" t="s">
        <v>25</v>
      </c>
      <c r="H33" s="35" t="s">
        <v>25</v>
      </c>
      <c r="I33" s="119" t="s">
        <v>25</v>
      </c>
      <c r="J33" s="127">
        <f>SUM(J34:J35)</f>
        <v>0</v>
      </c>
      <c r="K33" s="36">
        <f t="shared" ref="K33" si="14">SUM(K34:K35)</f>
        <v>0</v>
      </c>
      <c r="L33" s="174">
        <f>SUM(L34:L35)</f>
        <v>0</v>
      </c>
      <c r="M33" s="283" t="s">
        <v>25</v>
      </c>
      <c r="N33" s="119" t="s">
        <v>25</v>
      </c>
      <c r="O33" s="119" t="s">
        <v>25</v>
      </c>
      <c r="P33" s="414"/>
      <c r="R33" s="405"/>
      <c r="S33" s="405"/>
    </row>
    <row r="34" spans="1:19" hidden="1" x14ac:dyDescent="0.25">
      <c r="A34" s="27">
        <v>21381</v>
      </c>
      <c r="B34" s="38" t="s">
        <v>35</v>
      </c>
      <c r="C34" s="189">
        <f t="shared" si="10"/>
        <v>0</v>
      </c>
      <c r="D34" s="251" t="s">
        <v>25</v>
      </c>
      <c r="E34" s="39" t="s">
        <v>25</v>
      </c>
      <c r="F34" s="415" t="s">
        <v>25</v>
      </c>
      <c r="G34" s="216" t="s">
        <v>25</v>
      </c>
      <c r="H34" s="39" t="s">
        <v>25</v>
      </c>
      <c r="I34" s="146" t="s">
        <v>25</v>
      </c>
      <c r="J34" s="251"/>
      <c r="K34" s="417"/>
      <c r="L34" s="89">
        <f t="shared" ref="L34:L35" si="15">J34+K34</f>
        <v>0</v>
      </c>
      <c r="M34" s="284" t="s">
        <v>25</v>
      </c>
      <c r="N34" s="146" t="s">
        <v>25</v>
      </c>
      <c r="O34" s="146" t="s">
        <v>25</v>
      </c>
      <c r="P34" s="418"/>
      <c r="R34" s="405"/>
      <c r="S34" s="405"/>
    </row>
    <row r="35" spans="1:19" ht="24" hidden="1" x14ac:dyDescent="0.25">
      <c r="A35" s="30">
        <v>21383</v>
      </c>
      <c r="B35" s="41" t="s">
        <v>36</v>
      </c>
      <c r="C35" s="190">
        <f t="shared" si="10"/>
        <v>0</v>
      </c>
      <c r="D35" s="252" t="s">
        <v>25</v>
      </c>
      <c r="E35" s="42" t="s">
        <v>25</v>
      </c>
      <c r="F35" s="419" t="s">
        <v>25</v>
      </c>
      <c r="G35" s="217" t="s">
        <v>25</v>
      </c>
      <c r="H35" s="42" t="s">
        <v>25</v>
      </c>
      <c r="I35" s="147" t="s">
        <v>25</v>
      </c>
      <c r="J35" s="252"/>
      <c r="K35" s="421"/>
      <c r="L35" s="88">
        <f t="shared" si="15"/>
        <v>0</v>
      </c>
      <c r="M35" s="285" t="s">
        <v>25</v>
      </c>
      <c r="N35" s="147" t="s">
        <v>25</v>
      </c>
      <c r="O35" s="147" t="s">
        <v>25</v>
      </c>
      <c r="P35" s="422"/>
      <c r="R35" s="405"/>
      <c r="S35" s="405"/>
    </row>
    <row r="36" spans="1:19" s="19" customFormat="1" ht="24" x14ac:dyDescent="0.25">
      <c r="A36" s="37">
        <v>21390</v>
      </c>
      <c r="B36" s="34" t="s">
        <v>37</v>
      </c>
      <c r="C36" s="188">
        <f t="shared" si="10"/>
        <v>1900</v>
      </c>
      <c r="D36" s="250" t="s">
        <v>25</v>
      </c>
      <c r="E36" s="119" t="s">
        <v>25</v>
      </c>
      <c r="F36" s="296" t="s">
        <v>25</v>
      </c>
      <c r="G36" s="215" t="s">
        <v>25</v>
      </c>
      <c r="H36" s="119" t="s">
        <v>25</v>
      </c>
      <c r="I36" s="296" t="s">
        <v>25</v>
      </c>
      <c r="J36" s="127">
        <f>SUM(J37:J40)</f>
        <v>1900</v>
      </c>
      <c r="K36" s="36">
        <f t="shared" ref="K36" si="16">SUM(K37:K40)</f>
        <v>0</v>
      </c>
      <c r="L36" s="174">
        <f>SUM(L37:L40)</f>
        <v>1900</v>
      </c>
      <c r="M36" s="283" t="s">
        <v>25</v>
      </c>
      <c r="N36" s="119" t="s">
        <v>25</v>
      </c>
      <c r="O36" s="119" t="s">
        <v>25</v>
      </c>
      <c r="P36" s="414"/>
      <c r="Q36" s="182"/>
      <c r="R36" s="405"/>
      <c r="S36" s="405"/>
    </row>
    <row r="37" spans="1:19" ht="24" hidden="1" x14ac:dyDescent="0.25">
      <c r="A37" s="27">
        <v>21391</v>
      </c>
      <c r="B37" s="38" t="s">
        <v>38</v>
      </c>
      <c r="C37" s="189">
        <f t="shared" si="10"/>
        <v>0</v>
      </c>
      <c r="D37" s="251" t="s">
        <v>25</v>
      </c>
      <c r="E37" s="39" t="s">
        <v>25</v>
      </c>
      <c r="F37" s="415" t="s">
        <v>25</v>
      </c>
      <c r="G37" s="216" t="s">
        <v>25</v>
      </c>
      <c r="H37" s="39" t="s">
        <v>25</v>
      </c>
      <c r="I37" s="146" t="s">
        <v>25</v>
      </c>
      <c r="J37" s="251"/>
      <c r="K37" s="417"/>
      <c r="L37" s="89">
        <f t="shared" ref="L37:L40" si="17">J37+K37</f>
        <v>0</v>
      </c>
      <c r="M37" s="284" t="s">
        <v>25</v>
      </c>
      <c r="N37" s="146" t="s">
        <v>25</v>
      </c>
      <c r="O37" s="146" t="s">
        <v>25</v>
      </c>
      <c r="P37" s="418"/>
      <c r="R37" s="405"/>
      <c r="S37" s="405"/>
    </row>
    <row r="38" spans="1:19" hidden="1" x14ac:dyDescent="0.25">
      <c r="A38" s="30">
        <v>21393</v>
      </c>
      <c r="B38" s="41" t="s">
        <v>39</v>
      </c>
      <c r="C38" s="190">
        <f t="shared" si="10"/>
        <v>0</v>
      </c>
      <c r="D38" s="252" t="s">
        <v>25</v>
      </c>
      <c r="E38" s="42" t="s">
        <v>25</v>
      </c>
      <c r="F38" s="419" t="s">
        <v>25</v>
      </c>
      <c r="G38" s="217" t="s">
        <v>25</v>
      </c>
      <c r="H38" s="42" t="s">
        <v>25</v>
      </c>
      <c r="I38" s="147" t="s">
        <v>25</v>
      </c>
      <c r="J38" s="252"/>
      <c r="K38" s="421"/>
      <c r="L38" s="88">
        <f t="shared" si="17"/>
        <v>0</v>
      </c>
      <c r="M38" s="285" t="s">
        <v>25</v>
      </c>
      <c r="N38" s="147" t="s">
        <v>25</v>
      </c>
      <c r="O38" s="147" t="s">
        <v>25</v>
      </c>
      <c r="P38" s="422"/>
      <c r="R38" s="405"/>
      <c r="S38" s="405"/>
    </row>
    <row r="39" spans="1:19" hidden="1" x14ac:dyDescent="0.25">
      <c r="A39" s="30">
        <v>21395</v>
      </c>
      <c r="B39" s="41" t="s">
        <v>40</v>
      </c>
      <c r="C39" s="190">
        <f t="shared" si="10"/>
        <v>0</v>
      </c>
      <c r="D39" s="252" t="s">
        <v>25</v>
      </c>
      <c r="E39" s="42" t="s">
        <v>25</v>
      </c>
      <c r="F39" s="419" t="s">
        <v>25</v>
      </c>
      <c r="G39" s="217" t="s">
        <v>25</v>
      </c>
      <c r="H39" s="42" t="s">
        <v>25</v>
      </c>
      <c r="I39" s="147" t="s">
        <v>25</v>
      </c>
      <c r="J39" s="252"/>
      <c r="K39" s="421"/>
      <c r="L39" s="88">
        <f t="shared" si="17"/>
        <v>0</v>
      </c>
      <c r="M39" s="285" t="s">
        <v>25</v>
      </c>
      <c r="N39" s="147" t="s">
        <v>25</v>
      </c>
      <c r="O39" s="147" t="s">
        <v>25</v>
      </c>
      <c r="P39" s="422"/>
      <c r="R39" s="405"/>
      <c r="S39" s="405"/>
    </row>
    <row r="40" spans="1:19" ht="24" x14ac:dyDescent="0.25">
      <c r="A40" s="30">
        <v>21399</v>
      </c>
      <c r="B40" s="41" t="s">
        <v>41</v>
      </c>
      <c r="C40" s="190">
        <f t="shared" si="10"/>
        <v>1900</v>
      </c>
      <c r="D40" s="252" t="s">
        <v>25</v>
      </c>
      <c r="E40" s="147" t="s">
        <v>25</v>
      </c>
      <c r="F40" s="298" t="s">
        <v>25</v>
      </c>
      <c r="G40" s="217" t="s">
        <v>25</v>
      </c>
      <c r="H40" s="147" t="s">
        <v>25</v>
      </c>
      <c r="I40" s="298" t="s">
        <v>25</v>
      </c>
      <c r="J40" s="451">
        <f>J50</f>
        <v>1900</v>
      </c>
      <c r="K40" s="31"/>
      <c r="L40" s="88">
        <f t="shared" si="17"/>
        <v>1900</v>
      </c>
      <c r="M40" s="285" t="s">
        <v>25</v>
      </c>
      <c r="N40" s="147" t="s">
        <v>25</v>
      </c>
      <c r="O40" s="147" t="s">
        <v>25</v>
      </c>
      <c r="P40" s="422"/>
      <c r="Q40" s="517"/>
      <c r="R40" s="405"/>
      <c r="S40" s="405"/>
    </row>
    <row r="41" spans="1:19" s="19" customFormat="1" ht="36.75" hidden="1" customHeight="1" x14ac:dyDescent="0.25">
      <c r="A41" s="37">
        <v>21420</v>
      </c>
      <c r="B41" s="34" t="s">
        <v>42</v>
      </c>
      <c r="C41" s="192">
        <f>SUM(F41)</f>
        <v>0</v>
      </c>
      <c r="D41" s="254"/>
      <c r="E41" s="428"/>
      <c r="F41" s="450">
        <f>D41+E41</f>
        <v>0</v>
      </c>
      <c r="G41" s="215" t="s">
        <v>25</v>
      </c>
      <c r="H41" s="35" t="s">
        <v>25</v>
      </c>
      <c r="I41" s="119" t="s">
        <v>25</v>
      </c>
      <c r="J41" s="250" t="s">
        <v>25</v>
      </c>
      <c r="K41" s="35" t="s">
        <v>25</v>
      </c>
      <c r="L41" s="167" t="s">
        <v>25</v>
      </c>
      <c r="M41" s="283" t="s">
        <v>25</v>
      </c>
      <c r="N41" s="119" t="s">
        <v>25</v>
      </c>
      <c r="O41" s="119" t="s">
        <v>25</v>
      </c>
      <c r="P41" s="414"/>
      <c r="R41" s="405"/>
      <c r="S41" s="405"/>
    </row>
    <row r="42" spans="1:19" s="19" customFormat="1" ht="24" hidden="1" x14ac:dyDescent="0.25">
      <c r="A42" s="48">
        <v>21490</v>
      </c>
      <c r="B42" s="49" t="s">
        <v>43</v>
      </c>
      <c r="C42" s="192">
        <f>SUM(F42,I42,L42)</f>
        <v>0</v>
      </c>
      <c r="D42" s="255">
        <f>D43</f>
        <v>0</v>
      </c>
      <c r="E42" s="50">
        <f t="shared" ref="E42" si="18">E43</f>
        <v>0</v>
      </c>
      <c r="F42" s="256">
        <f>F43</f>
        <v>0</v>
      </c>
      <c r="G42" s="219">
        <f t="shared" ref="G42:K42" si="19">G43</f>
        <v>0</v>
      </c>
      <c r="H42" s="50">
        <f t="shared" si="19"/>
        <v>0</v>
      </c>
      <c r="I42" s="274">
        <f t="shared" si="19"/>
        <v>0</v>
      </c>
      <c r="J42" s="255">
        <f>J43</f>
        <v>0</v>
      </c>
      <c r="K42" s="50">
        <f t="shared" si="19"/>
        <v>0</v>
      </c>
      <c r="L42" s="256">
        <f>L43</f>
        <v>0</v>
      </c>
      <c r="M42" s="283" t="s">
        <v>25</v>
      </c>
      <c r="N42" s="119" t="s">
        <v>25</v>
      </c>
      <c r="O42" s="119" t="s">
        <v>25</v>
      </c>
      <c r="P42" s="414"/>
      <c r="R42" s="405"/>
      <c r="S42" s="405"/>
    </row>
    <row r="43" spans="1:19" s="19" customFormat="1" ht="24" hidden="1" x14ac:dyDescent="0.25">
      <c r="A43" s="30">
        <v>21499</v>
      </c>
      <c r="B43" s="41" t="s">
        <v>44</v>
      </c>
      <c r="C43" s="193">
        <f>SUM(F43,I43,L43)</f>
        <v>0</v>
      </c>
      <c r="D43" s="257"/>
      <c r="E43" s="47"/>
      <c r="F43" s="89">
        <f>D43+E43</f>
        <v>0</v>
      </c>
      <c r="G43" s="220"/>
      <c r="H43" s="40"/>
      <c r="I43" s="154">
        <f>G43+H43</f>
        <v>0</v>
      </c>
      <c r="J43" s="264"/>
      <c r="K43" s="40"/>
      <c r="L43" s="89">
        <f>J43+K43</f>
        <v>0</v>
      </c>
      <c r="M43" s="286" t="s">
        <v>25</v>
      </c>
      <c r="N43" s="148" t="s">
        <v>25</v>
      </c>
      <c r="O43" s="148" t="s">
        <v>25</v>
      </c>
      <c r="P43" s="427"/>
      <c r="R43" s="405"/>
      <c r="S43" s="405"/>
    </row>
    <row r="44" spans="1:19" ht="24" hidden="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0">SUM(M45:M46)</f>
        <v>0</v>
      </c>
      <c r="N44" s="149">
        <f t="shared" si="20"/>
        <v>0</v>
      </c>
      <c r="O44" s="149">
        <f>SUM(O45:O46)</f>
        <v>0</v>
      </c>
      <c r="P44" s="335"/>
      <c r="R44" s="405"/>
      <c r="S44" s="405"/>
    </row>
    <row r="45" spans="1:19" ht="24" hidden="1" x14ac:dyDescent="0.25">
      <c r="A45" s="54">
        <v>23410</v>
      </c>
      <c r="B45" s="55" t="s">
        <v>46</v>
      </c>
      <c r="C45" s="194">
        <f t="shared" ref="C45:C46" si="21">SUM(O45)</f>
        <v>0</v>
      </c>
      <c r="D45" s="260" t="s">
        <v>25</v>
      </c>
      <c r="E45" s="56" t="s">
        <v>25</v>
      </c>
      <c r="F45" s="261" t="s">
        <v>25</v>
      </c>
      <c r="G45" s="222" t="s">
        <v>25</v>
      </c>
      <c r="H45" s="56" t="s">
        <v>25</v>
      </c>
      <c r="I45" s="276" t="s">
        <v>25</v>
      </c>
      <c r="J45" s="260" t="s">
        <v>25</v>
      </c>
      <c r="K45" s="56" t="s">
        <v>25</v>
      </c>
      <c r="L45" s="261" t="s">
        <v>25</v>
      </c>
      <c r="M45" s="222"/>
      <c r="N45" s="56"/>
      <c r="O45" s="150">
        <f t="shared" ref="O45:O46" si="22">M45+N45</f>
        <v>0</v>
      </c>
      <c r="P45" s="301"/>
      <c r="R45" s="405"/>
      <c r="S45" s="405"/>
    </row>
    <row r="46" spans="1:19" ht="24" hidden="1" x14ac:dyDescent="0.25">
      <c r="A46" s="54">
        <v>23510</v>
      </c>
      <c r="B46" s="55" t="s">
        <v>47</v>
      </c>
      <c r="C46" s="194">
        <f t="shared" si="21"/>
        <v>0</v>
      </c>
      <c r="D46" s="260" t="s">
        <v>25</v>
      </c>
      <c r="E46" s="56" t="s">
        <v>25</v>
      </c>
      <c r="F46" s="261" t="s">
        <v>25</v>
      </c>
      <c r="G46" s="222" t="s">
        <v>25</v>
      </c>
      <c r="H46" s="56" t="s">
        <v>25</v>
      </c>
      <c r="I46" s="276" t="s">
        <v>25</v>
      </c>
      <c r="J46" s="260" t="s">
        <v>25</v>
      </c>
      <c r="K46" s="56" t="s">
        <v>25</v>
      </c>
      <c r="L46" s="261" t="s">
        <v>25</v>
      </c>
      <c r="M46" s="222"/>
      <c r="N46" s="56"/>
      <c r="O46" s="150">
        <f t="shared" si="22"/>
        <v>0</v>
      </c>
      <c r="P46" s="301"/>
      <c r="R46" s="405"/>
      <c r="S46" s="405"/>
    </row>
    <row r="47" spans="1:19" x14ac:dyDescent="0.25">
      <c r="A47" s="57"/>
      <c r="B47" s="55"/>
      <c r="C47" s="195"/>
      <c r="D47" s="262"/>
      <c r="E47" s="156"/>
      <c r="F47" s="339"/>
      <c r="G47" s="222"/>
      <c r="H47" s="518"/>
      <c r="I47" s="339"/>
      <c r="J47" s="260"/>
      <c r="K47" s="430"/>
      <c r="L47" s="431"/>
      <c r="M47" s="288"/>
      <c r="N47" s="105"/>
      <c r="O47" s="151"/>
      <c r="P47" s="301"/>
      <c r="Q47" s="517"/>
      <c r="R47" s="405"/>
      <c r="S47" s="405"/>
    </row>
    <row r="48" spans="1:19" s="19" customFormat="1" ht="12" x14ac:dyDescent="0.25">
      <c r="A48" s="58"/>
      <c r="B48" s="59" t="s">
        <v>48</v>
      </c>
      <c r="C48" s="196"/>
      <c r="D48" s="263"/>
      <c r="E48" s="340"/>
      <c r="F48" s="303"/>
      <c r="G48" s="223"/>
      <c r="H48" s="340"/>
      <c r="I48" s="303"/>
      <c r="J48" s="130"/>
      <c r="K48" s="432"/>
      <c r="L48" s="433"/>
      <c r="M48" s="223"/>
      <c r="N48" s="106"/>
      <c r="O48" s="152"/>
      <c r="P48" s="434"/>
      <c r="Q48" s="182"/>
      <c r="R48" s="405"/>
      <c r="S48" s="405"/>
    </row>
    <row r="49" spans="1:19" s="19" customFormat="1" ht="12.75" thickBot="1" x14ac:dyDescent="0.3">
      <c r="A49" s="60"/>
      <c r="B49" s="20" t="s">
        <v>49</v>
      </c>
      <c r="C49" s="197">
        <f t="shared" ref="C49:C112" si="23">SUM(F49,I49,L49,O49)</f>
        <v>359396</v>
      </c>
      <c r="D49" s="131">
        <f>SUM(D50,D281)</f>
        <v>353328</v>
      </c>
      <c r="E49" s="114">
        <f t="shared" ref="E49" si="24">SUM(E50,E281)</f>
        <v>4168</v>
      </c>
      <c r="F49" s="304">
        <f>SUM(F50,F281)</f>
        <v>357496</v>
      </c>
      <c r="G49" s="224">
        <f t="shared" ref="G49:O49" si="25">SUM(G50,G281)</f>
        <v>0</v>
      </c>
      <c r="H49" s="114">
        <f t="shared" si="25"/>
        <v>0</v>
      </c>
      <c r="I49" s="304">
        <f t="shared" si="25"/>
        <v>0</v>
      </c>
      <c r="J49" s="131">
        <f>SUM(J50,J281)</f>
        <v>1900</v>
      </c>
      <c r="K49" s="61">
        <f t="shared" si="25"/>
        <v>0</v>
      </c>
      <c r="L49" s="168">
        <f t="shared" si="25"/>
        <v>1900</v>
      </c>
      <c r="M49" s="224">
        <f t="shared" si="25"/>
        <v>0</v>
      </c>
      <c r="N49" s="61">
        <f t="shared" si="25"/>
        <v>0</v>
      </c>
      <c r="O49" s="114">
        <f t="shared" si="25"/>
        <v>0</v>
      </c>
      <c r="P49" s="435"/>
      <c r="Q49" s="182"/>
      <c r="R49" s="405"/>
      <c r="S49" s="405"/>
    </row>
    <row r="50" spans="1:19" s="19" customFormat="1" ht="36.75" thickTop="1" x14ac:dyDescent="0.25">
      <c r="A50" s="62"/>
      <c r="B50" s="63" t="s">
        <v>50</v>
      </c>
      <c r="C50" s="198">
        <f t="shared" si="23"/>
        <v>359396</v>
      </c>
      <c r="D50" s="132">
        <f>SUM(D51,D193)</f>
        <v>353328</v>
      </c>
      <c r="E50" s="277">
        <f t="shared" ref="E50" si="26">SUM(E51,E193)</f>
        <v>4168</v>
      </c>
      <c r="F50" s="305">
        <f>SUM(F51,F193)</f>
        <v>357496</v>
      </c>
      <c r="G50" s="225">
        <f t="shared" ref="G50:O50" si="27">SUM(G51,G193)</f>
        <v>0</v>
      </c>
      <c r="H50" s="277">
        <f t="shared" si="27"/>
        <v>0</v>
      </c>
      <c r="I50" s="305">
        <f t="shared" si="27"/>
        <v>0</v>
      </c>
      <c r="J50" s="132">
        <f>SUM(J51,J193)</f>
        <v>1900</v>
      </c>
      <c r="K50" s="64">
        <f t="shared" si="27"/>
        <v>0</v>
      </c>
      <c r="L50" s="436">
        <f t="shared" si="27"/>
        <v>1900</v>
      </c>
      <c r="M50" s="225">
        <f t="shared" si="27"/>
        <v>0</v>
      </c>
      <c r="N50" s="64">
        <f t="shared" si="27"/>
        <v>0</v>
      </c>
      <c r="O50" s="277">
        <f t="shared" si="27"/>
        <v>0</v>
      </c>
      <c r="P50" s="437"/>
      <c r="Q50" s="182"/>
      <c r="R50" s="405"/>
      <c r="S50" s="405"/>
    </row>
    <row r="51" spans="1:19" s="19" customFormat="1" ht="24" x14ac:dyDescent="0.25">
      <c r="A51" s="65"/>
      <c r="B51" s="16" t="s">
        <v>51</v>
      </c>
      <c r="C51" s="199">
        <f t="shared" si="23"/>
        <v>342396</v>
      </c>
      <c r="D51" s="133">
        <f>SUM(D52,D74,D172,D186)</f>
        <v>336328</v>
      </c>
      <c r="E51" s="278">
        <f t="shared" ref="E51" si="28">SUM(E52,E74,E172,E186)</f>
        <v>4168</v>
      </c>
      <c r="F51" s="306">
        <f>SUM(F52,F74,F172,F186)</f>
        <v>340496</v>
      </c>
      <c r="G51" s="226">
        <f t="shared" ref="G51:O51" si="29">SUM(G52,G74,G172,G186)</f>
        <v>0</v>
      </c>
      <c r="H51" s="278">
        <f t="shared" si="29"/>
        <v>0</v>
      </c>
      <c r="I51" s="306">
        <f t="shared" si="29"/>
        <v>0</v>
      </c>
      <c r="J51" s="133">
        <f>SUM(J52,J74,J172,J186)</f>
        <v>1900</v>
      </c>
      <c r="K51" s="66">
        <f t="shared" si="29"/>
        <v>0</v>
      </c>
      <c r="L51" s="169">
        <f t="shared" si="29"/>
        <v>1900</v>
      </c>
      <c r="M51" s="226">
        <f t="shared" si="29"/>
        <v>0</v>
      </c>
      <c r="N51" s="66">
        <f t="shared" si="29"/>
        <v>0</v>
      </c>
      <c r="O51" s="278">
        <f t="shared" si="29"/>
        <v>0</v>
      </c>
      <c r="P51" s="438"/>
      <c r="Q51" s="182"/>
      <c r="R51" s="405"/>
      <c r="S51" s="405"/>
    </row>
    <row r="52" spans="1:19" s="19" customFormat="1" ht="12" hidden="1" x14ac:dyDescent="0.25">
      <c r="A52" s="67">
        <v>1000</v>
      </c>
      <c r="B52" s="67" t="s">
        <v>52</v>
      </c>
      <c r="C52" s="200">
        <f t="shared" si="23"/>
        <v>0</v>
      </c>
      <c r="D52" s="134">
        <f>SUM(D53,D66)</f>
        <v>0</v>
      </c>
      <c r="E52" s="68">
        <f t="shared" ref="E52" si="30">SUM(E53,E66)</f>
        <v>0</v>
      </c>
      <c r="F52" s="170">
        <f>SUM(F53,F66)</f>
        <v>0</v>
      </c>
      <c r="G52" s="227">
        <f t="shared" ref="G52:O52" si="31">SUM(G53,G66)</f>
        <v>0</v>
      </c>
      <c r="H52" s="68">
        <f t="shared" si="31"/>
        <v>0</v>
      </c>
      <c r="I52" s="122">
        <f t="shared" si="31"/>
        <v>0</v>
      </c>
      <c r="J52" s="134">
        <f>SUM(J53,J66)</f>
        <v>0</v>
      </c>
      <c r="K52" s="68">
        <f t="shared" si="31"/>
        <v>0</v>
      </c>
      <c r="L52" s="170">
        <f t="shared" si="31"/>
        <v>0</v>
      </c>
      <c r="M52" s="227">
        <f t="shared" si="31"/>
        <v>0</v>
      </c>
      <c r="N52" s="68">
        <f t="shared" si="31"/>
        <v>0</v>
      </c>
      <c r="O52" s="122">
        <f t="shared" si="31"/>
        <v>0</v>
      </c>
      <c r="P52" s="439"/>
      <c r="R52" s="405"/>
      <c r="S52" s="405"/>
    </row>
    <row r="53" spans="1:19" hidden="1" x14ac:dyDescent="0.25">
      <c r="A53" s="34">
        <v>1100</v>
      </c>
      <c r="B53" s="69" t="s">
        <v>53</v>
      </c>
      <c r="C53" s="188">
        <f t="shared" si="23"/>
        <v>0</v>
      </c>
      <c r="D53" s="127">
        <f>SUM(D54,D57,D65)</f>
        <v>0</v>
      </c>
      <c r="E53" s="36">
        <f t="shared" ref="E53" si="32">SUM(E54,E57,E65)</f>
        <v>0</v>
      </c>
      <c r="F53" s="174">
        <f>SUM(F54,F57,F65)</f>
        <v>0</v>
      </c>
      <c r="G53" s="228">
        <f t="shared" ref="G53:N53" si="33">SUM(G54,G57,G65)</f>
        <v>0</v>
      </c>
      <c r="H53" s="36">
        <f t="shared" si="33"/>
        <v>0</v>
      </c>
      <c r="I53" s="120">
        <f t="shared" si="33"/>
        <v>0</v>
      </c>
      <c r="J53" s="127">
        <f>SUM(J54,J57,J65)</f>
        <v>0</v>
      </c>
      <c r="K53" s="36">
        <f t="shared" si="33"/>
        <v>0</v>
      </c>
      <c r="L53" s="174">
        <f t="shared" si="33"/>
        <v>0</v>
      </c>
      <c r="M53" s="228">
        <f t="shared" si="33"/>
        <v>0</v>
      </c>
      <c r="N53" s="36">
        <f t="shared" si="33"/>
        <v>0</v>
      </c>
      <c r="O53" s="120">
        <f>SUM(O54,O57,O65)</f>
        <v>0</v>
      </c>
      <c r="P53" s="440"/>
      <c r="R53" s="405"/>
      <c r="S53" s="405"/>
    </row>
    <row r="54" spans="1:19" hidden="1" x14ac:dyDescent="0.25">
      <c r="A54" s="70">
        <v>1110</v>
      </c>
      <c r="B54" s="55" t="s">
        <v>54</v>
      </c>
      <c r="C54" s="195">
        <f t="shared" si="23"/>
        <v>0</v>
      </c>
      <c r="D54" s="262">
        <f>SUM(D55:D56)</f>
        <v>0</v>
      </c>
      <c r="E54" s="74"/>
      <c r="F54" s="172">
        <f>SUM(F55:F56)</f>
        <v>0</v>
      </c>
      <c r="G54" s="229"/>
      <c r="H54" s="74"/>
      <c r="I54" s="153">
        <f>SUM(I55:I56)</f>
        <v>0</v>
      </c>
      <c r="J54" s="82">
        <f>SUM(J55:J56)</f>
        <v>0</v>
      </c>
      <c r="K54" s="74"/>
      <c r="L54" s="172">
        <f>SUM(L55:L56)</f>
        <v>0</v>
      </c>
      <c r="M54" s="229"/>
      <c r="N54" s="71"/>
      <c r="O54" s="153">
        <f>SUM(O55:O56)</f>
        <v>0</v>
      </c>
      <c r="P54" s="313"/>
      <c r="R54" s="405"/>
      <c r="S54" s="405"/>
    </row>
    <row r="55" spans="1:19" hidden="1" x14ac:dyDescent="0.25">
      <c r="A55" s="27">
        <v>1111</v>
      </c>
      <c r="B55" s="38" t="s">
        <v>55</v>
      </c>
      <c r="C55" s="189">
        <f t="shared" si="23"/>
        <v>0</v>
      </c>
      <c r="D55" s="264">
        <v>0</v>
      </c>
      <c r="E55" s="40"/>
      <c r="F55" s="89">
        <f>D55+E55</f>
        <v>0</v>
      </c>
      <c r="G55" s="220"/>
      <c r="H55" s="40"/>
      <c r="I55" s="154">
        <f>G55+H55</f>
        <v>0</v>
      </c>
      <c r="J55" s="264">
        <v>0</v>
      </c>
      <c r="K55" s="40"/>
      <c r="L55" s="89">
        <f>J55+K55</f>
        <v>0</v>
      </c>
      <c r="M55" s="220"/>
      <c r="N55" s="40"/>
      <c r="O55" s="154">
        <f>M55+N55</f>
        <v>0</v>
      </c>
      <c r="P55" s="310"/>
      <c r="R55" s="405"/>
      <c r="S55" s="405"/>
    </row>
    <row r="56" spans="1:19" ht="24" hidden="1" customHeight="1" x14ac:dyDescent="0.25">
      <c r="A56" s="30">
        <v>1119</v>
      </c>
      <c r="B56" s="41" t="s">
        <v>56</v>
      </c>
      <c r="C56" s="190">
        <f t="shared" si="23"/>
        <v>0</v>
      </c>
      <c r="D56" s="265">
        <v>0</v>
      </c>
      <c r="E56" s="43"/>
      <c r="F56" s="88">
        <f>D56+E56</f>
        <v>0</v>
      </c>
      <c r="G56" s="230"/>
      <c r="H56" s="43"/>
      <c r="I56" s="155">
        <f>G56+H56</f>
        <v>0</v>
      </c>
      <c r="J56" s="265">
        <v>0</v>
      </c>
      <c r="K56" s="43"/>
      <c r="L56" s="88">
        <f>J56+K56</f>
        <v>0</v>
      </c>
      <c r="M56" s="230"/>
      <c r="N56" s="43"/>
      <c r="O56" s="155">
        <f>M56+N56</f>
        <v>0</v>
      </c>
      <c r="P56" s="311"/>
      <c r="R56" s="405"/>
      <c r="S56" s="405"/>
    </row>
    <row r="57" spans="1:19" ht="23.25" hidden="1" customHeight="1" x14ac:dyDescent="0.25">
      <c r="A57" s="72">
        <v>1140</v>
      </c>
      <c r="B57" s="41" t="s">
        <v>57</v>
      </c>
      <c r="C57" s="190">
        <f t="shared" si="23"/>
        <v>0</v>
      </c>
      <c r="D57" s="129">
        <f>SUM(D58:D64)</f>
        <v>0</v>
      </c>
      <c r="E57" s="73">
        <f t="shared" ref="E57" si="34">SUM(E58:E64)</f>
        <v>0</v>
      </c>
      <c r="F57" s="93">
        <f>SUM(F58:F64)</f>
        <v>0</v>
      </c>
      <c r="G57" s="231">
        <f t="shared" ref="G57:N57" si="35">SUM(G58:G64)</f>
        <v>0</v>
      </c>
      <c r="H57" s="73">
        <f t="shared" si="35"/>
        <v>0</v>
      </c>
      <c r="I57" s="87">
        <f t="shared" si="35"/>
        <v>0</v>
      </c>
      <c r="J57" s="129">
        <f>SUM(J58:J64)</f>
        <v>0</v>
      </c>
      <c r="K57" s="73">
        <f t="shared" si="35"/>
        <v>0</v>
      </c>
      <c r="L57" s="93">
        <f t="shared" si="35"/>
        <v>0</v>
      </c>
      <c r="M57" s="231">
        <f t="shared" si="35"/>
        <v>0</v>
      </c>
      <c r="N57" s="73">
        <f t="shared" si="35"/>
        <v>0</v>
      </c>
      <c r="O57" s="87">
        <f>SUM(O58:O64)</f>
        <v>0</v>
      </c>
      <c r="P57" s="311"/>
      <c r="R57" s="405"/>
      <c r="S57" s="405"/>
    </row>
    <row r="58" spans="1:19" hidden="1" x14ac:dyDescent="0.25">
      <c r="A58" s="30">
        <v>1141</v>
      </c>
      <c r="B58" s="41" t="s">
        <v>58</v>
      </c>
      <c r="C58" s="190">
        <f t="shared" si="23"/>
        <v>0</v>
      </c>
      <c r="D58" s="265">
        <v>0</v>
      </c>
      <c r="E58" s="43"/>
      <c r="F58" s="88">
        <f t="shared" ref="F58:F65" si="36">D58+E58</f>
        <v>0</v>
      </c>
      <c r="G58" s="230"/>
      <c r="H58" s="43"/>
      <c r="I58" s="155">
        <f t="shared" ref="I58:I65" si="37">G58+H58</f>
        <v>0</v>
      </c>
      <c r="J58" s="265">
        <v>0</v>
      </c>
      <c r="K58" s="43"/>
      <c r="L58" s="88">
        <f t="shared" ref="L58:L65" si="38">J58+K58</f>
        <v>0</v>
      </c>
      <c r="M58" s="230"/>
      <c r="N58" s="43"/>
      <c r="O58" s="155">
        <f t="shared" ref="O58:O65" si="39">M58+N58</f>
        <v>0</v>
      </c>
      <c r="P58" s="311"/>
      <c r="R58" s="405"/>
      <c r="S58" s="405"/>
    </row>
    <row r="59" spans="1:19" ht="24.75" hidden="1" customHeight="1" x14ac:dyDescent="0.25">
      <c r="A59" s="30">
        <v>1142</v>
      </c>
      <c r="B59" s="41" t="s">
        <v>59</v>
      </c>
      <c r="C59" s="190">
        <f t="shared" si="23"/>
        <v>0</v>
      </c>
      <c r="D59" s="265">
        <v>0</v>
      </c>
      <c r="E59" s="43"/>
      <c r="F59" s="88">
        <f t="shared" si="36"/>
        <v>0</v>
      </c>
      <c r="G59" s="230"/>
      <c r="H59" s="43"/>
      <c r="I59" s="155">
        <f t="shared" si="37"/>
        <v>0</v>
      </c>
      <c r="J59" s="265">
        <v>0</v>
      </c>
      <c r="K59" s="43"/>
      <c r="L59" s="88">
        <f t="shared" si="38"/>
        <v>0</v>
      </c>
      <c r="M59" s="230"/>
      <c r="N59" s="43"/>
      <c r="O59" s="155">
        <f t="shared" si="39"/>
        <v>0</v>
      </c>
      <c r="P59" s="311"/>
      <c r="R59" s="405"/>
      <c r="S59" s="405"/>
    </row>
    <row r="60" spans="1:19" ht="24" hidden="1" x14ac:dyDescent="0.25">
      <c r="A60" s="30">
        <v>1145</v>
      </c>
      <c r="B60" s="41" t="s">
        <v>60</v>
      </c>
      <c r="C60" s="190">
        <f t="shared" si="23"/>
        <v>0</v>
      </c>
      <c r="D60" s="265">
        <v>0</v>
      </c>
      <c r="E60" s="43"/>
      <c r="F60" s="88">
        <f t="shared" si="36"/>
        <v>0</v>
      </c>
      <c r="G60" s="230"/>
      <c r="H60" s="43"/>
      <c r="I60" s="155">
        <f t="shared" si="37"/>
        <v>0</v>
      </c>
      <c r="J60" s="265">
        <v>0</v>
      </c>
      <c r="K60" s="43"/>
      <c r="L60" s="88">
        <f t="shared" si="38"/>
        <v>0</v>
      </c>
      <c r="M60" s="230"/>
      <c r="N60" s="43"/>
      <c r="O60" s="155">
        <f t="shared" si="39"/>
        <v>0</v>
      </c>
      <c r="P60" s="311"/>
      <c r="R60" s="405"/>
      <c r="S60" s="405"/>
    </row>
    <row r="61" spans="1:19" ht="27.75" hidden="1" customHeight="1" x14ac:dyDescent="0.25">
      <c r="A61" s="30">
        <v>1146</v>
      </c>
      <c r="B61" s="41" t="s">
        <v>61</v>
      </c>
      <c r="C61" s="190">
        <f t="shared" si="23"/>
        <v>0</v>
      </c>
      <c r="D61" s="265">
        <v>0</v>
      </c>
      <c r="E61" s="43"/>
      <c r="F61" s="88">
        <f t="shared" si="36"/>
        <v>0</v>
      </c>
      <c r="G61" s="230"/>
      <c r="H61" s="43"/>
      <c r="I61" s="155">
        <f t="shared" si="37"/>
        <v>0</v>
      </c>
      <c r="J61" s="265">
        <v>0</v>
      </c>
      <c r="K61" s="43"/>
      <c r="L61" s="88">
        <f t="shared" si="38"/>
        <v>0</v>
      </c>
      <c r="M61" s="230"/>
      <c r="N61" s="43"/>
      <c r="O61" s="155">
        <f t="shared" si="39"/>
        <v>0</v>
      </c>
      <c r="P61" s="311"/>
      <c r="R61" s="405"/>
      <c r="S61" s="405"/>
    </row>
    <row r="62" spans="1:19" hidden="1" x14ac:dyDescent="0.25">
      <c r="A62" s="30">
        <v>1147</v>
      </c>
      <c r="B62" s="41" t="s">
        <v>62</v>
      </c>
      <c r="C62" s="190">
        <f t="shared" si="23"/>
        <v>0</v>
      </c>
      <c r="D62" s="265">
        <v>0</v>
      </c>
      <c r="E62" s="43"/>
      <c r="F62" s="88">
        <f t="shared" si="36"/>
        <v>0</v>
      </c>
      <c r="G62" s="230"/>
      <c r="H62" s="43"/>
      <c r="I62" s="155">
        <f t="shared" si="37"/>
        <v>0</v>
      </c>
      <c r="J62" s="265">
        <v>0</v>
      </c>
      <c r="K62" s="43"/>
      <c r="L62" s="88">
        <f t="shared" si="38"/>
        <v>0</v>
      </c>
      <c r="M62" s="230"/>
      <c r="N62" s="43"/>
      <c r="O62" s="155">
        <f t="shared" si="39"/>
        <v>0</v>
      </c>
      <c r="P62" s="311"/>
      <c r="R62" s="405"/>
      <c r="S62" s="405"/>
    </row>
    <row r="63" spans="1:19" hidden="1" x14ac:dyDescent="0.25">
      <c r="A63" s="30">
        <v>1148</v>
      </c>
      <c r="B63" s="41" t="s">
        <v>63</v>
      </c>
      <c r="C63" s="190">
        <f t="shared" si="23"/>
        <v>0</v>
      </c>
      <c r="D63" s="265">
        <v>0</v>
      </c>
      <c r="E63" s="43"/>
      <c r="F63" s="88">
        <f t="shared" si="36"/>
        <v>0</v>
      </c>
      <c r="G63" s="230"/>
      <c r="H63" s="43"/>
      <c r="I63" s="155">
        <f t="shared" si="37"/>
        <v>0</v>
      </c>
      <c r="J63" s="265">
        <v>0</v>
      </c>
      <c r="K63" s="43"/>
      <c r="L63" s="88">
        <f t="shared" si="38"/>
        <v>0</v>
      </c>
      <c r="M63" s="230"/>
      <c r="N63" s="43"/>
      <c r="O63" s="155">
        <f t="shared" si="39"/>
        <v>0</v>
      </c>
      <c r="P63" s="311"/>
      <c r="R63" s="405"/>
      <c r="S63" s="405"/>
    </row>
    <row r="64" spans="1:19" ht="36" hidden="1" x14ac:dyDescent="0.25">
      <c r="A64" s="30">
        <v>1149</v>
      </c>
      <c r="B64" s="41" t="s">
        <v>64</v>
      </c>
      <c r="C64" s="190">
        <f t="shared" si="23"/>
        <v>0</v>
      </c>
      <c r="D64" s="265">
        <v>0</v>
      </c>
      <c r="E64" s="43"/>
      <c r="F64" s="88">
        <f t="shared" si="36"/>
        <v>0</v>
      </c>
      <c r="G64" s="230"/>
      <c r="H64" s="43"/>
      <c r="I64" s="155">
        <f t="shared" si="37"/>
        <v>0</v>
      </c>
      <c r="J64" s="265">
        <v>0</v>
      </c>
      <c r="K64" s="43"/>
      <c r="L64" s="88">
        <f t="shared" si="38"/>
        <v>0</v>
      </c>
      <c r="M64" s="230"/>
      <c r="N64" s="43"/>
      <c r="O64" s="155">
        <f t="shared" si="39"/>
        <v>0</v>
      </c>
      <c r="P64" s="311"/>
      <c r="R64" s="405"/>
      <c r="S64" s="405"/>
    </row>
    <row r="65" spans="1:19" ht="36" hidden="1" x14ac:dyDescent="0.25">
      <c r="A65" s="70">
        <v>1150</v>
      </c>
      <c r="B65" s="55" t="s">
        <v>65</v>
      </c>
      <c r="C65" s="195">
        <f t="shared" si="23"/>
        <v>0</v>
      </c>
      <c r="D65" s="262">
        <v>0</v>
      </c>
      <c r="E65" s="74"/>
      <c r="F65" s="173">
        <f t="shared" si="36"/>
        <v>0</v>
      </c>
      <c r="G65" s="232"/>
      <c r="H65" s="74"/>
      <c r="I65" s="156">
        <f t="shared" si="37"/>
        <v>0</v>
      </c>
      <c r="J65" s="262">
        <v>0</v>
      </c>
      <c r="K65" s="74"/>
      <c r="L65" s="173">
        <f t="shared" si="38"/>
        <v>0</v>
      </c>
      <c r="M65" s="232"/>
      <c r="N65" s="74"/>
      <c r="O65" s="156">
        <f t="shared" si="39"/>
        <v>0</v>
      </c>
      <c r="P65" s="313"/>
      <c r="R65" s="405"/>
      <c r="S65" s="405"/>
    </row>
    <row r="66" spans="1:19" ht="36" hidden="1" x14ac:dyDescent="0.25">
      <c r="A66" s="34">
        <v>1200</v>
      </c>
      <c r="B66" s="69" t="s">
        <v>66</v>
      </c>
      <c r="C66" s="188">
        <f t="shared" si="23"/>
        <v>0</v>
      </c>
      <c r="D66" s="127">
        <f>SUM(D67:D68)</f>
        <v>0</v>
      </c>
      <c r="E66" s="36">
        <f t="shared" ref="E66" si="40">SUM(E67:E68)</f>
        <v>0</v>
      </c>
      <c r="F66" s="174">
        <f>SUM(F67:F68)</f>
        <v>0</v>
      </c>
      <c r="G66" s="228">
        <f t="shared" ref="G66:N66" si="41">SUM(G67:G68)</f>
        <v>0</v>
      </c>
      <c r="H66" s="36">
        <f t="shared" si="41"/>
        <v>0</v>
      </c>
      <c r="I66" s="120">
        <f t="shared" si="41"/>
        <v>0</v>
      </c>
      <c r="J66" s="127">
        <f>SUM(J67:J68)</f>
        <v>0</v>
      </c>
      <c r="K66" s="36">
        <f t="shared" si="41"/>
        <v>0</v>
      </c>
      <c r="L66" s="174">
        <f t="shared" si="41"/>
        <v>0</v>
      </c>
      <c r="M66" s="228">
        <f t="shared" si="41"/>
        <v>0</v>
      </c>
      <c r="N66" s="36">
        <f t="shared" si="41"/>
        <v>0</v>
      </c>
      <c r="O66" s="120">
        <f>SUM(O67:O68)</f>
        <v>0</v>
      </c>
      <c r="P66" s="317"/>
      <c r="R66" s="405"/>
      <c r="S66" s="405"/>
    </row>
    <row r="67" spans="1:19" ht="24" hidden="1" x14ac:dyDescent="0.25">
      <c r="A67" s="345">
        <v>1210</v>
      </c>
      <c r="B67" s="38" t="s">
        <v>67</v>
      </c>
      <c r="C67" s="189">
        <f t="shared" si="23"/>
        <v>0</v>
      </c>
      <c r="D67" s="264">
        <v>0</v>
      </c>
      <c r="E67" s="40"/>
      <c r="F67" s="89">
        <f>D67+E67</f>
        <v>0</v>
      </c>
      <c r="G67" s="220"/>
      <c r="H67" s="40"/>
      <c r="I67" s="154">
        <f>G67+H67</f>
        <v>0</v>
      </c>
      <c r="J67" s="264">
        <v>0</v>
      </c>
      <c r="K67" s="40"/>
      <c r="L67" s="89">
        <f>J67+K67</f>
        <v>0</v>
      </c>
      <c r="M67" s="220"/>
      <c r="N67" s="40"/>
      <c r="O67" s="154">
        <f>M67+N67</f>
        <v>0</v>
      </c>
      <c r="P67" s="310"/>
      <c r="R67" s="405"/>
      <c r="S67" s="405"/>
    </row>
    <row r="68" spans="1:19" ht="24" hidden="1" x14ac:dyDescent="0.25">
      <c r="A68" s="72">
        <v>1220</v>
      </c>
      <c r="B68" s="41" t="s">
        <v>68</v>
      </c>
      <c r="C68" s="190">
        <f t="shared" si="23"/>
        <v>0</v>
      </c>
      <c r="D68" s="129">
        <f>SUM(D69:D73)</f>
        <v>0</v>
      </c>
      <c r="E68" s="73">
        <f t="shared" ref="E68" si="42">SUM(E69:E73)</f>
        <v>0</v>
      </c>
      <c r="F68" s="93">
        <f>SUM(F69:F73)</f>
        <v>0</v>
      </c>
      <c r="G68" s="231">
        <f t="shared" ref="G68:O68" si="43">SUM(G69:G73)</f>
        <v>0</v>
      </c>
      <c r="H68" s="73">
        <f t="shared" si="43"/>
        <v>0</v>
      </c>
      <c r="I68" s="87">
        <f t="shared" si="43"/>
        <v>0</v>
      </c>
      <c r="J68" s="129">
        <f>SUM(J69:J73)</f>
        <v>0</v>
      </c>
      <c r="K68" s="73">
        <f t="shared" si="43"/>
        <v>0</v>
      </c>
      <c r="L68" s="93">
        <f t="shared" si="43"/>
        <v>0</v>
      </c>
      <c r="M68" s="231">
        <f t="shared" si="43"/>
        <v>0</v>
      </c>
      <c r="N68" s="73">
        <f t="shared" si="43"/>
        <v>0</v>
      </c>
      <c r="O68" s="87">
        <f t="shared" si="43"/>
        <v>0</v>
      </c>
      <c r="P68" s="311"/>
      <c r="R68" s="405"/>
      <c r="S68" s="405"/>
    </row>
    <row r="69" spans="1:19" ht="60" hidden="1" x14ac:dyDescent="0.25">
      <c r="A69" s="30">
        <v>1221</v>
      </c>
      <c r="B69" s="41" t="s">
        <v>69</v>
      </c>
      <c r="C69" s="190">
        <f t="shared" si="23"/>
        <v>0</v>
      </c>
      <c r="D69" s="265">
        <v>0</v>
      </c>
      <c r="E69" s="43"/>
      <c r="F69" s="88">
        <f t="shared" ref="F69:F73" si="44">D69+E69</f>
        <v>0</v>
      </c>
      <c r="G69" s="230"/>
      <c r="H69" s="43"/>
      <c r="I69" s="155">
        <f t="shared" ref="I69:I73" si="45">G69+H69</f>
        <v>0</v>
      </c>
      <c r="J69" s="265">
        <v>0</v>
      </c>
      <c r="K69" s="43"/>
      <c r="L69" s="88">
        <f t="shared" ref="L69:L73" si="46">J69+K69</f>
        <v>0</v>
      </c>
      <c r="M69" s="230"/>
      <c r="N69" s="43"/>
      <c r="O69" s="155">
        <f t="shared" ref="O69:O73" si="47">M69+N69</f>
        <v>0</v>
      </c>
      <c r="P69" s="311"/>
      <c r="R69" s="405"/>
      <c r="S69" s="405"/>
    </row>
    <row r="70" spans="1:19" hidden="1" x14ac:dyDescent="0.25">
      <c r="A70" s="30">
        <v>1223</v>
      </c>
      <c r="B70" s="41" t="s">
        <v>70</v>
      </c>
      <c r="C70" s="190">
        <f t="shared" si="23"/>
        <v>0</v>
      </c>
      <c r="D70" s="265">
        <v>0</v>
      </c>
      <c r="E70" s="43"/>
      <c r="F70" s="88">
        <f t="shared" si="44"/>
        <v>0</v>
      </c>
      <c r="G70" s="230"/>
      <c r="H70" s="43"/>
      <c r="I70" s="155">
        <f t="shared" si="45"/>
        <v>0</v>
      </c>
      <c r="J70" s="265">
        <v>0</v>
      </c>
      <c r="K70" s="43"/>
      <c r="L70" s="88">
        <f t="shared" si="46"/>
        <v>0</v>
      </c>
      <c r="M70" s="230"/>
      <c r="N70" s="43"/>
      <c r="O70" s="155">
        <f t="shared" si="47"/>
        <v>0</v>
      </c>
      <c r="P70" s="311"/>
      <c r="R70" s="405"/>
      <c r="S70" s="405"/>
    </row>
    <row r="71" spans="1:19" hidden="1" x14ac:dyDescent="0.25">
      <c r="A71" s="30">
        <v>1225</v>
      </c>
      <c r="B71" s="41" t="s">
        <v>71</v>
      </c>
      <c r="C71" s="190">
        <f t="shared" si="23"/>
        <v>0</v>
      </c>
      <c r="D71" s="265">
        <v>0</v>
      </c>
      <c r="E71" s="43"/>
      <c r="F71" s="88">
        <f t="shared" si="44"/>
        <v>0</v>
      </c>
      <c r="G71" s="230"/>
      <c r="H71" s="43"/>
      <c r="I71" s="155">
        <f t="shared" si="45"/>
        <v>0</v>
      </c>
      <c r="J71" s="265">
        <v>0</v>
      </c>
      <c r="K71" s="43"/>
      <c r="L71" s="88">
        <f t="shared" si="46"/>
        <v>0</v>
      </c>
      <c r="M71" s="230"/>
      <c r="N71" s="43"/>
      <c r="O71" s="155">
        <f t="shared" si="47"/>
        <v>0</v>
      </c>
      <c r="P71" s="311"/>
      <c r="R71" s="405"/>
      <c r="S71" s="405"/>
    </row>
    <row r="72" spans="1:19" ht="36" hidden="1" x14ac:dyDescent="0.25">
      <c r="A72" s="30">
        <v>1227</v>
      </c>
      <c r="B72" s="41" t="s">
        <v>72</v>
      </c>
      <c r="C72" s="190">
        <f t="shared" si="23"/>
        <v>0</v>
      </c>
      <c r="D72" s="265">
        <v>0</v>
      </c>
      <c r="E72" s="43"/>
      <c r="F72" s="88">
        <f t="shared" si="44"/>
        <v>0</v>
      </c>
      <c r="G72" s="230"/>
      <c r="H72" s="43"/>
      <c r="I72" s="155">
        <f t="shared" si="45"/>
        <v>0</v>
      </c>
      <c r="J72" s="265">
        <v>0</v>
      </c>
      <c r="K72" s="43"/>
      <c r="L72" s="88">
        <f t="shared" si="46"/>
        <v>0</v>
      </c>
      <c r="M72" s="230"/>
      <c r="N72" s="43"/>
      <c r="O72" s="155">
        <f t="shared" si="47"/>
        <v>0</v>
      </c>
      <c r="P72" s="311"/>
      <c r="R72" s="405"/>
      <c r="S72" s="405"/>
    </row>
    <row r="73" spans="1:19" ht="60" hidden="1" x14ac:dyDescent="0.25">
      <c r="A73" s="30">
        <v>1228</v>
      </c>
      <c r="B73" s="41" t="s">
        <v>73</v>
      </c>
      <c r="C73" s="190">
        <f t="shared" si="23"/>
        <v>0</v>
      </c>
      <c r="D73" s="265">
        <v>0</v>
      </c>
      <c r="E73" s="43"/>
      <c r="F73" s="88">
        <f t="shared" si="44"/>
        <v>0</v>
      </c>
      <c r="G73" s="230"/>
      <c r="H73" s="43"/>
      <c r="I73" s="155">
        <f t="shared" si="45"/>
        <v>0</v>
      </c>
      <c r="J73" s="265">
        <v>0</v>
      </c>
      <c r="K73" s="43"/>
      <c r="L73" s="88">
        <f t="shared" si="46"/>
        <v>0</v>
      </c>
      <c r="M73" s="230"/>
      <c r="N73" s="43"/>
      <c r="O73" s="155">
        <f t="shared" si="47"/>
        <v>0</v>
      </c>
      <c r="P73" s="311"/>
      <c r="R73" s="405"/>
      <c r="S73" s="405"/>
    </row>
    <row r="74" spans="1:19" x14ac:dyDescent="0.25">
      <c r="A74" s="67">
        <v>2000</v>
      </c>
      <c r="B74" s="67" t="s">
        <v>74</v>
      </c>
      <c r="C74" s="200">
        <f t="shared" si="23"/>
        <v>342396</v>
      </c>
      <c r="D74" s="134">
        <f>SUM(D75,D82,D129,D163,D164,D171)</f>
        <v>336328</v>
      </c>
      <c r="E74" s="122">
        <f t="shared" ref="E74" si="48">SUM(E75,E82,E129,E163,E164,E171)</f>
        <v>4168</v>
      </c>
      <c r="F74" s="307">
        <f>SUM(F75,F82,F129,F163,F164,F171)</f>
        <v>340496</v>
      </c>
      <c r="G74" s="227">
        <f t="shared" ref="G74:O74" si="49">SUM(G75,G82,G129,G163,G164,G171)</f>
        <v>0</v>
      </c>
      <c r="H74" s="122">
        <f t="shared" si="49"/>
        <v>0</v>
      </c>
      <c r="I74" s="307">
        <f t="shared" si="49"/>
        <v>0</v>
      </c>
      <c r="J74" s="134">
        <f>SUM(J75,J82,J129,J163,J164,J171)</f>
        <v>1900</v>
      </c>
      <c r="K74" s="68">
        <f t="shared" si="49"/>
        <v>0</v>
      </c>
      <c r="L74" s="170">
        <f t="shared" si="49"/>
        <v>1900</v>
      </c>
      <c r="M74" s="227">
        <f t="shared" si="49"/>
        <v>0</v>
      </c>
      <c r="N74" s="68">
        <f t="shared" si="49"/>
        <v>0</v>
      </c>
      <c r="O74" s="122">
        <f t="shared" si="49"/>
        <v>0</v>
      </c>
      <c r="P74" s="439"/>
      <c r="Q74" s="517"/>
      <c r="R74" s="405"/>
      <c r="S74" s="405"/>
    </row>
    <row r="75" spans="1:19" ht="24" x14ac:dyDescent="0.25">
      <c r="A75" s="34">
        <v>2100</v>
      </c>
      <c r="B75" s="69" t="s">
        <v>75</v>
      </c>
      <c r="C75" s="188">
        <f t="shared" si="23"/>
        <v>5105</v>
      </c>
      <c r="D75" s="127">
        <f>SUM(D76,D79)</f>
        <v>5105</v>
      </c>
      <c r="E75" s="120">
        <f t="shared" ref="E75" si="50">SUM(E76,E79)</f>
        <v>0</v>
      </c>
      <c r="F75" s="314">
        <f>SUM(F76,F79)</f>
        <v>5105</v>
      </c>
      <c r="G75" s="228">
        <f t="shared" ref="G75:O75" si="51">SUM(G76,G79)</f>
        <v>0</v>
      </c>
      <c r="H75" s="120">
        <f t="shared" si="51"/>
        <v>0</v>
      </c>
      <c r="I75" s="314">
        <f t="shared" si="51"/>
        <v>0</v>
      </c>
      <c r="J75" s="127">
        <f>SUM(J76,J79)</f>
        <v>0</v>
      </c>
      <c r="K75" s="36">
        <f t="shared" si="51"/>
        <v>0</v>
      </c>
      <c r="L75" s="174">
        <f t="shared" si="51"/>
        <v>0</v>
      </c>
      <c r="M75" s="228">
        <f t="shared" si="51"/>
        <v>0</v>
      </c>
      <c r="N75" s="36">
        <f t="shared" si="51"/>
        <v>0</v>
      </c>
      <c r="O75" s="120">
        <f t="shared" si="51"/>
        <v>0</v>
      </c>
      <c r="P75" s="317"/>
      <c r="Q75" s="517"/>
      <c r="R75" s="405"/>
      <c r="S75" s="405"/>
    </row>
    <row r="76" spans="1:19" ht="24" hidden="1" x14ac:dyDescent="0.25">
      <c r="A76" s="345">
        <v>2110</v>
      </c>
      <c r="B76" s="38" t="s">
        <v>76</v>
      </c>
      <c r="C76" s="189">
        <f t="shared" si="23"/>
        <v>0</v>
      </c>
      <c r="D76" s="128">
        <f>SUM(D77:D78)</f>
        <v>0</v>
      </c>
      <c r="E76" s="75">
        <f t="shared" ref="E76" si="52">SUM(E77:E78)</f>
        <v>0</v>
      </c>
      <c r="F76" s="175">
        <f>SUM(F77:F78)</f>
        <v>0</v>
      </c>
      <c r="G76" s="233">
        <f t="shared" ref="G76:O76" si="53">SUM(G77:G78)</f>
        <v>0</v>
      </c>
      <c r="H76" s="75">
        <f t="shared" si="53"/>
        <v>0</v>
      </c>
      <c r="I76" s="86">
        <f t="shared" si="53"/>
        <v>0</v>
      </c>
      <c r="J76" s="128">
        <f>SUM(J77:J78)</f>
        <v>0</v>
      </c>
      <c r="K76" s="75">
        <f t="shared" si="53"/>
        <v>0</v>
      </c>
      <c r="L76" s="175">
        <f t="shared" si="53"/>
        <v>0</v>
      </c>
      <c r="M76" s="233">
        <f t="shared" si="53"/>
        <v>0</v>
      </c>
      <c r="N76" s="75">
        <f t="shared" si="53"/>
        <v>0</v>
      </c>
      <c r="O76" s="86">
        <f t="shared" si="53"/>
        <v>0</v>
      </c>
      <c r="P76" s="310"/>
      <c r="R76" s="405"/>
      <c r="S76" s="405"/>
    </row>
    <row r="77" spans="1:19" hidden="1" x14ac:dyDescent="0.25">
      <c r="A77" s="30">
        <v>2111</v>
      </c>
      <c r="B77" s="41" t="s">
        <v>77</v>
      </c>
      <c r="C77" s="190">
        <f t="shared" si="23"/>
        <v>0</v>
      </c>
      <c r="D77" s="265">
        <v>0</v>
      </c>
      <c r="E77" s="43"/>
      <c r="F77" s="88">
        <f t="shared" ref="F77:F78" si="54">D77+E77</f>
        <v>0</v>
      </c>
      <c r="G77" s="230"/>
      <c r="H77" s="43"/>
      <c r="I77" s="155">
        <f t="shared" ref="I77:I78" si="55">G77+H77</f>
        <v>0</v>
      </c>
      <c r="J77" s="265">
        <v>0</v>
      </c>
      <c r="K77" s="43"/>
      <c r="L77" s="88">
        <f t="shared" ref="L77:L78" si="56">J77+K77</f>
        <v>0</v>
      </c>
      <c r="M77" s="230"/>
      <c r="N77" s="43"/>
      <c r="O77" s="155">
        <f t="shared" ref="O77:O78" si="57">M77+N77</f>
        <v>0</v>
      </c>
      <c r="P77" s="311"/>
      <c r="R77" s="405"/>
      <c r="S77" s="405"/>
    </row>
    <row r="78" spans="1:19" ht="24" hidden="1" x14ac:dyDescent="0.25">
      <c r="A78" s="30">
        <v>2112</v>
      </c>
      <c r="B78" s="41" t="s">
        <v>78</v>
      </c>
      <c r="C78" s="190">
        <f t="shared" si="23"/>
        <v>0</v>
      </c>
      <c r="D78" s="265">
        <v>0</v>
      </c>
      <c r="E78" s="43"/>
      <c r="F78" s="88">
        <f t="shared" si="54"/>
        <v>0</v>
      </c>
      <c r="G78" s="230"/>
      <c r="H78" s="43"/>
      <c r="I78" s="155">
        <f t="shared" si="55"/>
        <v>0</v>
      </c>
      <c r="J78" s="265">
        <v>0</v>
      </c>
      <c r="K78" s="43"/>
      <c r="L78" s="88">
        <f t="shared" si="56"/>
        <v>0</v>
      </c>
      <c r="M78" s="230"/>
      <c r="N78" s="43"/>
      <c r="O78" s="155">
        <f t="shared" si="57"/>
        <v>0</v>
      </c>
      <c r="P78" s="311"/>
      <c r="R78" s="405"/>
      <c r="S78" s="405"/>
    </row>
    <row r="79" spans="1:19" ht="24" x14ac:dyDescent="0.25">
      <c r="A79" s="72">
        <v>2120</v>
      </c>
      <c r="B79" s="41" t="s">
        <v>79</v>
      </c>
      <c r="C79" s="190">
        <f t="shared" si="23"/>
        <v>5105</v>
      </c>
      <c r="D79" s="129">
        <f>SUM(D80:D81)</f>
        <v>5105</v>
      </c>
      <c r="E79" s="87">
        <f t="shared" ref="E79" si="58">SUM(E80:E81)</f>
        <v>0</v>
      </c>
      <c r="F79" s="312">
        <f>SUM(F80:F81)</f>
        <v>5105</v>
      </c>
      <c r="G79" s="231">
        <f t="shared" ref="G79:O79" si="59">SUM(G80:G81)</f>
        <v>0</v>
      </c>
      <c r="H79" s="87">
        <f t="shared" si="59"/>
        <v>0</v>
      </c>
      <c r="I79" s="312">
        <f t="shared" si="59"/>
        <v>0</v>
      </c>
      <c r="J79" s="129">
        <f>SUM(J80:J81)</f>
        <v>0</v>
      </c>
      <c r="K79" s="73">
        <f t="shared" si="59"/>
        <v>0</v>
      </c>
      <c r="L79" s="93">
        <f t="shared" si="59"/>
        <v>0</v>
      </c>
      <c r="M79" s="231">
        <f t="shared" si="59"/>
        <v>0</v>
      </c>
      <c r="N79" s="73">
        <f t="shared" si="59"/>
        <v>0</v>
      </c>
      <c r="O79" s="87">
        <f t="shared" si="59"/>
        <v>0</v>
      </c>
      <c r="P79" s="311"/>
      <c r="Q79" s="517"/>
      <c r="R79" s="405"/>
      <c r="S79" s="405"/>
    </row>
    <row r="80" spans="1:19" x14ac:dyDescent="0.25">
      <c r="A80" s="30">
        <v>2121</v>
      </c>
      <c r="B80" s="41" t="s">
        <v>77</v>
      </c>
      <c r="C80" s="190">
        <f t="shared" si="23"/>
        <v>605</v>
      </c>
      <c r="D80" s="265">
        <v>605</v>
      </c>
      <c r="E80" s="155"/>
      <c r="F80" s="311">
        <f t="shared" ref="F80:F81" si="60">D80+E80</f>
        <v>605</v>
      </c>
      <c r="G80" s="230"/>
      <c r="H80" s="155"/>
      <c r="I80" s="311">
        <f t="shared" ref="I80:I81" si="61">G80+H80</f>
        <v>0</v>
      </c>
      <c r="J80" s="265">
        <v>0</v>
      </c>
      <c r="K80" s="43"/>
      <c r="L80" s="88">
        <f t="shared" ref="L80:L81" si="62">J80+K80</f>
        <v>0</v>
      </c>
      <c r="M80" s="230"/>
      <c r="N80" s="43"/>
      <c r="O80" s="155">
        <f t="shared" ref="O80:O81" si="63">M80+N80</f>
        <v>0</v>
      </c>
      <c r="P80" s="311"/>
      <c r="Q80" s="517"/>
      <c r="R80" s="405"/>
      <c r="S80" s="405"/>
    </row>
    <row r="81" spans="1:19" ht="24" x14ac:dyDescent="0.25">
      <c r="A81" s="30">
        <v>2122</v>
      </c>
      <c r="B81" s="41" t="s">
        <v>78</v>
      </c>
      <c r="C81" s="190">
        <f t="shared" si="23"/>
        <v>4500</v>
      </c>
      <c r="D81" s="265">
        <v>4500</v>
      </c>
      <c r="E81" s="155"/>
      <c r="F81" s="311">
        <f t="shared" si="60"/>
        <v>4500</v>
      </c>
      <c r="G81" s="230"/>
      <c r="H81" s="155"/>
      <c r="I81" s="311">
        <f t="shared" si="61"/>
        <v>0</v>
      </c>
      <c r="J81" s="265">
        <v>0</v>
      </c>
      <c r="K81" s="43"/>
      <c r="L81" s="88">
        <f t="shared" si="62"/>
        <v>0</v>
      </c>
      <c r="M81" s="230"/>
      <c r="N81" s="43"/>
      <c r="O81" s="155">
        <f t="shared" si="63"/>
        <v>0</v>
      </c>
      <c r="P81" s="311"/>
      <c r="Q81" s="517"/>
      <c r="R81" s="405"/>
      <c r="S81" s="405"/>
    </row>
    <row r="82" spans="1:19" x14ac:dyDescent="0.25">
      <c r="A82" s="34">
        <v>2200</v>
      </c>
      <c r="B82" s="69" t="s">
        <v>80</v>
      </c>
      <c r="C82" s="188">
        <f t="shared" si="23"/>
        <v>294033</v>
      </c>
      <c r="D82" s="127">
        <f>SUM(D83,D88,D94,D102,D111,D115,D121,D127)</f>
        <v>289865</v>
      </c>
      <c r="E82" s="120">
        <f t="shared" ref="E82" si="64">SUM(E83,E88,E94,E102,E111,E115,E121,E127)</f>
        <v>4168</v>
      </c>
      <c r="F82" s="314">
        <f>SUM(F83,F88,F94,F102,F111,F115,F121,F127)</f>
        <v>294033</v>
      </c>
      <c r="G82" s="228">
        <f t="shared" ref="G82:O82" si="65">SUM(G83,G88,G94,G102,G111,G115,G121,G127)</f>
        <v>0</v>
      </c>
      <c r="H82" s="120">
        <f t="shared" si="65"/>
        <v>0</v>
      </c>
      <c r="I82" s="314">
        <f t="shared" si="65"/>
        <v>0</v>
      </c>
      <c r="J82" s="127">
        <f>SUM(J83,J88,J94,J102,J111,J115,J121,J127)</f>
        <v>0</v>
      </c>
      <c r="K82" s="36">
        <f t="shared" si="65"/>
        <v>0</v>
      </c>
      <c r="L82" s="174">
        <f t="shared" si="65"/>
        <v>0</v>
      </c>
      <c r="M82" s="228">
        <f t="shared" si="65"/>
        <v>0</v>
      </c>
      <c r="N82" s="36">
        <f t="shared" si="65"/>
        <v>0</v>
      </c>
      <c r="O82" s="120">
        <f t="shared" si="65"/>
        <v>0</v>
      </c>
      <c r="P82" s="441"/>
      <c r="Q82" s="517"/>
      <c r="R82" s="405"/>
      <c r="S82" s="405"/>
    </row>
    <row r="83" spans="1:19" ht="24" hidden="1" x14ac:dyDescent="0.25">
      <c r="A83" s="70">
        <v>2210</v>
      </c>
      <c r="B83" s="55" t="s">
        <v>81</v>
      </c>
      <c r="C83" s="195">
        <f t="shared" si="23"/>
        <v>0</v>
      </c>
      <c r="D83" s="82">
        <f>SUM(D84:D87)</f>
        <v>0</v>
      </c>
      <c r="E83" s="71">
        <f t="shared" ref="E83" si="66">SUM(E84:E87)</f>
        <v>0</v>
      </c>
      <c r="F83" s="172">
        <f>SUM(F84:F87)</f>
        <v>0</v>
      </c>
      <c r="G83" s="229">
        <f t="shared" ref="G83:O83" si="67">SUM(G84:G87)</f>
        <v>0</v>
      </c>
      <c r="H83" s="71">
        <f t="shared" si="67"/>
        <v>0</v>
      </c>
      <c r="I83" s="153">
        <f t="shared" si="67"/>
        <v>0</v>
      </c>
      <c r="J83" s="82">
        <f>SUM(J84:J87)</f>
        <v>0</v>
      </c>
      <c r="K83" s="71">
        <f t="shared" si="67"/>
        <v>0</v>
      </c>
      <c r="L83" s="172">
        <f t="shared" si="67"/>
        <v>0</v>
      </c>
      <c r="M83" s="229">
        <f t="shared" si="67"/>
        <v>0</v>
      </c>
      <c r="N83" s="71">
        <f t="shared" si="67"/>
        <v>0</v>
      </c>
      <c r="O83" s="153">
        <f t="shared" si="67"/>
        <v>0</v>
      </c>
      <c r="P83" s="313"/>
      <c r="R83" s="405"/>
      <c r="S83" s="405"/>
    </row>
    <row r="84" spans="1:19" ht="24" hidden="1" x14ac:dyDescent="0.25">
      <c r="A84" s="27">
        <v>2211</v>
      </c>
      <c r="B84" s="38" t="s">
        <v>82</v>
      </c>
      <c r="C84" s="189">
        <f t="shared" si="23"/>
        <v>0</v>
      </c>
      <c r="D84" s="264">
        <v>0</v>
      </c>
      <c r="E84" s="40"/>
      <c r="F84" s="89">
        <f t="shared" ref="F84:F87" si="68">D84+E84</f>
        <v>0</v>
      </c>
      <c r="G84" s="220"/>
      <c r="H84" s="40"/>
      <c r="I84" s="154">
        <f t="shared" ref="I84:I87" si="69">G84+H84</f>
        <v>0</v>
      </c>
      <c r="J84" s="264">
        <v>0</v>
      </c>
      <c r="K84" s="40"/>
      <c r="L84" s="89">
        <f t="shared" ref="L84:L87" si="70">J84+K84</f>
        <v>0</v>
      </c>
      <c r="M84" s="220"/>
      <c r="N84" s="40"/>
      <c r="O84" s="154">
        <f t="shared" ref="O84:O87" si="71">M84+N84</f>
        <v>0</v>
      </c>
      <c r="P84" s="310"/>
      <c r="R84" s="405"/>
      <c r="S84" s="405"/>
    </row>
    <row r="85" spans="1:19" ht="36" hidden="1" x14ac:dyDescent="0.25">
      <c r="A85" s="30">
        <v>2212</v>
      </c>
      <c r="B85" s="41" t="s">
        <v>83</v>
      </c>
      <c r="C85" s="190">
        <f t="shared" si="23"/>
        <v>0</v>
      </c>
      <c r="D85" s="265">
        <v>0</v>
      </c>
      <c r="E85" s="43"/>
      <c r="F85" s="88">
        <f t="shared" si="68"/>
        <v>0</v>
      </c>
      <c r="G85" s="230"/>
      <c r="H85" s="43"/>
      <c r="I85" s="155">
        <f t="shared" si="69"/>
        <v>0</v>
      </c>
      <c r="J85" s="265">
        <v>0</v>
      </c>
      <c r="K85" s="43"/>
      <c r="L85" s="88">
        <f t="shared" si="70"/>
        <v>0</v>
      </c>
      <c r="M85" s="230"/>
      <c r="N85" s="43"/>
      <c r="O85" s="155">
        <f t="shared" si="71"/>
        <v>0</v>
      </c>
      <c r="P85" s="311"/>
      <c r="R85" s="405"/>
      <c r="S85" s="405"/>
    </row>
    <row r="86" spans="1:19" ht="24" hidden="1" x14ac:dyDescent="0.25">
      <c r="A86" s="30">
        <v>2214</v>
      </c>
      <c r="B86" s="41" t="s">
        <v>84</v>
      </c>
      <c r="C86" s="190">
        <f t="shared" si="23"/>
        <v>0</v>
      </c>
      <c r="D86" s="265">
        <v>0</v>
      </c>
      <c r="E86" s="43"/>
      <c r="F86" s="88">
        <f t="shared" si="68"/>
        <v>0</v>
      </c>
      <c r="G86" s="230"/>
      <c r="H86" s="43"/>
      <c r="I86" s="155">
        <f t="shared" si="69"/>
        <v>0</v>
      </c>
      <c r="J86" s="265">
        <v>0</v>
      </c>
      <c r="K86" s="43"/>
      <c r="L86" s="88">
        <f t="shared" si="70"/>
        <v>0</v>
      </c>
      <c r="M86" s="230"/>
      <c r="N86" s="43"/>
      <c r="O86" s="155">
        <f t="shared" si="71"/>
        <v>0</v>
      </c>
      <c r="P86" s="311"/>
      <c r="R86" s="405"/>
      <c r="S86" s="405"/>
    </row>
    <row r="87" spans="1:19" hidden="1" x14ac:dyDescent="0.25">
      <c r="A87" s="30">
        <v>2219</v>
      </c>
      <c r="B87" s="41" t="s">
        <v>85</v>
      </c>
      <c r="C87" s="190">
        <f t="shared" si="23"/>
        <v>0</v>
      </c>
      <c r="D87" s="265">
        <v>0</v>
      </c>
      <c r="E87" s="43"/>
      <c r="F87" s="88">
        <f t="shared" si="68"/>
        <v>0</v>
      </c>
      <c r="G87" s="230"/>
      <c r="H87" s="43"/>
      <c r="I87" s="155">
        <f t="shared" si="69"/>
        <v>0</v>
      </c>
      <c r="J87" s="265">
        <v>0</v>
      </c>
      <c r="K87" s="43"/>
      <c r="L87" s="88">
        <f t="shared" si="70"/>
        <v>0</v>
      </c>
      <c r="M87" s="230"/>
      <c r="N87" s="43"/>
      <c r="O87" s="155">
        <f t="shared" si="71"/>
        <v>0</v>
      </c>
      <c r="P87" s="311"/>
      <c r="R87" s="405"/>
      <c r="S87" s="405"/>
    </row>
    <row r="88" spans="1:19" ht="24" hidden="1" x14ac:dyDescent="0.25">
      <c r="A88" s="72">
        <v>2220</v>
      </c>
      <c r="B88" s="41" t="s">
        <v>86</v>
      </c>
      <c r="C88" s="190">
        <f t="shared" si="23"/>
        <v>0</v>
      </c>
      <c r="D88" s="129">
        <f>SUM(D89:D93)</f>
        <v>0</v>
      </c>
      <c r="E88" s="73">
        <f t="shared" ref="E88" si="72">SUM(E89:E93)</f>
        <v>0</v>
      </c>
      <c r="F88" s="93">
        <f>SUM(F89:F93)</f>
        <v>0</v>
      </c>
      <c r="G88" s="231">
        <f t="shared" ref="G88:O88" si="73">SUM(G89:G93)</f>
        <v>0</v>
      </c>
      <c r="H88" s="73">
        <f t="shared" si="73"/>
        <v>0</v>
      </c>
      <c r="I88" s="87">
        <f t="shared" si="73"/>
        <v>0</v>
      </c>
      <c r="J88" s="129">
        <f>SUM(J89:J93)</f>
        <v>0</v>
      </c>
      <c r="K88" s="73">
        <f t="shared" si="73"/>
        <v>0</v>
      </c>
      <c r="L88" s="93">
        <f t="shared" si="73"/>
        <v>0</v>
      </c>
      <c r="M88" s="231">
        <f t="shared" si="73"/>
        <v>0</v>
      </c>
      <c r="N88" s="73">
        <f t="shared" si="73"/>
        <v>0</v>
      </c>
      <c r="O88" s="87">
        <f t="shared" si="73"/>
        <v>0</v>
      </c>
      <c r="P88" s="311"/>
      <c r="R88" s="405"/>
      <c r="S88" s="405"/>
    </row>
    <row r="89" spans="1:19" ht="24" hidden="1" x14ac:dyDescent="0.25">
      <c r="A89" s="30">
        <v>2221</v>
      </c>
      <c r="B89" s="41" t="s">
        <v>305</v>
      </c>
      <c r="C89" s="190">
        <f t="shared" si="23"/>
        <v>0</v>
      </c>
      <c r="D89" s="265">
        <v>0</v>
      </c>
      <c r="E89" s="43"/>
      <c r="F89" s="88">
        <f t="shared" ref="F89:F93" si="74">D89+E89</f>
        <v>0</v>
      </c>
      <c r="G89" s="230"/>
      <c r="H89" s="43"/>
      <c r="I89" s="155">
        <f t="shared" ref="I89:I93" si="75">G89+H89</f>
        <v>0</v>
      </c>
      <c r="J89" s="265">
        <v>0</v>
      </c>
      <c r="K89" s="43"/>
      <c r="L89" s="88">
        <f t="shared" ref="L89:L93" si="76">J89+K89</f>
        <v>0</v>
      </c>
      <c r="M89" s="230"/>
      <c r="N89" s="43"/>
      <c r="O89" s="155">
        <f t="shared" ref="O89:O93" si="77">M89+N89</f>
        <v>0</v>
      </c>
      <c r="P89" s="311"/>
      <c r="R89" s="405"/>
      <c r="S89" s="405"/>
    </row>
    <row r="90" spans="1:19" hidden="1" x14ac:dyDescent="0.25">
      <c r="A90" s="30">
        <v>2222</v>
      </c>
      <c r="B90" s="41" t="s">
        <v>87</v>
      </c>
      <c r="C90" s="190">
        <f t="shared" si="23"/>
        <v>0</v>
      </c>
      <c r="D90" s="265">
        <v>0</v>
      </c>
      <c r="E90" s="43"/>
      <c r="F90" s="88">
        <f t="shared" si="74"/>
        <v>0</v>
      </c>
      <c r="G90" s="230"/>
      <c r="H90" s="43"/>
      <c r="I90" s="155">
        <f t="shared" si="75"/>
        <v>0</v>
      </c>
      <c r="J90" s="265">
        <v>0</v>
      </c>
      <c r="K90" s="43"/>
      <c r="L90" s="88">
        <f t="shared" si="76"/>
        <v>0</v>
      </c>
      <c r="M90" s="230"/>
      <c r="N90" s="43"/>
      <c r="O90" s="155">
        <f t="shared" si="77"/>
        <v>0</v>
      </c>
      <c r="P90" s="311"/>
      <c r="R90" s="405"/>
      <c r="S90" s="405"/>
    </row>
    <row r="91" spans="1:19" hidden="1" x14ac:dyDescent="0.25">
      <c r="A91" s="30">
        <v>2223</v>
      </c>
      <c r="B91" s="41" t="s">
        <v>88</v>
      </c>
      <c r="C91" s="190">
        <f t="shared" si="23"/>
        <v>0</v>
      </c>
      <c r="D91" s="265">
        <v>0</v>
      </c>
      <c r="E91" s="43"/>
      <c r="F91" s="88">
        <f t="shared" si="74"/>
        <v>0</v>
      </c>
      <c r="G91" s="230"/>
      <c r="H91" s="43"/>
      <c r="I91" s="155">
        <f t="shared" si="75"/>
        <v>0</v>
      </c>
      <c r="J91" s="265">
        <v>0</v>
      </c>
      <c r="K91" s="43"/>
      <c r="L91" s="88">
        <f t="shared" si="76"/>
        <v>0</v>
      </c>
      <c r="M91" s="230"/>
      <c r="N91" s="43"/>
      <c r="O91" s="155">
        <f t="shared" si="77"/>
        <v>0</v>
      </c>
      <c r="P91" s="311"/>
      <c r="R91" s="405"/>
      <c r="S91" s="405"/>
    </row>
    <row r="92" spans="1:19" ht="48" hidden="1" x14ac:dyDescent="0.25">
      <c r="A92" s="30">
        <v>2224</v>
      </c>
      <c r="B92" s="41" t="s">
        <v>89</v>
      </c>
      <c r="C92" s="190">
        <f t="shared" si="23"/>
        <v>0</v>
      </c>
      <c r="D92" s="265">
        <v>0</v>
      </c>
      <c r="E92" s="43"/>
      <c r="F92" s="88">
        <f t="shared" si="74"/>
        <v>0</v>
      </c>
      <c r="G92" s="230"/>
      <c r="H92" s="43"/>
      <c r="I92" s="155">
        <f t="shared" si="75"/>
        <v>0</v>
      </c>
      <c r="J92" s="265">
        <v>0</v>
      </c>
      <c r="K92" s="43"/>
      <c r="L92" s="88">
        <f t="shared" si="76"/>
        <v>0</v>
      </c>
      <c r="M92" s="230"/>
      <c r="N92" s="43"/>
      <c r="O92" s="155">
        <f t="shared" si="77"/>
        <v>0</v>
      </c>
      <c r="P92" s="311"/>
      <c r="R92" s="405"/>
      <c r="S92" s="405"/>
    </row>
    <row r="93" spans="1:19" ht="24" hidden="1" x14ac:dyDescent="0.25">
      <c r="A93" s="30">
        <v>2229</v>
      </c>
      <c r="B93" s="41" t="s">
        <v>90</v>
      </c>
      <c r="C93" s="190">
        <f t="shared" si="23"/>
        <v>0</v>
      </c>
      <c r="D93" s="265">
        <v>0</v>
      </c>
      <c r="E93" s="43"/>
      <c r="F93" s="88">
        <f t="shared" si="74"/>
        <v>0</v>
      </c>
      <c r="G93" s="230"/>
      <c r="H93" s="43"/>
      <c r="I93" s="155">
        <f t="shared" si="75"/>
        <v>0</v>
      </c>
      <c r="J93" s="265">
        <v>0</v>
      </c>
      <c r="K93" s="43"/>
      <c r="L93" s="88">
        <f t="shared" si="76"/>
        <v>0</v>
      </c>
      <c r="M93" s="230"/>
      <c r="N93" s="43"/>
      <c r="O93" s="155">
        <f t="shared" si="77"/>
        <v>0</v>
      </c>
      <c r="P93" s="311"/>
      <c r="R93" s="405"/>
      <c r="S93" s="405"/>
    </row>
    <row r="94" spans="1:19" ht="36" x14ac:dyDescent="0.25">
      <c r="A94" s="72">
        <v>2230</v>
      </c>
      <c r="B94" s="41" t="s">
        <v>91</v>
      </c>
      <c r="C94" s="190">
        <f t="shared" si="23"/>
        <v>71897</v>
      </c>
      <c r="D94" s="129">
        <f>SUM(D95:D101)</f>
        <v>71897</v>
      </c>
      <c r="E94" s="87">
        <f t="shared" ref="E94" si="78">SUM(E95:E101)</f>
        <v>0</v>
      </c>
      <c r="F94" s="312">
        <f>SUM(F95:F101)</f>
        <v>71897</v>
      </c>
      <c r="G94" s="231">
        <f t="shared" ref="G94:N94" si="79">SUM(G95:G101)</f>
        <v>0</v>
      </c>
      <c r="H94" s="87">
        <f t="shared" si="79"/>
        <v>0</v>
      </c>
      <c r="I94" s="312">
        <f t="shared" si="79"/>
        <v>0</v>
      </c>
      <c r="J94" s="129">
        <f>SUM(J95:J101)</f>
        <v>0</v>
      </c>
      <c r="K94" s="73">
        <f t="shared" si="79"/>
        <v>0</v>
      </c>
      <c r="L94" s="93">
        <f t="shared" si="79"/>
        <v>0</v>
      </c>
      <c r="M94" s="231">
        <f t="shared" si="79"/>
        <v>0</v>
      </c>
      <c r="N94" s="73">
        <f t="shared" si="79"/>
        <v>0</v>
      </c>
      <c r="O94" s="87">
        <f>SUM(O95:O101)</f>
        <v>0</v>
      </c>
      <c r="P94" s="311"/>
      <c r="Q94" s="517"/>
      <c r="R94" s="405"/>
      <c r="S94" s="405"/>
    </row>
    <row r="95" spans="1:19" ht="24" x14ac:dyDescent="0.25">
      <c r="A95" s="30">
        <v>2231</v>
      </c>
      <c r="B95" s="41" t="s">
        <v>92</v>
      </c>
      <c r="C95" s="190">
        <f t="shared" si="23"/>
        <v>11759</v>
      </c>
      <c r="D95" s="265">
        <v>11759</v>
      </c>
      <c r="E95" s="155"/>
      <c r="F95" s="311">
        <f t="shared" ref="F95:F101" si="80">D95+E95</f>
        <v>11759</v>
      </c>
      <c r="G95" s="230"/>
      <c r="H95" s="155"/>
      <c r="I95" s="311">
        <f t="shared" ref="I95:I101" si="81">G95+H95</f>
        <v>0</v>
      </c>
      <c r="J95" s="265">
        <v>0</v>
      </c>
      <c r="K95" s="43"/>
      <c r="L95" s="88">
        <f t="shared" ref="L95:L101" si="82">J95+K95</f>
        <v>0</v>
      </c>
      <c r="M95" s="230"/>
      <c r="N95" s="43"/>
      <c r="O95" s="155">
        <f t="shared" ref="O95:O101" si="83">M95+N95</f>
        <v>0</v>
      </c>
      <c r="P95" s="311"/>
      <c r="Q95" s="517"/>
      <c r="R95" s="405"/>
      <c r="S95" s="405"/>
    </row>
    <row r="96" spans="1:19" ht="26.25" customHeight="1" x14ac:dyDescent="0.25">
      <c r="A96" s="30">
        <v>2232</v>
      </c>
      <c r="B96" s="41" t="s">
        <v>93</v>
      </c>
      <c r="C96" s="190">
        <f t="shared" si="23"/>
        <v>7000</v>
      </c>
      <c r="D96" s="265">
        <v>7000</v>
      </c>
      <c r="E96" s="155"/>
      <c r="F96" s="311">
        <f t="shared" si="80"/>
        <v>7000</v>
      </c>
      <c r="G96" s="230"/>
      <c r="H96" s="155"/>
      <c r="I96" s="311">
        <f t="shared" si="81"/>
        <v>0</v>
      </c>
      <c r="J96" s="265">
        <v>0</v>
      </c>
      <c r="K96" s="43"/>
      <c r="L96" s="88">
        <f t="shared" si="82"/>
        <v>0</v>
      </c>
      <c r="M96" s="230"/>
      <c r="N96" s="43"/>
      <c r="O96" s="155">
        <f t="shared" si="83"/>
        <v>0</v>
      </c>
      <c r="P96" s="311"/>
      <c r="Q96" s="517"/>
      <c r="R96" s="405"/>
      <c r="S96" s="405"/>
    </row>
    <row r="97" spans="1:19" ht="24" hidden="1" x14ac:dyDescent="0.25">
      <c r="A97" s="27">
        <v>2233</v>
      </c>
      <c r="B97" s="38" t="s">
        <v>94</v>
      </c>
      <c r="C97" s="189">
        <f t="shared" si="23"/>
        <v>0</v>
      </c>
      <c r="D97" s="264">
        <v>0</v>
      </c>
      <c r="E97" s="40"/>
      <c r="F97" s="89">
        <f t="shared" si="80"/>
        <v>0</v>
      </c>
      <c r="G97" s="220"/>
      <c r="H97" s="40"/>
      <c r="I97" s="154">
        <f t="shared" si="81"/>
        <v>0</v>
      </c>
      <c r="J97" s="264">
        <v>0</v>
      </c>
      <c r="K97" s="40"/>
      <c r="L97" s="89">
        <f t="shared" si="82"/>
        <v>0</v>
      </c>
      <c r="M97" s="220"/>
      <c r="N97" s="40"/>
      <c r="O97" s="154">
        <f t="shared" si="83"/>
        <v>0</v>
      </c>
      <c r="P97" s="310"/>
      <c r="R97" s="405"/>
      <c r="S97" s="405"/>
    </row>
    <row r="98" spans="1:19" ht="36" hidden="1" x14ac:dyDescent="0.25">
      <c r="A98" s="30">
        <v>2234</v>
      </c>
      <c r="B98" s="41" t="s">
        <v>95</v>
      </c>
      <c r="C98" s="190">
        <f t="shared" si="23"/>
        <v>0</v>
      </c>
      <c r="D98" s="265">
        <v>0</v>
      </c>
      <c r="E98" s="43"/>
      <c r="F98" s="88">
        <f t="shared" si="80"/>
        <v>0</v>
      </c>
      <c r="G98" s="230"/>
      <c r="H98" s="43"/>
      <c r="I98" s="155">
        <f t="shared" si="81"/>
        <v>0</v>
      </c>
      <c r="J98" s="265">
        <v>0</v>
      </c>
      <c r="K98" s="43"/>
      <c r="L98" s="88">
        <f t="shared" si="82"/>
        <v>0</v>
      </c>
      <c r="M98" s="230"/>
      <c r="N98" s="43"/>
      <c r="O98" s="155">
        <f t="shared" si="83"/>
        <v>0</v>
      </c>
      <c r="P98" s="311"/>
      <c r="R98" s="405"/>
      <c r="S98" s="405"/>
    </row>
    <row r="99" spans="1:19" ht="24" hidden="1" x14ac:dyDescent="0.25">
      <c r="A99" s="30">
        <v>2235</v>
      </c>
      <c r="B99" s="41" t="s">
        <v>96</v>
      </c>
      <c r="C99" s="190">
        <f t="shared" si="23"/>
        <v>0</v>
      </c>
      <c r="D99" s="265">
        <v>0</v>
      </c>
      <c r="E99" s="43"/>
      <c r="F99" s="88">
        <f t="shared" si="80"/>
        <v>0</v>
      </c>
      <c r="G99" s="230"/>
      <c r="H99" s="43"/>
      <c r="I99" s="155">
        <f t="shared" si="81"/>
        <v>0</v>
      </c>
      <c r="J99" s="265">
        <v>0</v>
      </c>
      <c r="K99" s="43"/>
      <c r="L99" s="88">
        <f t="shared" si="82"/>
        <v>0</v>
      </c>
      <c r="M99" s="230"/>
      <c r="N99" s="43"/>
      <c r="O99" s="155">
        <f t="shared" si="83"/>
        <v>0</v>
      </c>
      <c r="P99" s="311"/>
      <c r="R99" s="405"/>
      <c r="S99" s="405"/>
    </row>
    <row r="100" spans="1:19" hidden="1" x14ac:dyDescent="0.25">
      <c r="A100" s="30">
        <v>2236</v>
      </c>
      <c r="B100" s="41" t="s">
        <v>97</v>
      </c>
      <c r="C100" s="190">
        <f t="shared" si="23"/>
        <v>0</v>
      </c>
      <c r="D100" s="265">
        <v>0</v>
      </c>
      <c r="E100" s="43"/>
      <c r="F100" s="88">
        <f t="shared" si="80"/>
        <v>0</v>
      </c>
      <c r="G100" s="230"/>
      <c r="H100" s="43"/>
      <c r="I100" s="155">
        <f t="shared" si="81"/>
        <v>0</v>
      </c>
      <c r="J100" s="265">
        <v>0</v>
      </c>
      <c r="K100" s="43"/>
      <c r="L100" s="88">
        <f t="shared" si="82"/>
        <v>0</v>
      </c>
      <c r="M100" s="230"/>
      <c r="N100" s="43"/>
      <c r="O100" s="155">
        <f t="shared" si="83"/>
        <v>0</v>
      </c>
      <c r="P100" s="311"/>
      <c r="R100" s="405"/>
      <c r="S100" s="405"/>
    </row>
    <row r="101" spans="1:19" ht="24" x14ac:dyDescent="0.25">
      <c r="A101" s="30">
        <v>2239</v>
      </c>
      <c r="B101" s="41" t="s">
        <v>98</v>
      </c>
      <c r="C101" s="190">
        <f t="shared" si="23"/>
        <v>53138</v>
      </c>
      <c r="D101" s="265">
        <v>53138</v>
      </c>
      <c r="E101" s="155"/>
      <c r="F101" s="311">
        <f t="shared" si="80"/>
        <v>53138</v>
      </c>
      <c r="G101" s="230"/>
      <c r="H101" s="155"/>
      <c r="I101" s="311">
        <f t="shared" si="81"/>
        <v>0</v>
      </c>
      <c r="J101" s="265">
        <v>0</v>
      </c>
      <c r="K101" s="43"/>
      <c r="L101" s="88">
        <f t="shared" si="82"/>
        <v>0</v>
      </c>
      <c r="M101" s="230"/>
      <c r="N101" s="43"/>
      <c r="O101" s="155">
        <f t="shared" si="83"/>
        <v>0</v>
      </c>
      <c r="P101" s="311"/>
      <c r="Q101" s="517"/>
      <c r="R101" s="405"/>
      <c r="S101" s="405"/>
    </row>
    <row r="102" spans="1:19" ht="36" x14ac:dyDescent="0.25">
      <c r="A102" s="72">
        <v>2240</v>
      </c>
      <c r="B102" s="41" t="s">
        <v>99</v>
      </c>
      <c r="C102" s="190">
        <f t="shared" si="23"/>
        <v>2232</v>
      </c>
      <c r="D102" s="129">
        <f>SUM(D103:D110)</f>
        <v>2232</v>
      </c>
      <c r="E102" s="87">
        <f t="shared" ref="E102" si="84">SUM(E103:E110)</f>
        <v>0</v>
      </c>
      <c r="F102" s="312">
        <f>SUM(F103:F110)</f>
        <v>2232</v>
      </c>
      <c r="G102" s="231">
        <f t="shared" ref="G102:N102" si="85">SUM(G103:G110)</f>
        <v>0</v>
      </c>
      <c r="H102" s="87">
        <f t="shared" si="85"/>
        <v>0</v>
      </c>
      <c r="I102" s="312">
        <f t="shared" si="85"/>
        <v>0</v>
      </c>
      <c r="J102" s="129">
        <f>SUM(J103:J110)</f>
        <v>0</v>
      </c>
      <c r="K102" s="73">
        <f t="shared" si="85"/>
        <v>0</v>
      </c>
      <c r="L102" s="93">
        <f t="shared" si="85"/>
        <v>0</v>
      </c>
      <c r="M102" s="231">
        <f t="shared" si="85"/>
        <v>0</v>
      </c>
      <c r="N102" s="73">
        <f t="shared" si="85"/>
        <v>0</v>
      </c>
      <c r="O102" s="87">
        <f>SUM(O103:O110)</f>
        <v>0</v>
      </c>
      <c r="P102" s="311"/>
      <c r="Q102" s="517"/>
      <c r="R102" s="405"/>
      <c r="S102" s="405"/>
    </row>
    <row r="103" spans="1:19" hidden="1" x14ac:dyDescent="0.25">
      <c r="A103" s="30">
        <v>2241</v>
      </c>
      <c r="B103" s="41" t="s">
        <v>100</v>
      </c>
      <c r="C103" s="190">
        <f t="shared" si="23"/>
        <v>0</v>
      </c>
      <c r="D103" s="265">
        <v>0</v>
      </c>
      <c r="E103" s="43"/>
      <c r="F103" s="88">
        <f t="shared" ref="F103:F110" si="86">D103+E103</f>
        <v>0</v>
      </c>
      <c r="G103" s="230"/>
      <c r="H103" s="43"/>
      <c r="I103" s="155">
        <f t="shared" ref="I103:I110" si="87">G103+H103</f>
        <v>0</v>
      </c>
      <c r="J103" s="265">
        <v>0</v>
      </c>
      <c r="K103" s="43"/>
      <c r="L103" s="88">
        <f t="shared" ref="L103:L110" si="88">J103+K103</f>
        <v>0</v>
      </c>
      <c r="M103" s="230"/>
      <c r="N103" s="43"/>
      <c r="O103" s="155">
        <f t="shared" ref="O103:O110" si="89">M103+N103</f>
        <v>0</v>
      </c>
      <c r="P103" s="311"/>
      <c r="R103" s="405"/>
      <c r="S103" s="405"/>
    </row>
    <row r="104" spans="1:19" ht="24" hidden="1" x14ac:dyDescent="0.25">
      <c r="A104" s="30">
        <v>2242</v>
      </c>
      <c r="B104" s="41" t="s">
        <v>101</v>
      </c>
      <c r="C104" s="190">
        <f t="shared" si="23"/>
        <v>0</v>
      </c>
      <c r="D104" s="265">
        <v>0</v>
      </c>
      <c r="E104" s="43"/>
      <c r="F104" s="88">
        <f t="shared" si="86"/>
        <v>0</v>
      </c>
      <c r="G104" s="230"/>
      <c r="H104" s="43"/>
      <c r="I104" s="155">
        <f t="shared" si="87"/>
        <v>0</v>
      </c>
      <c r="J104" s="265">
        <v>0</v>
      </c>
      <c r="K104" s="43"/>
      <c r="L104" s="88">
        <f t="shared" si="88"/>
        <v>0</v>
      </c>
      <c r="M104" s="230"/>
      <c r="N104" s="43"/>
      <c r="O104" s="155">
        <f t="shared" si="89"/>
        <v>0</v>
      </c>
      <c r="P104" s="311"/>
      <c r="R104" s="405"/>
      <c r="S104" s="405"/>
    </row>
    <row r="105" spans="1:19" ht="24" x14ac:dyDescent="0.25">
      <c r="A105" s="30">
        <v>2243</v>
      </c>
      <c r="B105" s="41" t="s">
        <v>102</v>
      </c>
      <c r="C105" s="190">
        <f t="shared" si="23"/>
        <v>2232</v>
      </c>
      <c r="D105" s="265">
        <v>2232</v>
      </c>
      <c r="E105" s="155"/>
      <c r="F105" s="311">
        <f t="shared" si="86"/>
        <v>2232</v>
      </c>
      <c r="G105" s="230"/>
      <c r="H105" s="155"/>
      <c r="I105" s="311">
        <f t="shared" si="87"/>
        <v>0</v>
      </c>
      <c r="J105" s="265">
        <v>0</v>
      </c>
      <c r="K105" s="43"/>
      <c r="L105" s="88">
        <f t="shared" si="88"/>
        <v>0</v>
      </c>
      <c r="M105" s="230"/>
      <c r="N105" s="43"/>
      <c r="O105" s="155">
        <f t="shared" si="89"/>
        <v>0</v>
      </c>
      <c r="P105" s="311"/>
      <c r="Q105" s="517"/>
      <c r="R105" s="405"/>
      <c r="S105" s="405"/>
    </row>
    <row r="106" spans="1:19" hidden="1" x14ac:dyDescent="0.25">
      <c r="A106" s="30">
        <v>2244</v>
      </c>
      <c r="B106" s="41" t="s">
        <v>103</v>
      </c>
      <c r="C106" s="190">
        <f t="shared" si="23"/>
        <v>0</v>
      </c>
      <c r="D106" s="265">
        <v>0</v>
      </c>
      <c r="E106" s="43"/>
      <c r="F106" s="88">
        <f t="shared" si="86"/>
        <v>0</v>
      </c>
      <c r="G106" s="230"/>
      <c r="H106" s="43"/>
      <c r="I106" s="155">
        <f t="shared" si="87"/>
        <v>0</v>
      </c>
      <c r="J106" s="265">
        <v>0</v>
      </c>
      <c r="K106" s="43"/>
      <c r="L106" s="88">
        <f t="shared" si="88"/>
        <v>0</v>
      </c>
      <c r="M106" s="230"/>
      <c r="N106" s="43"/>
      <c r="O106" s="155">
        <f t="shared" si="89"/>
        <v>0</v>
      </c>
      <c r="P106" s="311"/>
      <c r="R106" s="405"/>
      <c r="S106" s="405"/>
    </row>
    <row r="107" spans="1:19" ht="24" hidden="1" x14ac:dyDescent="0.25">
      <c r="A107" s="30">
        <v>2246</v>
      </c>
      <c r="B107" s="41" t="s">
        <v>104</v>
      </c>
      <c r="C107" s="190">
        <f t="shared" si="23"/>
        <v>0</v>
      </c>
      <c r="D107" s="265">
        <v>0</v>
      </c>
      <c r="E107" s="43"/>
      <c r="F107" s="88">
        <f t="shared" si="86"/>
        <v>0</v>
      </c>
      <c r="G107" s="230"/>
      <c r="H107" s="43"/>
      <c r="I107" s="155">
        <f t="shared" si="87"/>
        <v>0</v>
      </c>
      <c r="J107" s="265">
        <v>0</v>
      </c>
      <c r="K107" s="43"/>
      <c r="L107" s="88">
        <f t="shared" si="88"/>
        <v>0</v>
      </c>
      <c r="M107" s="230"/>
      <c r="N107" s="43"/>
      <c r="O107" s="155">
        <f t="shared" si="89"/>
        <v>0</v>
      </c>
      <c r="P107" s="311"/>
      <c r="R107" s="405"/>
      <c r="S107" s="405"/>
    </row>
    <row r="108" spans="1:19" hidden="1" x14ac:dyDescent="0.25">
      <c r="A108" s="30">
        <v>2247</v>
      </c>
      <c r="B108" s="41" t="s">
        <v>105</v>
      </c>
      <c r="C108" s="190">
        <f t="shared" si="23"/>
        <v>0</v>
      </c>
      <c r="D108" s="265">
        <v>0</v>
      </c>
      <c r="E108" s="43"/>
      <c r="F108" s="88">
        <f t="shared" si="86"/>
        <v>0</v>
      </c>
      <c r="G108" s="230"/>
      <c r="H108" s="43"/>
      <c r="I108" s="155">
        <f t="shared" si="87"/>
        <v>0</v>
      </c>
      <c r="J108" s="265">
        <v>0</v>
      </c>
      <c r="K108" s="43"/>
      <c r="L108" s="88">
        <f t="shared" si="88"/>
        <v>0</v>
      </c>
      <c r="M108" s="230"/>
      <c r="N108" s="43"/>
      <c r="O108" s="155">
        <f t="shared" si="89"/>
        <v>0</v>
      </c>
      <c r="P108" s="311"/>
      <c r="R108" s="405"/>
      <c r="S108" s="405"/>
    </row>
    <row r="109" spans="1:19" ht="24" hidden="1" x14ac:dyDescent="0.25">
      <c r="A109" s="30">
        <v>2248</v>
      </c>
      <c r="B109" s="41" t="s">
        <v>106</v>
      </c>
      <c r="C109" s="190">
        <f t="shared" si="23"/>
        <v>0</v>
      </c>
      <c r="D109" s="265">
        <v>0</v>
      </c>
      <c r="E109" s="43"/>
      <c r="F109" s="88">
        <f t="shared" si="86"/>
        <v>0</v>
      </c>
      <c r="G109" s="230"/>
      <c r="H109" s="43"/>
      <c r="I109" s="155">
        <f t="shared" si="87"/>
        <v>0</v>
      </c>
      <c r="J109" s="265">
        <v>0</v>
      </c>
      <c r="K109" s="43"/>
      <c r="L109" s="88">
        <f t="shared" si="88"/>
        <v>0</v>
      </c>
      <c r="M109" s="230"/>
      <c r="N109" s="43"/>
      <c r="O109" s="155">
        <f t="shared" si="89"/>
        <v>0</v>
      </c>
      <c r="P109" s="311"/>
      <c r="R109" s="405"/>
      <c r="S109" s="405"/>
    </row>
    <row r="110" spans="1:19" ht="24" hidden="1" x14ac:dyDescent="0.25">
      <c r="A110" s="30">
        <v>2249</v>
      </c>
      <c r="B110" s="41" t="s">
        <v>107</v>
      </c>
      <c r="C110" s="190">
        <f t="shared" si="23"/>
        <v>0</v>
      </c>
      <c r="D110" s="265">
        <v>0</v>
      </c>
      <c r="E110" s="43"/>
      <c r="F110" s="88">
        <f t="shared" si="86"/>
        <v>0</v>
      </c>
      <c r="G110" s="230"/>
      <c r="H110" s="43"/>
      <c r="I110" s="155">
        <f t="shared" si="87"/>
        <v>0</v>
      </c>
      <c r="J110" s="265">
        <v>0</v>
      </c>
      <c r="K110" s="43"/>
      <c r="L110" s="88">
        <f t="shared" si="88"/>
        <v>0</v>
      </c>
      <c r="M110" s="230"/>
      <c r="N110" s="43"/>
      <c r="O110" s="155">
        <f t="shared" si="89"/>
        <v>0</v>
      </c>
      <c r="P110" s="311"/>
      <c r="R110" s="405"/>
      <c r="S110" s="405"/>
    </row>
    <row r="111" spans="1:19" hidden="1" x14ac:dyDescent="0.25">
      <c r="A111" s="72">
        <v>2250</v>
      </c>
      <c r="B111" s="41" t="s">
        <v>108</v>
      </c>
      <c r="C111" s="190">
        <f t="shared" si="23"/>
        <v>0</v>
      </c>
      <c r="D111" s="129">
        <f>SUM(D112:D114)</f>
        <v>0</v>
      </c>
      <c r="E111" s="73">
        <f t="shared" ref="E111" si="90">SUM(E112:E114)</f>
        <v>0</v>
      </c>
      <c r="F111" s="93">
        <f>SUM(F112:F114)</f>
        <v>0</v>
      </c>
      <c r="G111" s="231">
        <f t="shared" ref="G111:N111" si="91">SUM(G112:G114)</f>
        <v>0</v>
      </c>
      <c r="H111" s="73">
        <f t="shared" si="91"/>
        <v>0</v>
      </c>
      <c r="I111" s="87">
        <f t="shared" si="91"/>
        <v>0</v>
      </c>
      <c r="J111" s="129">
        <f>SUM(J112:J114)</f>
        <v>0</v>
      </c>
      <c r="K111" s="73">
        <f t="shared" si="91"/>
        <v>0</v>
      </c>
      <c r="L111" s="93">
        <f t="shared" si="91"/>
        <v>0</v>
      </c>
      <c r="M111" s="231">
        <f t="shared" si="91"/>
        <v>0</v>
      </c>
      <c r="N111" s="73">
        <f t="shared" si="91"/>
        <v>0</v>
      </c>
      <c r="O111" s="87">
        <f>SUM(O112:O114)</f>
        <v>0</v>
      </c>
      <c r="P111" s="311"/>
      <c r="R111" s="405"/>
      <c r="S111" s="405"/>
    </row>
    <row r="112" spans="1:19" hidden="1" x14ac:dyDescent="0.25">
      <c r="A112" s="30">
        <v>2251</v>
      </c>
      <c r="B112" s="41" t="s">
        <v>109</v>
      </c>
      <c r="C112" s="190">
        <f t="shared" si="23"/>
        <v>0</v>
      </c>
      <c r="D112" s="265">
        <v>0</v>
      </c>
      <c r="E112" s="43"/>
      <c r="F112" s="88">
        <f t="shared" ref="F112:F114" si="92">D112+E112</f>
        <v>0</v>
      </c>
      <c r="G112" s="230"/>
      <c r="H112" s="43"/>
      <c r="I112" s="155">
        <f t="shared" ref="I112:I114" si="93">G112+H112</f>
        <v>0</v>
      </c>
      <c r="J112" s="265">
        <v>0</v>
      </c>
      <c r="K112" s="43"/>
      <c r="L112" s="88">
        <f t="shared" ref="L112:L114" si="94">J112+K112</f>
        <v>0</v>
      </c>
      <c r="M112" s="230"/>
      <c r="N112" s="43"/>
      <c r="O112" s="155">
        <f t="shared" ref="O112:O114" si="95">M112+N112</f>
        <v>0</v>
      </c>
      <c r="P112" s="311"/>
      <c r="R112" s="405"/>
      <c r="S112" s="405"/>
    </row>
    <row r="113" spans="1:19" ht="24" hidden="1" x14ac:dyDescent="0.25">
      <c r="A113" s="30">
        <v>2252</v>
      </c>
      <c r="B113" s="41" t="s">
        <v>110</v>
      </c>
      <c r="C113" s="190">
        <f t="shared" ref="C113:C176" si="96">SUM(F113,I113,L113,O113)</f>
        <v>0</v>
      </c>
      <c r="D113" s="265">
        <v>0</v>
      </c>
      <c r="E113" s="43"/>
      <c r="F113" s="88">
        <f t="shared" si="92"/>
        <v>0</v>
      </c>
      <c r="G113" s="230"/>
      <c r="H113" s="43"/>
      <c r="I113" s="155">
        <f t="shared" si="93"/>
        <v>0</v>
      </c>
      <c r="J113" s="265">
        <v>0</v>
      </c>
      <c r="K113" s="43"/>
      <c r="L113" s="88">
        <f t="shared" si="94"/>
        <v>0</v>
      </c>
      <c r="M113" s="230"/>
      <c r="N113" s="43"/>
      <c r="O113" s="155">
        <f t="shared" si="95"/>
        <v>0</v>
      </c>
      <c r="P113" s="311"/>
      <c r="R113" s="405"/>
      <c r="S113" s="405"/>
    </row>
    <row r="114" spans="1:19" ht="24" hidden="1" x14ac:dyDescent="0.25">
      <c r="A114" s="30">
        <v>2259</v>
      </c>
      <c r="B114" s="41" t="s">
        <v>111</v>
      </c>
      <c r="C114" s="190">
        <f t="shared" si="96"/>
        <v>0</v>
      </c>
      <c r="D114" s="265">
        <v>0</v>
      </c>
      <c r="E114" s="43"/>
      <c r="F114" s="88">
        <f t="shared" si="92"/>
        <v>0</v>
      </c>
      <c r="G114" s="230"/>
      <c r="H114" s="43"/>
      <c r="I114" s="155">
        <f t="shared" si="93"/>
        <v>0</v>
      </c>
      <c r="J114" s="265">
        <v>0</v>
      </c>
      <c r="K114" s="43"/>
      <c r="L114" s="88">
        <f t="shared" si="94"/>
        <v>0</v>
      </c>
      <c r="M114" s="230"/>
      <c r="N114" s="43"/>
      <c r="O114" s="155">
        <f t="shared" si="95"/>
        <v>0</v>
      </c>
      <c r="P114" s="311"/>
      <c r="R114" s="405"/>
      <c r="S114" s="405"/>
    </row>
    <row r="115" spans="1:19" hidden="1" x14ac:dyDescent="0.25">
      <c r="A115" s="72">
        <v>2260</v>
      </c>
      <c r="B115" s="41" t="s">
        <v>112</v>
      </c>
      <c r="C115" s="190">
        <f t="shared" si="96"/>
        <v>0</v>
      </c>
      <c r="D115" s="129">
        <f>SUM(D116:D120)</f>
        <v>0</v>
      </c>
      <c r="E115" s="73">
        <f t="shared" ref="E115" si="97">SUM(E116:E120)</f>
        <v>0</v>
      </c>
      <c r="F115" s="93">
        <f>SUM(F116:F120)</f>
        <v>0</v>
      </c>
      <c r="G115" s="231">
        <f t="shared" ref="G115:N115" si="98">SUM(G116:G120)</f>
        <v>0</v>
      </c>
      <c r="H115" s="73">
        <f t="shared" si="98"/>
        <v>0</v>
      </c>
      <c r="I115" s="87">
        <f t="shared" si="98"/>
        <v>0</v>
      </c>
      <c r="J115" s="129">
        <f>SUM(J116:J120)</f>
        <v>0</v>
      </c>
      <c r="K115" s="73">
        <f t="shared" si="98"/>
        <v>0</v>
      </c>
      <c r="L115" s="93">
        <f t="shared" si="98"/>
        <v>0</v>
      </c>
      <c r="M115" s="231">
        <f t="shared" si="98"/>
        <v>0</v>
      </c>
      <c r="N115" s="73">
        <f t="shared" si="98"/>
        <v>0</v>
      </c>
      <c r="O115" s="87">
        <f>SUM(O116:O120)</f>
        <v>0</v>
      </c>
      <c r="P115" s="311"/>
      <c r="R115" s="405"/>
      <c r="S115" s="405"/>
    </row>
    <row r="116" spans="1:19" hidden="1" x14ac:dyDescent="0.25">
      <c r="A116" s="30">
        <v>2261</v>
      </c>
      <c r="B116" s="41" t="s">
        <v>113</v>
      </c>
      <c r="C116" s="190">
        <f t="shared" si="96"/>
        <v>0</v>
      </c>
      <c r="D116" s="265">
        <v>0</v>
      </c>
      <c r="E116" s="43"/>
      <c r="F116" s="88">
        <f t="shared" ref="F116:F120" si="99">D116+E116</f>
        <v>0</v>
      </c>
      <c r="G116" s="230"/>
      <c r="H116" s="43"/>
      <c r="I116" s="155">
        <f t="shared" ref="I116:I120" si="100">G116+H116</f>
        <v>0</v>
      </c>
      <c r="J116" s="265">
        <v>0</v>
      </c>
      <c r="K116" s="43"/>
      <c r="L116" s="88">
        <f t="shared" ref="L116:L120" si="101">J116+K116</f>
        <v>0</v>
      </c>
      <c r="M116" s="230"/>
      <c r="N116" s="43"/>
      <c r="O116" s="155">
        <f t="shared" ref="O116:O120" si="102">M116+N116</f>
        <v>0</v>
      </c>
      <c r="P116" s="311"/>
      <c r="R116" s="405"/>
      <c r="S116" s="405"/>
    </row>
    <row r="117" spans="1:19" hidden="1" x14ac:dyDescent="0.25">
      <c r="A117" s="30">
        <v>2262</v>
      </c>
      <c r="B117" s="41" t="s">
        <v>114</v>
      </c>
      <c r="C117" s="190">
        <f t="shared" si="96"/>
        <v>0</v>
      </c>
      <c r="D117" s="265">
        <v>0</v>
      </c>
      <c r="E117" s="43"/>
      <c r="F117" s="88">
        <f t="shared" si="99"/>
        <v>0</v>
      </c>
      <c r="G117" s="230"/>
      <c r="H117" s="43"/>
      <c r="I117" s="155">
        <f t="shared" si="100"/>
        <v>0</v>
      </c>
      <c r="J117" s="265">
        <v>0</v>
      </c>
      <c r="K117" s="43"/>
      <c r="L117" s="88">
        <f t="shared" si="101"/>
        <v>0</v>
      </c>
      <c r="M117" s="230"/>
      <c r="N117" s="43"/>
      <c r="O117" s="155">
        <f t="shared" si="102"/>
        <v>0</v>
      </c>
      <c r="P117" s="311"/>
      <c r="R117" s="405"/>
      <c r="S117" s="405"/>
    </row>
    <row r="118" spans="1:19" hidden="1" x14ac:dyDescent="0.25">
      <c r="A118" s="30">
        <v>2263</v>
      </c>
      <c r="B118" s="41" t="s">
        <v>115</v>
      </c>
      <c r="C118" s="190">
        <f t="shared" si="96"/>
        <v>0</v>
      </c>
      <c r="D118" s="265">
        <v>0</v>
      </c>
      <c r="E118" s="43"/>
      <c r="F118" s="88">
        <f t="shared" si="99"/>
        <v>0</v>
      </c>
      <c r="G118" s="230"/>
      <c r="H118" s="43"/>
      <c r="I118" s="155">
        <f t="shared" si="100"/>
        <v>0</v>
      </c>
      <c r="J118" s="265">
        <v>0</v>
      </c>
      <c r="K118" s="43"/>
      <c r="L118" s="88">
        <f t="shared" si="101"/>
        <v>0</v>
      </c>
      <c r="M118" s="230"/>
      <c r="N118" s="43"/>
      <c r="O118" s="155">
        <f t="shared" si="102"/>
        <v>0</v>
      </c>
      <c r="P118" s="311"/>
      <c r="R118" s="405"/>
      <c r="S118" s="405"/>
    </row>
    <row r="119" spans="1:19" ht="24" hidden="1" x14ac:dyDescent="0.25">
      <c r="A119" s="30">
        <v>2264</v>
      </c>
      <c r="B119" s="41" t="s">
        <v>116</v>
      </c>
      <c r="C119" s="190">
        <f t="shared" si="96"/>
        <v>0</v>
      </c>
      <c r="D119" s="265">
        <v>0</v>
      </c>
      <c r="E119" s="43"/>
      <c r="F119" s="88">
        <f t="shared" si="99"/>
        <v>0</v>
      </c>
      <c r="G119" s="230"/>
      <c r="H119" s="43"/>
      <c r="I119" s="155">
        <f t="shared" si="100"/>
        <v>0</v>
      </c>
      <c r="J119" s="265">
        <v>0</v>
      </c>
      <c r="K119" s="43"/>
      <c r="L119" s="88">
        <f t="shared" si="101"/>
        <v>0</v>
      </c>
      <c r="M119" s="230"/>
      <c r="N119" s="43"/>
      <c r="O119" s="155">
        <f t="shared" si="102"/>
        <v>0</v>
      </c>
      <c r="P119" s="311"/>
      <c r="R119" s="405"/>
      <c r="S119" s="405"/>
    </row>
    <row r="120" spans="1:19" hidden="1" x14ac:dyDescent="0.25">
      <c r="A120" s="30">
        <v>2269</v>
      </c>
      <c r="B120" s="41" t="s">
        <v>117</v>
      </c>
      <c r="C120" s="190">
        <f t="shared" si="96"/>
        <v>0</v>
      </c>
      <c r="D120" s="265">
        <v>0</v>
      </c>
      <c r="E120" s="43"/>
      <c r="F120" s="88">
        <f t="shared" si="99"/>
        <v>0</v>
      </c>
      <c r="G120" s="230"/>
      <c r="H120" s="43"/>
      <c r="I120" s="155">
        <f t="shared" si="100"/>
        <v>0</v>
      </c>
      <c r="J120" s="265">
        <v>0</v>
      </c>
      <c r="K120" s="43"/>
      <c r="L120" s="88">
        <f t="shared" si="101"/>
        <v>0</v>
      </c>
      <c r="M120" s="230"/>
      <c r="N120" s="43"/>
      <c r="O120" s="155">
        <f t="shared" si="102"/>
        <v>0</v>
      </c>
      <c r="P120" s="311"/>
      <c r="R120" s="405"/>
      <c r="S120" s="405"/>
    </row>
    <row r="121" spans="1:19" x14ac:dyDescent="0.25">
      <c r="A121" s="72">
        <v>2270</v>
      </c>
      <c r="B121" s="41" t="s">
        <v>118</v>
      </c>
      <c r="C121" s="190">
        <f t="shared" si="96"/>
        <v>219904</v>
      </c>
      <c r="D121" s="129">
        <f>SUM(D122:D126)</f>
        <v>215736</v>
      </c>
      <c r="E121" s="87">
        <f t="shared" ref="E121" si="103">SUM(E122:E126)</f>
        <v>4168</v>
      </c>
      <c r="F121" s="312">
        <f>SUM(F122:F126)</f>
        <v>219904</v>
      </c>
      <c r="G121" s="231">
        <f t="shared" ref="G121:N121" si="104">SUM(G122:G126)</f>
        <v>0</v>
      </c>
      <c r="H121" s="87">
        <f t="shared" si="104"/>
        <v>0</v>
      </c>
      <c r="I121" s="312">
        <f t="shared" si="104"/>
        <v>0</v>
      </c>
      <c r="J121" s="129">
        <f>SUM(J122:J126)</f>
        <v>0</v>
      </c>
      <c r="K121" s="73">
        <f t="shared" si="104"/>
        <v>0</v>
      </c>
      <c r="L121" s="93">
        <f t="shared" si="104"/>
        <v>0</v>
      </c>
      <c r="M121" s="231">
        <f t="shared" si="104"/>
        <v>0</v>
      </c>
      <c r="N121" s="73">
        <f t="shared" si="104"/>
        <v>0</v>
      </c>
      <c r="O121" s="87">
        <f>SUM(O122:O126)</f>
        <v>0</v>
      </c>
      <c r="P121" s="311"/>
      <c r="Q121" s="517"/>
      <c r="R121" s="405"/>
      <c r="S121" s="405"/>
    </row>
    <row r="122" spans="1:19" hidden="1" x14ac:dyDescent="0.25">
      <c r="A122" s="30">
        <v>2272</v>
      </c>
      <c r="B122" s="92" t="s">
        <v>119</v>
      </c>
      <c r="C122" s="190">
        <f t="shared" si="96"/>
        <v>0</v>
      </c>
      <c r="D122" s="265">
        <v>0</v>
      </c>
      <c r="E122" s="43"/>
      <c r="F122" s="88">
        <f t="shared" ref="F122:F126" si="105">D122+E122</f>
        <v>0</v>
      </c>
      <c r="G122" s="230"/>
      <c r="H122" s="43"/>
      <c r="I122" s="155">
        <f t="shared" ref="I122:I126" si="106">G122+H122</f>
        <v>0</v>
      </c>
      <c r="J122" s="265">
        <v>0</v>
      </c>
      <c r="K122" s="43"/>
      <c r="L122" s="88">
        <f t="shared" ref="L122:L126" si="107">J122+K122</f>
        <v>0</v>
      </c>
      <c r="M122" s="230"/>
      <c r="N122" s="43"/>
      <c r="O122" s="155">
        <f t="shared" ref="O122:O126" si="108">M122+N122</f>
        <v>0</v>
      </c>
      <c r="P122" s="311"/>
      <c r="R122" s="405"/>
      <c r="S122" s="405"/>
    </row>
    <row r="123" spans="1:19" ht="24" hidden="1" x14ac:dyDescent="0.25">
      <c r="A123" s="30">
        <v>2274</v>
      </c>
      <c r="B123" s="117" t="s">
        <v>306</v>
      </c>
      <c r="C123" s="190">
        <f t="shared" si="96"/>
        <v>0</v>
      </c>
      <c r="D123" s="265">
        <v>0</v>
      </c>
      <c r="E123" s="43"/>
      <c r="F123" s="88">
        <f t="shared" si="105"/>
        <v>0</v>
      </c>
      <c r="G123" s="230"/>
      <c r="H123" s="43"/>
      <c r="I123" s="155">
        <f t="shared" si="106"/>
        <v>0</v>
      </c>
      <c r="J123" s="265">
        <v>0</v>
      </c>
      <c r="K123" s="43"/>
      <c r="L123" s="88">
        <f t="shared" si="107"/>
        <v>0</v>
      </c>
      <c r="M123" s="230"/>
      <c r="N123" s="43"/>
      <c r="O123" s="155">
        <f t="shared" si="108"/>
        <v>0</v>
      </c>
      <c r="P123" s="311"/>
      <c r="R123" s="405"/>
      <c r="S123" s="405"/>
    </row>
    <row r="124" spans="1:19" ht="24" hidden="1" x14ac:dyDescent="0.25">
      <c r="A124" s="30">
        <v>2275</v>
      </c>
      <c r="B124" s="41" t="s">
        <v>120</v>
      </c>
      <c r="C124" s="190">
        <f t="shared" si="96"/>
        <v>0</v>
      </c>
      <c r="D124" s="265">
        <v>0</v>
      </c>
      <c r="E124" s="43"/>
      <c r="F124" s="88">
        <f t="shared" si="105"/>
        <v>0</v>
      </c>
      <c r="G124" s="230"/>
      <c r="H124" s="43"/>
      <c r="I124" s="155">
        <f t="shared" si="106"/>
        <v>0</v>
      </c>
      <c r="J124" s="265">
        <v>0</v>
      </c>
      <c r="K124" s="43"/>
      <c r="L124" s="88">
        <f t="shared" si="107"/>
        <v>0</v>
      </c>
      <c r="M124" s="230"/>
      <c r="N124" s="43"/>
      <c r="O124" s="155">
        <f t="shared" si="108"/>
        <v>0</v>
      </c>
      <c r="P124" s="311"/>
      <c r="R124" s="405"/>
      <c r="S124" s="405"/>
    </row>
    <row r="125" spans="1:19" ht="36" hidden="1" x14ac:dyDescent="0.25">
      <c r="A125" s="30">
        <v>2276</v>
      </c>
      <c r="B125" s="41" t="s">
        <v>121</v>
      </c>
      <c r="C125" s="190">
        <f t="shared" si="96"/>
        <v>0</v>
      </c>
      <c r="D125" s="265">
        <v>0</v>
      </c>
      <c r="E125" s="43"/>
      <c r="F125" s="88">
        <f t="shared" si="105"/>
        <v>0</v>
      </c>
      <c r="G125" s="230"/>
      <c r="H125" s="43"/>
      <c r="I125" s="155">
        <f t="shared" si="106"/>
        <v>0</v>
      </c>
      <c r="J125" s="265">
        <v>0</v>
      </c>
      <c r="K125" s="43"/>
      <c r="L125" s="88">
        <f t="shared" si="107"/>
        <v>0</v>
      </c>
      <c r="M125" s="230"/>
      <c r="N125" s="43"/>
      <c r="O125" s="155">
        <f t="shared" si="108"/>
        <v>0</v>
      </c>
      <c r="P125" s="311"/>
      <c r="R125" s="405"/>
      <c r="S125" s="405"/>
    </row>
    <row r="126" spans="1:19" ht="24" x14ac:dyDescent="0.25">
      <c r="A126" s="30">
        <v>2279</v>
      </c>
      <c r="B126" s="41" t="s">
        <v>122</v>
      </c>
      <c r="C126" s="190">
        <f t="shared" si="96"/>
        <v>219904</v>
      </c>
      <c r="D126" s="265">
        <v>215736</v>
      </c>
      <c r="E126" s="155">
        <v>4168</v>
      </c>
      <c r="F126" s="311">
        <f t="shared" si="105"/>
        <v>219904</v>
      </c>
      <c r="G126" s="230"/>
      <c r="H126" s="155"/>
      <c r="I126" s="311">
        <f t="shared" si="106"/>
        <v>0</v>
      </c>
      <c r="J126" s="265">
        <v>0</v>
      </c>
      <c r="K126" s="43"/>
      <c r="L126" s="88">
        <f t="shared" si="107"/>
        <v>0</v>
      </c>
      <c r="M126" s="230"/>
      <c r="N126" s="43"/>
      <c r="O126" s="155">
        <f t="shared" si="108"/>
        <v>0</v>
      </c>
      <c r="P126" s="311"/>
      <c r="Q126" s="517"/>
      <c r="R126" s="405"/>
      <c r="S126" s="405"/>
    </row>
    <row r="127" spans="1:19" ht="24" hidden="1" x14ac:dyDescent="0.25">
      <c r="A127" s="345">
        <v>2280</v>
      </c>
      <c r="B127" s="38" t="s">
        <v>123</v>
      </c>
      <c r="C127" s="189">
        <f t="shared" si="96"/>
        <v>0</v>
      </c>
      <c r="D127" s="128">
        <f>SUM(D128)</f>
        <v>0</v>
      </c>
      <c r="E127" s="75">
        <f t="shared" ref="E127:O127" si="109">SUM(E128)</f>
        <v>0</v>
      </c>
      <c r="F127" s="175">
        <f t="shared" si="109"/>
        <v>0</v>
      </c>
      <c r="G127" s="233">
        <f t="shared" si="109"/>
        <v>0</v>
      </c>
      <c r="H127" s="75">
        <f t="shared" si="109"/>
        <v>0</v>
      </c>
      <c r="I127" s="86">
        <f t="shared" si="109"/>
        <v>0</v>
      </c>
      <c r="J127" s="128">
        <f>SUM(J128)</f>
        <v>0</v>
      </c>
      <c r="K127" s="75">
        <f t="shared" si="109"/>
        <v>0</v>
      </c>
      <c r="L127" s="175">
        <f t="shared" si="109"/>
        <v>0</v>
      </c>
      <c r="M127" s="233">
        <f t="shared" si="109"/>
        <v>0</v>
      </c>
      <c r="N127" s="75">
        <f t="shared" si="109"/>
        <v>0</v>
      </c>
      <c r="O127" s="87">
        <f t="shared" si="109"/>
        <v>0</v>
      </c>
      <c r="P127" s="311"/>
      <c r="R127" s="405"/>
      <c r="S127" s="405"/>
    </row>
    <row r="128" spans="1:19" ht="24" hidden="1" x14ac:dyDescent="0.25">
      <c r="A128" s="30">
        <v>2283</v>
      </c>
      <c r="B128" s="41" t="s">
        <v>124</v>
      </c>
      <c r="C128" s="190">
        <f t="shared" si="96"/>
        <v>0</v>
      </c>
      <c r="D128" s="265">
        <v>0</v>
      </c>
      <c r="E128" s="43"/>
      <c r="F128" s="88">
        <f>D128+E128</f>
        <v>0</v>
      </c>
      <c r="G128" s="230"/>
      <c r="H128" s="43"/>
      <c r="I128" s="155">
        <f>G128+H128</f>
        <v>0</v>
      </c>
      <c r="J128" s="265">
        <v>0</v>
      </c>
      <c r="K128" s="43"/>
      <c r="L128" s="88">
        <f>J128+K128</f>
        <v>0</v>
      </c>
      <c r="M128" s="230"/>
      <c r="N128" s="43"/>
      <c r="O128" s="155">
        <f>M128+N128</f>
        <v>0</v>
      </c>
      <c r="P128" s="311"/>
      <c r="R128" s="405"/>
      <c r="S128" s="405"/>
    </row>
    <row r="129" spans="1:19" ht="38.25" customHeight="1" x14ac:dyDescent="0.25">
      <c r="A129" s="34">
        <v>2300</v>
      </c>
      <c r="B129" s="69" t="s">
        <v>125</v>
      </c>
      <c r="C129" s="188">
        <f t="shared" si="96"/>
        <v>42058</v>
      </c>
      <c r="D129" s="127">
        <f>SUM(D130,D135,D139,D140,D143,D150,D158,D159,D162)</f>
        <v>41358</v>
      </c>
      <c r="E129" s="120">
        <f t="shared" ref="E129" si="110">SUM(E130,E135,E139,E140,E143,E150,E158,E159,E162)</f>
        <v>0</v>
      </c>
      <c r="F129" s="314">
        <f>SUM(F130,F135,F139,F140,F143,F150,F158,F159,F162)</f>
        <v>41358</v>
      </c>
      <c r="G129" s="228">
        <f t="shared" ref="G129:N129" si="111">SUM(G130,G135,G139,G140,G143,G150,G158,G159,G162)</f>
        <v>0</v>
      </c>
      <c r="H129" s="120">
        <f t="shared" si="111"/>
        <v>0</v>
      </c>
      <c r="I129" s="314">
        <f t="shared" si="111"/>
        <v>0</v>
      </c>
      <c r="J129" s="127">
        <f>SUM(J130,J135,J139,J140,J143,J150,J158,J159,J162)</f>
        <v>700</v>
      </c>
      <c r="K129" s="36">
        <f t="shared" si="111"/>
        <v>0</v>
      </c>
      <c r="L129" s="174">
        <f t="shared" si="111"/>
        <v>700</v>
      </c>
      <c r="M129" s="228">
        <f t="shared" si="111"/>
        <v>0</v>
      </c>
      <c r="N129" s="36">
        <f t="shared" si="111"/>
        <v>0</v>
      </c>
      <c r="O129" s="120">
        <f>SUM(O130,O135,O139,O140,O143,O150,O158,O159,O162)</f>
        <v>0</v>
      </c>
      <c r="P129" s="317"/>
      <c r="Q129" s="517"/>
      <c r="R129" s="405"/>
      <c r="S129" s="405"/>
    </row>
    <row r="130" spans="1:19" ht="24" x14ac:dyDescent="0.25">
      <c r="A130" s="345">
        <v>2310</v>
      </c>
      <c r="B130" s="38" t="s">
        <v>126</v>
      </c>
      <c r="C130" s="189">
        <f t="shared" si="96"/>
        <v>41333</v>
      </c>
      <c r="D130" s="128">
        <f>SUM(D131:D134)</f>
        <v>41333</v>
      </c>
      <c r="E130" s="86">
        <f t="shared" ref="E130:O130" si="112">SUM(E131:E134)</f>
        <v>0</v>
      </c>
      <c r="F130" s="315">
        <f t="shared" si="112"/>
        <v>41333</v>
      </c>
      <c r="G130" s="233">
        <f t="shared" si="112"/>
        <v>0</v>
      </c>
      <c r="H130" s="86">
        <f t="shared" si="112"/>
        <v>0</v>
      </c>
      <c r="I130" s="315">
        <f t="shared" si="112"/>
        <v>0</v>
      </c>
      <c r="J130" s="128">
        <f>SUM(J131:J134)</f>
        <v>0</v>
      </c>
      <c r="K130" s="75">
        <f t="shared" si="112"/>
        <v>0</v>
      </c>
      <c r="L130" s="175">
        <f t="shared" si="112"/>
        <v>0</v>
      </c>
      <c r="M130" s="233">
        <f t="shared" si="112"/>
        <v>0</v>
      </c>
      <c r="N130" s="75">
        <f t="shared" si="112"/>
        <v>0</v>
      </c>
      <c r="O130" s="86">
        <f t="shared" si="112"/>
        <v>0</v>
      </c>
      <c r="P130" s="310"/>
      <c r="Q130" s="517"/>
      <c r="R130" s="405"/>
      <c r="S130" s="405"/>
    </row>
    <row r="131" spans="1:19" hidden="1" x14ac:dyDescent="0.25">
      <c r="A131" s="30">
        <v>2311</v>
      </c>
      <c r="B131" s="41" t="s">
        <v>127</v>
      </c>
      <c r="C131" s="190">
        <f t="shared" si="96"/>
        <v>0</v>
      </c>
      <c r="D131" s="265">
        <v>0</v>
      </c>
      <c r="E131" s="43"/>
      <c r="F131" s="88">
        <f t="shared" ref="F131:F134" si="113">D131+E131</f>
        <v>0</v>
      </c>
      <c r="G131" s="230"/>
      <c r="H131" s="43"/>
      <c r="I131" s="155">
        <f t="shared" ref="I131:I134" si="114">G131+H131</f>
        <v>0</v>
      </c>
      <c r="J131" s="265">
        <v>0</v>
      </c>
      <c r="K131" s="43"/>
      <c r="L131" s="88">
        <f t="shared" ref="L131:L134" si="115">J131+K131</f>
        <v>0</v>
      </c>
      <c r="M131" s="230"/>
      <c r="N131" s="43"/>
      <c r="O131" s="155">
        <f t="shared" ref="O131:O134" si="116">M131+N131</f>
        <v>0</v>
      </c>
      <c r="P131" s="311"/>
      <c r="R131" s="405"/>
      <c r="S131" s="405"/>
    </row>
    <row r="132" spans="1:19" x14ac:dyDescent="0.25">
      <c r="A132" s="30">
        <v>2312</v>
      </c>
      <c r="B132" s="41" t="s">
        <v>128</v>
      </c>
      <c r="C132" s="190">
        <f t="shared" si="96"/>
        <v>1933</v>
      </c>
      <c r="D132" s="265">
        <v>1933</v>
      </c>
      <c r="E132" s="155"/>
      <c r="F132" s="311">
        <f t="shared" si="113"/>
        <v>1933</v>
      </c>
      <c r="G132" s="230"/>
      <c r="H132" s="155"/>
      <c r="I132" s="311">
        <f t="shared" si="114"/>
        <v>0</v>
      </c>
      <c r="J132" s="265">
        <v>0</v>
      </c>
      <c r="K132" s="43"/>
      <c r="L132" s="88">
        <f t="shared" si="115"/>
        <v>0</v>
      </c>
      <c r="M132" s="230"/>
      <c r="N132" s="43"/>
      <c r="O132" s="155">
        <f t="shared" si="116"/>
        <v>0</v>
      </c>
      <c r="P132" s="311"/>
      <c r="Q132" s="517"/>
      <c r="R132" s="405"/>
      <c r="S132" s="405"/>
    </row>
    <row r="133" spans="1:19" hidden="1" x14ac:dyDescent="0.25">
      <c r="A133" s="30">
        <v>2313</v>
      </c>
      <c r="B133" s="41" t="s">
        <v>129</v>
      </c>
      <c r="C133" s="190">
        <f t="shared" si="96"/>
        <v>0</v>
      </c>
      <c r="D133" s="265">
        <v>0</v>
      </c>
      <c r="E133" s="43"/>
      <c r="F133" s="88">
        <f t="shared" si="113"/>
        <v>0</v>
      </c>
      <c r="G133" s="230"/>
      <c r="H133" s="43"/>
      <c r="I133" s="155">
        <f t="shared" si="114"/>
        <v>0</v>
      </c>
      <c r="J133" s="265">
        <v>0</v>
      </c>
      <c r="K133" s="43"/>
      <c r="L133" s="88">
        <f t="shared" si="115"/>
        <v>0</v>
      </c>
      <c r="M133" s="230"/>
      <c r="N133" s="43"/>
      <c r="O133" s="155">
        <f t="shared" si="116"/>
        <v>0</v>
      </c>
      <c r="P133" s="311"/>
      <c r="R133" s="405"/>
      <c r="S133" s="405"/>
    </row>
    <row r="134" spans="1:19" ht="36.75" customHeight="1" x14ac:dyDescent="0.25">
      <c r="A134" s="30">
        <v>2314</v>
      </c>
      <c r="B134" s="41" t="s">
        <v>307</v>
      </c>
      <c r="C134" s="190">
        <f t="shared" si="96"/>
        <v>39400</v>
      </c>
      <c r="D134" s="265">
        <v>39400</v>
      </c>
      <c r="E134" s="155"/>
      <c r="F134" s="311">
        <f t="shared" si="113"/>
        <v>39400</v>
      </c>
      <c r="G134" s="230"/>
      <c r="H134" s="155"/>
      <c r="I134" s="311">
        <f t="shared" si="114"/>
        <v>0</v>
      </c>
      <c r="J134" s="265">
        <v>0</v>
      </c>
      <c r="K134" s="43"/>
      <c r="L134" s="88">
        <f t="shared" si="115"/>
        <v>0</v>
      </c>
      <c r="M134" s="230"/>
      <c r="N134" s="43"/>
      <c r="O134" s="155">
        <f t="shared" si="116"/>
        <v>0</v>
      </c>
      <c r="P134" s="311"/>
      <c r="Q134" s="517"/>
      <c r="R134" s="405"/>
      <c r="S134" s="405"/>
    </row>
    <row r="135" spans="1:19" hidden="1" x14ac:dyDescent="0.25">
      <c r="A135" s="72">
        <v>2320</v>
      </c>
      <c r="B135" s="41" t="s">
        <v>130</v>
      </c>
      <c r="C135" s="190">
        <f t="shared" si="96"/>
        <v>0</v>
      </c>
      <c r="D135" s="129">
        <f>SUM(D136:D138)</f>
        <v>0</v>
      </c>
      <c r="E135" s="73">
        <f t="shared" ref="E135" si="117">SUM(E136:E138)</f>
        <v>0</v>
      </c>
      <c r="F135" s="93">
        <f>SUM(F136:F138)</f>
        <v>0</v>
      </c>
      <c r="G135" s="231">
        <f t="shared" ref="G135:N135" si="118">SUM(G136:G138)</f>
        <v>0</v>
      </c>
      <c r="H135" s="73">
        <f t="shared" si="118"/>
        <v>0</v>
      </c>
      <c r="I135" s="87">
        <f t="shared" si="118"/>
        <v>0</v>
      </c>
      <c r="J135" s="129">
        <f>SUM(J136:J138)</f>
        <v>0</v>
      </c>
      <c r="K135" s="73">
        <f t="shared" si="118"/>
        <v>0</v>
      </c>
      <c r="L135" s="93">
        <f t="shared" si="118"/>
        <v>0</v>
      </c>
      <c r="M135" s="231">
        <f t="shared" si="118"/>
        <v>0</v>
      </c>
      <c r="N135" s="73">
        <f t="shared" si="118"/>
        <v>0</v>
      </c>
      <c r="O135" s="87">
        <f>SUM(O136:O138)</f>
        <v>0</v>
      </c>
      <c r="P135" s="311"/>
      <c r="R135" s="405"/>
      <c r="S135" s="405"/>
    </row>
    <row r="136" spans="1:19" hidden="1" x14ac:dyDescent="0.25">
      <c r="A136" s="30">
        <v>2321</v>
      </c>
      <c r="B136" s="41" t="s">
        <v>131</v>
      </c>
      <c r="C136" s="190">
        <f t="shared" si="96"/>
        <v>0</v>
      </c>
      <c r="D136" s="265">
        <v>0</v>
      </c>
      <c r="E136" s="43"/>
      <c r="F136" s="88">
        <f t="shared" ref="F136:F139" si="119">D136+E136</f>
        <v>0</v>
      </c>
      <c r="G136" s="230"/>
      <c r="H136" s="43"/>
      <c r="I136" s="155">
        <f t="shared" ref="I136:I139" si="120">G136+H136</f>
        <v>0</v>
      </c>
      <c r="J136" s="265">
        <v>0</v>
      </c>
      <c r="K136" s="43"/>
      <c r="L136" s="88">
        <f t="shared" ref="L136:L139" si="121">J136+K136</f>
        <v>0</v>
      </c>
      <c r="M136" s="230"/>
      <c r="N136" s="43"/>
      <c r="O136" s="155">
        <f t="shared" ref="O136:O139" si="122">M136+N136</f>
        <v>0</v>
      </c>
      <c r="P136" s="311"/>
      <c r="R136" s="405"/>
      <c r="S136" s="405"/>
    </row>
    <row r="137" spans="1:19" hidden="1" x14ac:dyDescent="0.25">
      <c r="A137" s="30">
        <v>2322</v>
      </c>
      <c r="B137" s="41" t="s">
        <v>132</v>
      </c>
      <c r="C137" s="190">
        <f t="shared" si="96"/>
        <v>0</v>
      </c>
      <c r="D137" s="265">
        <v>0</v>
      </c>
      <c r="E137" s="43"/>
      <c r="F137" s="88">
        <f t="shared" si="119"/>
        <v>0</v>
      </c>
      <c r="G137" s="230"/>
      <c r="H137" s="43"/>
      <c r="I137" s="155">
        <f t="shared" si="120"/>
        <v>0</v>
      </c>
      <c r="J137" s="265">
        <v>0</v>
      </c>
      <c r="K137" s="43"/>
      <c r="L137" s="88">
        <f t="shared" si="121"/>
        <v>0</v>
      </c>
      <c r="M137" s="230"/>
      <c r="N137" s="43"/>
      <c r="O137" s="155">
        <f t="shared" si="122"/>
        <v>0</v>
      </c>
      <c r="P137" s="311"/>
      <c r="R137" s="405"/>
      <c r="S137" s="405"/>
    </row>
    <row r="138" spans="1:19" ht="10.5" hidden="1" customHeight="1" x14ac:dyDescent="0.25">
      <c r="A138" s="30">
        <v>2329</v>
      </c>
      <c r="B138" s="41" t="s">
        <v>133</v>
      </c>
      <c r="C138" s="190">
        <f t="shared" si="96"/>
        <v>0</v>
      </c>
      <c r="D138" s="265">
        <v>0</v>
      </c>
      <c r="E138" s="43"/>
      <c r="F138" s="88">
        <f t="shared" si="119"/>
        <v>0</v>
      </c>
      <c r="G138" s="230"/>
      <c r="H138" s="43"/>
      <c r="I138" s="155">
        <f t="shared" si="120"/>
        <v>0</v>
      </c>
      <c r="J138" s="265">
        <v>0</v>
      </c>
      <c r="K138" s="43"/>
      <c r="L138" s="88">
        <f t="shared" si="121"/>
        <v>0</v>
      </c>
      <c r="M138" s="230"/>
      <c r="N138" s="43"/>
      <c r="O138" s="155">
        <f t="shared" si="122"/>
        <v>0</v>
      </c>
      <c r="P138" s="311"/>
      <c r="R138" s="405"/>
      <c r="S138" s="405"/>
    </row>
    <row r="139" spans="1:19" hidden="1" x14ac:dyDescent="0.25">
      <c r="A139" s="72">
        <v>2330</v>
      </c>
      <c r="B139" s="41" t="s">
        <v>134</v>
      </c>
      <c r="C139" s="190">
        <f t="shared" si="96"/>
        <v>0</v>
      </c>
      <c r="D139" s="265">
        <v>0</v>
      </c>
      <c r="E139" s="43"/>
      <c r="F139" s="88">
        <f t="shared" si="119"/>
        <v>0</v>
      </c>
      <c r="G139" s="230"/>
      <c r="H139" s="43"/>
      <c r="I139" s="155">
        <f t="shared" si="120"/>
        <v>0</v>
      </c>
      <c r="J139" s="265">
        <v>0</v>
      </c>
      <c r="K139" s="43"/>
      <c r="L139" s="88">
        <f t="shared" si="121"/>
        <v>0</v>
      </c>
      <c r="M139" s="230"/>
      <c r="N139" s="43"/>
      <c r="O139" s="155">
        <f t="shared" si="122"/>
        <v>0</v>
      </c>
      <c r="P139" s="311"/>
      <c r="R139" s="405"/>
      <c r="S139" s="405"/>
    </row>
    <row r="140" spans="1:19" ht="48" hidden="1" x14ac:dyDescent="0.25">
      <c r="A140" s="72">
        <v>2340</v>
      </c>
      <c r="B140" s="41" t="s">
        <v>135</v>
      </c>
      <c r="C140" s="190">
        <f t="shared" si="96"/>
        <v>0</v>
      </c>
      <c r="D140" s="129">
        <f>SUM(D141:D142)</f>
        <v>0</v>
      </c>
      <c r="E140" s="73">
        <f t="shared" ref="E140" si="123">SUM(E141:E142)</f>
        <v>0</v>
      </c>
      <c r="F140" s="93">
        <f>SUM(F141:F142)</f>
        <v>0</v>
      </c>
      <c r="G140" s="231">
        <f t="shared" ref="G140:N140" si="124">SUM(G141:G142)</f>
        <v>0</v>
      </c>
      <c r="H140" s="73">
        <f t="shared" si="124"/>
        <v>0</v>
      </c>
      <c r="I140" s="87">
        <f t="shared" si="124"/>
        <v>0</v>
      </c>
      <c r="J140" s="129">
        <f>SUM(J141:J142)</f>
        <v>0</v>
      </c>
      <c r="K140" s="73">
        <f t="shared" si="124"/>
        <v>0</v>
      </c>
      <c r="L140" s="93">
        <f t="shared" si="124"/>
        <v>0</v>
      </c>
      <c r="M140" s="231">
        <f t="shared" si="124"/>
        <v>0</v>
      </c>
      <c r="N140" s="73">
        <f t="shared" si="124"/>
        <v>0</v>
      </c>
      <c r="O140" s="87">
        <f>SUM(O141:O142)</f>
        <v>0</v>
      </c>
      <c r="P140" s="311"/>
      <c r="R140" s="405"/>
      <c r="S140" s="405"/>
    </row>
    <row r="141" spans="1:19" hidden="1" x14ac:dyDescent="0.25">
      <c r="A141" s="30">
        <v>2341</v>
      </c>
      <c r="B141" s="41" t="s">
        <v>136</v>
      </c>
      <c r="C141" s="190">
        <f t="shared" si="96"/>
        <v>0</v>
      </c>
      <c r="D141" s="265">
        <v>0</v>
      </c>
      <c r="E141" s="43"/>
      <c r="F141" s="88">
        <f t="shared" ref="F141:F142" si="125">D141+E141</f>
        <v>0</v>
      </c>
      <c r="G141" s="230"/>
      <c r="H141" s="43"/>
      <c r="I141" s="155">
        <f t="shared" ref="I141:I142" si="126">G141+H141</f>
        <v>0</v>
      </c>
      <c r="J141" s="265">
        <v>0</v>
      </c>
      <c r="K141" s="43"/>
      <c r="L141" s="88">
        <f t="shared" ref="L141:L142" si="127">J141+K141</f>
        <v>0</v>
      </c>
      <c r="M141" s="230"/>
      <c r="N141" s="43"/>
      <c r="O141" s="155">
        <f t="shared" ref="O141:O142" si="128">M141+N141</f>
        <v>0</v>
      </c>
      <c r="P141" s="311"/>
      <c r="R141" s="405"/>
      <c r="S141" s="405"/>
    </row>
    <row r="142" spans="1:19" ht="24" hidden="1" x14ac:dyDescent="0.25">
      <c r="A142" s="30">
        <v>2344</v>
      </c>
      <c r="B142" s="41" t="s">
        <v>137</v>
      </c>
      <c r="C142" s="190">
        <f t="shared" si="96"/>
        <v>0</v>
      </c>
      <c r="D142" s="265">
        <v>0</v>
      </c>
      <c r="E142" s="43"/>
      <c r="F142" s="88">
        <f t="shared" si="125"/>
        <v>0</v>
      </c>
      <c r="G142" s="230"/>
      <c r="H142" s="43"/>
      <c r="I142" s="155">
        <f t="shared" si="126"/>
        <v>0</v>
      </c>
      <c r="J142" s="265">
        <v>0</v>
      </c>
      <c r="K142" s="43"/>
      <c r="L142" s="88">
        <f t="shared" si="127"/>
        <v>0</v>
      </c>
      <c r="M142" s="230"/>
      <c r="N142" s="43"/>
      <c r="O142" s="155">
        <f t="shared" si="128"/>
        <v>0</v>
      </c>
      <c r="P142" s="311"/>
      <c r="R142" s="405"/>
      <c r="S142" s="405"/>
    </row>
    <row r="143" spans="1:19" ht="24" hidden="1" x14ac:dyDescent="0.25">
      <c r="A143" s="70">
        <v>2350</v>
      </c>
      <c r="B143" s="55" t="s">
        <v>138</v>
      </c>
      <c r="C143" s="195">
        <f t="shared" si="96"/>
        <v>0</v>
      </c>
      <c r="D143" s="82">
        <f>SUM(D144:D149)</f>
        <v>0</v>
      </c>
      <c r="E143" s="71">
        <f t="shared" ref="E143" si="129">SUM(E144:E149)</f>
        <v>0</v>
      </c>
      <c r="F143" s="172">
        <f>SUM(F144:F149)</f>
        <v>0</v>
      </c>
      <c r="G143" s="229">
        <f t="shared" ref="G143:N143" si="130">SUM(G144:G149)</f>
        <v>0</v>
      </c>
      <c r="H143" s="71">
        <f t="shared" si="130"/>
        <v>0</v>
      </c>
      <c r="I143" s="153">
        <f t="shared" si="130"/>
        <v>0</v>
      </c>
      <c r="J143" s="82">
        <f>SUM(J144:J149)</f>
        <v>0</v>
      </c>
      <c r="K143" s="71">
        <f t="shared" si="130"/>
        <v>0</v>
      </c>
      <c r="L143" s="172">
        <f t="shared" si="130"/>
        <v>0</v>
      </c>
      <c r="M143" s="229">
        <f t="shared" si="130"/>
        <v>0</v>
      </c>
      <c r="N143" s="71">
        <f t="shared" si="130"/>
        <v>0</v>
      </c>
      <c r="O143" s="153">
        <f>SUM(O144:O149)</f>
        <v>0</v>
      </c>
      <c r="P143" s="313"/>
      <c r="R143" s="405"/>
      <c r="S143" s="405"/>
    </row>
    <row r="144" spans="1:19" hidden="1" x14ac:dyDescent="0.25">
      <c r="A144" s="27">
        <v>2351</v>
      </c>
      <c r="B144" s="38" t="s">
        <v>139</v>
      </c>
      <c r="C144" s="189">
        <f t="shared" si="96"/>
        <v>0</v>
      </c>
      <c r="D144" s="264">
        <v>0</v>
      </c>
      <c r="E144" s="40"/>
      <c r="F144" s="89">
        <f t="shared" ref="F144:F149" si="131">D144+E144</f>
        <v>0</v>
      </c>
      <c r="G144" s="220"/>
      <c r="H144" s="40"/>
      <c r="I144" s="154">
        <f t="shared" ref="I144:I149" si="132">G144+H144</f>
        <v>0</v>
      </c>
      <c r="J144" s="264">
        <v>0</v>
      </c>
      <c r="K144" s="40"/>
      <c r="L144" s="89">
        <f t="shared" ref="L144:L149" si="133">J144+K144</f>
        <v>0</v>
      </c>
      <c r="M144" s="220"/>
      <c r="N144" s="40"/>
      <c r="O144" s="154">
        <f t="shared" ref="O144:O149" si="134">M144+N144</f>
        <v>0</v>
      </c>
      <c r="P144" s="310"/>
      <c r="R144" s="405"/>
      <c r="S144" s="405"/>
    </row>
    <row r="145" spans="1:19" hidden="1" x14ac:dyDescent="0.25">
      <c r="A145" s="30">
        <v>2352</v>
      </c>
      <c r="B145" s="41" t="s">
        <v>140</v>
      </c>
      <c r="C145" s="190">
        <f t="shared" si="96"/>
        <v>0</v>
      </c>
      <c r="D145" s="265">
        <v>0</v>
      </c>
      <c r="E145" s="43"/>
      <c r="F145" s="88">
        <f t="shared" si="131"/>
        <v>0</v>
      </c>
      <c r="G145" s="230"/>
      <c r="H145" s="43"/>
      <c r="I145" s="155">
        <f t="shared" si="132"/>
        <v>0</v>
      </c>
      <c r="J145" s="265">
        <v>0</v>
      </c>
      <c r="K145" s="43"/>
      <c r="L145" s="88">
        <f t="shared" si="133"/>
        <v>0</v>
      </c>
      <c r="M145" s="230"/>
      <c r="N145" s="43"/>
      <c r="O145" s="155">
        <f t="shared" si="134"/>
        <v>0</v>
      </c>
      <c r="P145" s="311"/>
      <c r="R145" s="405"/>
      <c r="S145" s="405"/>
    </row>
    <row r="146" spans="1:19" ht="24" hidden="1" x14ac:dyDescent="0.25">
      <c r="A146" s="30">
        <v>2353</v>
      </c>
      <c r="B146" s="41" t="s">
        <v>141</v>
      </c>
      <c r="C146" s="190">
        <f t="shared" si="96"/>
        <v>0</v>
      </c>
      <c r="D146" s="265">
        <v>0</v>
      </c>
      <c r="E146" s="43"/>
      <c r="F146" s="88">
        <f t="shared" si="131"/>
        <v>0</v>
      </c>
      <c r="G146" s="230"/>
      <c r="H146" s="43"/>
      <c r="I146" s="155">
        <f t="shared" si="132"/>
        <v>0</v>
      </c>
      <c r="J146" s="265">
        <v>0</v>
      </c>
      <c r="K146" s="43"/>
      <c r="L146" s="88">
        <f t="shared" si="133"/>
        <v>0</v>
      </c>
      <c r="M146" s="230"/>
      <c r="N146" s="43"/>
      <c r="O146" s="155">
        <f t="shared" si="134"/>
        <v>0</v>
      </c>
      <c r="P146" s="311"/>
      <c r="R146" s="405"/>
      <c r="S146" s="405"/>
    </row>
    <row r="147" spans="1:19" ht="24" hidden="1" x14ac:dyDescent="0.25">
      <c r="A147" s="30">
        <v>2354</v>
      </c>
      <c r="B147" s="41" t="s">
        <v>142</v>
      </c>
      <c r="C147" s="190">
        <f t="shared" si="96"/>
        <v>0</v>
      </c>
      <c r="D147" s="265">
        <v>0</v>
      </c>
      <c r="E147" s="43"/>
      <c r="F147" s="88">
        <f t="shared" si="131"/>
        <v>0</v>
      </c>
      <c r="G147" s="230"/>
      <c r="H147" s="43"/>
      <c r="I147" s="155">
        <f t="shared" si="132"/>
        <v>0</v>
      </c>
      <c r="J147" s="265">
        <v>0</v>
      </c>
      <c r="K147" s="43"/>
      <c r="L147" s="88">
        <f t="shared" si="133"/>
        <v>0</v>
      </c>
      <c r="M147" s="230"/>
      <c r="N147" s="43"/>
      <c r="O147" s="155">
        <f t="shared" si="134"/>
        <v>0</v>
      </c>
      <c r="P147" s="311"/>
      <c r="R147" s="405"/>
      <c r="S147" s="405"/>
    </row>
    <row r="148" spans="1:19" ht="24" hidden="1" x14ac:dyDescent="0.25">
      <c r="A148" s="30">
        <v>2355</v>
      </c>
      <c r="B148" s="41" t="s">
        <v>143</v>
      </c>
      <c r="C148" s="190">
        <f t="shared" si="96"/>
        <v>0</v>
      </c>
      <c r="D148" s="265">
        <v>0</v>
      </c>
      <c r="E148" s="43"/>
      <c r="F148" s="88">
        <f t="shared" si="131"/>
        <v>0</v>
      </c>
      <c r="G148" s="230"/>
      <c r="H148" s="43"/>
      <c r="I148" s="155">
        <f t="shared" si="132"/>
        <v>0</v>
      </c>
      <c r="J148" s="265">
        <v>0</v>
      </c>
      <c r="K148" s="43"/>
      <c r="L148" s="88">
        <f t="shared" si="133"/>
        <v>0</v>
      </c>
      <c r="M148" s="230"/>
      <c r="N148" s="43"/>
      <c r="O148" s="155">
        <f t="shared" si="134"/>
        <v>0</v>
      </c>
      <c r="P148" s="311"/>
      <c r="R148" s="405"/>
      <c r="S148" s="405"/>
    </row>
    <row r="149" spans="1:19" ht="24" hidden="1" x14ac:dyDescent="0.25">
      <c r="A149" s="30">
        <v>2359</v>
      </c>
      <c r="B149" s="41" t="s">
        <v>144</v>
      </c>
      <c r="C149" s="190">
        <f t="shared" si="96"/>
        <v>0</v>
      </c>
      <c r="D149" s="265">
        <v>0</v>
      </c>
      <c r="E149" s="43"/>
      <c r="F149" s="88">
        <f t="shared" si="131"/>
        <v>0</v>
      </c>
      <c r="G149" s="230"/>
      <c r="H149" s="43"/>
      <c r="I149" s="155">
        <f t="shared" si="132"/>
        <v>0</v>
      </c>
      <c r="J149" s="265">
        <v>0</v>
      </c>
      <c r="K149" s="43"/>
      <c r="L149" s="88">
        <f t="shared" si="133"/>
        <v>0</v>
      </c>
      <c r="M149" s="230"/>
      <c r="N149" s="43"/>
      <c r="O149" s="155">
        <f t="shared" si="134"/>
        <v>0</v>
      </c>
      <c r="P149" s="311"/>
      <c r="R149" s="405"/>
      <c r="S149" s="405"/>
    </row>
    <row r="150" spans="1:19" ht="24.75" hidden="1" customHeight="1" x14ac:dyDescent="0.25">
      <c r="A150" s="72">
        <v>2360</v>
      </c>
      <c r="B150" s="41" t="s">
        <v>145</v>
      </c>
      <c r="C150" s="190">
        <f t="shared" si="96"/>
        <v>0</v>
      </c>
      <c r="D150" s="129">
        <f>SUM(D151:D157)</f>
        <v>0</v>
      </c>
      <c r="E150" s="73">
        <f t="shared" ref="E150" si="135">SUM(E151:E157)</f>
        <v>0</v>
      </c>
      <c r="F150" s="93">
        <f>SUM(F151:F157)</f>
        <v>0</v>
      </c>
      <c r="G150" s="231">
        <f t="shared" ref="G150:N150" si="136">SUM(G151:G157)</f>
        <v>0</v>
      </c>
      <c r="H150" s="73">
        <f t="shared" si="136"/>
        <v>0</v>
      </c>
      <c r="I150" s="87">
        <f t="shared" si="136"/>
        <v>0</v>
      </c>
      <c r="J150" s="129">
        <f>SUM(J151:J157)</f>
        <v>0</v>
      </c>
      <c r="K150" s="73">
        <f t="shared" si="136"/>
        <v>0</v>
      </c>
      <c r="L150" s="93">
        <f t="shared" si="136"/>
        <v>0</v>
      </c>
      <c r="M150" s="231">
        <f t="shared" si="136"/>
        <v>0</v>
      </c>
      <c r="N150" s="73">
        <f t="shared" si="136"/>
        <v>0</v>
      </c>
      <c r="O150" s="87">
        <f>SUM(O151:O157)</f>
        <v>0</v>
      </c>
      <c r="P150" s="311"/>
      <c r="R150" s="405"/>
      <c r="S150" s="405"/>
    </row>
    <row r="151" spans="1:19" hidden="1" x14ac:dyDescent="0.25">
      <c r="A151" s="29">
        <v>2361</v>
      </c>
      <c r="B151" s="41" t="s">
        <v>146</v>
      </c>
      <c r="C151" s="190">
        <f t="shared" si="96"/>
        <v>0</v>
      </c>
      <c r="D151" s="265">
        <v>0</v>
      </c>
      <c r="E151" s="43"/>
      <c r="F151" s="88">
        <f t="shared" ref="F151:F158" si="137">D151+E151</f>
        <v>0</v>
      </c>
      <c r="G151" s="230"/>
      <c r="H151" s="43"/>
      <c r="I151" s="155">
        <f t="shared" ref="I151:I158" si="138">G151+H151</f>
        <v>0</v>
      </c>
      <c r="J151" s="265">
        <v>0</v>
      </c>
      <c r="K151" s="43"/>
      <c r="L151" s="88">
        <f t="shared" ref="L151:L158" si="139">J151+K151</f>
        <v>0</v>
      </c>
      <c r="M151" s="230"/>
      <c r="N151" s="43"/>
      <c r="O151" s="155">
        <f t="shared" ref="O151:O158" si="140">M151+N151</f>
        <v>0</v>
      </c>
      <c r="P151" s="311"/>
      <c r="R151" s="405"/>
      <c r="S151" s="405"/>
    </row>
    <row r="152" spans="1:19" ht="24" hidden="1" x14ac:dyDescent="0.25">
      <c r="A152" s="29">
        <v>2362</v>
      </c>
      <c r="B152" s="41" t="s">
        <v>147</v>
      </c>
      <c r="C152" s="190">
        <f t="shared" si="96"/>
        <v>0</v>
      </c>
      <c r="D152" s="265">
        <v>0</v>
      </c>
      <c r="E152" s="43"/>
      <c r="F152" s="88">
        <f t="shared" si="137"/>
        <v>0</v>
      </c>
      <c r="G152" s="230"/>
      <c r="H152" s="43"/>
      <c r="I152" s="155">
        <f t="shared" si="138"/>
        <v>0</v>
      </c>
      <c r="J152" s="265">
        <v>0</v>
      </c>
      <c r="K152" s="43"/>
      <c r="L152" s="88">
        <f t="shared" si="139"/>
        <v>0</v>
      </c>
      <c r="M152" s="230"/>
      <c r="N152" s="43"/>
      <c r="O152" s="155">
        <f t="shared" si="140"/>
        <v>0</v>
      </c>
      <c r="P152" s="311"/>
      <c r="R152" s="405"/>
      <c r="S152" s="405"/>
    </row>
    <row r="153" spans="1:19" hidden="1" x14ac:dyDescent="0.25">
      <c r="A153" s="29">
        <v>2363</v>
      </c>
      <c r="B153" s="41" t="s">
        <v>148</v>
      </c>
      <c r="C153" s="190">
        <f t="shared" si="96"/>
        <v>0</v>
      </c>
      <c r="D153" s="265">
        <v>0</v>
      </c>
      <c r="E153" s="43"/>
      <c r="F153" s="88">
        <f t="shared" si="137"/>
        <v>0</v>
      </c>
      <c r="G153" s="230"/>
      <c r="H153" s="43"/>
      <c r="I153" s="155">
        <f t="shared" si="138"/>
        <v>0</v>
      </c>
      <c r="J153" s="265">
        <v>0</v>
      </c>
      <c r="K153" s="43"/>
      <c r="L153" s="88">
        <f t="shared" si="139"/>
        <v>0</v>
      </c>
      <c r="M153" s="230"/>
      <c r="N153" s="43"/>
      <c r="O153" s="155">
        <f t="shared" si="140"/>
        <v>0</v>
      </c>
      <c r="P153" s="311"/>
      <c r="R153" s="405"/>
      <c r="S153" s="405"/>
    </row>
    <row r="154" spans="1:19" hidden="1" x14ac:dyDescent="0.25">
      <c r="A154" s="29">
        <v>2364</v>
      </c>
      <c r="B154" s="41" t="s">
        <v>149</v>
      </c>
      <c r="C154" s="190">
        <f t="shared" si="96"/>
        <v>0</v>
      </c>
      <c r="D154" s="265">
        <v>0</v>
      </c>
      <c r="E154" s="43"/>
      <c r="F154" s="88">
        <f t="shared" si="137"/>
        <v>0</v>
      </c>
      <c r="G154" s="230"/>
      <c r="H154" s="43"/>
      <c r="I154" s="155">
        <f t="shared" si="138"/>
        <v>0</v>
      </c>
      <c r="J154" s="265">
        <v>0</v>
      </c>
      <c r="K154" s="43"/>
      <c r="L154" s="88">
        <f t="shared" si="139"/>
        <v>0</v>
      </c>
      <c r="M154" s="230"/>
      <c r="N154" s="43"/>
      <c r="O154" s="155">
        <f t="shared" si="140"/>
        <v>0</v>
      </c>
      <c r="P154" s="311"/>
      <c r="R154" s="405"/>
      <c r="S154" s="405"/>
    </row>
    <row r="155" spans="1:19" ht="12.75" hidden="1" customHeight="1" x14ac:dyDescent="0.25">
      <c r="A155" s="29">
        <v>2365</v>
      </c>
      <c r="B155" s="41" t="s">
        <v>150</v>
      </c>
      <c r="C155" s="190">
        <f t="shared" si="96"/>
        <v>0</v>
      </c>
      <c r="D155" s="265">
        <v>0</v>
      </c>
      <c r="E155" s="43"/>
      <c r="F155" s="88">
        <f t="shared" si="137"/>
        <v>0</v>
      </c>
      <c r="G155" s="230"/>
      <c r="H155" s="43"/>
      <c r="I155" s="155">
        <f t="shared" si="138"/>
        <v>0</v>
      </c>
      <c r="J155" s="265">
        <v>0</v>
      </c>
      <c r="K155" s="43"/>
      <c r="L155" s="88">
        <f t="shared" si="139"/>
        <v>0</v>
      </c>
      <c r="M155" s="230"/>
      <c r="N155" s="43"/>
      <c r="O155" s="155">
        <f t="shared" si="140"/>
        <v>0</v>
      </c>
      <c r="P155" s="311"/>
      <c r="R155" s="405"/>
      <c r="S155" s="405"/>
    </row>
    <row r="156" spans="1:19" ht="36" hidden="1" x14ac:dyDescent="0.25">
      <c r="A156" s="29">
        <v>2366</v>
      </c>
      <c r="B156" s="41" t="s">
        <v>151</v>
      </c>
      <c r="C156" s="190">
        <f t="shared" si="96"/>
        <v>0</v>
      </c>
      <c r="D156" s="265">
        <v>0</v>
      </c>
      <c r="E156" s="43"/>
      <c r="F156" s="88">
        <f t="shared" si="137"/>
        <v>0</v>
      </c>
      <c r="G156" s="230"/>
      <c r="H156" s="43"/>
      <c r="I156" s="155">
        <f t="shared" si="138"/>
        <v>0</v>
      </c>
      <c r="J156" s="265">
        <v>0</v>
      </c>
      <c r="K156" s="43"/>
      <c r="L156" s="88">
        <f t="shared" si="139"/>
        <v>0</v>
      </c>
      <c r="M156" s="230"/>
      <c r="N156" s="43"/>
      <c r="O156" s="155">
        <f t="shared" si="140"/>
        <v>0</v>
      </c>
      <c r="P156" s="311"/>
      <c r="R156" s="405"/>
      <c r="S156" s="405"/>
    </row>
    <row r="157" spans="1:19" ht="48" hidden="1" x14ac:dyDescent="0.25">
      <c r="A157" s="29">
        <v>2369</v>
      </c>
      <c r="B157" s="41" t="s">
        <v>152</v>
      </c>
      <c r="C157" s="190">
        <f t="shared" si="96"/>
        <v>0</v>
      </c>
      <c r="D157" s="265">
        <v>0</v>
      </c>
      <c r="E157" s="43"/>
      <c r="F157" s="88">
        <f t="shared" si="137"/>
        <v>0</v>
      </c>
      <c r="G157" s="230"/>
      <c r="H157" s="43"/>
      <c r="I157" s="155">
        <f t="shared" si="138"/>
        <v>0</v>
      </c>
      <c r="J157" s="265">
        <v>0</v>
      </c>
      <c r="K157" s="43"/>
      <c r="L157" s="88">
        <f t="shared" si="139"/>
        <v>0</v>
      </c>
      <c r="M157" s="230"/>
      <c r="N157" s="43"/>
      <c r="O157" s="155">
        <f t="shared" si="140"/>
        <v>0</v>
      </c>
      <c r="P157" s="311"/>
      <c r="R157" s="405"/>
      <c r="S157" s="405"/>
    </row>
    <row r="158" spans="1:19" hidden="1" x14ac:dyDescent="0.25">
      <c r="A158" s="70">
        <v>2370</v>
      </c>
      <c r="B158" s="55" t="s">
        <v>153</v>
      </c>
      <c r="C158" s="195">
        <f t="shared" si="96"/>
        <v>0</v>
      </c>
      <c r="D158" s="262">
        <v>0</v>
      </c>
      <c r="E158" s="74"/>
      <c r="F158" s="173">
        <f t="shared" si="137"/>
        <v>0</v>
      </c>
      <c r="G158" s="232"/>
      <c r="H158" s="74"/>
      <c r="I158" s="156">
        <f t="shared" si="138"/>
        <v>0</v>
      </c>
      <c r="J158" s="262">
        <v>0</v>
      </c>
      <c r="K158" s="74"/>
      <c r="L158" s="173">
        <f t="shared" si="139"/>
        <v>0</v>
      </c>
      <c r="M158" s="232"/>
      <c r="N158" s="74"/>
      <c r="O158" s="156">
        <f t="shared" si="140"/>
        <v>0</v>
      </c>
      <c r="P158" s="313"/>
      <c r="R158" s="405"/>
      <c r="S158" s="405"/>
    </row>
    <row r="159" spans="1:19" hidden="1" x14ac:dyDescent="0.25">
      <c r="A159" s="70">
        <v>2380</v>
      </c>
      <c r="B159" s="55" t="s">
        <v>154</v>
      </c>
      <c r="C159" s="195">
        <f t="shared" si="96"/>
        <v>0</v>
      </c>
      <c r="D159" s="82">
        <f>SUM(D160:D161)</f>
        <v>0</v>
      </c>
      <c r="E159" s="71">
        <f t="shared" ref="E159" si="141">SUM(E160:E161)</f>
        <v>0</v>
      </c>
      <c r="F159" s="172">
        <f>SUM(F160:F161)</f>
        <v>0</v>
      </c>
      <c r="G159" s="229">
        <f t="shared" ref="G159:N159" si="142">SUM(G160:G161)</f>
        <v>0</v>
      </c>
      <c r="H159" s="71">
        <f t="shared" si="142"/>
        <v>0</v>
      </c>
      <c r="I159" s="153">
        <f t="shared" si="142"/>
        <v>0</v>
      </c>
      <c r="J159" s="82">
        <f>SUM(J160:J161)</f>
        <v>0</v>
      </c>
      <c r="K159" s="71">
        <f t="shared" si="142"/>
        <v>0</v>
      </c>
      <c r="L159" s="172">
        <f t="shared" si="142"/>
        <v>0</v>
      </c>
      <c r="M159" s="229">
        <f t="shared" si="142"/>
        <v>0</v>
      </c>
      <c r="N159" s="71">
        <f t="shared" si="142"/>
        <v>0</v>
      </c>
      <c r="O159" s="153">
        <f>SUM(O160:O161)</f>
        <v>0</v>
      </c>
      <c r="P159" s="313"/>
      <c r="R159" s="405"/>
      <c r="S159" s="405"/>
    </row>
    <row r="160" spans="1:19" hidden="1" x14ac:dyDescent="0.25">
      <c r="A160" s="26">
        <v>2381</v>
      </c>
      <c r="B160" s="38" t="s">
        <v>155</v>
      </c>
      <c r="C160" s="189">
        <f t="shared" si="96"/>
        <v>0</v>
      </c>
      <c r="D160" s="264">
        <v>0</v>
      </c>
      <c r="E160" s="40"/>
      <c r="F160" s="89">
        <f t="shared" ref="F160:F163" si="143">D160+E160</f>
        <v>0</v>
      </c>
      <c r="G160" s="220"/>
      <c r="H160" s="40"/>
      <c r="I160" s="154">
        <f t="shared" ref="I160:I163" si="144">G160+H160</f>
        <v>0</v>
      </c>
      <c r="J160" s="264">
        <v>0</v>
      </c>
      <c r="K160" s="40"/>
      <c r="L160" s="89">
        <f t="shared" ref="L160:L163" si="145">J160+K160</f>
        <v>0</v>
      </c>
      <c r="M160" s="220"/>
      <c r="N160" s="40"/>
      <c r="O160" s="154">
        <f t="shared" ref="O160:O163" si="146">M160+N160</f>
        <v>0</v>
      </c>
      <c r="P160" s="310"/>
      <c r="R160" s="405"/>
      <c r="S160" s="405"/>
    </row>
    <row r="161" spans="1:19" ht="24" hidden="1" x14ac:dyDescent="0.25">
      <c r="A161" s="29">
        <v>2389</v>
      </c>
      <c r="B161" s="41" t="s">
        <v>156</v>
      </c>
      <c r="C161" s="190">
        <f t="shared" si="96"/>
        <v>0</v>
      </c>
      <c r="D161" s="265">
        <v>0</v>
      </c>
      <c r="E161" s="43"/>
      <c r="F161" s="88">
        <f t="shared" si="143"/>
        <v>0</v>
      </c>
      <c r="G161" s="230"/>
      <c r="H161" s="43"/>
      <c r="I161" s="155">
        <f t="shared" si="144"/>
        <v>0</v>
      </c>
      <c r="J161" s="265">
        <v>0</v>
      </c>
      <c r="K161" s="43"/>
      <c r="L161" s="88">
        <f t="shared" si="145"/>
        <v>0</v>
      </c>
      <c r="M161" s="230"/>
      <c r="N161" s="43"/>
      <c r="O161" s="155">
        <f t="shared" si="146"/>
        <v>0</v>
      </c>
      <c r="P161" s="311"/>
      <c r="R161" s="405"/>
      <c r="S161" s="405"/>
    </row>
    <row r="162" spans="1:19" x14ac:dyDescent="0.25">
      <c r="A162" s="70">
        <v>2390</v>
      </c>
      <c r="B162" s="55" t="s">
        <v>157</v>
      </c>
      <c r="C162" s="195">
        <f t="shared" si="96"/>
        <v>725</v>
      </c>
      <c r="D162" s="262">
        <v>25</v>
      </c>
      <c r="E162" s="156"/>
      <c r="F162" s="313">
        <f t="shared" si="143"/>
        <v>25</v>
      </c>
      <c r="G162" s="232"/>
      <c r="H162" s="156"/>
      <c r="I162" s="313">
        <f t="shared" si="144"/>
        <v>0</v>
      </c>
      <c r="J162" s="262">
        <v>700</v>
      </c>
      <c r="K162" s="74"/>
      <c r="L162" s="173">
        <f t="shared" si="145"/>
        <v>700</v>
      </c>
      <c r="M162" s="232"/>
      <c r="N162" s="74"/>
      <c r="O162" s="156">
        <f t="shared" si="146"/>
        <v>0</v>
      </c>
      <c r="P162" s="313"/>
      <c r="Q162" s="517"/>
      <c r="R162" s="405"/>
      <c r="S162" s="405"/>
    </row>
    <row r="163" spans="1:19" hidden="1" x14ac:dyDescent="0.25">
      <c r="A163" s="34">
        <v>2400</v>
      </c>
      <c r="B163" s="69" t="s">
        <v>158</v>
      </c>
      <c r="C163" s="188">
        <f t="shared" si="96"/>
        <v>0</v>
      </c>
      <c r="D163" s="249">
        <v>0</v>
      </c>
      <c r="E163" s="76"/>
      <c r="F163" s="177">
        <f t="shared" si="143"/>
        <v>0</v>
      </c>
      <c r="G163" s="234"/>
      <c r="H163" s="76"/>
      <c r="I163" s="157">
        <f t="shared" si="144"/>
        <v>0</v>
      </c>
      <c r="J163" s="249">
        <v>0</v>
      </c>
      <c r="K163" s="76"/>
      <c r="L163" s="177">
        <f t="shared" si="145"/>
        <v>0</v>
      </c>
      <c r="M163" s="234"/>
      <c r="N163" s="76"/>
      <c r="O163" s="157">
        <f t="shared" si="146"/>
        <v>0</v>
      </c>
      <c r="P163" s="317"/>
      <c r="R163" s="405"/>
      <c r="S163" s="405"/>
    </row>
    <row r="164" spans="1:19" ht="24" x14ac:dyDescent="0.25">
      <c r="A164" s="34">
        <v>2500</v>
      </c>
      <c r="B164" s="69" t="s">
        <v>159</v>
      </c>
      <c r="C164" s="188">
        <f t="shared" si="96"/>
        <v>1200</v>
      </c>
      <c r="D164" s="127">
        <f>SUM(D165,D170)</f>
        <v>0</v>
      </c>
      <c r="E164" s="120">
        <f t="shared" ref="E164" si="147">SUM(E165,E170)</f>
        <v>0</v>
      </c>
      <c r="F164" s="314">
        <f>SUM(F165,F170)</f>
        <v>0</v>
      </c>
      <c r="G164" s="228">
        <f t="shared" ref="G164:O164" si="148">SUM(G165,G170)</f>
        <v>0</v>
      </c>
      <c r="H164" s="120">
        <f t="shared" si="148"/>
        <v>0</v>
      </c>
      <c r="I164" s="314">
        <f t="shared" si="148"/>
        <v>0</v>
      </c>
      <c r="J164" s="127">
        <f>SUM(J165,J170)</f>
        <v>1200</v>
      </c>
      <c r="K164" s="36">
        <f t="shared" si="148"/>
        <v>0</v>
      </c>
      <c r="L164" s="174">
        <f t="shared" si="148"/>
        <v>1200</v>
      </c>
      <c r="M164" s="228">
        <f t="shared" si="148"/>
        <v>0</v>
      </c>
      <c r="N164" s="36">
        <f t="shared" si="148"/>
        <v>0</v>
      </c>
      <c r="O164" s="120">
        <f t="shared" si="148"/>
        <v>0</v>
      </c>
      <c r="P164" s="440"/>
      <c r="Q164" s="517"/>
      <c r="R164" s="405"/>
      <c r="S164" s="405"/>
    </row>
    <row r="165" spans="1:19" ht="16.5" customHeight="1" x14ac:dyDescent="0.25">
      <c r="A165" s="345">
        <v>2510</v>
      </c>
      <c r="B165" s="38" t="s">
        <v>160</v>
      </c>
      <c r="C165" s="189">
        <f t="shared" si="96"/>
        <v>1200</v>
      </c>
      <c r="D165" s="128">
        <f>SUM(D166:D169)</f>
        <v>0</v>
      </c>
      <c r="E165" s="86">
        <f t="shared" ref="E165" si="149">SUM(E166:E169)</f>
        <v>0</v>
      </c>
      <c r="F165" s="315">
        <f>SUM(F166:F169)</f>
        <v>0</v>
      </c>
      <c r="G165" s="233">
        <f t="shared" ref="G165:O165" si="150">SUM(G166:G169)</f>
        <v>0</v>
      </c>
      <c r="H165" s="86">
        <f t="shared" si="150"/>
        <v>0</v>
      </c>
      <c r="I165" s="315">
        <f t="shared" si="150"/>
        <v>0</v>
      </c>
      <c r="J165" s="128">
        <f>SUM(J166:J169)</f>
        <v>1200</v>
      </c>
      <c r="K165" s="75">
        <f t="shared" si="150"/>
        <v>0</v>
      </c>
      <c r="L165" s="175">
        <f t="shared" si="150"/>
        <v>1200</v>
      </c>
      <c r="M165" s="233">
        <f t="shared" si="150"/>
        <v>0</v>
      </c>
      <c r="N165" s="75">
        <f t="shared" si="150"/>
        <v>0</v>
      </c>
      <c r="O165" s="158">
        <f t="shared" si="150"/>
        <v>0</v>
      </c>
      <c r="P165" s="323"/>
      <c r="Q165" s="517"/>
      <c r="R165" s="405"/>
      <c r="S165" s="405"/>
    </row>
    <row r="166" spans="1:19" ht="24" x14ac:dyDescent="0.25">
      <c r="A166" s="30">
        <v>2512</v>
      </c>
      <c r="B166" s="41" t="s">
        <v>161</v>
      </c>
      <c r="C166" s="190">
        <f t="shared" si="96"/>
        <v>1200</v>
      </c>
      <c r="D166" s="265">
        <v>0</v>
      </c>
      <c r="E166" s="155"/>
      <c r="F166" s="311">
        <f t="shared" ref="F166:F171" si="151">D166+E166</f>
        <v>0</v>
      </c>
      <c r="G166" s="230"/>
      <c r="H166" s="155"/>
      <c r="I166" s="311">
        <f t="shared" ref="I166:I171" si="152">G166+H166</f>
        <v>0</v>
      </c>
      <c r="J166" s="265">
        <v>1200</v>
      </c>
      <c r="K166" s="43"/>
      <c r="L166" s="88">
        <f t="shared" ref="L166:L171" si="153">J166+K166</f>
        <v>1200</v>
      </c>
      <c r="M166" s="230"/>
      <c r="N166" s="43"/>
      <c r="O166" s="155">
        <f t="shared" ref="O166:O171" si="154">M166+N166</f>
        <v>0</v>
      </c>
      <c r="P166" s="311"/>
      <c r="Q166" s="517"/>
      <c r="R166" s="405"/>
      <c r="S166" s="405"/>
    </row>
    <row r="167" spans="1:19" ht="36" hidden="1" x14ac:dyDescent="0.25">
      <c r="A167" s="30">
        <v>2513</v>
      </c>
      <c r="B167" s="41" t="s">
        <v>162</v>
      </c>
      <c r="C167" s="190">
        <f t="shared" si="96"/>
        <v>0</v>
      </c>
      <c r="D167" s="265">
        <v>0</v>
      </c>
      <c r="E167" s="43"/>
      <c r="F167" s="88">
        <f t="shared" si="151"/>
        <v>0</v>
      </c>
      <c r="G167" s="230"/>
      <c r="H167" s="43"/>
      <c r="I167" s="155">
        <f t="shared" si="152"/>
        <v>0</v>
      </c>
      <c r="J167" s="265">
        <v>0</v>
      </c>
      <c r="K167" s="43"/>
      <c r="L167" s="88">
        <f t="shared" si="153"/>
        <v>0</v>
      </c>
      <c r="M167" s="230"/>
      <c r="N167" s="43"/>
      <c r="O167" s="155">
        <f t="shared" si="154"/>
        <v>0</v>
      </c>
      <c r="P167" s="311"/>
      <c r="R167" s="405"/>
      <c r="S167" s="405"/>
    </row>
    <row r="168" spans="1:19" ht="24" hidden="1" x14ac:dyDescent="0.25">
      <c r="A168" s="30">
        <v>2515</v>
      </c>
      <c r="B168" s="41" t="s">
        <v>163</v>
      </c>
      <c r="C168" s="190">
        <f t="shared" si="96"/>
        <v>0</v>
      </c>
      <c r="D168" s="265">
        <v>0</v>
      </c>
      <c r="E168" s="43"/>
      <c r="F168" s="88">
        <f t="shared" si="151"/>
        <v>0</v>
      </c>
      <c r="G168" s="230"/>
      <c r="H168" s="43"/>
      <c r="I168" s="155">
        <f t="shared" si="152"/>
        <v>0</v>
      </c>
      <c r="J168" s="265">
        <v>0</v>
      </c>
      <c r="K168" s="43"/>
      <c r="L168" s="88">
        <f t="shared" si="153"/>
        <v>0</v>
      </c>
      <c r="M168" s="230"/>
      <c r="N168" s="43"/>
      <c r="O168" s="155">
        <f t="shared" si="154"/>
        <v>0</v>
      </c>
      <c r="P168" s="311"/>
      <c r="R168" s="405"/>
      <c r="S168" s="405"/>
    </row>
    <row r="169" spans="1:19" ht="24" hidden="1" x14ac:dyDescent="0.25">
      <c r="A169" s="30">
        <v>2519</v>
      </c>
      <c r="B169" s="41" t="s">
        <v>164</v>
      </c>
      <c r="C169" s="190">
        <f t="shared" si="96"/>
        <v>0</v>
      </c>
      <c r="D169" s="265">
        <v>0</v>
      </c>
      <c r="E169" s="43"/>
      <c r="F169" s="88">
        <f t="shared" si="151"/>
        <v>0</v>
      </c>
      <c r="G169" s="230"/>
      <c r="H169" s="43"/>
      <c r="I169" s="155">
        <f t="shared" si="152"/>
        <v>0</v>
      </c>
      <c r="J169" s="265">
        <v>0</v>
      </c>
      <c r="K169" s="43"/>
      <c r="L169" s="88">
        <f t="shared" si="153"/>
        <v>0</v>
      </c>
      <c r="M169" s="230"/>
      <c r="N169" s="43"/>
      <c r="O169" s="155">
        <f t="shared" si="154"/>
        <v>0</v>
      </c>
      <c r="P169" s="311"/>
      <c r="R169" s="405"/>
      <c r="S169" s="405"/>
    </row>
    <row r="170" spans="1:19" ht="24" hidden="1" x14ac:dyDescent="0.25">
      <c r="A170" s="72">
        <v>2520</v>
      </c>
      <c r="B170" s="41" t="s">
        <v>165</v>
      </c>
      <c r="C170" s="190">
        <f t="shared" si="96"/>
        <v>0</v>
      </c>
      <c r="D170" s="265">
        <v>0</v>
      </c>
      <c r="E170" s="43"/>
      <c r="F170" s="88">
        <f t="shared" si="151"/>
        <v>0</v>
      </c>
      <c r="G170" s="230"/>
      <c r="H170" s="43"/>
      <c r="I170" s="155">
        <f t="shared" si="152"/>
        <v>0</v>
      </c>
      <c r="J170" s="265">
        <v>0</v>
      </c>
      <c r="K170" s="43"/>
      <c r="L170" s="88">
        <f t="shared" si="153"/>
        <v>0</v>
      </c>
      <c r="M170" s="230"/>
      <c r="N170" s="43"/>
      <c r="O170" s="155">
        <f t="shared" si="154"/>
        <v>0</v>
      </c>
      <c r="P170" s="311"/>
      <c r="R170" s="405"/>
      <c r="S170" s="405"/>
    </row>
    <row r="171" spans="1:19" s="77" customFormat="1" ht="48" hidden="1" x14ac:dyDescent="0.25">
      <c r="A171" s="17">
        <v>2800</v>
      </c>
      <c r="B171" s="38" t="s">
        <v>166</v>
      </c>
      <c r="C171" s="189">
        <f t="shared" si="96"/>
        <v>0</v>
      </c>
      <c r="D171" s="264">
        <v>0</v>
      </c>
      <c r="E171" s="40"/>
      <c r="F171" s="166">
        <f t="shared" si="151"/>
        <v>0</v>
      </c>
      <c r="G171" s="212"/>
      <c r="H171" s="28"/>
      <c r="I171" s="143">
        <f t="shared" si="152"/>
        <v>0</v>
      </c>
      <c r="J171" s="245">
        <v>0</v>
      </c>
      <c r="K171" s="28"/>
      <c r="L171" s="166">
        <f t="shared" si="153"/>
        <v>0</v>
      </c>
      <c r="M171" s="212"/>
      <c r="N171" s="28"/>
      <c r="O171" s="143">
        <f t="shared" si="154"/>
        <v>0</v>
      </c>
      <c r="P171" s="293"/>
      <c r="R171" s="405"/>
      <c r="S171" s="405"/>
    </row>
    <row r="172" spans="1:19" hidden="1" x14ac:dyDescent="0.25">
      <c r="A172" s="67">
        <v>3000</v>
      </c>
      <c r="B172" s="67" t="s">
        <v>167</v>
      </c>
      <c r="C172" s="200">
        <f t="shared" si="96"/>
        <v>0</v>
      </c>
      <c r="D172" s="134">
        <f>SUM(D173,D183)</f>
        <v>0</v>
      </c>
      <c r="E172" s="68">
        <f t="shared" ref="E172" si="155">SUM(E173,E183)</f>
        <v>0</v>
      </c>
      <c r="F172" s="170">
        <f>SUM(F173,F183)</f>
        <v>0</v>
      </c>
      <c r="G172" s="227">
        <f t="shared" ref="G172:N172" si="156">SUM(G173,G183)</f>
        <v>0</v>
      </c>
      <c r="H172" s="68">
        <f t="shared" si="156"/>
        <v>0</v>
      </c>
      <c r="I172" s="122">
        <f t="shared" si="156"/>
        <v>0</v>
      </c>
      <c r="J172" s="134">
        <f>SUM(J173,J183)</f>
        <v>0</v>
      </c>
      <c r="K172" s="68">
        <f t="shared" si="156"/>
        <v>0</v>
      </c>
      <c r="L172" s="170">
        <f t="shared" si="156"/>
        <v>0</v>
      </c>
      <c r="M172" s="227">
        <f t="shared" si="156"/>
        <v>0</v>
      </c>
      <c r="N172" s="68">
        <f t="shared" si="156"/>
        <v>0</v>
      </c>
      <c r="O172" s="122">
        <f>SUM(O173,O183)</f>
        <v>0</v>
      </c>
      <c r="P172" s="439"/>
      <c r="R172" s="405"/>
      <c r="S172" s="405"/>
    </row>
    <row r="173" spans="1:19" ht="24" hidden="1" x14ac:dyDescent="0.25">
      <c r="A173" s="34">
        <v>3200</v>
      </c>
      <c r="B173" s="78" t="s">
        <v>168</v>
      </c>
      <c r="C173" s="188">
        <f t="shared" si="96"/>
        <v>0</v>
      </c>
      <c r="D173" s="127">
        <f>SUM(D174,D178)</f>
        <v>0</v>
      </c>
      <c r="E173" s="36">
        <f t="shared" ref="E173" si="157">SUM(E174,E178)</f>
        <v>0</v>
      </c>
      <c r="F173" s="174">
        <f>SUM(F174,F178)</f>
        <v>0</v>
      </c>
      <c r="G173" s="228">
        <f t="shared" ref="G173:O173" si="158">SUM(G174,G178)</f>
        <v>0</v>
      </c>
      <c r="H173" s="36">
        <f t="shared" si="158"/>
        <v>0</v>
      </c>
      <c r="I173" s="120">
        <f t="shared" si="158"/>
        <v>0</v>
      </c>
      <c r="J173" s="127">
        <f>SUM(J174,J178)</f>
        <v>0</v>
      </c>
      <c r="K173" s="36">
        <f t="shared" si="158"/>
        <v>0</v>
      </c>
      <c r="L173" s="174">
        <f t="shared" si="158"/>
        <v>0</v>
      </c>
      <c r="M173" s="228">
        <f t="shared" si="158"/>
        <v>0</v>
      </c>
      <c r="N173" s="36">
        <f t="shared" si="158"/>
        <v>0</v>
      </c>
      <c r="O173" s="121">
        <f t="shared" si="158"/>
        <v>0</v>
      </c>
      <c r="P173" s="440"/>
      <c r="R173" s="405"/>
      <c r="S173" s="405"/>
    </row>
    <row r="174" spans="1:19" ht="36" hidden="1" x14ac:dyDescent="0.25">
      <c r="A174" s="345">
        <v>3260</v>
      </c>
      <c r="B174" s="38" t="s">
        <v>169</v>
      </c>
      <c r="C174" s="189">
        <f t="shared" si="96"/>
        <v>0</v>
      </c>
      <c r="D174" s="128">
        <f>SUM(D175:D177)</f>
        <v>0</v>
      </c>
      <c r="E174" s="75">
        <f t="shared" ref="E174" si="159">SUM(E175:E177)</f>
        <v>0</v>
      </c>
      <c r="F174" s="175">
        <f>SUM(F175:F177)</f>
        <v>0</v>
      </c>
      <c r="G174" s="233">
        <f t="shared" ref="G174:N174" si="160">SUM(G175:G177)</f>
        <v>0</v>
      </c>
      <c r="H174" s="75">
        <f t="shared" si="160"/>
        <v>0</v>
      </c>
      <c r="I174" s="86">
        <f t="shared" si="160"/>
        <v>0</v>
      </c>
      <c r="J174" s="128">
        <f>SUM(J175:J177)</f>
        <v>0</v>
      </c>
      <c r="K174" s="75">
        <f t="shared" si="160"/>
        <v>0</v>
      </c>
      <c r="L174" s="175">
        <f t="shared" si="160"/>
        <v>0</v>
      </c>
      <c r="M174" s="233">
        <f t="shared" si="160"/>
        <v>0</v>
      </c>
      <c r="N174" s="75">
        <f t="shared" si="160"/>
        <v>0</v>
      </c>
      <c r="O174" s="86">
        <f>SUM(O175:O177)</f>
        <v>0</v>
      </c>
      <c r="P174" s="310"/>
      <c r="R174" s="405"/>
      <c r="S174" s="405"/>
    </row>
    <row r="175" spans="1:19" ht="24" hidden="1" x14ac:dyDescent="0.25">
      <c r="A175" s="30">
        <v>3261</v>
      </c>
      <c r="B175" s="41" t="s">
        <v>170</v>
      </c>
      <c r="C175" s="190">
        <f t="shared" si="96"/>
        <v>0</v>
      </c>
      <c r="D175" s="265">
        <v>0</v>
      </c>
      <c r="E175" s="43"/>
      <c r="F175" s="88">
        <f t="shared" ref="F175:F177" si="161">D175+E175</f>
        <v>0</v>
      </c>
      <c r="G175" s="230"/>
      <c r="H175" s="43"/>
      <c r="I175" s="155">
        <f t="shared" ref="I175:I177" si="162">G175+H175</f>
        <v>0</v>
      </c>
      <c r="J175" s="265">
        <v>0</v>
      </c>
      <c r="K175" s="43"/>
      <c r="L175" s="88">
        <f t="shared" ref="L175:L177" si="163">J175+K175</f>
        <v>0</v>
      </c>
      <c r="M175" s="230"/>
      <c r="N175" s="43"/>
      <c r="O175" s="155">
        <f t="shared" ref="O175:O177" si="164">M175+N175</f>
        <v>0</v>
      </c>
      <c r="P175" s="311"/>
      <c r="R175" s="405"/>
      <c r="S175" s="405"/>
    </row>
    <row r="176" spans="1:19" ht="36" hidden="1" x14ac:dyDescent="0.25">
      <c r="A176" s="30">
        <v>3262</v>
      </c>
      <c r="B176" s="41" t="s">
        <v>171</v>
      </c>
      <c r="C176" s="190">
        <f t="shared" si="96"/>
        <v>0</v>
      </c>
      <c r="D176" s="265">
        <v>0</v>
      </c>
      <c r="E176" s="43"/>
      <c r="F176" s="88">
        <f t="shared" si="161"/>
        <v>0</v>
      </c>
      <c r="G176" s="230"/>
      <c r="H176" s="43"/>
      <c r="I176" s="155">
        <f t="shared" si="162"/>
        <v>0</v>
      </c>
      <c r="J176" s="265">
        <v>0</v>
      </c>
      <c r="K176" s="43"/>
      <c r="L176" s="88">
        <f t="shared" si="163"/>
        <v>0</v>
      </c>
      <c r="M176" s="230"/>
      <c r="N176" s="43"/>
      <c r="O176" s="155">
        <f t="shared" si="164"/>
        <v>0</v>
      </c>
      <c r="P176" s="311"/>
      <c r="R176" s="405"/>
      <c r="S176" s="405"/>
    </row>
    <row r="177" spans="1:19" ht="24" hidden="1" x14ac:dyDescent="0.25">
      <c r="A177" s="30">
        <v>3263</v>
      </c>
      <c r="B177" s="41" t="s">
        <v>172</v>
      </c>
      <c r="C177" s="190">
        <f t="shared" ref="C177:C240" si="165">SUM(F177,I177,L177,O177)</f>
        <v>0</v>
      </c>
      <c r="D177" s="265">
        <v>0</v>
      </c>
      <c r="E177" s="43"/>
      <c r="F177" s="88">
        <f t="shared" si="161"/>
        <v>0</v>
      </c>
      <c r="G177" s="230"/>
      <c r="H177" s="43"/>
      <c r="I177" s="155">
        <f t="shared" si="162"/>
        <v>0</v>
      </c>
      <c r="J177" s="265">
        <v>0</v>
      </c>
      <c r="K177" s="43"/>
      <c r="L177" s="88">
        <f t="shared" si="163"/>
        <v>0</v>
      </c>
      <c r="M177" s="230"/>
      <c r="N177" s="43"/>
      <c r="O177" s="155">
        <f t="shared" si="164"/>
        <v>0</v>
      </c>
      <c r="P177" s="311"/>
      <c r="R177" s="405"/>
      <c r="S177" s="405"/>
    </row>
    <row r="178" spans="1:19" ht="84" hidden="1" x14ac:dyDescent="0.25">
      <c r="A178" s="345">
        <v>3290</v>
      </c>
      <c r="B178" s="38" t="s">
        <v>300</v>
      </c>
      <c r="C178" s="201">
        <f t="shared" si="165"/>
        <v>0</v>
      </c>
      <c r="D178" s="128">
        <f>SUM(D179:D182)</f>
        <v>0</v>
      </c>
      <c r="E178" s="75">
        <f t="shared" ref="E178" si="166">SUM(E179:E182)</f>
        <v>0</v>
      </c>
      <c r="F178" s="175">
        <f>SUM(F179:F182)</f>
        <v>0</v>
      </c>
      <c r="G178" s="233">
        <f t="shared" ref="G178:O178" si="167">SUM(G179:G182)</f>
        <v>0</v>
      </c>
      <c r="H178" s="75">
        <f t="shared" si="167"/>
        <v>0</v>
      </c>
      <c r="I178" s="86">
        <f t="shared" si="167"/>
        <v>0</v>
      </c>
      <c r="J178" s="128">
        <f>SUM(J179:J182)</f>
        <v>0</v>
      </c>
      <c r="K178" s="75">
        <f t="shared" si="167"/>
        <v>0</v>
      </c>
      <c r="L178" s="175">
        <f t="shared" si="167"/>
        <v>0</v>
      </c>
      <c r="M178" s="233">
        <f t="shared" si="167"/>
        <v>0</v>
      </c>
      <c r="N178" s="75">
        <f t="shared" si="167"/>
        <v>0</v>
      </c>
      <c r="O178" s="159">
        <f t="shared" si="167"/>
        <v>0</v>
      </c>
      <c r="P178" s="320"/>
      <c r="R178" s="405"/>
      <c r="S178" s="405"/>
    </row>
    <row r="179" spans="1:19" ht="72" hidden="1" x14ac:dyDescent="0.25">
      <c r="A179" s="30">
        <v>3291</v>
      </c>
      <c r="B179" s="41" t="s">
        <v>173</v>
      </c>
      <c r="C179" s="190">
        <f t="shared" si="165"/>
        <v>0</v>
      </c>
      <c r="D179" s="265">
        <v>0</v>
      </c>
      <c r="E179" s="43"/>
      <c r="F179" s="88">
        <f t="shared" ref="F179:F182" si="168">D179+E179</f>
        <v>0</v>
      </c>
      <c r="G179" s="230"/>
      <c r="H179" s="43"/>
      <c r="I179" s="155">
        <f t="shared" ref="I179:I182" si="169">G179+H179</f>
        <v>0</v>
      </c>
      <c r="J179" s="265">
        <v>0</v>
      </c>
      <c r="K179" s="43"/>
      <c r="L179" s="88">
        <f t="shared" ref="L179:L182" si="170">J179+K179</f>
        <v>0</v>
      </c>
      <c r="M179" s="230"/>
      <c r="N179" s="43"/>
      <c r="O179" s="155">
        <f t="shared" ref="O179:O182" si="171">M179+N179</f>
        <v>0</v>
      </c>
      <c r="P179" s="311"/>
      <c r="R179" s="405"/>
      <c r="S179" s="405"/>
    </row>
    <row r="180" spans="1:19" ht="72" hidden="1" x14ac:dyDescent="0.25">
      <c r="A180" s="30">
        <v>3292</v>
      </c>
      <c r="B180" s="41" t="s">
        <v>174</v>
      </c>
      <c r="C180" s="190">
        <f t="shared" si="165"/>
        <v>0</v>
      </c>
      <c r="D180" s="265">
        <v>0</v>
      </c>
      <c r="E180" s="43"/>
      <c r="F180" s="88">
        <f t="shared" si="168"/>
        <v>0</v>
      </c>
      <c r="G180" s="230"/>
      <c r="H180" s="43"/>
      <c r="I180" s="155">
        <f t="shared" si="169"/>
        <v>0</v>
      </c>
      <c r="J180" s="265">
        <v>0</v>
      </c>
      <c r="K180" s="43"/>
      <c r="L180" s="88">
        <f t="shared" si="170"/>
        <v>0</v>
      </c>
      <c r="M180" s="230"/>
      <c r="N180" s="43"/>
      <c r="O180" s="155">
        <f t="shared" si="171"/>
        <v>0</v>
      </c>
      <c r="P180" s="311"/>
      <c r="R180" s="405"/>
      <c r="S180" s="405"/>
    </row>
    <row r="181" spans="1:19" ht="72" hidden="1" x14ac:dyDescent="0.25">
      <c r="A181" s="30">
        <v>3293</v>
      </c>
      <c r="B181" s="41" t="s">
        <v>175</v>
      </c>
      <c r="C181" s="190">
        <f t="shared" si="165"/>
        <v>0</v>
      </c>
      <c r="D181" s="265">
        <v>0</v>
      </c>
      <c r="E181" s="43"/>
      <c r="F181" s="88">
        <f t="shared" si="168"/>
        <v>0</v>
      </c>
      <c r="G181" s="230"/>
      <c r="H181" s="43"/>
      <c r="I181" s="155">
        <f t="shared" si="169"/>
        <v>0</v>
      </c>
      <c r="J181" s="265">
        <v>0</v>
      </c>
      <c r="K181" s="43"/>
      <c r="L181" s="88">
        <f t="shared" si="170"/>
        <v>0</v>
      </c>
      <c r="M181" s="230"/>
      <c r="N181" s="43"/>
      <c r="O181" s="155">
        <f t="shared" si="171"/>
        <v>0</v>
      </c>
      <c r="P181" s="311"/>
      <c r="R181" s="405"/>
      <c r="S181" s="405"/>
    </row>
    <row r="182" spans="1:19" ht="60" hidden="1" x14ac:dyDescent="0.25">
      <c r="A182" s="79">
        <v>3294</v>
      </c>
      <c r="B182" s="41" t="s">
        <v>176</v>
      </c>
      <c r="C182" s="201">
        <f t="shared" si="165"/>
        <v>0</v>
      </c>
      <c r="D182" s="266">
        <v>0</v>
      </c>
      <c r="E182" s="80"/>
      <c r="F182" s="178">
        <f t="shared" si="168"/>
        <v>0</v>
      </c>
      <c r="G182" s="235"/>
      <c r="H182" s="80"/>
      <c r="I182" s="160">
        <f t="shared" si="169"/>
        <v>0</v>
      </c>
      <c r="J182" s="266">
        <v>0</v>
      </c>
      <c r="K182" s="80"/>
      <c r="L182" s="178">
        <f t="shared" si="170"/>
        <v>0</v>
      </c>
      <c r="M182" s="235"/>
      <c r="N182" s="80"/>
      <c r="O182" s="160">
        <f t="shared" si="171"/>
        <v>0</v>
      </c>
      <c r="P182" s="320"/>
      <c r="R182" s="405"/>
      <c r="S182" s="405"/>
    </row>
    <row r="183" spans="1:19" ht="48" hidden="1" x14ac:dyDescent="0.25">
      <c r="A183" s="49">
        <v>3300</v>
      </c>
      <c r="B183" s="78" t="s">
        <v>177</v>
      </c>
      <c r="C183" s="202">
        <f t="shared" si="165"/>
        <v>0</v>
      </c>
      <c r="D183" s="135">
        <f>SUM(D184:D185)</f>
        <v>0</v>
      </c>
      <c r="E183" s="81">
        <f t="shared" ref="E183" si="172">SUM(E184:E185)</f>
        <v>0</v>
      </c>
      <c r="F183" s="171">
        <f>SUM(F184:F185)</f>
        <v>0</v>
      </c>
      <c r="G183" s="236">
        <f t="shared" ref="G183:O183" si="173">SUM(G184:G185)</f>
        <v>0</v>
      </c>
      <c r="H183" s="81">
        <f t="shared" si="173"/>
        <v>0</v>
      </c>
      <c r="I183" s="121">
        <f t="shared" si="173"/>
        <v>0</v>
      </c>
      <c r="J183" s="135">
        <f>SUM(J184:J185)</f>
        <v>0</v>
      </c>
      <c r="K183" s="81">
        <f t="shared" si="173"/>
        <v>0</v>
      </c>
      <c r="L183" s="171">
        <f t="shared" si="173"/>
        <v>0</v>
      </c>
      <c r="M183" s="236">
        <f t="shared" si="173"/>
        <v>0</v>
      </c>
      <c r="N183" s="81">
        <f t="shared" si="173"/>
        <v>0</v>
      </c>
      <c r="O183" s="121">
        <f t="shared" si="173"/>
        <v>0</v>
      </c>
      <c r="P183" s="440"/>
      <c r="R183" s="405"/>
      <c r="S183" s="405"/>
    </row>
    <row r="184" spans="1:19" ht="48" hidden="1" x14ac:dyDescent="0.25">
      <c r="A184" s="54">
        <v>3310</v>
      </c>
      <c r="B184" s="55" t="s">
        <v>178</v>
      </c>
      <c r="C184" s="195">
        <f t="shared" si="165"/>
        <v>0</v>
      </c>
      <c r="D184" s="262">
        <v>0</v>
      </c>
      <c r="E184" s="74"/>
      <c r="F184" s="173">
        <f t="shared" ref="F184:F185" si="174">D184+E184</f>
        <v>0</v>
      </c>
      <c r="G184" s="232"/>
      <c r="H184" s="74"/>
      <c r="I184" s="156">
        <f t="shared" ref="I184:I185" si="175">G184+H184</f>
        <v>0</v>
      </c>
      <c r="J184" s="262">
        <v>0</v>
      </c>
      <c r="K184" s="74"/>
      <c r="L184" s="173">
        <f t="shared" ref="L184:L185" si="176">J184+K184</f>
        <v>0</v>
      </c>
      <c r="M184" s="232"/>
      <c r="N184" s="74"/>
      <c r="O184" s="156">
        <f t="shared" ref="O184:O185" si="177">M184+N184</f>
        <v>0</v>
      </c>
      <c r="P184" s="313"/>
      <c r="R184" s="405"/>
      <c r="S184" s="405"/>
    </row>
    <row r="185" spans="1:19" ht="60" hidden="1" x14ac:dyDescent="0.25">
      <c r="A185" s="27">
        <v>3320</v>
      </c>
      <c r="B185" s="38" t="s">
        <v>179</v>
      </c>
      <c r="C185" s="189">
        <f t="shared" si="165"/>
        <v>0</v>
      </c>
      <c r="D185" s="264">
        <v>0</v>
      </c>
      <c r="E185" s="40"/>
      <c r="F185" s="89">
        <f t="shared" si="174"/>
        <v>0</v>
      </c>
      <c r="G185" s="220"/>
      <c r="H185" s="40"/>
      <c r="I185" s="154">
        <f t="shared" si="175"/>
        <v>0</v>
      </c>
      <c r="J185" s="264">
        <v>0</v>
      </c>
      <c r="K185" s="40"/>
      <c r="L185" s="89">
        <f t="shared" si="176"/>
        <v>0</v>
      </c>
      <c r="M185" s="220"/>
      <c r="N185" s="40"/>
      <c r="O185" s="154">
        <f t="shared" si="177"/>
        <v>0</v>
      </c>
      <c r="P185" s="310"/>
      <c r="R185" s="405"/>
      <c r="S185" s="405"/>
    </row>
    <row r="186" spans="1:19" hidden="1" x14ac:dyDescent="0.25">
      <c r="A186" s="83">
        <v>4000</v>
      </c>
      <c r="B186" s="67" t="s">
        <v>180</v>
      </c>
      <c r="C186" s="200">
        <f t="shared" si="165"/>
        <v>0</v>
      </c>
      <c r="D186" s="134">
        <f>SUM(D187,D190)</f>
        <v>0</v>
      </c>
      <c r="E186" s="68">
        <f t="shared" ref="E186" si="178">SUM(E187,E190)</f>
        <v>0</v>
      </c>
      <c r="F186" s="170">
        <f>SUM(F187,F190)</f>
        <v>0</v>
      </c>
      <c r="G186" s="227">
        <f t="shared" ref="G186:N186" si="179">SUM(G187,G190)</f>
        <v>0</v>
      </c>
      <c r="H186" s="68">
        <f t="shared" si="179"/>
        <v>0</v>
      </c>
      <c r="I186" s="122">
        <f t="shared" si="179"/>
        <v>0</v>
      </c>
      <c r="J186" s="134">
        <f>SUM(J187,J190)</f>
        <v>0</v>
      </c>
      <c r="K186" s="68">
        <f t="shared" si="179"/>
        <v>0</v>
      </c>
      <c r="L186" s="170">
        <f t="shared" si="179"/>
        <v>0</v>
      </c>
      <c r="M186" s="227">
        <f t="shared" si="179"/>
        <v>0</v>
      </c>
      <c r="N186" s="68">
        <f t="shared" si="179"/>
        <v>0</v>
      </c>
      <c r="O186" s="122">
        <f>SUM(O187,O190)</f>
        <v>0</v>
      </c>
      <c r="P186" s="439"/>
      <c r="R186" s="405"/>
      <c r="S186" s="405"/>
    </row>
    <row r="187" spans="1:19" ht="24" hidden="1" x14ac:dyDescent="0.25">
      <c r="A187" s="84">
        <v>4200</v>
      </c>
      <c r="B187" s="69" t="s">
        <v>181</v>
      </c>
      <c r="C187" s="188">
        <f t="shared" si="165"/>
        <v>0</v>
      </c>
      <c r="D187" s="127">
        <f>SUM(D188,D189)</f>
        <v>0</v>
      </c>
      <c r="E187" s="36">
        <f t="shared" ref="E187" si="180">SUM(E188,E189)</f>
        <v>0</v>
      </c>
      <c r="F187" s="174">
        <f>SUM(F188,F189)</f>
        <v>0</v>
      </c>
      <c r="G187" s="228">
        <f t="shared" ref="G187:N187" si="181">SUM(G188,G189)</f>
        <v>0</v>
      </c>
      <c r="H187" s="36">
        <f t="shared" si="181"/>
        <v>0</v>
      </c>
      <c r="I187" s="120">
        <f t="shared" si="181"/>
        <v>0</v>
      </c>
      <c r="J187" s="127">
        <f>SUM(J188,J189)</f>
        <v>0</v>
      </c>
      <c r="K187" s="36">
        <f t="shared" si="181"/>
        <v>0</v>
      </c>
      <c r="L187" s="174">
        <f t="shared" si="181"/>
        <v>0</v>
      </c>
      <c r="M187" s="228">
        <f t="shared" si="181"/>
        <v>0</v>
      </c>
      <c r="N187" s="36">
        <f t="shared" si="181"/>
        <v>0</v>
      </c>
      <c r="O187" s="120">
        <f>SUM(O188,O189)</f>
        <v>0</v>
      </c>
      <c r="P187" s="317"/>
      <c r="R187" s="405"/>
      <c r="S187" s="405"/>
    </row>
    <row r="188" spans="1:19" ht="36" hidden="1" x14ac:dyDescent="0.25">
      <c r="A188" s="345">
        <v>4240</v>
      </c>
      <c r="B188" s="38" t="s">
        <v>182</v>
      </c>
      <c r="C188" s="189">
        <f t="shared" si="165"/>
        <v>0</v>
      </c>
      <c r="D188" s="264">
        <v>0</v>
      </c>
      <c r="E188" s="40"/>
      <c r="F188" s="89">
        <f t="shared" ref="F188:F189" si="182">D188+E188</f>
        <v>0</v>
      </c>
      <c r="G188" s="220"/>
      <c r="H188" s="40"/>
      <c r="I188" s="154">
        <f t="shared" ref="I188:I189" si="183">G188+H188</f>
        <v>0</v>
      </c>
      <c r="J188" s="264">
        <v>0</v>
      </c>
      <c r="K188" s="40"/>
      <c r="L188" s="89">
        <f t="shared" ref="L188:L189" si="184">J188+K188</f>
        <v>0</v>
      </c>
      <c r="M188" s="220"/>
      <c r="N188" s="40"/>
      <c r="O188" s="154">
        <f t="shared" ref="O188:O189" si="185">M188+N188</f>
        <v>0</v>
      </c>
      <c r="P188" s="310"/>
      <c r="R188" s="405"/>
      <c r="S188" s="405"/>
    </row>
    <row r="189" spans="1:19" ht="24" hidden="1" x14ac:dyDescent="0.25">
      <c r="A189" s="72">
        <v>4250</v>
      </c>
      <c r="B189" s="41" t="s">
        <v>183</v>
      </c>
      <c r="C189" s="190">
        <f t="shared" si="165"/>
        <v>0</v>
      </c>
      <c r="D189" s="265">
        <v>0</v>
      </c>
      <c r="E189" s="43"/>
      <c r="F189" s="88">
        <f t="shared" si="182"/>
        <v>0</v>
      </c>
      <c r="G189" s="230"/>
      <c r="H189" s="43"/>
      <c r="I189" s="155">
        <f t="shared" si="183"/>
        <v>0</v>
      </c>
      <c r="J189" s="265">
        <v>0</v>
      </c>
      <c r="K189" s="43"/>
      <c r="L189" s="88">
        <f t="shared" si="184"/>
        <v>0</v>
      </c>
      <c r="M189" s="230"/>
      <c r="N189" s="43"/>
      <c r="O189" s="155">
        <f t="shared" si="185"/>
        <v>0</v>
      </c>
      <c r="P189" s="311"/>
      <c r="R189" s="405"/>
      <c r="S189" s="405"/>
    </row>
    <row r="190" spans="1:19" hidden="1" x14ac:dyDescent="0.25">
      <c r="A190" s="34">
        <v>4300</v>
      </c>
      <c r="B190" s="69" t="s">
        <v>184</v>
      </c>
      <c r="C190" s="188">
        <f t="shared" si="165"/>
        <v>0</v>
      </c>
      <c r="D190" s="127">
        <f>SUM(D191)</f>
        <v>0</v>
      </c>
      <c r="E190" s="36">
        <f t="shared" ref="E190" si="186">SUM(E191)</f>
        <v>0</v>
      </c>
      <c r="F190" s="174">
        <f>SUM(F191)</f>
        <v>0</v>
      </c>
      <c r="G190" s="228">
        <f t="shared" ref="G190:N190" si="187">SUM(G191)</f>
        <v>0</v>
      </c>
      <c r="H190" s="36">
        <f t="shared" si="187"/>
        <v>0</v>
      </c>
      <c r="I190" s="120">
        <f t="shared" si="187"/>
        <v>0</v>
      </c>
      <c r="J190" s="127">
        <f>SUM(J191)</f>
        <v>0</v>
      </c>
      <c r="K190" s="36">
        <f t="shared" si="187"/>
        <v>0</v>
      </c>
      <c r="L190" s="174">
        <f t="shared" si="187"/>
        <v>0</v>
      </c>
      <c r="M190" s="228">
        <f t="shared" si="187"/>
        <v>0</v>
      </c>
      <c r="N190" s="36">
        <f t="shared" si="187"/>
        <v>0</v>
      </c>
      <c r="O190" s="120">
        <f>SUM(O191)</f>
        <v>0</v>
      </c>
      <c r="P190" s="317"/>
      <c r="R190" s="405"/>
      <c r="S190" s="405"/>
    </row>
    <row r="191" spans="1:19" ht="24" hidden="1" x14ac:dyDescent="0.25">
      <c r="A191" s="345">
        <v>4310</v>
      </c>
      <c r="B191" s="38" t="s">
        <v>185</v>
      </c>
      <c r="C191" s="189">
        <f t="shared" si="165"/>
        <v>0</v>
      </c>
      <c r="D191" s="128">
        <f>SUM(D192:D192)</f>
        <v>0</v>
      </c>
      <c r="E191" s="75">
        <f t="shared" ref="E191" si="188">SUM(E192:E192)</f>
        <v>0</v>
      </c>
      <c r="F191" s="175">
        <f>SUM(F192:F192)</f>
        <v>0</v>
      </c>
      <c r="G191" s="233">
        <f t="shared" ref="G191:N191" si="189">SUM(G192:G192)</f>
        <v>0</v>
      </c>
      <c r="H191" s="75">
        <f t="shared" si="189"/>
        <v>0</v>
      </c>
      <c r="I191" s="86">
        <f t="shared" si="189"/>
        <v>0</v>
      </c>
      <c r="J191" s="128">
        <f>SUM(J192:J192)</f>
        <v>0</v>
      </c>
      <c r="K191" s="75">
        <f t="shared" si="189"/>
        <v>0</v>
      </c>
      <c r="L191" s="175">
        <f t="shared" si="189"/>
        <v>0</v>
      </c>
      <c r="M191" s="233">
        <f t="shared" si="189"/>
        <v>0</v>
      </c>
      <c r="N191" s="75">
        <f t="shared" si="189"/>
        <v>0</v>
      </c>
      <c r="O191" s="86">
        <f>SUM(O192:O192)</f>
        <v>0</v>
      </c>
      <c r="P191" s="310"/>
      <c r="R191" s="405"/>
      <c r="S191" s="405"/>
    </row>
    <row r="192" spans="1:19" ht="36" hidden="1" x14ac:dyDescent="0.25">
      <c r="A192" s="30">
        <v>4311</v>
      </c>
      <c r="B192" s="41" t="s">
        <v>186</v>
      </c>
      <c r="C192" s="190">
        <f t="shared" si="165"/>
        <v>0</v>
      </c>
      <c r="D192" s="265">
        <v>0</v>
      </c>
      <c r="E192" s="43"/>
      <c r="F192" s="88">
        <f>D192+E192</f>
        <v>0</v>
      </c>
      <c r="G192" s="230"/>
      <c r="H192" s="43"/>
      <c r="I192" s="155">
        <f>G192+H192</f>
        <v>0</v>
      </c>
      <c r="J192" s="265">
        <v>0</v>
      </c>
      <c r="K192" s="43"/>
      <c r="L192" s="88">
        <f>J192+K192</f>
        <v>0</v>
      </c>
      <c r="M192" s="230"/>
      <c r="N192" s="43"/>
      <c r="O192" s="155">
        <f>M192+N192</f>
        <v>0</v>
      </c>
      <c r="P192" s="311"/>
      <c r="R192" s="405"/>
      <c r="S192" s="405"/>
    </row>
    <row r="193" spans="1:19" s="19" customFormat="1" ht="24" x14ac:dyDescent="0.25">
      <c r="A193" s="85"/>
      <c r="B193" s="17" t="s">
        <v>187</v>
      </c>
      <c r="C193" s="199">
        <f t="shared" si="165"/>
        <v>17000</v>
      </c>
      <c r="D193" s="133">
        <f>SUM(D194,D229,D268)</f>
        <v>17000</v>
      </c>
      <c r="E193" s="278">
        <f t="shared" ref="E193" si="190">SUM(E194,E229,E268)</f>
        <v>0</v>
      </c>
      <c r="F193" s="306">
        <f>SUM(F194,F229,F268)</f>
        <v>17000</v>
      </c>
      <c r="G193" s="226">
        <f t="shared" ref="G193:N193" si="191">SUM(G194,G229,G268)</f>
        <v>0</v>
      </c>
      <c r="H193" s="278">
        <f t="shared" si="191"/>
        <v>0</v>
      </c>
      <c r="I193" s="306">
        <f t="shared" si="191"/>
        <v>0</v>
      </c>
      <c r="J193" s="133">
        <f>SUM(J194,J229,J268)</f>
        <v>0</v>
      </c>
      <c r="K193" s="66">
        <f t="shared" si="191"/>
        <v>0</v>
      </c>
      <c r="L193" s="169">
        <f t="shared" si="191"/>
        <v>0</v>
      </c>
      <c r="M193" s="226">
        <f t="shared" si="191"/>
        <v>0</v>
      </c>
      <c r="N193" s="66">
        <f t="shared" si="191"/>
        <v>0</v>
      </c>
      <c r="O193" s="161">
        <f>SUM(O194,O229,O268)</f>
        <v>0</v>
      </c>
      <c r="P193" s="444"/>
      <c r="Q193" s="182"/>
      <c r="R193" s="405"/>
      <c r="S193" s="405"/>
    </row>
    <row r="194" spans="1:19" x14ac:dyDescent="0.25">
      <c r="A194" s="67">
        <v>5000</v>
      </c>
      <c r="B194" s="67" t="s">
        <v>188</v>
      </c>
      <c r="C194" s="200">
        <f t="shared" si="165"/>
        <v>17000</v>
      </c>
      <c r="D194" s="134">
        <f>D195+D203</f>
        <v>17000</v>
      </c>
      <c r="E194" s="122">
        <f t="shared" ref="E194" si="192">E195+E203</f>
        <v>0</v>
      </c>
      <c r="F194" s="307">
        <f>F195+F203</f>
        <v>17000</v>
      </c>
      <c r="G194" s="227">
        <f t="shared" ref="G194:N194" si="193">G195+G203</f>
        <v>0</v>
      </c>
      <c r="H194" s="122">
        <f t="shared" si="193"/>
        <v>0</v>
      </c>
      <c r="I194" s="307">
        <f t="shared" si="193"/>
        <v>0</v>
      </c>
      <c r="J194" s="134">
        <f>J195+J203</f>
        <v>0</v>
      </c>
      <c r="K194" s="68">
        <f t="shared" si="193"/>
        <v>0</v>
      </c>
      <c r="L194" s="170">
        <f t="shared" si="193"/>
        <v>0</v>
      </c>
      <c r="M194" s="227">
        <f t="shared" si="193"/>
        <v>0</v>
      </c>
      <c r="N194" s="68">
        <f t="shared" si="193"/>
        <v>0</v>
      </c>
      <c r="O194" s="122">
        <f>O195+O203</f>
        <v>0</v>
      </c>
      <c r="P194" s="439"/>
      <c r="Q194" s="517"/>
      <c r="R194" s="405"/>
      <c r="S194" s="405"/>
    </row>
    <row r="195" spans="1:19" x14ac:dyDescent="0.25">
      <c r="A195" s="34">
        <v>5100</v>
      </c>
      <c r="B195" s="69" t="s">
        <v>189</v>
      </c>
      <c r="C195" s="188">
        <f t="shared" si="165"/>
        <v>17000</v>
      </c>
      <c r="D195" s="127">
        <f>D196+D197+D200+D201+D202</f>
        <v>17000</v>
      </c>
      <c r="E195" s="120">
        <f t="shared" ref="E195" si="194">E196+E197+E200+E201+E202</f>
        <v>0</v>
      </c>
      <c r="F195" s="314">
        <f>F196+F197+F200+F201+F202</f>
        <v>17000</v>
      </c>
      <c r="G195" s="228">
        <f t="shared" ref="G195:N195" si="195">G196+G197+G200+G201+G202</f>
        <v>0</v>
      </c>
      <c r="H195" s="120">
        <f t="shared" si="195"/>
        <v>0</v>
      </c>
      <c r="I195" s="314">
        <f t="shared" si="195"/>
        <v>0</v>
      </c>
      <c r="J195" s="127">
        <f>J196+J197+J200+J201+J202</f>
        <v>0</v>
      </c>
      <c r="K195" s="36">
        <f t="shared" si="195"/>
        <v>0</v>
      </c>
      <c r="L195" s="174">
        <f t="shared" si="195"/>
        <v>0</v>
      </c>
      <c r="M195" s="228">
        <f t="shared" si="195"/>
        <v>0</v>
      </c>
      <c r="N195" s="36">
        <f t="shared" si="195"/>
        <v>0</v>
      </c>
      <c r="O195" s="120">
        <f>O196+O197+O200+O201+O202</f>
        <v>0</v>
      </c>
      <c r="P195" s="317"/>
      <c r="Q195" s="517"/>
      <c r="R195" s="405"/>
      <c r="S195" s="405"/>
    </row>
    <row r="196" spans="1:19" hidden="1" x14ac:dyDescent="0.25">
      <c r="A196" s="345">
        <v>5110</v>
      </c>
      <c r="B196" s="38" t="s">
        <v>190</v>
      </c>
      <c r="C196" s="189">
        <f t="shared" si="165"/>
        <v>0</v>
      </c>
      <c r="D196" s="264">
        <v>0</v>
      </c>
      <c r="E196" s="40"/>
      <c r="F196" s="89">
        <f>D196+E196</f>
        <v>0</v>
      </c>
      <c r="G196" s="220"/>
      <c r="H196" s="40"/>
      <c r="I196" s="154">
        <f>G196+H196</f>
        <v>0</v>
      </c>
      <c r="J196" s="264">
        <v>0</v>
      </c>
      <c r="K196" s="40"/>
      <c r="L196" s="89">
        <f>J196+K196</f>
        <v>0</v>
      </c>
      <c r="M196" s="220"/>
      <c r="N196" s="40"/>
      <c r="O196" s="154">
        <f>M196+N196</f>
        <v>0</v>
      </c>
      <c r="P196" s="310"/>
      <c r="R196" s="405"/>
      <c r="S196" s="405"/>
    </row>
    <row r="197" spans="1:19" ht="24" hidden="1" x14ac:dyDescent="0.25">
      <c r="A197" s="72">
        <v>5120</v>
      </c>
      <c r="B197" s="41" t="s">
        <v>191</v>
      </c>
      <c r="C197" s="190">
        <f t="shared" si="165"/>
        <v>0</v>
      </c>
      <c r="D197" s="129">
        <f>D198+D199</f>
        <v>0</v>
      </c>
      <c r="E197" s="73">
        <f t="shared" ref="E197" si="196">E198+E199</f>
        <v>0</v>
      </c>
      <c r="F197" s="93">
        <f>F198+F199</f>
        <v>0</v>
      </c>
      <c r="G197" s="231">
        <f t="shared" ref="G197:O197" si="197">G198+G199</f>
        <v>0</v>
      </c>
      <c r="H197" s="73">
        <f t="shared" si="197"/>
        <v>0</v>
      </c>
      <c r="I197" s="87">
        <f t="shared" si="197"/>
        <v>0</v>
      </c>
      <c r="J197" s="129">
        <f>J198+J199</f>
        <v>0</v>
      </c>
      <c r="K197" s="73">
        <f t="shared" si="197"/>
        <v>0</v>
      </c>
      <c r="L197" s="93">
        <f t="shared" si="197"/>
        <v>0</v>
      </c>
      <c r="M197" s="231">
        <f t="shared" si="197"/>
        <v>0</v>
      </c>
      <c r="N197" s="73">
        <f t="shared" si="197"/>
        <v>0</v>
      </c>
      <c r="O197" s="87">
        <f t="shared" si="197"/>
        <v>0</v>
      </c>
      <c r="P197" s="311"/>
      <c r="R197" s="405"/>
      <c r="S197" s="405"/>
    </row>
    <row r="198" spans="1:19" hidden="1" x14ac:dyDescent="0.25">
      <c r="A198" s="30">
        <v>5121</v>
      </c>
      <c r="B198" s="41" t="s">
        <v>192</v>
      </c>
      <c r="C198" s="190">
        <f t="shared" si="165"/>
        <v>0</v>
      </c>
      <c r="D198" s="265">
        <v>0</v>
      </c>
      <c r="E198" s="43"/>
      <c r="F198" s="88">
        <f t="shared" ref="F198:F202" si="198">D198+E198</f>
        <v>0</v>
      </c>
      <c r="G198" s="230"/>
      <c r="H198" s="43"/>
      <c r="I198" s="155">
        <f t="shared" ref="I198:I202" si="199">G198+H198</f>
        <v>0</v>
      </c>
      <c r="J198" s="265">
        <v>0</v>
      </c>
      <c r="K198" s="43"/>
      <c r="L198" s="88">
        <f t="shared" ref="L198:L202" si="200">J198+K198</f>
        <v>0</v>
      </c>
      <c r="M198" s="230"/>
      <c r="N198" s="43"/>
      <c r="O198" s="155">
        <f t="shared" ref="O198:O202" si="201">M198+N198</f>
        <v>0</v>
      </c>
      <c r="P198" s="311"/>
      <c r="R198" s="405"/>
      <c r="S198" s="405"/>
    </row>
    <row r="199" spans="1:19" ht="24" hidden="1" x14ac:dyDescent="0.25">
      <c r="A199" s="30">
        <v>5129</v>
      </c>
      <c r="B199" s="41" t="s">
        <v>193</v>
      </c>
      <c r="C199" s="190">
        <f t="shared" si="165"/>
        <v>0</v>
      </c>
      <c r="D199" s="265">
        <v>0</v>
      </c>
      <c r="E199" s="43"/>
      <c r="F199" s="88">
        <f t="shared" si="198"/>
        <v>0</v>
      </c>
      <c r="G199" s="230"/>
      <c r="H199" s="43"/>
      <c r="I199" s="155">
        <f t="shared" si="199"/>
        <v>0</v>
      </c>
      <c r="J199" s="265">
        <v>0</v>
      </c>
      <c r="K199" s="43"/>
      <c r="L199" s="88">
        <f t="shared" si="200"/>
        <v>0</v>
      </c>
      <c r="M199" s="230"/>
      <c r="N199" s="43"/>
      <c r="O199" s="155">
        <f t="shared" si="201"/>
        <v>0</v>
      </c>
      <c r="P199" s="311"/>
      <c r="R199" s="405"/>
      <c r="S199" s="405"/>
    </row>
    <row r="200" spans="1:19" hidden="1" x14ac:dyDescent="0.25">
      <c r="A200" s="72">
        <v>5130</v>
      </c>
      <c r="B200" s="41" t="s">
        <v>194</v>
      </c>
      <c r="C200" s="190">
        <f t="shared" si="165"/>
        <v>0</v>
      </c>
      <c r="D200" s="265">
        <v>0</v>
      </c>
      <c r="E200" s="43"/>
      <c r="F200" s="88">
        <f t="shared" si="198"/>
        <v>0</v>
      </c>
      <c r="G200" s="230"/>
      <c r="H200" s="43"/>
      <c r="I200" s="155">
        <f t="shared" si="199"/>
        <v>0</v>
      </c>
      <c r="J200" s="265">
        <v>0</v>
      </c>
      <c r="K200" s="43"/>
      <c r="L200" s="88">
        <f t="shared" si="200"/>
        <v>0</v>
      </c>
      <c r="M200" s="230"/>
      <c r="N200" s="43"/>
      <c r="O200" s="155">
        <f t="shared" si="201"/>
        <v>0</v>
      </c>
      <c r="P200" s="311"/>
      <c r="R200" s="405"/>
      <c r="S200" s="405"/>
    </row>
    <row r="201" spans="1:19" x14ac:dyDescent="0.25">
      <c r="A201" s="72">
        <v>5140</v>
      </c>
      <c r="B201" s="41" t="s">
        <v>195</v>
      </c>
      <c r="C201" s="190">
        <f t="shared" si="165"/>
        <v>17000</v>
      </c>
      <c r="D201" s="265">
        <v>17000</v>
      </c>
      <c r="E201" s="155"/>
      <c r="F201" s="311">
        <f t="shared" si="198"/>
        <v>17000</v>
      </c>
      <c r="G201" s="230"/>
      <c r="H201" s="155"/>
      <c r="I201" s="311">
        <f t="shared" si="199"/>
        <v>0</v>
      </c>
      <c r="J201" s="265">
        <v>0</v>
      </c>
      <c r="K201" s="43"/>
      <c r="L201" s="88">
        <f t="shared" si="200"/>
        <v>0</v>
      </c>
      <c r="M201" s="230"/>
      <c r="N201" s="43"/>
      <c r="O201" s="155">
        <f t="shared" si="201"/>
        <v>0</v>
      </c>
      <c r="P201" s="311"/>
      <c r="Q201" s="517"/>
      <c r="R201" s="405"/>
      <c r="S201" s="405"/>
    </row>
    <row r="202" spans="1:19" ht="24" hidden="1" x14ac:dyDescent="0.25">
      <c r="A202" s="72">
        <v>5170</v>
      </c>
      <c r="B202" s="41" t="s">
        <v>196</v>
      </c>
      <c r="C202" s="190">
        <f t="shared" si="165"/>
        <v>0</v>
      </c>
      <c r="D202" s="265">
        <v>0</v>
      </c>
      <c r="E202" s="43"/>
      <c r="F202" s="88">
        <f t="shared" si="198"/>
        <v>0</v>
      </c>
      <c r="G202" s="230"/>
      <c r="H202" s="43"/>
      <c r="I202" s="155">
        <f t="shared" si="199"/>
        <v>0</v>
      </c>
      <c r="J202" s="265">
        <v>0</v>
      </c>
      <c r="K202" s="43"/>
      <c r="L202" s="88">
        <f t="shared" si="200"/>
        <v>0</v>
      </c>
      <c r="M202" s="230"/>
      <c r="N202" s="43"/>
      <c r="O202" s="155">
        <f t="shared" si="201"/>
        <v>0</v>
      </c>
      <c r="P202" s="311"/>
      <c r="R202" s="405"/>
      <c r="S202" s="405"/>
    </row>
    <row r="203" spans="1:19" hidden="1" x14ac:dyDescent="0.25">
      <c r="A203" s="34">
        <v>5200</v>
      </c>
      <c r="B203" s="69" t="s">
        <v>197</v>
      </c>
      <c r="C203" s="188">
        <f t="shared" si="165"/>
        <v>0</v>
      </c>
      <c r="D203" s="127">
        <f>D204+D214+D215+D224+D225+D226+D228</f>
        <v>0</v>
      </c>
      <c r="E203" s="36">
        <f t="shared" ref="E203" si="202">E204+E214+E215+E224+E225+E226+E228</f>
        <v>0</v>
      </c>
      <c r="F203" s="174">
        <f>F204+F214+F215+F224+F225+F226+F228</f>
        <v>0</v>
      </c>
      <c r="G203" s="228">
        <f t="shared" ref="G203:O203" si="203">G204+G214+G215+G224+G225+G226+G228</f>
        <v>0</v>
      </c>
      <c r="H203" s="36">
        <f t="shared" si="203"/>
        <v>0</v>
      </c>
      <c r="I203" s="120">
        <f t="shared" si="203"/>
        <v>0</v>
      </c>
      <c r="J203" s="127">
        <f>J204+J214+J215+J224+J225+J226+J228</f>
        <v>0</v>
      </c>
      <c r="K203" s="36">
        <f t="shared" si="203"/>
        <v>0</v>
      </c>
      <c r="L203" s="174">
        <f t="shared" si="203"/>
        <v>0</v>
      </c>
      <c r="M203" s="228">
        <f t="shared" si="203"/>
        <v>0</v>
      </c>
      <c r="N203" s="36">
        <f t="shared" si="203"/>
        <v>0</v>
      </c>
      <c r="O203" s="120">
        <f t="shared" si="203"/>
        <v>0</v>
      </c>
      <c r="P203" s="317"/>
      <c r="R203" s="405"/>
      <c r="S203" s="405"/>
    </row>
    <row r="204" spans="1:19" hidden="1" x14ac:dyDescent="0.25">
      <c r="A204" s="70">
        <v>5210</v>
      </c>
      <c r="B204" s="55" t="s">
        <v>198</v>
      </c>
      <c r="C204" s="195">
        <f t="shared" si="165"/>
        <v>0</v>
      </c>
      <c r="D204" s="82">
        <f>SUM(D205:D213)</f>
        <v>0</v>
      </c>
      <c r="E204" s="71">
        <f>SUM(E205:E213)</f>
        <v>0</v>
      </c>
      <c r="F204" s="172">
        <f t="shared" ref="F204:N204" si="204">SUM(F205:F213)</f>
        <v>0</v>
      </c>
      <c r="G204" s="229">
        <f t="shared" si="204"/>
        <v>0</v>
      </c>
      <c r="H204" s="71">
        <f t="shared" si="204"/>
        <v>0</v>
      </c>
      <c r="I204" s="153">
        <f t="shared" si="204"/>
        <v>0</v>
      </c>
      <c r="J204" s="82">
        <f>SUM(J205:J213)</f>
        <v>0</v>
      </c>
      <c r="K204" s="71">
        <f t="shared" si="204"/>
        <v>0</v>
      </c>
      <c r="L204" s="172">
        <f t="shared" si="204"/>
        <v>0</v>
      </c>
      <c r="M204" s="229">
        <f t="shared" si="204"/>
        <v>0</v>
      </c>
      <c r="N204" s="71">
        <f t="shared" si="204"/>
        <v>0</v>
      </c>
      <c r="O204" s="153">
        <f>SUM(O205:O213)</f>
        <v>0</v>
      </c>
      <c r="P204" s="313"/>
      <c r="R204" s="405"/>
      <c r="S204" s="405"/>
    </row>
    <row r="205" spans="1:19" hidden="1" x14ac:dyDescent="0.25">
      <c r="A205" s="27">
        <v>5211</v>
      </c>
      <c r="B205" s="38" t="s">
        <v>199</v>
      </c>
      <c r="C205" s="189">
        <f t="shared" si="165"/>
        <v>0</v>
      </c>
      <c r="D205" s="264">
        <v>0</v>
      </c>
      <c r="E205" s="40"/>
      <c r="F205" s="89">
        <f t="shared" ref="F205:F214" si="205">D205+E205</f>
        <v>0</v>
      </c>
      <c r="G205" s="220"/>
      <c r="H205" s="40"/>
      <c r="I205" s="154">
        <f t="shared" ref="I205:I214" si="206">G205+H205</f>
        <v>0</v>
      </c>
      <c r="J205" s="264">
        <v>0</v>
      </c>
      <c r="K205" s="40"/>
      <c r="L205" s="89">
        <f t="shared" ref="L205:L214" si="207">J205+K205</f>
        <v>0</v>
      </c>
      <c r="M205" s="220"/>
      <c r="N205" s="40"/>
      <c r="O205" s="154">
        <f t="shared" ref="O205:O214" si="208">M205+N205</f>
        <v>0</v>
      </c>
      <c r="P205" s="310"/>
      <c r="R205" s="405"/>
      <c r="S205" s="405"/>
    </row>
    <row r="206" spans="1:19" hidden="1" x14ac:dyDescent="0.25">
      <c r="A206" s="30">
        <v>5212</v>
      </c>
      <c r="B206" s="41" t="s">
        <v>200</v>
      </c>
      <c r="C206" s="190">
        <f t="shared" si="165"/>
        <v>0</v>
      </c>
      <c r="D206" s="265">
        <v>0</v>
      </c>
      <c r="E206" s="43"/>
      <c r="F206" s="88">
        <f t="shared" si="205"/>
        <v>0</v>
      </c>
      <c r="G206" s="230"/>
      <c r="H206" s="43"/>
      <c r="I206" s="155">
        <f t="shared" si="206"/>
        <v>0</v>
      </c>
      <c r="J206" s="265">
        <v>0</v>
      </c>
      <c r="K206" s="43"/>
      <c r="L206" s="88">
        <f t="shared" si="207"/>
        <v>0</v>
      </c>
      <c r="M206" s="230"/>
      <c r="N206" s="43"/>
      <c r="O206" s="155">
        <f t="shared" si="208"/>
        <v>0</v>
      </c>
      <c r="P206" s="311"/>
      <c r="R206" s="405"/>
      <c r="S206" s="405"/>
    </row>
    <row r="207" spans="1:19" hidden="1" x14ac:dyDescent="0.25">
      <c r="A207" s="30">
        <v>5213</v>
      </c>
      <c r="B207" s="41" t="s">
        <v>201</v>
      </c>
      <c r="C207" s="190">
        <f t="shared" si="165"/>
        <v>0</v>
      </c>
      <c r="D207" s="265">
        <v>0</v>
      </c>
      <c r="E207" s="43"/>
      <c r="F207" s="88">
        <f t="shared" si="205"/>
        <v>0</v>
      </c>
      <c r="G207" s="230"/>
      <c r="H207" s="43"/>
      <c r="I207" s="155">
        <f t="shared" si="206"/>
        <v>0</v>
      </c>
      <c r="J207" s="265">
        <v>0</v>
      </c>
      <c r="K207" s="43"/>
      <c r="L207" s="88">
        <f t="shared" si="207"/>
        <v>0</v>
      </c>
      <c r="M207" s="230"/>
      <c r="N207" s="43"/>
      <c r="O207" s="155">
        <f t="shared" si="208"/>
        <v>0</v>
      </c>
      <c r="P207" s="311"/>
      <c r="R207" s="405"/>
      <c r="S207" s="405"/>
    </row>
    <row r="208" spans="1:19" hidden="1" x14ac:dyDescent="0.25">
      <c r="A208" s="30">
        <v>5214</v>
      </c>
      <c r="B208" s="41" t="s">
        <v>202</v>
      </c>
      <c r="C208" s="190">
        <f t="shared" si="165"/>
        <v>0</v>
      </c>
      <c r="D208" s="265">
        <v>0</v>
      </c>
      <c r="E208" s="43"/>
      <c r="F208" s="88">
        <f t="shared" si="205"/>
        <v>0</v>
      </c>
      <c r="G208" s="230"/>
      <c r="H208" s="43"/>
      <c r="I208" s="155">
        <f t="shared" si="206"/>
        <v>0</v>
      </c>
      <c r="J208" s="265">
        <v>0</v>
      </c>
      <c r="K208" s="43"/>
      <c r="L208" s="88">
        <f t="shared" si="207"/>
        <v>0</v>
      </c>
      <c r="M208" s="230"/>
      <c r="N208" s="43"/>
      <c r="O208" s="155">
        <f t="shared" si="208"/>
        <v>0</v>
      </c>
      <c r="P208" s="311"/>
      <c r="R208" s="405"/>
      <c r="S208" s="405"/>
    </row>
    <row r="209" spans="1:19" hidden="1" x14ac:dyDescent="0.25">
      <c r="A209" s="30">
        <v>5215</v>
      </c>
      <c r="B209" s="41" t="s">
        <v>203</v>
      </c>
      <c r="C209" s="190">
        <f t="shared" si="165"/>
        <v>0</v>
      </c>
      <c r="D209" s="265">
        <v>0</v>
      </c>
      <c r="E209" s="43"/>
      <c r="F209" s="88">
        <f t="shared" si="205"/>
        <v>0</v>
      </c>
      <c r="G209" s="230"/>
      <c r="H209" s="43"/>
      <c r="I209" s="155">
        <f t="shared" si="206"/>
        <v>0</v>
      </c>
      <c r="J209" s="265">
        <v>0</v>
      </c>
      <c r="K209" s="43"/>
      <c r="L209" s="88">
        <f t="shared" si="207"/>
        <v>0</v>
      </c>
      <c r="M209" s="230"/>
      <c r="N209" s="43"/>
      <c r="O209" s="155">
        <f t="shared" si="208"/>
        <v>0</v>
      </c>
      <c r="P209" s="311"/>
      <c r="R209" s="405"/>
      <c r="S209" s="405"/>
    </row>
    <row r="210" spans="1:19" ht="24" hidden="1" x14ac:dyDescent="0.25">
      <c r="A210" s="30">
        <v>5216</v>
      </c>
      <c r="B210" s="41" t="s">
        <v>204</v>
      </c>
      <c r="C210" s="190">
        <f t="shared" si="165"/>
        <v>0</v>
      </c>
      <c r="D210" s="265">
        <v>0</v>
      </c>
      <c r="E210" s="43"/>
      <c r="F210" s="88">
        <f t="shared" si="205"/>
        <v>0</v>
      </c>
      <c r="G210" s="230"/>
      <c r="H210" s="43"/>
      <c r="I210" s="155">
        <f t="shared" si="206"/>
        <v>0</v>
      </c>
      <c r="J210" s="265">
        <v>0</v>
      </c>
      <c r="K210" s="43"/>
      <c r="L210" s="88">
        <f t="shared" si="207"/>
        <v>0</v>
      </c>
      <c r="M210" s="230"/>
      <c r="N210" s="43"/>
      <c r="O210" s="155">
        <f t="shared" si="208"/>
        <v>0</v>
      </c>
      <c r="P210" s="311"/>
      <c r="R210" s="405"/>
      <c r="S210" s="405"/>
    </row>
    <row r="211" spans="1:19" hidden="1" x14ac:dyDescent="0.25">
      <c r="A211" s="30">
        <v>5217</v>
      </c>
      <c r="B211" s="41" t="s">
        <v>205</v>
      </c>
      <c r="C211" s="190">
        <f t="shared" si="165"/>
        <v>0</v>
      </c>
      <c r="D211" s="265">
        <v>0</v>
      </c>
      <c r="E211" s="43"/>
      <c r="F211" s="88">
        <f t="shared" si="205"/>
        <v>0</v>
      </c>
      <c r="G211" s="230"/>
      <c r="H211" s="43"/>
      <c r="I211" s="155">
        <f t="shared" si="206"/>
        <v>0</v>
      </c>
      <c r="J211" s="265">
        <v>0</v>
      </c>
      <c r="K211" s="43"/>
      <c r="L211" s="88">
        <f t="shared" si="207"/>
        <v>0</v>
      </c>
      <c r="M211" s="230"/>
      <c r="N211" s="43"/>
      <c r="O211" s="155">
        <f t="shared" si="208"/>
        <v>0</v>
      </c>
      <c r="P211" s="311"/>
      <c r="R211" s="405"/>
      <c r="S211" s="405"/>
    </row>
    <row r="212" spans="1:19" hidden="1" x14ac:dyDescent="0.25">
      <c r="A212" s="30">
        <v>5218</v>
      </c>
      <c r="B212" s="41" t="s">
        <v>206</v>
      </c>
      <c r="C212" s="190">
        <f t="shared" si="165"/>
        <v>0</v>
      </c>
      <c r="D212" s="265">
        <v>0</v>
      </c>
      <c r="E212" s="43"/>
      <c r="F212" s="88">
        <f t="shared" si="205"/>
        <v>0</v>
      </c>
      <c r="G212" s="230"/>
      <c r="H212" s="43"/>
      <c r="I212" s="155">
        <f t="shared" si="206"/>
        <v>0</v>
      </c>
      <c r="J212" s="265">
        <v>0</v>
      </c>
      <c r="K212" s="43"/>
      <c r="L212" s="88">
        <f t="shared" si="207"/>
        <v>0</v>
      </c>
      <c r="M212" s="230"/>
      <c r="N212" s="43"/>
      <c r="O212" s="155">
        <f t="shared" si="208"/>
        <v>0</v>
      </c>
      <c r="P212" s="311"/>
      <c r="R212" s="405"/>
      <c r="S212" s="405"/>
    </row>
    <row r="213" spans="1:19" hidden="1" x14ac:dyDescent="0.25">
      <c r="A213" s="30">
        <v>5219</v>
      </c>
      <c r="B213" s="41" t="s">
        <v>207</v>
      </c>
      <c r="C213" s="190">
        <f t="shared" si="165"/>
        <v>0</v>
      </c>
      <c r="D213" s="265">
        <v>0</v>
      </c>
      <c r="E213" s="43"/>
      <c r="F213" s="88">
        <f t="shared" si="205"/>
        <v>0</v>
      </c>
      <c r="G213" s="230"/>
      <c r="H213" s="43"/>
      <c r="I213" s="155">
        <f t="shared" si="206"/>
        <v>0</v>
      </c>
      <c r="J213" s="265">
        <v>0</v>
      </c>
      <c r="K213" s="43"/>
      <c r="L213" s="88">
        <f t="shared" si="207"/>
        <v>0</v>
      </c>
      <c r="M213" s="230"/>
      <c r="N213" s="43"/>
      <c r="O213" s="155">
        <f t="shared" si="208"/>
        <v>0</v>
      </c>
      <c r="P213" s="311"/>
      <c r="R213" s="405"/>
      <c r="S213" s="405"/>
    </row>
    <row r="214" spans="1:19" ht="13.5" hidden="1" customHeight="1" x14ac:dyDescent="0.25">
      <c r="A214" s="72">
        <v>5220</v>
      </c>
      <c r="B214" s="41" t="s">
        <v>208</v>
      </c>
      <c r="C214" s="190">
        <f t="shared" si="165"/>
        <v>0</v>
      </c>
      <c r="D214" s="265">
        <v>0</v>
      </c>
      <c r="E214" s="43"/>
      <c r="F214" s="88">
        <f t="shared" si="205"/>
        <v>0</v>
      </c>
      <c r="G214" s="230"/>
      <c r="H214" s="43"/>
      <c r="I214" s="155">
        <f t="shared" si="206"/>
        <v>0</v>
      </c>
      <c r="J214" s="265">
        <v>0</v>
      </c>
      <c r="K214" s="43"/>
      <c r="L214" s="88">
        <f t="shared" si="207"/>
        <v>0</v>
      </c>
      <c r="M214" s="230"/>
      <c r="N214" s="43"/>
      <c r="O214" s="155">
        <f t="shared" si="208"/>
        <v>0</v>
      </c>
      <c r="P214" s="311"/>
      <c r="R214" s="405"/>
      <c r="S214" s="405"/>
    </row>
    <row r="215" spans="1:19" hidden="1" x14ac:dyDescent="0.25">
      <c r="A215" s="72">
        <v>5230</v>
      </c>
      <c r="B215" s="41" t="s">
        <v>209</v>
      </c>
      <c r="C215" s="190">
        <f t="shared" si="165"/>
        <v>0</v>
      </c>
      <c r="D215" s="129">
        <f>SUM(D216:D223)</f>
        <v>0</v>
      </c>
      <c r="E215" s="73">
        <f t="shared" ref="E215" si="209">SUM(E216:E223)</f>
        <v>0</v>
      </c>
      <c r="F215" s="93">
        <f>SUM(F216:F223)</f>
        <v>0</v>
      </c>
      <c r="G215" s="231">
        <f t="shared" ref="G215:N215" si="210">SUM(G216:G223)</f>
        <v>0</v>
      </c>
      <c r="H215" s="73">
        <f t="shared" si="210"/>
        <v>0</v>
      </c>
      <c r="I215" s="87">
        <f t="shared" si="210"/>
        <v>0</v>
      </c>
      <c r="J215" s="129">
        <f>SUM(J216:J223)</f>
        <v>0</v>
      </c>
      <c r="K215" s="73">
        <f t="shared" si="210"/>
        <v>0</v>
      </c>
      <c r="L215" s="93">
        <f t="shared" si="210"/>
        <v>0</v>
      </c>
      <c r="M215" s="231">
        <f t="shared" si="210"/>
        <v>0</v>
      </c>
      <c r="N215" s="73">
        <f t="shared" si="210"/>
        <v>0</v>
      </c>
      <c r="O215" s="87">
        <f>SUM(O216:O223)</f>
        <v>0</v>
      </c>
      <c r="P215" s="311"/>
      <c r="R215" s="405"/>
      <c r="S215" s="405"/>
    </row>
    <row r="216" spans="1:19" hidden="1" x14ac:dyDescent="0.25">
      <c r="A216" s="30">
        <v>5231</v>
      </c>
      <c r="B216" s="41" t="s">
        <v>210</v>
      </c>
      <c r="C216" s="190">
        <f t="shared" si="165"/>
        <v>0</v>
      </c>
      <c r="D216" s="265">
        <v>0</v>
      </c>
      <c r="E216" s="43"/>
      <c r="F216" s="88">
        <f t="shared" ref="F216:F225" si="211">D216+E216</f>
        <v>0</v>
      </c>
      <c r="G216" s="230"/>
      <c r="H216" s="43"/>
      <c r="I216" s="155">
        <f t="shared" ref="I216:I225" si="212">G216+H216</f>
        <v>0</v>
      </c>
      <c r="J216" s="265">
        <v>0</v>
      </c>
      <c r="K216" s="43"/>
      <c r="L216" s="88">
        <f t="shared" ref="L216:L225" si="213">J216+K216</f>
        <v>0</v>
      </c>
      <c r="M216" s="230"/>
      <c r="N216" s="43"/>
      <c r="O216" s="155">
        <f t="shared" ref="O216:O225" si="214">M216+N216</f>
        <v>0</v>
      </c>
      <c r="P216" s="311"/>
      <c r="R216" s="405"/>
      <c r="S216" s="405"/>
    </row>
    <row r="217" spans="1:19" hidden="1" x14ac:dyDescent="0.25">
      <c r="A217" s="30">
        <v>5232</v>
      </c>
      <c r="B217" s="41" t="s">
        <v>211</v>
      </c>
      <c r="C217" s="190">
        <f t="shared" si="165"/>
        <v>0</v>
      </c>
      <c r="D217" s="265">
        <v>0</v>
      </c>
      <c r="E217" s="43"/>
      <c r="F217" s="88">
        <f t="shared" si="211"/>
        <v>0</v>
      </c>
      <c r="G217" s="230"/>
      <c r="H217" s="43"/>
      <c r="I217" s="155">
        <f t="shared" si="212"/>
        <v>0</v>
      </c>
      <c r="J217" s="265">
        <v>0</v>
      </c>
      <c r="K217" s="43"/>
      <c r="L217" s="88">
        <f t="shared" si="213"/>
        <v>0</v>
      </c>
      <c r="M217" s="230"/>
      <c r="N217" s="43"/>
      <c r="O217" s="155">
        <f t="shared" si="214"/>
        <v>0</v>
      </c>
      <c r="P217" s="311"/>
      <c r="R217" s="405"/>
      <c r="S217" s="405"/>
    </row>
    <row r="218" spans="1:19" hidden="1" x14ac:dyDescent="0.25">
      <c r="A218" s="30">
        <v>5233</v>
      </c>
      <c r="B218" s="41" t="s">
        <v>212</v>
      </c>
      <c r="C218" s="190">
        <f t="shared" si="165"/>
        <v>0</v>
      </c>
      <c r="D218" s="265">
        <v>0</v>
      </c>
      <c r="E218" s="43"/>
      <c r="F218" s="88">
        <f t="shared" si="211"/>
        <v>0</v>
      </c>
      <c r="G218" s="230"/>
      <c r="H218" s="43"/>
      <c r="I218" s="155">
        <f t="shared" si="212"/>
        <v>0</v>
      </c>
      <c r="J218" s="265">
        <v>0</v>
      </c>
      <c r="K218" s="43"/>
      <c r="L218" s="88">
        <f t="shared" si="213"/>
        <v>0</v>
      </c>
      <c r="M218" s="230"/>
      <c r="N218" s="43"/>
      <c r="O218" s="155">
        <f t="shared" si="214"/>
        <v>0</v>
      </c>
      <c r="P218" s="311"/>
      <c r="R218" s="405"/>
      <c r="S218" s="405"/>
    </row>
    <row r="219" spans="1:19" ht="24" hidden="1" x14ac:dyDescent="0.25">
      <c r="A219" s="30">
        <v>5234</v>
      </c>
      <c r="B219" s="41" t="s">
        <v>213</v>
      </c>
      <c r="C219" s="190">
        <f t="shared" si="165"/>
        <v>0</v>
      </c>
      <c r="D219" s="265">
        <v>0</v>
      </c>
      <c r="E219" s="43"/>
      <c r="F219" s="88">
        <f t="shared" si="211"/>
        <v>0</v>
      </c>
      <c r="G219" s="230"/>
      <c r="H219" s="43"/>
      <c r="I219" s="155">
        <f t="shared" si="212"/>
        <v>0</v>
      </c>
      <c r="J219" s="265">
        <v>0</v>
      </c>
      <c r="K219" s="43"/>
      <c r="L219" s="88">
        <f t="shared" si="213"/>
        <v>0</v>
      </c>
      <c r="M219" s="230"/>
      <c r="N219" s="43"/>
      <c r="O219" s="155">
        <f t="shared" si="214"/>
        <v>0</v>
      </c>
      <c r="P219" s="311"/>
      <c r="R219" s="405"/>
      <c r="S219" s="405"/>
    </row>
    <row r="220" spans="1:19" ht="14.25" hidden="1" customHeight="1" x14ac:dyDescent="0.25">
      <c r="A220" s="30">
        <v>5236</v>
      </c>
      <c r="B220" s="41" t="s">
        <v>214</v>
      </c>
      <c r="C220" s="190">
        <f t="shared" si="165"/>
        <v>0</v>
      </c>
      <c r="D220" s="265">
        <v>0</v>
      </c>
      <c r="E220" s="43"/>
      <c r="F220" s="88">
        <f t="shared" si="211"/>
        <v>0</v>
      </c>
      <c r="G220" s="230"/>
      <c r="H220" s="43"/>
      <c r="I220" s="155">
        <f t="shared" si="212"/>
        <v>0</v>
      </c>
      <c r="J220" s="265">
        <v>0</v>
      </c>
      <c r="K220" s="43"/>
      <c r="L220" s="88">
        <f t="shared" si="213"/>
        <v>0</v>
      </c>
      <c r="M220" s="230"/>
      <c r="N220" s="43"/>
      <c r="O220" s="155">
        <f t="shared" si="214"/>
        <v>0</v>
      </c>
      <c r="P220" s="311"/>
      <c r="R220" s="405"/>
      <c r="S220" s="405"/>
    </row>
    <row r="221" spans="1:19" ht="14.25" hidden="1" customHeight="1" x14ac:dyDescent="0.25">
      <c r="A221" s="30">
        <v>5237</v>
      </c>
      <c r="B221" s="41" t="s">
        <v>215</v>
      </c>
      <c r="C221" s="190">
        <f t="shared" si="165"/>
        <v>0</v>
      </c>
      <c r="D221" s="265">
        <v>0</v>
      </c>
      <c r="E221" s="43"/>
      <c r="F221" s="88">
        <f t="shared" si="211"/>
        <v>0</v>
      </c>
      <c r="G221" s="230"/>
      <c r="H221" s="43"/>
      <c r="I221" s="155">
        <f t="shared" si="212"/>
        <v>0</v>
      </c>
      <c r="J221" s="265">
        <v>0</v>
      </c>
      <c r="K221" s="43"/>
      <c r="L221" s="88">
        <f t="shared" si="213"/>
        <v>0</v>
      </c>
      <c r="M221" s="230"/>
      <c r="N221" s="43"/>
      <c r="O221" s="155">
        <f t="shared" si="214"/>
        <v>0</v>
      </c>
      <c r="P221" s="311"/>
      <c r="R221" s="405"/>
      <c r="S221" s="405"/>
    </row>
    <row r="222" spans="1:19" ht="24" hidden="1" x14ac:dyDescent="0.25">
      <c r="A222" s="30">
        <v>5238</v>
      </c>
      <c r="B222" s="41" t="s">
        <v>216</v>
      </c>
      <c r="C222" s="190">
        <f t="shared" si="165"/>
        <v>0</v>
      </c>
      <c r="D222" s="265">
        <v>0</v>
      </c>
      <c r="E222" s="43"/>
      <c r="F222" s="88">
        <f t="shared" si="211"/>
        <v>0</v>
      </c>
      <c r="G222" s="230"/>
      <c r="H222" s="43"/>
      <c r="I222" s="155">
        <f t="shared" si="212"/>
        <v>0</v>
      </c>
      <c r="J222" s="265">
        <v>0</v>
      </c>
      <c r="K222" s="43"/>
      <c r="L222" s="88">
        <f t="shared" si="213"/>
        <v>0</v>
      </c>
      <c r="M222" s="230"/>
      <c r="N222" s="43"/>
      <c r="O222" s="155">
        <f t="shared" si="214"/>
        <v>0</v>
      </c>
      <c r="P222" s="311"/>
      <c r="R222" s="405"/>
      <c r="S222" s="405"/>
    </row>
    <row r="223" spans="1:19" ht="24" hidden="1" x14ac:dyDescent="0.25">
      <c r="A223" s="30">
        <v>5239</v>
      </c>
      <c r="B223" s="41" t="s">
        <v>217</v>
      </c>
      <c r="C223" s="190">
        <f t="shared" si="165"/>
        <v>0</v>
      </c>
      <c r="D223" s="265">
        <v>0</v>
      </c>
      <c r="E223" s="43"/>
      <c r="F223" s="88">
        <f t="shared" si="211"/>
        <v>0</v>
      </c>
      <c r="G223" s="230"/>
      <c r="H223" s="43"/>
      <c r="I223" s="155">
        <f t="shared" si="212"/>
        <v>0</v>
      </c>
      <c r="J223" s="265">
        <v>0</v>
      </c>
      <c r="K223" s="43"/>
      <c r="L223" s="88">
        <f t="shared" si="213"/>
        <v>0</v>
      </c>
      <c r="M223" s="230"/>
      <c r="N223" s="43"/>
      <c r="O223" s="155">
        <f t="shared" si="214"/>
        <v>0</v>
      </c>
      <c r="P223" s="311"/>
      <c r="R223" s="405"/>
      <c r="S223" s="405"/>
    </row>
    <row r="224" spans="1:19" ht="24" hidden="1" x14ac:dyDescent="0.25">
      <c r="A224" s="72">
        <v>5240</v>
      </c>
      <c r="B224" s="41" t="s">
        <v>218</v>
      </c>
      <c r="C224" s="190">
        <f t="shared" si="165"/>
        <v>0</v>
      </c>
      <c r="D224" s="265">
        <v>0</v>
      </c>
      <c r="E224" s="43"/>
      <c r="F224" s="88">
        <f t="shared" si="211"/>
        <v>0</v>
      </c>
      <c r="G224" s="230"/>
      <c r="H224" s="43"/>
      <c r="I224" s="155">
        <f t="shared" si="212"/>
        <v>0</v>
      </c>
      <c r="J224" s="265">
        <v>0</v>
      </c>
      <c r="K224" s="43"/>
      <c r="L224" s="88">
        <f t="shared" si="213"/>
        <v>0</v>
      </c>
      <c r="M224" s="230"/>
      <c r="N224" s="43"/>
      <c r="O224" s="155">
        <f t="shared" si="214"/>
        <v>0</v>
      </c>
      <c r="P224" s="311"/>
      <c r="R224" s="405"/>
      <c r="S224" s="405"/>
    </row>
    <row r="225" spans="1:19" hidden="1" x14ac:dyDescent="0.25">
      <c r="A225" s="72">
        <v>5250</v>
      </c>
      <c r="B225" s="41" t="s">
        <v>219</v>
      </c>
      <c r="C225" s="190">
        <f t="shared" si="165"/>
        <v>0</v>
      </c>
      <c r="D225" s="265">
        <v>0</v>
      </c>
      <c r="E225" s="43"/>
      <c r="F225" s="88">
        <f t="shared" si="211"/>
        <v>0</v>
      </c>
      <c r="G225" s="230"/>
      <c r="H225" s="43"/>
      <c r="I225" s="155">
        <f t="shared" si="212"/>
        <v>0</v>
      </c>
      <c r="J225" s="265">
        <v>0</v>
      </c>
      <c r="K225" s="43"/>
      <c r="L225" s="88">
        <f t="shared" si="213"/>
        <v>0</v>
      </c>
      <c r="M225" s="230"/>
      <c r="N225" s="43"/>
      <c r="O225" s="155">
        <f t="shared" si="214"/>
        <v>0</v>
      </c>
      <c r="P225" s="311"/>
      <c r="R225" s="405"/>
      <c r="S225" s="405"/>
    </row>
    <row r="226" spans="1:19" hidden="1" x14ac:dyDescent="0.25">
      <c r="A226" s="72">
        <v>5260</v>
      </c>
      <c r="B226" s="41" t="s">
        <v>220</v>
      </c>
      <c r="C226" s="190">
        <f t="shared" si="165"/>
        <v>0</v>
      </c>
      <c r="D226" s="129">
        <f>SUM(D227)</f>
        <v>0</v>
      </c>
      <c r="E226" s="73">
        <f t="shared" ref="E226" si="215">SUM(E227)</f>
        <v>0</v>
      </c>
      <c r="F226" s="93">
        <f>SUM(F227)</f>
        <v>0</v>
      </c>
      <c r="G226" s="231">
        <f t="shared" ref="G226:N226" si="216">SUM(G227)</f>
        <v>0</v>
      </c>
      <c r="H226" s="73">
        <f t="shared" si="216"/>
        <v>0</v>
      </c>
      <c r="I226" s="87">
        <f t="shared" si="216"/>
        <v>0</v>
      </c>
      <c r="J226" s="129">
        <f>SUM(J227)</f>
        <v>0</v>
      </c>
      <c r="K226" s="73">
        <f t="shared" si="216"/>
        <v>0</v>
      </c>
      <c r="L226" s="93">
        <f t="shared" si="216"/>
        <v>0</v>
      </c>
      <c r="M226" s="231">
        <f t="shared" si="216"/>
        <v>0</v>
      </c>
      <c r="N226" s="73">
        <f t="shared" si="216"/>
        <v>0</v>
      </c>
      <c r="O226" s="87">
        <f>SUM(O227)</f>
        <v>0</v>
      </c>
      <c r="P226" s="311"/>
      <c r="R226" s="405"/>
      <c r="S226" s="405"/>
    </row>
    <row r="227" spans="1:19" ht="24" hidden="1" x14ac:dyDescent="0.25">
      <c r="A227" s="30">
        <v>5269</v>
      </c>
      <c r="B227" s="41" t="s">
        <v>221</v>
      </c>
      <c r="C227" s="190">
        <f t="shared" si="165"/>
        <v>0</v>
      </c>
      <c r="D227" s="265">
        <v>0</v>
      </c>
      <c r="E227" s="43"/>
      <c r="F227" s="88">
        <f t="shared" ref="F227:F228" si="217">D227+E227</f>
        <v>0</v>
      </c>
      <c r="G227" s="230"/>
      <c r="H227" s="43"/>
      <c r="I227" s="155">
        <f t="shared" ref="I227:I228" si="218">G227+H227</f>
        <v>0</v>
      </c>
      <c r="J227" s="265">
        <v>0</v>
      </c>
      <c r="K227" s="43"/>
      <c r="L227" s="88">
        <f t="shared" ref="L227:L228" si="219">J227+K227</f>
        <v>0</v>
      </c>
      <c r="M227" s="230"/>
      <c r="N227" s="43"/>
      <c r="O227" s="155">
        <f t="shared" ref="O227:O228" si="220">M227+N227</f>
        <v>0</v>
      </c>
      <c r="P227" s="311"/>
      <c r="R227" s="405"/>
      <c r="S227" s="405"/>
    </row>
    <row r="228" spans="1:19" ht="24" hidden="1" x14ac:dyDescent="0.25">
      <c r="A228" s="70">
        <v>5270</v>
      </c>
      <c r="B228" s="55" t="s">
        <v>222</v>
      </c>
      <c r="C228" s="195">
        <f t="shared" si="165"/>
        <v>0</v>
      </c>
      <c r="D228" s="262">
        <v>0</v>
      </c>
      <c r="E228" s="74"/>
      <c r="F228" s="173">
        <f t="shared" si="217"/>
        <v>0</v>
      </c>
      <c r="G228" s="232"/>
      <c r="H228" s="74"/>
      <c r="I228" s="156">
        <f t="shared" si="218"/>
        <v>0</v>
      </c>
      <c r="J228" s="262">
        <v>0</v>
      </c>
      <c r="K228" s="74"/>
      <c r="L228" s="173">
        <f t="shared" si="219"/>
        <v>0</v>
      </c>
      <c r="M228" s="232"/>
      <c r="N228" s="74"/>
      <c r="O228" s="156">
        <f t="shared" si="220"/>
        <v>0</v>
      </c>
      <c r="P228" s="313"/>
      <c r="R228" s="405"/>
      <c r="S228" s="405"/>
    </row>
    <row r="229" spans="1:19" hidden="1" x14ac:dyDescent="0.25">
      <c r="A229" s="67">
        <v>6000</v>
      </c>
      <c r="B229" s="67" t="s">
        <v>223</v>
      </c>
      <c r="C229" s="200">
        <f t="shared" si="165"/>
        <v>0</v>
      </c>
      <c r="D229" s="134">
        <f>D230+D250+D258</f>
        <v>0</v>
      </c>
      <c r="E229" s="68">
        <f t="shared" ref="E229" si="221">E230+E250+E258</f>
        <v>0</v>
      </c>
      <c r="F229" s="170">
        <f>F230+F250+F258</f>
        <v>0</v>
      </c>
      <c r="G229" s="227">
        <f t="shared" ref="G229:N229" si="222">G230+G250+G258</f>
        <v>0</v>
      </c>
      <c r="H229" s="68">
        <f t="shared" si="222"/>
        <v>0</v>
      </c>
      <c r="I229" s="122">
        <f t="shared" si="222"/>
        <v>0</v>
      </c>
      <c r="J229" s="134">
        <f>J230+J250+J258</f>
        <v>0</v>
      </c>
      <c r="K229" s="68">
        <f t="shared" si="222"/>
        <v>0</v>
      </c>
      <c r="L229" s="170">
        <f t="shared" si="222"/>
        <v>0</v>
      </c>
      <c r="M229" s="227">
        <f t="shared" si="222"/>
        <v>0</v>
      </c>
      <c r="N229" s="68">
        <f t="shared" si="222"/>
        <v>0</v>
      </c>
      <c r="O229" s="122">
        <f>O230+O250+O258</f>
        <v>0</v>
      </c>
      <c r="P229" s="439"/>
      <c r="R229" s="405"/>
      <c r="S229" s="405"/>
    </row>
    <row r="230" spans="1:19" ht="14.25" hidden="1" customHeight="1" x14ac:dyDescent="0.25">
      <c r="A230" s="49">
        <v>6200</v>
      </c>
      <c r="B230" s="78" t="s">
        <v>224</v>
      </c>
      <c r="C230" s="202">
        <f t="shared" si="165"/>
        <v>0</v>
      </c>
      <c r="D230" s="135">
        <f>SUM(D231,D232,D234,D237,D243,D244,D245)</f>
        <v>0</v>
      </c>
      <c r="E230" s="81">
        <f t="shared" ref="E230" si="223">SUM(E231,E232,E234,E237,E243,E244,E245)</f>
        <v>0</v>
      </c>
      <c r="F230" s="171">
        <f>SUM(F231,F232,F234,F237,F243,F244,F245)</f>
        <v>0</v>
      </c>
      <c r="G230" s="236">
        <f t="shared" ref="G230:N230" si="224">SUM(G231,G232,G234,G237,G243,G244,G245)</f>
        <v>0</v>
      </c>
      <c r="H230" s="81">
        <f t="shared" si="224"/>
        <v>0</v>
      </c>
      <c r="I230" s="121">
        <f t="shared" si="224"/>
        <v>0</v>
      </c>
      <c r="J230" s="135">
        <f>SUM(J231,J232,J234,J237,J243,J244,J245)</f>
        <v>0</v>
      </c>
      <c r="K230" s="81">
        <f t="shared" si="224"/>
        <v>0</v>
      </c>
      <c r="L230" s="171">
        <f t="shared" si="224"/>
        <v>0</v>
      </c>
      <c r="M230" s="236">
        <f t="shared" si="224"/>
        <v>0</v>
      </c>
      <c r="N230" s="81">
        <f t="shared" si="224"/>
        <v>0</v>
      </c>
      <c r="O230" s="121">
        <f>SUM(O231,O232,O234,O237,O243,O244,O245)</f>
        <v>0</v>
      </c>
      <c r="P230" s="440"/>
      <c r="R230" s="405"/>
      <c r="S230" s="405"/>
    </row>
    <row r="231" spans="1:19" ht="24" hidden="1" x14ac:dyDescent="0.25">
      <c r="A231" s="345">
        <v>6220</v>
      </c>
      <c r="B231" s="38" t="s">
        <v>225</v>
      </c>
      <c r="C231" s="189">
        <f t="shared" si="165"/>
        <v>0</v>
      </c>
      <c r="D231" s="264">
        <v>0</v>
      </c>
      <c r="E231" s="40"/>
      <c r="F231" s="89">
        <f>D231+E231</f>
        <v>0</v>
      </c>
      <c r="G231" s="220"/>
      <c r="H231" s="40"/>
      <c r="I231" s="154">
        <f>G231+H231</f>
        <v>0</v>
      </c>
      <c r="J231" s="264">
        <v>0</v>
      </c>
      <c r="K231" s="40"/>
      <c r="L231" s="89">
        <f>J231+K231</f>
        <v>0</v>
      </c>
      <c r="M231" s="220"/>
      <c r="N231" s="40"/>
      <c r="O231" s="154">
        <f>M231+N231</f>
        <v>0</v>
      </c>
      <c r="P231" s="310"/>
      <c r="R231" s="405"/>
      <c r="S231" s="405"/>
    </row>
    <row r="232" spans="1:19" hidden="1" x14ac:dyDescent="0.25">
      <c r="A232" s="72">
        <v>6230</v>
      </c>
      <c r="B232" s="41" t="s">
        <v>226</v>
      </c>
      <c r="C232" s="190">
        <f t="shared" si="165"/>
        <v>0</v>
      </c>
      <c r="D232" s="129">
        <f>SUM(D233)</f>
        <v>0</v>
      </c>
      <c r="E232" s="73">
        <f t="shared" ref="E232:O232" si="225">SUM(E233)</f>
        <v>0</v>
      </c>
      <c r="F232" s="93">
        <f t="shared" si="225"/>
        <v>0</v>
      </c>
      <c r="G232" s="231">
        <f t="shared" si="225"/>
        <v>0</v>
      </c>
      <c r="H232" s="73">
        <f t="shared" si="225"/>
        <v>0</v>
      </c>
      <c r="I232" s="87">
        <f t="shared" si="225"/>
        <v>0</v>
      </c>
      <c r="J232" s="129">
        <f>SUM(J233)</f>
        <v>0</v>
      </c>
      <c r="K232" s="73">
        <f t="shared" si="225"/>
        <v>0</v>
      </c>
      <c r="L232" s="93">
        <f t="shared" si="225"/>
        <v>0</v>
      </c>
      <c r="M232" s="231">
        <f t="shared" si="225"/>
        <v>0</v>
      </c>
      <c r="N232" s="73">
        <f t="shared" si="225"/>
        <v>0</v>
      </c>
      <c r="O232" s="87">
        <f t="shared" si="225"/>
        <v>0</v>
      </c>
      <c r="P232" s="311"/>
      <c r="R232" s="405"/>
      <c r="S232" s="405"/>
    </row>
    <row r="233" spans="1:19" ht="24" hidden="1" x14ac:dyDescent="0.25">
      <c r="A233" s="30">
        <v>6239</v>
      </c>
      <c r="B233" s="38" t="s">
        <v>227</v>
      </c>
      <c r="C233" s="190">
        <f t="shared" si="165"/>
        <v>0</v>
      </c>
      <c r="D233" s="264">
        <v>0</v>
      </c>
      <c r="E233" s="40"/>
      <c r="F233" s="89">
        <f>D233+E233</f>
        <v>0</v>
      </c>
      <c r="G233" s="220"/>
      <c r="H233" s="40"/>
      <c r="I233" s="154">
        <f>G233+H233</f>
        <v>0</v>
      </c>
      <c r="J233" s="264">
        <v>0</v>
      </c>
      <c r="K233" s="40"/>
      <c r="L233" s="89">
        <f>J233+K233</f>
        <v>0</v>
      </c>
      <c r="M233" s="220"/>
      <c r="N233" s="40"/>
      <c r="O233" s="154">
        <f>M233+N233</f>
        <v>0</v>
      </c>
      <c r="P233" s="310"/>
      <c r="R233" s="405"/>
      <c r="S233" s="405"/>
    </row>
    <row r="234" spans="1:19" ht="24" hidden="1" x14ac:dyDescent="0.25">
      <c r="A234" s="72">
        <v>6240</v>
      </c>
      <c r="B234" s="41" t="s">
        <v>228</v>
      </c>
      <c r="C234" s="190">
        <f t="shared" si="165"/>
        <v>0</v>
      </c>
      <c r="D234" s="129">
        <f>SUM(D235:D236)</f>
        <v>0</v>
      </c>
      <c r="E234" s="73">
        <f t="shared" ref="E234" si="226">SUM(E235:E236)</f>
        <v>0</v>
      </c>
      <c r="F234" s="93">
        <f>SUM(F235:F236)</f>
        <v>0</v>
      </c>
      <c r="G234" s="231">
        <f t="shared" ref="G234:N234" si="227">SUM(G235:G236)</f>
        <v>0</v>
      </c>
      <c r="H234" s="73">
        <f t="shared" si="227"/>
        <v>0</v>
      </c>
      <c r="I234" s="87">
        <f t="shared" si="227"/>
        <v>0</v>
      </c>
      <c r="J234" s="129">
        <f>SUM(J235:J236)</f>
        <v>0</v>
      </c>
      <c r="K234" s="73">
        <f t="shared" si="227"/>
        <v>0</v>
      </c>
      <c r="L234" s="93">
        <f t="shared" si="227"/>
        <v>0</v>
      </c>
      <c r="M234" s="231">
        <f t="shared" si="227"/>
        <v>0</v>
      </c>
      <c r="N234" s="73">
        <f t="shared" si="227"/>
        <v>0</v>
      </c>
      <c r="O234" s="87">
        <f>SUM(O235:O236)</f>
        <v>0</v>
      </c>
      <c r="P234" s="311"/>
      <c r="R234" s="405"/>
      <c r="S234" s="405"/>
    </row>
    <row r="235" spans="1:19" hidden="1" x14ac:dyDescent="0.25">
      <c r="A235" s="30">
        <v>6241</v>
      </c>
      <c r="B235" s="41" t="s">
        <v>229</v>
      </c>
      <c r="C235" s="190">
        <f t="shared" si="165"/>
        <v>0</v>
      </c>
      <c r="D235" s="265">
        <v>0</v>
      </c>
      <c r="E235" s="43"/>
      <c r="F235" s="88">
        <f t="shared" ref="F235:F236" si="228">D235+E235</f>
        <v>0</v>
      </c>
      <c r="G235" s="230"/>
      <c r="H235" s="43"/>
      <c r="I235" s="155">
        <f t="shared" ref="I235:I236" si="229">G235+H235</f>
        <v>0</v>
      </c>
      <c r="J235" s="265">
        <v>0</v>
      </c>
      <c r="K235" s="43"/>
      <c r="L235" s="88">
        <f t="shared" ref="L235:L236" si="230">J235+K235</f>
        <v>0</v>
      </c>
      <c r="M235" s="230"/>
      <c r="N235" s="43"/>
      <c r="O235" s="155">
        <f t="shared" ref="O235:O236" si="231">M235+N235</f>
        <v>0</v>
      </c>
      <c r="P235" s="311"/>
      <c r="R235" s="405"/>
      <c r="S235" s="405"/>
    </row>
    <row r="236" spans="1:19" hidden="1" x14ac:dyDescent="0.25">
      <c r="A236" s="30">
        <v>6242</v>
      </c>
      <c r="B236" s="41" t="s">
        <v>230</v>
      </c>
      <c r="C236" s="190">
        <f t="shared" si="165"/>
        <v>0</v>
      </c>
      <c r="D236" s="265">
        <v>0</v>
      </c>
      <c r="E236" s="43"/>
      <c r="F236" s="88">
        <f t="shared" si="228"/>
        <v>0</v>
      </c>
      <c r="G236" s="230"/>
      <c r="H236" s="43"/>
      <c r="I236" s="155">
        <f t="shared" si="229"/>
        <v>0</v>
      </c>
      <c r="J236" s="265">
        <v>0</v>
      </c>
      <c r="K236" s="43"/>
      <c r="L236" s="88">
        <f t="shared" si="230"/>
        <v>0</v>
      </c>
      <c r="M236" s="230"/>
      <c r="N236" s="43"/>
      <c r="O236" s="155">
        <f t="shared" si="231"/>
        <v>0</v>
      </c>
      <c r="P236" s="311"/>
      <c r="R236" s="405"/>
      <c r="S236" s="405"/>
    </row>
    <row r="237" spans="1:19" ht="25.5" hidden="1" customHeight="1" x14ac:dyDescent="0.25">
      <c r="A237" s="72">
        <v>6250</v>
      </c>
      <c r="B237" s="41" t="s">
        <v>231</v>
      </c>
      <c r="C237" s="190">
        <f t="shared" si="165"/>
        <v>0</v>
      </c>
      <c r="D237" s="129">
        <f>SUM(D238:D242)</f>
        <v>0</v>
      </c>
      <c r="E237" s="73">
        <f t="shared" ref="E237" si="232">SUM(E238:E242)</f>
        <v>0</v>
      </c>
      <c r="F237" s="93">
        <f>SUM(F238:F242)</f>
        <v>0</v>
      </c>
      <c r="G237" s="231">
        <f t="shared" ref="G237:N237" si="233">SUM(G238:G242)</f>
        <v>0</v>
      </c>
      <c r="H237" s="73">
        <f t="shared" si="233"/>
        <v>0</v>
      </c>
      <c r="I237" s="87">
        <f t="shared" si="233"/>
        <v>0</v>
      </c>
      <c r="J237" s="129">
        <f>SUM(J238:J242)</f>
        <v>0</v>
      </c>
      <c r="K237" s="73">
        <f t="shared" si="233"/>
        <v>0</v>
      </c>
      <c r="L237" s="93">
        <f t="shared" si="233"/>
        <v>0</v>
      </c>
      <c r="M237" s="231">
        <f t="shared" si="233"/>
        <v>0</v>
      </c>
      <c r="N237" s="73">
        <f t="shared" si="233"/>
        <v>0</v>
      </c>
      <c r="O237" s="87">
        <f>SUM(O238:O242)</f>
        <v>0</v>
      </c>
      <c r="P237" s="311"/>
      <c r="R237" s="405"/>
      <c r="S237" s="405"/>
    </row>
    <row r="238" spans="1:19" ht="14.25" hidden="1" customHeight="1" x14ac:dyDescent="0.25">
      <c r="A238" s="30">
        <v>6252</v>
      </c>
      <c r="B238" s="41" t="s">
        <v>232</v>
      </c>
      <c r="C238" s="190">
        <f t="shared" si="165"/>
        <v>0</v>
      </c>
      <c r="D238" s="265">
        <v>0</v>
      </c>
      <c r="E238" s="43"/>
      <c r="F238" s="88">
        <f t="shared" ref="F238:F244" si="234">D238+E238</f>
        <v>0</v>
      </c>
      <c r="G238" s="230"/>
      <c r="H238" s="43"/>
      <c r="I238" s="155">
        <f t="shared" ref="I238:I244" si="235">G238+H238</f>
        <v>0</v>
      </c>
      <c r="J238" s="265">
        <v>0</v>
      </c>
      <c r="K238" s="43"/>
      <c r="L238" s="88">
        <f t="shared" ref="L238:L244" si="236">J238+K238</f>
        <v>0</v>
      </c>
      <c r="M238" s="230"/>
      <c r="N238" s="43"/>
      <c r="O238" s="155">
        <f t="shared" ref="O238:O244" si="237">M238+N238</f>
        <v>0</v>
      </c>
      <c r="P238" s="311"/>
      <c r="R238" s="405"/>
      <c r="S238" s="405"/>
    </row>
    <row r="239" spans="1:19" ht="14.25" hidden="1" customHeight="1" x14ac:dyDescent="0.25">
      <c r="A239" s="30">
        <v>6253</v>
      </c>
      <c r="B239" s="41" t="s">
        <v>233</v>
      </c>
      <c r="C239" s="190">
        <f t="shared" si="165"/>
        <v>0</v>
      </c>
      <c r="D239" s="265">
        <v>0</v>
      </c>
      <c r="E239" s="43"/>
      <c r="F239" s="88">
        <f t="shared" si="234"/>
        <v>0</v>
      </c>
      <c r="G239" s="230"/>
      <c r="H239" s="43"/>
      <c r="I239" s="155">
        <f t="shared" si="235"/>
        <v>0</v>
      </c>
      <c r="J239" s="265">
        <v>0</v>
      </c>
      <c r="K239" s="43"/>
      <c r="L239" s="88">
        <f t="shared" si="236"/>
        <v>0</v>
      </c>
      <c r="M239" s="230"/>
      <c r="N239" s="43"/>
      <c r="O239" s="155">
        <f t="shared" si="237"/>
        <v>0</v>
      </c>
      <c r="P239" s="311"/>
      <c r="R239" s="405"/>
      <c r="S239" s="405"/>
    </row>
    <row r="240" spans="1:19" ht="24" hidden="1" x14ac:dyDescent="0.25">
      <c r="A240" s="30">
        <v>6254</v>
      </c>
      <c r="B240" s="41" t="s">
        <v>234</v>
      </c>
      <c r="C240" s="190">
        <f t="shared" si="165"/>
        <v>0</v>
      </c>
      <c r="D240" s="265">
        <v>0</v>
      </c>
      <c r="E240" s="43"/>
      <c r="F240" s="88">
        <f t="shared" si="234"/>
        <v>0</v>
      </c>
      <c r="G240" s="230"/>
      <c r="H240" s="43"/>
      <c r="I240" s="155">
        <f t="shared" si="235"/>
        <v>0</v>
      </c>
      <c r="J240" s="265">
        <v>0</v>
      </c>
      <c r="K240" s="43"/>
      <c r="L240" s="88">
        <f t="shared" si="236"/>
        <v>0</v>
      </c>
      <c r="M240" s="230"/>
      <c r="N240" s="43"/>
      <c r="O240" s="155">
        <f t="shared" si="237"/>
        <v>0</v>
      </c>
      <c r="P240" s="311"/>
      <c r="R240" s="405"/>
      <c r="S240" s="405"/>
    </row>
    <row r="241" spans="1:19" ht="24" hidden="1" x14ac:dyDescent="0.25">
      <c r="A241" s="30">
        <v>6255</v>
      </c>
      <c r="B241" s="41" t="s">
        <v>235</v>
      </c>
      <c r="C241" s="190">
        <f t="shared" ref="C241:C295" si="238">SUM(F241,I241,L241,O241)</f>
        <v>0</v>
      </c>
      <c r="D241" s="265">
        <v>0</v>
      </c>
      <c r="E241" s="43"/>
      <c r="F241" s="88">
        <f t="shared" si="234"/>
        <v>0</v>
      </c>
      <c r="G241" s="230"/>
      <c r="H241" s="43"/>
      <c r="I241" s="155">
        <f t="shared" si="235"/>
        <v>0</v>
      </c>
      <c r="J241" s="265">
        <v>0</v>
      </c>
      <c r="K241" s="43"/>
      <c r="L241" s="88">
        <f t="shared" si="236"/>
        <v>0</v>
      </c>
      <c r="M241" s="230"/>
      <c r="N241" s="43"/>
      <c r="O241" s="155">
        <f t="shared" si="237"/>
        <v>0</v>
      </c>
      <c r="P241" s="311"/>
      <c r="R241" s="405"/>
      <c r="S241" s="405"/>
    </row>
    <row r="242" spans="1:19" hidden="1" x14ac:dyDescent="0.25">
      <c r="A242" s="30">
        <v>6259</v>
      </c>
      <c r="B242" s="41" t="s">
        <v>236</v>
      </c>
      <c r="C242" s="190">
        <f t="shared" si="238"/>
        <v>0</v>
      </c>
      <c r="D242" s="265">
        <v>0</v>
      </c>
      <c r="E242" s="43"/>
      <c r="F242" s="88">
        <f t="shared" si="234"/>
        <v>0</v>
      </c>
      <c r="G242" s="230"/>
      <c r="H242" s="43"/>
      <c r="I242" s="155">
        <f t="shared" si="235"/>
        <v>0</v>
      </c>
      <c r="J242" s="265">
        <v>0</v>
      </c>
      <c r="K242" s="43"/>
      <c r="L242" s="88">
        <f t="shared" si="236"/>
        <v>0</v>
      </c>
      <c r="M242" s="230"/>
      <c r="N242" s="43"/>
      <c r="O242" s="155">
        <f t="shared" si="237"/>
        <v>0</v>
      </c>
      <c r="P242" s="311"/>
      <c r="R242" s="405"/>
      <c r="S242" s="405"/>
    </row>
    <row r="243" spans="1:19" ht="24" hidden="1" x14ac:dyDescent="0.25">
      <c r="A243" s="72">
        <v>6260</v>
      </c>
      <c r="B243" s="41" t="s">
        <v>237</v>
      </c>
      <c r="C243" s="190">
        <f t="shared" si="238"/>
        <v>0</v>
      </c>
      <c r="D243" s="265">
        <v>0</v>
      </c>
      <c r="E243" s="43"/>
      <c r="F243" s="88">
        <f t="shared" si="234"/>
        <v>0</v>
      </c>
      <c r="G243" s="230"/>
      <c r="H243" s="43"/>
      <c r="I243" s="155">
        <f t="shared" si="235"/>
        <v>0</v>
      </c>
      <c r="J243" s="265">
        <v>0</v>
      </c>
      <c r="K243" s="43"/>
      <c r="L243" s="88">
        <f t="shared" si="236"/>
        <v>0</v>
      </c>
      <c r="M243" s="230"/>
      <c r="N243" s="43"/>
      <c r="O243" s="155">
        <f t="shared" si="237"/>
        <v>0</v>
      </c>
      <c r="P243" s="311"/>
      <c r="R243" s="405"/>
      <c r="S243" s="405"/>
    </row>
    <row r="244" spans="1:19" hidden="1" x14ac:dyDescent="0.25">
      <c r="A244" s="72">
        <v>6270</v>
      </c>
      <c r="B244" s="41" t="s">
        <v>238</v>
      </c>
      <c r="C244" s="190">
        <f t="shared" si="238"/>
        <v>0</v>
      </c>
      <c r="D244" s="265">
        <v>0</v>
      </c>
      <c r="E244" s="43"/>
      <c r="F244" s="88">
        <f t="shared" si="234"/>
        <v>0</v>
      </c>
      <c r="G244" s="230"/>
      <c r="H244" s="43"/>
      <c r="I244" s="155">
        <f t="shared" si="235"/>
        <v>0</v>
      </c>
      <c r="J244" s="265">
        <v>0</v>
      </c>
      <c r="K244" s="43"/>
      <c r="L244" s="88">
        <f t="shared" si="236"/>
        <v>0</v>
      </c>
      <c r="M244" s="230"/>
      <c r="N244" s="43"/>
      <c r="O244" s="155">
        <f t="shared" si="237"/>
        <v>0</v>
      </c>
      <c r="P244" s="311"/>
      <c r="R244" s="405"/>
      <c r="S244" s="405"/>
    </row>
    <row r="245" spans="1:19" ht="24" hidden="1" x14ac:dyDescent="0.25">
      <c r="A245" s="345">
        <v>6290</v>
      </c>
      <c r="B245" s="38" t="s">
        <v>239</v>
      </c>
      <c r="C245" s="201">
        <f t="shared" si="238"/>
        <v>0</v>
      </c>
      <c r="D245" s="128">
        <f>SUM(D246:D249)</f>
        <v>0</v>
      </c>
      <c r="E245" s="75">
        <f t="shared" ref="E245" si="239">SUM(E246:E249)</f>
        <v>0</v>
      </c>
      <c r="F245" s="175">
        <f>SUM(F246:F249)</f>
        <v>0</v>
      </c>
      <c r="G245" s="233">
        <f t="shared" ref="G245:O245" si="240">SUM(G246:G249)</f>
        <v>0</v>
      </c>
      <c r="H245" s="75">
        <f t="shared" si="240"/>
        <v>0</v>
      </c>
      <c r="I245" s="86">
        <f t="shared" si="240"/>
        <v>0</v>
      </c>
      <c r="J245" s="128">
        <f>SUM(J246:J249)</f>
        <v>0</v>
      </c>
      <c r="K245" s="75">
        <f t="shared" si="240"/>
        <v>0</v>
      </c>
      <c r="L245" s="175">
        <f t="shared" si="240"/>
        <v>0</v>
      </c>
      <c r="M245" s="233">
        <f t="shared" si="240"/>
        <v>0</v>
      </c>
      <c r="N245" s="75">
        <f t="shared" si="240"/>
        <v>0</v>
      </c>
      <c r="O245" s="86">
        <f t="shared" si="240"/>
        <v>0</v>
      </c>
      <c r="P245" s="320"/>
      <c r="R245" s="405"/>
      <c r="S245" s="405"/>
    </row>
    <row r="246" spans="1:19" hidden="1" x14ac:dyDescent="0.25">
      <c r="A246" s="30">
        <v>6291</v>
      </c>
      <c r="B246" s="41" t="s">
        <v>240</v>
      </c>
      <c r="C246" s="190">
        <f t="shared" si="238"/>
        <v>0</v>
      </c>
      <c r="D246" s="265">
        <v>0</v>
      </c>
      <c r="E246" s="43"/>
      <c r="F246" s="88">
        <f t="shared" ref="F246:F249" si="241">D246+E246</f>
        <v>0</v>
      </c>
      <c r="G246" s="230"/>
      <c r="H246" s="43"/>
      <c r="I246" s="155">
        <f t="shared" ref="I246:I249" si="242">G246+H246</f>
        <v>0</v>
      </c>
      <c r="J246" s="265">
        <v>0</v>
      </c>
      <c r="K246" s="43"/>
      <c r="L246" s="88">
        <f t="shared" ref="L246:L249" si="243">J246+K246</f>
        <v>0</v>
      </c>
      <c r="M246" s="230"/>
      <c r="N246" s="43"/>
      <c r="O246" s="155">
        <f t="shared" ref="O246:O249" si="244">M246+N246</f>
        <v>0</v>
      </c>
      <c r="P246" s="311"/>
      <c r="R246" s="405"/>
      <c r="S246" s="405"/>
    </row>
    <row r="247" spans="1:19" hidden="1" x14ac:dyDescent="0.25">
      <c r="A247" s="30">
        <v>6292</v>
      </c>
      <c r="B247" s="41" t="s">
        <v>241</v>
      </c>
      <c r="C247" s="190">
        <f t="shared" si="238"/>
        <v>0</v>
      </c>
      <c r="D247" s="265">
        <v>0</v>
      </c>
      <c r="E247" s="43"/>
      <c r="F247" s="88">
        <f t="shared" si="241"/>
        <v>0</v>
      </c>
      <c r="G247" s="230"/>
      <c r="H247" s="43"/>
      <c r="I247" s="155">
        <f t="shared" si="242"/>
        <v>0</v>
      </c>
      <c r="J247" s="265">
        <v>0</v>
      </c>
      <c r="K247" s="43"/>
      <c r="L247" s="88">
        <f t="shared" si="243"/>
        <v>0</v>
      </c>
      <c r="M247" s="230"/>
      <c r="N247" s="43"/>
      <c r="O247" s="155">
        <f t="shared" si="244"/>
        <v>0</v>
      </c>
      <c r="P247" s="311"/>
      <c r="R247" s="405"/>
      <c r="S247" s="405"/>
    </row>
    <row r="248" spans="1:19" ht="72" hidden="1" x14ac:dyDescent="0.25">
      <c r="A248" s="30">
        <v>6296</v>
      </c>
      <c r="B248" s="41" t="s">
        <v>242</v>
      </c>
      <c r="C248" s="190">
        <f t="shared" si="238"/>
        <v>0</v>
      </c>
      <c r="D248" s="265">
        <v>0</v>
      </c>
      <c r="E248" s="43"/>
      <c r="F248" s="88">
        <f t="shared" si="241"/>
        <v>0</v>
      </c>
      <c r="G248" s="230"/>
      <c r="H248" s="43"/>
      <c r="I248" s="155">
        <f t="shared" si="242"/>
        <v>0</v>
      </c>
      <c r="J248" s="265">
        <v>0</v>
      </c>
      <c r="K248" s="43"/>
      <c r="L248" s="88">
        <f t="shared" si="243"/>
        <v>0</v>
      </c>
      <c r="M248" s="230"/>
      <c r="N248" s="43"/>
      <c r="O248" s="155">
        <f t="shared" si="244"/>
        <v>0</v>
      </c>
      <c r="P248" s="311"/>
      <c r="R248" s="405"/>
      <c r="S248" s="405"/>
    </row>
    <row r="249" spans="1:19" ht="39.75" hidden="1" customHeight="1" x14ac:dyDescent="0.25">
      <c r="A249" s="30">
        <v>6299</v>
      </c>
      <c r="B249" s="41" t="s">
        <v>243</v>
      </c>
      <c r="C249" s="190">
        <f t="shared" si="238"/>
        <v>0</v>
      </c>
      <c r="D249" s="265">
        <v>0</v>
      </c>
      <c r="E249" s="43"/>
      <c r="F249" s="88">
        <f t="shared" si="241"/>
        <v>0</v>
      </c>
      <c r="G249" s="230"/>
      <c r="H249" s="43"/>
      <c r="I249" s="155">
        <f t="shared" si="242"/>
        <v>0</v>
      </c>
      <c r="J249" s="265">
        <v>0</v>
      </c>
      <c r="K249" s="43"/>
      <c r="L249" s="88">
        <f t="shared" si="243"/>
        <v>0</v>
      </c>
      <c r="M249" s="230"/>
      <c r="N249" s="43"/>
      <c r="O249" s="155">
        <f t="shared" si="244"/>
        <v>0</v>
      </c>
      <c r="P249" s="311"/>
      <c r="R249" s="405"/>
      <c r="S249" s="405"/>
    </row>
    <row r="250" spans="1:19" hidden="1" x14ac:dyDescent="0.25">
      <c r="A250" s="34">
        <v>6300</v>
      </c>
      <c r="B250" s="69" t="s">
        <v>244</v>
      </c>
      <c r="C250" s="188">
        <f t="shared" si="238"/>
        <v>0</v>
      </c>
      <c r="D250" s="127">
        <f>SUM(D251,D256,D257)</f>
        <v>0</v>
      </c>
      <c r="E250" s="36">
        <f t="shared" ref="E250" si="245">SUM(E251,E256,E257)</f>
        <v>0</v>
      </c>
      <c r="F250" s="174">
        <f>SUM(F251,F256,F257)</f>
        <v>0</v>
      </c>
      <c r="G250" s="228">
        <f t="shared" ref="G250:O250" si="246">SUM(G251,G256,G257)</f>
        <v>0</v>
      </c>
      <c r="H250" s="36">
        <f t="shared" si="246"/>
        <v>0</v>
      </c>
      <c r="I250" s="120">
        <f t="shared" si="246"/>
        <v>0</v>
      </c>
      <c r="J250" s="127">
        <f>SUM(J251,J256,J257)</f>
        <v>0</v>
      </c>
      <c r="K250" s="36">
        <f t="shared" si="246"/>
        <v>0</v>
      </c>
      <c r="L250" s="174">
        <f t="shared" si="246"/>
        <v>0</v>
      </c>
      <c r="M250" s="228">
        <f t="shared" si="246"/>
        <v>0</v>
      </c>
      <c r="N250" s="36">
        <f t="shared" si="246"/>
        <v>0</v>
      </c>
      <c r="O250" s="120">
        <f t="shared" si="246"/>
        <v>0</v>
      </c>
      <c r="P250" s="441"/>
      <c r="R250" s="405"/>
      <c r="S250" s="405"/>
    </row>
    <row r="251" spans="1:19" ht="24" hidden="1" x14ac:dyDescent="0.25">
      <c r="A251" s="345">
        <v>6320</v>
      </c>
      <c r="B251" s="38" t="s">
        <v>245</v>
      </c>
      <c r="C251" s="201">
        <f t="shared" si="238"/>
        <v>0</v>
      </c>
      <c r="D251" s="128">
        <f>SUM(D252:D255)</f>
        <v>0</v>
      </c>
      <c r="E251" s="75">
        <f t="shared" ref="E251" si="247">SUM(E252:E255)</f>
        <v>0</v>
      </c>
      <c r="F251" s="175">
        <f>SUM(F252:F255)</f>
        <v>0</v>
      </c>
      <c r="G251" s="233">
        <f t="shared" ref="G251:O251" si="248">SUM(G252:G255)</f>
        <v>0</v>
      </c>
      <c r="H251" s="75">
        <f t="shared" si="248"/>
        <v>0</v>
      </c>
      <c r="I251" s="86">
        <f t="shared" si="248"/>
        <v>0</v>
      </c>
      <c r="J251" s="128">
        <f>SUM(J252:J255)</f>
        <v>0</v>
      </c>
      <c r="K251" s="75">
        <f t="shared" si="248"/>
        <v>0</v>
      </c>
      <c r="L251" s="175">
        <f t="shared" si="248"/>
        <v>0</v>
      </c>
      <c r="M251" s="233">
        <f t="shared" si="248"/>
        <v>0</v>
      </c>
      <c r="N251" s="75">
        <f t="shared" si="248"/>
        <v>0</v>
      </c>
      <c r="O251" s="86">
        <f t="shared" si="248"/>
        <v>0</v>
      </c>
      <c r="P251" s="310"/>
      <c r="R251" s="405"/>
      <c r="S251" s="405"/>
    </row>
    <row r="252" spans="1:19" hidden="1" x14ac:dyDescent="0.25">
      <c r="A252" s="30">
        <v>6322</v>
      </c>
      <c r="B252" s="41" t="s">
        <v>246</v>
      </c>
      <c r="C252" s="190">
        <f t="shared" si="238"/>
        <v>0</v>
      </c>
      <c r="D252" s="265">
        <v>0</v>
      </c>
      <c r="E252" s="43"/>
      <c r="F252" s="88">
        <f t="shared" ref="F252:F257" si="249">D252+E252</f>
        <v>0</v>
      </c>
      <c r="G252" s="230"/>
      <c r="H252" s="43"/>
      <c r="I252" s="155">
        <f t="shared" ref="I252:I257" si="250">G252+H252</f>
        <v>0</v>
      </c>
      <c r="J252" s="265">
        <v>0</v>
      </c>
      <c r="K252" s="43"/>
      <c r="L252" s="88">
        <f t="shared" ref="L252:L257" si="251">J252+K252</f>
        <v>0</v>
      </c>
      <c r="M252" s="230"/>
      <c r="N252" s="43"/>
      <c r="O252" s="155">
        <f t="shared" ref="O252:O257" si="252">M252+N252</f>
        <v>0</v>
      </c>
      <c r="P252" s="311"/>
      <c r="R252" s="405"/>
      <c r="S252" s="405"/>
    </row>
    <row r="253" spans="1:19" ht="24" hidden="1" x14ac:dyDescent="0.25">
      <c r="A253" s="30">
        <v>6323</v>
      </c>
      <c r="B253" s="41" t="s">
        <v>247</v>
      </c>
      <c r="C253" s="190">
        <f t="shared" si="238"/>
        <v>0</v>
      </c>
      <c r="D253" s="265">
        <v>0</v>
      </c>
      <c r="E253" s="43"/>
      <c r="F253" s="88">
        <f t="shared" si="249"/>
        <v>0</v>
      </c>
      <c r="G253" s="230"/>
      <c r="H253" s="43"/>
      <c r="I253" s="155">
        <f t="shared" si="250"/>
        <v>0</v>
      </c>
      <c r="J253" s="265">
        <v>0</v>
      </c>
      <c r="K253" s="43"/>
      <c r="L253" s="88">
        <f t="shared" si="251"/>
        <v>0</v>
      </c>
      <c r="M253" s="230"/>
      <c r="N253" s="43"/>
      <c r="O253" s="155">
        <f t="shared" si="252"/>
        <v>0</v>
      </c>
      <c r="P253" s="311"/>
      <c r="R253" s="405"/>
      <c r="S253" s="405"/>
    </row>
    <row r="254" spans="1:19" ht="24" hidden="1" x14ac:dyDescent="0.25">
      <c r="A254" s="30">
        <v>6324</v>
      </c>
      <c r="B254" s="41" t="s">
        <v>301</v>
      </c>
      <c r="C254" s="190">
        <f t="shared" si="238"/>
        <v>0</v>
      </c>
      <c r="D254" s="265">
        <v>0</v>
      </c>
      <c r="E254" s="43"/>
      <c r="F254" s="88">
        <f t="shared" si="249"/>
        <v>0</v>
      </c>
      <c r="G254" s="230"/>
      <c r="H254" s="43"/>
      <c r="I254" s="155">
        <f t="shared" si="250"/>
        <v>0</v>
      </c>
      <c r="J254" s="265">
        <v>0</v>
      </c>
      <c r="K254" s="43"/>
      <c r="L254" s="88">
        <f t="shared" si="251"/>
        <v>0</v>
      </c>
      <c r="M254" s="230"/>
      <c r="N254" s="43"/>
      <c r="O254" s="155">
        <f t="shared" si="252"/>
        <v>0</v>
      </c>
      <c r="P254" s="311"/>
      <c r="R254" s="405"/>
      <c r="S254" s="405"/>
    </row>
    <row r="255" spans="1:19" hidden="1" x14ac:dyDescent="0.25">
      <c r="A255" s="27">
        <v>6329</v>
      </c>
      <c r="B255" s="38" t="s">
        <v>302</v>
      </c>
      <c r="C255" s="189">
        <f t="shared" si="238"/>
        <v>0</v>
      </c>
      <c r="D255" s="264">
        <v>0</v>
      </c>
      <c r="E255" s="40"/>
      <c r="F255" s="89">
        <f t="shared" si="249"/>
        <v>0</v>
      </c>
      <c r="G255" s="220"/>
      <c r="H255" s="40"/>
      <c r="I255" s="154">
        <f t="shared" si="250"/>
        <v>0</v>
      </c>
      <c r="J255" s="264">
        <v>0</v>
      </c>
      <c r="K255" s="40"/>
      <c r="L255" s="89">
        <f t="shared" si="251"/>
        <v>0</v>
      </c>
      <c r="M255" s="220"/>
      <c r="N255" s="40"/>
      <c r="O255" s="154">
        <f t="shared" si="252"/>
        <v>0</v>
      </c>
      <c r="P255" s="310"/>
      <c r="R255" s="405"/>
      <c r="S255" s="405"/>
    </row>
    <row r="256" spans="1:19" ht="24" hidden="1" x14ac:dyDescent="0.25">
      <c r="A256" s="90">
        <v>6330</v>
      </c>
      <c r="B256" s="91" t="s">
        <v>248</v>
      </c>
      <c r="C256" s="201">
        <f t="shared" si="238"/>
        <v>0</v>
      </c>
      <c r="D256" s="266">
        <v>0</v>
      </c>
      <c r="E256" s="80"/>
      <c r="F256" s="178">
        <f t="shared" si="249"/>
        <v>0</v>
      </c>
      <c r="G256" s="235"/>
      <c r="H256" s="80"/>
      <c r="I256" s="160">
        <f t="shared" si="250"/>
        <v>0</v>
      </c>
      <c r="J256" s="266">
        <v>0</v>
      </c>
      <c r="K256" s="80"/>
      <c r="L256" s="178">
        <f t="shared" si="251"/>
        <v>0</v>
      </c>
      <c r="M256" s="235"/>
      <c r="N256" s="80"/>
      <c r="O256" s="160">
        <f t="shared" si="252"/>
        <v>0</v>
      </c>
      <c r="P256" s="320"/>
      <c r="R256" s="405"/>
      <c r="S256" s="405"/>
    </row>
    <row r="257" spans="1:19" hidden="1" x14ac:dyDescent="0.25">
      <c r="A257" s="72">
        <v>6360</v>
      </c>
      <c r="B257" s="41" t="s">
        <v>249</v>
      </c>
      <c r="C257" s="190">
        <f t="shared" si="238"/>
        <v>0</v>
      </c>
      <c r="D257" s="265">
        <v>0</v>
      </c>
      <c r="E257" s="43"/>
      <c r="F257" s="88">
        <f t="shared" si="249"/>
        <v>0</v>
      </c>
      <c r="G257" s="230"/>
      <c r="H257" s="43"/>
      <c r="I257" s="155">
        <f t="shared" si="250"/>
        <v>0</v>
      </c>
      <c r="J257" s="265">
        <v>0</v>
      </c>
      <c r="K257" s="43"/>
      <c r="L257" s="88">
        <f t="shared" si="251"/>
        <v>0</v>
      </c>
      <c r="M257" s="230"/>
      <c r="N257" s="43"/>
      <c r="O257" s="155">
        <f t="shared" si="252"/>
        <v>0</v>
      </c>
      <c r="P257" s="311"/>
      <c r="R257" s="405"/>
      <c r="S257" s="405"/>
    </row>
    <row r="258" spans="1:19" ht="36" hidden="1" x14ac:dyDescent="0.25">
      <c r="A258" s="34">
        <v>6400</v>
      </c>
      <c r="B258" s="69" t="s">
        <v>250</v>
      </c>
      <c r="C258" s="188">
        <f t="shared" si="238"/>
        <v>0</v>
      </c>
      <c r="D258" s="127">
        <f>SUM(D259,D263)</f>
        <v>0</v>
      </c>
      <c r="E258" s="36">
        <f t="shared" ref="E258" si="253">SUM(E259,E263)</f>
        <v>0</v>
      </c>
      <c r="F258" s="174">
        <f>SUM(F259,F263)</f>
        <v>0</v>
      </c>
      <c r="G258" s="228">
        <f t="shared" ref="G258:O258" si="254">SUM(G259,G263)</f>
        <v>0</v>
      </c>
      <c r="H258" s="36">
        <f t="shared" si="254"/>
        <v>0</v>
      </c>
      <c r="I258" s="120">
        <f t="shared" si="254"/>
        <v>0</v>
      </c>
      <c r="J258" s="127">
        <f>SUM(J259,J263)</f>
        <v>0</v>
      </c>
      <c r="K258" s="36">
        <f t="shared" si="254"/>
        <v>0</v>
      </c>
      <c r="L258" s="174">
        <f t="shared" si="254"/>
        <v>0</v>
      </c>
      <c r="M258" s="228">
        <f t="shared" si="254"/>
        <v>0</v>
      </c>
      <c r="N258" s="36">
        <f t="shared" si="254"/>
        <v>0</v>
      </c>
      <c r="O258" s="120">
        <f t="shared" si="254"/>
        <v>0</v>
      </c>
      <c r="P258" s="441"/>
      <c r="R258" s="405"/>
      <c r="S258" s="405"/>
    </row>
    <row r="259" spans="1:19" ht="24" hidden="1" x14ac:dyDescent="0.25">
      <c r="A259" s="345">
        <v>6410</v>
      </c>
      <c r="B259" s="38" t="s">
        <v>251</v>
      </c>
      <c r="C259" s="189">
        <f t="shared" si="238"/>
        <v>0</v>
      </c>
      <c r="D259" s="128">
        <f>SUM(D260:D262)</f>
        <v>0</v>
      </c>
      <c r="E259" s="75">
        <f t="shared" ref="E259" si="255">SUM(E260:E262)</f>
        <v>0</v>
      </c>
      <c r="F259" s="175">
        <f>SUM(F260:F262)</f>
        <v>0</v>
      </c>
      <c r="G259" s="233">
        <f t="shared" ref="G259:O259" si="256">SUM(G260:G262)</f>
        <v>0</v>
      </c>
      <c r="H259" s="75">
        <f t="shared" si="256"/>
        <v>0</v>
      </c>
      <c r="I259" s="86">
        <f t="shared" si="256"/>
        <v>0</v>
      </c>
      <c r="J259" s="128">
        <f>SUM(J260:J262)</f>
        <v>0</v>
      </c>
      <c r="K259" s="75">
        <f t="shared" si="256"/>
        <v>0</v>
      </c>
      <c r="L259" s="175">
        <f t="shared" si="256"/>
        <v>0</v>
      </c>
      <c r="M259" s="233">
        <f t="shared" si="256"/>
        <v>0</v>
      </c>
      <c r="N259" s="75">
        <f t="shared" si="256"/>
        <v>0</v>
      </c>
      <c r="O259" s="158">
        <f t="shared" si="256"/>
        <v>0</v>
      </c>
      <c r="P259" s="323"/>
      <c r="R259" s="405"/>
      <c r="S259" s="405"/>
    </row>
    <row r="260" spans="1:19" hidden="1" x14ac:dyDescent="0.25">
      <c r="A260" s="30">
        <v>6411</v>
      </c>
      <c r="B260" s="92" t="s">
        <v>252</v>
      </c>
      <c r="C260" s="190">
        <f t="shared" si="238"/>
        <v>0</v>
      </c>
      <c r="D260" s="265">
        <v>0</v>
      </c>
      <c r="E260" s="43"/>
      <c r="F260" s="88">
        <f t="shared" ref="F260:F262" si="257">D260+E260</f>
        <v>0</v>
      </c>
      <c r="G260" s="230"/>
      <c r="H260" s="43"/>
      <c r="I260" s="155">
        <f t="shared" ref="I260:I262" si="258">G260+H260</f>
        <v>0</v>
      </c>
      <c r="J260" s="265">
        <v>0</v>
      </c>
      <c r="K260" s="43"/>
      <c r="L260" s="88">
        <f t="shared" ref="L260:L262" si="259">J260+K260</f>
        <v>0</v>
      </c>
      <c r="M260" s="230"/>
      <c r="N260" s="43"/>
      <c r="O260" s="155">
        <f t="shared" ref="O260:O262" si="260">M260+N260</f>
        <v>0</v>
      </c>
      <c r="P260" s="311"/>
      <c r="R260" s="405"/>
      <c r="S260" s="405"/>
    </row>
    <row r="261" spans="1:19" ht="36" hidden="1" x14ac:dyDescent="0.25">
      <c r="A261" s="30">
        <v>6412</v>
      </c>
      <c r="B261" s="41" t="s">
        <v>253</v>
      </c>
      <c r="C261" s="190">
        <f t="shared" si="238"/>
        <v>0</v>
      </c>
      <c r="D261" s="265">
        <v>0</v>
      </c>
      <c r="E261" s="43"/>
      <c r="F261" s="88">
        <f t="shared" si="257"/>
        <v>0</v>
      </c>
      <c r="G261" s="230"/>
      <c r="H261" s="43"/>
      <c r="I261" s="155">
        <f t="shared" si="258"/>
        <v>0</v>
      </c>
      <c r="J261" s="265">
        <v>0</v>
      </c>
      <c r="K261" s="43"/>
      <c r="L261" s="88">
        <f t="shared" si="259"/>
        <v>0</v>
      </c>
      <c r="M261" s="230"/>
      <c r="N261" s="43"/>
      <c r="O261" s="155">
        <f t="shared" si="260"/>
        <v>0</v>
      </c>
      <c r="P261" s="311"/>
      <c r="R261" s="405"/>
      <c r="S261" s="405"/>
    </row>
    <row r="262" spans="1:19" ht="36" hidden="1" x14ac:dyDescent="0.25">
      <c r="A262" s="30">
        <v>6419</v>
      </c>
      <c r="B262" s="41" t="s">
        <v>254</v>
      </c>
      <c r="C262" s="190">
        <f t="shared" si="238"/>
        <v>0</v>
      </c>
      <c r="D262" s="265">
        <v>0</v>
      </c>
      <c r="E262" s="43"/>
      <c r="F262" s="88">
        <f t="shared" si="257"/>
        <v>0</v>
      </c>
      <c r="G262" s="230"/>
      <c r="H262" s="43"/>
      <c r="I262" s="155">
        <f t="shared" si="258"/>
        <v>0</v>
      </c>
      <c r="J262" s="265">
        <v>0</v>
      </c>
      <c r="K262" s="43"/>
      <c r="L262" s="88">
        <f t="shared" si="259"/>
        <v>0</v>
      </c>
      <c r="M262" s="230"/>
      <c r="N262" s="43"/>
      <c r="O262" s="155">
        <f t="shared" si="260"/>
        <v>0</v>
      </c>
      <c r="P262" s="311"/>
      <c r="R262" s="405"/>
      <c r="S262" s="405"/>
    </row>
    <row r="263" spans="1:19" ht="36" hidden="1" x14ac:dyDescent="0.25">
      <c r="A263" s="72">
        <v>6420</v>
      </c>
      <c r="B263" s="41" t="s">
        <v>255</v>
      </c>
      <c r="C263" s="190">
        <f t="shared" si="238"/>
        <v>0</v>
      </c>
      <c r="D263" s="129">
        <f>SUM(D264:D267)</f>
        <v>0</v>
      </c>
      <c r="E263" s="73">
        <f t="shared" ref="E263" si="261">SUM(E264:E267)</f>
        <v>0</v>
      </c>
      <c r="F263" s="93">
        <f>SUM(F264:F267)</f>
        <v>0</v>
      </c>
      <c r="G263" s="231">
        <f t="shared" ref="G263:N263" si="262">SUM(G264:G267)</f>
        <v>0</v>
      </c>
      <c r="H263" s="73">
        <f t="shared" si="262"/>
        <v>0</v>
      </c>
      <c r="I263" s="87">
        <f t="shared" si="262"/>
        <v>0</v>
      </c>
      <c r="J263" s="129">
        <f>SUM(J264:J267)</f>
        <v>0</v>
      </c>
      <c r="K263" s="73">
        <f t="shared" si="262"/>
        <v>0</v>
      </c>
      <c r="L263" s="93">
        <f t="shared" si="262"/>
        <v>0</v>
      </c>
      <c r="M263" s="231">
        <f t="shared" si="262"/>
        <v>0</v>
      </c>
      <c r="N263" s="73">
        <f t="shared" si="262"/>
        <v>0</v>
      </c>
      <c r="O263" s="87">
        <f>SUM(O264:O267)</f>
        <v>0</v>
      </c>
      <c r="P263" s="311"/>
      <c r="R263" s="405"/>
      <c r="S263" s="405"/>
    </row>
    <row r="264" spans="1:19" hidden="1" x14ac:dyDescent="0.25">
      <c r="A264" s="30">
        <v>6421</v>
      </c>
      <c r="B264" s="41" t="s">
        <v>256</v>
      </c>
      <c r="C264" s="190">
        <f t="shared" si="238"/>
        <v>0</v>
      </c>
      <c r="D264" s="265">
        <v>0</v>
      </c>
      <c r="E264" s="43"/>
      <c r="F264" s="88">
        <f t="shared" ref="F264:F267" si="263">D264+E264</f>
        <v>0</v>
      </c>
      <c r="G264" s="230"/>
      <c r="H264" s="43"/>
      <c r="I264" s="155">
        <f t="shared" ref="I264:I267" si="264">G264+H264</f>
        <v>0</v>
      </c>
      <c r="J264" s="265">
        <v>0</v>
      </c>
      <c r="K264" s="43"/>
      <c r="L264" s="88">
        <f t="shared" ref="L264:L267" si="265">J264+K264</f>
        <v>0</v>
      </c>
      <c r="M264" s="230"/>
      <c r="N264" s="43"/>
      <c r="O264" s="155">
        <f t="shared" ref="O264:O267" si="266">M264+N264</f>
        <v>0</v>
      </c>
      <c r="P264" s="311"/>
      <c r="R264" s="405"/>
      <c r="S264" s="405"/>
    </row>
    <row r="265" spans="1:19" hidden="1" x14ac:dyDescent="0.25">
      <c r="A265" s="30">
        <v>6422</v>
      </c>
      <c r="B265" s="41" t="s">
        <v>257</v>
      </c>
      <c r="C265" s="190">
        <f t="shared" si="238"/>
        <v>0</v>
      </c>
      <c r="D265" s="265">
        <v>0</v>
      </c>
      <c r="E265" s="43"/>
      <c r="F265" s="88">
        <f t="shared" si="263"/>
        <v>0</v>
      </c>
      <c r="G265" s="230"/>
      <c r="H265" s="43"/>
      <c r="I265" s="155">
        <f t="shared" si="264"/>
        <v>0</v>
      </c>
      <c r="J265" s="265">
        <v>0</v>
      </c>
      <c r="K265" s="43"/>
      <c r="L265" s="88">
        <f t="shared" si="265"/>
        <v>0</v>
      </c>
      <c r="M265" s="230"/>
      <c r="N265" s="43"/>
      <c r="O265" s="155">
        <f t="shared" si="266"/>
        <v>0</v>
      </c>
      <c r="P265" s="311"/>
      <c r="R265" s="405"/>
      <c r="S265" s="405"/>
    </row>
    <row r="266" spans="1:19" ht="24" hidden="1" x14ac:dyDescent="0.25">
      <c r="A266" s="30">
        <v>6423</v>
      </c>
      <c r="B266" s="41" t="s">
        <v>258</v>
      </c>
      <c r="C266" s="190">
        <f t="shared" si="238"/>
        <v>0</v>
      </c>
      <c r="D266" s="265">
        <v>0</v>
      </c>
      <c r="E266" s="43"/>
      <c r="F266" s="88">
        <f t="shared" si="263"/>
        <v>0</v>
      </c>
      <c r="G266" s="230"/>
      <c r="H266" s="43"/>
      <c r="I266" s="155">
        <f t="shared" si="264"/>
        <v>0</v>
      </c>
      <c r="J266" s="265">
        <v>0</v>
      </c>
      <c r="K266" s="43"/>
      <c r="L266" s="88">
        <f t="shared" si="265"/>
        <v>0</v>
      </c>
      <c r="M266" s="230"/>
      <c r="N266" s="43"/>
      <c r="O266" s="155">
        <f t="shared" si="266"/>
        <v>0</v>
      </c>
      <c r="P266" s="311"/>
      <c r="R266" s="405"/>
      <c r="S266" s="405"/>
    </row>
    <row r="267" spans="1:19" ht="36" hidden="1" x14ac:dyDescent="0.25">
      <c r="A267" s="30">
        <v>6424</v>
      </c>
      <c r="B267" s="41" t="s">
        <v>259</v>
      </c>
      <c r="C267" s="190">
        <f t="shared" si="238"/>
        <v>0</v>
      </c>
      <c r="D267" s="265">
        <v>0</v>
      </c>
      <c r="E267" s="43"/>
      <c r="F267" s="88">
        <f t="shared" si="263"/>
        <v>0</v>
      </c>
      <c r="G267" s="230"/>
      <c r="H267" s="43"/>
      <c r="I267" s="155">
        <f t="shared" si="264"/>
        <v>0</v>
      </c>
      <c r="J267" s="265">
        <v>0</v>
      </c>
      <c r="K267" s="43"/>
      <c r="L267" s="88">
        <f t="shared" si="265"/>
        <v>0</v>
      </c>
      <c r="M267" s="230"/>
      <c r="N267" s="43"/>
      <c r="O267" s="155">
        <f t="shared" si="266"/>
        <v>0</v>
      </c>
      <c r="P267" s="311"/>
      <c r="R267" s="405"/>
      <c r="S267" s="405"/>
    </row>
    <row r="268" spans="1:19" ht="36" hidden="1" x14ac:dyDescent="0.25">
      <c r="A268" s="95">
        <v>7000</v>
      </c>
      <c r="B268" s="95" t="s">
        <v>260</v>
      </c>
      <c r="C268" s="203">
        <f>SUM(F268,I268,L268,O268)</f>
        <v>0</v>
      </c>
      <c r="D268" s="136">
        <f>SUM(D269,D279)</f>
        <v>0</v>
      </c>
      <c r="E268" s="96">
        <f t="shared" ref="E268" si="267">SUM(E269,E279)</f>
        <v>0</v>
      </c>
      <c r="F268" s="267">
        <f>SUM(F269,F279)</f>
        <v>0</v>
      </c>
      <c r="G268" s="237">
        <f t="shared" ref="G268:N268" si="268">SUM(G269,G279)</f>
        <v>0</v>
      </c>
      <c r="H268" s="96">
        <f t="shared" si="268"/>
        <v>0</v>
      </c>
      <c r="I268" s="279">
        <f t="shared" si="268"/>
        <v>0</v>
      </c>
      <c r="J268" s="136">
        <f>SUM(J269,J279)</f>
        <v>0</v>
      </c>
      <c r="K268" s="96">
        <f t="shared" si="268"/>
        <v>0</v>
      </c>
      <c r="L268" s="267">
        <f t="shared" si="268"/>
        <v>0</v>
      </c>
      <c r="M268" s="237">
        <f t="shared" si="268"/>
        <v>0</v>
      </c>
      <c r="N268" s="96">
        <f t="shared" si="268"/>
        <v>0</v>
      </c>
      <c r="O268" s="162">
        <f>SUM(O269,O279)</f>
        <v>0</v>
      </c>
      <c r="P268" s="445"/>
      <c r="R268" s="405"/>
      <c r="S268" s="405"/>
    </row>
    <row r="269" spans="1:19" ht="24" hidden="1" x14ac:dyDescent="0.25">
      <c r="A269" s="34">
        <v>7200</v>
      </c>
      <c r="B269" s="69" t="s">
        <v>261</v>
      </c>
      <c r="C269" s="188">
        <f t="shared" si="238"/>
        <v>0</v>
      </c>
      <c r="D269" s="127">
        <f>SUM(D270,D271,D274,D275,D278)</f>
        <v>0</v>
      </c>
      <c r="E269" s="36">
        <f t="shared" ref="E269" si="269">SUM(E270,E271,E274,E275,E278)</f>
        <v>0</v>
      </c>
      <c r="F269" s="174">
        <f>SUM(F270,F271,F274,F275,F278)</f>
        <v>0</v>
      </c>
      <c r="G269" s="228"/>
      <c r="H269" s="76"/>
      <c r="I269" s="120">
        <f>SUM(I270,I271,I274,I275,I278)</f>
        <v>0</v>
      </c>
      <c r="J269" s="127">
        <f>SUM(J270,J271,J274,J275,J278)</f>
        <v>0</v>
      </c>
      <c r="K269" s="76"/>
      <c r="L269" s="174">
        <f>SUM(L270,L271,L274,L275,L278)</f>
        <v>0</v>
      </c>
      <c r="M269" s="228"/>
      <c r="N269" s="36"/>
      <c r="O269" s="121">
        <f>SUM(O270,O271,O274,O275,O278)</f>
        <v>0</v>
      </c>
      <c r="P269" s="440"/>
      <c r="R269" s="405"/>
      <c r="S269" s="405"/>
    </row>
    <row r="270" spans="1:19" ht="24" hidden="1" x14ac:dyDescent="0.25">
      <c r="A270" s="345">
        <v>7210</v>
      </c>
      <c r="B270" s="38" t="s">
        <v>262</v>
      </c>
      <c r="C270" s="189">
        <f t="shared" si="238"/>
        <v>0</v>
      </c>
      <c r="D270" s="264">
        <v>0</v>
      </c>
      <c r="E270" s="40"/>
      <c r="F270" s="89">
        <f>D270+E270</f>
        <v>0</v>
      </c>
      <c r="G270" s="220"/>
      <c r="H270" s="40"/>
      <c r="I270" s="154">
        <f>G270+H270</f>
        <v>0</v>
      </c>
      <c r="J270" s="264">
        <v>0</v>
      </c>
      <c r="K270" s="40"/>
      <c r="L270" s="89">
        <f>J270+K270</f>
        <v>0</v>
      </c>
      <c r="M270" s="220"/>
      <c r="N270" s="40"/>
      <c r="O270" s="154">
        <f>M270+N270</f>
        <v>0</v>
      </c>
      <c r="P270" s="310"/>
      <c r="R270" s="405"/>
      <c r="S270" s="405"/>
    </row>
    <row r="271" spans="1:19" s="94" customFormat="1" ht="36" hidden="1" x14ac:dyDescent="0.25">
      <c r="A271" s="72">
        <v>7220</v>
      </c>
      <c r="B271" s="41" t="s">
        <v>263</v>
      </c>
      <c r="C271" s="190">
        <f t="shared" si="238"/>
        <v>0</v>
      </c>
      <c r="D271" s="129">
        <f>SUM(D272:D273)</f>
        <v>0</v>
      </c>
      <c r="E271" s="73">
        <f t="shared" ref="E271" si="270">SUM(E272:E273)</f>
        <v>0</v>
      </c>
      <c r="F271" s="93">
        <f>SUM(F272:F273)</f>
        <v>0</v>
      </c>
      <c r="G271" s="231">
        <f t="shared" ref="G271:O271" si="271">SUM(G272:G273)</f>
        <v>0</v>
      </c>
      <c r="H271" s="73">
        <f t="shared" si="271"/>
        <v>0</v>
      </c>
      <c r="I271" s="87">
        <f t="shared" si="271"/>
        <v>0</v>
      </c>
      <c r="J271" s="129">
        <f>SUM(J272:J273)</f>
        <v>0</v>
      </c>
      <c r="K271" s="73">
        <f t="shared" si="271"/>
        <v>0</v>
      </c>
      <c r="L271" s="93">
        <f t="shared" si="271"/>
        <v>0</v>
      </c>
      <c r="M271" s="231">
        <f t="shared" si="271"/>
        <v>0</v>
      </c>
      <c r="N271" s="73">
        <f t="shared" si="271"/>
        <v>0</v>
      </c>
      <c r="O271" s="87">
        <f t="shared" si="271"/>
        <v>0</v>
      </c>
      <c r="P271" s="311"/>
      <c r="R271" s="405"/>
      <c r="S271" s="405"/>
    </row>
    <row r="272" spans="1:19" s="94" customFormat="1" ht="36" hidden="1" x14ac:dyDescent="0.25">
      <c r="A272" s="30">
        <v>7221</v>
      </c>
      <c r="B272" s="41" t="s">
        <v>264</v>
      </c>
      <c r="C272" s="190">
        <f t="shared" si="238"/>
        <v>0</v>
      </c>
      <c r="D272" s="265">
        <v>0</v>
      </c>
      <c r="E272" s="43"/>
      <c r="F272" s="88">
        <f t="shared" ref="F272:F274" si="272">D272+E272</f>
        <v>0</v>
      </c>
      <c r="G272" s="230"/>
      <c r="H272" s="43"/>
      <c r="I272" s="155">
        <f t="shared" ref="I272:I274" si="273">G272+H272</f>
        <v>0</v>
      </c>
      <c r="J272" s="265">
        <v>0</v>
      </c>
      <c r="K272" s="43"/>
      <c r="L272" s="88">
        <f t="shared" ref="L272:L274" si="274">J272+K272</f>
        <v>0</v>
      </c>
      <c r="M272" s="230"/>
      <c r="N272" s="43"/>
      <c r="O272" s="155">
        <f t="shared" ref="O272:O274" si="275">M272+N272</f>
        <v>0</v>
      </c>
      <c r="P272" s="311"/>
      <c r="R272" s="405"/>
      <c r="S272" s="405"/>
    </row>
    <row r="273" spans="1:19" s="94" customFormat="1" ht="36" hidden="1" x14ac:dyDescent="0.25">
      <c r="A273" s="30">
        <v>7222</v>
      </c>
      <c r="B273" s="41" t="s">
        <v>265</v>
      </c>
      <c r="C273" s="190">
        <f t="shared" si="238"/>
        <v>0</v>
      </c>
      <c r="D273" s="265">
        <v>0</v>
      </c>
      <c r="E273" s="43"/>
      <c r="F273" s="88">
        <f t="shared" si="272"/>
        <v>0</v>
      </c>
      <c r="G273" s="230"/>
      <c r="H273" s="43"/>
      <c r="I273" s="155">
        <f t="shared" si="273"/>
        <v>0</v>
      </c>
      <c r="J273" s="265">
        <v>0</v>
      </c>
      <c r="K273" s="43"/>
      <c r="L273" s="88">
        <f t="shared" si="274"/>
        <v>0</v>
      </c>
      <c r="M273" s="230"/>
      <c r="N273" s="43"/>
      <c r="O273" s="155">
        <f t="shared" si="275"/>
        <v>0</v>
      </c>
      <c r="P273" s="311"/>
      <c r="R273" s="405"/>
      <c r="S273" s="405"/>
    </row>
    <row r="274" spans="1:19" ht="24" hidden="1" x14ac:dyDescent="0.25">
      <c r="A274" s="72">
        <v>7230</v>
      </c>
      <c r="B274" s="41" t="s">
        <v>308</v>
      </c>
      <c r="C274" s="190">
        <f t="shared" si="238"/>
        <v>0</v>
      </c>
      <c r="D274" s="265">
        <v>0</v>
      </c>
      <c r="E274" s="43"/>
      <c r="F274" s="88">
        <f t="shared" si="272"/>
        <v>0</v>
      </c>
      <c r="G274" s="230"/>
      <c r="H274" s="43"/>
      <c r="I274" s="155">
        <f t="shared" si="273"/>
        <v>0</v>
      </c>
      <c r="J274" s="265">
        <v>0</v>
      </c>
      <c r="K274" s="43"/>
      <c r="L274" s="88">
        <f t="shared" si="274"/>
        <v>0</v>
      </c>
      <c r="M274" s="230"/>
      <c r="N274" s="43"/>
      <c r="O274" s="155">
        <f t="shared" si="275"/>
        <v>0</v>
      </c>
      <c r="P274" s="311"/>
      <c r="R274" s="405"/>
      <c r="S274" s="405"/>
    </row>
    <row r="275" spans="1:19" ht="24" hidden="1" x14ac:dyDescent="0.25">
      <c r="A275" s="72">
        <v>7240</v>
      </c>
      <c r="B275" s="41" t="s">
        <v>266</v>
      </c>
      <c r="C275" s="190">
        <f t="shared" si="238"/>
        <v>0</v>
      </c>
      <c r="D275" s="129">
        <f>SUM(D276:D277)</f>
        <v>0</v>
      </c>
      <c r="E275" s="73">
        <f t="shared" ref="E275" si="276">SUM(E276:E277)</f>
        <v>0</v>
      </c>
      <c r="F275" s="93">
        <f>SUM(F276:F277)</f>
        <v>0</v>
      </c>
      <c r="G275" s="231">
        <f t="shared" ref="G275:O275" si="277">SUM(G276:G277)</f>
        <v>0</v>
      </c>
      <c r="H275" s="73">
        <f t="shared" si="277"/>
        <v>0</v>
      </c>
      <c r="I275" s="87">
        <f t="shared" si="277"/>
        <v>0</v>
      </c>
      <c r="J275" s="129">
        <f>SUM(J276:J277)</f>
        <v>0</v>
      </c>
      <c r="K275" s="73">
        <f t="shared" si="277"/>
        <v>0</v>
      </c>
      <c r="L275" s="93">
        <f t="shared" si="277"/>
        <v>0</v>
      </c>
      <c r="M275" s="231">
        <f t="shared" si="277"/>
        <v>0</v>
      </c>
      <c r="N275" s="73">
        <f t="shared" si="277"/>
        <v>0</v>
      </c>
      <c r="O275" s="87">
        <f t="shared" si="277"/>
        <v>0</v>
      </c>
      <c r="P275" s="311"/>
      <c r="R275" s="405"/>
      <c r="S275" s="405"/>
    </row>
    <row r="276" spans="1:19" ht="48" hidden="1" x14ac:dyDescent="0.25">
      <c r="A276" s="30">
        <v>7245</v>
      </c>
      <c r="B276" s="41" t="s">
        <v>267</v>
      </c>
      <c r="C276" s="190">
        <f t="shared" si="238"/>
        <v>0</v>
      </c>
      <c r="D276" s="265">
        <v>0</v>
      </c>
      <c r="E276" s="43"/>
      <c r="F276" s="88">
        <f t="shared" ref="F276:F278" si="278">D276+E276</f>
        <v>0</v>
      </c>
      <c r="G276" s="230"/>
      <c r="H276" s="43"/>
      <c r="I276" s="155">
        <f t="shared" ref="I276:I278" si="279">G276+H276</f>
        <v>0</v>
      </c>
      <c r="J276" s="265">
        <v>0</v>
      </c>
      <c r="K276" s="43"/>
      <c r="L276" s="88">
        <f t="shared" ref="L276:L278" si="280">J276+K276</f>
        <v>0</v>
      </c>
      <c r="M276" s="230"/>
      <c r="N276" s="43"/>
      <c r="O276" s="155">
        <f t="shared" ref="O276:O278" si="281">M276+N276</f>
        <v>0</v>
      </c>
      <c r="P276" s="311"/>
      <c r="R276" s="405"/>
      <c r="S276" s="405"/>
    </row>
    <row r="277" spans="1:19" ht="96" hidden="1" x14ac:dyDescent="0.25">
      <c r="A277" s="30">
        <v>7246</v>
      </c>
      <c r="B277" s="41" t="s">
        <v>268</v>
      </c>
      <c r="C277" s="190">
        <f t="shared" si="238"/>
        <v>0</v>
      </c>
      <c r="D277" s="265">
        <v>0</v>
      </c>
      <c r="E277" s="43"/>
      <c r="F277" s="88">
        <f t="shared" si="278"/>
        <v>0</v>
      </c>
      <c r="G277" s="230"/>
      <c r="H277" s="43"/>
      <c r="I277" s="155">
        <f t="shared" si="279"/>
        <v>0</v>
      </c>
      <c r="J277" s="265">
        <v>0</v>
      </c>
      <c r="K277" s="43"/>
      <c r="L277" s="88">
        <f t="shared" si="280"/>
        <v>0</v>
      </c>
      <c r="M277" s="230"/>
      <c r="N277" s="43"/>
      <c r="O277" s="155">
        <f t="shared" si="281"/>
        <v>0</v>
      </c>
      <c r="P277" s="311"/>
      <c r="R277" s="405"/>
      <c r="S277" s="405"/>
    </row>
    <row r="278" spans="1:19" ht="24" hidden="1" x14ac:dyDescent="0.25">
      <c r="A278" s="90">
        <v>7260</v>
      </c>
      <c r="B278" s="38" t="s">
        <v>269</v>
      </c>
      <c r="C278" s="189">
        <f t="shared" si="238"/>
        <v>0</v>
      </c>
      <c r="D278" s="264">
        <v>0</v>
      </c>
      <c r="E278" s="40"/>
      <c r="F278" s="89">
        <f t="shared" si="278"/>
        <v>0</v>
      </c>
      <c r="G278" s="220"/>
      <c r="H278" s="40"/>
      <c r="I278" s="154">
        <f t="shared" si="279"/>
        <v>0</v>
      </c>
      <c r="J278" s="264">
        <v>0</v>
      </c>
      <c r="K278" s="40"/>
      <c r="L278" s="89">
        <f t="shared" si="280"/>
        <v>0</v>
      </c>
      <c r="M278" s="220"/>
      <c r="N278" s="40"/>
      <c r="O278" s="154">
        <f t="shared" si="281"/>
        <v>0</v>
      </c>
      <c r="P278" s="310"/>
      <c r="R278" s="405"/>
      <c r="S278" s="405"/>
    </row>
    <row r="279" spans="1:19" hidden="1" x14ac:dyDescent="0.25">
      <c r="A279" s="52">
        <v>7700</v>
      </c>
      <c r="B279" s="103" t="s">
        <v>298</v>
      </c>
      <c r="C279" s="204">
        <f t="shared" si="238"/>
        <v>0</v>
      </c>
      <c r="D279" s="137">
        <f>D280</f>
        <v>0</v>
      </c>
      <c r="E279" s="104">
        <f t="shared" ref="E279:O279" si="282">E280</f>
        <v>0</v>
      </c>
      <c r="F279" s="176">
        <f t="shared" si="282"/>
        <v>0</v>
      </c>
      <c r="G279" s="238">
        <f t="shared" si="282"/>
        <v>0</v>
      </c>
      <c r="H279" s="104">
        <f t="shared" si="282"/>
        <v>0</v>
      </c>
      <c r="I279" s="280">
        <f t="shared" si="282"/>
        <v>0</v>
      </c>
      <c r="J279" s="137">
        <f>J280</f>
        <v>0</v>
      </c>
      <c r="K279" s="104">
        <f t="shared" si="282"/>
        <v>0</v>
      </c>
      <c r="L279" s="176">
        <f t="shared" si="282"/>
        <v>0</v>
      </c>
      <c r="M279" s="238">
        <f t="shared" si="282"/>
        <v>0</v>
      </c>
      <c r="N279" s="104">
        <f t="shared" si="282"/>
        <v>0</v>
      </c>
      <c r="O279" s="280">
        <f t="shared" si="282"/>
        <v>0</v>
      </c>
      <c r="P279" s="441"/>
      <c r="R279" s="405"/>
      <c r="S279" s="405"/>
    </row>
    <row r="280" spans="1:19" hidden="1" x14ac:dyDescent="0.25">
      <c r="A280" s="70">
        <v>7720</v>
      </c>
      <c r="B280" s="38" t="s">
        <v>299</v>
      </c>
      <c r="C280" s="191">
        <f t="shared" si="238"/>
        <v>0</v>
      </c>
      <c r="D280" s="257">
        <v>0</v>
      </c>
      <c r="E280" s="47"/>
      <c r="F280" s="179">
        <f>D280+E280</f>
        <v>0</v>
      </c>
      <c r="G280" s="239"/>
      <c r="H280" s="47"/>
      <c r="I280" s="163">
        <f>G280+H280</f>
        <v>0</v>
      </c>
      <c r="J280" s="257">
        <v>0</v>
      </c>
      <c r="K280" s="47"/>
      <c r="L280" s="179">
        <f>J280+K280</f>
        <v>0</v>
      </c>
      <c r="M280" s="239"/>
      <c r="N280" s="47"/>
      <c r="O280" s="163">
        <f>M280+N280</f>
        <v>0</v>
      </c>
      <c r="P280" s="323"/>
      <c r="R280" s="405"/>
      <c r="S280" s="405"/>
    </row>
    <row r="281" spans="1:19" hidden="1" x14ac:dyDescent="0.25">
      <c r="A281" s="92"/>
      <c r="B281" s="41" t="s">
        <v>270</v>
      </c>
      <c r="C281" s="190">
        <f t="shared" si="238"/>
        <v>0</v>
      </c>
      <c r="D281" s="129">
        <f>SUM(D282:D283)</f>
        <v>0</v>
      </c>
      <c r="E281" s="73">
        <f t="shared" ref="E281" si="283">SUM(E282:E283)</f>
        <v>0</v>
      </c>
      <c r="F281" s="93">
        <f>SUM(F282:F283)</f>
        <v>0</v>
      </c>
      <c r="G281" s="231">
        <f t="shared" ref="G281:O281" si="284">SUM(G282:G283)</f>
        <v>0</v>
      </c>
      <c r="H281" s="73">
        <f t="shared" si="284"/>
        <v>0</v>
      </c>
      <c r="I281" s="87">
        <f t="shared" si="284"/>
        <v>0</v>
      </c>
      <c r="J281" s="129">
        <f>SUM(J282:J283)</f>
        <v>0</v>
      </c>
      <c r="K281" s="73">
        <f t="shared" si="284"/>
        <v>0</v>
      </c>
      <c r="L281" s="93">
        <f t="shared" si="284"/>
        <v>0</v>
      </c>
      <c r="M281" s="231">
        <f t="shared" si="284"/>
        <v>0</v>
      </c>
      <c r="N281" s="73">
        <f t="shared" si="284"/>
        <v>0</v>
      </c>
      <c r="O281" s="87">
        <f t="shared" si="284"/>
        <v>0</v>
      </c>
      <c r="P281" s="311"/>
      <c r="R281" s="405"/>
      <c r="S281" s="405"/>
    </row>
    <row r="282" spans="1:19" hidden="1" x14ac:dyDescent="0.25">
      <c r="A282" s="92" t="s">
        <v>271</v>
      </c>
      <c r="B282" s="30" t="s">
        <v>272</v>
      </c>
      <c r="C282" s="190">
        <f t="shared" si="238"/>
        <v>0</v>
      </c>
      <c r="D282" s="265"/>
      <c r="E282" s="43"/>
      <c r="F282" s="88">
        <f>E282+D282</f>
        <v>0</v>
      </c>
      <c r="G282" s="230"/>
      <c r="H282" s="43"/>
      <c r="I282" s="155">
        <f>H282+G282</f>
        <v>0</v>
      </c>
      <c r="J282" s="265"/>
      <c r="K282" s="43"/>
      <c r="L282" s="88">
        <f>K282+J282</f>
        <v>0</v>
      </c>
      <c r="M282" s="230"/>
      <c r="N282" s="43"/>
      <c r="O282" s="155">
        <f>N282+M282</f>
        <v>0</v>
      </c>
      <c r="P282" s="311"/>
      <c r="R282" s="405"/>
      <c r="S282" s="405"/>
    </row>
    <row r="283" spans="1:19" ht="24" hidden="1" x14ac:dyDescent="0.25">
      <c r="A283" s="92" t="s">
        <v>273</v>
      </c>
      <c r="B283" s="97" t="s">
        <v>274</v>
      </c>
      <c r="C283" s="189">
        <f t="shared" si="238"/>
        <v>0</v>
      </c>
      <c r="D283" s="264"/>
      <c r="E283" s="40"/>
      <c r="F283" s="89">
        <f>E283+D283</f>
        <v>0</v>
      </c>
      <c r="G283" s="220"/>
      <c r="H283" s="40"/>
      <c r="I283" s="154">
        <f>H283+G283</f>
        <v>0</v>
      </c>
      <c r="J283" s="264"/>
      <c r="K283" s="40"/>
      <c r="L283" s="89">
        <f>K283+J283</f>
        <v>0</v>
      </c>
      <c r="M283" s="220"/>
      <c r="N283" s="40"/>
      <c r="O283" s="154">
        <f>N283+M283</f>
        <v>0</v>
      </c>
      <c r="P283" s="310"/>
      <c r="R283" s="405"/>
      <c r="S283" s="405"/>
    </row>
    <row r="284" spans="1:19" ht="15.75" thickBot="1" x14ac:dyDescent="0.3">
      <c r="A284" s="108"/>
      <c r="B284" s="108" t="s">
        <v>275</v>
      </c>
      <c r="C284" s="205">
        <f t="shared" si="238"/>
        <v>359396</v>
      </c>
      <c r="D284" s="138">
        <f>SUM(D281,D268,D229,D194,D186,D172,D74,D52)</f>
        <v>353328</v>
      </c>
      <c r="E284" s="281">
        <f t="shared" ref="E284:O284" si="285">SUM(E281,E268,E229,E194,E186,E172,E74,E52)</f>
        <v>4168</v>
      </c>
      <c r="F284" s="324">
        <f t="shared" si="285"/>
        <v>357496</v>
      </c>
      <c r="G284" s="240">
        <f t="shared" si="285"/>
        <v>0</v>
      </c>
      <c r="H284" s="281">
        <f t="shared" si="285"/>
        <v>0</v>
      </c>
      <c r="I284" s="324">
        <f t="shared" si="285"/>
        <v>0</v>
      </c>
      <c r="J284" s="138">
        <f>SUM(J281,J268,J229,J194,J186,J172,J74,J52)</f>
        <v>1900</v>
      </c>
      <c r="K284" s="109">
        <f t="shared" si="285"/>
        <v>0</v>
      </c>
      <c r="L284" s="446">
        <f t="shared" si="285"/>
        <v>1900</v>
      </c>
      <c r="M284" s="240">
        <f t="shared" si="285"/>
        <v>0</v>
      </c>
      <c r="N284" s="109">
        <f t="shared" si="285"/>
        <v>0</v>
      </c>
      <c r="O284" s="281">
        <f t="shared" si="285"/>
        <v>0</v>
      </c>
      <c r="P284" s="447"/>
      <c r="Q284" s="517"/>
      <c r="R284" s="405"/>
      <c r="S284" s="405"/>
    </row>
    <row r="285" spans="1:19" s="19" customFormat="1" ht="13.5" hidden="1" thickTop="1" thickBot="1" x14ac:dyDescent="0.3">
      <c r="A285" s="881" t="s">
        <v>276</v>
      </c>
      <c r="B285" s="882"/>
      <c r="C285" s="206">
        <f t="shared" si="238"/>
        <v>0</v>
      </c>
      <c r="D285" s="139">
        <f>SUM(D24,D25,D41,D42)-D50</f>
        <v>0</v>
      </c>
      <c r="E285" s="111">
        <f t="shared" ref="E285" si="286">SUM(E24,E25,E41)-E50</f>
        <v>0</v>
      </c>
      <c r="F285" s="112">
        <f>SUM(F24,F25,F41)-F50</f>
        <v>0</v>
      </c>
      <c r="G285" s="241">
        <f>SUM(G24,G42)-G50</f>
        <v>0</v>
      </c>
      <c r="H285" s="111">
        <f t="shared" ref="H285:I285" si="287">SUM(H24,H42)-H50</f>
        <v>0</v>
      </c>
      <c r="I285" s="123">
        <f t="shared" si="287"/>
        <v>0</v>
      </c>
      <c r="J285" s="139">
        <f>(J26+J42)-J50</f>
        <v>0</v>
      </c>
      <c r="K285" s="111">
        <f t="shared" ref="K285:L285" si="288">(K26+K42)-K50</f>
        <v>0</v>
      </c>
      <c r="L285" s="112">
        <f t="shared" si="288"/>
        <v>0</v>
      </c>
      <c r="M285" s="241">
        <f>SUM(M44)-M50</f>
        <v>0</v>
      </c>
      <c r="N285" s="111">
        <f t="shared" ref="N285:O285" si="289">SUM(N44)-N50</f>
        <v>0</v>
      </c>
      <c r="O285" s="123">
        <f t="shared" si="289"/>
        <v>0</v>
      </c>
      <c r="P285" s="327"/>
      <c r="R285" s="405"/>
      <c r="S285" s="405"/>
    </row>
    <row r="286" spans="1:19" s="19" customFormat="1" ht="12.75" hidden="1" thickTop="1" x14ac:dyDescent="0.25">
      <c r="A286" s="883" t="s">
        <v>277</v>
      </c>
      <c r="B286" s="884"/>
      <c r="C286" s="207">
        <f t="shared" si="238"/>
        <v>0</v>
      </c>
      <c r="D286" s="140">
        <f>SUM(D287,D288)-D295+D296</f>
        <v>0</v>
      </c>
      <c r="E286" s="101">
        <f t="shared" ref="E286:O286" si="290">SUM(E287,E288)-E295+E296</f>
        <v>0</v>
      </c>
      <c r="F286" s="107">
        <f t="shared" si="290"/>
        <v>0</v>
      </c>
      <c r="G286" s="242">
        <f t="shared" si="290"/>
        <v>0</v>
      </c>
      <c r="H286" s="101">
        <f t="shared" si="290"/>
        <v>0</v>
      </c>
      <c r="I286" s="110">
        <f t="shared" si="290"/>
        <v>0</v>
      </c>
      <c r="J286" s="140">
        <f>SUM(J287,J288)-J295+J296</f>
        <v>0</v>
      </c>
      <c r="K286" s="101">
        <f t="shared" si="290"/>
        <v>0</v>
      </c>
      <c r="L286" s="107">
        <f t="shared" si="290"/>
        <v>0</v>
      </c>
      <c r="M286" s="242">
        <f t="shared" si="290"/>
        <v>0</v>
      </c>
      <c r="N286" s="101">
        <f t="shared" si="290"/>
        <v>0</v>
      </c>
      <c r="O286" s="110">
        <f t="shared" si="290"/>
        <v>0</v>
      </c>
      <c r="P286" s="448"/>
      <c r="R286" s="405"/>
      <c r="S286" s="405"/>
    </row>
    <row r="287" spans="1:19" s="19" customFormat="1" ht="13.5" hidden="1" thickTop="1" thickBot="1" x14ac:dyDescent="0.3">
      <c r="A287" s="60" t="s">
        <v>278</v>
      </c>
      <c r="B287" s="60" t="s">
        <v>279</v>
      </c>
      <c r="C287" s="197">
        <f t="shared" si="238"/>
        <v>0</v>
      </c>
      <c r="D287" s="131">
        <f>D21-D281</f>
        <v>0</v>
      </c>
      <c r="E287" s="61">
        <f t="shared" ref="E287:O287" si="291">E21-E281</f>
        <v>0</v>
      </c>
      <c r="F287" s="168">
        <f t="shared" si="291"/>
        <v>0</v>
      </c>
      <c r="G287" s="224">
        <f t="shared" si="291"/>
        <v>0</v>
      </c>
      <c r="H287" s="61">
        <f t="shared" si="291"/>
        <v>0</v>
      </c>
      <c r="I287" s="114">
        <f t="shared" si="291"/>
        <v>0</v>
      </c>
      <c r="J287" s="131">
        <f>J21-J281</f>
        <v>0</v>
      </c>
      <c r="K287" s="61">
        <f t="shared" si="291"/>
        <v>0</v>
      </c>
      <c r="L287" s="168">
        <f t="shared" si="291"/>
        <v>0</v>
      </c>
      <c r="M287" s="224">
        <f t="shared" si="291"/>
        <v>0</v>
      </c>
      <c r="N287" s="61">
        <f t="shared" si="291"/>
        <v>0</v>
      </c>
      <c r="O287" s="114">
        <f t="shared" si="291"/>
        <v>0</v>
      </c>
      <c r="P287" s="435"/>
      <c r="R287" s="405"/>
      <c r="S287" s="405"/>
    </row>
    <row r="288" spans="1:19" s="19" customFormat="1" ht="12.75" hidden="1" thickTop="1" x14ac:dyDescent="0.25">
      <c r="A288" s="113" t="s">
        <v>280</v>
      </c>
      <c r="B288" s="113" t="s">
        <v>281</v>
      </c>
      <c r="C288" s="207">
        <f t="shared" si="238"/>
        <v>0</v>
      </c>
      <c r="D288" s="140">
        <f>SUM(D289,D291,D293)-SUM(D290,D292,D294)</f>
        <v>0</v>
      </c>
      <c r="E288" s="101">
        <f t="shared" ref="E288:O288" si="292">SUM(E289,E291,E293)-SUM(E290,E292,E294)</f>
        <v>0</v>
      </c>
      <c r="F288" s="107">
        <f t="shared" si="292"/>
        <v>0</v>
      </c>
      <c r="G288" s="242">
        <f t="shared" si="292"/>
        <v>0</v>
      </c>
      <c r="H288" s="101">
        <f t="shared" si="292"/>
        <v>0</v>
      </c>
      <c r="I288" s="110">
        <f t="shared" si="292"/>
        <v>0</v>
      </c>
      <c r="J288" s="140">
        <f>SUM(J289,J291,J293)-SUM(J290,J292,J294)</f>
        <v>0</v>
      </c>
      <c r="K288" s="101">
        <f t="shared" si="292"/>
        <v>0</v>
      </c>
      <c r="L288" s="107">
        <f t="shared" si="292"/>
        <v>0</v>
      </c>
      <c r="M288" s="242">
        <f t="shared" si="292"/>
        <v>0</v>
      </c>
      <c r="N288" s="101">
        <f t="shared" si="292"/>
        <v>0</v>
      </c>
      <c r="O288" s="110">
        <f t="shared" si="292"/>
        <v>0</v>
      </c>
      <c r="P288" s="448"/>
      <c r="R288" s="405"/>
      <c r="S288" s="405"/>
    </row>
    <row r="289" spans="1:22" ht="15.75" hidden="1" thickTop="1" x14ac:dyDescent="0.25">
      <c r="A289" s="98" t="s">
        <v>282</v>
      </c>
      <c r="B289" s="57" t="s">
        <v>283</v>
      </c>
      <c r="C289" s="191">
        <f t="shared" si="238"/>
        <v>0</v>
      </c>
      <c r="D289" s="257"/>
      <c r="E289" s="47"/>
      <c r="F289" s="179">
        <f t="shared" ref="F289:F296" si="293">E289+D289</f>
        <v>0</v>
      </c>
      <c r="G289" s="239"/>
      <c r="H289" s="47"/>
      <c r="I289" s="163">
        <f t="shared" ref="I289:I296" si="294">H289+G289</f>
        <v>0</v>
      </c>
      <c r="J289" s="257"/>
      <c r="K289" s="47"/>
      <c r="L289" s="179">
        <f t="shared" ref="L289:L296" si="295">K289+J289</f>
        <v>0</v>
      </c>
      <c r="M289" s="239"/>
      <c r="N289" s="47"/>
      <c r="O289" s="163">
        <f t="shared" ref="O289:O296" si="296">N289+M289</f>
        <v>0</v>
      </c>
      <c r="P289" s="323"/>
      <c r="R289" s="405"/>
      <c r="S289" s="405"/>
    </row>
    <row r="290" spans="1:22" ht="24.75" hidden="1" thickTop="1" x14ac:dyDescent="0.25">
      <c r="A290" s="92" t="s">
        <v>284</v>
      </c>
      <c r="B290" s="29" t="s">
        <v>285</v>
      </c>
      <c r="C290" s="190">
        <f t="shared" si="238"/>
        <v>0</v>
      </c>
      <c r="D290" s="265"/>
      <c r="E290" s="43"/>
      <c r="F290" s="88">
        <f t="shared" si="293"/>
        <v>0</v>
      </c>
      <c r="G290" s="230"/>
      <c r="H290" s="43"/>
      <c r="I290" s="155">
        <f t="shared" si="294"/>
        <v>0</v>
      </c>
      <c r="J290" s="265"/>
      <c r="K290" s="43"/>
      <c r="L290" s="88">
        <f t="shared" si="295"/>
        <v>0</v>
      </c>
      <c r="M290" s="230"/>
      <c r="N290" s="43"/>
      <c r="O290" s="155">
        <f t="shared" si="296"/>
        <v>0</v>
      </c>
      <c r="P290" s="311"/>
      <c r="R290" s="405"/>
      <c r="S290" s="405"/>
    </row>
    <row r="291" spans="1:22" ht="15.75" hidden="1" thickTop="1" x14ac:dyDescent="0.25">
      <c r="A291" s="92" t="s">
        <v>286</v>
      </c>
      <c r="B291" s="29" t="s">
        <v>287</v>
      </c>
      <c r="C291" s="190">
        <f t="shared" si="238"/>
        <v>0</v>
      </c>
      <c r="D291" s="265"/>
      <c r="E291" s="43"/>
      <c r="F291" s="88">
        <f t="shared" si="293"/>
        <v>0</v>
      </c>
      <c r="G291" s="230"/>
      <c r="H291" s="43"/>
      <c r="I291" s="155">
        <f t="shared" si="294"/>
        <v>0</v>
      </c>
      <c r="J291" s="265"/>
      <c r="K291" s="43"/>
      <c r="L291" s="88">
        <f t="shared" si="295"/>
        <v>0</v>
      </c>
      <c r="M291" s="230"/>
      <c r="N291" s="43"/>
      <c r="O291" s="155">
        <f t="shared" si="296"/>
        <v>0</v>
      </c>
      <c r="P291" s="311"/>
      <c r="R291" s="405"/>
      <c r="S291" s="405"/>
    </row>
    <row r="292" spans="1:22" ht="24.75" hidden="1" thickTop="1" x14ac:dyDescent="0.25">
      <c r="A292" s="92" t="s">
        <v>288</v>
      </c>
      <c r="B292" s="29" t="s">
        <v>289</v>
      </c>
      <c r="C292" s="190">
        <f>SUM(F292,I292,L292,O292)</f>
        <v>0</v>
      </c>
      <c r="D292" s="265"/>
      <c r="E292" s="43"/>
      <c r="F292" s="88">
        <f t="shared" si="293"/>
        <v>0</v>
      </c>
      <c r="G292" s="230"/>
      <c r="H292" s="43"/>
      <c r="I292" s="155">
        <f t="shared" si="294"/>
        <v>0</v>
      </c>
      <c r="J292" s="265"/>
      <c r="K292" s="43"/>
      <c r="L292" s="88">
        <f t="shared" si="295"/>
        <v>0</v>
      </c>
      <c r="M292" s="230"/>
      <c r="N292" s="43"/>
      <c r="O292" s="155">
        <f t="shared" si="296"/>
        <v>0</v>
      </c>
      <c r="P292" s="311"/>
      <c r="R292" s="405"/>
      <c r="S292" s="405"/>
    </row>
    <row r="293" spans="1:22" ht="15.75" hidden="1" thickTop="1" x14ac:dyDescent="0.25">
      <c r="A293" s="92" t="s">
        <v>290</v>
      </c>
      <c r="B293" s="29" t="s">
        <v>291</v>
      </c>
      <c r="C293" s="190">
        <f t="shared" si="238"/>
        <v>0</v>
      </c>
      <c r="D293" s="265"/>
      <c r="E293" s="43"/>
      <c r="F293" s="88">
        <f t="shared" si="293"/>
        <v>0</v>
      </c>
      <c r="G293" s="230"/>
      <c r="H293" s="43"/>
      <c r="I293" s="155">
        <f t="shared" si="294"/>
        <v>0</v>
      </c>
      <c r="J293" s="265"/>
      <c r="K293" s="43"/>
      <c r="L293" s="88">
        <f t="shared" si="295"/>
        <v>0</v>
      </c>
      <c r="M293" s="230"/>
      <c r="N293" s="43"/>
      <c r="O293" s="155">
        <f t="shared" si="296"/>
        <v>0</v>
      </c>
      <c r="P293" s="311"/>
      <c r="R293" s="405"/>
      <c r="S293" s="405"/>
    </row>
    <row r="294" spans="1:22" ht="24.75" hidden="1" thickTop="1" x14ac:dyDescent="0.25">
      <c r="A294" s="99" t="s">
        <v>292</v>
      </c>
      <c r="B294" s="100" t="s">
        <v>293</v>
      </c>
      <c r="C294" s="201">
        <f t="shared" si="238"/>
        <v>0</v>
      </c>
      <c r="D294" s="266"/>
      <c r="E294" s="80"/>
      <c r="F294" s="178">
        <f t="shared" si="293"/>
        <v>0</v>
      </c>
      <c r="G294" s="235"/>
      <c r="H294" s="80"/>
      <c r="I294" s="160">
        <f t="shared" si="294"/>
        <v>0</v>
      </c>
      <c r="J294" s="266"/>
      <c r="K294" s="80"/>
      <c r="L294" s="178">
        <f t="shared" si="295"/>
        <v>0</v>
      </c>
      <c r="M294" s="235"/>
      <c r="N294" s="80"/>
      <c r="O294" s="160">
        <f t="shared" si="296"/>
        <v>0</v>
      </c>
      <c r="P294" s="320"/>
      <c r="R294" s="405"/>
      <c r="S294" s="405"/>
    </row>
    <row r="295" spans="1:22" s="19" customFormat="1" ht="13.5" hidden="1" thickTop="1" thickBot="1" x14ac:dyDescent="0.3">
      <c r="A295" s="115" t="s">
        <v>294</v>
      </c>
      <c r="B295" s="115" t="s">
        <v>295</v>
      </c>
      <c r="C295" s="206">
        <f t="shared" si="238"/>
        <v>0</v>
      </c>
      <c r="D295" s="268"/>
      <c r="E295" s="116"/>
      <c r="F295" s="180">
        <f t="shared" si="293"/>
        <v>0</v>
      </c>
      <c r="G295" s="243"/>
      <c r="H295" s="116"/>
      <c r="I295" s="164">
        <f t="shared" si="294"/>
        <v>0</v>
      </c>
      <c r="J295" s="268"/>
      <c r="K295" s="116"/>
      <c r="L295" s="180">
        <f t="shared" si="295"/>
        <v>0</v>
      </c>
      <c r="M295" s="243"/>
      <c r="N295" s="116"/>
      <c r="O295" s="164">
        <f t="shared" si="296"/>
        <v>0</v>
      </c>
      <c r="P295" s="327"/>
      <c r="R295" s="405"/>
      <c r="S295" s="405"/>
    </row>
    <row r="296" spans="1:22" s="19" customFormat="1" ht="48.75" hidden="1" thickTop="1" x14ac:dyDescent="0.25">
      <c r="A296" s="113" t="s">
        <v>296</v>
      </c>
      <c r="B296" s="102" t="s">
        <v>297</v>
      </c>
      <c r="C296" s="207">
        <f>SUM(F296,I296,L296,O296)</f>
        <v>0</v>
      </c>
      <c r="D296" s="269"/>
      <c r="E296" s="449"/>
      <c r="F296" s="177">
        <f t="shared" si="293"/>
        <v>0</v>
      </c>
      <c r="G296" s="234"/>
      <c r="H296" s="76"/>
      <c r="I296" s="157">
        <f t="shared" si="294"/>
        <v>0</v>
      </c>
      <c r="J296" s="249"/>
      <c r="K296" s="76"/>
      <c r="L296" s="177">
        <f t="shared" si="295"/>
        <v>0</v>
      </c>
      <c r="M296" s="234"/>
      <c r="N296" s="76"/>
      <c r="O296" s="157">
        <f t="shared" si="296"/>
        <v>0</v>
      </c>
      <c r="P296" s="317"/>
      <c r="R296" s="405"/>
      <c r="S296" s="405"/>
    </row>
    <row r="297" spans="1:22" customFormat="1" ht="15.75" thickTop="1" x14ac:dyDescent="0.25">
      <c r="A297" s="1"/>
      <c r="B297" s="1"/>
      <c r="C297" s="1"/>
      <c r="D297" s="1"/>
      <c r="E297" s="1"/>
      <c r="F297" s="1"/>
      <c r="G297" s="1"/>
      <c r="H297" s="1"/>
      <c r="I297" s="1"/>
      <c r="J297" s="1"/>
      <c r="K297" s="1"/>
      <c r="L297" s="1"/>
      <c r="M297" s="1"/>
      <c r="N297" s="1"/>
      <c r="O297" s="1"/>
      <c r="P297" s="1"/>
      <c r="R297" s="1"/>
      <c r="S297" s="1"/>
      <c r="T297" s="1"/>
      <c r="U297" s="1"/>
      <c r="V297" s="1"/>
    </row>
    <row r="298" spans="1:22" customFormat="1" x14ac:dyDescent="0.25">
      <c r="A298" s="1"/>
      <c r="B298" s="1"/>
      <c r="C298" s="1"/>
      <c r="D298" s="1"/>
      <c r="E298" s="1"/>
      <c r="F298" s="1"/>
      <c r="G298" s="1"/>
      <c r="H298" s="1"/>
      <c r="I298" s="1"/>
      <c r="J298" s="1"/>
      <c r="K298" s="1"/>
      <c r="L298" s="1"/>
      <c r="M298" s="1"/>
      <c r="N298" s="1"/>
      <c r="O298" s="1"/>
      <c r="P298" s="1"/>
      <c r="R298" s="1"/>
      <c r="S298" s="1"/>
      <c r="T298" s="1"/>
      <c r="U298" s="1"/>
      <c r="V298" s="1"/>
    </row>
    <row r="299" spans="1:22" customFormat="1" x14ac:dyDescent="0.25">
      <c r="A299" s="1"/>
      <c r="B299" s="1"/>
      <c r="C299" s="1"/>
      <c r="D299" s="1"/>
      <c r="E299" s="1"/>
      <c r="F299" s="1"/>
      <c r="G299" s="1"/>
      <c r="H299" s="1"/>
      <c r="I299" s="1"/>
      <c r="J299" s="1"/>
      <c r="K299" s="1"/>
      <c r="L299" s="1"/>
      <c r="M299" s="1"/>
      <c r="N299" s="1"/>
      <c r="O299" s="1"/>
      <c r="P299" s="1"/>
      <c r="R299" s="1"/>
      <c r="S299" s="1"/>
      <c r="T299" s="1"/>
      <c r="U299" s="1"/>
      <c r="V299" s="1"/>
    </row>
    <row r="300" spans="1:22" customFormat="1" x14ac:dyDescent="0.25">
      <c r="A300" s="1"/>
      <c r="B300" s="1"/>
      <c r="C300" s="1"/>
      <c r="D300" s="1"/>
      <c r="E300" s="1"/>
      <c r="F300" s="1"/>
      <c r="G300" s="1"/>
      <c r="H300" s="1"/>
      <c r="I300" s="1"/>
      <c r="J300" s="1"/>
      <c r="K300" s="1"/>
      <c r="L300" s="1"/>
      <c r="M300" s="1"/>
      <c r="N300" s="1"/>
      <c r="O300" s="1"/>
      <c r="P300" s="1"/>
      <c r="R300" s="1"/>
      <c r="S300" s="1"/>
      <c r="T300" s="1"/>
      <c r="U300" s="1"/>
      <c r="V300" s="1"/>
    </row>
    <row r="301" spans="1:22" customFormat="1" x14ac:dyDescent="0.25">
      <c r="A301" s="1"/>
      <c r="B301" s="1"/>
      <c r="C301" s="1"/>
      <c r="D301" s="1"/>
      <c r="E301" s="1"/>
      <c r="F301" s="1"/>
      <c r="G301" s="1"/>
      <c r="H301" s="1"/>
      <c r="I301" s="1"/>
      <c r="J301" s="1"/>
      <c r="K301" s="1"/>
      <c r="L301" s="1"/>
      <c r="M301" s="1"/>
      <c r="N301" s="1"/>
      <c r="O301" s="1"/>
      <c r="P301" s="1"/>
      <c r="R301" s="1"/>
      <c r="S301" s="1"/>
      <c r="T301" s="1"/>
      <c r="U301" s="1"/>
      <c r="V301" s="1"/>
    </row>
    <row r="302" spans="1:22" customFormat="1" x14ac:dyDescent="0.25">
      <c r="A302" s="1"/>
      <c r="B302" s="1"/>
      <c r="C302" s="1"/>
      <c r="D302" s="1"/>
      <c r="E302" s="1"/>
      <c r="F302" s="1"/>
      <c r="G302" s="1"/>
      <c r="H302" s="1"/>
      <c r="I302" s="1"/>
      <c r="J302" s="1"/>
      <c r="K302" s="1"/>
      <c r="L302" s="1"/>
      <c r="M302" s="1"/>
      <c r="N302" s="1"/>
      <c r="O302" s="1"/>
      <c r="P302" s="1"/>
      <c r="R302" s="1"/>
      <c r="S302" s="1"/>
      <c r="T302" s="1"/>
      <c r="U302" s="1"/>
      <c r="V302" s="1"/>
    </row>
    <row r="303" spans="1:22" customFormat="1" x14ac:dyDescent="0.25">
      <c r="A303" s="1"/>
      <c r="B303" s="1"/>
      <c r="C303" s="1"/>
      <c r="D303" s="1"/>
      <c r="E303" s="1"/>
      <c r="F303" s="1"/>
      <c r="G303" s="1"/>
      <c r="H303" s="1"/>
      <c r="I303" s="1"/>
      <c r="J303" s="1"/>
      <c r="K303" s="1"/>
      <c r="L303" s="1"/>
      <c r="M303" s="1"/>
      <c r="N303" s="1"/>
      <c r="O303" s="1"/>
      <c r="P303" s="1"/>
      <c r="R303" s="1"/>
      <c r="S303" s="1"/>
      <c r="T303" s="1"/>
      <c r="U303" s="1"/>
      <c r="V303" s="1"/>
    </row>
    <row r="304" spans="1:22" customFormat="1" x14ac:dyDescent="0.25">
      <c r="A304" s="1"/>
      <c r="B304" s="1"/>
      <c r="C304" s="1"/>
      <c r="D304" s="1"/>
      <c r="E304" s="1"/>
      <c r="F304" s="1"/>
      <c r="G304" s="1"/>
      <c r="H304" s="1"/>
      <c r="I304" s="1"/>
      <c r="J304" s="1"/>
      <c r="K304" s="1"/>
      <c r="L304" s="1"/>
      <c r="M304" s="1"/>
      <c r="N304" s="1"/>
      <c r="O304" s="1"/>
      <c r="P304" s="1"/>
      <c r="R304" s="1"/>
      <c r="S304" s="1"/>
      <c r="T304" s="1"/>
      <c r="U304" s="1"/>
      <c r="V304" s="1"/>
    </row>
    <row r="305" spans="1:22" customFormat="1" x14ac:dyDescent="0.25">
      <c r="A305" s="1"/>
      <c r="B305" s="1"/>
      <c r="C305" s="1"/>
      <c r="D305" s="1"/>
      <c r="E305" s="1"/>
      <c r="F305" s="1"/>
      <c r="G305" s="1"/>
      <c r="H305" s="1"/>
      <c r="I305" s="1"/>
      <c r="J305" s="1"/>
      <c r="K305" s="1"/>
      <c r="L305" s="1"/>
      <c r="M305" s="1"/>
      <c r="N305" s="1"/>
      <c r="O305" s="1"/>
      <c r="P305" s="1"/>
      <c r="R305" s="1"/>
      <c r="S305" s="1"/>
      <c r="T305" s="1"/>
      <c r="U305" s="1"/>
      <c r="V305" s="1"/>
    </row>
    <row r="306" spans="1:22" customFormat="1" x14ac:dyDescent="0.25">
      <c r="A306" s="1"/>
      <c r="B306" s="1"/>
      <c r="C306" s="1"/>
      <c r="D306" s="1"/>
      <c r="E306" s="1"/>
      <c r="F306" s="1"/>
      <c r="G306" s="1"/>
      <c r="H306" s="1"/>
      <c r="I306" s="1"/>
      <c r="J306" s="1"/>
      <c r="K306" s="1"/>
      <c r="L306" s="1"/>
      <c r="M306" s="1"/>
      <c r="N306" s="1"/>
      <c r="O306" s="1"/>
      <c r="P306" s="1"/>
      <c r="R306" s="1"/>
      <c r="S306" s="1"/>
      <c r="T306" s="1"/>
      <c r="U306" s="1"/>
      <c r="V306" s="1"/>
    </row>
    <row r="307" spans="1:22" customFormat="1" x14ac:dyDescent="0.25">
      <c r="A307" s="1"/>
      <c r="B307" s="1"/>
      <c r="C307" s="1"/>
      <c r="D307" s="1"/>
      <c r="E307" s="1"/>
      <c r="F307" s="1"/>
      <c r="G307" s="1"/>
      <c r="H307" s="1"/>
      <c r="I307" s="1"/>
      <c r="J307" s="1"/>
      <c r="K307" s="1"/>
      <c r="L307" s="1"/>
      <c r="M307" s="1"/>
      <c r="N307" s="1"/>
      <c r="O307" s="1"/>
      <c r="P307" s="1"/>
      <c r="R307" s="1"/>
      <c r="S307" s="1"/>
      <c r="T307" s="1"/>
      <c r="U307" s="1"/>
      <c r="V307" s="1"/>
    </row>
    <row r="308" spans="1:22" customFormat="1" x14ac:dyDescent="0.25">
      <c r="A308" s="1"/>
      <c r="B308" s="1"/>
      <c r="C308" s="1"/>
      <c r="D308" s="1"/>
      <c r="E308" s="1"/>
      <c r="F308" s="1"/>
      <c r="G308" s="1"/>
      <c r="H308" s="1"/>
      <c r="I308" s="1"/>
      <c r="J308" s="1"/>
      <c r="K308" s="1"/>
      <c r="L308" s="1"/>
      <c r="M308" s="1"/>
      <c r="N308" s="1"/>
      <c r="O308" s="1"/>
      <c r="P308" s="1"/>
      <c r="R308" s="1"/>
      <c r="S308" s="1"/>
      <c r="T308" s="1"/>
      <c r="U308" s="1"/>
      <c r="V308" s="1"/>
    </row>
    <row r="309" spans="1:22" customFormat="1" x14ac:dyDescent="0.25">
      <c r="A309" s="1"/>
      <c r="B309" s="1"/>
      <c r="C309" s="1"/>
      <c r="D309" s="1"/>
      <c r="E309" s="1"/>
      <c r="F309" s="1"/>
      <c r="G309" s="1"/>
      <c r="H309" s="1"/>
      <c r="I309" s="1"/>
      <c r="J309" s="1"/>
      <c r="K309" s="1"/>
      <c r="L309" s="1"/>
      <c r="M309" s="1"/>
      <c r="N309" s="1"/>
      <c r="O309" s="1"/>
      <c r="P309" s="1"/>
      <c r="R309" s="1"/>
      <c r="S309" s="1"/>
      <c r="T309" s="1"/>
      <c r="U309" s="1"/>
      <c r="V309" s="1"/>
    </row>
    <row r="310" spans="1:22" x14ac:dyDescent="0.25">
      <c r="A310" s="1"/>
      <c r="B310" s="1"/>
      <c r="C310" s="1"/>
      <c r="D310" s="1"/>
      <c r="E310" s="1"/>
      <c r="F310" s="1"/>
      <c r="G310" s="1"/>
      <c r="H310" s="1"/>
      <c r="I310" s="1"/>
      <c r="J310" s="1"/>
      <c r="K310" s="1"/>
      <c r="L310" s="1"/>
      <c r="M310" s="1"/>
      <c r="N310" s="1"/>
      <c r="O310" s="1"/>
    </row>
    <row r="311" spans="1:22" x14ac:dyDescent="0.25">
      <c r="A311" s="1"/>
      <c r="B311" s="1"/>
      <c r="C311" s="1"/>
      <c r="D311" s="1"/>
      <c r="E311" s="1"/>
      <c r="F311" s="1"/>
      <c r="G311" s="1"/>
      <c r="H311" s="1"/>
      <c r="I311" s="1"/>
      <c r="J311" s="1"/>
      <c r="K311" s="1"/>
      <c r="L311" s="1"/>
      <c r="M311" s="1"/>
      <c r="N311" s="1"/>
      <c r="O311" s="1"/>
    </row>
    <row r="312" spans="1:22" x14ac:dyDescent="0.25">
      <c r="A312" s="1"/>
      <c r="B312" s="1"/>
      <c r="C312" s="1"/>
      <c r="D312" s="1"/>
      <c r="E312" s="1"/>
      <c r="F312" s="1"/>
      <c r="G312" s="1"/>
      <c r="H312" s="1"/>
      <c r="I312" s="1"/>
      <c r="J312" s="1"/>
      <c r="K312" s="1"/>
      <c r="L312" s="1"/>
      <c r="M312" s="1"/>
      <c r="N312" s="1"/>
      <c r="O312" s="1"/>
    </row>
    <row r="313" spans="1:22" x14ac:dyDescent="0.25">
      <c r="A313" s="1"/>
      <c r="B313" s="1"/>
      <c r="C313" s="1"/>
      <c r="D313" s="1"/>
      <c r="E313" s="1"/>
      <c r="F313" s="1"/>
      <c r="G313" s="1"/>
      <c r="H313" s="1"/>
      <c r="I313" s="1"/>
      <c r="J313" s="1"/>
      <c r="K313" s="1"/>
      <c r="L313" s="1"/>
      <c r="M313" s="1"/>
      <c r="N313" s="1"/>
      <c r="O313" s="1"/>
    </row>
  </sheetData>
  <sheetProtection algorithmName="SHA-512" hashValue="xCs9eWmFbUFoHvWdt8dG2tdBYu57RXGq4qkhMOrp46asTVJbO5sfJDRibXNM5N/RoCnf43kJ55LZ5LV9zaBOnw==" saltValue="rIK3MvG1SszklTtgdHFfoQ==" spinCount="100000" sheet="1" objects="1" scenarios="1" formatCells="0" formatColumns="0" formatRows="0"/>
  <autoFilter ref="A18:P296">
    <filterColumn colId="2">
      <filters blank="1">
        <filter val="1 200"/>
        <filter val="1 900"/>
        <filter val="1 933"/>
        <filter val="11 759"/>
        <filter val="17 000"/>
        <filter val="2 232"/>
        <filter val="219 904"/>
        <filter val="294 033"/>
        <filter val="342 396"/>
        <filter val="357 496"/>
        <filter val="359 396"/>
        <filter val="39 400"/>
        <filter val="4 500"/>
        <filter val="41 333"/>
        <filter val="42 058"/>
        <filter val="5 105"/>
        <filter val="53 138"/>
        <filter val="605"/>
        <filter val="7 000"/>
        <filter val="71 897"/>
        <filter val="725"/>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89.pielikums Jūrmalas pilsētas domes
2017.gada 23.marta saistošajiem noteikumiem Nr.14
(protokols Nr.6, 9.punkts)</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U9" sqref="U9"/>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28.5703125" style="1" hidden="1" customWidth="1" outlineLevel="1"/>
    <col min="17" max="17" width="9.140625" style="1" collapsed="1"/>
    <col min="18" max="16384" width="9.140625" style="1"/>
  </cols>
  <sheetData>
    <row r="1" spans="1:17" x14ac:dyDescent="0.25">
      <c r="A1" s="912" t="s">
        <v>902</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903</v>
      </c>
      <c r="D3" s="916"/>
      <c r="E3" s="916"/>
      <c r="F3" s="916"/>
      <c r="G3" s="916"/>
      <c r="H3" s="916"/>
      <c r="I3" s="916"/>
      <c r="J3" s="916"/>
      <c r="K3" s="916"/>
      <c r="L3" s="916"/>
      <c r="M3" s="916"/>
      <c r="N3" s="916"/>
      <c r="O3" s="916"/>
      <c r="P3" s="917"/>
      <c r="Q3" s="331"/>
    </row>
    <row r="4" spans="1:17" ht="12.75" customHeight="1" x14ac:dyDescent="0.25">
      <c r="A4" s="4" t="s">
        <v>1</v>
      </c>
      <c r="B4" s="5"/>
      <c r="C4" s="916" t="s">
        <v>904</v>
      </c>
      <c r="D4" s="916"/>
      <c r="E4" s="916"/>
      <c r="F4" s="916"/>
      <c r="G4" s="916"/>
      <c r="H4" s="916"/>
      <c r="I4" s="916"/>
      <c r="J4" s="916"/>
      <c r="K4" s="916"/>
      <c r="L4" s="916"/>
      <c r="M4" s="916"/>
      <c r="N4" s="916"/>
      <c r="O4" s="916"/>
      <c r="P4" s="917"/>
      <c r="Q4" s="331"/>
    </row>
    <row r="5" spans="1:17" ht="12.75" customHeight="1" x14ac:dyDescent="0.25">
      <c r="A5" s="2" t="s">
        <v>2</v>
      </c>
      <c r="B5" s="3"/>
      <c r="C5" s="891" t="s">
        <v>905</v>
      </c>
      <c r="D5" s="891"/>
      <c r="E5" s="891"/>
      <c r="F5" s="891"/>
      <c r="G5" s="891"/>
      <c r="H5" s="891"/>
      <c r="I5" s="891"/>
      <c r="J5" s="891"/>
      <c r="K5" s="891"/>
      <c r="L5" s="891"/>
      <c r="M5" s="891"/>
      <c r="N5" s="891"/>
      <c r="O5" s="891"/>
      <c r="P5" s="892"/>
      <c r="Q5" s="331"/>
    </row>
    <row r="6" spans="1:17" ht="12.75" customHeight="1" x14ac:dyDescent="0.25">
      <c r="A6" s="2" t="s">
        <v>3</v>
      </c>
      <c r="B6" s="3"/>
      <c r="C6" s="891" t="s">
        <v>607</v>
      </c>
      <c r="D6" s="891"/>
      <c r="E6" s="891"/>
      <c r="F6" s="891"/>
      <c r="G6" s="891"/>
      <c r="H6" s="891"/>
      <c r="I6" s="891"/>
      <c r="J6" s="891"/>
      <c r="K6" s="891"/>
      <c r="L6" s="891"/>
      <c r="M6" s="891"/>
      <c r="N6" s="891"/>
      <c r="O6" s="891"/>
      <c r="P6" s="892"/>
      <c r="Q6" s="331"/>
    </row>
    <row r="7" spans="1:17" ht="24.75" customHeight="1" x14ac:dyDescent="0.25">
      <c r="A7" s="2" t="s">
        <v>4</v>
      </c>
      <c r="B7" s="3"/>
      <c r="C7" s="916" t="s">
        <v>906</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907</v>
      </c>
      <c r="D9" s="891" t="s">
        <v>907</v>
      </c>
      <c r="E9" s="891" t="s">
        <v>907</v>
      </c>
      <c r="F9" s="891" t="s">
        <v>907</v>
      </c>
      <c r="G9" s="891" t="s">
        <v>907</v>
      </c>
      <c r="H9" s="891" t="s">
        <v>907</v>
      </c>
      <c r="I9" s="891" t="s">
        <v>907</v>
      </c>
      <c r="J9" s="891" t="s">
        <v>907</v>
      </c>
      <c r="K9" s="891" t="s">
        <v>907</v>
      </c>
      <c r="L9" s="891" t="s">
        <v>907</v>
      </c>
      <c r="M9" s="891" t="s">
        <v>907</v>
      </c>
      <c r="N9" s="891" t="s">
        <v>907</v>
      </c>
      <c r="O9" s="891" t="s">
        <v>907</v>
      </c>
      <c r="P9" s="892" t="s">
        <v>907</v>
      </c>
      <c r="Q9" s="331"/>
    </row>
    <row r="10" spans="1:17" ht="12.75" customHeight="1" x14ac:dyDescent="0.25">
      <c r="A10" s="2"/>
      <c r="B10" s="3" t="s">
        <v>7</v>
      </c>
      <c r="C10" s="891" t="s">
        <v>908</v>
      </c>
      <c r="D10" s="891" t="s">
        <v>908</v>
      </c>
      <c r="E10" s="891" t="s">
        <v>908</v>
      </c>
      <c r="F10" s="891" t="s">
        <v>908</v>
      </c>
      <c r="G10" s="891" t="s">
        <v>908</v>
      </c>
      <c r="H10" s="891" t="s">
        <v>908</v>
      </c>
      <c r="I10" s="891" t="s">
        <v>908</v>
      </c>
      <c r="J10" s="891" t="s">
        <v>908</v>
      </c>
      <c r="K10" s="891" t="s">
        <v>908</v>
      </c>
      <c r="L10" s="891" t="s">
        <v>908</v>
      </c>
      <c r="M10" s="891" t="s">
        <v>908</v>
      </c>
      <c r="N10" s="891" t="s">
        <v>908</v>
      </c>
      <c r="O10" s="891" t="s">
        <v>908</v>
      </c>
      <c r="P10" s="892" t="s">
        <v>908</v>
      </c>
      <c r="Q10" s="331"/>
    </row>
    <row r="11" spans="1:17" ht="12.75" customHeight="1" x14ac:dyDescent="0.25">
      <c r="A11" s="2"/>
      <c r="B11" s="3" t="s">
        <v>8</v>
      </c>
      <c r="C11" s="891"/>
      <c r="D11" s="891"/>
      <c r="E11" s="891"/>
      <c r="F11" s="891"/>
      <c r="G11" s="891"/>
      <c r="H11" s="891"/>
      <c r="I11" s="891"/>
      <c r="J11" s="891"/>
      <c r="K11" s="891"/>
      <c r="L11" s="891"/>
      <c r="M11" s="891"/>
      <c r="N11" s="891"/>
      <c r="O11" s="891"/>
      <c r="P11" s="892"/>
      <c r="Q11" s="331"/>
    </row>
    <row r="12" spans="1:17" ht="12.75" customHeight="1" x14ac:dyDescent="0.25">
      <c r="A12" s="2"/>
      <c r="B12" s="3" t="s">
        <v>9</v>
      </c>
      <c r="C12" s="891" t="s">
        <v>909</v>
      </c>
      <c r="D12" s="891" t="s">
        <v>909</v>
      </c>
      <c r="E12" s="891" t="s">
        <v>909</v>
      </c>
      <c r="F12" s="891" t="s">
        <v>909</v>
      </c>
      <c r="G12" s="891" t="s">
        <v>909</v>
      </c>
      <c r="H12" s="891" t="s">
        <v>909</v>
      </c>
      <c r="I12" s="891" t="s">
        <v>909</v>
      </c>
      <c r="J12" s="891" t="s">
        <v>909</v>
      </c>
      <c r="K12" s="891" t="s">
        <v>909</v>
      </c>
      <c r="L12" s="891" t="s">
        <v>909</v>
      </c>
      <c r="M12" s="891" t="s">
        <v>909</v>
      </c>
      <c r="N12" s="891" t="s">
        <v>909</v>
      </c>
      <c r="O12" s="891" t="s">
        <v>909</v>
      </c>
      <c r="P12" s="892" t="s">
        <v>909</v>
      </c>
      <c r="Q12" s="331"/>
    </row>
    <row r="13" spans="1:17" ht="12.75" customHeight="1" x14ac:dyDescent="0.25">
      <c r="A13" s="2"/>
      <c r="B13" s="3" t="s">
        <v>10</v>
      </c>
      <c r="C13" s="891" t="s">
        <v>910</v>
      </c>
      <c r="D13" s="891" t="s">
        <v>910</v>
      </c>
      <c r="E13" s="891" t="s">
        <v>910</v>
      </c>
      <c r="F13" s="891" t="s">
        <v>910</v>
      </c>
      <c r="G13" s="891" t="s">
        <v>910</v>
      </c>
      <c r="H13" s="891" t="s">
        <v>910</v>
      </c>
      <c r="I13" s="891" t="s">
        <v>910</v>
      </c>
      <c r="J13" s="891" t="s">
        <v>910</v>
      </c>
      <c r="K13" s="891" t="s">
        <v>910</v>
      </c>
      <c r="L13" s="891" t="s">
        <v>910</v>
      </c>
      <c r="M13" s="891" t="s">
        <v>910</v>
      </c>
      <c r="N13" s="891" t="s">
        <v>910</v>
      </c>
      <c r="O13" s="891" t="s">
        <v>910</v>
      </c>
      <c r="P13" s="892" t="s">
        <v>910</v>
      </c>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858"/>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17" s="13" customFormat="1" ht="55.5" customHeight="1" thickBot="1" x14ac:dyDescent="0.3">
      <c r="A17" s="895"/>
      <c r="B17" s="897"/>
      <c r="C17" s="925"/>
      <c r="D17" s="923"/>
      <c r="E17" s="890"/>
      <c r="F17" s="903"/>
      <c r="G17" s="905"/>
      <c r="H17" s="890"/>
      <c r="I17" s="921"/>
      <c r="J17" s="923"/>
      <c r="K17" s="888"/>
      <c r="L17" s="927"/>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17" s="19" customFormat="1" x14ac:dyDescent="0.25">
      <c r="A19" s="16"/>
      <c r="B19" s="17" t="s">
        <v>19</v>
      </c>
      <c r="C19" s="182"/>
      <c r="D19" s="244"/>
      <c r="E19" s="142"/>
      <c r="F19" s="290"/>
      <c r="G19" s="209"/>
      <c r="H19" s="142"/>
      <c r="I19" s="290"/>
      <c r="J19" s="244"/>
      <c r="K19" s="18"/>
      <c r="L19" s="402"/>
      <c r="M19" s="209"/>
      <c r="N19" s="18"/>
      <c r="O19" s="142"/>
      <c r="P19" s="290"/>
      <c r="Q19" s="182"/>
    </row>
    <row r="20" spans="1:17" s="19" customFormat="1" ht="12.75" thickBot="1" x14ac:dyDescent="0.3">
      <c r="A20" s="20"/>
      <c r="B20" s="21" t="s">
        <v>20</v>
      </c>
      <c r="C20" s="183">
        <f>SUM(F20,I20,L20,O20)</f>
        <v>878094</v>
      </c>
      <c r="D20" s="125">
        <f>SUM(D21,D24,D25,D41,D42)</f>
        <v>350141</v>
      </c>
      <c r="E20" s="270">
        <f>SUM(E21,E24,E25,E41,E42)</f>
        <v>0</v>
      </c>
      <c r="F20" s="291">
        <f>SUM(F21,F24,F25,F41,F42)</f>
        <v>350141</v>
      </c>
      <c r="G20" s="210">
        <f>SUM(G21,G24,G42)</f>
        <v>440392</v>
      </c>
      <c r="H20" s="270">
        <f t="shared" ref="H20:I20" si="0">SUM(H21,H24,H42)</f>
        <v>0</v>
      </c>
      <c r="I20" s="291">
        <f t="shared" si="0"/>
        <v>440392</v>
      </c>
      <c r="J20" s="125">
        <f>SUM(J21,J26,J42)</f>
        <v>87561</v>
      </c>
      <c r="K20" s="22">
        <f t="shared" ref="K20:L20" si="1">SUM(K21,K26,K42)</f>
        <v>0</v>
      </c>
      <c r="L20" s="403">
        <f t="shared" si="1"/>
        <v>87561</v>
      </c>
      <c r="M20" s="765">
        <f>SUM(M21,M44)</f>
        <v>0</v>
      </c>
      <c r="N20" s="766">
        <f t="shared" ref="N20:O20" si="2">SUM(N21,N44)</f>
        <v>0</v>
      </c>
      <c r="O20" s="767">
        <f t="shared" si="2"/>
        <v>0</v>
      </c>
      <c r="P20" s="404"/>
      <c r="Q20" s="182"/>
    </row>
    <row r="21" spans="1:17" ht="12.75" hidden="1" thickTop="1" x14ac:dyDescent="0.25">
      <c r="A21" s="23"/>
      <c r="B21" s="24" t="s">
        <v>21</v>
      </c>
      <c r="C21" s="184">
        <f t="shared" ref="C21" si="3">SUM(F21,I21,L21,O21)</f>
        <v>0</v>
      </c>
      <c r="D21" s="126">
        <f t="shared" ref="D21:E21" si="4">SUM(D22:D23)</f>
        <v>0</v>
      </c>
      <c r="E21" s="25">
        <f t="shared" si="4"/>
        <v>0</v>
      </c>
      <c r="F21" s="165">
        <f>SUM(F22:F23)</f>
        <v>0</v>
      </c>
      <c r="G21" s="211">
        <f t="shared" ref="G21:O21" si="5">SUM(G22:G23)</f>
        <v>0</v>
      </c>
      <c r="H21" s="25">
        <f t="shared" si="5"/>
        <v>0</v>
      </c>
      <c r="I21" s="271">
        <f t="shared" si="5"/>
        <v>0</v>
      </c>
      <c r="J21" s="126">
        <f t="shared" si="5"/>
        <v>0</v>
      </c>
      <c r="K21" s="25">
        <f t="shared" si="5"/>
        <v>0</v>
      </c>
      <c r="L21" s="165">
        <f t="shared" si="5"/>
        <v>0</v>
      </c>
      <c r="M21" s="768">
        <f>SUM(M22:M23)</f>
        <v>0</v>
      </c>
      <c r="N21" s="769">
        <f t="shared" si="5"/>
        <v>0</v>
      </c>
      <c r="O21" s="770">
        <f t="shared" si="5"/>
        <v>0</v>
      </c>
      <c r="P21" s="406"/>
      <c r="Q21" s="331"/>
    </row>
    <row r="22" spans="1:17" ht="12.75" hidden="1" thickTop="1" x14ac:dyDescent="0.25">
      <c r="A22" s="26"/>
      <c r="B22" s="27" t="s">
        <v>22</v>
      </c>
      <c r="C22" s="185">
        <f>SUM(F22,I22,L22,O22)</f>
        <v>0</v>
      </c>
      <c r="D22" s="245"/>
      <c r="E22" s="28"/>
      <c r="F22" s="407">
        <f>D22+E22</f>
        <v>0</v>
      </c>
      <c r="G22" s="212"/>
      <c r="H22" s="28"/>
      <c r="I22" s="408">
        <f>G22+H22</f>
        <v>0</v>
      </c>
      <c r="J22" s="245"/>
      <c r="K22" s="28"/>
      <c r="L22" s="407">
        <f>J22+K22</f>
        <v>0</v>
      </c>
      <c r="M22" s="771"/>
      <c r="N22" s="772"/>
      <c r="O22" s="773">
        <f t="shared" ref="O22" si="6">M22+N22</f>
        <v>0</v>
      </c>
      <c r="P22" s="293"/>
      <c r="Q22" s="331"/>
    </row>
    <row r="23" spans="1:17" ht="12.75" hidden="1" thickTop="1" x14ac:dyDescent="0.25">
      <c r="A23" s="29"/>
      <c r="B23" s="30" t="s">
        <v>23</v>
      </c>
      <c r="C23" s="186">
        <f t="shared" ref="C23" si="7">SUM(F23,I23,L23,O23)</f>
        <v>0</v>
      </c>
      <c r="D23" s="246"/>
      <c r="E23" s="31"/>
      <c r="F23" s="409">
        <f t="shared" ref="F23:F24" si="8">D23+E23</f>
        <v>0</v>
      </c>
      <c r="G23" s="213"/>
      <c r="H23" s="31"/>
      <c r="I23" s="144">
        <f>G23+H23</f>
        <v>0</v>
      </c>
      <c r="J23" s="246"/>
      <c r="K23" s="31"/>
      <c r="L23" s="409">
        <f>J23+K23</f>
        <v>0</v>
      </c>
      <c r="M23" s="774"/>
      <c r="N23" s="775"/>
      <c r="O23" s="776">
        <f>M23+N23</f>
        <v>0</v>
      </c>
      <c r="P23" s="333"/>
      <c r="Q23" s="331"/>
    </row>
    <row r="24" spans="1:17" s="19" customFormat="1" ht="25.5" thickTop="1" thickBot="1" x14ac:dyDescent="0.3">
      <c r="A24" s="32">
        <v>19300</v>
      </c>
      <c r="B24" s="32" t="s">
        <v>24</v>
      </c>
      <c r="C24" s="187">
        <f>SUM(F24,I24)</f>
        <v>790533</v>
      </c>
      <c r="D24" s="248">
        <v>350141</v>
      </c>
      <c r="E24" s="273"/>
      <c r="F24" s="519">
        <f t="shared" si="8"/>
        <v>350141</v>
      </c>
      <c r="G24" s="214">
        <v>440392</v>
      </c>
      <c r="H24" s="273"/>
      <c r="I24" s="519">
        <f t="shared" ref="I24" si="9">G24+H24</f>
        <v>440392</v>
      </c>
      <c r="J24" s="289" t="s">
        <v>25</v>
      </c>
      <c r="K24" s="410" t="s">
        <v>25</v>
      </c>
      <c r="L24" s="411" t="s">
        <v>25</v>
      </c>
      <c r="M24" s="777" t="s">
        <v>25</v>
      </c>
      <c r="N24" s="778" t="s">
        <v>25</v>
      </c>
      <c r="O24" s="778" t="s">
        <v>25</v>
      </c>
      <c r="P24" s="412"/>
      <c r="Q24" s="182"/>
    </row>
    <row r="25" spans="1:17" s="19" customFormat="1" ht="24.75" hidden="1" thickTop="1" x14ac:dyDescent="0.25">
      <c r="A25" s="118"/>
      <c r="B25" s="34" t="s">
        <v>26</v>
      </c>
      <c r="C25" s="188">
        <f>SUM(F25)</f>
        <v>0</v>
      </c>
      <c r="D25" s="249"/>
      <c r="E25" s="76"/>
      <c r="F25" s="413">
        <f>D25+E25</f>
        <v>0</v>
      </c>
      <c r="G25" s="215" t="s">
        <v>25</v>
      </c>
      <c r="H25" s="35" t="s">
        <v>25</v>
      </c>
      <c r="I25" s="119" t="s">
        <v>25</v>
      </c>
      <c r="J25" s="250" t="s">
        <v>25</v>
      </c>
      <c r="K25" s="35" t="s">
        <v>25</v>
      </c>
      <c r="L25" s="167" t="s">
        <v>25</v>
      </c>
      <c r="M25" s="779" t="s">
        <v>25</v>
      </c>
      <c r="N25" s="780" t="s">
        <v>25</v>
      </c>
      <c r="O25" s="780" t="s">
        <v>25</v>
      </c>
      <c r="P25" s="414"/>
      <c r="Q25" s="182"/>
    </row>
    <row r="26" spans="1:17" s="19" customFormat="1" ht="36.75" thickTop="1" x14ac:dyDescent="0.25">
      <c r="A26" s="34">
        <v>21300</v>
      </c>
      <c r="B26" s="34" t="s">
        <v>27</v>
      </c>
      <c r="C26" s="188">
        <f>SUM(L26)</f>
        <v>87561</v>
      </c>
      <c r="D26" s="250" t="s">
        <v>25</v>
      </c>
      <c r="E26" s="119" t="s">
        <v>25</v>
      </c>
      <c r="F26" s="296" t="s">
        <v>25</v>
      </c>
      <c r="G26" s="215" t="s">
        <v>25</v>
      </c>
      <c r="H26" s="119" t="s">
        <v>25</v>
      </c>
      <c r="I26" s="296" t="s">
        <v>25</v>
      </c>
      <c r="J26" s="127">
        <f t="shared" ref="J26:K26" si="10">SUM(J27,J31,J33,J36)</f>
        <v>87561</v>
      </c>
      <c r="K26" s="36">
        <f t="shared" si="10"/>
        <v>0</v>
      </c>
      <c r="L26" s="174">
        <f>SUM(L27,L31,L33,L36)</f>
        <v>87561</v>
      </c>
      <c r="M26" s="779" t="s">
        <v>25</v>
      </c>
      <c r="N26" s="780" t="s">
        <v>25</v>
      </c>
      <c r="O26" s="780" t="s">
        <v>25</v>
      </c>
      <c r="P26" s="414"/>
      <c r="Q26" s="182"/>
    </row>
    <row r="27" spans="1:17" s="19" customFormat="1" ht="24" x14ac:dyDescent="0.25">
      <c r="A27" s="37">
        <v>21350</v>
      </c>
      <c r="B27" s="34" t="s">
        <v>28</v>
      </c>
      <c r="C27" s="188">
        <f t="shared" ref="C27:C40" si="11">SUM(L27)</f>
        <v>84010</v>
      </c>
      <c r="D27" s="250" t="s">
        <v>25</v>
      </c>
      <c r="E27" s="119" t="s">
        <v>25</v>
      </c>
      <c r="F27" s="296" t="s">
        <v>25</v>
      </c>
      <c r="G27" s="215" t="s">
        <v>25</v>
      </c>
      <c r="H27" s="119" t="s">
        <v>25</v>
      </c>
      <c r="I27" s="296" t="s">
        <v>25</v>
      </c>
      <c r="J27" s="127">
        <f t="shared" ref="J27:K27" si="12">SUM(J28:J30)</f>
        <v>84010</v>
      </c>
      <c r="K27" s="36">
        <f t="shared" si="12"/>
        <v>0</v>
      </c>
      <c r="L27" s="174">
        <f>SUM(L28:L30)</f>
        <v>84010</v>
      </c>
      <c r="M27" s="779" t="s">
        <v>25</v>
      </c>
      <c r="N27" s="780" t="s">
        <v>25</v>
      </c>
      <c r="O27" s="780" t="s">
        <v>25</v>
      </c>
      <c r="P27" s="414"/>
      <c r="Q27" s="182"/>
    </row>
    <row r="28" spans="1:17" hidden="1" x14ac:dyDescent="0.25">
      <c r="A28" s="26">
        <v>21351</v>
      </c>
      <c r="B28" s="38" t="s">
        <v>29</v>
      </c>
      <c r="C28" s="189">
        <f t="shared" si="11"/>
        <v>0</v>
      </c>
      <c r="D28" s="251" t="s">
        <v>25</v>
      </c>
      <c r="E28" s="39" t="s">
        <v>25</v>
      </c>
      <c r="F28" s="415" t="s">
        <v>25</v>
      </c>
      <c r="G28" s="216" t="s">
        <v>25</v>
      </c>
      <c r="H28" s="39" t="s">
        <v>25</v>
      </c>
      <c r="I28" s="146" t="s">
        <v>25</v>
      </c>
      <c r="J28" s="416"/>
      <c r="K28" s="417"/>
      <c r="L28" s="175">
        <f t="shared" ref="L28:L30" si="13">J28+K28</f>
        <v>0</v>
      </c>
      <c r="M28" s="781" t="s">
        <v>25</v>
      </c>
      <c r="N28" s="782" t="s">
        <v>25</v>
      </c>
      <c r="O28" s="782" t="s">
        <v>25</v>
      </c>
      <c r="P28" s="418"/>
      <c r="Q28" s="331"/>
    </row>
    <row r="29" spans="1:17" x14ac:dyDescent="0.25">
      <c r="A29" s="29">
        <v>21352</v>
      </c>
      <c r="B29" s="41" t="s">
        <v>30</v>
      </c>
      <c r="C29" s="190">
        <f t="shared" si="11"/>
        <v>84010</v>
      </c>
      <c r="D29" s="252" t="s">
        <v>25</v>
      </c>
      <c r="E29" s="147" t="s">
        <v>25</v>
      </c>
      <c r="F29" s="298" t="s">
        <v>25</v>
      </c>
      <c r="G29" s="217" t="s">
        <v>25</v>
      </c>
      <c r="H29" s="147" t="s">
        <v>25</v>
      </c>
      <c r="I29" s="298" t="s">
        <v>25</v>
      </c>
      <c r="J29" s="420">
        <v>84010</v>
      </c>
      <c r="K29" s="421"/>
      <c r="L29" s="93">
        <f t="shared" si="13"/>
        <v>84010</v>
      </c>
      <c r="M29" s="783" t="s">
        <v>25</v>
      </c>
      <c r="N29" s="784" t="s">
        <v>25</v>
      </c>
      <c r="O29" s="784" t="s">
        <v>25</v>
      </c>
      <c r="P29" s="422"/>
      <c r="Q29" s="331"/>
    </row>
    <row r="30" spans="1:17" ht="24" hidden="1" x14ac:dyDescent="0.25">
      <c r="A30" s="29">
        <v>21359</v>
      </c>
      <c r="B30" s="41" t="s">
        <v>31</v>
      </c>
      <c r="C30" s="190">
        <f t="shared" si="11"/>
        <v>0</v>
      </c>
      <c r="D30" s="252" t="s">
        <v>25</v>
      </c>
      <c r="E30" s="42" t="s">
        <v>25</v>
      </c>
      <c r="F30" s="419" t="s">
        <v>25</v>
      </c>
      <c r="G30" s="217" t="s">
        <v>25</v>
      </c>
      <c r="H30" s="42" t="s">
        <v>25</v>
      </c>
      <c r="I30" s="147" t="s">
        <v>25</v>
      </c>
      <c r="J30" s="420"/>
      <c r="K30" s="421"/>
      <c r="L30" s="93">
        <f t="shared" si="13"/>
        <v>0</v>
      </c>
      <c r="M30" s="783" t="s">
        <v>25</v>
      </c>
      <c r="N30" s="784" t="s">
        <v>25</v>
      </c>
      <c r="O30" s="784" t="s">
        <v>25</v>
      </c>
      <c r="P30" s="422"/>
      <c r="Q30" s="331"/>
    </row>
    <row r="31" spans="1:17" s="19" customFormat="1" ht="36" hidden="1" x14ac:dyDescent="0.25">
      <c r="A31" s="37">
        <v>21370</v>
      </c>
      <c r="B31" s="34" t="s">
        <v>32</v>
      </c>
      <c r="C31" s="188">
        <f t="shared" si="11"/>
        <v>0</v>
      </c>
      <c r="D31" s="250" t="s">
        <v>25</v>
      </c>
      <c r="E31" s="35" t="s">
        <v>25</v>
      </c>
      <c r="F31" s="167" t="s">
        <v>25</v>
      </c>
      <c r="G31" s="215" t="s">
        <v>25</v>
      </c>
      <c r="H31" s="35" t="s">
        <v>25</v>
      </c>
      <c r="I31" s="119" t="s">
        <v>25</v>
      </c>
      <c r="J31" s="127">
        <f t="shared" ref="J31:K31" si="14">SUM(J32)</f>
        <v>0</v>
      </c>
      <c r="K31" s="36">
        <f t="shared" si="14"/>
        <v>0</v>
      </c>
      <c r="L31" s="174">
        <f>SUM(L32)</f>
        <v>0</v>
      </c>
      <c r="M31" s="779" t="s">
        <v>25</v>
      </c>
      <c r="N31" s="780" t="s">
        <v>25</v>
      </c>
      <c r="O31" s="780" t="s">
        <v>25</v>
      </c>
      <c r="P31" s="414"/>
      <c r="Q31" s="182"/>
    </row>
    <row r="32" spans="1:17" ht="36" hidden="1" x14ac:dyDescent="0.25">
      <c r="A32" s="44">
        <v>21379</v>
      </c>
      <c r="B32" s="45" t="s">
        <v>33</v>
      </c>
      <c r="C32" s="191">
        <f t="shared" si="11"/>
        <v>0</v>
      </c>
      <c r="D32" s="253" t="s">
        <v>25</v>
      </c>
      <c r="E32" s="46" t="s">
        <v>25</v>
      </c>
      <c r="F32" s="423" t="s">
        <v>25</v>
      </c>
      <c r="G32" s="218" t="s">
        <v>25</v>
      </c>
      <c r="H32" s="46" t="s">
        <v>25</v>
      </c>
      <c r="I32" s="148" t="s">
        <v>25</v>
      </c>
      <c r="J32" s="424"/>
      <c r="K32" s="425"/>
      <c r="L32" s="426">
        <f>J32+K32</f>
        <v>0</v>
      </c>
      <c r="M32" s="786" t="s">
        <v>25</v>
      </c>
      <c r="N32" s="787" t="s">
        <v>25</v>
      </c>
      <c r="O32" s="787" t="s">
        <v>25</v>
      </c>
      <c r="P32" s="427"/>
      <c r="Q32" s="331"/>
    </row>
    <row r="33" spans="1:17" s="19" customFormat="1" x14ac:dyDescent="0.25">
      <c r="A33" s="37">
        <v>21380</v>
      </c>
      <c r="B33" s="34" t="s">
        <v>34</v>
      </c>
      <c r="C33" s="188">
        <f t="shared" si="11"/>
        <v>2834</v>
      </c>
      <c r="D33" s="250" t="s">
        <v>25</v>
      </c>
      <c r="E33" s="119" t="s">
        <v>25</v>
      </c>
      <c r="F33" s="296" t="s">
        <v>25</v>
      </c>
      <c r="G33" s="215" t="s">
        <v>25</v>
      </c>
      <c r="H33" s="119" t="s">
        <v>25</v>
      </c>
      <c r="I33" s="296" t="s">
        <v>25</v>
      </c>
      <c r="J33" s="127">
        <f t="shared" ref="J33:K33" si="15">SUM(J34:J35)</f>
        <v>2834</v>
      </c>
      <c r="K33" s="36">
        <f t="shared" si="15"/>
        <v>0</v>
      </c>
      <c r="L33" s="174">
        <f>SUM(L34:L35)</f>
        <v>2834</v>
      </c>
      <c r="M33" s="779" t="s">
        <v>25</v>
      </c>
      <c r="N33" s="780" t="s">
        <v>25</v>
      </c>
      <c r="O33" s="780" t="s">
        <v>25</v>
      </c>
      <c r="P33" s="414"/>
      <c r="Q33" s="182"/>
    </row>
    <row r="34" spans="1:17" x14ac:dyDescent="0.25">
      <c r="A34" s="27">
        <v>21381</v>
      </c>
      <c r="B34" s="38" t="s">
        <v>35</v>
      </c>
      <c r="C34" s="189">
        <f t="shared" si="11"/>
        <v>1763</v>
      </c>
      <c r="D34" s="251" t="s">
        <v>25</v>
      </c>
      <c r="E34" s="146" t="s">
        <v>25</v>
      </c>
      <c r="F34" s="297" t="s">
        <v>25</v>
      </c>
      <c r="G34" s="216" t="s">
        <v>25</v>
      </c>
      <c r="H34" s="146" t="s">
        <v>25</v>
      </c>
      <c r="I34" s="297" t="s">
        <v>25</v>
      </c>
      <c r="J34" s="245">
        <v>1763</v>
      </c>
      <c r="K34" s="417"/>
      <c r="L34" s="175">
        <f t="shared" ref="L34:L35" si="16">J34+K34</f>
        <v>1763</v>
      </c>
      <c r="M34" s="781" t="s">
        <v>25</v>
      </c>
      <c r="N34" s="782" t="s">
        <v>25</v>
      </c>
      <c r="O34" s="782" t="s">
        <v>25</v>
      </c>
      <c r="P34" s="418"/>
      <c r="Q34" s="331"/>
    </row>
    <row r="35" spans="1:17" ht="24" x14ac:dyDescent="0.25">
      <c r="A35" s="30">
        <v>21383</v>
      </c>
      <c r="B35" s="41" t="s">
        <v>36</v>
      </c>
      <c r="C35" s="190">
        <f t="shared" si="11"/>
        <v>1071</v>
      </c>
      <c r="D35" s="252" t="s">
        <v>25</v>
      </c>
      <c r="E35" s="147" t="s">
        <v>25</v>
      </c>
      <c r="F35" s="298" t="s">
        <v>25</v>
      </c>
      <c r="G35" s="217" t="s">
        <v>25</v>
      </c>
      <c r="H35" s="147" t="s">
        <v>25</v>
      </c>
      <c r="I35" s="298" t="s">
        <v>25</v>
      </c>
      <c r="J35" s="246">
        <v>1071</v>
      </c>
      <c r="K35" s="421"/>
      <c r="L35" s="93">
        <f t="shared" si="16"/>
        <v>1071</v>
      </c>
      <c r="M35" s="783" t="s">
        <v>25</v>
      </c>
      <c r="N35" s="784" t="s">
        <v>25</v>
      </c>
      <c r="O35" s="784" t="s">
        <v>25</v>
      </c>
      <c r="P35" s="422"/>
      <c r="Q35" s="331"/>
    </row>
    <row r="36" spans="1:17" s="19" customFormat="1" ht="24" x14ac:dyDescent="0.25">
      <c r="A36" s="37">
        <v>21390</v>
      </c>
      <c r="B36" s="34" t="s">
        <v>37</v>
      </c>
      <c r="C36" s="188">
        <f t="shared" si="11"/>
        <v>717</v>
      </c>
      <c r="D36" s="250" t="s">
        <v>25</v>
      </c>
      <c r="E36" s="119" t="s">
        <v>25</v>
      </c>
      <c r="F36" s="296" t="s">
        <v>25</v>
      </c>
      <c r="G36" s="215" t="s">
        <v>25</v>
      </c>
      <c r="H36" s="119" t="s">
        <v>25</v>
      </c>
      <c r="I36" s="296" t="s">
        <v>25</v>
      </c>
      <c r="J36" s="610">
        <f t="shared" ref="J36:K36" si="17">SUM(J37:J40)</f>
        <v>717</v>
      </c>
      <c r="K36" s="36">
        <f t="shared" si="17"/>
        <v>0</v>
      </c>
      <c r="L36" s="174">
        <f>SUM(L37:L40)</f>
        <v>717</v>
      </c>
      <c r="M36" s="779" t="s">
        <v>25</v>
      </c>
      <c r="N36" s="780" t="s">
        <v>25</v>
      </c>
      <c r="O36" s="780" t="s">
        <v>25</v>
      </c>
      <c r="P36" s="414"/>
      <c r="Q36" s="182"/>
    </row>
    <row r="37" spans="1:17" ht="24" hidden="1" x14ac:dyDescent="0.25">
      <c r="A37" s="27">
        <v>21391</v>
      </c>
      <c r="B37" s="38" t="s">
        <v>38</v>
      </c>
      <c r="C37" s="189">
        <f t="shared" si="11"/>
        <v>0</v>
      </c>
      <c r="D37" s="251" t="s">
        <v>25</v>
      </c>
      <c r="E37" s="39" t="s">
        <v>25</v>
      </c>
      <c r="F37" s="415" t="s">
        <v>25</v>
      </c>
      <c r="G37" s="216" t="s">
        <v>25</v>
      </c>
      <c r="H37" s="39" t="s">
        <v>25</v>
      </c>
      <c r="I37" s="146" t="s">
        <v>25</v>
      </c>
      <c r="J37" s="245"/>
      <c r="K37" s="417"/>
      <c r="L37" s="175">
        <f t="shared" ref="L37:L40" si="18">J37+K37</f>
        <v>0</v>
      </c>
      <c r="M37" s="781" t="s">
        <v>25</v>
      </c>
      <c r="N37" s="782" t="s">
        <v>25</v>
      </c>
      <c r="O37" s="782" t="s">
        <v>25</v>
      </c>
      <c r="P37" s="418"/>
      <c r="Q37" s="331"/>
    </row>
    <row r="38" spans="1:17" hidden="1" x14ac:dyDescent="0.25">
      <c r="A38" s="30">
        <v>21393</v>
      </c>
      <c r="B38" s="41" t="s">
        <v>39</v>
      </c>
      <c r="C38" s="190">
        <f t="shared" si="11"/>
        <v>0</v>
      </c>
      <c r="D38" s="252" t="s">
        <v>25</v>
      </c>
      <c r="E38" s="42" t="s">
        <v>25</v>
      </c>
      <c r="F38" s="419" t="s">
        <v>25</v>
      </c>
      <c r="G38" s="217" t="s">
        <v>25</v>
      </c>
      <c r="H38" s="42" t="s">
        <v>25</v>
      </c>
      <c r="I38" s="147" t="s">
        <v>25</v>
      </c>
      <c r="J38" s="246"/>
      <c r="K38" s="421"/>
      <c r="L38" s="93">
        <f t="shared" si="18"/>
        <v>0</v>
      </c>
      <c r="M38" s="783" t="s">
        <v>25</v>
      </c>
      <c r="N38" s="784" t="s">
        <v>25</v>
      </c>
      <c r="O38" s="784" t="s">
        <v>25</v>
      </c>
      <c r="P38" s="422"/>
      <c r="Q38" s="331"/>
    </row>
    <row r="39" spans="1:17" hidden="1" x14ac:dyDescent="0.25">
      <c r="A39" s="30">
        <v>21395</v>
      </c>
      <c r="B39" s="41" t="s">
        <v>40</v>
      </c>
      <c r="C39" s="190">
        <f t="shared" si="11"/>
        <v>0</v>
      </c>
      <c r="D39" s="252" t="s">
        <v>25</v>
      </c>
      <c r="E39" s="42" t="s">
        <v>25</v>
      </c>
      <c r="F39" s="419" t="s">
        <v>25</v>
      </c>
      <c r="G39" s="217" t="s">
        <v>25</v>
      </c>
      <c r="H39" s="42" t="s">
        <v>25</v>
      </c>
      <c r="I39" s="147" t="s">
        <v>25</v>
      </c>
      <c r="J39" s="246"/>
      <c r="K39" s="421"/>
      <c r="L39" s="93">
        <f t="shared" si="18"/>
        <v>0</v>
      </c>
      <c r="M39" s="783" t="s">
        <v>25</v>
      </c>
      <c r="N39" s="784" t="s">
        <v>25</v>
      </c>
      <c r="O39" s="784" t="s">
        <v>25</v>
      </c>
      <c r="P39" s="422"/>
      <c r="Q39" s="331"/>
    </row>
    <row r="40" spans="1:17" ht="24" x14ac:dyDescent="0.25">
      <c r="A40" s="30">
        <v>21399</v>
      </c>
      <c r="B40" s="41" t="s">
        <v>41</v>
      </c>
      <c r="C40" s="190">
        <f t="shared" si="11"/>
        <v>717</v>
      </c>
      <c r="D40" s="252" t="s">
        <v>25</v>
      </c>
      <c r="E40" s="147" t="s">
        <v>25</v>
      </c>
      <c r="F40" s="298" t="s">
        <v>25</v>
      </c>
      <c r="G40" s="217" t="s">
        <v>25</v>
      </c>
      <c r="H40" s="147" t="s">
        <v>25</v>
      </c>
      <c r="I40" s="298" t="s">
        <v>25</v>
      </c>
      <c r="J40" s="246">
        <v>717</v>
      </c>
      <c r="K40" s="421"/>
      <c r="L40" s="93">
        <f t="shared" si="18"/>
        <v>717</v>
      </c>
      <c r="M40" s="783" t="s">
        <v>25</v>
      </c>
      <c r="N40" s="784" t="s">
        <v>25</v>
      </c>
      <c r="O40" s="784" t="s">
        <v>25</v>
      </c>
      <c r="P40" s="422"/>
      <c r="Q40" s="331"/>
    </row>
    <row r="41" spans="1:17" s="19" customFormat="1" ht="36.75" hidden="1" customHeight="1" x14ac:dyDescent="0.25">
      <c r="A41" s="37">
        <v>21420</v>
      </c>
      <c r="B41" s="34" t="s">
        <v>42</v>
      </c>
      <c r="C41" s="192">
        <f>SUM(F41)</f>
        <v>0</v>
      </c>
      <c r="D41" s="254"/>
      <c r="E41" s="428"/>
      <c r="F41" s="413">
        <f>D41+E41</f>
        <v>0</v>
      </c>
      <c r="G41" s="215" t="s">
        <v>25</v>
      </c>
      <c r="H41" s="35" t="s">
        <v>25</v>
      </c>
      <c r="I41" s="119" t="s">
        <v>25</v>
      </c>
      <c r="J41" s="250" t="s">
        <v>25</v>
      </c>
      <c r="K41" s="35" t="s">
        <v>25</v>
      </c>
      <c r="L41" s="167" t="s">
        <v>25</v>
      </c>
      <c r="M41" s="779" t="s">
        <v>25</v>
      </c>
      <c r="N41" s="780" t="s">
        <v>25</v>
      </c>
      <c r="O41" s="780" t="s">
        <v>25</v>
      </c>
      <c r="P41" s="414"/>
      <c r="Q41" s="182"/>
    </row>
    <row r="42" spans="1:17" s="19" customFormat="1" ht="24" hidden="1" x14ac:dyDescent="0.25">
      <c r="A42" s="48">
        <v>21490</v>
      </c>
      <c r="B42" s="49" t="s">
        <v>43</v>
      </c>
      <c r="C42" s="192">
        <f>SUM(F42,I42,L42)</f>
        <v>0</v>
      </c>
      <c r="D42" s="255">
        <f t="shared" ref="D42:E42" si="19">D43</f>
        <v>0</v>
      </c>
      <c r="E42" s="50">
        <f t="shared" si="19"/>
        <v>0</v>
      </c>
      <c r="F42" s="256">
        <f>F43</f>
        <v>0</v>
      </c>
      <c r="G42" s="219">
        <f t="shared" ref="G42:K42" si="20">G43</f>
        <v>0</v>
      </c>
      <c r="H42" s="50">
        <f t="shared" si="20"/>
        <v>0</v>
      </c>
      <c r="I42" s="274">
        <f t="shared" si="20"/>
        <v>0</v>
      </c>
      <c r="J42" s="255">
        <f t="shared" si="20"/>
        <v>0</v>
      </c>
      <c r="K42" s="50">
        <f t="shared" si="20"/>
        <v>0</v>
      </c>
      <c r="L42" s="256">
        <f>L43</f>
        <v>0</v>
      </c>
      <c r="M42" s="779" t="s">
        <v>25</v>
      </c>
      <c r="N42" s="780" t="s">
        <v>25</v>
      </c>
      <c r="O42" s="780" t="s">
        <v>25</v>
      </c>
      <c r="P42" s="414"/>
      <c r="Q42" s="182"/>
    </row>
    <row r="43" spans="1:17" s="19" customFormat="1" ht="24" hidden="1" x14ac:dyDescent="0.25">
      <c r="A43" s="30">
        <v>21499</v>
      </c>
      <c r="B43" s="41" t="s">
        <v>44</v>
      </c>
      <c r="C43" s="193">
        <f>SUM(F43,I43,L43)</f>
        <v>0</v>
      </c>
      <c r="D43" s="257"/>
      <c r="E43" s="47"/>
      <c r="F43" s="175">
        <f>D43+E43</f>
        <v>0</v>
      </c>
      <c r="G43" s="220"/>
      <c r="H43" s="40"/>
      <c r="I43" s="86">
        <f>G43+H43</f>
        <v>0</v>
      </c>
      <c r="J43" s="264"/>
      <c r="K43" s="40"/>
      <c r="L43" s="175">
        <f>J43+K43</f>
        <v>0</v>
      </c>
      <c r="M43" s="786" t="s">
        <v>25</v>
      </c>
      <c r="N43" s="787" t="s">
        <v>25</v>
      </c>
      <c r="O43" s="787" t="s">
        <v>25</v>
      </c>
      <c r="P43" s="427"/>
      <c r="Q43" s="182"/>
    </row>
    <row r="44" spans="1:17" ht="24" hidden="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788">
        <f t="shared" ref="M44:N44" si="21">SUM(M45:M46)</f>
        <v>0</v>
      </c>
      <c r="N44" s="789">
        <f t="shared" si="21"/>
        <v>0</v>
      </c>
      <c r="O44" s="789">
        <f>SUM(O45:O46)</f>
        <v>0</v>
      </c>
      <c r="P44" s="335"/>
      <c r="Q44" s="331"/>
    </row>
    <row r="45" spans="1:17" ht="24" hidden="1" x14ac:dyDescent="0.25">
      <c r="A45" s="54">
        <v>23410</v>
      </c>
      <c r="B45" s="55" t="s">
        <v>46</v>
      </c>
      <c r="C45" s="194">
        <f t="shared" ref="C45:C46" si="22">SUM(O45)</f>
        <v>0</v>
      </c>
      <c r="D45" s="260" t="s">
        <v>25</v>
      </c>
      <c r="E45" s="56" t="s">
        <v>25</v>
      </c>
      <c r="F45" s="261" t="s">
        <v>25</v>
      </c>
      <c r="G45" s="222" t="s">
        <v>25</v>
      </c>
      <c r="H45" s="56" t="s">
        <v>25</v>
      </c>
      <c r="I45" s="276" t="s">
        <v>25</v>
      </c>
      <c r="J45" s="260" t="s">
        <v>25</v>
      </c>
      <c r="K45" s="56" t="s">
        <v>25</v>
      </c>
      <c r="L45" s="261" t="s">
        <v>25</v>
      </c>
      <c r="M45" s="790"/>
      <c r="N45" s="791"/>
      <c r="O45" s="792">
        <f t="shared" ref="O45:O46" si="23">M45+N45</f>
        <v>0</v>
      </c>
      <c r="P45" s="301"/>
      <c r="Q45" s="331"/>
    </row>
    <row r="46" spans="1:17" ht="24" hidden="1" x14ac:dyDescent="0.25">
      <c r="A46" s="54">
        <v>23510</v>
      </c>
      <c r="B46" s="55" t="s">
        <v>47</v>
      </c>
      <c r="C46" s="194">
        <f t="shared" si="22"/>
        <v>0</v>
      </c>
      <c r="D46" s="260" t="s">
        <v>25</v>
      </c>
      <c r="E46" s="56" t="s">
        <v>25</v>
      </c>
      <c r="F46" s="261" t="s">
        <v>25</v>
      </c>
      <c r="G46" s="222" t="s">
        <v>25</v>
      </c>
      <c r="H46" s="56" t="s">
        <v>25</v>
      </c>
      <c r="I46" s="276" t="s">
        <v>25</v>
      </c>
      <c r="J46" s="260" t="s">
        <v>25</v>
      </c>
      <c r="K46" s="56" t="s">
        <v>25</v>
      </c>
      <c r="L46" s="261" t="s">
        <v>25</v>
      </c>
      <c r="M46" s="790"/>
      <c r="N46" s="791"/>
      <c r="O46" s="792">
        <f t="shared" si="23"/>
        <v>0</v>
      </c>
      <c r="P46" s="301"/>
      <c r="Q46" s="331"/>
    </row>
    <row r="47" spans="1:17" x14ac:dyDescent="0.25">
      <c r="A47" s="57"/>
      <c r="B47" s="55"/>
      <c r="C47" s="195"/>
      <c r="D47" s="262"/>
      <c r="E47" s="156"/>
      <c r="F47" s="339"/>
      <c r="G47" s="222"/>
      <c r="H47" s="276"/>
      <c r="I47" s="339"/>
      <c r="J47" s="260"/>
      <c r="K47" s="56"/>
      <c r="L47" s="431"/>
      <c r="M47" s="793"/>
      <c r="N47" s="794"/>
      <c r="O47" s="792"/>
      <c r="P47" s="301"/>
      <c r="Q47" s="331"/>
    </row>
    <row r="48" spans="1:17" s="19" customFormat="1" x14ac:dyDescent="0.25">
      <c r="A48" s="58"/>
      <c r="B48" s="59" t="s">
        <v>48</v>
      </c>
      <c r="C48" s="196"/>
      <c r="D48" s="263"/>
      <c r="E48" s="340"/>
      <c r="F48" s="303"/>
      <c r="G48" s="223"/>
      <c r="H48" s="152"/>
      <c r="I48" s="303"/>
      <c r="J48" s="130"/>
      <c r="K48" s="106"/>
      <c r="L48" s="433"/>
      <c r="M48" s="795"/>
      <c r="N48" s="796"/>
      <c r="O48" s="797"/>
      <c r="P48" s="434"/>
      <c r="Q48" s="182"/>
    </row>
    <row r="49" spans="1:17" s="19" customFormat="1" ht="12.75" thickBot="1" x14ac:dyDescent="0.3">
      <c r="A49" s="60"/>
      <c r="B49" s="20" t="s">
        <v>49</v>
      </c>
      <c r="C49" s="197">
        <f t="shared" ref="C49:C112" si="24">SUM(F49,I49,L49,O49)</f>
        <v>878094</v>
      </c>
      <c r="D49" s="131">
        <f t="shared" ref="D49:E49" si="25">SUM(D50,D281)</f>
        <v>350141</v>
      </c>
      <c r="E49" s="114">
        <f t="shared" si="25"/>
        <v>0</v>
      </c>
      <c r="F49" s="304">
        <f>SUM(F50,F281)</f>
        <v>350141</v>
      </c>
      <c r="G49" s="224">
        <f t="shared" ref="G49:O49" si="26">SUM(G50,G281)</f>
        <v>440392</v>
      </c>
      <c r="H49" s="114">
        <f t="shared" si="26"/>
        <v>0</v>
      </c>
      <c r="I49" s="304">
        <f t="shared" si="26"/>
        <v>440392</v>
      </c>
      <c r="J49" s="131">
        <f t="shared" si="26"/>
        <v>87561</v>
      </c>
      <c r="K49" s="61">
        <f t="shared" si="26"/>
        <v>0</v>
      </c>
      <c r="L49" s="168">
        <f t="shared" si="26"/>
        <v>87561</v>
      </c>
      <c r="M49" s="798">
        <f t="shared" si="26"/>
        <v>0</v>
      </c>
      <c r="N49" s="799">
        <f t="shared" si="26"/>
        <v>0</v>
      </c>
      <c r="O49" s="800">
        <f t="shared" si="26"/>
        <v>0</v>
      </c>
      <c r="P49" s="435"/>
      <c r="Q49" s="182"/>
    </row>
    <row r="50" spans="1:17" s="19" customFormat="1" ht="36.75" thickTop="1" x14ac:dyDescent="0.25">
      <c r="A50" s="62"/>
      <c r="B50" s="63" t="s">
        <v>50</v>
      </c>
      <c r="C50" s="198">
        <f t="shared" si="24"/>
        <v>878094</v>
      </c>
      <c r="D50" s="132">
        <f t="shared" ref="D50:E50" si="27">SUM(D51,D193)</f>
        <v>350141</v>
      </c>
      <c r="E50" s="277">
        <f t="shared" si="27"/>
        <v>0</v>
      </c>
      <c r="F50" s="305">
        <f>SUM(F51,F193)</f>
        <v>350141</v>
      </c>
      <c r="G50" s="225">
        <f t="shared" ref="G50:O50" si="28">SUM(G51,G193)</f>
        <v>440392</v>
      </c>
      <c r="H50" s="277">
        <f t="shared" si="28"/>
        <v>0</v>
      </c>
      <c r="I50" s="305">
        <f t="shared" si="28"/>
        <v>440392</v>
      </c>
      <c r="J50" s="132">
        <f t="shared" si="28"/>
        <v>87561</v>
      </c>
      <c r="K50" s="64">
        <f t="shared" si="28"/>
        <v>0</v>
      </c>
      <c r="L50" s="436">
        <f t="shared" si="28"/>
        <v>87561</v>
      </c>
      <c r="M50" s="801">
        <f t="shared" si="28"/>
        <v>0</v>
      </c>
      <c r="N50" s="802">
        <f t="shared" si="28"/>
        <v>0</v>
      </c>
      <c r="O50" s="803">
        <f t="shared" si="28"/>
        <v>0</v>
      </c>
      <c r="P50" s="437"/>
      <c r="Q50" s="182"/>
    </row>
    <row r="51" spans="1:17" s="19" customFormat="1" ht="24" x14ac:dyDescent="0.25">
      <c r="A51" s="65"/>
      <c r="B51" s="16" t="s">
        <v>51</v>
      </c>
      <c r="C51" s="199">
        <f t="shared" si="24"/>
        <v>877694</v>
      </c>
      <c r="D51" s="133">
        <f t="shared" ref="D51:E51" si="29">SUM(D52,D74,D172,D186)</f>
        <v>350141</v>
      </c>
      <c r="E51" s="278">
        <f t="shared" si="29"/>
        <v>0</v>
      </c>
      <c r="F51" s="306">
        <f>SUM(F52,F74,F172,F186)</f>
        <v>350141</v>
      </c>
      <c r="G51" s="226">
        <f t="shared" ref="G51:O51" si="30">SUM(G52,G74,G172,G186)</f>
        <v>440392</v>
      </c>
      <c r="H51" s="278">
        <f t="shared" si="30"/>
        <v>0</v>
      </c>
      <c r="I51" s="306">
        <f t="shared" si="30"/>
        <v>440392</v>
      </c>
      <c r="J51" s="133">
        <f t="shared" si="30"/>
        <v>87161</v>
      </c>
      <c r="K51" s="66">
        <f t="shared" si="30"/>
        <v>0</v>
      </c>
      <c r="L51" s="169">
        <f t="shared" si="30"/>
        <v>87161</v>
      </c>
      <c r="M51" s="804">
        <f t="shared" si="30"/>
        <v>0</v>
      </c>
      <c r="N51" s="805">
        <f t="shared" si="30"/>
        <v>0</v>
      </c>
      <c r="O51" s="806">
        <f t="shared" si="30"/>
        <v>0</v>
      </c>
      <c r="P51" s="438"/>
      <c r="Q51" s="182"/>
    </row>
    <row r="52" spans="1:17" s="19" customFormat="1" x14ac:dyDescent="0.25">
      <c r="A52" s="67">
        <v>1000</v>
      </c>
      <c r="B52" s="67" t="s">
        <v>52</v>
      </c>
      <c r="C52" s="200">
        <f t="shared" si="24"/>
        <v>815824</v>
      </c>
      <c r="D52" s="134">
        <f t="shared" ref="D52:E52" si="31">SUM(D53,D66)</f>
        <v>315067</v>
      </c>
      <c r="E52" s="122">
        <f t="shared" si="31"/>
        <v>0</v>
      </c>
      <c r="F52" s="307">
        <f>SUM(F53,F66)</f>
        <v>315067</v>
      </c>
      <c r="G52" s="227">
        <f t="shared" ref="G52:O52" si="32">SUM(G53,G66)</f>
        <v>440392</v>
      </c>
      <c r="H52" s="122">
        <f t="shared" si="32"/>
        <v>0</v>
      </c>
      <c r="I52" s="307">
        <f t="shared" si="32"/>
        <v>440392</v>
      </c>
      <c r="J52" s="134">
        <f t="shared" si="32"/>
        <v>64365</v>
      </c>
      <c r="K52" s="68">
        <f t="shared" si="32"/>
        <v>-4000</v>
      </c>
      <c r="L52" s="170">
        <f t="shared" si="32"/>
        <v>60365</v>
      </c>
      <c r="M52" s="807">
        <f t="shared" si="32"/>
        <v>0</v>
      </c>
      <c r="N52" s="808">
        <f t="shared" si="32"/>
        <v>0</v>
      </c>
      <c r="O52" s="809">
        <f t="shared" si="32"/>
        <v>0</v>
      </c>
      <c r="P52" s="439"/>
      <c r="Q52" s="182"/>
    </row>
    <row r="53" spans="1:17" x14ac:dyDescent="0.25">
      <c r="A53" s="34">
        <v>1100</v>
      </c>
      <c r="B53" s="69" t="s">
        <v>53</v>
      </c>
      <c r="C53" s="188">
        <f t="shared" si="24"/>
        <v>628323</v>
      </c>
      <c r="D53" s="127">
        <f t="shared" ref="D53:E53" si="33">SUM(D54,D57,D65)</f>
        <v>225398</v>
      </c>
      <c r="E53" s="120">
        <f t="shared" si="33"/>
        <v>0</v>
      </c>
      <c r="F53" s="314">
        <f>SUM(F54,F57,F65)</f>
        <v>225398</v>
      </c>
      <c r="G53" s="228">
        <f t="shared" ref="G53:N53" si="34">SUM(G54,G57,G65)</f>
        <v>356333</v>
      </c>
      <c r="H53" s="120">
        <f t="shared" si="34"/>
        <v>0</v>
      </c>
      <c r="I53" s="314">
        <f t="shared" si="34"/>
        <v>356333</v>
      </c>
      <c r="J53" s="127">
        <f t="shared" si="34"/>
        <v>50592</v>
      </c>
      <c r="K53" s="36">
        <f t="shared" si="34"/>
        <v>-4000</v>
      </c>
      <c r="L53" s="174">
        <f t="shared" si="34"/>
        <v>46592</v>
      </c>
      <c r="M53" s="810">
        <f t="shared" si="34"/>
        <v>0</v>
      </c>
      <c r="N53" s="811">
        <f t="shared" si="34"/>
        <v>0</v>
      </c>
      <c r="O53" s="812">
        <f>SUM(O54,O57,O65)</f>
        <v>0</v>
      </c>
      <c r="P53" s="440"/>
      <c r="Q53" s="331"/>
    </row>
    <row r="54" spans="1:17" x14ac:dyDescent="0.25">
      <c r="A54" s="70">
        <v>1110</v>
      </c>
      <c r="B54" s="55" t="s">
        <v>54</v>
      </c>
      <c r="C54" s="195">
        <f>SUM(F54,I54,L54,O54)</f>
        <v>569857</v>
      </c>
      <c r="D54" s="82">
        <f>SUM(D55:D56)</f>
        <v>195121</v>
      </c>
      <c r="E54" s="153">
        <f>SUM(E55:E56)</f>
        <v>0</v>
      </c>
      <c r="F54" s="309">
        <f>SUM(F55:F56)</f>
        <v>195121</v>
      </c>
      <c r="G54" s="229">
        <f t="shared" ref="G54:H54" si="35">SUM(G55:G56)</f>
        <v>328144</v>
      </c>
      <c r="H54" s="153">
        <f t="shared" si="35"/>
        <v>0</v>
      </c>
      <c r="I54" s="309">
        <f>SUM(I55:I56)</f>
        <v>328144</v>
      </c>
      <c r="J54" s="82">
        <f t="shared" ref="J54:K54" si="36">SUM(J55:J56)</f>
        <v>50592</v>
      </c>
      <c r="K54" s="71">
        <f t="shared" si="36"/>
        <v>-4000</v>
      </c>
      <c r="L54" s="172">
        <f>SUM(L55:L56)</f>
        <v>46592</v>
      </c>
      <c r="M54" s="813">
        <f t="shared" ref="M54:N54" si="37">SUM(M55:M56)</f>
        <v>0</v>
      </c>
      <c r="N54" s="814">
        <f t="shared" si="37"/>
        <v>0</v>
      </c>
      <c r="O54" s="815">
        <f>SUM(O55:O56)</f>
        <v>0</v>
      </c>
      <c r="P54" s="313"/>
      <c r="Q54" s="331"/>
    </row>
    <row r="55" spans="1:17" hidden="1" x14ac:dyDescent="0.25">
      <c r="A55" s="27">
        <v>1111</v>
      </c>
      <c r="B55" s="38" t="s">
        <v>55</v>
      </c>
      <c r="C55" s="189">
        <f t="shared" si="24"/>
        <v>0</v>
      </c>
      <c r="D55" s="264"/>
      <c r="E55" s="40"/>
      <c r="F55" s="175">
        <f>D55+E55</f>
        <v>0</v>
      </c>
      <c r="G55" s="220"/>
      <c r="H55" s="40"/>
      <c r="I55" s="86">
        <f>G55+H55</f>
        <v>0</v>
      </c>
      <c r="J55" s="264"/>
      <c r="K55" s="40"/>
      <c r="L55" s="175">
        <f>J55+K55</f>
        <v>0</v>
      </c>
      <c r="M55" s="816"/>
      <c r="N55" s="817"/>
      <c r="O55" s="818">
        <f>M55+N55</f>
        <v>0</v>
      </c>
      <c r="P55" s="310"/>
      <c r="Q55" s="331"/>
    </row>
    <row r="56" spans="1:17" ht="48" customHeight="1" x14ac:dyDescent="0.25">
      <c r="A56" s="30">
        <v>1119</v>
      </c>
      <c r="B56" s="41" t="s">
        <v>56</v>
      </c>
      <c r="C56" s="190">
        <f t="shared" si="24"/>
        <v>569857</v>
      </c>
      <c r="D56" s="265">
        <v>195121</v>
      </c>
      <c r="E56" s="155"/>
      <c r="F56" s="312">
        <f>D56+E56</f>
        <v>195121</v>
      </c>
      <c r="G56" s="230">
        <f>335147-7003</f>
        <v>328144</v>
      </c>
      <c r="H56" s="155"/>
      <c r="I56" s="312">
        <f>G56+H56</f>
        <v>328144</v>
      </c>
      <c r="J56" s="265">
        <v>50592</v>
      </c>
      <c r="K56" s="43">
        <v>-4000</v>
      </c>
      <c r="L56" s="93">
        <f>J56+K56</f>
        <v>46592</v>
      </c>
      <c r="M56" s="819"/>
      <c r="N56" s="820"/>
      <c r="O56" s="821">
        <f>M56+N56</f>
        <v>0</v>
      </c>
      <c r="P56" s="516" t="s">
        <v>912</v>
      </c>
      <c r="Q56" s="331"/>
    </row>
    <row r="57" spans="1:17" ht="23.25" customHeight="1" x14ac:dyDescent="0.25">
      <c r="A57" s="72">
        <v>1140</v>
      </c>
      <c r="B57" s="41" t="s">
        <v>57</v>
      </c>
      <c r="C57" s="190">
        <f t="shared" si="24"/>
        <v>58466</v>
      </c>
      <c r="D57" s="129">
        <f t="shared" ref="D57:E57" si="38">SUM(D58:D64)</f>
        <v>30277</v>
      </c>
      <c r="E57" s="87">
        <f t="shared" si="38"/>
        <v>0</v>
      </c>
      <c r="F57" s="312">
        <f>SUM(F58:F64)</f>
        <v>30277</v>
      </c>
      <c r="G57" s="231">
        <f t="shared" ref="G57:N57" si="39">SUM(G58:G64)</f>
        <v>28189</v>
      </c>
      <c r="H57" s="87">
        <f t="shared" si="39"/>
        <v>0</v>
      </c>
      <c r="I57" s="312">
        <f t="shared" si="39"/>
        <v>28189</v>
      </c>
      <c r="J57" s="129">
        <f t="shared" si="39"/>
        <v>0</v>
      </c>
      <c r="K57" s="73">
        <f t="shared" si="39"/>
        <v>0</v>
      </c>
      <c r="L57" s="93">
        <f t="shared" si="39"/>
        <v>0</v>
      </c>
      <c r="M57" s="822">
        <f t="shared" si="39"/>
        <v>0</v>
      </c>
      <c r="N57" s="823">
        <f t="shared" si="39"/>
        <v>0</v>
      </c>
      <c r="O57" s="821">
        <f>SUM(O58:O64)</f>
        <v>0</v>
      </c>
      <c r="P57" s="311"/>
      <c r="Q57" s="331"/>
    </row>
    <row r="58" spans="1:17" hidden="1" x14ac:dyDescent="0.25">
      <c r="A58" s="30">
        <v>1141</v>
      </c>
      <c r="B58" s="41" t="s">
        <v>58</v>
      </c>
      <c r="C58" s="190">
        <f t="shared" si="24"/>
        <v>0</v>
      </c>
      <c r="D58" s="265"/>
      <c r="E58" s="43"/>
      <c r="F58" s="93">
        <f t="shared" ref="F58:F65" si="40">D58+E58</f>
        <v>0</v>
      </c>
      <c r="G58" s="230"/>
      <c r="H58" s="43"/>
      <c r="I58" s="87">
        <f t="shared" ref="I58:I65" si="41">G58+H58</f>
        <v>0</v>
      </c>
      <c r="J58" s="265"/>
      <c r="K58" s="43"/>
      <c r="L58" s="93">
        <f t="shared" ref="L58:L65" si="42">J58+K58</f>
        <v>0</v>
      </c>
      <c r="M58" s="819"/>
      <c r="N58" s="820"/>
      <c r="O58" s="821">
        <f t="shared" ref="O58:O65" si="43">M58+N58</f>
        <v>0</v>
      </c>
      <c r="P58" s="311"/>
      <c r="Q58" s="331"/>
    </row>
    <row r="59" spans="1:17" ht="24.75" hidden="1" customHeight="1" x14ac:dyDescent="0.25">
      <c r="A59" s="30">
        <v>1142</v>
      </c>
      <c r="B59" s="41" t="s">
        <v>59</v>
      </c>
      <c r="C59" s="190">
        <f t="shared" si="24"/>
        <v>0</v>
      </c>
      <c r="D59" s="265"/>
      <c r="E59" s="43"/>
      <c r="F59" s="93">
        <f t="shared" si="40"/>
        <v>0</v>
      </c>
      <c r="G59" s="230"/>
      <c r="H59" s="43"/>
      <c r="I59" s="87">
        <f t="shared" si="41"/>
        <v>0</v>
      </c>
      <c r="J59" s="265"/>
      <c r="K59" s="43"/>
      <c r="L59" s="93">
        <f t="shared" si="42"/>
        <v>0</v>
      </c>
      <c r="M59" s="819"/>
      <c r="N59" s="820"/>
      <c r="O59" s="821">
        <f t="shared" si="43"/>
        <v>0</v>
      </c>
      <c r="P59" s="311"/>
      <c r="Q59" s="331"/>
    </row>
    <row r="60" spans="1:17" ht="24" hidden="1" x14ac:dyDescent="0.25">
      <c r="A60" s="30">
        <v>1145</v>
      </c>
      <c r="B60" s="41" t="s">
        <v>60</v>
      </c>
      <c r="C60" s="190">
        <f t="shared" si="24"/>
        <v>0</v>
      </c>
      <c r="D60" s="265"/>
      <c r="E60" s="43"/>
      <c r="F60" s="93">
        <f t="shared" si="40"/>
        <v>0</v>
      </c>
      <c r="G60" s="230"/>
      <c r="H60" s="43"/>
      <c r="I60" s="87">
        <f t="shared" si="41"/>
        <v>0</v>
      </c>
      <c r="J60" s="265"/>
      <c r="K60" s="43"/>
      <c r="L60" s="93">
        <f t="shared" si="42"/>
        <v>0</v>
      </c>
      <c r="M60" s="819"/>
      <c r="N60" s="820"/>
      <c r="O60" s="821">
        <f t="shared" si="43"/>
        <v>0</v>
      </c>
      <c r="P60" s="311"/>
      <c r="Q60" s="331"/>
    </row>
    <row r="61" spans="1:17" ht="27.75" hidden="1" customHeight="1" x14ac:dyDescent="0.25">
      <c r="A61" s="30">
        <v>1146</v>
      </c>
      <c r="B61" s="41" t="s">
        <v>61</v>
      </c>
      <c r="C61" s="190">
        <f t="shared" si="24"/>
        <v>0</v>
      </c>
      <c r="D61" s="265"/>
      <c r="E61" s="43"/>
      <c r="F61" s="93">
        <f t="shared" si="40"/>
        <v>0</v>
      </c>
      <c r="G61" s="230"/>
      <c r="H61" s="43"/>
      <c r="I61" s="87">
        <f t="shared" si="41"/>
        <v>0</v>
      </c>
      <c r="J61" s="265"/>
      <c r="K61" s="43"/>
      <c r="L61" s="93">
        <f t="shared" si="42"/>
        <v>0</v>
      </c>
      <c r="M61" s="819"/>
      <c r="N61" s="820"/>
      <c r="O61" s="821">
        <f t="shared" si="43"/>
        <v>0</v>
      </c>
      <c r="P61" s="311"/>
      <c r="Q61" s="331"/>
    </row>
    <row r="62" spans="1:17" x14ac:dyDescent="0.25">
      <c r="A62" s="30">
        <v>1147</v>
      </c>
      <c r="B62" s="41" t="s">
        <v>62</v>
      </c>
      <c r="C62" s="190">
        <f t="shared" si="24"/>
        <v>9177</v>
      </c>
      <c r="D62" s="265">
        <v>2174</v>
      </c>
      <c r="E62" s="155"/>
      <c r="F62" s="312">
        <f t="shared" si="40"/>
        <v>2174</v>
      </c>
      <c r="G62" s="230">
        <v>7003</v>
      </c>
      <c r="H62" s="155"/>
      <c r="I62" s="312">
        <f t="shared" si="41"/>
        <v>7003</v>
      </c>
      <c r="J62" s="265"/>
      <c r="K62" s="43"/>
      <c r="L62" s="93">
        <f t="shared" si="42"/>
        <v>0</v>
      </c>
      <c r="M62" s="819"/>
      <c r="N62" s="820"/>
      <c r="O62" s="821">
        <f t="shared" si="43"/>
        <v>0</v>
      </c>
      <c r="P62" s="442"/>
      <c r="Q62" s="331"/>
    </row>
    <row r="63" spans="1:17" x14ac:dyDescent="0.25">
      <c r="A63" s="30">
        <v>1148</v>
      </c>
      <c r="B63" s="41" t="s">
        <v>63</v>
      </c>
      <c r="C63" s="190">
        <f t="shared" si="24"/>
        <v>23903</v>
      </c>
      <c r="D63" s="265">
        <v>23903</v>
      </c>
      <c r="E63" s="155"/>
      <c r="F63" s="312">
        <f t="shared" si="40"/>
        <v>23903</v>
      </c>
      <c r="G63" s="230"/>
      <c r="H63" s="155"/>
      <c r="I63" s="312">
        <f t="shared" si="41"/>
        <v>0</v>
      </c>
      <c r="J63" s="265"/>
      <c r="K63" s="43"/>
      <c r="L63" s="93">
        <f t="shared" si="42"/>
        <v>0</v>
      </c>
      <c r="M63" s="819"/>
      <c r="N63" s="820"/>
      <c r="O63" s="821">
        <f t="shared" si="43"/>
        <v>0</v>
      </c>
      <c r="P63" s="311"/>
      <c r="Q63" s="331"/>
    </row>
    <row r="64" spans="1:17" ht="36" x14ac:dyDescent="0.25">
      <c r="A64" s="30">
        <v>1149</v>
      </c>
      <c r="B64" s="41" t="s">
        <v>64</v>
      </c>
      <c r="C64" s="190">
        <f t="shared" si="24"/>
        <v>25386</v>
      </c>
      <c r="D64" s="265">
        <v>4200</v>
      </c>
      <c r="E64" s="155"/>
      <c r="F64" s="312">
        <f t="shared" si="40"/>
        <v>4200</v>
      </c>
      <c r="G64" s="230">
        <v>21186</v>
      </c>
      <c r="H64" s="155"/>
      <c r="I64" s="312">
        <f t="shared" si="41"/>
        <v>21186</v>
      </c>
      <c r="J64" s="265"/>
      <c r="K64" s="43"/>
      <c r="L64" s="93">
        <f t="shared" si="42"/>
        <v>0</v>
      </c>
      <c r="M64" s="819"/>
      <c r="N64" s="820"/>
      <c r="O64" s="821">
        <f t="shared" si="43"/>
        <v>0</v>
      </c>
      <c r="P64" s="442"/>
      <c r="Q64" s="331"/>
    </row>
    <row r="65" spans="1:17" ht="36" hidden="1" x14ac:dyDescent="0.25">
      <c r="A65" s="70">
        <v>1150</v>
      </c>
      <c r="B65" s="55" t="s">
        <v>65</v>
      </c>
      <c r="C65" s="195">
        <f t="shared" si="24"/>
        <v>0</v>
      </c>
      <c r="D65" s="262"/>
      <c r="E65" s="74"/>
      <c r="F65" s="172">
        <f t="shared" si="40"/>
        <v>0</v>
      </c>
      <c r="G65" s="232"/>
      <c r="H65" s="74"/>
      <c r="I65" s="153">
        <f t="shared" si="41"/>
        <v>0</v>
      </c>
      <c r="J65" s="262"/>
      <c r="K65" s="74"/>
      <c r="L65" s="172">
        <f t="shared" si="42"/>
        <v>0</v>
      </c>
      <c r="M65" s="824"/>
      <c r="N65" s="825"/>
      <c r="O65" s="815">
        <f t="shared" si="43"/>
        <v>0</v>
      </c>
      <c r="P65" s="527"/>
      <c r="Q65" s="331"/>
    </row>
    <row r="66" spans="1:17" ht="36" x14ac:dyDescent="0.25">
      <c r="A66" s="34">
        <v>1200</v>
      </c>
      <c r="B66" s="69" t="s">
        <v>66</v>
      </c>
      <c r="C66" s="188">
        <f t="shared" si="24"/>
        <v>187501</v>
      </c>
      <c r="D66" s="127">
        <f t="shared" ref="D66:E66" si="44">SUM(D67:D68)</f>
        <v>89669</v>
      </c>
      <c r="E66" s="120">
        <f t="shared" si="44"/>
        <v>0</v>
      </c>
      <c r="F66" s="314">
        <f>SUM(F67:F68)</f>
        <v>89669</v>
      </c>
      <c r="G66" s="228">
        <f t="shared" ref="G66:N66" si="45">SUM(G67:G68)</f>
        <v>84059</v>
      </c>
      <c r="H66" s="120">
        <f t="shared" si="45"/>
        <v>0</v>
      </c>
      <c r="I66" s="314">
        <f t="shared" si="45"/>
        <v>84059</v>
      </c>
      <c r="J66" s="127">
        <f t="shared" si="45"/>
        <v>13773</v>
      </c>
      <c r="K66" s="36">
        <f t="shared" si="45"/>
        <v>0</v>
      </c>
      <c r="L66" s="174">
        <f t="shared" si="45"/>
        <v>13773</v>
      </c>
      <c r="M66" s="810">
        <f t="shared" si="45"/>
        <v>0</v>
      </c>
      <c r="N66" s="811">
        <f t="shared" si="45"/>
        <v>0</v>
      </c>
      <c r="O66" s="812">
        <f>SUM(O67:O68)</f>
        <v>0</v>
      </c>
      <c r="P66" s="317"/>
      <c r="Q66" s="331"/>
    </row>
    <row r="67" spans="1:17" ht="24" x14ac:dyDescent="0.25">
      <c r="A67" s="857">
        <v>1210</v>
      </c>
      <c r="B67" s="38" t="s">
        <v>67</v>
      </c>
      <c r="C67" s="189">
        <f t="shared" si="24"/>
        <v>153737</v>
      </c>
      <c r="D67" s="264">
        <v>57414</v>
      </c>
      <c r="E67" s="154"/>
      <c r="F67" s="315">
        <f>D67+E67</f>
        <v>57414</v>
      </c>
      <c r="G67" s="220">
        <v>84059</v>
      </c>
      <c r="H67" s="154"/>
      <c r="I67" s="315">
        <f>G67+H67</f>
        <v>84059</v>
      </c>
      <c r="J67" s="264">
        <v>12264</v>
      </c>
      <c r="K67" s="40"/>
      <c r="L67" s="175">
        <f>J67+K67</f>
        <v>12264</v>
      </c>
      <c r="M67" s="816"/>
      <c r="N67" s="817"/>
      <c r="O67" s="818">
        <f>M67+N67</f>
        <v>0</v>
      </c>
      <c r="P67" s="516"/>
      <c r="Q67" s="331"/>
    </row>
    <row r="68" spans="1:17" ht="24" x14ac:dyDescent="0.25">
      <c r="A68" s="72">
        <v>1220</v>
      </c>
      <c r="B68" s="41" t="s">
        <v>68</v>
      </c>
      <c r="C68" s="190">
        <f t="shared" si="24"/>
        <v>33764</v>
      </c>
      <c r="D68" s="129">
        <f t="shared" ref="D68:E68" si="46">SUM(D69:D73)</f>
        <v>32255</v>
      </c>
      <c r="E68" s="87">
        <f t="shared" si="46"/>
        <v>0</v>
      </c>
      <c r="F68" s="312">
        <f>SUM(F69:F73)</f>
        <v>32255</v>
      </c>
      <c r="G68" s="231">
        <f t="shared" ref="G68:O68" si="47">SUM(G69:G73)</f>
        <v>0</v>
      </c>
      <c r="H68" s="87">
        <f t="shared" si="47"/>
        <v>0</v>
      </c>
      <c r="I68" s="312">
        <f t="shared" si="47"/>
        <v>0</v>
      </c>
      <c r="J68" s="129">
        <f t="shared" si="47"/>
        <v>1509</v>
      </c>
      <c r="K68" s="73">
        <f t="shared" si="47"/>
        <v>0</v>
      </c>
      <c r="L68" s="93">
        <f t="shared" si="47"/>
        <v>1509</v>
      </c>
      <c r="M68" s="822">
        <f t="shared" si="47"/>
        <v>0</v>
      </c>
      <c r="N68" s="823">
        <f t="shared" si="47"/>
        <v>0</v>
      </c>
      <c r="O68" s="821">
        <f t="shared" si="47"/>
        <v>0</v>
      </c>
      <c r="P68" s="311"/>
      <c r="Q68" s="331"/>
    </row>
    <row r="69" spans="1:17" ht="60" x14ac:dyDescent="0.25">
      <c r="A69" s="30">
        <v>1221</v>
      </c>
      <c r="B69" s="41" t="s">
        <v>69</v>
      </c>
      <c r="C69" s="190">
        <f t="shared" si="24"/>
        <v>19144</v>
      </c>
      <c r="D69" s="265">
        <v>17751</v>
      </c>
      <c r="E69" s="155"/>
      <c r="F69" s="312">
        <f t="shared" ref="F69:F73" si="48">D69+E69</f>
        <v>17751</v>
      </c>
      <c r="G69" s="230"/>
      <c r="H69" s="155"/>
      <c r="I69" s="312">
        <f t="shared" ref="I69:I73" si="49">G69+H69</f>
        <v>0</v>
      </c>
      <c r="J69" s="265">
        <v>1393</v>
      </c>
      <c r="K69" s="43"/>
      <c r="L69" s="93">
        <f t="shared" ref="L69:L73" si="50">J69+K69</f>
        <v>1393</v>
      </c>
      <c r="M69" s="819"/>
      <c r="N69" s="820"/>
      <c r="O69" s="821">
        <f t="shared" ref="O69:O73" si="51">M69+N69</f>
        <v>0</v>
      </c>
      <c r="P69" s="311"/>
      <c r="Q69" s="331"/>
    </row>
    <row r="70" spans="1:17" hidden="1" x14ac:dyDescent="0.25">
      <c r="A70" s="30">
        <v>1223</v>
      </c>
      <c r="B70" s="41" t="s">
        <v>70</v>
      </c>
      <c r="C70" s="190">
        <f t="shared" si="24"/>
        <v>0</v>
      </c>
      <c r="D70" s="265"/>
      <c r="E70" s="43"/>
      <c r="F70" s="93">
        <f t="shared" si="48"/>
        <v>0</v>
      </c>
      <c r="G70" s="230"/>
      <c r="H70" s="43"/>
      <c r="I70" s="87">
        <f t="shared" si="49"/>
        <v>0</v>
      </c>
      <c r="J70" s="265"/>
      <c r="K70" s="43"/>
      <c r="L70" s="93">
        <f t="shared" si="50"/>
        <v>0</v>
      </c>
      <c r="M70" s="819"/>
      <c r="N70" s="820"/>
      <c r="O70" s="821">
        <f t="shared" si="51"/>
        <v>0</v>
      </c>
      <c r="P70" s="311"/>
      <c r="Q70" s="331"/>
    </row>
    <row r="71" spans="1:17" hidden="1" x14ac:dyDescent="0.25">
      <c r="A71" s="30">
        <v>1225</v>
      </c>
      <c r="B71" s="41" t="s">
        <v>71</v>
      </c>
      <c r="C71" s="190">
        <f t="shared" si="24"/>
        <v>0</v>
      </c>
      <c r="D71" s="265"/>
      <c r="E71" s="43"/>
      <c r="F71" s="93">
        <f t="shared" si="48"/>
        <v>0</v>
      </c>
      <c r="G71" s="230"/>
      <c r="H71" s="43"/>
      <c r="I71" s="87">
        <f t="shared" si="49"/>
        <v>0</v>
      </c>
      <c r="J71" s="265"/>
      <c r="K71" s="43"/>
      <c r="L71" s="93">
        <f t="shared" si="50"/>
        <v>0</v>
      </c>
      <c r="M71" s="819"/>
      <c r="N71" s="820"/>
      <c r="O71" s="821">
        <f t="shared" si="51"/>
        <v>0</v>
      </c>
      <c r="P71" s="311"/>
      <c r="Q71" s="331"/>
    </row>
    <row r="72" spans="1:17" ht="36" x14ac:dyDescent="0.25">
      <c r="A72" s="30">
        <v>1227</v>
      </c>
      <c r="B72" s="41" t="s">
        <v>72</v>
      </c>
      <c r="C72" s="190">
        <f t="shared" si="24"/>
        <v>14076</v>
      </c>
      <c r="D72" s="265">
        <v>14076</v>
      </c>
      <c r="E72" s="155"/>
      <c r="F72" s="312">
        <f t="shared" si="48"/>
        <v>14076</v>
      </c>
      <c r="G72" s="230"/>
      <c r="H72" s="155"/>
      <c r="I72" s="312">
        <f t="shared" si="49"/>
        <v>0</v>
      </c>
      <c r="J72" s="265"/>
      <c r="K72" s="43"/>
      <c r="L72" s="93">
        <f t="shared" si="50"/>
        <v>0</v>
      </c>
      <c r="M72" s="819"/>
      <c r="N72" s="820"/>
      <c r="O72" s="821">
        <f t="shared" si="51"/>
        <v>0</v>
      </c>
      <c r="P72" s="311"/>
      <c r="Q72" s="331"/>
    </row>
    <row r="73" spans="1:17" ht="60" x14ac:dyDescent="0.25">
      <c r="A73" s="30">
        <v>1228</v>
      </c>
      <c r="B73" s="41" t="s">
        <v>73</v>
      </c>
      <c r="C73" s="190">
        <f t="shared" si="24"/>
        <v>544</v>
      </c>
      <c r="D73" s="265">
        <v>428</v>
      </c>
      <c r="E73" s="155"/>
      <c r="F73" s="312">
        <f t="shared" si="48"/>
        <v>428</v>
      </c>
      <c r="G73" s="230"/>
      <c r="H73" s="155"/>
      <c r="I73" s="312">
        <f t="shared" si="49"/>
        <v>0</v>
      </c>
      <c r="J73" s="265">
        <v>116</v>
      </c>
      <c r="K73" s="43"/>
      <c r="L73" s="93">
        <f t="shared" si="50"/>
        <v>116</v>
      </c>
      <c r="M73" s="819"/>
      <c r="N73" s="820"/>
      <c r="O73" s="821">
        <f t="shared" si="51"/>
        <v>0</v>
      </c>
      <c r="P73" s="311"/>
      <c r="Q73" s="331"/>
    </row>
    <row r="74" spans="1:17" x14ac:dyDescent="0.25">
      <c r="A74" s="67">
        <v>2000</v>
      </c>
      <c r="B74" s="67" t="s">
        <v>74</v>
      </c>
      <c r="C74" s="200">
        <f t="shared" si="24"/>
        <v>61870</v>
      </c>
      <c r="D74" s="134">
        <f t="shared" ref="D74:E74" si="52">SUM(D75,D82,D129,D163,D164,D171)</f>
        <v>35074</v>
      </c>
      <c r="E74" s="122">
        <f t="shared" si="52"/>
        <v>0</v>
      </c>
      <c r="F74" s="307">
        <f>SUM(F75,F82,F129,F163,F164,F171)</f>
        <v>35074</v>
      </c>
      <c r="G74" s="227">
        <f t="shared" ref="G74:O74" si="53">SUM(G75,G82,G129,G163,G164,G171)</f>
        <v>0</v>
      </c>
      <c r="H74" s="122">
        <f t="shared" si="53"/>
        <v>0</v>
      </c>
      <c r="I74" s="307">
        <f t="shared" si="53"/>
        <v>0</v>
      </c>
      <c r="J74" s="134">
        <f t="shared" si="53"/>
        <v>22796</v>
      </c>
      <c r="K74" s="68">
        <f t="shared" si="53"/>
        <v>4000</v>
      </c>
      <c r="L74" s="170">
        <f t="shared" si="53"/>
        <v>26796</v>
      </c>
      <c r="M74" s="807">
        <f t="shared" si="53"/>
        <v>0</v>
      </c>
      <c r="N74" s="808">
        <f t="shared" si="53"/>
        <v>0</v>
      </c>
      <c r="O74" s="809">
        <f t="shared" si="53"/>
        <v>0</v>
      </c>
      <c r="P74" s="439"/>
      <c r="Q74" s="331"/>
    </row>
    <row r="75" spans="1:17" ht="24" x14ac:dyDescent="0.25">
      <c r="A75" s="34">
        <v>2100</v>
      </c>
      <c r="B75" s="69" t="s">
        <v>75</v>
      </c>
      <c r="C75" s="188">
        <f t="shared" si="24"/>
        <v>3586</v>
      </c>
      <c r="D75" s="127">
        <f t="shared" ref="D75:E75" si="54">SUM(D76,D79)</f>
        <v>1309</v>
      </c>
      <c r="E75" s="120">
        <f t="shared" si="54"/>
        <v>0</v>
      </c>
      <c r="F75" s="314">
        <f>SUM(F76,F79)</f>
        <v>1309</v>
      </c>
      <c r="G75" s="228">
        <f t="shared" ref="G75:O75" si="55">SUM(G76,G79)</f>
        <v>0</v>
      </c>
      <c r="H75" s="120">
        <f t="shared" si="55"/>
        <v>0</v>
      </c>
      <c r="I75" s="314">
        <f t="shared" si="55"/>
        <v>0</v>
      </c>
      <c r="J75" s="127">
        <f t="shared" si="55"/>
        <v>57</v>
      </c>
      <c r="K75" s="36">
        <f t="shared" si="55"/>
        <v>2220</v>
      </c>
      <c r="L75" s="174">
        <f t="shared" si="55"/>
        <v>2277</v>
      </c>
      <c r="M75" s="810">
        <f t="shared" si="55"/>
        <v>0</v>
      </c>
      <c r="N75" s="811">
        <f t="shared" si="55"/>
        <v>0</v>
      </c>
      <c r="O75" s="812">
        <f t="shared" si="55"/>
        <v>0</v>
      </c>
      <c r="P75" s="317"/>
      <c r="Q75" s="331"/>
    </row>
    <row r="76" spans="1:17" ht="24" x14ac:dyDescent="0.25">
      <c r="A76" s="857">
        <v>2110</v>
      </c>
      <c r="B76" s="38" t="s">
        <v>76</v>
      </c>
      <c r="C76" s="189">
        <f t="shared" si="24"/>
        <v>57</v>
      </c>
      <c r="D76" s="128">
        <f t="shared" ref="D76:E76" si="56">SUM(D77:D78)</f>
        <v>0</v>
      </c>
      <c r="E76" s="86">
        <f t="shared" si="56"/>
        <v>0</v>
      </c>
      <c r="F76" s="315">
        <f>SUM(F77:F78)</f>
        <v>0</v>
      </c>
      <c r="G76" s="233">
        <f t="shared" ref="G76:O76" si="57">SUM(G77:G78)</f>
        <v>0</v>
      </c>
      <c r="H76" s="86">
        <f t="shared" si="57"/>
        <v>0</v>
      </c>
      <c r="I76" s="315">
        <f t="shared" si="57"/>
        <v>0</v>
      </c>
      <c r="J76" s="128">
        <f t="shared" si="57"/>
        <v>57</v>
      </c>
      <c r="K76" s="75">
        <f t="shared" si="57"/>
        <v>0</v>
      </c>
      <c r="L76" s="175">
        <f t="shared" si="57"/>
        <v>57</v>
      </c>
      <c r="M76" s="826">
        <f t="shared" si="57"/>
        <v>0</v>
      </c>
      <c r="N76" s="827">
        <f t="shared" si="57"/>
        <v>0</v>
      </c>
      <c r="O76" s="818">
        <f t="shared" si="57"/>
        <v>0</v>
      </c>
      <c r="P76" s="310"/>
      <c r="Q76" s="331"/>
    </row>
    <row r="77" spans="1:17" hidden="1" x14ac:dyDescent="0.25">
      <c r="A77" s="30">
        <v>2111</v>
      </c>
      <c r="B77" s="41" t="s">
        <v>77</v>
      </c>
      <c r="C77" s="190">
        <f t="shared" si="24"/>
        <v>0</v>
      </c>
      <c r="D77" s="265"/>
      <c r="E77" s="43"/>
      <c r="F77" s="93">
        <f t="shared" ref="F77:F78" si="58">D77+E77</f>
        <v>0</v>
      </c>
      <c r="G77" s="230"/>
      <c r="H77" s="43"/>
      <c r="I77" s="87">
        <f t="shared" ref="I77:I78" si="59">G77+H77</f>
        <v>0</v>
      </c>
      <c r="J77" s="265"/>
      <c r="K77" s="43"/>
      <c r="L77" s="93">
        <f t="shared" ref="L77:L78" si="60">J77+K77</f>
        <v>0</v>
      </c>
      <c r="M77" s="819"/>
      <c r="N77" s="820"/>
      <c r="O77" s="821">
        <f t="shared" ref="O77:O78" si="61">M77+N77</f>
        <v>0</v>
      </c>
      <c r="P77" s="311"/>
      <c r="Q77" s="331"/>
    </row>
    <row r="78" spans="1:17" ht="24" x14ac:dyDescent="0.25">
      <c r="A78" s="30">
        <v>2112</v>
      </c>
      <c r="B78" s="41" t="s">
        <v>78</v>
      </c>
      <c r="C78" s="190">
        <f t="shared" si="24"/>
        <v>57</v>
      </c>
      <c r="D78" s="265"/>
      <c r="E78" s="155"/>
      <c r="F78" s="312">
        <f t="shared" si="58"/>
        <v>0</v>
      </c>
      <c r="G78" s="230"/>
      <c r="H78" s="155"/>
      <c r="I78" s="312">
        <f t="shared" si="59"/>
        <v>0</v>
      </c>
      <c r="J78" s="265">
        <v>57</v>
      </c>
      <c r="K78" s="43"/>
      <c r="L78" s="93">
        <f t="shared" si="60"/>
        <v>57</v>
      </c>
      <c r="M78" s="819"/>
      <c r="N78" s="820"/>
      <c r="O78" s="821">
        <f t="shared" si="61"/>
        <v>0</v>
      </c>
      <c r="P78" s="311"/>
      <c r="Q78" s="331"/>
    </row>
    <row r="79" spans="1:17" ht="24" x14ac:dyDescent="0.25">
      <c r="A79" s="72">
        <v>2120</v>
      </c>
      <c r="B79" s="41" t="s">
        <v>79</v>
      </c>
      <c r="C79" s="190">
        <f t="shared" si="24"/>
        <v>3529</v>
      </c>
      <c r="D79" s="129">
        <f t="shared" ref="D79:E79" si="62">SUM(D80:D81)</f>
        <v>1309</v>
      </c>
      <c r="E79" s="87">
        <f t="shared" si="62"/>
        <v>0</v>
      </c>
      <c r="F79" s="312">
        <f>SUM(F80:F81)</f>
        <v>1309</v>
      </c>
      <c r="G79" s="231">
        <f t="shared" ref="G79:O79" si="63">SUM(G80:G81)</f>
        <v>0</v>
      </c>
      <c r="H79" s="87">
        <f t="shared" si="63"/>
        <v>0</v>
      </c>
      <c r="I79" s="312">
        <f t="shared" si="63"/>
        <v>0</v>
      </c>
      <c r="J79" s="129">
        <f t="shared" si="63"/>
        <v>0</v>
      </c>
      <c r="K79" s="73">
        <f t="shared" si="63"/>
        <v>2220</v>
      </c>
      <c r="L79" s="93">
        <f t="shared" si="63"/>
        <v>2220</v>
      </c>
      <c r="M79" s="822">
        <f t="shared" si="63"/>
        <v>0</v>
      </c>
      <c r="N79" s="823">
        <f t="shared" si="63"/>
        <v>0</v>
      </c>
      <c r="O79" s="821">
        <f t="shared" si="63"/>
        <v>0</v>
      </c>
      <c r="P79" s="311"/>
      <c r="Q79" s="331"/>
    </row>
    <row r="80" spans="1:17" ht="42.75" customHeight="1" x14ac:dyDescent="0.25">
      <c r="A80" s="30">
        <v>2121</v>
      </c>
      <c r="B80" s="41" t="s">
        <v>77</v>
      </c>
      <c r="C80" s="190">
        <f t="shared" si="24"/>
        <v>1490</v>
      </c>
      <c r="D80" s="265">
        <v>920</v>
      </c>
      <c r="E80" s="155"/>
      <c r="F80" s="312">
        <f t="shared" ref="F80:F81" si="64">D80+E80</f>
        <v>920</v>
      </c>
      <c r="G80" s="230"/>
      <c r="H80" s="155"/>
      <c r="I80" s="312">
        <f t="shared" ref="I80:I81" si="65">G80+H80</f>
        <v>0</v>
      </c>
      <c r="J80" s="265"/>
      <c r="K80" s="43">
        <v>570</v>
      </c>
      <c r="L80" s="93">
        <f t="shared" ref="L80:L81" si="66">J80+K80</f>
        <v>570</v>
      </c>
      <c r="M80" s="819"/>
      <c r="N80" s="820"/>
      <c r="O80" s="821">
        <f t="shared" ref="O80:O81" si="67">M80+N80</f>
        <v>0</v>
      </c>
      <c r="P80" s="442" t="s">
        <v>913</v>
      </c>
      <c r="Q80" s="331"/>
    </row>
    <row r="81" spans="1:17" ht="69" customHeight="1" x14ac:dyDescent="0.25">
      <c r="A81" s="30">
        <v>2122</v>
      </c>
      <c r="B81" s="41" t="s">
        <v>78</v>
      </c>
      <c r="C81" s="190">
        <f t="shared" si="24"/>
        <v>2039</v>
      </c>
      <c r="D81" s="265">
        <v>389</v>
      </c>
      <c r="E81" s="155"/>
      <c r="F81" s="312">
        <f t="shared" si="64"/>
        <v>389</v>
      </c>
      <c r="G81" s="230"/>
      <c r="H81" s="155"/>
      <c r="I81" s="312">
        <f t="shared" si="65"/>
        <v>0</v>
      </c>
      <c r="J81" s="265"/>
      <c r="K81" s="43">
        <v>1650</v>
      </c>
      <c r="L81" s="93">
        <f t="shared" si="66"/>
        <v>1650</v>
      </c>
      <c r="M81" s="819"/>
      <c r="N81" s="820"/>
      <c r="O81" s="821">
        <f t="shared" si="67"/>
        <v>0</v>
      </c>
      <c r="P81" s="442" t="s">
        <v>914</v>
      </c>
      <c r="Q81" s="331"/>
    </row>
    <row r="82" spans="1:17" x14ac:dyDescent="0.25">
      <c r="A82" s="34">
        <v>2200</v>
      </c>
      <c r="B82" s="69" t="s">
        <v>80</v>
      </c>
      <c r="C82" s="188">
        <f t="shared" si="24"/>
        <v>51829</v>
      </c>
      <c r="D82" s="127">
        <f t="shared" ref="D82:E82" si="68">SUM(D83,D88,D94,D102,D111,D115,D121,D127)</f>
        <v>31099</v>
      </c>
      <c r="E82" s="120">
        <f t="shared" si="68"/>
        <v>0</v>
      </c>
      <c r="F82" s="314">
        <f>SUM(F83,F88,F94,F102,F111,F115,F121,F127)</f>
        <v>31099</v>
      </c>
      <c r="G82" s="228">
        <f t="shared" ref="G82:O82" si="69">SUM(G83,G88,G94,G102,G111,G115,G121,G127)</f>
        <v>0</v>
      </c>
      <c r="H82" s="120">
        <f t="shared" si="69"/>
        <v>0</v>
      </c>
      <c r="I82" s="314">
        <f t="shared" si="69"/>
        <v>0</v>
      </c>
      <c r="J82" s="127">
        <f t="shared" si="69"/>
        <v>18950</v>
      </c>
      <c r="K82" s="36">
        <f t="shared" si="69"/>
        <v>1780</v>
      </c>
      <c r="L82" s="174">
        <f t="shared" si="69"/>
        <v>20730</v>
      </c>
      <c r="M82" s="810">
        <f t="shared" si="69"/>
        <v>0</v>
      </c>
      <c r="N82" s="811">
        <f t="shared" si="69"/>
        <v>0</v>
      </c>
      <c r="O82" s="812">
        <f t="shared" si="69"/>
        <v>0</v>
      </c>
      <c r="P82" s="441"/>
      <c r="Q82" s="331"/>
    </row>
    <row r="83" spans="1:17" ht="24" x14ac:dyDescent="0.25">
      <c r="A83" s="70">
        <v>2210</v>
      </c>
      <c r="B83" s="55" t="s">
        <v>81</v>
      </c>
      <c r="C83" s="195">
        <f t="shared" si="24"/>
        <v>1299</v>
      </c>
      <c r="D83" s="82">
        <f t="shared" ref="D83:E83" si="70">SUM(D84:D87)</f>
        <v>552</v>
      </c>
      <c r="E83" s="153">
        <f t="shared" si="70"/>
        <v>0</v>
      </c>
      <c r="F83" s="309">
        <f>SUM(F84:F87)</f>
        <v>552</v>
      </c>
      <c r="G83" s="229">
        <f t="shared" ref="G83:O83" si="71">SUM(G84:G87)</f>
        <v>0</v>
      </c>
      <c r="H83" s="153">
        <f t="shared" si="71"/>
        <v>0</v>
      </c>
      <c r="I83" s="309">
        <f t="shared" si="71"/>
        <v>0</v>
      </c>
      <c r="J83" s="82">
        <f t="shared" si="71"/>
        <v>747</v>
      </c>
      <c r="K83" s="71">
        <f t="shared" si="71"/>
        <v>0</v>
      </c>
      <c r="L83" s="172">
        <f t="shared" si="71"/>
        <v>747</v>
      </c>
      <c r="M83" s="813">
        <f t="shared" si="71"/>
        <v>0</v>
      </c>
      <c r="N83" s="814">
        <f t="shared" si="71"/>
        <v>0</v>
      </c>
      <c r="O83" s="815">
        <f t="shared" si="71"/>
        <v>0</v>
      </c>
      <c r="P83" s="313"/>
      <c r="Q83" s="331"/>
    </row>
    <row r="84" spans="1:17" ht="24" hidden="1" x14ac:dyDescent="0.25">
      <c r="A84" s="27">
        <v>2211</v>
      </c>
      <c r="B84" s="38" t="s">
        <v>82</v>
      </c>
      <c r="C84" s="189">
        <f t="shared" si="24"/>
        <v>0</v>
      </c>
      <c r="D84" s="264"/>
      <c r="E84" s="40"/>
      <c r="F84" s="175">
        <f t="shared" ref="F84:F87" si="72">D84+E84</f>
        <v>0</v>
      </c>
      <c r="G84" s="220"/>
      <c r="H84" s="40"/>
      <c r="I84" s="86">
        <f t="shared" ref="I84:I87" si="73">G84+H84</f>
        <v>0</v>
      </c>
      <c r="J84" s="264"/>
      <c r="K84" s="40"/>
      <c r="L84" s="175">
        <f t="shared" ref="L84:L87" si="74">J84+K84</f>
        <v>0</v>
      </c>
      <c r="M84" s="816"/>
      <c r="N84" s="817"/>
      <c r="O84" s="818">
        <f t="shared" ref="O84:O87" si="75">M84+N84</f>
        <v>0</v>
      </c>
      <c r="P84" s="310"/>
      <c r="Q84" s="331"/>
    </row>
    <row r="85" spans="1:17" ht="36" x14ac:dyDescent="0.25">
      <c r="A85" s="30">
        <v>2212</v>
      </c>
      <c r="B85" s="41" t="s">
        <v>83</v>
      </c>
      <c r="C85" s="190">
        <f t="shared" si="24"/>
        <v>1104</v>
      </c>
      <c r="D85" s="265">
        <v>552</v>
      </c>
      <c r="E85" s="155"/>
      <c r="F85" s="312">
        <f t="shared" si="72"/>
        <v>552</v>
      </c>
      <c r="G85" s="230"/>
      <c r="H85" s="155"/>
      <c r="I85" s="312">
        <f t="shared" si="73"/>
        <v>0</v>
      </c>
      <c r="J85" s="265">
        <v>552</v>
      </c>
      <c r="K85" s="43"/>
      <c r="L85" s="93">
        <f t="shared" si="74"/>
        <v>552</v>
      </c>
      <c r="M85" s="819"/>
      <c r="N85" s="820"/>
      <c r="O85" s="821">
        <f t="shared" si="75"/>
        <v>0</v>
      </c>
      <c r="P85" s="311"/>
      <c r="Q85" s="331"/>
    </row>
    <row r="86" spans="1:17" ht="24" x14ac:dyDescent="0.25">
      <c r="A86" s="30">
        <v>2214</v>
      </c>
      <c r="B86" s="41" t="s">
        <v>84</v>
      </c>
      <c r="C86" s="190">
        <f t="shared" si="24"/>
        <v>120</v>
      </c>
      <c r="D86" s="265"/>
      <c r="E86" s="155"/>
      <c r="F86" s="312">
        <f t="shared" si="72"/>
        <v>0</v>
      </c>
      <c r="G86" s="230"/>
      <c r="H86" s="155"/>
      <c r="I86" s="312">
        <f t="shared" si="73"/>
        <v>0</v>
      </c>
      <c r="J86" s="265">
        <v>120</v>
      </c>
      <c r="K86" s="43"/>
      <c r="L86" s="93">
        <f t="shared" si="74"/>
        <v>120</v>
      </c>
      <c r="M86" s="819"/>
      <c r="N86" s="820"/>
      <c r="O86" s="821">
        <f t="shared" si="75"/>
        <v>0</v>
      </c>
      <c r="P86" s="311"/>
      <c r="Q86" s="331"/>
    </row>
    <row r="87" spans="1:17" x14ac:dyDescent="0.25">
      <c r="A87" s="30">
        <v>2219</v>
      </c>
      <c r="B87" s="41" t="s">
        <v>85</v>
      </c>
      <c r="C87" s="190">
        <f t="shared" si="24"/>
        <v>75</v>
      </c>
      <c r="D87" s="265"/>
      <c r="E87" s="155"/>
      <c r="F87" s="312">
        <f t="shared" si="72"/>
        <v>0</v>
      </c>
      <c r="G87" s="230"/>
      <c r="H87" s="155"/>
      <c r="I87" s="312">
        <f t="shared" si="73"/>
        <v>0</v>
      </c>
      <c r="J87" s="265">
        <v>75</v>
      </c>
      <c r="K87" s="43"/>
      <c r="L87" s="93">
        <f t="shared" si="74"/>
        <v>75</v>
      </c>
      <c r="M87" s="819"/>
      <c r="N87" s="820"/>
      <c r="O87" s="821">
        <f t="shared" si="75"/>
        <v>0</v>
      </c>
      <c r="P87" s="311"/>
      <c r="Q87" s="331"/>
    </row>
    <row r="88" spans="1:17" ht="24" x14ac:dyDescent="0.25">
      <c r="A88" s="72">
        <v>2220</v>
      </c>
      <c r="B88" s="41" t="s">
        <v>86</v>
      </c>
      <c r="C88" s="190">
        <f t="shared" si="24"/>
        <v>18966</v>
      </c>
      <c r="D88" s="129">
        <f t="shared" ref="D88:E88" si="76">SUM(D89:D93)</f>
        <v>14814</v>
      </c>
      <c r="E88" s="87">
        <f t="shared" si="76"/>
        <v>0</v>
      </c>
      <c r="F88" s="312">
        <f>SUM(F89:F93)</f>
        <v>14814</v>
      </c>
      <c r="G88" s="231">
        <f t="shared" ref="G88:O88" si="77">SUM(G89:G93)</f>
        <v>0</v>
      </c>
      <c r="H88" s="87">
        <f t="shared" si="77"/>
        <v>0</v>
      </c>
      <c r="I88" s="312">
        <f t="shared" si="77"/>
        <v>0</v>
      </c>
      <c r="J88" s="129">
        <f t="shared" si="77"/>
        <v>4152</v>
      </c>
      <c r="K88" s="73">
        <f t="shared" si="77"/>
        <v>0</v>
      </c>
      <c r="L88" s="93">
        <f t="shared" si="77"/>
        <v>4152</v>
      </c>
      <c r="M88" s="822">
        <f t="shared" si="77"/>
        <v>0</v>
      </c>
      <c r="N88" s="823">
        <f t="shared" si="77"/>
        <v>0</v>
      </c>
      <c r="O88" s="821">
        <f t="shared" si="77"/>
        <v>0</v>
      </c>
      <c r="P88" s="311"/>
      <c r="Q88" s="331"/>
    </row>
    <row r="89" spans="1:17" ht="24" x14ac:dyDescent="0.25">
      <c r="A89" s="30">
        <v>2221</v>
      </c>
      <c r="B89" s="41" t="s">
        <v>305</v>
      </c>
      <c r="C89" s="190">
        <f t="shared" si="24"/>
        <v>13850</v>
      </c>
      <c r="D89" s="265">
        <v>12327</v>
      </c>
      <c r="E89" s="155"/>
      <c r="F89" s="312">
        <f t="shared" ref="F89:F93" si="78">D89+E89</f>
        <v>12327</v>
      </c>
      <c r="G89" s="230"/>
      <c r="H89" s="155"/>
      <c r="I89" s="312">
        <f t="shared" ref="I89:I93" si="79">G89+H89</f>
        <v>0</v>
      </c>
      <c r="J89" s="265">
        <v>1523</v>
      </c>
      <c r="K89" s="43"/>
      <c r="L89" s="93">
        <f t="shared" ref="L89:L93" si="80">J89+K89</f>
        <v>1523</v>
      </c>
      <c r="M89" s="819"/>
      <c r="N89" s="820"/>
      <c r="O89" s="821">
        <f t="shared" ref="O89:O93" si="81">M89+N89</f>
        <v>0</v>
      </c>
      <c r="P89" s="311"/>
      <c r="Q89" s="331"/>
    </row>
    <row r="90" spans="1:17" x14ac:dyDescent="0.25">
      <c r="A90" s="30">
        <v>2222</v>
      </c>
      <c r="B90" s="41" t="s">
        <v>87</v>
      </c>
      <c r="C90" s="190">
        <f t="shared" si="24"/>
        <v>1220</v>
      </c>
      <c r="D90" s="265">
        <v>610</v>
      </c>
      <c r="E90" s="155"/>
      <c r="F90" s="312">
        <f t="shared" si="78"/>
        <v>610</v>
      </c>
      <c r="G90" s="230"/>
      <c r="H90" s="155"/>
      <c r="I90" s="312">
        <f t="shared" si="79"/>
        <v>0</v>
      </c>
      <c r="J90" s="265">
        <v>610</v>
      </c>
      <c r="K90" s="43"/>
      <c r="L90" s="93">
        <f t="shared" si="80"/>
        <v>610</v>
      </c>
      <c r="M90" s="819"/>
      <c r="N90" s="820"/>
      <c r="O90" s="821">
        <f t="shared" si="81"/>
        <v>0</v>
      </c>
      <c r="P90" s="311"/>
      <c r="Q90" s="331"/>
    </row>
    <row r="91" spans="1:17" x14ac:dyDescent="0.25">
      <c r="A91" s="30">
        <v>2223</v>
      </c>
      <c r="B91" s="41" t="s">
        <v>88</v>
      </c>
      <c r="C91" s="190">
        <f t="shared" si="24"/>
        <v>3605</v>
      </c>
      <c r="D91" s="265">
        <v>1750</v>
      </c>
      <c r="E91" s="155"/>
      <c r="F91" s="312">
        <f t="shared" si="78"/>
        <v>1750</v>
      </c>
      <c r="G91" s="230"/>
      <c r="H91" s="155"/>
      <c r="I91" s="312">
        <f t="shared" si="79"/>
        <v>0</v>
      </c>
      <c r="J91" s="265">
        <v>1855</v>
      </c>
      <c r="K91" s="43"/>
      <c r="L91" s="93">
        <f t="shared" si="80"/>
        <v>1855</v>
      </c>
      <c r="M91" s="819"/>
      <c r="N91" s="820"/>
      <c r="O91" s="821">
        <f t="shared" si="81"/>
        <v>0</v>
      </c>
      <c r="P91" s="311"/>
      <c r="Q91" s="331"/>
    </row>
    <row r="92" spans="1:17" ht="48" x14ac:dyDescent="0.25">
      <c r="A92" s="30">
        <v>2224</v>
      </c>
      <c r="B92" s="41" t="s">
        <v>89</v>
      </c>
      <c r="C92" s="190">
        <f t="shared" si="24"/>
        <v>291</v>
      </c>
      <c r="D92" s="265">
        <v>127</v>
      </c>
      <c r="E92" s="155"/>
      <c r="F92" s="312">
        <f t="shared" si="78"/>
        <v>127</v>
      </c>
      <c r="G92" s="230"/>
      <c r="H92" s="155"/>
      <c r="I92" s="312">
        <f t="shared" si="79"/>
        <v>0</v>
      </c>
      <c r="J92" s="265">
        <v>164</v>
      </c>
      <c r="K92" s="43"/>
      <c r="L92" s="93">
        <f t="shared" si="80"/>
        <v>164</v>
      </c>
      <c r="M92" s="819"/>
      <c r="N92" s="820"/>
      <c r="O92" s="821">
        <f t="shared" si="81"/>
        <v>0</v>
      </c>
      <c r="P92" s="311"/>
      <c r="Q92" s="331"/>
    </row>
    <row r="93" spans="1:17" ht="24" hidden="1" x14ac:dyDescent="0.25">
      <c r="A93" s="30">
        <v>2229</v>
      </c>
      <c r="B93" s="41" t="s">
        <v>90</v>
      </c>
      <c r="C93" s="190">
        <f t="shared" si="24"/>
        <v>0</v>
      </c>
      <c r="D93" s="265"/>
      <c r="E93" s="43"/>
      <c r="F93" s="93">
        <f t="shared" si="78"/>
        <v>0</v>
      </c>
      <c r="G93" s="230"/>
      <c r="H93" s="43"/>
      <c r="I93" s="87">
        <f t="shared" si="79"/>
        <v>0</v>
      </c>
      <c r="J93" s="265"/>
      <c r="K93" s="43"/>
      <c r="L93" s="93">
        <f t="shared" si="80"/>
        <v>0</v>
      </c>
      <c r="M93" s="819"/>
      <c r="N93" s="820"/>
      <c r="O93" s="821">
        <f t="shared" si="81"/>
        <v>0</v>
      </c>
      <c r="P93" s="311"/>
      <c r="Q93" s="331"/>
    </row>
    <row r="94" spans="1:17" ht="36" x14ac:dyDescent="0.25">
      <c r="A94" s="72">
        <v>2230</v>
      </c>
      <c r="B94" s="41" t="s">
        <v>91</v>
      </c>
      <c r="C94" s="190">
        <f t="shared" si="24"/>
        <v>1281</v>
      </c>
      <c r="D94" s="129">
        <f t="shared" ref="D94:E94" si="82">SUM(D95:D101)</f>
        <v>601</v>
      </c>
      <c r="E94" s="87">
        <f t="shared" si="82"/>
        <v>0</v>
      </c>
      <c r="F94" s="312">
        <f>SUM(F95:F101)</f>
        <v>601</v>
      </c>
      <c r="G94" s="231">
        <f t="shared" ref="G94:N94" si="83">SUM(G95:G101)</f>
        <v>0</v>
      </c>
      <c r="H94" s="87">
        <f t="shared" si="83"/>
        <v>0</v>
      </c>
      <c r="I94" s="312">
        <f t="shared" si="83"/>
        <v>0</v>
      </c>
      <c r="J94" s="129">
        <f t="shared" si="83"/>
        <v>680</v>
      </c>
      <c r="K94" s="73">
        <f t="shared" si="83"/>
        <v>0</v>
      </c>
      <c r="L94" s="93">
        <f t="shared" si="83"/>
        <v>680</v>
      </c>
      <c r="M94" s="822">
        <f t="shared" si="83"/>
        <v>0</v>
      </c>
      <c r="N94" s="823">
        <f t="shared" si="83"/>
        <v>0</v>
      </c>
      <c r="O94" s="821">
        <f>SUM(O95:O101)</f>
        <v>0</v>
      </c>
      <c r="P94" s="311"/>
      <c r="Q94" s="331"/>
    </row>
    <row r="95" spans="1:17" ht="24" hidden="1" x14ac:dyDescent="0.25">
      <c r="A95" s="30">
        <v>2231</v>
      </c>
      <c r="B95" s="41" t="s">
        <v>92</v>
      </c>
      <c r="C95" s="190">
        <f t="shared" si="24"/>
        <v>0</v>
      </c>
      <c r="D95" s="265"/>
      <c r="E95" s="43"/>
      <c r="F95" s="93">
        <f t="shared" ref="F95:F101" si="84">D95+E95</f>
        <v>0</v>
      </c>
      <c r="G95" s="230"/>
      <c r="H95" s="43"/>
      <c r="I95" s="87">
        <f t="shared" ref="I95:I101" si="85">G95+H95</f>
        <v>0</v>
      </c>
      <c r="J95" s="265"/>
      <c r="K95" s="43"/>
      <c r="L95" s="93">
        <f t="shared" ref="L95:L101" si="86">J95+K95</f>
        <v>0</v>
      </c>
      <c r="M95" s="819"/>
      <c r="N95" s="820"/>
      <c r="O95" s="821">
        <f t="shared" ref="O95:O101" si="87">M95+N95</f>
        <v>0</v>
      </c>
      <c r="P95" s="311"/>
      <c r="Q95" s="331"/>
    </row>
    <row r="96" spans="1:17" ht="36" hidden="1" x14ac:dyDescent="0.25">
      <c r="A96" s="30">
        <v>2232</v>
      </c>
      <c r="B96" s="41" t="s">
        <v>93</v>
      </c>
      <c r="C96" s="190">
        <f t="shared" si="24"/>
        <v>0</v>
      </c>
      <c r="D96" s="265"/>
      <c r="E96" s="43"/>
      <c r="F96" s="93">
        <f t="shared" si="84"/>
        <v>0</v>
      </c>
      <c r="G96" s="230"/>
      <c r="H96" s="43"/>
      <c r="I96" s="87">
        <f t="shared" si="85"/>
        <v>0</v>
      </c>
      <c r="J96" s="265"/>
      <c r="K96" s="43"/>
      <c r="L96" s="93">
        <f t="shared" si="86"/>
        <v>0</v>
      </c>
      <c r="M96" s="819"/>
      <c r="N96" s="820"/>
      <c r="O96" s="821">
        <f t="shared" si="87"/>
        <v>0</v>
      </c>
      <c r="P96" s="311"/>
      <c r="Q96" s="331"/>
    </row>
    <row r="97" spans="1:17" ht="24" hidden="1" x14ac:dyDescent="0.25">
      <c r="A97" s="27">
        <v>2233</v>
      </c>
      <c r="B97" s="38" t="s">
        <v>94</v>
      </c>
      <c r="C97" s="189">
        <f t="shared" si="24"/>
        <v>0</v>
      </c>
      <c r="D97" s="264"/>
      <c r="E97" s="40"/>
      <c r="F97" s="175">
        <f t="shared" si="84"/>
        <v>0</v>
      </c>
      <c r="G97" s="220"/>
      <c r="H97" s="40"/>
      <c r="I97" s="86">
        <f t="shared" si="85"/>
        <v>0</v>
      </c>
      <c r="J97" s="264"/>
      <c r="K97" s="40"/>
      <c r="L97" s="175">
        <f t="shared" si="86"/>
        <v>0</v>
      </c>
      <c r="M97" s="816"/>
      <c r="N97" s="817"/>
      <c r="O97" s="818">
        <f t="shared" si="87"/>
        <v>0</v>
      </c>
      <c r="P97" s="310"/>
      <c r="Q97" s="331"/>
    </row>
    <row r="98" spans="1:17" ht="36" hidden="1" x14ac:dyDescent="0.25">
      <c r="A98" s="30">
        <v>2234</v>
      </c>
      <c r="B98" s="41" t="s">
        <v>95</v>
      </c>
      <c r="C98" s="190">
        <f t="shared" si="24"/>
        <v>0</v>
      </c>
      <c r="D98" s="265"/>
      <c r="E98" s="43"/>
      <c r="F98" s="93">
        <f t="shared" si="84"/>
        <v>0</v>
      </c>
      <c r="G98" s="230"/>
      <c r="H98" s="43"/>
      <c r="I98" s="87">
        <f t="shared" si="85"/>
        <v>0</v>
      </c>
      <c r="J98" s="265"/>
      <c r="K98" s="43"/>
      <c r="L98" s="93">
        <f t="shared" si="86"/>
        <v>0</v>
      </c>
      <c r="M98" s="819"/>
      <c r="N98" s="820"/>
      <c r="O98" s="821">
        <f t="shared" si="87"/>
        <v>0</v>
      </c>
      <c r="P98" s="311"/>
      <c r="Q98" s="331"/>
    </row>
    <row r="99" spans="1:17" ht="24" x14ac:dyDescent="0.25">
      <c r="A99" s="30">
        <v>2235</v>
      </c>
      <c r="B99" s="41" t="s">
        <v>96</v>
      </c>
      <c r="C99" s="190">
        <f t="shared" si="24"/>
        <v>300</v>
      </c>
      <c r="D99" s="265"/>
      <c r="E99" s="155"/>
      <c r="F99" s="312">
        <f t="shared" si="84"/>
        <v>0</v>
      </c>
      <c r="G99" s="230"/>
      <c r="H99" s="155"/>
      <c r="I99" s="312">
        <f t="shared" si="85"/>
        <v>0</v>
      </c>
      <c r="J99" s="265">
        <v>300</v>
      </c>
      <c r="K99" s="43"/>
      <c r="L99" s="93">
        <f t="shared" si="86"/>
        <v>300</v>
      </c>
      <c r="M99" s="819"/>
      <c r="N99" s="820"/>
      <c r="O99" s="821">
        <f t="shared" si="87"/>
        <v>0</v>
      </c>
      <c r="P99" s="311"/>
      <c r="Q99" s="331"/>
    </row>
    <row r="100" spans="1:17" hidden="1" x14ac:dyDescent="0.25">
      <c r="A100" s="30">
        <v>2236</v>
      </c>
      <c r="B100" s="41" t="s">
        <v>97</v>
      </c>
      <c r="C100" s="190">
        <f t="shared" si="24"/>
        <v>0</v>
      </c>
      <c r="D100" s="265"/>
      <c r="E100" s="43"/>
      <c r="F100" s="93">
        <f t="shared" si="84"/>
        <v>0</v>
      </c>
      <c r="G100" s="230"/>
      <c r="H100" s="43"/>
      <c r="I100" s="87">
        <f t="shared" si="85"/>
        <v>0</v>
      </c>
      <c r="J100" s="265"/>
      <c r="K100" s="43"/>
      <c r="L100" s="93">
        <f t="shared" si="86"/>
        <v>0</v>
      </c>
      <c r="M100" s="819"/>
      <c r="N100" s="820"/>
      <c r="O100" s="821">
        <f t="shared" si="87"/>
        <v>0</v>
      </c>
      <c r="P100" s="311"/>
      <c r="Q100" s="331"/>
    </row>
    <row r="101" spans="1:17" ht="24" x14ac:dyDescent="0.25">
      <c r="A101" s="30">
        <v>2239</v>
      </c>
      <c r="B101" s="41" t="s">
        <v>98</v>
      </c>
      <c r="C101" s="190">
        <f t="shared" si="24"/>
        <v>981</v>
      </c>
      <c r="D101" s="265">
        <v>601</v>
      </c>
      <c r="E101" s="155"/>
      <c r="F101" s="312">
        <f t="shared" si="84"/>
        <v>601</v>
      </c>
      <c r="G101" s="230"/>
      <c r="H101" s="155"/>
      <c r="I101" s="312">
        <f t="shared" si="85"/>
        <v>0</v>
      </c>
      <c r="J101" s="265">
        <v>380</v>
      </c>
      <c r="K101" s="43"/>
      <c r="L101" s="93">
        <f t="shared" si="86"/>
        <v>380</v>
      </c>
      <c r="M101" s="819"/>
      <c r="N101" s="820"/>
      <c r="O101" s="821">
        <f t="shared" si="87"/>
        <v>0</v>
      </c>
      <c r="P101" s="442"/>
      <c r="Q101" s="331"/>
    </row>
    <row r="102" spans="1:17" ht="36" x14ac:dyDescent="0.25">
      <c r="A102" s="72">
        <v>2240</v>
      </c>
      <c r="B102" s="41" t="s">
        <v>99</v>
      </c>
      <c r="C102" s="190">
        <f t="shared" si="24"/>
        <v>2170</v>
      </c>
      <c r="D102" s="129">
        <f t="shared" ref="D102:E102" si="88">SUM(D103:D110)</f>
        <v>940</v>
      </c>
      <c r="E102" s="87">
        <f t="shared" si="88"/>
        <v>0</v>
      </c>
      <c r="F102" s="312">
        <f>SUM(F103:F110)</f>
        <v>940</v>
      </c>
      <c r="G102" s="231">
        <f t="shared" ref="G102:N102" si="89">SUM(G103:G110)</f>
        <v>0</v>
      </c>
      <c r="H102" s="87">
        <f t="shared" si="89"/>
        <v>0</v>
      </c>
      <c r="I102" s="312">
        <f t="shared" si="89"/>
        <v>0</v>
      </c>
      <c r="J102" s="129">
        <f t="shared" si="89"/>
        <v>1230</v>
      </c>
      <c r="K102" s="73">
        <f t="shared" si="89"/>
        <v>0</v>
      </c>
      <c r="L102" s="93">
        <f t="shared" si="89"/>
        <v>1230</v>
      </c>
      <c r="M102" s="822">
        <f t="shared" si="89"/>
        <v>0</v>
      </c>
      <c r="N102" s="823">
        <f t="shared" si="89"/>
        <v>0</v>
      </c>
      <c r="O102" s="821">
        <f>SUM(O103:O110)</f>
        <v>0</v>
      </c>
      <c r="P102" s="311"/>
      <c r="Q102" s="331"/>
    </row>
    <row r="103" spans="1:17" hidden="1" x14ac:dyDescent="0.25">
      <c r="A103" s="30">
        <v>2241</v>
      </c>
      <c r="B103" s="41" t="s">
        <v>100</v>
      </c>
      <c r="C103" s="190">
        <f t="shared" si="24"/>
        <v>0</v>
      </c>
      <c r="D103" s="265"/>
      <c r="E103" s="43"/>
      <c r="F103" s="93">
        <f t="shared" ref="F103:F110" si="90">D103+E103</f>
        <v>0</v>
      </c>
      <c r="G103" s="230"/>
      <c r="H103" s="43"/>
      <c r="I103" s="87">
        <f t="shared" ref="I103:I110" si="91">G103+H103</f>
        <v>0</v>
      </c>
      <c r="J103" s="265"/>
      <c r="K103" s="43"/>
      <c r="L103" s="93">
        <f t="shared" ref="L103:L110" si="92">J103+K103</f>
        <v>0</v>
      </c>
      <c r="M103" s="819"/>
      <c r="N103" s="820"/>
      <c r="O103" s="821">
        <f t="shared" ref="O103:O110" si="93">M103+N103</f>
        <v>0</v>
      </c>
      <c r="P103" s="311"/>
      <c r="Q103" s="331"/>
    </row>
    <row r="104" spans="1:17" ht="24" hidden="1" x14ac:dyDescent="0.25">
      <c r="A104" s="30">
        <v>2242</v>
      </c>
      <c r="B104" s="41" t="s">
        <v>101</v>
      </c>
      <c r="C104" s="190">
        <f t="shared" si="24"/>
        <v>0</v>
      </c>
      <c r="D104" s="265"/>
      <c r="E104" s="43"/>
      <c r="F104" s="93">
        <f t="shared" si="90"/>
        <v>0</v>
      </c>
      <c r="G104" s="230"/>
      <c r="H104" s="43"/>
      <c r="I104" s="87">
        <f t="shared" si="91"/>
        <v>0</v>
      </c>
      <c r="J104" s="265"/>
      <c r="K104" s="43"/>
      <c r="L104" s="93">
        <f t="shared" si="92"/>
        <v>0</v>
      </c>
      <c r="M104" s="819"/>
      <c r="N104" s="820"/>
      <c r="O104" s="821">
        <f t="shared" si="93"/>
        <v>0</v>
      </c>
      <c r="P104" s="311"/>
      <c r="Q104" s="331"/>
    </row>
    <row r="105" spans="1:17" ht="24" x14ac:dyDescent="0.25">
      <c r="A105" s="30">
        <v>2243</v>
      </c>
      <c r="B105" s="41" t="s">
        <v>102</v>
      </c>
      <c r="C105" s="190">
        <f t="shared" si="24"/>
        <v>445</v>
      </c>
      <c r="D105" s="265"/>
      <c r="E105" s="155"/>
      <c r="F105" s="312">
        <f t="shared" si="90"/>
        <v>0</v>
      </c>
      <c r="G105" s="230"/>
      <c r="H105" s="155"/>
      <c r="I105" s="312">
        <f t="shared" si="91"/>
        <v>0</v>
      </c>
      <c r="J105" s="265">
        <v>445</v>
      </c>
      <c r="K105" s="43"/>
      <c r="L105" s="93">
        <f t="shared" si="92"/>
        <v>445</v>
      </c>
      <c r="M105" s="819"/>
      <c r="N105" s="820"/>
      <c r="O105" s="821">
        <f t="shared" si="93"/>
        <v>0</v>
      </c>
      <c r="P105" s="311"/>
      <c r="Q105" s="331"/>
    </row>
    <row r="106" spans="1:17" x14ac:dyDescent="0.25">
      <c r="A106" s="30">
        <v>2244</v>
      </c>
      <c r="B106" s="41" t="s">
        <v>103</v>
      </c>
      <c r="C106" s="190">
        <f t="shared" si="24"/>
        <v>1725</v>
      </c>
      <c r="D106" s="265">
        <v>940</v>
      </c>
      <c r="E106" s="155"/>
      <c r="F106" s="312">
        <f t="shared" si="90"/>
        <v>940</v>
      </c>
      <c r="G106" s="230"/>
      <c r="H106" s="155"/>
      <c r="I106" s="312">
        <f t="shared" si="91"/>
        <v>0</v>
      </c>
      <c r="J106" s="265">
        <v>785</v>
      </c>
      <c r="K106" s="43"/>
      <c r="L106" s="93">
        <f t="shared" si="92"/>
        <v>785</v>
      </c>
      <c r="M106" s="819"/>
      <c r="N106" s="820"/>
      <c r="O106" s="821">
        <f t="shared" si="93"/>
        <v>0</v>
      </c>
      <c r="P106" s="311"/>
      <c r="Q106" s="331"/>
    </row>
    <row r="107" spans="1:17" ht="24" hidden="1" x14ac:dyDescent="0.25">
      <c r="A107" s="30">
        <v>2246</v>
      </c>
      <c r="B107" s="41" t="s">
        <v>104</v>
      </c>
      <c r="C107" s="190">
        <f t="shared" si="24"/>
        <v>0</v>
      </c>
      <c r="D107" s="265"/>
      <c r="E107" s="43"/>
      <c r="F107" s="93">
        <f t="shared" si="90"/>
        <v>0</v>
      </c>
      <c r="G107" s="230"/>
      <c r="H107" s="43"/>
      <c r="I107" s="87">
        <f t="shared" si="91"/>
        <v>0</v>
      </c>
      <c r="J107" s="265"/>
      <c r="K107" s="43"/>
      <c r="L107" s="93">
        <f t="shared" si="92"/>
        <v>0</v>
      </c>
      <c r="M107" s="819"/>
      <c r="N107" s="820"/>
      <c r="O107" s="821">
        <f t="shared" si="93"/>
        <v>0</v>
      </c>
      <c r="P107" s="311"/>
      <c r="Q107" s="331"/>
    </row>
    <row r="108" spans="1:17" hidden="1" x14ac:dyDescent="0.25">
      <c r="A108" s="30">
        <v>2247</v>
      </c>
      <c r="B108" s="41" t="s">
        <v>105</v>
      </c>
      <c r="C108" s="190">
        <f t="shared" si="24"/>
        <v>0</v>
      </c>
      <c r="D108" s="265"/>
      <c r="E108" s="43"/>
      <c r="F108" s="93">
        <f t="shared" si="90"/>
        <v>0</v>
      </c>
      <c r="G108" s="230"/>
      <c r="H108" s="43"/>
      <c r="I108" s="87">
        <f t="shared" si="91"/>
        <v>0</v>
      </c>
      <c r="J108" s="265"/>
      <c r="K108" s="43"/>
      <c r="L108" s="93">
        <f t="shared" si="92"/>
        <v>0</v>
      </c>
      <c r="M108" s="819"/>
      <c r="N108" s="820"/>
      <c r="O108" s="821">
        <f t="shared" si="93"/>
        <v>0</v>
      </c>
      <c r="P108" s="311"/>
      <c r="Q108" s="331"/>
    </row>
    <row r="109" spans="1:17" ht="24" hidden="1" x14ac:dyDescent="0.25">
      <c r="A109" s="30">
        <v>2248</v>
      </c>
      <c r="B109" s="41" t="s">
        <v>106</v>
      </c>
      <c r="C109" s="190">
        <f t="shared" si="24"/>
        <v>0</v>
      </c>
      <c r="D109" s="265"/>
      <c r="E109" s="43"/>
      <c r="F109" s="93">
        <f t="shared" si="90"/>
        <v>0</v>
      </c>
      <c r="G109" s="230"/>
      <c r="H109" s="43"/>
      <c r="I109" s="87">
        <f t="shared" si="91"/>
        <v>0</v>
      </c>
      <c r="J109" s="265"/>
      <c r="K109" s="43"/>
      <c r="L109" s="93">
        <f t="shared" si="92"/>
        <v>0</v>
      </c>
      <c r="M109" s="819"/>
      <c r="N109" s="820"/>
      <c r="O109" s="821">
        <f t="shared" si="93"/>
        <v>0</v>
      </c>
      <c r="P109" s="311"/>
      <c r="Q109" s="331"/>
    </row>
    <row r="110" spans="1:17" ht="24" hidden="1" x14ac:dyDescent="0.25">
      <c r="A110" s="30">
        <v>2249</v>
      </c>
      <c r="B110" s="41" t="s">
        <v>107</v>
      </c>
      <c r="C110" s="190">
        <f t="shared" si="24"/>
        <v>0</v>
      </c>
      <c r="D110" s="265"/>
      <c r="E110" s="43"/>
      <c r="F110" s="93">
        <f t="shared" si="90"/>
        <v>0</v>
      </c>
      <c r="G110" s="230"/>
      <c r="H110" s="43"/>
      <c r="I110" s="87">
        <f t="shared" si="91"/>
        <v>0</v>
      </c>
      <c r="J110" s="265"/>
      <c r="K110" s="43"/>
      <c r="L110" s="93">
        <f t="shared" si="92"/>
        <v>0</v>
      </c>
      <c r="M110" s="819"/>
      <c r="N110" s="820"/>
      <c r="O110" s="821">
        <f t="shared" si="93"/>
        <v>0</v>
      </c>
      <c r="P110" s="311"/>
      <c r="Q110" s="331"/>
    </row>
    <row r="111" spans="1:17" hidden="1" x14ac:dyDescent="0.25">
      <c r="A111" s="72">
        <v>2250</v>
      </c>
      <c r="B111" s="41" t="s">
        <v>108</v>
      </c>
      <c r="C111" s="190">
        <f t="shared" si="24"/>
        <v>0</v>
      </c>
      <c r="D111" s="129">
        <f t="shared" ref="D111:E111" si="94">SUM(D112:D114)</f>
        <v>0</v>
      </c>
      <c r="E111" s="73">
        <f t="shared" si="94"/>
        <v>0</v>
      </c>
      <c r="F111" s="93">
        <f>SUM(F112:F114)</f>
        <v>0</v>
      </c>
      <c r="G111" s="231">
        <f t="shared" ref="G111:N111" si="95">SUM(G112:G114)</f>
        <v>0</v>
      </c>
      <c r="H111" s="73">
        <f t="shared" si="95"/>
        <v>0</v>
      </c>
      <c r="I111" s="87">
        <f t="shared" si="95"/>
        <v>0</v>
      </c>
      <c r="J111" s="129">
        <f t="shared" si="95"/>
        <v>0</v>
      </c>
      <c r="K111" s="73">
        <f t="shared" si="95"/>
        <v>0</v>
      </c>
      <c r="L111" s="93">
        <f t="shared" si="95"/>
        <v>0</v>
      </c>
      <c r="M111" s="822">
        <f t="shared" si="95"/>
        <v>0</v>
      </c>
      <c r="N111" s="823">
        <f t="shared" si="95"/>
        <v>0</v>
      </c>
      <c r="O111" s="821">
        <f>SUM(O112:O114)</f>
        <v>0</v>
      </c>
      <c r="P111" s="311"/>
      <c r="Q111" s="331"/>
    </row>
    <row r="112" spans="1:17" hidden="1" x14ac:dyDescent="0.25">
      <c r="A112" s="30">
        <v>2251</v>
      </c>
      <c r="B112" s="41" t="s">
        <v>109</v>
      </c>
      <c r="C112" s="190">
        <f t="shared" si="24"/>
        <v>0</v>
      </c>
      <c r="D112" s="265"/>
      <c r="E112" s="43"/>
      <c r="F112" s="93">
        <f t="shared" ref="F112:F114" si="96">D112+E112</f>
        <v>0</v>
      </c>
      <c r="G112" s="230"/>
      <c r="H112" s="43"/>
      <c r="I112" s="87">
        <f t="shared" ref="I112:I114" si="97">G112+H112</f>
        <v>0</v>
      </c>
      <c r="J112" s="265"/>
      <c r="K112" s="43"/>
      <c r="L112" s="93">
        <f t="shared" ref="L112:L114" si="98">J112+K112</f>
        <v>0</v>
      </c>
      <c r="M112" s="819"/>
      <c r="N112" s="820"/>
      <c r="O112" s="821">
        <f t="shared" ref="O112:O114" si="99">M112+N112</f>
        <v>0</v>
      </c>
      <c r="P112" s="311"/>
      <c r="Q112" s="331"/>
    </row>
    <row r="113" spans="1:17" ht="24" hidden="1" x14ac:dyDescent="0.25">
      <c r="A113" s="30">
        <v>2252</v>
      </c>
      <c r="B113" s="41" t="s">
        <v>110</v>
      </c>
      <c r="C113" s="190">
        <f t="shared" ref="C113:C176" si="100">SUM(F113,I113,L113,O113)</f>
        <v>0</v>
      </c>
      <c r="D113" s="265"/>
      <c r="E113" s="43"/>
      <c r="F113" s="93">
        <f t="shared" si="96"/>
        <v>0</v>
      </c>
      <c r="G113" s="230"/>
      <c r="H113" s="43"/>
      <c r="I113" s="87">
        <f t="shared" si="97"/>
        <v>0</v>
      </c>
      <c r="J113" s="265"/>
      <c r="K113" s="43"/>
      <c r="L113" s="93">
        <f t="shared" si="98"/>
        <v>0</v>
      </c>
      <c r="M113" s="819"/>
      <c r="N113" s="820"/>
      <c r="O113" s="821">
        <f t="shared" si="99"/>
        <v>0</v>
      </c>
      <c r="P113" s="311"/>
      <c r="Q113" s="331"/>
    </row>
    <row r="114" spans="1:17" ht="24" hidden="1" x14ac:dyDescent="0.25">
      <c r="A114" s="30">
        <v>2259</v>
      </c>
      <c r="B114" s="41" t="s">
        <v>111</v>
      </c>
      <c r="C114" s="190">
        <f t="shared" si="100"/>
        <v>0</v>
      </c>
      <c r="D114" s="265"/>
      <c r="E114" s="43"/>
      <c r="F114" s="93">
        <f t="shared" si="96"/>
        <v>0</v>
      </c>
      <c r="G114" s="230"/>
      <c r="H114" s="43"/>
      <c r="I114" s="87">
        <f t="shared" si="97"/>
        <v>0</v>
      </c>
      <c r="J114" s="265"/>
      <c r="K114" s="43"/>
      <c r="L114" s="93">
        <f t="shared" si="98"/>
        <v>0</v>
      </c>
      <c r="M114" s="819"/>
      <c r="N114" s="820"/>
      <c r="O114" s="821">
        <f t="shared" si="99"/>
        <v>0</v>
      </c>
      <c r="P114" s="311"/>
      <c r="Q114" s="331"/>
    </row>
    <row r="115" spans="1:17" x14ac:dyDescent="0.25">
      <c r="A115" s="72">
        <v>2260</v>
      </c>
      <c r="B115" s="41" t="s">
        <v>112</v>
      </c>
      <c r="C115" s="190">
        <f t="shared" si="100"/>
        <v>20497</v>
      </c>
      <c r="D115" s="129">
        <f t="shared" ref="D115:E115" si="101">SUM(D116:D120)</f>
        <v>10711</v>
      </c>
      <c r="E115" s="87">
        <f t="shared" si="101"/>
        <v>0</v>
      </c>
      <c r="F115" s="312">
        <f>SUM(F116:F120)</f>
        <v>10711</v>
      </c>
      <c r="G115" s="231">
        <f t="shared" ref="G115:N115" si="102">SUM(G116:G120)</f>
        <v>0</v>
      </c>
      <c r="H115" s="87">
        <f t="shared" si="102"/>
        <v>0</v>
      </c>
      <c r="I115" s="312">
        <f t="shared" si="102"/>
        <v>0</v>
      </c>
      <c r="J115" s="129">
        <f t="shared" si="102"/>
        <v>9786</v>
      </c>
      <c r="K115" s="73">
        <f t="shared" si="102"/>
        <v>0</v>
      </c>
      <c r="L115" s="93">
        <f t="shared" si="102"/>
        <v>9786</v>
      </c>
      <c r="M115" s="822">
        <f t="shared" si="102"/>
        <v>0</v>
      </c>
      <c r="N115" s="823">
        <f t="shared" si="102"/>
        <v>0</v>
      </c>
      <c r="O115" s="821">
        <f>SUM(O116:O120)</f>
        <v>0</v>
      </c>
      <c r="P115" s="311"/>
      <c r="Q115" s="331"/>
    </row>
    <row r="116" spans="1:17" x14ac:dyDescent="0.25">
      <c r="A116" s="30">
        <v>2261</v>
      </c>
      <c r="B116" s="41" t="s">
        <v>113</v>
      </c>
      <c r="C116" s="190">
        <f t="shared" si="100"/>
        <v>18073</v>
      </c>
      <c r="D116" s="265">
        <v>9037</v>
      </c>
      <c r="E116" s="155"/>
      <c r="F116" s="312">
        <f t="shared" ref="F116:F120" si="103">D116+E116</f>
        <v>9037</v>
      </c>
      <c r="G116" s="230"/>
      <c r="H116" s="155"/>
      <c r="I116" s="312">
        <f t="shared" ref="I116:I120" si="104">G116+H116</f>
        <v>0</v>
      </c>
      <c r="J116" s="265">
        <v>9036</v>
      </c>
      <c r="K116" s="43"/>
      <c r="L116" s="93">
        <f t="shared" ref="L116:L120" si="105">J116+K116</f>
        <v>9036</v>
      </c>
      <c r="M116" s="819"/>
      <c r="N116" s="820"/>
      <c r="O116" s="821">
        <f t="shared" ref="O116:O120" si="106">M116+N116</f>
        <v>0</v>
      </c>
      <c r="P116" s="311"/>
      <c r="Q116" s="331"/>
    </row>
    <row r="117" spans="1:17" ht="30" customHeight="1" x14ac:dyDescent="0.25">
      <c r="A117" s="30">
        <v>2262</v>
      </c>
      <c r="B117" s="41" t="s">
        <v>114</v>
      </c>
      <c r="C117" s="190">
        <f t="shared" si="100"/>
        <v>2400</v>
      </c>
      <c r="D117" s="265">
        <v>1650</v>
      </c>
      <c r="E117" s="155"/>
      <c r="F117" s="312">
        <f t="shared" si="103"/>
        <v>1650</v>
      </c>
      <c r="G117" s="230"/>
      <c r="H117" s="155"/>
      <c r="I117" s="312">
        <f t="shared" si="104"/>
        <v>0</v>
      </c>
      <c r="J117" s="265">
        <v>750</v>
      </c>
      <c r="K117" s="43"/>
      <c r="L117" s="93">
        <f t="shared" si="105"/>
        <v>750</v>
      </c>
      <c r="M117" s="819"/>
      <c r="N117" s="820"/>
      <c r="O117" s="821">
        <f t="shared" si="106"/>
        <v>0</v>
      </c>
      <c r="P117" s="442"/>
      <c r="Q117" s="331"/>
    </row>
    <row r="118" spans="1:17" hidden="1" x14ac:dyDescent="0.25">
      <c r="A118" s="30">
        <v>2263</v>
      </c>
      <c r="B118" s="41" t="s">
        <v>115</v>
      </c>
      <c r="C118" s="190">
        <f t="shared" si="100"/>
        <v>0</v>
      </c>
      <c r="D118" s="265"/>
      <c r="E118" s="43"/>
      <c r="F118" s="93">
        <f t="shared" si="103"/>
        <v>0</v>
      </c>
      <c r="G118" s="230"/>
      <c r="H118" s="43"/>
      <c r="I118" s="87">
        <f t="shared" si="104"/>
        <v>0</v>
      </c>
      <c r="J118" s="265"/>
      <c r="K118" s="43"/>
      <c r="L118" s="93">
        <f t="shared" si="105"/>
        <v>0</v>
      </c>
      <c r="M118" s="819"/>
      <c r="N118" s="820"/>
      <c r="O118" s="821">
        <f t="shared" si="106"/>
        <v>0</v>
      </c>
      <c r="P118" s="311"/>
      <c r="Q118" s="331"/>
    </row>
    <row r="119" spans="1:17" ht="24" hidden="1" x14ac:dyDescent="0.25">
      <c r="A119" s="30">
        <v>2264</v>
      </c>
      <c r="B119" s="41" t="s">
        <v>116</v>
      </c>
      <c r="C119" s="190">
        <f t="shared" si="100"/>
        <v>0</v>
      </c>
      <c r="D119" s="265"/>
      <c r="E119" s="43"/>
      <c r="F119" s="93">
        <f t="shared" si="103"/>
        <v>0</v>
      </c>
      <c r="G119" s="230"/>
      <c r="H119" s="43"/>
      <c r="I119" s="87">
        <f t="shared" si="104"/>
        <v>0</v>
      </c>
      <c r="J119" s="265"/>
      <c r="K119" s="43"/>
      <c r="L119" s="93">
        <f t="shared" si="105"/>
        <v>0</v>
      </c>
      <c r="M119" s="819"/>
      <c r="N119" s="820"/>
      <c r="O119" s="821">
        <f t="shared" si="106"/>
        <v>0</v>
      </c>
      <c r="P119" s="311"/>
      <c r="Q119" s="331"/>
    </row>
    <row r="120" spans="1:17" x14ac:dyDescent="0.25">
      <c r="A120" s="30">
        <v>2269</v>
      </c>
      <c r="B120" s="41" t="s">
        <v>117</v>
      </c>
      <c r="C120" s="190">
        <f t="shared" si="100"/>
        <v>24</v>
      </c>
      <c r="D120" s="265">
        <v>24</v>
      </c>
      <c r="E120" s="155"/>
      <c r="F120" s="312">
        <f t="shared" si="103"/>
        <v>24</v>
      </c>
      <c r="G120" s="230"/>
      <c r="H120" s="155"/>
      <c r="I120" s="312">
        <f t="shared" si="104"/>
        <v>0</v>
      </c>
      <c r="J120" s="265"/>
      <c r="K120" s="43"/>
      <c r="L120" s="93">
        <f t="shared" si="105"/>
        <v>0</v>
      </c>
      <c r="M120" s="819"/>
      <c r="N120" s="820"/>
      <c r="O120" s="821">
        <f t="shared" si="106"/>
        <v>0</v>
      </c>
      <c r="P120" s="311"/>
      <c r="Q120" s="331"/>
    </row>
    <row r="121" spans="1:17" x14ac:dyDescent="0.25">
      <c r="A121" s="72">
        <v>2270</v>
      </c>
      <c r="B121" s="41" t="s">
        <v>118</v>
      </c>
      <c r="C121" s="190">
        <f t="shared" si="100"/>
        <v>7616</v>
      </c>
      <c r="D121" s="129">
        <f t="shared" ref="D121:E121" si="107">SUM(D122:D126)</f>
        <v>3481</v>
      </c>
      <c r="E121" s="87">
        <f t="shared" si="107"/>
        <v>0</v>
      </c>
      <c r="F121" s="312">
        <f>SUM(F122:F126)</f>
        <v>3481</v>
      </c>
      <c r="G121" s="231">
        <f t="shared" ref="G121:N121" si="108">SUM(G122:G126)</f>
        <v>0</v>
      </c>
      <c r="H121" s="87">
        <f t="shared" si="108"/>
        <v>0</v>
      </c>
      <c r="I121" s="312">
        <f t="shared" si="108"/>
        <v>0</v>
      </c>
      <c r="J121" s="129">
        <f t="shared" si="108"/>
        <v>2355</v>
      </c>
      <c r="K121" s="73">
        <f t="shared" si="108"/>
        <v>1780</v>
      </c>
      <c r="L121" s="93">
        <f t="shared" si="108"/>
        <v>4135</v>
      </c>
      <c r="M121" s="822">
        <f t="shared" si="108"/>
        <v>0</v>
      </c>
      <c r="N121" s="823">
        <f t="shared" si="108"/>
        <v>0</v>
      </c>
      <c r="O121" s="821">
        <f>SUM(O122:O126)</f>
        <v>0</v>
      </c>
      <c r="P121" s="311"/>
      <c r="Q121" s="331"/>
    </row>
    <row r="122" spans="1:17" hidden="1" x14ac:dyDescent="0.25">
      <c r="A122" s="30">
        <v>2272</v>
      </c>
      <c r="B122" s="92" t="s">
        <v>119</v>
      </c>
      <c r="C122" s="190">
        <f t="shared" si="100"/>
        <v>0</v>
      </c>
      <c r="D122" s="265"/>
      <c r="E122" s="43"/>
      <c r="F122" s="93">
        <f t="shared" ref="F122:F126" si="109">D122+E122</f>
        <v>0</v>
      </c>
      <c r="G122" s="230"/>
      <c r="H122" s="43"/>
      <c r="I122" s="87">
        <f t="shared" ref="I122:I126" si="110">G122+H122</f>
        <v>0</v>
      </c>
      <c r="J122" s="265"/>
      <c r="K122" s="43"/>
      <c r="L122" s="93">
        <f t="shared" ref="L122:L126" si="111">J122+K122</f>
        <v>0</v>
      </c>
      <c r="M122" s="819"/>
      <c r="N122" s="820"/>
      <c r="O122" s="821">
        <f t="shared" ref="O122:O126" si="112">M122+N122</f>
        <v>0</v>
      </c>
      <c r="P122" s="311"/>
      <c r="Q122" s="331"/>
    </row>
    <row r="123" spans="1:17" ht="24" hidden="1" x14ac:dyDescent="0.25">
      <c r="A123" s="30">
        <v>2274</v>
      </c>
      <c r="B123" s="117" t="s">
        <v>306</v>
      </c>
      <c r="C123" s="190">
        <f t="shared" si="100"/>
        <v>0</v>
      </c>
      <c r="D123" s="265"/>
      <c r="E123" s="43"/>
      <c r="F123" s="93">
        <f t="shared" si="109"/>
        <v>0</v>
      </c>
      <c r="G123" s="230"/>
      <c r="H123" s="43"/>
      <c r="I123" s="87">
        <f t="shared" si="110"/>
        <v>0</v>
      </c>
      <c r="J123" s="265"/>
      <c r="K123" s="43"/>
      <c r="L123" s="93">
        <f t="shared" si="111"/>
        <v>0</v>
      </c>
      <c r="M123" s="819"/>
      <c r="N123" s="820"/>
      <c r="O123" s="821">
        <f t="shared" si="112"/>
        <v>0</v>
      </c>
      <c r="P123" s="311"/>
      <c r="Q123" s="331"/>
    </row>
    <row r="124" spans="1:17" ht="24" x14ac:dyDescent="0.25">
      <c r="A124" s="30">
        <v>2275</v>
      </c>
      <c r="B124" s="41" t="s">
        <v>120</v>
      </c>
      <c r="C124" s="190">
        <f t="shared" si="100"/>
        <v>855</v>
      </c>
      <c r="D124" s="265"/>
      <c r="E124" s="155"/>
      <c r="F124" s="312">
        <f t="shared" si="109"/>
        <v>0</v>
      </c>
      <c r="G124" s="230"/>
      <c r="H124" s="155"/>
      <c r="I124" s="312">
        <f t="shared" si="110"/>
        <v>0</v>
      </c>
      <c r="J124" s="265">
        <v>855</v>
      </c>
      <c r="K124" s="43"/>
      <c r="L124" s="93">
        <f t="shared" si="111"/>
        <v>855</v>
      </c>
      <c r="M124" s="819"/>
      <c r="N124" s="820"/>
      <c r="O124" s="821">
        <f t="shared" si="112"/>
        <v>0</v>
      </c>
      <c r="P124" s="442"/>
      <c r="Q124" s="331"/>
    </row>
    <row r="125" spans="1:17" ht="36" hidden="1" x14ac:dyDescent="0.25">
      <c r="A125" s="30">
        <v>2276</v>
      </c>
      <c r="B125" s="41" t="s">
        <v>121</v>
      </c>
      <c r="C125" s="190">
        <f t="shared" si="100"/>
        <v>0</v>
      </c>
      <c r="D125" s="265"/>
      <c r="E125" s="43"/>
      <c r="F125" s="93">
        <f t="shared" si="109"/>
        <v>0</v>
      </c>
      <c r="G125" s="230"/>
      <c r="H125" s="43"/>
      <c r="I125" s="87">
        <f t="shared" si="110"/>
        <v>0</v>
      </c>
      <c r="J125" s="265"/>
      <c r="K125" s="43"/>
      <c r="L125" s="93">
        <f t="shared" si="111"/>
        <v>0</v>
      </c>
      <c r="M125" s="819"/>
      <c r="N125" s="820"/>
      <c r="O125" s="821">
        <f t="shared" si="112"/>
        <v>0</v>
      </c>
      <c r="P125" s="311"/>
      <c r="Q125" s="331"/>
    </row>
    <row r="126" spans="1:17" ht="63" customHeight="1" x14ac:dyDescent="0.25">
      <c r="A126" s="30">
        <v>2279</v>
      </c>
      <c r="B126" s="41" t="s">
        <v>122</v>
      </c>
      <c r="C126" s="190">
        <f t="shared" si="100"/>
        <v>6761</v>
      </c>
      <c r="D126" s="265">
        <v>3481</v>
      </c>
      <c r="E126" s="155"/>
      <c r="F126" s="312">
        <f t="shared" si="109"/>
        <v>3481</v>
      </c>
      <c r="G126" s="230"/>
      <c r="H126" s="155"/>
      <c r="I126" s="312">
        <f t="shared" si="110"/>
        <v>0</v>
      </c>
      <c r="J126" s="265">
        <v>1500</v>
      </c>
      <c r="K126" s="43">
        <v>1780</v>
      </c>
      <c r="L126" s="93">
        <f t="shared" si="111"/>
        <v>3280</v>
      </c>
      <c r="M126" s="819"/>
      <c r="N126" s="820"/>
      <c r="O126" s="821">
        <f t="shared" si="112"/>
        <v>0</v>
      </c>
      <c r="P126" s="442" t="s">
        <v>915</v>
      </c>
      <c r="Q126" s="331"/>
    </row>
    <row r="127" spans="1:17" ht="24" hidden="1" x14ac:dyDescent="0.25">
      <c r="A127" s="857">
        <v>2280</v>
      </c>
      <c r="B127" s="38" t="s">
        <v>123</v>
      </c>
      <c r="C127" s="189">
        <f t="shared" si="100"/>
        <v>0</v>
      </c>
      <c r="D127" s="128">
        <f t="shared" ref="D127:O127" si="113">SUM(D128)</f>
        <v>0</v>
      </c>
      <c r="E127" s="75">
        <f>SUM(E128)</f>
        <v>0</v>
      </c>
      <c r="F127" s="175">
        <f t="shared" si="113"/>
        <v>0</v>
      </c>
      <c r="G127" s="233">
        <f t="shared" si="113"/>
        <v>0</v>
      </c>
      <c r="H127" s="75">
        <f t="shared" si="113"/>
        <v>0</v>
      </c>
      <c r="I127" s="86">
        <f t="shared" si="113"/>
        <v>0</v>
      </c>
      <c r="J127" s="128">
        <f t="shared" si="113"/>
        <v>0</v>
      </c>
      <c r="K127" s="75">
        <f t="shared" si="113"/>
        <v>0</v>
      </c>
      <c r="L127" s="175">
        <f t="shared" si="113"/>
        <v>0</v>
      </c>
      <c r="M127" s="826">
        <f t="shared" si="113"/>
        <v>0</v>
      </c>
      <c r="N127" s="827">
        <f t="shared" si="113"/>
        <v>0</v>
      </c>
      <c r="O127" s="821">
        <f t="shared" si="113"/>
        <v>0</v>
      </c>
      <c r="P127" s="311"/>
      <c r="Q127" s="331"/>
    </row>
    <row r="128" spans="1:17" ht="24" hidden="1" x14ac:dyDescent="0.25">
      <c r="A128" s="30">
        <v>2283</v>
      </c>
      <c r="B128" s="41" t="s">
        <v>124</v>
      </c>
      <c r="C128" s="190">
        <f t="shared" si="100"/>
        <v>0</v>
      </c>
      <c r="D128" s="265"/>
      <c r="E128" s="43"/>
      <c r="F128" s="93">
        <f>D128+E128</f>
        <v>0</v>
      </c>
      <c r="G128" s="230"/>
      <c r="H128" s="43"/>
      <c r="I128" s="87">
        <f>G128+H128</f>
        <v>0</v>
      </c>
      <c r="J128" s="265"/>
      <c r="K128" s="43"/>
      <c r="L128" s="93">
        <f>J128+K128</f>
        <v>0</v>
      </c>
      <c r="M128" s="819"/>
      <c r="N128" s="820"/>
      <c r="O128" s="821">
        <f>M128+N128</f>
        <v>0</v>
      </c>
      <c r="P128" s="311"/>
      <c r="Q128" s="331"/>
    </row>
    <row r="129" spans="1:17" ht="38.25" customHeight="1" x14ac:dyDescent="0.25">
      <c r="A129" s="34">
        <v>2300</v>
      </c>
      <c r="B129" s="69" t="s">
        <v>125</v>
      </c>
      <c r="C129" s="188">
        <f t="shared" si="100"/>
        <v>6354</v>
      </c>
      <c r="D129" s="127">
        <f t="shared" ref="D129:E129" si="114">SUM(D130,D135,D139,D140,D143,D150,D158,D159,D162)</f>
        <v>2565</v>
      </c>
      <c r="E129" s="120">
        <f t="shared" si="114"/>
        <v>0</v>
      </c>
      <c r="F129" s="314">
        <f>SUM(F130,F135,F139,F140,F143,F150,F158,F159,F162)</f>
        <v>2565</v>
      </c>
      <c r="G129" s="228">
        <f t="shared" ref="G129:N129" si="115">SUM(G130,G135,G139,G140,G143,G150,G158,G159,G162)</f>
        <v>0</v>
      </c>
      <c r="H129" s="120">
        <f t="shared" si="115"/>
        <v>0</v>
      </c>
      <c r="I129" s="314">
        <f t="shared" si="115"/>
        <v>0</v>
      </c>
      <c r="J129" s="127">
        <f t="shared" si="115"/>
        <v>3789</v>
      </c>
      <c r="K129" s="36">
        <f t="shared" si="115"/>
        <v>0</v>
      </c>
      <c r="L129" s="174">
        <f t="shared" si="115"/>
        <v>3789</v>
      </c>
      <c r="M129" s="810">
        <f t="shared" si="115"/>
        <v>0</v>
      </c>
      <c r="N129" s="811">
        <f t="shared" si="115"/>
        <v>0</v>
      </c>
      <c r="O129" s="812">
        <f>SUM(O130,O135,O139,O140,O143,O150,O158,O159,O162)</f>
        <v>0</v>
      </c>
      <c r="P129" s="317"/>
      <c r="Q129" s="331"/>
    </row>
    <row r="130" spans="1:17" ht="24" x14ac:dyDescent="0.25">
      <c r="A130" s="857">
        <v>2310</v>
      </c>
      <c r="B130" s="38" t="s">
        <v>126</v>
      </c>
      <c r="C130" s="189">
        <f t="shared" si="100"/>
        <v>2380</v>
      </c>
      <c r="D130" s="128">
        <f t="shared" ref="D130:O130" si="116">SUM(D131:D134)</f>
        <v>915</v>
      </c>
      <c r="E130" s="86">
        <f t="shared" si="116"/>
        <v>0</v>
      </c>
      <c r="F130" s="315">
        <f t="shared" si="116"/>
        <v>915</v>
      </c>
      <c r="G130" s="233">
        <f t="shared" si="116"/>
        <v>0</v>
      </c>
      <c r="H130" s="86">
        <f t="shared" si="116"/>
        <v>0</v>
      </c>
      <c r="I130" s="315">
        <f t="shared" si="116"/>
        <v>0</v>
      </c>
      <c r="J130" s="128">
        <f t="shared" si="116"/>
        <v>1465</v>
      </c>
      <c r="K130" s="75">
        <f t="shared" si="116"/>
        <v>0</v>
      </c>
      <c r="L130" s="175">
        <f t="shared" si="116"/>
        <v>1465</v>
      </c>
      <c r="M130" s="826">
        <f t="shared" si="116"/>
        <v>0</v>
      </c>
      <c r="N130" s="827">
        <f t="shared" si="116"/>
        <v>0</v>
      </c>
      <c r="O130" s="818">
        <f t="shared" si="116"/>
        <v>0</v>
      </c>
      <c r="P130" s="310"/>
      <c r="Q130" s="331"/>
    </row>
    <row r="131" spans="1:17" x14ac:dyDescent="0.25">
      <c r="A131" s="30">
        <v>2311</v>
      </c>
      <c r="B131" s="41" t="s">
        <v>127</v>
      </c>
      <c r="C131" s="190">
        <f t="shared" si="100"/>
        <v>1730</v>
      </c>
      <c r="D131" s="265">
        <v>865</v>
      </c>
      <c r="E131" s="155"/>
      <c r="F131" s="312">
        <f t="shared" ref="F131:F134" si="117">D131+E131</f>
        <v>865</v>
      </c>
      <c r="G131" s="230"/>
      <c r="H131" s="155"/>
      <c r="I131" s="312">
        <f t="shared" ref="I131:I134" si="118">G131+H131</f>
        <v>0</v>
      </c>
      <c r="J131" s="265">
        <v>865</v>
      </c>
      <c r="K131" s="43"/>
      <c r="L131" s="93">
        <f t="shared" ref="L131:L134" si="119">J131+K131</f>
        <v>865</v>
      </c>
      <c r="M131" s="819"/>
      <c r="N131" s="820"/>
      <c r="O131" s="821">
        <f t="shared" ref="O131:O134" si="120">M131+N131</f>
        <v>0</v>
      </c>
      <c r="P131" s="311"/>
      <c r="Q131" s="331"/>
    </row>
    <row r="132" spans="1:17" x14ac:dyDescent="0.25">
      <c r="A132" s="30">
        <v>2312</v>
      </c>
      <c r="B132" s="41" t="s">
        <v>128</v>
      </c>
      <c r="C132" s="190">
        <f t="shared" si="100"/>
        <v>290</v>
      </c>
      <c r="D132" s="265">
        <v>50</v>
      </c>
      <c r="E132" s="155"/>
      <c r="F132" s="312">
        <f t="shared" si="117"/>
        <v>50</v>
      </c>
      <c r="G132" s="230"/>
      <c r="H132" s="155"/>
      <c r="I132" s="312">
        <f t="shared" si="118"/>
        <v>0</v>
      </c>
      <c r="J132" s="265">
        <v>240</v>
      </c>
      <c r="K132" s="43"/>
      <c r="L132" s="93">
        <f t="shared" si="119"/>
        <v>240</v>
      </c>
      <c r="M132" s="819"/>
      <c r="N132" s="820"/>
      <c r="O132" s="821">
        <f t="shared" si="120"/>
        <v>0</v>
      </c>
      <c r="P132" s="311"/>
      <c r="Q132" s="331"/>
    </row>
    <row r="133" spans="1:17" hidden="1" x14ac:dyDescent="0.25">
      <c r="A133" s="30">
        <v>2313</v>
      </c>
      <c r="B133" s="41" t="s">
        <v>129</v>
      </c>
      <c r="C133" s="190">
        <f t="shared" si="100"/>
        <v>0</v>
      </c>
      <c r="D133" s="265"/>
      <c r="E133" s="43"/>
      <c r="F133" s="93">
        <f t="shared" si="117"/>
        <v>0</v>
      </c>
      <c r="G133" s="230"/>
      <c r="H133" s="43"/>
      <c r="I133" s="87">
        <f t="shared" si="118"/>
        <v>0</v>
      </c>
      <c r="J133" s="265"/>
      <c r="K133" s="43"/>
      <c r="L133" s="93">
        <f t="shared" si="119"/>
        <v>0</v>
      </c>
      <c r="M133" s="819"/>
      <c r="N133" s="820"/>
      <c r="O133" s="821">
        <f t="shared" si="120"/>
        <v>0</v>
      </c>
      <c r="P133" s="311"/>
      <c r="Q133" s="331"/>
    </row>
    <row r="134" spans="1:17" ht="47.25" customHeight="1" x14ac:dyDescent="0.25">
      <c r="A134" s="30">
        <v>2314</v>
      </c>
      <c r="B134" s="41" t="s">
        <v>307</v>
      </c>
      <c r="C134" s="190">
        <f t="shared" si="100"/>
        <v>360</v>
      </c>
      <c r="D134" s="265"/>
      <c r="E134" s="155"/>
      <c r="F134" s="312">
        <f t="shared" si="117"/>
        <v>0</v>
      </c>
      <c r="G134" s="230"/>
      <c r="H134" s="155"/>
      <c r="I134" s="312">
        <f t="shared" si="118"/>
        <v>0</v>
      </c>
      <c r="J134" s="265">
        <v>360</v>
      </c>
      <c r="K134" s="43"/>
      <c r="L134" s="93">
        <f t="shared" si="119"/>
        <v>360</v>
      </c>
      <c r="M134" s="819"/>
      <c r="N134" s="820"/>
      <c r="O134" s="821">
        <f t="shared" si="120"/>
        <v>0</v>
      </c>
      <c r="P134" s="442"/>
      <c r="Q134" s="331"/>
    </row>
    <row r="135" spans="1:17" x14ac:dyDescent="0.25">
      <c r="A135" s="72">
        <v>2320</v>
      </c>
      <c r="B135" s="41" t="s">
        <v>130</v>
      </c>
      <c r="C135" s="190">
        <f t="shared" si="100"/>
        <v>549</v>
      </c>
      <c r="D135" s="129">
        <f t="shared" ref="D135" si="121">SUM(D136:D138)</f>
        <v>0</v>
      </c>
      <c r="E135" s="87">
        <f>SUM(E136:E138)</f>
        <v>0</v>
      </c>
      <c r="F135" s="312">
        <f>SUM(F136:F138)</f>
        <v>0</v>
      </c>
      <c r="G135" s="231">
        <f t="shared" ref="G135" si="122">SUM(G136:G138)</f>
        <v>0</v>
      </c>
      <c r="H135" s="87">
        <f>SUM(H136:H138)</f>
        <v>0</v>
      </c>
      <c r="I135" s="312">
        <f t="shared" ref="I135:N135" si="123">SUM(I136:I138)</f>
        <v>0</v>
      </c>
      <c r="J135" s="129">
        <f t="shared" si="123"/>
        <v>549</v>
      </c>
      <c r="K135" s="73">
        <f t="shared" si="123"/>
        <v>0</v>
      </c>
      <c r="L135" s="93">
        <f t="shared" si="123"/>
        <v>549</v>
      </c>
      <c r="M135" s="822">
        <f t="shared" si="123"/>
        <v>0</v>
      </c>
      <c r="N135" s="823">
        <f t="shared" si="123"/>
        <v>0</v>
      </c>
      <c r="O135" s="821">
        <f>SUM(O136:O138)</f>
        <v>0</v>
      </c>
      <c r="P135" s="311"/>
      <c r="Q135" s="331"/>
    </row>
    <row r="136" spans="1:17" hidden="1" x14ac:dyDescent="0.25">
      <c r="A136" s="30">
        <v>2321</v>
      </c>
      <c r="B136" s="41" t="s">
        <v>131</v>
      </c>
      <c r="C136" s="190">
        <f t="shared" si="100"/>
        <v>0</v>
      </c>
      <c r="D136" s="265"/>
      <c r="E136" s="43"/>
      <c r="F136" s="93">
        <f t="shared" ref="F136:F139" si="124">D136+E136</f>
        <v>0</v>
      </c>
      <c r="G136" s="230"/>
      <c r="H136" s="43"/>
      <c r="I136" s="87">
        <f t="shared" ref="I136:I139" si="125">G136+H136</f>
        <v>0</v>
      </c>
      <c r="J136" s="265"/>
      <c r="K136" s="43"/>
      <c r="L136" s="93">
        <f t="shared" ref="L136:L139" si="126">J136+K136</f>
        <v>0</v>
      </c>
      <c r="M136" s="819"/>
      <c r="N136" s="820"/>
      <c r="O136" s="821">
        <f t="shared" ref="O136:O139" si="127">M136+N136</f>
        <v>0</v>
      </c>
      <c r="P136" s="311"/>
      <c r="Q136" s="331"/>
    </row>
    <row r="137" spans="1:17" x14ac:dyDescent="0.25">
      <c r="A137" s="30">
        <v>2322</v>
      </c>
      <c r="B137" s="41" t="s">
        <v>132</v>
      </c>
      <c r="C137" s="190">
        <f t="shared" si="100"/>
        <v>549</v>
      </c>
      <c r="D137" s="265"/>
      <c r="E137" s="155"/>
      <c r="F137" s="312">
        <f t="shared" si="124"/>
        <v>0</v>
      </c>
      <c r="G137" s="230"/>
      <c r="H137" s="155"/>
      <c r="I137" s="312">
        <f t="shared" si="125"/>
        <v>0</v>
      </c>
      <c r="J137" s="265">
        <v>549</v>
      </c>
      <c r="K137" s="43"/>
      <c r="L137" s="93">
        <f t="shared" si="126"/>
        <v>549</v>
      </c>
      <c r="M137" s="819"/>
      <c r="N137" s="820"/>
      <c r="O137" s="821">
        <f t="shared" si="127"/>
        <v>0</v>
      </c>
      <c r="P137" s="311"/>
      <c r="Q137" s="331"/>
    </row>
    <row r="138" spans="1:17" ht="10.5" hidden="1" customHeight="1" x14ac:dyDescent="0.25">
      <c r="A138" s="30">
        <v>2329</v>
      </c>
      <c r="B138" s="41" t="s">
        <v>133</v>
      </c>
      <c r="C138" s="190">
        <f t="shared" si="100"/>
        <v>0</v>
      </c>
      <c r="D138" s="265"/>
      <c r="E138" s="43"/>
      <c r="F138" s="93">
        <f t="shared" si="124"/>
        <v>0</v>
      </c>
      <c r="G138" s="230"/>
      <c r="H138" s="43"/>
      <c r="I138" s="87">
        <f t="shared" si="125"/>
        <v>0</v>
      </c>
      <c r="J138" s="265"/>
      <c r="K138" s="43"/>
      <c r="L138" s="93">
        <f t="shared" si="126"/>
        <v>0</v>
      </c>
      <c r="M138" s="819"/>
      <c r="N138" s="820"/>
      <c r="O138" s="821">
        <f t="shared" si="127"/>
        <v>0</v>
      </c>
      <c r="P138" s="311"/>
      <c r="Q138" s="331"/>
    </row>
    <row r="139" spans="1:17" hidden="1" x14ac:dyDescent="0.25">
      <c r="A139" s="72">
        <v>2330</v>
      </c>
      <c r="B139" s="41" t="s">
        <v>134</v>
      </c>
      <c r="C139" s="190">
        <f t="shared" si="100"/>
        <v>0</v>
      </c>
      <c r="D139" s="265"/>
      <c r="E139" s="43"/>
      <c r="F139" s="93">
        <f t="shared" si="124"/>
        <v>0</v>
      </c>
      <c r="G139" s="230"/>
      <c r="H139" s="43"/>
      <c r="I139" s="87">
        <f t="shared" si="125"/>
        <v>0</v>
      </c>
      <c r="J139" s="265"/>
      <c r="K139" s="43"/>
      <c r="L139" s="93">
        <f t="shared" si="126"/>
        <v>0</v>
      </c>
      <c r="M139" s="819"/>
      <c r="N139" s="820"/>
      <c r="O139" s="821">
        <f t="shared" si="127"/>
        <v>0</v>
      </c>
      <c r="P139" s="311"/>
      <c r="Q139" s="331"/>
    </row>
    <row r="140" spans="1:17" ht="39.75" customHeight="1" x14ac:dyDescent="0.25">
      <c r="A140" s="72">
        <v>2340</v>
      </c>
      <c r="B140" s="41" t="s">
        <v>135</v>
      </c>
      <c r="C140" s="190">
        <f t="shared" si="100"/>
        <v>75</v>
      </c>
      <c r="D140" s="129">
        <f t="shared" ref="D140" si="128">SUM(D141:D142)</f>
        <v>0</v>
      </c>
      <c r="E140" s="87">
        <f>SUM(E141:E142)</f>
        <v>0</v>
      </c>
      <c r="F140" s="312">
        <f>SUM(F141:F142)</f>
        <v>0</v>
      </c>
      <c r="G140" s="231">
        <f t="shared" ref="G140:N140" si="129">SUM(G141:G142)</f>
        <v>0</v>
      </c>
      <c r="H140" s="87">
        <f t="shared" si="129"/>
        <v>0</v>
      </c>
      <c r="I140" s="312">
        <f t="shared" si="129"/>
        <v>0</v>
      </c>
      <c r="J140" s="129">
        <f t="shared" si="129"/>
        <v>75</v>
      </c>
      <c r="K140" s="73">
        <f t="shared" si="129"/>
        <v>0</v>
      </c>
      <c r="L140" s="93">
        <f t="shared" si="129"/>
        <v>75</v>
      </c>
      <c r="M140" s="822">
        <f t="shared" si="129"/>
        <v>0</v>
      </c>
      <c r="N140" s="823">
        <f t="shared" si="129"/>
        <v>0</v>
      </c>
      <c r="O140" s="821">
        <f>SUM(O141:O142)</f>
        <v>0</v>
      </c>
      <c r="P140" s="311"/>
      <c r="Q140" s="331"/>
    </row>
    <row r="141" spans="1:17" x14ac:dyDescent="0.25">
      <c r="A141" s="30">
        <v>2341</v>
      </c>
      <c r="B141" s="41" t="s">
        <v>136</v>
      </c>
      <c r="C141" s="190">
        <f t="shared" si="100"/>
        <v>75</v>
      </c>
      <c r="D141" s="265"/>
      <c r="E141" s="155"/>
      <c r="F141" s="312">
        <f t="shared" ref="F141:F142" si="130">D141+E141</f>
        <v>0</v>
      </c>
      <c r="G141" s="230"/>
      <c r="H141" s="155"/>
      <c r="I141" s="312">
        <f t="shared" ref="I141:I142" si="131">G141+H141</f>
        <v>0</v>
      </c>
      <c r="J141" s="265">
        <v>75</v>
      </c>
      <c r="K141" s="43"/>
      <c r="L141" s="93">
        <f t="shared" ref="L141:L142" si="132">J141+K141</f>
        <v>75</v>
      </c>
      <c r="M141" s="819"/>
      <c r="N141" s="820"/>
      <c r="O141" s="821">
        <f t="shared" ref="O141:O142" si="133">M141+N141</f>
        <v>0</v>
      </c>
      <c r="P141" s="311"/>
      <c r="Q141" s="331"/>
    </row>
    <row r="142" spans="1:17" ht="24" hidden="1" x14ac:dyDescent="0.25">
      <c r="A142" s="30">
        <v>2344</v>
      </c>
      <c r="B142" s="41" t="s">
        <v>137</v>
      </c>
      <c r="C142" s="190">
        <f t="shared" si="100"/>
        <v>0</v>
      </c>
      <c r="D142" s="265"/>
      <c r="E142" s="43"/>
      <c r="F142" s="93">
        <f t="shared" si="130"/>
        <v>0</v>
      </c>
      <c r="G142" s="230"/>
      <c r="H142" s="43"/>
      <c r="I142" s="87">
        <f t="shared" si="131"/>
        <v>0</v>
      </c>
      <c r="J142" s="265"/>
      <c r="K142" s="43"/>
      <c r="L142" s="93">
        <f t="shared" si="132"/>
        <v>0</v>
      </c>
      <c r="M142" s="819"/>
      <c r="N142" s="820"/>
      <c r="O142" s="821">
        <f t="shared" si="133"/>
        <v>0</v>
      </c>
      <c r="P142" s="311"/>
      <c r="Q142" s="331"/>
    </row>
    <row r="143" spans="1:17" ht="24" x14ac:dyDescent="0.25">
      <c r="A143" s="70">
        <v>2350</v>
      </c>
      <c r="B143" s="55" t="s">
        <v>138</v>
      </c>
      <c r="C143" s="195">
        <f t="shared" si="100"/>
        <v>1970</v>
      </c>
      <c r="D143" s="82">
        <f t="shared" ref="D143" si="134">SUM(D144:D149)</f>
        <v>960</v>
      </c>
      <c r="E143" s="153">
        <f>SUM(E144:E149)</f>
        <v>0</v>
      </c>
      <c r="F143" s="309">
        <f>SUM(F144:F149)</f>
        <v>960</v>
      </c>
      <c r="G143" s="229">
        <f t="shared" ref="G143:N143" si="135">SUM(G144:G149)</f>
        <v>0</v>
      </c>
      <c r="H143" s="153">
        <f t="shared" si="135"/>
        <v>0</v>
      </c>
      <c r="I143" s="309">
        <f t="shared" si="135"/>
        <v>0</v>
      </c>
      <c r="J143" s="82">
        <f t="shared" si="135"/>
        <v>1010</v>
      </c>
      <c r="K143" s="71">
        <f t="shared" si="135"/>
        <v>0</v>
      </c>
      <c r="L143" s="172">
        <f t="shared" si="135"/>
        <v>1010</v>
      </c>
      <c r="M143" s="813">
        <f t="shared" si="135"/>
        <v>0</v>
      </c>
      <c r="N143" s="814">
        <f t="shared" si="135"/>
        <v>0</v>
      </c>
      <c r="O143" s="815">
        <f>SUM(O144:O149)</f>
        <v>0</v>
      </c>
      <c r="P143" s="313"/>
      <c r="Q143" s="331"/>
    </row>
    <row r="144" spans="1:17" x14ac:dyDescent="0.25">
      <c r="A144" s="27">
        <v>2351</v>
      </c>
      <c r="B144" s="38" t="s">
        <v>139</v>
      </c>
      <c r="C144" s="189">
        <f t="shared" si="100"/>
        <v>500</v>
      </c>
      <c r="D144" s="264">
        <v>250</v>
      </c>
      <c r="E144" s="154"/>
      <c r="F144" s="315">
        <f t="shared" ref="F144:F149" si="136">D144+E144</f>
        <v>250</v>
      </c>
      <c r="G144" s="220"/>
      <c r="H144" s="154"/>
      <c r="I144" s="315">
        <f t="shared" ref="I144:I149" si="137">G144+H144</f>
        <v>0</v>
      </c>
      <c r="J144" s="264">
        <v>250</v>
      </c>
      <c r="K144" s="40"/>
      <c r="L144" s="175">
        <f t="shared" ref="L144:L149" si="138">J144+K144</f>
        <v>250</v>
      </c>
      <c r="M144" s="816"/>
      <c r="N144" s="817"/>
      <c r="O144" s="818">
        <f t="shared" ref="O144:O149" si="139">M144+N144</f>
        <v>0</v>
      </c>
      <c r="P144" s="310"/>
      <c r="Q144" s="331"/>
    </row>
    <row r="145" spans="1:17" x14ac:dyDescent="0.25">
      <c r="A145" s="30">
        <v>2352</v>
      </c>
      <c r="B145" s="41" t="s">
        <v>140</v>
      </c>
      <c r="C145" s="190">
        <f t="shared" si="100"/>
        <v>1420</v>
      </c>
      <c r="D145" s="265">
        <v>710</v>
      </c>
      <c r="E145" s="155"/>
      <c r="F145" s="312">
        <f t="shared" si="136"/>
        <v>710</v>
      </c>
      <c r="G145" s="230"/>
      <c r="H145" s="155"/>
      <c r="I145" s="312">
        <f t="shared" si="137"/>
        <v>0</v>
      </c>
      <c r="J145" s="265">
        <v>710</v>
      </c>
      <c r="K145" s="43"/>
      <c r="L145" s="93">
        <f t="shared" si="138"/>
        <v>710</v>
      </c>
      <c r="M145" s="819"/>
      <c r="N145" s="820"/>
      <c r="O145" s="821">
        <f t="shared" si="139"/>
        <v>0</v>
      </c>
      <c r="P145" s="311"/>
      <c r="Q145" s="331"/>
    </row>
    <row r="146" spans="1:17" ht="24" hidden="1" x14ac:dyDescent="0.25">
      <c r="A146" s="30">
        <v>2353</v>
      </c>
      <c r="B146" s="41" t="s">
        <v>141</v>
      </c>
      <c r="C146" s="190">
        <f t="shared" si="100"/>
        <v>0</v>
      </c>
      <c r="D146" s="265"/>
      <c r="E146" s="43"/>
      <c r="F146" s="93">
        <f t="shared" si="136"/>
        <v>0</v>
      </c>
      <c r="G146" s="230"/>
      <c r="H146" s="43"/>
      <c r="I146" s="87">
        <f t="shared" si="137"/>
        <v>0</v>
      </c>
      <c r="J146" s="265"/>
      <c r="K146" s="43"/>
      <c r="L146" s="93">
        <f t="shared" si="138"/>
        <v>0</v>
      </c>
      <c r="M146" s="819"/>
      <c r="N146" s="820"/>
      <c r="O146" s="821">
        <f t="shared" si="139"/>
        <v>0</v>
      </c>
      <c r="P146" s="311"/>
      <c r="Q146" s="331"/>
    </row>
    <row r="147" spans="1:17" ht="24" hidden="1" x14ac:dyDescent="0.25">
      <c r="A147" s="30">
        <v>2354</v>
      </c>
      <c r="B147" s="41" t="s">
        <v>142</v>
      </c>
      <c r="C147" s="190">
        <f t="shared" si="100"/>
        <v>0</v>
      </c>
      <c r="D147" s="265"/>
      <c r="E147" s="43"/>
      <c r="F147" s="93">
        <f t="shared" si="136"/>
        <v>0</v>
      </c>
      <c r="G147" s="230"/>
      <c r="H147" s="43"/>
      <c r="I147" s="87">
        <f t="shared" si="137"/>
        <v>0</v>
      </c>
      <c r="J147" s="265"/>
      <c r="K147" s="43"/>
      <c r="L147" s="93">
        <f t="shared" si="138"/>
        <v>0</v>
      </c>
      <c r="M147" s="819"/>
      <c r="N147" s="820"/>
      <c r="O147" s="821">
        <f t="shared" si="139"/>
        <v>0</v>
      </c>
      <c r="P147" s="311"/>
      <c r="Q147" s="331"/>
    </row>
    <row r="148" spans="1:17" ht="24" x14ac:dyDescent="0.25">
      <c r="A148" s="30">
        <v>2355</v>
      </c>
      <c r="B148" s="41" t="s">
        <v>143</v>
      </c>
      <c r="C148" s="190">
        <f t="shared" si="100"/>
        <v>50</v>
      </c>
      <c r="D148" s="265"/>
      <c r="E148" s="155"/>
      <c r="F148" s="312">
        <f t="shared" si="136"/>
        <v>0</v>
      </c>
      <c r="G148" s="230"/>
      <c r="H148" s="155"/>
      <c r="I148" s="312">
        <f t="shared" si="137"/>
        <v>0</v>
      </c>
      <c r="J148" s="265">
        <v>50</v>
      </c>
      <c r="K148" s="43"/>
      <c r="L148" s="93">
        <f t="shared" si="138"/>
        <v>50</v>
      </c>
      <c r="M148" s="819"/>
      <c r="N148" s="820"/>
      <c r="O148" s="821">
        <f t="shared" si="139"/>
        <v>0</v>
      </c>
      <c r="P148" s="311"/>
      <c r="Q148" s="331"/>
    </row>
    <row r="149" spans="1:17" ht="24" hidden="1" x14ac:dyDescent="0.25">
      <c r="A149" s="30">
        <v>2359</v>
      </c>
      <c r="B149" s="41" t="s">
        <v>144</v>
      </c>
      <c r="C149" s="190">
        <f t="shared" si="100"/>
        <v>0</v>
      </c>
      <c r="D149" s="265"/>
      <c r="E149" s="43"/>
      <c r="F149" s="93">
        <f t="shared" si="136"/>
        <v>0</v>
      </c>
      <c r="G149" s="230"/>
      <c r="H149" s="43"/>
      <c r="I149" s="87">
        <f t="shared" si="137"/>
        <v>0</v>
      </c>
      <c r="J149" s="265"/>
      <c r="K149" s="43"/>
      <c r="L149" s="93">
        <f t="shared" si="138"/>
        <v>0</v>
      </c>
      <c r="M149" s="819"/>
      <c r="N149" s="820"/>
      <c r="O149" s="821">
        <f t="shared" si="139"/>
        <v>0</v>
      </c>
      <c r="P149" s="311"/>
      <c r="Q149" s="331"/>
    </row>
    <row r="150" spans="1:17" ht="24.75" hidden="1" customHeight="1" x14ac:dyDescent="0.25">
      <c r="A150" s="72">
        <v>2360</v>
      </c>
      <c r="B150" s="41" t="s">
        <v>145</v>
      </c>
      <c r="C150" s="190">
        <f t="shared" si="100"/>
        <v>0</v>
      </c>
      <c r="D150" s="129">
        <f t="shared" ref="D150" si="140">SUM(D151:D157)</f>
        <v>0</v>
      </c>
      <c r="E150" s="73">
        <f>SUM(E151:E157)</f>
        <v>0</v>
      </c>
      <c r="F150" s="93">
        <f>SUM(F151:F157)</f>
        <v>0</v>
      </c>
      <c r="G150" s="231">
        <f t="shared" ref="G150:N150" si="141">SUM(G151:G157)</f>
        <v>0</v>
      </c>
      <c r="H150" s="73">
        <f t="shared" si="141"/>
        <v>0</v>
      </c>
      <c r="I150" s="87">
        <f t="shared" si="141"/>
        <v>0</v>
      </c>
      <c r="J150" s="129">
        <f t="shared" si="141"/>
        <v>0</v>
      </c>
      <c r="K150" s="73">
        <f t="shared" si="141"/>
        <v>0</v>
      </c>
      <c r="L150" s="93">
        <f t="shared" si="141"/>
        <v>0</v>
      </c>
      <c r="M150" s="822">
        <f t="shared" si="141"/>
        <v>0</v>
      </c>
      <c r="N150" s="823">
        <f t="shared" si="141"/>
        <v>0</v>
      </c>
      <c r="O150" s="821">
        <f>SUM(O151:O157)</f>
        <v>0</v>
      </c>
      <c r="P150" s="311"/>
      <c r="Q150" s="331"/>
    </row>
    <row r="151" spans="1:17" hidden="1" x14ac:dyDescent="0.25">
      <c r="A151" s="29">
        <v>2361</v>
      </c>
      <c r="B151" s="41" t="s">
        <v>146</v>
      </c>
      <c r="C151" s="190">
        <f t="shared" si="100"/>
        <v>0</v>
      </c>
      <c r="D151" s="265"/>
      <c r="E151" s="43"/>
      <c r="F151" s="93">
        <f t="shared" ref="F151:F158" si="142">D151+E151</f>
        <v>0</v>
      </c>
      <c r="G151" s="230"/>
      <c r="H151" s="43"/>
      <c r="I151" s="87">
        <f t="shared" ref="I151:I158" si="143">G151+H151</f>
        <v>0</v>
      </c>
      <c r="J151" s="265"/>
      <c r="K151" s="43"/>
      <c r="L151" s="93">
        <f t="shared" ref="L151:L158" si="144">J151+K151</f>
        <v>0</v>
      </c>
      <c r="M151" s="819"/>
      <c r="N151" s="820"/>
      <c r="O151" s="821">
        <f t="shared" ref="O151:O158" si="145">M151+N151</f>
        <v>0</v>
      </c>
      <c r="P151" s="311"/>
      <c r="Q151" s="331"/>
    </row>
    <row r="152" spans="1:17" ht="24" hidden="1" x14ac:dyDescent="0.25">
      <c r="A152" s="29">
        <v>2362</v>
      </c>
      <c r="B152" s="41" t="s">
        <v>147</v>
      </c>
      <c r="C152" s="190">
        <f t="shared" si="100"/>
        <v>0</v>
      </c>
      <c r="D152" s="265"/>
      <c r="E152" s="43"/>
      <c r="F152" s="93">
        <f t="shared" si="142"/>
        <v>0</v>
      </c>
      <c r="G152" s="230"/>
      <c r="H152" s="43"/>
      <c r="I152" s="87">
        <f t="shared" si="143"/>
        <v>0</v>
      </c>
      <c r="J152" s="265"/>
      <c r="K152" s="43"/>
      <c r="L152" s="93">
        <f t="shared" si="144"/>
        <v>0</v>
      </c>
      <c r="M152" s="819"/>
      <c r="N152" s="820"/>
      <c r="O152" s="821">
        <f t="shared" si="145"/>
        <v>0</v>
      </c>
      <c r="P152" s="311"/>
      <c r="Q152" s="331"/>
    </row>
    <row r="153" spans="1:17" hidden="1" x14ac:dyDescent="0.25">
      <c r="A153" s="29">
        <v>2363</v>
      </c>
      <c r="B153" s="41" t="s">
        <v>148</v>
      </c>
      <c r="C153" s="190">
        <f t="shared" si="100"/>
        <v>0</v>
      </c>
      <c r="D153" s="265"/>
      <c r="E153" s="43"/>
      <c r="F153" s="93">
        <f t="shared" si="142"/>
        <v>0</v>
      </c>
      <c r="G153" s="230"/>
      <c r="H153" s="43"/>
      <c r="I153" s="87">
        <f t="shared" si="143"/>
        <v>0</v>
      </c>
      <c r="J153" s="265"/>
      <c r="K153" s="43"/>
      <c r="L153" s="93">
        <f t="shared" si="144"/>
        <v>0</v>
      </c>
      <c r="M153" s="819"/>
      <c r="N153" s="820"/>
      <c r="O153" s="821">
        <f t="shared" si="145"/>
        <v>0</v>
      </c>
      <c r="P153" s="311"/>
      <c r="Q153" s="331"/>
    </row>
    <row r="154" spans="1:17" hidden="1" x14ac:dyDescent="0.25">
      <c r="A154" s="29">
        <v>2364</v>
      </c>
      <c r="B154" s="41" t="s">
        <v>149</v>
      </c>
      <c r="C154" s="190">
        <f t="shared" si="100"/>
        <v>0</v>
      </c>
      <c r="D154" s="265"/>
      <c r="E154" s="43"/>
      <c r="F154" s="93">
        <f t="shared" si="142"/>
        <v>0</v>
      </c>
      <c r="G154" s="230"/>
      <c r="H154" s="43"/>
      <c r="I154" s="87">
        <f t="shared" si="143"/>
        <v>0</v>
      </c>
      <c r="J154" s="265"/>
      <c r="K154" s="43"/>
      <c r="L154" s="93">
        <f t="shared" si="144"/>
        <v>0</v>
      </c>
      <c r="M154" s="819"/>
      <c r="N154" s="820"/>
      <c r="O154" s="821">
        <f t="shared" si="145"/>
        <v>0</v>
      </c>
      <c r="P154" s="311"/>
      <c r="Q154" s="331"/>
    </row>
    <row r="155" spans="1:17" ht="12.75" hidden="1" customHeight="1" x14ac:dyDescent="0.25">
      <c r="A155" s="29">
        <v>2365</v>
      </c>
      <c r="B155" s="41" t="s">
        <v>150</v>
      </c>
      <c r="C155" s="190">
        <f t="shared" si="100"/>
        <v>0</v>
      </c>
      <c r="D155" s="265"/>
      <c r="E155" s="43"/>
      <c r="F155" s="93">
        <f t="shared" si="142"/>
        <v>0</v>
      </c>
      <c r="G155" s="230"/>
      <c r="H155" s="43"/>
      <c r="I155" s="87">
        <f t="shared" si="143"/>
        <v>0</v>
      </c>
      <c r="J155" s="265"/>
      <c r="K155" s="43"/>
      <c r="L155" s="93">
        <f t="shared" si="144"/>
        <v>0</v>
      </c>
      <c r="M155" s="819"/>
      <c r="N155" s="820"/>
      <c r="O155" s="821">
        <f t="shared" si="145"/>
        <v>0</v>
      </c>
      <c r="P155" s="311"/>
      <c r="Q155" s="331"/>
    </row>
    <row r="156" spans="1:17" ht="36" hidden="1" x14ac:dyDescent="0.25">
      <c r="A156" s="29">
        <v>2366</v>
      </c>
      <c r="B156" s="41" t="s">
        <v>151</v>
      </c>
      <c r="C156" s="190">
        <f t="shared" si="100"/>
        <v>0</v>
      </c>
      <c r="D156" s="265"/>
      <c r="E156" s="43"/>
      <c r="F156" s="93">
        <f t="shared" si="142"/>
        <v>0</v>
      </c>
      <c r="G156" s="230"/>
      <c r="H156" s="43"/>
      <c r="I156" s="87">
        <f t="shared" si="143"/>
        <v>0</v>
      </c>
      <c r="J156" s="265"/>
      <c r="K156" s="43"/>
      <c r="L156" s="93">
        <f t="shared" si="144"/>
        <v>0</v>
      </c>
      <c r="M156" s="819"/>
      <c r="N156" s="820"/>
      <c r="O156" s="821">
        <f t="shared" si="145"/>
        <v>0</v>
      </c>
      <c r="P156" s="311"/>
      <c r="Q156" s="331"/>
    </row>
    <row r="157" spans="1:17" ht="48" hidden="1" x14ac:dyDescent="0.25">
      <c r="A157" s="29">
        <v>2369</v>
      </c>
      <c r="B157" s="41" t="s">
        <v>152</v>
      </c>
      <c r="C157" s="190">
        <f t="shared" si="100"/>
        <v>0</v>
      </c>
      <c r="D157" s="265"/>
      <c r="E157" s="43"/>
      <c r="F157" s="93">
        <f t="shared" si="142"/>
        <v>0</v>
      </c>
      <c r="G157" s="230"/>
      <c r="H157" s="43"/>
      <c r="I157" s="87">
        <f t="shared" si="143"/>
        <v>0</v>
      </c>
      <c r="J157" s="265"/>
      <c r="K157" s="43"/>
      <c r="L157" s="93">
        <f t="shared" si="144"/>
        <v>0</v>
      </c>
      <c r="M157" s="819"/>
      <c r="N157" s="820"/>
      <c r="O157" s="821">
        <f t="shared" si="145"/>
        <v>0</v>
      </c>
      <c r="P157" s="311"/>
      <c r="Q157" s="331"/>
    </row>
    <row r="158" spans="1:17" x14ac:dyDescent="0.25">
      <c r="A158" s="70">
        <v>2370</v>
      </c>
      <c r="B158" s="55" t="s">
        <v>153</v>
      </c>
      <c r="C158" s="195">
        <f t="shared" si="100"/>
        <v>1380</v>
      </c>
      <c r="D158" s="262">
        <v>690</v>
      </c>
      <c r="E158" s="156"/>
      <c r="F158" s="309">
        <f t="shared" si="142"/>
        <v>690</v>
      </c>
      <c r="G158" s="232"/>
      <c r="H158" s="156"/>
      <c r="I158" s="309">
        <f t="shared" si="143"/>
        <v>0</v>
      </c>
      <c r="J158" s="262">
        <v>690</v>
      </c>
      <c r="K158" s="74"/>
      <c r="L158" s="172">
        <f t="shared" si="144"/>
        <v>690</v>
      </c>
      <c r="M158" s="824"/>
      <c r="N158" s="825"/>
      <c r="O158" s="815">
        <f t="shared" si="145"/>
        <v>0</v>
      </c>
      <c r="P158" s="313"/>
      <c r="Q158" s="331"/>
    </row>
    <row r="159" spans="1:17" hidden="1" x14ac:dyDescent="0.25">
      <c r="A159" s="70">
        <v>2380</v>
      </c>
      <c r="B159" s="55" t="s">
        <v>154</v>
      </c>
      <c r="C159" s="195">
        <f t="shared" si="100"/>
        <v>0</v>
      </c>
      <c r="D159" s="82">
        <f t="shared" ref="D159:E159" si="146">SUM(D160:D161)</f>
        <v>0</v>
      </c>
      <c r="E159" s="71">
        <f t="shared" si="146"/>
        <v>0</v>
      </c>
      <c r="F159" s="172">
        <f>SUM(F160:F161)</f>
        <v>0</v>
      </c>
      <c r="G159" s="229">
        <f t="shared" ref="G159:N159" si="147">SUM(G160:G161)</f>
        <v>0</v>
      </c>
      <c r="H159" s="71">
        <f t="shared" si="147"/>
        <v>0</v>
      </c>
      <c r="I159" s="153">
        <f t="shared" si="147"/>
        <v>0</v>
      </c>
      <c r="J159" s="82">
        <f t="shared" si="147"/>
        <v>0</v>
      </c>
      <c r="K159" s="71">
        <f t="shared" si="147"/>
        <v>0</v>
      </c>
      <c r="L159" s="172">
        <f t="shared" si="147"/>
        <v>0</v>
      </c>
      <c r="M159" s="813">
        <f t="shared" si="147"/>
        <v>0</v>
      </c>
      <c r="N159" s="814">
        <f t="shared" si="147"/>
        <v>0</v>
      </c>
      <c r="O159" s="815">
        <f>SUM(O160:O161)</f>
        <v>0</v>
      </c>
      <c r="P159" s="313"/>
      <c r="Q159" s="331"/>
    </row>
    <row r="160" spans="1:17" hidden="1" x14ac:dyDescent="0.25">
      <c r="A160" s="26">
        <v>2381</v>
      </c>
      <c r="B160" s="38" t="s">
        <v>155</v>
      </c>
      <c r="C160" s="189">
        <f t="shared" si="100"/>
        <v>0</v>
      </c>
      <c r="D160" s="264"/>
      <c r="E160" s="40"/>
      <c r="F160" s="175">
        <f t="shared" ref="F160:F163" si="148">D160+E160</f>
        <v>0</v>
      </c>
      <c r="G160" s="220"/>
      <c r="H160" s="40"/>
      <c r="I160" s="86">
        <f t="shared" ref="I160:I163" si="149">G160+H160</f>
        <v>0</v>
      </c>
      <c r="J160" s="264"/>
      <c r="K160" s="40"/>
      <c r="L160" s="175">
        <f t="shared" ref="L160:L163" si="150">J160+K160</f>
        <v>0</v>
      </c>
      <c r="M160" s="816"/>
      <c r="N160" s="817"/>
      <c r="O160" s="818">
        <f t="shared" ref="O160:O163" si="151">M160+N160</f>
        <v>0</v>
      </c>
      <c r="P160" s="310"/>
      <c r="Q160" s="331"/>
    </row>
    <row r="161" spans="1:17" ht="24" hidden="1" x14ac:dyDescent="0.25">
      <c r="A161" s="29">
        <v>2389</v>
      </c>
      <c r="B161" s="41" t="s">
        <v>156</v>
      </c>
      <c r="C161" s="190">
        <f t="shared" si="100"/>
        <v>0</v>
      </c>
      <c r="D161" s="265"/>
      <c r="E161" s="43"/>
      <c r="F161" s="93">
        <f t="shared" si="148"/>
        <v>0</v>
      </c>
      <c r="G161" s="230"/>
      <c r="H161" s="43"/>
      <c r="I161" s="87">
        <f t="shared" si="149"/>
        <v>0</v>
      </c>
      <c r="J161" s="265"/>
      <c r="K161" s="43"/>
      <c r="L161" s="93">
        <f t="shared" si="150"/>
        <v>0</v>
      </c>
      <c r="M161" s="819"/>
      <c r="N161" s="820"/>
      <c r="O161" s="821">
        <f t="shared" si="151"/>
        <v>0</v>
      </c>
      <c r="P161" s="311"/>
      <c r="Q161" s="331"/>
    </row>
    <row r="162" spans="1:17" hidden="1" x14ac:dyDescent="0.25">
      <c r="A162" s="70">
        <v>2390</v>
      </c>
      <c r="B162" s="55" t="s">
        <v>157</v>
      </c>
      <c r="C162" s="195">
        <f t="shared" si="100"/>
        <v>0</v>
      </c>
      <c r="D162" s="262"/>
      <c r="E162" s="74"/>
      <c r="F162" s="172">
        <f t="shared" si="148"/>
        <v>0</v>
      </c>
      <c r="G162" s="232"/>
      <c r="H162" s="74"/>
      <c r="I162" s="153">
        <f t="shared" si="149"/>
        <v>0</v>
      </c>
      <c r="J162" s="262"/>
      <c r="K162" s="74"/>
      <c r="L162" s="172">
        <f t="shared" si="150"/>
        <v>0</v>
      </c>
      <c r="M162" s="824"/>
      <c r="N162" s="825"/>
      <c r="O162" s="815">
        <f t="shared" si="151"/>
        <v>0</v>
      </c>
      <c r="P162" s="313"/>
      <c r="Q162" s="331"/>
    </row>
    <row r="163" spans="1:17" hidden="1" x14ac:dyDescent="0.25">
      <c r="A163" s="34">
        <v>2400</v>
      </c>
      <c r="B163" s="69" t="s">
        <v>158</v>
      </c>
      <c r="C163" s="188">
        <f t="shared" si="100"/>
        <v>0</v>
      </c>
      <c r="D163" s="249"/>
      <c r="E163" s="76"/>
      <c r="F163" s="174">
        <f t="shared" si="148"/>
        <v>0</v>
      </c>
      <c r="G163" s="234"/>
      <c r="H163" s="76"/>
      <c r="I163" s="120">
        <f t="shared" si="149"/>
        <v>0</v>
      </c>
      <c r="J163" s="249"/>
      <c r="K163" s="76"/>
      <c r="L163" s="174">
        <f t="shared" si="150"/>
        <v>0</v>
      </c>
      <c r="M163" s="828"/>
      <c r="N163" s="829"/>
      <c r="O163" s="812">
        <f t="shared" si="151"/>
        <v>0</v>
      </c>
      <c r="P163" s="317"/>
      <c r="Q163" s="331"/>
    </row>
    <row r="164" spans="1:17" ht="24" x14ac:dyDescent="0.25">
      <c r="A164" s="34">
        <v>2500</v>
      </c>
      <c r="B164" s="69" t="s">
        <v>159</v>
      </c>
      <c r="C164" s="188">
        <f t="shared" si="100"/>
        <v>101</v>
      </c>
      <c r="D164" s="127">
        <f t="shared" ref="D164:E164" si="152">SUM(D165,D170)</f>
        <v>101</v>
      </c>
      <c r="E164" s="120">
        <f t="shared" si="152"/>
        <v>0</v>
      </c>
      <c r="F164" s="314">
        <f>SUM(F165,F170)</f>
        <v>101</v>
      </c>
      <c r="G164" s="228">
        <f t="shared" ref="G164:O164" si="153">SUM(G165,G170)</f>
        <v>0</v>
      </c>
      <c r="H164" s="120">
        <f t="shared" si="153"/>
        <v>0</v>
      </c>
      <c r="I164" s="314">
        <f t="shared" si="153"/>
        <v>0</v>
      </c>
      <c r="J164" s="127">
        <f t="shared" si="153"/>
        <v>0</v>
      </c>
      <c r="K164" s="36">
        <f t="shared" si="153"/>
        <v>0</v>
      </c>
      <c r="L164" s="174">
        <f t="shared" si="153"/>
        <v>0</v>
      </c>
      <c r="M164" s="810">
        <f t="shared" si="153"/>
        <v>0</v>
      </c>
      <c r="N164" s="811">
        <f t="shared" si="153"/>
        <v>0</v>
      </c>
      <c r="O164" s="812">
        <f t="shared" si="153"/>
        <v>0</v>
      </c>
      <c r="P164" s="440"/>
      <c r="Q164" s="331"/>
    </row>
    <row r="165" spans="1:17" ht="16.5" customHeight="1" x14ac:dyDescent="0.25">
      <c r="A165" s="857">
        <v>2510</v>
      </c>
      <c r="B165" s="38" t="s">
        <v>160</v>
      </c>
      <c r="C165" s="189">
        <f t="shared" si="100"/>
        <v>101</v>
      </c>
      <c r="D165" s="128">
        <f t="shared" ref="D165:E165" si="154">SUM(D166:D169)</f>
        <v>101</v>
      </c>
      <c r="E165" s="86">
        <f t="shared" si="154"/>
        <v>0</v>
      </c>
      <c r="F165" s="315">
        <f>SUM(F166:F169)</f>
        <v>101</v>
      </c>
      <c r="G165" s="233">
        <f t="shared" ref="G165:O165" si="155">SUM(G166:G169)</f>
        <v>0</v>
      </c>
      <c r="H165" s="86">
        <f t="shared" si="155"/>
        <v>0</v>
      </c>
      <c r="I165" s="315">
        <f t="shared" si="155"/>
        <v>0</v>
      </c>
      <c r="J165" s="128">
        <f t="shared" si="155"/>
        <v>0</v>
      </c>
      <c r="K165" s="75">
        <f t="shared" si="155"/>
        <v>0</v>
      </c>
      <c r="L165" s="175">
        <f t="shared" si="155"/>
        <v>0</v>
      </c>
      <c r="M165" s="826">
        <f t="shared" si="155"/>
        <v>0</v>
      </c>
      <c r="N165" s="827">
        <f t="shared" si="155"/>
        <v>0</v>
      </c>
      <c r="O165" s="830">
        <f t="shared" si="155"/>
        <v>0</v>
      </c>
      <c r="P165" s="323"/>
      <c r="Q165" s="331"/>
    </row>
    <row r="166" spans="1:17" ht="24" hidden="1" x14ac:dyDescent="0.25">
      <c r="A166" s="30">
        <v>2512</v>
      </c>
      <c r="B166" s="41" t="s">
        <v>161</v>
      </c>
      <c r="C166" s="190">
        <f t="shared" si="100"/>
        <v>0</v>
      </c>
      <c r="D166" s="265"/>
      <c r="E166" s="43"/>
      <c r="F166" s="93">
        <f t="shared" ref="F166:F171" si="156">D166+E166</f>
        <v>0</v>
      </c>
      <c r="G166" s="230"/>
      <c r="H166" s="43"/>
      <c r="I166" s="87">
        <f t="shared" ref="I166:I171" si="157">G166+H166</f>
        <v>0</v>
      </c>
      <c r="J166" s="265"/>
      <c r="K166" s="43"/>
      <c r="L166" s="93">
        <f t="shared" ref="L166:L171" si="158">J166+K166</f>
        <v>0</v>
      </c>
      <c r="M166" s="819"/>
      <c r="N166" s="820"/>
      <c r="O166" s="821">
        <f t="shared" ref="O166:O171" si="159">M166+N166</f>
        <v>0</v>
      </c>
      <c r="P166" s="311"/>
      <c r="Q166" s="331"/>
    </row>
    <row r="167" spans="1:17" ht="36" x14ac:dyDescent="0.25">
      <c r="A167" s="30">
        <v>2513</v>
      </c>
      <c r="B167" s="41" t="s">
        <v>162</v>
      </c>
      <c r="C167" s="190">
        <f t="shared" si="100"/>
        <v>101</v>
      </c>
      <c r="D167" s="265">
        <v>101</v>
      </c>
      <c r="E167" s="155"/>
      <c r="F167" s="312">
        <f t="shared" si="156"/>
        <v>101</v>
      </c>
      <c r="G167" s="230"/>
      <c r="H167" s="155"/>
      <c r="I167" s="312">
        <f t="shared" si="157"/>
        <v>0</v>
      </c>
      <c r="J167" s="265"/>
      <c r="K167" s="43"/>
      <c r="L167" s="93">
        <f t="shared" si="158"/>
        <v>0</v>
      </c>
      <c r="M167" s="819"/>
      <c r="N167" s="820"/>
      <c r="O167" s="821">
        <f t="shared" si="159"/>
        <v>0</v>
      </c>
      <c r="P167" s="311"/>
      <c r="Q167" s="331"/>
    </row>
    <row r="168" spans="1:17" ht="24" hidden="1" x14ac:dyDescent="0.25">
      <c r="A168" s="30">
        <v>2515</v>
      </c>
      <c r="B168" s="41" t="s">
        <v>163</v>
      </c>
      <c r="C168" s="190">
        <f t="shared" si="100"/>
        <v>0</v>
      </c>
      <c r="D168" s="265"/>
      <c r="E168" s="43"/>
      <c r="F168" s="93">
        <f t="shared" si="156"/>
        <v>0</v>
      </c>
      <c r="G168" s="230"/>
      <c r="H168" s="43"/>
      <c r="I168" s="87">
        <f t="shared" si="157"/>
        <v>0</v>
      </c>
      <c r="J168" s="265"/>
      <c r="K168" s="43"/>
      <c r="L168" s="93">
        <f t="shared" si="158"/>
        <v>0</v>
      </c>
      <c r="M168" s="819"/>
      <c r="N168" s="820"/>
      <c r="O168" s="821">
        <f t="shared" si="159"/>
        <v>0</v>
      </c>
      <c r="P168" s="311"/>
      <c r="Q168" s="331"/>
    </row>
    <row r="169" spans="1:17" ht="24" hidden="1" x14ac:dyDescent="0.25">
      <c r="A169" s="30">
        <v>2519</v>
      </c>
      <c r="B169" s="41" t="s">
        <v>164</v>
      </c>
      <c r="C169" s="190">
        <f t="shared" si="100"/>
        <v>0</v>
      </c>
      <c r="D169" s="265"/>
      <c r="E169" s="43"/>
      <c r="F169" s="93">
        <f t="shared" si="156"/>
        <v>0</v>
      </c>
      <c r="G169" s="230"/>
      <c r="H169" s="43"/>
      <c r="I169" s="87">
        <f t="shared" si="157"/>
        <v>0</v>
      </c>
      <c r="J169" s="265"/>
      <c r="K169" s="43"/>
      <c r="L169" s="93">
        <f t="shared" si="158"/>
        <v>0</v>
      </c>
      <c r="M169" s="819"/>
      <c r="N169" s="820"/>
      <c r="O169" s="821">
        <f t="shared" si="159"/>
        <v>0</v>
      </c>
      <c r="P169" s="311"/>
      <c r="Q169" s="331"/>
    </row>
    <row r="170" spans="1:17" ht="24" hidden="1" x14ac:dyDescent="0.25">
      <c r="A170" s="72">
        <v>2520</v>
      </c>
      <c r="B170" s="41" t="s">
        <v>165</v>
      </c>
      <c r="C170" s="190">
        <f t="shared" si="100"/>
        <v>0</v>
      </c>
      <c r="D170" s="265"/>
      <c r="E170" s="43"/>
      <c r="F170" s="93">
        <f t="shared" si="156"/>
        <v>0</v>
      </c>
      <c r="G170" s="230"/>
      <c r="H170" s="43"/>
      <c r="I170" s="87">
        <f t="shared" si="157"/>
        <v>0</v>
      </c>
      <c r="J170" s="265"/>
      <c r="K170" s="43"/>
      <c r="L170" s="93">
        <f t="shared" si="158"/>
        <v>0</v>
      </c>
      <c r="M170" s="819"/>
      <c r="N170" s="820"/>
      <c r="O170" s="821">
        <f t="shared" si="159"/>
        <v>0</v>
      </c>
      <c r="P170" s="311"/>
      <c r="Q170" s="331"/>
    </row>
    <row r="171" spans="1:17" s="77" customFormat="1" ht="48" hidden="1" x14ac:dyDescent="0.25">
      <c r="A171" s="17">
        <v>2800</v>
      </c>
      <c r="B171" s="38" t="s">
        <v>166</v>
      </c>
      <c r="C171" s="189">
        <f t="shared" si="100"/>
        <v>0</v>
      </c>
      <c r="D171" s="264"/>
      <c r="E171" s="40"/>
      <c r="F171" s="407">
        <f t="shared" si="156"/>
        <v>0</v>
      </c>
      <c r="G171" s="212"/>
      <c r="H171" s="28"/>
      <c r="I171" s="408">
        <f t="shared" si="157"/>
        <v>0</v>
      </c>
      <c r="J171" s="245"/>
      <c r="K171" s="28"/>
      <c r="L171" s="407">
        <f t="shared" si="158"/>
        <v>0</v>
      </c>
      <c r="M171" s="771"/>
      <c r="N171" s="772"/>
      <c r="O171" s="773">
        <f t="shared" si="159"/>
        <v>0</v>
      </c>
      <c r="P171" s="293"/>
      <c r="Q171" s="341"/>
    </row>
    <row r="172" spans="1:17" hidden="1" x14ac:dyDescent="0.25">
      <c r="A172" s="67">
        <v>3000</v>
      </c>
      <c r="B172" s="67" t="s">
        <v>167</v>
      </c>
      <c r="C172" s="200">
        <f t="shared" si="100"/>
        <v>0</v>
      </c>
      <c r="D172" s="134">
        <f t="shared" ref="D172:E172" si="160">SUM(D173,D183)</f>
        <v>0</v>
      </c>
      <c r="E172" s="68">
        <f t="shared" si="160"/>
        <v>0</v>
      </c>
      <c r="F172" s="170">
        <f>SUM(F173,F183)</f>
        <v>0</v>
      </c>
      <c r="G172" s="227">
        <f t="shared" ref="G172:N172" si="161">SUM(G173,G183)</f>
        <v>0</v>
      </c>
      <c r="H172" s="68">
        <f t="shared" si="161"/>
        <v>0</v>
      </c>
      <c r="I172" s="122">
        <f t="shared" si="161"/>
        <v>0</v>
      </c>
      <c r="J172" s="134">
        <f t="shared" si="161"/>
        <v>0</v>
      </c>
      <c r="K172" s="68">
        <f t="shared" si="161"/>
        <v>0</v>
      </c>
      <c r="L172" s="170">
        <f t="shared" si="161"/>
        <v>0</v>
      </c>
      <c r="M172" s="807">
        <f t="shared" si="161"/>
        <v>0</v>
      </c>
      <c r="N172" s="808">
        <f t="shared" si="161"/>
        <v>0</v>
      </c>
      <c r="O172" s="809">
        <f>SUM(O173,O183)</f>
        <v>0</v>
      </c>
      <c r="P172" s="439"/>
      <c r="Q172" s="331"/>
    </row>
    <row r="173" spans="1:17" ht="24" hidden="1" x14ac:dyDescent="0.25">
      <c r="A173" s="34">
        <v>3200</v>
      </c>
      <c r="B173" s="78" t="s">
        <v>168</v>
      </c>
      <c r="C173" s="188">
        <f t="shared" si="100"/>
        <v>0</v>
      </c>
      <c r="D173" s="127">
        <f t="shared" ref="D173:E173" si="162">SUM(D174,D178)</f>
        <v>0</v>
      </c>
      <c r="E173" s="36">
        <f t="shared" si="162"/>
        <v>0</v>
      </c>
      <c r="F173" s="174">
        <f>SUM(F174,F178)</f>
        <v>0</v>
      </c>
      <c r="G173" s="228">
        <f t="shared" ref="G173:O173" si="163">SUM(G174,G178)</f>
        <v>0</v>
      </c>
      <c r="H173" s="36">
        <f t="shared" si="163"/>
        <v>0</v>
      </c>
      <c r="I173" s="120">
        <f t="shared" si="163"/>
        <v>0</v>
      </c>
      <c r="J173" s="127">
        <f t="shared" si="163"/>
        <v>0</v>
      </c>
      <c r="K173" s="36">
        <f t="shared" si="163"/>
        <v>0</v>
      </c>
      <c r="L173" s="174">
        <f t="shared" si="163"/>
        <v>0</v>
      </c>
      <c r="M173" s="810">
        <f t="shared" si="163"/>
        <v>0</v>
      </c>
      <c r="N173" s="811">
        <f t="shared" si="163"/>
        <v>0</v>
      </c>
      <c r="O173" s="831">
        <f t="shared" si="163"/>
        <v>0</v>
      </c>
      <c r="P173" s="440"/>
      <c r="Q173" s="331"/>
    </row>
    <row r="174" spans="1:17" ht="36" hidden="1" x14ac:dyDescent="0.25">
      <c r="A174" s="857">
        <v>3260</v>
      </c>
      <c r="B174" s="38" t="s">
        <v>169</v>
      </c>
      <c r="C174" s="189">
        <f t="shared" si="100"/>
        <v>0</v>
      </c>
      <c r="D174" s="128">
        <f t="shared" ref="D174:E174" si="164">SUM(D175:D177)</f>
        <v>0</v>
      </c>
      <c r="E174" s="75">
        <f t="shared" si="164"/>
        <v>0</v>
      </c>
      <c r="F174" s="175">
        <f>SUM(F175:F177)</f>
        <v>0</v>
      </c>
      <c r="G174" s="233">
        <f t="shared" ref="G174:N174" si="165">SUM(G175:G177)</f>
        <v>0</v>
      </c>
      <c r="H174" s="75">
        <f t="shared" si="165"/>
        <v>0</v>
      </c>
      <c r="I174" s="86">
        <f t="shared" si="165"/>
        <v>0</v>
      </c>
      <c r="J174" s="128">
        <f t="shared" si="165"/>
        <v>0</v>
      </c>
      <c r="K174" s="75">
        <f t="shared" si="165"/>
        <v>0</v>
      </c>
      <c r="L174" s="175">
        <f t="shared" si="165"/>
        <v>0</v>
      </c>
      <c r="M174" s="826">
        <f t="shared" si="165"/>
        <v>0</v>
      </c>
      <c r="N174" s="827">
        <f t="shared" si="165"/>
        <v>0</v>
      </c>
      <c r="O174" s="818">
        <f>SUM(O175:O177)</f>
        <v>0</v>
      </c>
      <c r="P174" s="310"/>
      <c r="Q174" s="331"/>
    </row>
    <row r="175" spans="1:17" ht="24" hidden="1" x14ac:dyDescent="0.25">
      <c r="A175" s="30">
        <v>3261</v>
      </c>
      <c r="B175" s="41" t="s">
        <v>170</v>
      </c>
      <c r="C175" s="190">
        <f t="shared" si="100"/>
        <v>0</v>
      </c>
      <c r="D175" s="265"/>
      <c r="E175" s="43"/>
      <c r="F175" s="93">
        <f t="shared" ref="F175:F177" si="166">D175+E175</f>
        <v>0</v>
      </c>
      <c r="G175" s="230"/>
      <c r="H175" s="43"/>
      <c r="I175" s="87">
        <f t="shared" ref="I175:I177" si="167">G175+H175</f>
        <v>0</v>
      </c>
      <c r="J175" s="265"/>
      <c r="K175" s="43"/>
      <c r="L175" s="93">
        <f t="shared" ref="L175:L177" si="168">J175+K175</f>
        <v>0</v>
      </c>
      <c r="M175" s="819"/>
      <c r="N175" s="820"/>
      <c r="O175" s="821">
        <f t="shared" ref="O175:O177" si="169">M175+N175</f>
        <v>0</v>
      </c>
      <c r="P175" s="311"/>
      <c r="Q175" s="331"/>
    </row>
    <row r="176" spans="1:17" ht="36" hidden="1" x14ac:dyDescent="0.25">
      <c r="A176" s="30">
        <v>3262</v>
      </c>
      <c r="B176" s="41" t="s">
        <v>171</v>
      </c>
      <c r="C176" s="190">
        <f t="shared" si="100"/>
        <v>0</v>
      </c>
      <c r="D176" s="265"/>
      <c r="E176" s="43"/>
      <c r="F176" s="93">
        <f t="shared" si="166"/>
        <v>0</v>
      </c>
      <c r="G176" s="230"/>
      <c r="H176" s="43"/>
      <c r="I176" s="87">
        <f t="shared" si="167"/>
        <v>0</v>
      </c>
      <c r="J176" s="265"/>
      <c r="K176" s="43"/>
      <c r="L176" s="93">
        <f t="shared" si="168"/>
        <v>0</v>
      </c>
      <c r="M176" s="819"/>
      <c r="N176" s="820"/>
      <c r="O176" s="821">
        <f t="shared" si="169"/>
        <v>0</v>
      </c>
      <c r="P176" s="311"/>
      <c r="Q176" s="331"/>
    </row>
    <row r="177" spans="1:17" ht="24" hidden="1" x14ac:dyDescent="0.25">
      <c r="A177" s="30">
        <v>3263</v>
      </c>
      <c r="B177" s="41" t="s">
        <v>172</v>
      </c>
      <c r="C177" s="190">
        <f t="shared" ref="C177:C240" si="170">SUM(F177,I177,L177,O177)</f>
        <v>0</v>
      </c>
      <c r="D177" s="265"/>
      <c r="E177" s="43"/>
      <c r="F177" s="93">
        <f t="shared" si="166"/>
        <v>0</v>
      </c>
      <c r="G177" s="230"/>
      <c r="H177" s="43"/>
      <c r="I177" s="87">
        <f t="shared" si="167"/>
        <v>0</v>
      </c>
      <c r="J177" s="265"/>
      <c r="K177" s="43"/>
      <c r="L177" s="93">
        <f t="shared" si="168"/>
        <v>0</v>
      </c>
      <c r="M177" s="819"/>
      <c r="N177" s="820"/>
      <c r="O177" s="821">
        <f t="shared" si="169"/>
        <v>0</v>
      </c>
      <c r="P177" s="311"/>
      <c r="Q177" s="331"/>
    </row>
    <row r="178" spans="1:17" ht="84" hidden="1" x14ac:dyDescent="0.25">
      <c r="A178" s="857">
        <v>3290</v>
      </c>
      <c r="B178" s="38" t="s">
        <v>300</v>
      </c>
      <c r="C178" s="201">
        <f t="shared" si="170"/>
        <v>0</v>
      </c>
      <c r="D178" s="128">
        <f t="shared" ref="D178:E178" si="171">SUM(D179:D182)</f>
        <v>0</v>
      </c>
      <c r="E178" s="75">
        <f t="shared" si="171"/>
        <v>0</v>
      </c>
      <c r="F178" s="175">
        <f>SUM(F179:F182)</f>
        <v>0</v>
      </c>
      <c r="G178" s="233">
        <f t="shared" ref="G178:O178" si="172">SUM(G179:G182)</f>
        <v>0</v>
      </c>
      <c r="H178" s="75">
        <f t="shared" si="172"/>
        <v>0</v>
      </c>
      <c r="I178" s="86">
        <f t="shared" si="172"/>
        <v>0</v>
      </c>
      <c r="J178" s="128">
        <f t="shared" si="172"/>
        <v>0</v>
      </c>
      <c r="K178" s="75">
        <f t="shared" si="172"/>
        <v>0</v>
      </c>
      <c r="L178" s="175">
        <f t="shared" si="172"/>
        <v>0</v>
      </c>
      <c r="M178" s="826">
        <f t="shared" si="172"/>
        <v>0</v>
      </c>
      <c r="N178" s="827">
        <f t="shared" si="172"/>
        <v>0</v>
      </c>
      <c r="O178" s="832">
        <f t="shared" si="172"/>
        <v>0</v>
      </c>
      <c r="P178" s="320"/>
      <c r="Q178" s="331"/>
    </row>
    <row r="179" spans="1:17" ht="72" hidden="1" x14ac:dyDescent="0.25">
      <c r="A179" s="30">
        <v>3291</v>
      </c>
      <c r="B179" s="41" t="s">
        <v>173</v>
      </c>
      <c r="C179" s="190">
        <f t="shared" si="170"/>
        <v>0</v>
      </c>
      <c r="D179" s="265"/>
      <c r="E179" s="43"/>
      <c r="F179" s="93">
        <f t="shared" ref="F179:F182" si="173">D179+E179</f>
        <v>0</v>
      </c>
      <c r="G179" s="230"/>
      <c r="H179" s="43"/>
      <c r="I179" s="87">
        <f t="shared" ref="I179:I182" si="174">G179+H179</f>
        <v>0</v>
      </c>
      <c r="J179" s="265"/>
      <c r="K179" s="43"/>
      <c r="L179" s="93">
        <f t="shared" ref="L179:L182" si="175">J179+K179</f>
        <v>0</v>
      </c>
      <c r="M179" s="819"/>
      <c r="N179" s="820"/>
      <c r="O179" s="821">
        <f t="shared" ref="O179:O182" si="176">M179+N179</f>
        <v>0</v>
      </c>
      <c r="P179" s="311"/>
      <c r="Q179" s="331"/>
    </row>
    <row r="180" spans="1:17" ht="72" hidden="1" x14ac:dyDescent="0.25">
      <c r="A180" s="30">
        <v>3292</v>
      </c>
      <c r="B180" s="41" t="s">
        <v>174</v>
      </c>
      <c r="C180" s="190">
        <f t="shared" si="170"/>
        <v>0</v>
      </c>
      <c r="D180" s="265"/>
      <c r="E180" s="43"/>
      <c r="F180" s="93">
        <f t="shared" si="173"/>
        <v>0</v>
      </c>
      <c r="G180" s="230"/>
      <c r="H180" s="43"/>
      <c r="I180" s="87">
        <f t="shared" si="174"/>
        <v>0</v>
      </c>
      <c r="J180" s="265"/>
      <c r="K180" s="43"/>
      <c r="L180" s="93">
        <f t="shared" si="175"/>
        <v>0</v>
      </c>
      <c r="M180" s="819"/>
      <c r="N180" s="820"/>
      <c r="O180" s="821">
        <f t="shared" si="176"/>
        <v>0</v>
      </c>
      <c r="P180" s="311"/>
      <c r="Q180" s="331"/>
    </row>
    <row r="181" spans="1:17" ht="72" hidden="1" x14ac:dyDescent="0.25">
      <c r="A181" s="30">
        <v>3293</v>
      </c>
      <c r="B181" s="41" t="s">
        <v>175</v>
      </c>
      <c r="C181" s="190">
        <f t="shared" si="170"/>
        <v>0</v>
      </c>
      <c r="D181" s="265"/>
      <c r="E181" s="43"/>
      <c r="F181" s="93">
        <f t="shared" si="173"/>
        <v>0</v>
      </c>
      <c r="G181" s="230"/>
      <c r="H181" s="43"/>
      <c r="I181" s="87">
        <f t="shared" si="174"/>
        <v>0</v>
      </c>
      <c r="J181" s="265"/>
      <c r="K181" s="43"/>
      <c r="L181" s="93">
        <f t="shared" si="175"/>
        <v>0</v>
      </c>
      <c r="M181" s="819"/>
      <c r="N181" s="820"/>
      <c r="O181" s="821">
        <f t="shared" si="176"/>
        <v>0</v>
      </c>
      <c r="P181" s="311"/>
      <c r="Q181" s="331"/>
    </row>
    <row r="182" spans="1:17" ht="60" hidden="1" x14ac:dyDescent="0.25">
      <c r="A182" s="79">
        <v>3294</v>
      </c>
      <c r="B182" s="41" t="s">
        <v>176</v>
      </c>
      <c r="C182" s="201">
        <f t="shared" si="170"/>
        <v>0</v>
      </c>
      <c r="D182" s="266"/>
      <c r="E182" s="80"/>
      <c r="F182" s="443">
        <f t="shared" si="173"/>
        <v>0</v>
      </c>
      <c r="G182" s="235"/>
      <c r="H182" s="80"/>
      <c r="I182" s="159">
        <f t="shared" si="174"/>
        <v>0</v>
      </c>
      <c r="J182" s="266"/>
      <c r="K182" s="80"/>
      <c r="L182" s="443">
        <f t="shared" si="175"/>
        <v>0</v>
      </c>
      <c r="M182" s="833"/>
      <c r="N182" s="834"/>
      <c r="O182" s="832">
        <f t="shared" si="176"/>
        <v>0</v>
      </c>
      <c r="P182" s="320"/>
      <c r="Q182" s="331"/>
    </row>
    <row r="183" spans="1:17" ht="48" hidden="1" x14ac:dyDescent="0.25">
      <c r="A183" s="49">
        <v>3300</v>
      </c>
      <c r="B183" s="78" t="s">
        <v>177</v>
      </c>
      <c r="C183" s="202">
        <f t="shared" si="170"/>
        <v>0</v>
      </c>
      <c r="D183" s="135">
        <f t="shared" ref="D183:E183" si="177">SUM(D184:D185)</f>
        <v>0</v>
      </c>
      <c r="E183" s="81">
        <f t="shared" si="177"/>
        <v>0</v>
      </c>
      <c r="F183" s="171">
        <f>SUM(F184:F185)</f>
        <v>0</v>
      </c>
      <c r="G183" s="236">
        <f t="shared" ref="G183:O183" si="178">SUM(G184:G185)</f>
        <v>0</v>
      </c>
      <c r="H183" s="81">
        <f t="shared" si="178"/>
        <v>0</v>
      </c>
      <c r="I183" s="121">
        <f t="shared" si="178"/>
        <v>0</v>
      </c>
      <c r="J183" s="135">
        <f t="shared" si="178"/>
        <v>0</v>
      </c>
      <c r="K183" s="81">
        <f t="shared" si="178"/>
        <v>0</v>
      </c>
      <c r="L183" s="171">
        <f t="shared" si="178"/>
        <v>0</v>
      </c>
      <c r="M183" s="835">
        <f t="shared" si="178"/>
        <v>0</v>
      </c>
      <c r="N183" s="836">
        <f t="shared" si="178"/>
        <v>0</v>
      </c>
      <c r="O183" s="831">
        <f t="shared" si="178"/>
        <v>0</v>
      </c>
      <c r="P183" s="440"/>
      <c r="Q183" s="331"/>
    </row>
    <row r="184" spans="1:17" ht="48" hidden="1" x14ac:dyDescent="0.25">
      <c r="A184" s="54">
        <v>3310</v>
      </c>
      <c r="B184" s="55" t="s">
        <v>178</v>
      </c>
      <c r="C184" s="195">
        <f t="shared" si="170"/>
        <v>0</v>
      </c>
      <c r="D184" s="262"/>
      <c r="E184" s="74"/>
      <c r="F184" s="172">
        <f t="shared" ref="F184:F185" si="179">D184+E184</f>
        <v>0</v>
      </c>
      <c r="G184" s="232"/>
      <c r="H184" s="74"/>
      <c r="I184" s="153">
        <f t="shared" ref="I184:I185" si="180">G184+H184</f>
        <v>0</v>
      </c>
      <c r="J184" s="262"/>
      <c r="K184" s="74"/>
      <c r="L184" s="172">
        <f t="shared" ref="L184:L185" si="181">J184+K184</f>
        <v>0</v>
      </c>
      <c r="M184" s="824"/>
      <c r="N184" s="825"/>
      <c r="O184" s="815">
        <f t="shared" ref="O184:O185" si="182">M184+N184</f>
        <v>0</v>
      </c>
      <c r="P184" s="313"/>
      <c r="Q184" s="331"/>
    </row>
    <row r="185" spans="1:17" ht="60" hidden="1" x14ac:dyDescent="0.25">
      <c r="A185" s="27">
        <v>3320</v>
      </c>
      <c r="B185" s="38" t="s">
        <v>179</v>
      </c>
      <c r="C185" s="189">
        <f t="shared" si="170"/>
        <v>0</v>
      </c>
      <c r="D185" s="264"/>
      <c r="E185" s="40"/>
      <c r="F185" s="175">
        <f t="shared" si="179"/>
        <v>0</v>
      </c>
      <c r="G185" s="220"/>
      <c r="H185" s="40"/>
      <c r="I185" s="86">
        <f t="shared" si="180"/>
        <v>0</v>
      </c>
      <c r="J185" s="264"/>
      <c r="K185" s="40"/>
      <c r="L185" s="175">
        <f t="shared" si="181"/>
        <v>0</v>
      </c>
      <c r="M185" s="816"/>
      <c r="N185" s="817"/>
      <c r="O185" s="818">
        <f t="shared" si="182"/>
        <v>0</v>
      </c>
      <c r="P185" s="310"/>
      <c r="Q185" s="331"/>
    </row>
    <row r="186" spans="1:17" hidden="1" x14ac:dyDescent="0.25">
      <c r="A186" s="83">
        <v>4000</v>
      </c>
      <c r="B186" s="67" t="s">
        <v>180</v>
      </c>
      <c r="C186" s="200">
        <f t="shared" si="170"/>
        <v>0</v>
      </c>
      <c r="D186" s="134">
        <f t="shared" ref="D186:E186" si="183">SUM(D187,D190)</f>
        <v>0</v>
      </c>
      <c r="E186" s="68">
        <f t="shared" si="183"/>
        <v>0</v>
      </c>
      <c r="F186" s="170">
        <f>SUM(F187,F190)</f>
        <v>0</v>
      </c>
      <c r="G186" s="227">
        <f t="shared" ref="G186:N186" si="184">SUM(G187,G190)</f>
        <v>0</v>
      </c>
      <c r="H186" s="68">
        <f t="shared" si="184"/>
        <v>0</v>
      </c>
      <c r="I186" s="122">
        <f t="shared" si="184"/>
        <v>0</v>
      </c>
      <c r="J186" s="134">
        <f t="shared" si="184"/>
        <v>0</v>
      </c>
      <c r="K186" s="68">
        <f t="shared" si="184"/>
        <v>0</v>
      </c>
      <c r="L186" s="170">
        <f t="shared" si="184"/>
        <v>0</v>
      </c>
      <c r="M186" s="807">
        <f t="shared" si="184"/>
        <v>0</v>
      </c>
      <c r="N186" s="808">
        <f t="shared" si="184"/>
        <v>0</v>
      </c>
      <c r="O186" s="809">
        <f>SUM(O187,O190)</f>
        <v>0</v>
      </c>
      <c r="P186" s="439"/>
      <c r="Q186" s="331"/>
    </row>
    <row r="187" spans="1:17" ht="24" hidden="1" x14ac:dyDescent="0.25">
      <c r="A187" s="84">
        <v>4200</v>
      </c>
      <c r="B187" s="69" t="s">
        <v>181</v>
      </c>
      <c r="C187" s="188">
        <f t="shared" si="170"/>
        <v>0</v>
      </c>
      <c r="D187" s="127">
        <f t="shared" ref="D187:E187" si="185">SUM(D188,D189)</f>
        <v>0</v>
      </c>
      <c r="E187" s="36">
        <f t="shared" si="185"/>
        <v>0</v>
      </c>
      <c r="F187" s="174">
        <f>SUM(F188,F189)</f>
        <v>0</v>
      </c>
      <c r="G187" s="228">
        <f t="shared" ref="G187:N187" si="186">SUM(G188,G189)</f>
        <v>0</v>
      </c>
      <c r="H187" s="36">
        <f t="shared" si="186"/>
        <v>0</v>
      </c>
      <c r="I187" s="120">
        <f t="shared" si="186"/>
        <v>0</v>
      </c>
      <c r="J187" s="127">
        <f t="shared" si="186"/>
        <v>0</v>
      </c>
      <c r="K187" s="36">
        <f t="shared" si="186"/>
        <v>0</v>
      </c>
      <c r="L187" s="174">
        <f t="shared" si="186"/>
        <v>0</v>
      </c>
      <c r="M187" s="810">
        <f t="shared" si="186"/>
        <v>0</v>
      </c>
      <c r="N187" s="811">
        <f t="shared" si="186"/>
        <v>0</v>
      </c>
      <c r="O187" s="812">
        <f>SUM(O188,O189)</f>
        <v>0</v>
      </c>
      <c r="P187" s="317"/>
      <c r="Q187" s="331"/>
    </row>
    <row r="188" spans="1:17" ht="36" hidden="1" x14ac:dyDescent="0.25">
      <c r="A188" s="857">
        <v>4240</v>
      </c>
      <c r="B188" s="38" t="s">
        <v>182</v>
      </c>
      <c r="C188" s="189">
        <f t="shared" si="170"/>
        <v>0</v>
      </c>
      <c r="D188" s="264"/>
      <c r="E188" s="40"/>
      <c r="F188" s="175">
        <f t="shared" ref="F188:F189" si="187">D188+E188</f>
        <v>0</v>
      </c>
      <c r="G188" s="220"/>
      <c r="H188" s="40"/>
      <c r="I188" s="86">
        <f t="shared" ref="I188:I189" si="188">G188+H188</f>
        <v>0</v>
      </c>
      <c r="J188" s="264"/>
      <c r="K188" s="40"/>
      <c r="L188" s="175">
        <f t="shared" ref="L188:L189" si="189">J188+K188</f>
        <v>0</v>
      </c>
      <c r="M188" s="816"/>
      <c r="N188" s="817"/>
      <c r="O188" s="818">
        <f t="shared" ref="O188:O189" si="190">M188+N188</f>
        <v>0</v>
      </c>
      <c r="P188" s="310"/>
      <c r="Q188" s="331"/>
    </row>
    <row r="189" spans="1:17" ht="24" hidden="1" x14ac:dyDescent="0.25">
      <c r="A189" s="72">
        <v>4250</v>
      </c>
      <c r="B189" s="41" t="s">
        <v>183</v>
      </c>
      <c r="C189" s="190">
        <f t="shared" si="170"/>
        <v>0</v>
      </c>
      <c r="D189" s="265"/>
      <c r="E189" s="43"/>
      <c r="F189" s="93">
        <f t="shared" si="187"/>
        <v>0</v>
      </c>
      <c r="G189" s="230"/>
      <c r="H189" s="43"/>
      <c r="I189" s="87">
        <f t="shared" si="188"/>
        <v>0</v>
      </c>
      <c r="J189" s="265"/>
      <c r="K189" s="43"/>
      <c r="L189" s="93">
        <f t="shared" si="189"/>
        <v>0</v>
      </c>
      <c r="M189" s="819"/>
      <c r="N189" s="820"/>
      <c r="O189" s="821">
        <f t="shared" si="190"/>
        <v>0</v>
      </c>
      <c r="P189" s="311"/>
      <c r="Q189" s="331"/>
    </row>
    <row r="190" spans="1:17" hidden="1" x14ac:dyDescent="0.25">
      <c r="A190" s="34">
        <v>4300</v>
      </c>
      <c r="B190" s="69" t="s">
        <v>184</v>
      </c>
      <c r="C190" s="188">
        <f t="shared" si="170"/>
        <v>0</v>
      </c>
      <c r="D190" s="127">
        <f t="shared" ref="D190:E190" si="191">SUM(D191)</f>
        <v>0</v>
      </c>
      <c r="E190" s="36">
        <f t="shared" si="191"/>
        <v>0</v>
      </c>
      <c r="F190" s="174">
        <f>SUM(F191)</f>
        <v>0</v>
      </c>
      <c r="G190" s="228">
        <f t="shared" ref="G190:N190" si="192">SUM(G191)</f>
        <v>0</v>
      </c>
      <c r="H190" s="36">
        <f t="shared" si="192"/>
        <v>0</v>
      </c>
      <c r="I190" s="120">
        <f t="shared" si="192"/>
        <v>0</v>
      </c>
      <c r="J190" s="127">
        <f t="shared" si="192"/>
        <v>0</v>
      </c>
      <c r="K190" s="36">
        <f t="shared" si="192"/>
        <v>0</v>
      </c>
      <c r="L190" s="174">
        <f t="shared" si="192"/>
        <v>0</v>
      </c>
      <c r="M190" s="810">
        <f t="shared" si="192"/>
        <v>0</v>
      </c>
      <c r="N190" s="811">
        <f t="shared" si="192"/>
        <v>0</v>
      </c>
      <c r="O190" s="812">
        <f>SUM(O191)</f>
        <v>0</v>
      </c>
      <c r="P190" s="317"/>
      <c r="Q190" s="331"/>
    </row>
    <row r="191" spans="1:17" ht="24" hidden="1" x14ac:dyDescent="0.25">
      <c r="A191" s="857">
        <v>4310</v>
      </c>
      <c r="B191" s="38" t="s">
        <v>185</v>
      </c>
      <c r="C191" s="189">
        <f t="shared" si="170"/>
        <v>0</v>
      </c>
      <c r="D191" s="128">
        <f t="shared" ref="D191:E191" si="193">SUM(D192:D192)</f>
        <v>0</v>
      </c>
      <c r="E191" s="75">
        <f t="shared" si="193"/>
        <v>0</v>
      </c>
      <c r="F191" s="175">
        <f>SUM(F192:F192)</f>
        <v>0</v>
      </c>
      <c r="G191" s="233">
        <f t="shared" ref="G191:N191" si="194">SUM(G192:G192)</f>
        <v>0</v>
      </c>
      <c r="H191" s="75">
        <f t="shared" si="194"/>
        <v>0</v>
      </c>
      <c r="I191" s="86">
        <f t="shared" si="194"/>
        <v>0</v>
      </c>
      <c r="J191" s="128">
        <f t="shared" si="194"/>
        <v>0</v>
      </c>
      <c r="K191" s="75">
        <f t="shared" si="194"/>
        <v>0</v>
      </c>
      <c r="L191" s="175">
        <f t="shared" si="194"/>
        <v>0</v>
      </c>
      <c r="M191" s="826">
        <f t="shared" si="194"/>
        <v>0</v>
      </c>
      <c r="N191" s="827">
        <f t="shared" si="194"/>
        <v>0</v>
      </c>
      <c r="O191" s="818">
        <f>SUM(O192:O192)</f>
        <v>0</v>
      </c>
      <c r="P191" s="310"/>
      <c r="Q191" s="331"/>
    </row>
    <row r="192" spans="1:17" ht="36" hidden="1" x14ac:dyDescent="0.25">
      <c r="A192" s="30">
        <v>4311</v>
      </c>
      <c r="B192" s="41" t="s">
        <v>186</v>
      </c>
      <c r="C192" s="190">
        <f t="shared" si="170"/>
        <v>0</v>
      </c>
      <c r="D192" s="265"/>
      <c r="E192" s="43"/>
      <c r="F192" s="93">
        <f>D192+E192</f>
        <v>0</v>
      </c>
      <c r="G192" s="230"/>
      <c r="H192" s="43"/>
      <c r="I192" s="87">
        <f>G192+H192</f>
        <v>0</v>
      </c>
      <c r="J192" s="265"/>
      <c r="K192" s="43"/>
      <c r="L192" s="93">
        <f>J192+K192</f>
        <v>0</v>
      </c>
      <c r="M192" s="819"/>
      <c r="N192" s="820"/>
      <c r="O192" s="821">
        <f>M192+N192</f>
        <v>0</v>
      </c>
      <c r="P192" s="311"/>
      <c r="Q192" s="331"/>
    </row>
    <row r="193" spans="1:17" s="19" customFormat="1" ht="24" x14ac:dyDescent="0.25">
      <c r="A193" s="85"/>
      <c r="B193" s="17" t="s">
        <v>187</v>
      </c>
      <c r="C193" s="199">
        <f t="shared" si="170"/>
        <v>400</v>
      </c>
      <c r="D193" s="133">
        <f t="shared" ref="D193:E193" si="195">SUM(D194,D229,D268)</f>
        <v>0</v>
      </c>
      <c r="E193" s="278">
        <f t="shared" si="195"/>
        <v>0</v>
      </c>
      <c r="F193" s="306">
        <f>SUM(F194,F229,F268)</f>
        <v>0</v>
      </c>
      <c r="G193" s="226">
        <f t="shared" ref="G193:N193" si="196">SUM(G194,G229,G268)</f>
        <v>0</v>
      </c>
      <c r="H193" s="278">
        <f t="shared" si="196"/>
        <v>0</v>
      </c>
      <c r="I193" s="306">
        <f t="shared" si="196"/>
        <v>0</v>
      </c>
      <c r="J193" s="133">
        <f t="shared" si="196"/>
        <v>400</v>
      </c>
      <c r="K193" s="66">
        <f t="shared" si="196"/>
        <v>0</v>
      </c>
      <c r="L193" s="169">
        <f t="shared" si="196"/>
        <v>400</v>
      </c>
      <c r="M193" s="804">
        <f t="shared" si="196"/>
        <v>0</v>
      </c>
      <c r="N193" s="805">
        <f t="shared" si="196"/>
        <v>0</v>
      </c>
      <c r="O193" s="837">
        <f>SUM(O194,O229,O268)</f>
        <v>0</v>
      </c>
      <c r="P193" s="444"/>
      <c r="Q193" s="182"/>
    </row>
    <row r="194" spans="1:17" x14ac:dyDescent="0.25">
      <c r="A194" s="67">
        <v>5000</v>
      </c>
      <c r="B194" s="67" t="s">
        <v>188</v>
      </c>
      <c r="C194" s="200">
        <f t="shared" si="170"/>
        <v>400</v>
      </c>
      <c r="D194" s="134">
        <f t="shared" ref="D194:E194" si="197">D195+D203</f>
        <v>0</v>
      </c>
      <c r="E194" s="122">
        <f t="shared" si="197"/>
        <v>0</v>
      </c>
      <c r="F194" s="307">
        <f>F195+F203</f>
        <v>0</v>
      </c>
      <c r="G194" s="227">
        <f t="shared" ref="G194:N194" si="198">G195+G203</f>
        <v>0</v>
      </c>
      <c r="H194" s="122">
        <f t="shared" si="198"/>
        <v>0</v>
      </c>
      <c r="I194" s="307">
        <f t="shared" si="198"/>
        <v>0</v>
      </c>
      <c r="J194" s="134">
        <f t="shared" si="198"/>
        <v>400</v>
      </c>
      <c r="K194" s="68">
        <f t="shared" si="198"/>
        <v>0</v>
      </c>
      <c r="L194" s="170">
        <f t="shared" si="198"/>
        <v>400</v>
      </c>
      <c r="M194" s="807">
        <f t="shared" si="198"/>
        <v>0</v>
      </c>
      <c r="N194" s="808">
        <f t="shared" si="198"/>
        <v>0</v>
      </c>
      <c r="O194" s="809">
        <f>O195+O203</f>
        <v>0</v>
      </c>
      <c r="P194" s="439"/>
      <c r="Q194" s="331"/>
    </row>
    <row r="195" spans="1:17" hidden="1" x14ac:dyDescent="0.25">
      <c r="A195" s="34">
        <v>5100</v>
      </c>
      <c r="B195" s="69" t="s">
        <v>189</v>
      </c>
      <c r="C195" s="188">
        <f t="shared" si="170"/>
        <v>0</v>
      </c>
      <c r="D195" s="127">
        <f t="shared" ref="D195:E195" si="199">D196+D197+D200+D201+D202</f>
        <v>0</v>
      </c>
      <c r="E195" s="36">
        <f t="shared" si="199"/>
        <v>0</v>
      </c>
      <c r="F195" s="174">
        <f>F196+F197+F200+F201+F202</f>
        <v>0</v>
      </c>
      <c r="G195" s="228">
        <f t="shared" ref="G195:N195" si="200">G196+G197+G200+G201+G202</f>
        <v>0</v>
      </c>
      <c r="H195" s="36">
        <f t="shared" si="200"/>
        <v>0</v>
      </c>
      <c r="I195" s="120">
        <f t="shared" si="200"/>
        <v>0</v>
      </c>
      <c r="J195" s="127">
        <f t="shared" si="200"/>
        <v>0</v>
      </c>
      <c r="K195" s="36">
        <f t="shared" si="200"/>
        <v>0</v>
      </c>
      <c r="L195" s="174">
        <f t="shared" si="200"/>
        <v>0</v>
      </c>
      <c r="M195" s="810">
        <f t="shared" si="200"/>
        <v>0</v>
      </c>
      <c r="N195" s="811">
        <f t="shared" si="200"/>
        <v>0</v>
      </c>
      <c r="O195" s="812">
        <f>O196+O197+O200+O201+O202</f>
        <v>0</v>
      </c>
      <c r="P195" s="317"/>
      <c r="Q195" s="331"/>
    </row>
    <row r="196" spans="1:17" hidden="1" x14ac:dyDescent="0.25">
      <c r="A196" s="857">
        <v>5110</v>
      </c>
      <c r="B196" s="38" t="s">
        <v>190</v>
      </c>
      <c r="C196" s="189">
        <f t="shared" si="170"/>
        <v>0</v>
      </c>
      <c r="D196" s="264"/>
      <c r="E196" s="40"/>
      <c r="F196" s="175">
        <f>D196+E196</f>
        <v>0</v>
      </c>
      <c r="G196" s="220"/>
      <c r="H196" s="40"/>
      <c r="I196" s="86">
        <f>G196+H196</f>
        <v>0</v>
      </c>
      <c r="J196" s="264"/>
      <c r="K196" s="40"/>
      <c r="L196" s="175">
        <f>J196+K196</f>
        <v>0</v>
      </c>
      <c r="M196" s="816"/>
      <c r="N196" s="817"/>
      <c r="O196" s="818">
        <f>M196+N196</f>
        <v>0</v>
      </c>
      <c r="P196" s="310"/>
      <c r="Q196" s="331"/>
    </row>
    <row r="197" spans="1:17" ht="24" hidden="1" x14ac:dyDescent="0.25">
      <c r="A197" s="72">
        <v>5120</v>
      </c>
      <c r="B197" s="41" t="s">
        <v>191</v>
      </c>
      <c r="C197" s="190">
        <f t="shared" si="170"/>
        <v>0</v>
      </c>
      <c r="D197" s="129">
        <f t="shared" ref="D197:E197" si="201">D198+D199</f>
        <v>0</v>
      </c>
      <c r="E197" s="73">
        <f t="shared" si="201"/>
        <v>0</v>
      </c>
      <c r="F197" s="93">
        <f>F198+F199</f>
        <v>0</v>
      </c>
      <c r="G197" s="231">
        <f t="shared" ref="G197:O197" si="202">G198+G199</f>
        <v>0</v>
      </c>
      <c r="H197" s="73">
        <f t="shared" si="202"/>
        <v>0</v>
      </c>
      <c r="I197" s="87">
        <f t="shared" si="202"/>
        <v>0</v>
      </c>
      <c r="J197" s="129">
        <f t="shared" si="202"/>
        <v>0</v>
      </c>
      <c r="K197" s="73">
        <f t="shared" si="202"/>
        <v>0</v>
      </c>
      <c r="L197" s="93">
        <f t="shared" si="202"/>
        <v>0</v>
      </c>
      <c r="M197" s="822">
        <f t="shared" si="202"/>
        <v>0</v>
      </c>
      <c r="N197" s="823">
        <f t="shared" si="202"/>
        <v>0</v>
      </c>
      <c r="O197" s="821">
        <f t="shared" si="202"/>
        <v>0</v>
      </c>
      <c r="P197" s="311"/>
      <c r="Q197" s="331"/>
    </row>
    <row r="198" spans="1:17" hidden="1" x14ac:dyDescent="0.25">
      <c r="A198" s="30">
        <v>5121</v>
      </c>
      <c r="B198" s="41" t="s">
        <v>192</v>
      </c>
      <c r="C198" s="190">
        <f t="shared" si="170"/>
        <v>0</v>
      </c>
      <c r="D198" s="265"/>
      <c r="E198" s="43"/>
      <c r="F198" s="93">
        <f t="shared" ref="F198:F202" si="203">D198+E198</f>
        <v>0</v>
      </c>
      <c r="G198" s="230"/>
      <c r="H198" s="43"/>
      <c r="I198" s="87">
        <f t="shared" ref="I198:I202" si="204">G198+H198</f>
        <v>0</v>
      </c>
      <c r="J198" s="265"/>
      <c r="K198" s="43"/>
      <c r="L198" s="93">
        <f t="shared" ref="L198:L202" si="205">J198+K198</f>
        <v>0</v>
      </c>
      <c r="M198" s="819"/>
      <c r="N198" s="820"/>
      <c r="O198" s="821">
        <f t="shared" ref="O198:O202" si="206">M198+N198</f>
        <v>0</v>
      </c>
      <c r="P198" s="311"/>
      <c r="Q198" s="331"/>
    </row>
    <row r="199" spans="1:17" ht="24" hidden="1" x14ac:dyDescent="0.25">
      <c r="A199" s="30">
        <v>5129</v>
      </c>
      <c r="B199" s="41" t="s">
        <v>193</v>
      </c>
      <c r="C199" s="190">
        <f t="shared" si="170"/>
        <v>0</v>
      </c>
      <c r="D199" s="265"/>
      <c r="E199" s="43"/>
      <c r="F199" s="93">
        <f t="shared" si="203"/>
        <v>0</v>
      </c>
      <c r="G199" s="230"/>
      <c r="H199" s="43"/>
      <c r="I199" s="87">
        <f t="shared" si="204"/>
        <v>0</v>
      </c>
      <c r="J199" s="265"/>
      <c r="K199" s="43"/>
      <c r="L199" s="93">
        <f t="shared" si="205"/>
        <v>0</v>
      </c>
      <c r="M199" s="819"/>
      <c r="N199" s="820"/>
      <c r="O199" s="821">
        <f t="shared" si="206"/>
        <v>0</v>
      </c>
      <c r="P199" s="311"/>
      <c r="Q199" s="331"/>
    </row>
    <row r="200" spans="1:17" hidden="1" x14ac:dyDescent="0.25">
      <c r="A200" s="72">
        <v>5130</v>
      </c>
      <c r="B200" s="41" t="s">
        <v>194</v>
      </c>
      <c r="C200" s="190">
        <f t="shared" si="170"/>
        <v>0</v>
      </c>
      <c r="D200" s="265"/>
      <c r="E200" s="43"/>
      <c r="F200" s="93">
        <f t="shared" si="203"/>
        <v>0</v>
      </c>
      <c r="G200" s="230"/>
      <c r="H200" s="43"/>
      <c r="I200" s="87">
        <f t="shared" si="204"/>
        <v>0</v>
      </c>
      <c r="J200" s="265"/>
      <c r="K200" s="43"/>
      <c r="L200" s="93">
        <f t="shared" si="205"/>
        <v>0</v>
      </c>
      <c r="M200" s="819"/>
      <c r="N200" s="820"/>
      <c r="O200" s="821">
        <f t="shared" si="206"/>
        <v>0</v>
      </c>
      <c r="P200" s="311"/>
      <c r="Q200" s="331"/>
    </row>
    <row r="201" spans="1:17" hidden="1" x14ac:dyDescent="0.25">
      <c r="A201" s="72">
        <v>5140</v>
      </c>
      <c r="B201" s="41" t="s">
        <v>195</v>
      </c>
      <c r="C201" s="190">
        <f t="shared" si="170"/>
        <v>0</v>
      </c>
      <c r="D201" s="265"/>
      <c r="E201" s="43"/>
      <c r="F201" s="93">
        <f t="shared" si="203"/>
        <v>0</v>
      </c>
      <c r="G201" s="230"/>
      <c r="H201" s="43"/>
      <c r="I201" s="87">
        <f t="shared" si="204"/>
        <v>0</v>
      </c>
      <c r="J201" s="265"/>
      <c r="K201" s="43"/>
      <c r="L201" s="93">
        <f t="shared" si="205"/>
        <v>0</v>
      </c>
      <c r="M201" s="819"/>
      <c r="N201" s="820"/>
      <c r="O201" s="821">
        <f t="shared" si="206"/>
        <v>0</v>
      </c>
      <c r="P201" s="311"/>
      <c r="Q201" s="331"/>
    </row>
    <row r="202" spans="1:17" ht="24" hidden="1" x14ac:dyDescent="0.25">
      <c r="A202" s="72">
        <v>5170</v>
      </c>
      <c r="B202" s="41" t="s">
        <v>196</v>
      </c>
      <c r="C202" s="190">
        <f t="shared" si="170"/>
        <v>0</v>
      </c>
      <c r="D202" s="265"/>
      <c r="E202" s="43"/>
      <c r="F202" s="93">
        <f t="shared" si="203"/>
        <v>0</v>
      </c>
      <c r="G202" s="230"/>
      <c r="H202" s="43"/>
      <c r="I202" s="87">
        <f t="shared" si="204"/>
        <v>0</v>
      </c>
      <c r="J202" s="265"/>
      <c r="K202" s="43"/>
      <c r="L202" s="93">
        <f t="shared" si="205"/>
        <v>0</v>
      </c>
      <c r="M202" s="819"/>
      <c r="N202" s="820"/>
      <c r="O202" s="821">
        <f t="shared" si="206"/>
        <v>0</v>
      </c>
      <c r="P202" s="311"/>
      <c r="Q202" s="331"/>
    </row>
    <row r="203" spans="1:17" x14ac:dyDescent="0.25">
      <c r="A203" s="34">
        <v>5200</v>
      </c>
      <c r="B203" s="69" t="s">
        <v>197</v>
      </c>
      <c r="C203" s="188">
        <f t="shared" si="170"/>
        <v>400</v>
      </c>
      <c r="D203" s="127">
        <f t="shared" ref="D203:E203" si="207">D204+D214+D215+D224+D225+D226+D228</f>
        <v>0</v>
      </c>
      <c r="E203" s="120">
        <f t="shared" si="207"/>
        <v>0</v>
      </c>
      <c r="F203" s="314">
        <f>F204+F214+F215+F224+F225+F226+F228</f>
        <v>0</v>
      </c>
      <c r="G203" s="228">
        <f t="shared" ref="G203:O203" si="208">G204+G214+G215+G224+G225+G226+G228</f>
        <v>0</v>
      </c>
      <c r="H203" s="120">
        <f t="shared" si="208"/>
        <v>0</v>
      </c>
      <c r="I203" s="314">
        <f t="shared" si="208"/>
        <v>0</v>
      </c>
      <c r="J203" s="127">
        <f t="shared" si="208"/>
        <v>400</v>
      </c>
      <c r="K203" s="36">
        <f t="shared" si="208"/>
        <v>0</v>
      </c>
      <c r="L203" s="174">
        <f t="shared" si="208"/>
        <v>400</v>
      </c>
      <c r="M203" s="810">
        <f t="shared" si="208"/>
        <v>0</v>
      </c>
      <c r="N203" s="811">
        <f t="shared" si="208"/>
        <v>0</v>
      </c>
      <c r="O203" s="812">
        <f t="shared" si="208"/>
        <v>0</v>
      </c>
      <c r="P203" s="317"/>
      <c r="Q203" s="331"/>
    </row>
    <row r="204" spans="1:17" hidden="1" x14ac:dyDescent="0.25">
      <c r="A204" s="70">
        <v>5210</v>
      </c>
      <c r="B204" s="55" t="s">
        <v>198</v>
      </c>
      <c r="C204" s="195">
        <f t="shared" si="170"/>
        <v>0</v>
      </c>
      <c r="D204" s="82">
        <f>SUM(D205:D213)</f>
        <v>0</v>
      </c>
      <c r="E204" s="71">
        <f>SUM(E205:E213)</f>
        <v>0</v>
      </c>
      <c r="F204" s="172">
        <f t="shared" ref="F204:N204" si="209">SUM(F205:F213)</f>
        <v>0</v>
      </c>
      <c r="G204" s="229">
        <f t="shared" si="209"/>
        <v>0</v>
      </c>
      <c r="H204" s="71">
        <f t="shared" si="209"/>
        <v>0</v>
      </c>
      <c r="I204" s="153">
        <f t="shared" si="209"/>
        <v>0</v>
      </c>
      <c r="J204" s="82">
        <f t="shared" si="209"/>
        <v>0</v>
      </c>
      <c r="K204" s="71">
        <f t="shared" si="209"/>
        <v>0</v>
      </c>
      <c r="L204" s="172">
        <f t="shared" si="209"/>
        <v>0</v>
      </c>
      <c r="M204" s="813">
        <f t="shared" si="209"/>
        <v>0</v>
      </c>
      <c r="N204" s="814">
        <f t="shared" si="209"/>
        <v>0</v>
      </c>
      <c r="O204" s="815">
        <f>SUM(O205:O213)</f>
        <v>0</v>
      </c>
      <c r="P204" s="313"/>
      <c r="Q204" s="331"/>
    </row>
    <row r="205" spans="1:17" hidden="1" x14ac:dyDescent="0.25">
      <c r="A205" s="27">
        <v>5211</v>
      </c>
      <c r="B205" s="38" t="s">
        <v>199</v>
      </c>
      <c r="C205" s="189">
        <f t="shared" si="170"/>
        <v>0</v>
      </c>
      <c r="D205" s="264"/>
      <c r="E205" s="40"/>
      <c r="F205" s="175">
        <f t="shared" ref="F205:F214" si="210">D205+E205</f>
        <v>0</v>
      </c>
      <c r="G205" s="220"/>
      <c r="H205" s="40"/>
      <c r="I205" s="86">
        <f t="shared" ref="I205:I214" si="211">G205+H205</f>
        <v>0</v>
      </c>
      <c r="J205" s="264"/>
      <c r="K205" s="40"/>
      <c r="L205" s="175">
        <f t="shared" ref="L205:L214" si="212">J205+K205</f>
        <v>0</v>
      </c>
      <c r="M205" s="816"/>
      <c r="N205" s="817"/>
      <c r="O205" s="818">
        <f t="shared" ref="O205:O214" si="213">M205+N205</f>
        <v>0</v>
      </c>
      <c r="P205" s="310"/>
      <c r="Q205" s="331"/>
    </row>
    <row r="206" spans="1:17" hidden="1" x14ac:dyDescent="0.25">
      <c r="A206" s="30">
        <v>5212</v>
      </c>
      <c r="B206" s="41" t="s">
        <v>200</v>
      </c>
      <c r="C206" s="190">
        <f t="shared" si="170"/>
        <v>0</v>
      </c>
      <c r="D206" s="265"/>
      <c r="E206" s="43"/>
      <c r="F206" s="93">
        <f t="shared" si="210"/>
        <v>0</v>
      </c>
      <c r="G206" s="230"/>
      <c r="H206" s="43"/>
      <c r="I206" s="87">
        <f t="shared" si="211"/>
        <v>0</v>
      </c>
      <c r="J206" s="265"/>
      <c r="K206" s="43"/>
      <c r="L206" s="93">
        <f t="shared" si="212"/>
        <v>0</v>
      </c>
      <c r="M206" s="819"/>
      <c r="N206" s="820"/>
      <c r="O206" s="821">
        <f t="shared" si="213"/>
        <v>0</v>
      </c>
      <c r="P206" s="311"/>
      <c r="Q206" s="331"/>
    </row>
    <row r="207" spans="1:17" hidden="1" x14ac:dyDescent="0.25">
      <c r="A207" s="30">
        <v>5213</v>
      </c>
      <c r="B207" s="41" t="s">
        <v>201</v>
      </c>
      <c r="C207" s="190">
        <f t="shared" si="170"/>
        <v>0</v>
      </c>
      <c r="D207" s="265"/>
      <c r="E207" s="43"/>
      <c r="F207" s="93">
        <f t="shared" si="210"/>
        <v>0</v>
      </c>
      <c r="G207" s="230"/>
      <c r="H207" s="43"/>
      <c r="I207" s="87">
        <f t="shared" si="211"/>
        <v>0</v>
      </c>
      <c r="J207" s="265"/>
      <c r="K207" s="43"/>
      <c r="L207" s="93">
        <f t="shared" si="212"/>
        <v>0</v>
      </c>
      <c r="M207" s="819"/>
      <c r="N207" s="820"/>
      <c r="O207" s="821">
        <f t="shared" si="213"/>
        <v>0</v>
      </c>
      <c r="P207" s="311"/>
      <c r="Q207" s="331"/>
    </row>
    <row r="208" spans="1:17" hidden="1" x14ac:dyDescent="0.25">
      <c r="A208" s="30">
        <v>5214</v>
      </c>
      <c r="B208" s="41" t="s">
        <v>202</v>
      </c>
      <c r="C208" s="190">
        <f t="shared" si="170"/>
        <v>0</v>
      </c>
      <c r="D208" s="265"/>
      <c r="E208" s="43"/>
      <c r="F208" s="93">
        <f t="shared" si="210"/>
        <v>0</v>
      </c>
      <c r="G208" s="230"/>
      <c r="H208" s="43"/>
      <c r="I208" s="87">
        <f t="shared" si="211"/>
        <v>0</v>
      </c>
      <c r="J208" s="265"/>
      <c r="K208" s="43"/>
      <c r="L208" s="93">
        <f t="shared" si="212"/>
        <v>0</v>
      </c>
      <c r="M208" s="819"/>
      <c r="N208" s="820"/>
      <c r="O208" s="821">
        <f t="shared" si="213"/>
        <v>0</v>
      </c>
      <c r="P208" s="311"/>
      <c r="Q208" s="331"/>
    </row>
    <row r="209" spans="1:17" hidden="1" x14ac:dyDescent="0.25">
      <c r="A209" s="30">
        <v>5215</v>
      </c>
      <c r="B209" s="41" t="s">
        <v>203</v>
      </c>
      <c r="C209" s="190">
        <f t="shared" si="170"/>
        <v>0</v>
      </c>
      <c r="D209" s="265"/>
      <c r="E209" s="43"/>
      <c r="F209" s="93">
        <f t="shared" si="210"/>
        <v>0</v>
      </c>
      <c r="G209" s="230"/>
      <c r="H209" s="43"/>
      <c r="I209" s="87">
        <f t="shared" si="211"/>
        <v>0</v>
      </c>
      <c r="J209" s="265"/>
      <c r="K209" s="43"/>
      <c r="L209" s="93">
        <f t="shared" si="212"/>
        <v>0</v>
      </c>
      <c r="M209" s="819"/>
      <c r="N209" s="820"/>
      <c r="O209" s="821">
        <f t="shared" si="213"/>
        <v>0</v>
      </c>
      <c r="P209" s="311"/>
      <c r="Q209" s="331"/>
    </row>
    <row r="210" spans="1:17" ht="24" hidden="1" x14ac:dyDescent="0.25">
      <c r="A210" s="30">
        <v>5216</v>
      </c>
      <c r="B210" s="41" t="s">
        <v>204</v>
      </c>
      <c r="C210" s="190">
        <f t="shared" si="170"/>
        <v>0</v>
      </c>
      <c r="D210" s="265"/>
      <c r="E210" s="43"/>
      <c r="F210" s="93">
        <f t="shared" si="210"/>
        <v>0</v>
      </c>
      <c r="G210" s="230"/>
      <c r="H210" s="43"/>
      <c r="I210" s="87">
        <f t="shared" si="211"/>
        <v>0</v>
      </c>
      <c r="J210" s="265"/>
      <c r="K210" s="43"/>
      <c r="L210" s="93">
        <f t="shared" si="212"/>
        <v>0</v>
      </c>
      <c r="M210" s="819"/>
      <c r="N210" s="820"/>
      <c r="O210" s="821">
        <f t="shared" si="213"/>
        <v>0</v>
      </c>
      <c r="P210" s="311"/>
      <c r="Q210" s="331"/>
    </row>
    <row r="211" spans="1:17" hidden="1" x14ac:dyDescent="0.25">
      <c r="A211" s="30">
        <v>5217</v>
      </c>
      <c r="B211" s="41" t="s">
        <v>205</v>
      </c>
      <c r="C211" s="190">
        <f t="shared" si="170"/>
        <v>0</v>
      </c>
      <c r="D211" s="265"/>
      <c r="E211" s="43"/>
      <c r="F211" s="93">
        <f t="shared" si="210"/>
        <v>0</v>
      </c>
      <c r="G211" s="230"/>
      <c r="H211" s="43"/>
      <c r="I211" s="87">
        <f t="shared" si="211"/>
        <v>0</v>
      </c>
      <c r="J211" s="265"/>
      <c r="K211" s="43"/>
      <c r="L211" s="93">
        <f t="shared" si="212"/>
        <v>0</v>
      </c>
      <c r="M211" s="819"/>
      <c r="N211" s="820"/>
      <c r="O211" s="821">
        <f t="shared" si="213"/>
        <v>0</v>
      </c>
      <c r="P211" s="311"/>
      <c r="Q211" s="331"/>
    </row>
    <row r="212" spans="1:17" hidden="1" x14ac:dyDescent="0.25">
      <c r="A212" s="30">
        <v>5218</v>
      </c>
      <c r="B212" s="41" t="s">
        <v>206</v>
      </c>
      <c r="C212" s="190">
        <f t="shared" si="170"/>
        <v>0</v>
      </c>
      <c r="D212" s="265"/>
      <c r="E212" s="43"/>
      <c r="F212" s="93">
        <f t="shared" si="210"/>
        <v>0</v>
      </c>
      <c r="G212" s="230"/>
      <c r="H212" s="43"/>
      <c r="I212" s="87">
        <f t="shared" si="211"/>
        <v>0</v>
      </c>
      <c r="J212" s="265"/>
      <c r="K212" s="43"/>
      <c r="L212" s="93">
        <f t="shared" si="212"/>
        <v>0</v>
      </c>
      <c r="M212" s="819"/>
      <c r="N212" s="820"/>
      <c r="O212" s="821">
        <f t="shared" si="213"/>
        <v>0</v>
      </c>
      <c r="P212" s="311"/>
      <c r="Q212" s="331"/>
    </row>
    <row r="213" spans="1:17" hidden="1" x14ac:dyDescent="0.25">
      <c r="A213" s="30">
        <v>5219</v>
      </c>
      <c r="B213" s="41" t="s">
        <v>207</v>
      </c>
      <c r="C213" s="190">
        <f t="shared" si="170"/>
        <v>0</v>
      </c>
      <c r="D213" s="265"/>
      <c r="E213" s="43"/>
      <c r="F213" s="93">
        <f t="shared" si="210"/>
        <v>0</v>
      </c>
      <c r="G213" s="230"/>
      <c r="H213" s="43"/>
      <c r="I213" s="87">
        <f t="shared" si="211"/>
        <v>0</v>
      </c>
      <c r="J213" s="265"/>
      <c r="K213" s="43"/>
      <c r="L213" s="93">
        <f t="shared" si="212"/>
        <v>0</v>
      </c>
      <c r="M213" s="819"/>
      <c r="N213" s="820"/>
      <c r="O213" s="821">
        <f t="shared" si="213"/>
        <v>0</v>
      </c>
      <c r="P213" s="311"/>
      <c r="Q213" s="331"/>
    </row>
    <row r="214" spans="1:17" ht="13.5" hidden="1" customHeight="1" x14ac:dyDescent="0.25">
      <c r="A214" s="72">
        <v>5220</v>
      </c>
      <c r="B214" s="41" t="s">
        <v>208</v>
      </c>
      <c r="C214" s="190">
        <f t="shared" si="170"/>
        <v>0</v>
      </c>
      <c r="D214" s="265"/>
      <c r="E214" s="43"/>
      <c r="F214" s="93">
        <f t="shared" si="210"/>
        <v>0</v>
      </c>
      <c r="G214" s="230"/>
      <c r="H214" s="43"/>
      <c r="I214" s="87">
        <f t="shared" si="211"/>
        <v>0</v>
      </c>
      <c r="J214" s="265"/>
      <c r="K214" s="43"/>
      <c r="L214" s="93">
        <f t="shared" si="212"/>
        <v>0</v>
      </c>
      <c r="M214" s="819"/>
      <c r="N214" s="820"/>
      <c r="O214" s="821">
        <f t="shared" si="213"/>
        <v>0</v>
      </c>
      <c r="P214" s="311"/>
      <c r="Q214" s="331"/>
    </row>
    <row r="215" spans="1:17" x14ac:dyDescent="0.25">
      <c r="A215" s="72">
        <v>5230</v>
      </c>
      <c r="B215" s="41" t="s">
        <v>209</v>
      </c>
      <c r="C215" s="190">
        <f t="shared" si="170"/>
        <v>400</v>
      </c>
      <c r="D215" s="129">
        <f t="shared" ref="D215:E215" si="214">SUM(D216:D223)</f>
        <v>0</v>
      </c>
      <c r="E215" s="87">
        <f t="shared" si="214"/>
        <v>0</v>
      </c>
      <c r="F215" s="312">
        <f>SUM(F216:F223)</f>
        <v>0</v>
      </c>
      <c r="G215" s="231">
        <f t="shared" ref="G215:N215" si="215">SUM(G216:G223)</f>
        <v>0</v>
      </c>
      <c r="H215" s="87">
        <f t="shared" si="215"/>
        <v>0</v>
      </c>
      <c r="I215" s="312">
        <f t="shared" si="215"/>
        <v>0</v>
      </c>
      <c r="J215" s="129">
        <f t="shared" si="215"/>
        <v>400</v>
      </c>
      <c r="K215" s="73">
        <f t="shared" si="215"/>
        <v>0</v>
      </c>
      <c r="L215" s="93">
        <f t="shared" si="215"/>
        <v>400</v>
      </c>
      <c r="M215" s="822">
        <f t="shared" si="215"/>
        <v>0</v>
      </c>
      <c r="N215" s="823">
        <f t="shared" si="215"/>
        <v>0</v>
      </c>
      <c r="O215" s="821">
        <f>SUM(O216:O223)</f>
        <v>0</v>
      </c>
      <c r="P215" s="311"/>
      <c r="Q215" s="331"/>
    </row>
    <row r="216" spans="1:17" hidden="1" x14ac:dyDescent="0.25">
      <c r="A216" s="30">
        <v>5231</v>
      </c>
      <c r="B216" s="41" t="s">
        <v>210</v>
      </c>
      <c r="C216" s="190">
        <f t="shared" si="170"/>
        <v>0</v>
      </c>
      <c r="D216" s="265"/>
      <c r="E216" s="43"/>
      <c r="F216" s="93">
        <f t="shared" ref="F216:F225" si="216">D216+E216</f>
        <v>0</v>
      </c>
      <c r="G216" s="230"/>
      <c r="H216" s="43"/>
      <c r="I216" s="87">
        <f t="shared" ref="I216:I225" si="217">G216+H216</f>
        <v>0</v>
      </c>
      <c r="J216" s="265"/>
      <c r="K216" s="43"/>
      <c r="L216" s="93">
        <f t="shared" ref="L216:L225" si="218">J216+K216</f>
        <v>0</v>
      </c>
      <c r="M216" s="819"/>
      <c r="N216" s="820"/>
      <c r="O216" s="821">
        <f t="shared" ref="O216:O225" si="219">M216+N216</f>
        <v>0</v>
      </c>
      <c r="P216" s="311"/>
      <c r="Q216" s="331"/>
    </row>
    <row r="217" spans="1:17" hidden="1" x14ac:dyDescent="0.25">
      <c r="A217" s="30">
        <v>5232</v>
      </c>
      <c r="B217" s="41" t="s">
        <v>211</v>
      </c>
      <c r="C217" s="190">
        <f t="shared" si="170"/>
        <v>0</v>
      </c>
      <c r="D217" s="265"/>
      <c r="E217" s="43"/>
      <c r="F217" s="93">
        <f t="shared" si="216"/>
        <v>0</v>
      </c>
      <c r="G217" s="230"/>
      <c r="H217" s="43"/>
      <c r="I217" s="87">
        <f t="shared" si="217"/>
        <v>0</v>
      </c>
      <c r="J217" s="265"/>
      <c r="K217" s="43"/>
      <c r="L217" s="93">
        <f t="shared" si="218"/>
        <v>0</v>
      </c>
      <c r="M217" s="819"/>
      <c r="N217" s="820"/>
      <c r="O217" s="821">
        <f t="shared" si="219"/>
        <v>0</v>
      </c>
      <c r="P217" s="311"/>
      <c r="Q217" s="331"/>
    </row>
    <row r="218" spans="1:17" x14ac:dyDescent="0.25">
      <c r="A218" s="30">
        <v>5233</v>
      </c>
      <c r="B218" s="41" t="s">
        <v>212</v>
      </c>
      <c r="C218" s="190">
        <f t="shared" si="170"/>
        <v>400</v>
      </c>
      <c r="D218" s="265"/>
      <c r="E218" s="155"/>
      <c r="F218" s="312">
        <f t="shared" si="216"/>
        <v>0</v>
      </c>
      <c r="G218" s="230"/>
      <c r="H218" s="155"/>
      <c r="I218" s="312">
        <f t="shared" si="217"/>
        <v>0</v>
      </c>
      <c r="J218" s="265">
        <v>400</v>
      </c>
      <c r="K218" s="43"/>
      <c r="L218" s="93">
        <f t="shared" si="218"/>
        <v>400</v>
      </c>
      <c r="M218" s="819"/>
      <c r="N218" s="820"/>
      <c r="O218" s="821">
        <f t="shared" si="219"/>
        <v>0</v>
      </c>
      <c r="P218" s="311"/>
      <c r="Q218" s="331"/>
    </row>
    <row r="219" spans="1:17" ht="24" hidden="1" x14ac:dyDescent="0.25">
      <c r="A219" s="30">
        <v>5234</v>
      </c>
      <c r="B219" s="41" t="s">
        <v>213</v>
      </c>
      <c r="C219" s="190">
        <f t="shared" si="170"/>
        <v>0</v>
      </c>
      <c r="D219" s="265"/>
      <c r="E219" s="43"/>
      <c r="F219" s="93">
        <f t="shared" si="216"/>
        <v>0</v>
      </c>
      <c r="G219" s="230"/>
      <c r="H219" s="43"/>
      <c r="I219" s="87">
        <f t="shared" si="217"/>
        <v>0</v>
      </c>
      <c r="J219" s="265"/>
      <c r="K219" s="43"/>
      <c r="L219" s="93">
        <f t="shared" si="218"/>
        <v>0</v>
      </c>
      <c r="M219" s="819"/>
      <c r="N219" s="820"/>
      <c r="O219" s="821">
        <f t="shared" si="219"/>
        <v>0</v>
      </c>
      <c r="P219" s="311"/>
      <c r="Q219" s="331"/>
    </row>
    <row r="220" spans="1:17" ht="14.25" hidden="1" customHeight="1" x14ac:dyDescent="0.25">
      <c r="A220" s="30">
        <v>5236</v>
      </c>
      <c r="B220" s="41" t="s">
        <v>214</v>
      </c>
      <c r="C220" s="190">
        <f t="shared" si="170"/>
        <v>0</v>
      </c>
      <c r="D220" s="265"/>
      <c r="E220" s="43"/>
      <c r="F220" s="93">
        <f t="shared" si="216"/>
        <v>0</v>
      </c>
      <c r="G220" s="230"/>
      <c r="H220" s="43"/>
      <c r="I220" s="87">
        <f t="shared" si="217"/>
        <v>0</v>
      </c>
      <c r="J220" s="265"/>
      <c r="K220" s="43"/>
      <c r="L220" s="93">
        <f t="shared" si="218"/>
        <v>0</v>
      </c>
      <c r="M220" s="819"/>
      <c r="N220" s="820"/>
      <c r="O220" s="821">
        <f t="shared" si="219"/>
        <v>0</v>
      </c>
      <c r="P220" s="311"/>
      <c r="Q220" s="331"/>
    </row>
    <row r="221" spans="1:17" ht="14.25" hidden="1" customHeight="1" x14ac:dyDescent="0.25">
      <c r="A221" s="30">
        <v>5237</v>
      </c>
      <c r="B221" s="41" t="s">
        <v>215</v>
      </c>
      <c r="C221" s="190">
        <f t="shared" si="170"/>
        <v>0</v>
      </c>
      <c r="D221" s="265"/>
      <c r="E221" s="43"/>
      <c r="F221" s="93">
        <f t="shared" si="216"/>
        <v>0</v>
      </c>
      <c r="G221" s="230"/>
      <c r="H221" s="43"/>
      <c r="I221" s="87">
        <f t="shared" si="217"/>
        <v>0</v>
      </c>
      <c r="J221" s="265"/>
      <c r="K221" s="43"/>
      <c r="L221" s="93">
        <f t="shared" si="218"/>
        <v>0</v>
      </c>
      <c r="M221" s="819"/>
      <c r="N221" s="820"/>
      <c r="O221" s="821">
        <f t="shared" si="219"/>
        <v>0</v>
      </c>
      <c r="P221" s="311"/>
      <c r="Q221" s="331"/>
    </row>
    <row r="222" spans="1:17" ht="24" hidden="1" x14ac:dyDescent="0.25">
      <c r="A222" s="30">
        <v>5238</v>
      </c>
      <c r="B222" s="41" t="s">
        <v>216</v>
      </c>
      <c r="C222" s="190">
        <f t="shared" si="170"/>
        <v>0</v>
      </c>
      <c r="D222" s="265"/>
      <c r="E222" s="43"/>
      <c r="F222" s="93">
        <f t="shared" si="216"/>
        <v>0</v>
      </c>
      <c r="G222" s="230"/>
      <c r="H222" s="43"/>
      <c r="I222" s="87">
        <f t="shared" si="217"/>
        <v>0</v>
      </c>
      <c r="J222" s="265"/>
      <c r="K222" s="43"/>
      <c r="L222" s="93">
        <f t="shared" si="218"/>
        <v>0</v>
      </c>
      <c r="M222" s="819"/>
      <c r="N222" s="820"/>
      <c r="O222" s="821">
        <f t="shared" si="219"/>
        <v>0</v>
      </c>
      <c r="P222" s="311"/>
      <c r="Q222" s="331"/>
    </row>
    <row r="223" spans="1:17" ht="24" hidden="1" x14ac:dyDescent="0.25">
      <c r="A223" s="30">
        <v>5239</v>
      </c>
      <c r="B223" s="41" t="s">
        <v>217</v>
      </c>
      <c r="C223" s="190">
        <f t="shared" si="170"/>
        <v>0</v>
      </c>
      <c r="D223" s="265"/>
      <c r="E223" s="43"/>
      <c r="F223" s="93">
        <f t="shared" si="216"/>
        <v>0</v>
      </c>
      <c r="G223" s="230"/>
      <c r="H223" s="43"/>
      <c r="I223" s="87">
        <f t="shared" si="217"/>
        <v>0</v>
      </c>
      <c r="J223" s="265"/>
      <c r="K223" s="43"/>
      <c r="L223" s="93">
        <f t="shared" si="218"/>
        <v>0</v>
      </c>
      <c r="M223" s="819"/>
      <c r="N223" s="820"/>
      <c r="O223" s="821">
        <f t="shared" si="219"/>
        <v>0</v>
      </c>
      <c r="P223" s="311"/>
      <c r="Q223" s="331"/>
    </row>
    <row r="224" spans="1:17" ht="24" hidden="1" x14ac:dyDescent="0.25">
      <c r="A224" s="72">
        <v>5240</v>
      </c>
      <c r="B224" s="41" t="s">
        <v>218</v>
      </c>
      <c r="C224" s="190">
        <f t="shared" si="170"/>
        <v>0</v>
      </c>
      <c r="D224" s="265"/>
      <c r="E224" s="43"/>
      <c r="F224" s="93">
        <f t="shared" si="216"/>
        <v>0</v>
      </c>
      <c r="G224" s="230"/>
      <c r="H224" s="43"/>
      <c r="I224" s="87">
        <f t="shared" si="217"/>
        <v>0</v>
      </c>
      <c r="J224" s="265"/>
      <c r="K224" s="43"/>
      <c r="L224" s="93">
        <f t="shared" si="218"/>
        <v>0</v>
      </c>
      <c r="M224" s="819"/>
      <c r="N224" s="820"/>
      <c r="O224" s="821">
        <f t="shared" si="219"/>
        <v>0</v>
      </c>
      <c r="P224" s="311"/>
      <c r="Q224" s="331"/>
    </row>
    <row r="225" spans="1:17" hidden="1" x14ac:dyDescent="0.25">
      <c r="A225" s="72">
        <v>5250</v>
      </c>
      <c r="B225" s="41" t="s">
        <v>219</v>
      </c>
      <c r="C225" s="190">
        <f t="shared" si="170"/>
        <v>0</v>
      </c>
      <c r="D225" s="265"/>
      <c r="E225" s="43"/>
      <c r="F225" s="93">
        <f t="shared" si="216"/>
        <v>0</v>
      </c>
      <c r="G225" s="230"/>
      <c r="H225" s="43"/>
      <c r="I225" s="87">
        <f t="shared" si="217"/>
        <v>0</v>
      </c>
      <c r="J225" s="265"/>
      <c r="K225" s="43"/>
      <c r="L225" s="93">
        <f t="shared" si="218"/>
        <v>0</v>
      </c>
      <c r="M225" s="819"/>
      <c r="N225" s="820"/>
      <c r="O225" s="821">
        <f t="shared" si="219"/>
        <v>0</v>
      </c>
      <c r="P225" s="311"/>
      <c r="Q225" s="331"/>
    </row>
    <row r="226" spans="1:17" hidden="1" x14ac:dyDescent="0.25">
      <c r="A226" s="72">
        <v>5260</v>
      </c>
      <c r="B226" s="41" t="s">
        <v>220</v>
      </c>
      <c r="C226" s="190">
        <f t="shared" si="170"/>
        <v>0</v>
      </c>
      <c r="D226" s="129">
        <f t="shared" ref="D226:E226" si="220">SUM(D227)</f>
        <v>0</v>
      </c>
      <c r="E226" s="73">
        <f t="shared" si="220"/>
        <v>0</v>
      </c>
      <c r="F226" s="93">
        <f>SUM(F227)</f>
        <v>0</v>
      </c>
      <c r="G226" s="231">
        <f t="shared" ref="G226:N226" si="221">SUM(G227)</f>
        <v>0</v>
      </c>
      <c r="H226" s="73">
        <f t="shared" si="221"/>
        <v>0</v>
      </c>
      <c r="I226" s="87">
        <f t="shared" si="221"/>
        <v>0</v>
      </c>
      <c r="J226" s="129">
        <f t="shared" si="221"/>
        <v>0</v>
      </c>
      <c r="K226" s="73">
        <f t="shared" si="221"/>
        <v>0</v>
      </c>
      <c r="L226" s="93">
        <f t="shared" si="221"/>
        <v>0</v>
      </c>
      <c r="M226" s="822">
        <f t="shared" si="221"/>
        <v>0</v>
      </c>
      <c r="N226" s="823">
        <f t="shared" si="221"/>
        <v>0</v>
      </c>
      <c r="O226" s="821">
        <f>SUM(O227)</f>
        <v>0</v>
      </c>
      <c r="P226" s="311"/>
      <c r="Q226" s="331"/>
    </row>
    <row r="227" spans="1:17" ht="24" hidden="1" x14ac:dyDescent="0.25">
      <c r="A227" s="30">
        <v>5269</v>
      </c>
      <c r="B227" s="41" t="s">
        <v>221</v>
      </c>
      <c r="C227" s="190">
        <f t="shared" si="170"/>
        <v>0</v>
      </c>
      <c r="D227" s="265"/>
      <c r="E227" s="43"/>
      <c r="F227" s="93">
        <f t="shared" ref="F227:F228" si="222">D227+E227</f>
        <v>0</v>
      </c>
      <c r="G227" s="230"/>
      <c r="H227" s="43"/>
      <c r="I227" s="87">
        <f t="shared" ref="I227:I228" si="223">G227+H227</f>
        <v>0</v>
      </c>
      <c r="J227" s="265"/>
      <c r="K227" s="43"/>
      <c r="L227" s="93">
        <f t="shared" ref="L227:L228" si="224">J227+K227</f>
        <v>0</v>
      </c>
      <c r="M227" s="819"/>
      <c r="N227" s="820"/>
      <c r="O227" s="821">
        <f t="shared" ref="O227:O228" si="225">M227+N227</f>
        <v>0</v>
      </c>
      <c r="P227" s="311"/>
      <c r="Q227" s="331"/>
    </row>
    <row r="228" spans="1:17" ht="24" hidden="1" x14ac:dyDescent="0.25">
      <c r="A228" s="70">
        <v>5270</v>
      </c>
      <c r="B228" s="55" t="s">
        <v>222</v>
      </c>
      <c r="C228" s="195">
        <f t="shared" si="170"/>
        <v>0</v>
      </c>
      <c r="D228" s="262"/>
      <c r="E228" s="74"/>
      <c r="F228" s="172">
        <f t="shared" si="222"/>
        <v>0</v>
      </c>
      <c r="G228" s="232"/>
      <c r="H228" s="74"/>
      <c r="I228" s="153">
        <f t="shared" si="223"/>
        <v>0</v>
      </c>
      <c r="J228" s="262"/>
      <c r="K228" s="74"/>
      <c r="L228" s="172">
        <f t="shared" si="224"/>
        <v>0</v>
      </c>
      <c r="M228" s="824"/>
      <c r="N228" s="825"/>
      <c r="O228" s="815">
        <f t="shared" si="225"/>
        <v>0</v>
      </c>
      <c r="P228" s="313"/>
      <c r="Q228" s="331"/>
    </row>
    <row r="229" spans="1:17" hidden="1" x14ac:dyDescent="0.25">
      <c r="A229" s="67">
        <v>6000</v>
      </c>
      <c r="B229" s="67" t="s">
        <v>223</v>
      </c>
      <c r="C229" s="200">
        <f t="shared" si="170"/>
        <v>0</v>
      </c>
      <c r="D229" s="134">
        <f t="shared" ref="D229:E229" si="226">D230+D250+D258</f>
        <v>0</v>
      </c>
      <c r="E229" s="68">
        <f t="shared" si="226"/>
        <v>0</v>
      </c>
      <c r="F229" s="170">
        <f>F230+F250+F258</f>
        <v>0</v>
      </c>
      <c r="G229" s="227">
        <f t="shared" ref="G229:N229" si="227">G230+G250+G258</f>
        <v>0</v>
      </c>
      <c r="H229" s="68">
        <f t="shared" si="227"/>
        <v>0</v>
      </c>
      <c r="I229" s="122">
        <f t="shared" si="227"/>
        <v>0</v>
      </c>
      <c r="J229" s="134">
        <f t="shared" si="227"/>
        <v>0</v>
      </c>
      <c r="K229" s="68">
        <f t="shared" si="227"/>
        <v>0</v>
      </c>
      <c r="L229" s="170">
        <f t="shared" si="227"/>
        <v>0</v>
      </c>
      <c r="M229" s="807">
        <f t="shared" si="227"/>
        <v>0</v>
      </c>
      <c r="N229" s="808">
        <f t="shared" si="227"/>
        <v>0</v>
      </c>
      <c r="O229" s="809">
        <f>O230+O250+O258</f>
        <v>0</v>
      </c>
      <c r="P229" s="439"/>
      <c r="Q229" s="331"/>
    </row>
    <row r="230" spans="1:17" ht="14.25" hidden="1" customHeight="1" x14ac:dyDescent="0.25">
      <c r="A230" s="49">
        <v>6200</v>
      </c>
      <c r="B230" s="78" t="s">
        <v>224</v>
      </c>
      <c r="C230" s="202">
        <f t="shared" si="170"/>
        <v>0</v>
      </c>
      <c r="D230" s="135">
        <f t="shared" ref="D230:E230" si="228">SUM(D231,D232,D234,D237,D243,D244,D245)</f>
        <v>0</v>
      </c>
      <c r="E230" s="81">
        <f t="shared" si="228"/>
        <v>0</v>
      </c>
      <c r="F230" s="171">
        <f>SUM(F231,F232,F234,F237,F243,F244,F245)</f>
        <v>0</v>
      </c>
      <c r="G230" s="236">
        <f t="shared" ref="G230:N230" si="229">SUM(G231,G232,G234,G237,G243,G244,G245)</f>
        <v>0</v>
      </c>
      <c r="H230" s="81">
        <f t="shared" si="229"/>
        <v>0</v>
      </c>
      <c r="I230" s="121">
        <f t="shared" si="229"/>
        <v>0</v>
      </c>
      <c r="J230" s="135">
        <f t="shared" si="229"/>
        <v>0</v>
      </c>
      <c r="K230" s="81">
        <f t="shared" si="229"/>
        <v>0</v>
      </c>
      <c r="L230" s="171">
        <f t="shared" si="229"/>
        <v>0</v>
      </c>
      <c r="M230" s="835">
        <f t="shared" si="229"/>
        <v>0</v>
      </c>
      <c r="N230" s="836">
        <f t="shared" si="229"/>
        <v>0</v>
      </c>
      <c r="O230" s="831">
        <f>SUM(O231,O232,O234,O237,O243,O244,O245)</f>
        <v>0</v>
      </c>
      <c r="P230" s="440"/>
      <c r="Q230" s="331"/>
    </row>
    <row r="231" spans="1:17" ht="24" hidden="1" x14ac:dyDescent="0.25">
      <c r="A231" s="857">
        <v>6220</v>
      </c>
      <c r="B231" s="38" t="s">
        <v>225</v>
      </c>
      <c r="C231" s="189">
        <f t="shared" si="170"/>
        <v>0</v>
      </c>
      <c r="D231" s="264"/>
      <c r="E231" s="40"/>
      <c r="F231" s="175">
        <f>D231+E231</f>
        <v>0</v>
      </c>
      <c r="G231" s="220"/>
      <c r="H231" s="40"/>
      <c r="I231" s="86">
        <f>G231+H231</f>
        <v>0</v>
      </c>
      <c r="J231" s="264"/>
      <c r="K231" s="40"/>
      <c r="L231" s="175">
        <f>J231+K231</f>
        <v>0</v>
      </c>
      <c r="M231" s="816"/>
      <c r="N231" s="817"/>
      <c r="O231" s="818">
        <f>M231+N231</f>
        <v>0</v>
      </c>
      <c r="P231" s="310"/>
      <c r="Q231" s="331"/>
    </row>
    <row r="232" spans="1:17" hidden="1" x14ac:dyDescent="0.25">
      <c r="A232" s="72">
        <v>6230</v>
      </c>
      <c r="B232" s="41" t="s">
        <v>226</v>
      </c>
      <c r="C232" s="190">
        <f t="shared" si="170"/>
        <v>0</v>
      </c>
      <c r="D232" s="129">
        <f t="shared" ref="D232:O232" si="230">SUM(D233)</f>
        <v>0</v>
      </c>
      <c r="E232" s="73">
        <f t="shared" si="230"/>
        <v>0</v>
      </c>
      <c r="F232" s="93">
        <f t="shared" si="230"/>
        <v>0</v>
      </c>
      <c r="G232" s="231">
        <f t="shared" si="230"/>
        <v>0</v>
      </c>
      <c r="H232" s="73">
        <f t="shared" si="230"/>
        <v>0</v>
      </c>
      <c r="I232" s="87">
        <f t="shared" si="230"/>
        <v>0</v>
      </c>
      <c r="J232" s="129">
        <f t="shared" si="230"/>
        <v>0</v>
      </c>
      <c r="K232" s="73">
        <f t="shared" si="230"/>
        <v>0</v>
      </c>
      <c r="L232" s="93">
        <f t="shared" si="230"/>
        <v>0</v>
      </c>
      <c r="M232" s="822">
        <f t="shared" si="230"/>
        <v>0</v>
      </c>
      <c r="N232" s="823">
        <f t="shared" si="230"/>
        <v>0</v>
      </c>
      <c r="O232" s="821">
        <f t="shared" si="230"/>
        <v>0</v>
      </c>
      <c r="P232" s="311"/>
      <c r="Q232" s="331"/>
    </row>
    <row r="233" spans="1:17" ht="24" hidden="1" x14ac:dyDescent="0.25">
      <c r="A233" s="30">
        <v>6239</v>
      </c>
      <c r="B233" s="38" t="s">
        <v>227</v>
      </c>
      <c r="C233" s="190">
        <f t="shared" si="170"/>
        <v>0</v>
      </c>
      <c r="D233" s="264"/>
      <c r="E233" s="40"/>
      <c r="F233" s="175">
        <f>D233+E233</f>
        <v>0</v>
      </c>
      <c r="G233" s="220"/>
      <c r="H233" s="40"/>
      <c r="I233" s="86">
        <f>G233+H233</f>
        <v>0</v>
      </c>
      <c r="J233" s="264"/>
      <c r="K233" s="40"/>
      <c r="L233" s="175">
        <f>J233+K233</f>
        <v>0</v>
      </c>
      <c r="M233" s="816"/>
      <c r="N233" s="817"/>
      <c r="O233" s="818">
        <f>M233+N233</f>
        <v>0</v>
      </c>
      <c r="P233" s="310"/>
      <c r="Q233" s="331"/>
    </row>
    <row r="234" spans="1:17" ht="24" hidden="1" x14ac:dyDescent="0.25">
      <c r="A234" s="72">
        <v>6240</v>
      </c>
      <c r="B234" s="41" t="s">
        <v>228</v>
      </c>
      <c r="C234" s="190">
        <f t="shared" si="170"/>
        <v>0</v>
      </c>
      <c r="D234" s="129">
        <f t="shared" ref="D234:E234" si="231">SUM(D235:D236)</f>
        <v>0</v>
      </c>
      <c r="E234" s="73">
        <f t="shared" si="231"/>
        <v>0</v>
      </c>
      <c r="F234" s="93">
        <f>SUM(F235:F236)</f>
        <v>0</v>
      </c>
      <c r="G234" s="231">
        <f t="shared" ref="G234:N234" si="232">SUM(G235:G236)</f>
        <v>0</v>
      </c>
      <c r="H234" s="73">
        <f t="shared" si="232"/>
        <v>0</v>
      </c>
      <c r="I234" s="87">
        <f t="shared" si="232"/>
        <v>0</v>
      </c>
      <c r="J234" s="129">
        <f t="shared" si="232"/>
        <v>0</v>
      </c>
      <c r="K234" s="73">
        <f t="shared" si="232"/>
        <v>0</v>
      </c>
      <c r="L234" s="93">
        <f t="shared" si="232"/>
        <v>0</v>
      </c>
      <c r="M234" s="822">
        <f t="shared" si="232"/>
        <v>0</v>
      </c>
      <c r="N234" s="823">
        <f t="shared" si="232"/>
        <v>0</v>
      </c>
      <c r="O234" s="821">
        <f>SUM(O235:O236)</f>
        <v>0</v>
      </c>
      <c r="P234" s="311"/>
      <c r="Q234" s="331"/>
    </row>
    <row r="235" spans="1:17" hidden="1" x14ac:dyDescent="0.25">
      <c r="A235" s="30">
        <v>6241</v>
      </c>
      <c r="B235" s="41" t="s">
        <v>229</v>
      </c>
      <c r="C235" s="190">
        <f t="shared" si="170"/>
        <v>0</v>
      </c>
      <c r="D235" s="265"/>
      <c r="E235" s="43"/>
      <c r="F235" s="93">
        <f t="shared" ref="F235:F236" si="233">D235+E235</f>
        <v>0</v>
      </c>
      <c r="G235" s="230"/>
      <c r="H235" s="43"/>
      <c r="I235" s="87">
        <f t="shared" ref="I235:I236" si="234">G235+H235</f>
        <v>0</v>
      </c>
      <c r="J235" s="265"/>
      <c r="K235" s="43"/>
      <c r="L235" s="93">
        <f t="shared" ref="L235:L236" si="235">J235+K235</f>
        <v>0</v>
      </c>
      <c r="M235" s="819"/>
      <c r="N235" s="820"/>
      <c r="O235" s="821">
        <f t="shared" ref="O235:O236" si="236">M235+N235</f>
        <v>0</v>
      </c>
      <c r="P235" s="311"/>
      <c r="Q235" s="331"/>
    </row>
    <row r="236" spans="1:17" hidden="1" x14ac:dyDescent="0.25">
      <c r="A236" s="30">
        <v>6242</v>
      </c>
      <c r="B236" s="41" t="s">
        <v>230</v>
      </c>
      <c r="C236" s="190">
        <f t="shared" si="170"/>
        <v>0</v>
      </c>
      <c r="D236" s="265"/>
      <c r="E236" s="43"/>
      <c r="F236" s="93">
        <f t="shared" si="233"/>
        <v>0</v>
      </c>
      <c r="G236" s="230"/>
      <c r="H236" s="43"/>
      <c r="I236" s="87">
        <f t="shared" si="234"/>
        <v>0</v>
      </c>
      <c r="J236" s="265"/>
      <c r="K236" s="43"/>
      <c r="L236" s="93">
        <f t="shared" si="235"/>
        <v>0</v>
      </c>
      <c r="M236" s="819"/>
      <c r="N236" s="820"/>
      <c r="O236" s="821">
        <f t="shared" si="236"/>
        <v>0</v>
      </c>
      <c r="P236" s="311"/>
      <c r="Q236" s="331"/>
    </row>
    <row r="237" spans="1:17" ht="25.5" hidden="1" customHeight="1" x14ac:dyDescent="0.25">
      <c r="A237" s="72">
        <v>6250</v>
      </c>
      <c r="B237" s="41" t="s">
        <v>231</v>
      </c>
      <c r="C237" s="190">
        <f t="shared" si="170"/>
        <v>0</v>
      </c>
      <c r="D237" s="129">
        <f t="shared" ref="D237:E237" si="237">SUM(D238:D242)</f>
        <v>0</v>
      </c>
      <c r="E237" s="73">
        <f t="shared" si="237"/>
        <v>0</v>
      </c>
      <c r="F237" s="93">
        <f>SUM(F238:F242)</f>
        <v>0</v>
      </c>
      <c r="G237" s="231">
        <f t="shared" ref="G237:N237" si="238">SUM(G238:G242)</f>
        <v>0</v>
      </c>
      <c r="H237" s="73">
        <f t="shared" si="238"/>
        <v>0</v>
      </c>
      <c r="I237" s="87">
        <f t="shared" si="238"/>
        <v>0</v>
      </c>
      <c r="J237" s="129">
        <f t="shared" si="238"/>
        <v>0</v>
      </c>
      <c r="K237" s="73">
        <f t="shared" si="238"/>
        <v>0</v>
      </c>
      <c r="L237" s="93">
        <f t="shared" si="238"/>
        <v>0</v>
      </c>
      <c r="M237" s="822">
        <f t="shared" si="238"/>
        <v>0</v>
      </c>
      <c r="N237" s="823">
        <f t="shared" si="238"/>
        <v>0</v>
      </c>
      <c r="O237" s="821">
        <f>SUM(O238:O242)</f>
        <v>0</v>
      </c>
      <c r="P237" s="311"/>
      <c r="Q237" s="331"/>
    </row>
    <row r="238" spans="1:17" ht="14.25" hidden="1" customHeight="1" x14ac:dyDescent="0.25">
      <c r="A238" s="30">
        <v>6252</v>
      </c>
      <c r="B238" s="41" t="s">
        <v>232</v>
      </c>
      <c r="C238" s="190">
        <f t="shared" si="170"/>
        <v>0</v>
      </c>
      <c r="D238" s="265"/>
      <c r="E238" s="43"/>
      <c r="F238" s="93">
        <f t="shared" ref="F238:F244" si="239">D238+E238</f>
        <v>0</v>
      </c>
      <c r="G238" s="230"/>
      <c r="H238" s="43"/>
      <c r="I238" s="87">
        <f t="shared" ref="I238:I244" si="240">G238+H238</f>
        <v>0</v>
      </c>
      <c r="J238" s="265"/>
      <c r="K238" s="43"/>
      <c r="L238" s="93">
        <f t="shared" ref="L238:L244" si="241">J238+K238</f>
        <v>0</v>
      </c>
      <c r="M238" s="819"/>
      <c r="N238" s="820"/>
      <c r="O238" s="821">
        <f t="shared" ref="O238:O244" si="242">M238+N238</f>
        <v>0</v>
      </c>
      <c r="P238" s="311"/>
      <c r="Q238" s="331"/>
    </row>
    <row r="239" spans="1:17" ht="14.25" hidden="1" customHeight="1" x14ac:dyDescent="0.25">
      <c r="A239" s="30">
        <v>6253</v>
      </c>
      <c r="B239" s="41" t="s">
        <v>233</v>
      </c>
      <c r="C239" s="190">
        <f t="shared" si="170"/>
        <v>0</v>
      </c>
      <c r="D239" s="265"/>
      <c r="E239" s="43"/>
      <c r="F239" s="93">
        <f t="shared" si="239"/>
        <v>0</v>
      </c>
      <c r="G239" s="230"/>
      <c r="H239" s="43"/>
      <c r="I239" s="87">
        <f t="shared" si="240"/>
        <v>0</v>
      </c>
      <c r="J239" s="265"/>
      <c r="K239" s="43"/>
      <c r="L239" s="93">
        <f t="shared" si="241"/>
        <v>0</v>
      </c>
      <c r="M239" s="819"/>
      <c r="N239" s="820"/>
      <c r="O239" s="821">
        <f t="shared" si="242"/>
        <v>0</v>
      </c>
      <c r="P239" s="311"/>
      <c r="Q239" s="331"/>
    </row>
    <row r="240" spans="1:17" ht="24" hidden="1" x14ac:dyDescent="0.25">
      <c r="A240" s="30">
        <v>6254</v>
      </c>
      <c r="B240" s="41" t="s">
        <v>234</v>
      </c>
      <c r="C240" s="190">
        <f t="shared" si="170"/>
        <v>0</v>
      </c>
      <c r="D240" s="265"/>
      <c r="E240" s="43"/>
      <c r="F240" s="93">
        <f t="shared" si="239"/>
        <v>0</v>
      </c>
      <c r="G240" s="230"/>
      <c r="H240" s="43"/>
      <c r="I240" s="87">
        <f t="shared" si="240"/>
        <v>0</v>
      </c>
      <c r="J240" s="265"/>
      <c r="K240" s="43"/>
      <c r="L240" s="93">
        <f t="shared" si="241"/>
        <v>0</v>
      </c>
      <c r="M240" s="819"/>
      <c r="N240" s="820"/>
      <c r="O240" s="821">
        <f t="shared" si="242"/>
        <v>0</v>
      </c>
      <c r="P240" s="311"/>
      <c r="Q240" s="331"/>
    </row>
    <row r="241" spans="1:17" ht="24" hidden="1" x14ac:dyDescent="0.25">
      <c r="A241" s="30">
        <v>6255</v>
      </c>
      <c r="B241" s="41" t="s">
        <v>235</v>
      </c>
      <c r="C241" s="190">
        <f t="shared" ref="C241:C295" si="243">SUM(F241,I241,L241,O241)</f>
        <v>0</v>
      </c>
      <c r="D241" s="265"/>
      <c r="E241" s="43"/>
      <c r="F241" s="93">
        <f t="shared" si="239"/>
        <v>0</v>
      </c>
      <c r="G241" s="230"/>
      <c r="H241" s="43"/>
      <c r="I241" s="87">
        <f t="shared" si="240"/>
        <v>0</v>
      </c>
      <c r="J241" s="265"/>
      <c r="K241" s="43"/>
      <c r="L241" s="93">
        <f t="shared" si="241"/>
        <v>0</v>
      </c>
      <c r="M241" s="819"/>
      <c r="N241" s="820"/>
      <c r="O241" s="821">
        <f t="shared" si="242"/>
        <v>0</v>
      </c>
      <c r="P241" s="311"/>
      <c r="Q241" s="331"/>
    </row>
    <row r="242" spans="1:17" hidden="1" x14ac:dyDescent="0.25">
      <c r="A242" s="30">
        <v>6259</v>
      </c>
      <c r="B242" s="41" t="s">
        <v>236</v>
      </c>
      <c r="C242" s="190">
        <f t="shared" si="243"/>
        <v>0</v>
      </c>
      <c r="D242" s="265"/>
      <c r="E242" s="43"/>
      <c r="F242" s="93">
        <f t="shared" si="239"/>
        <v>0</v>
      </c>
      <c r="G242" s="230"/>
      <c r="H242" s="43"/>
      <c r="I242" s="87">
        <f t="shared" si="240"/>
        <v>0</v>
      </c>
      <c r="J242" s="265"/>
      <c r="K242" s="43"/>
      <c r="L242" s="93">
        <f t="shared" si="241"/>
        <v>0</v>
      </c>
      <c r="M242" s="819"/>
      <c r="N242" s="820"/>
      <c r="O242" s="821">
        <f t="shared" si="242"/>
        <v>0</v>
      </c>
      <c r="P242" s="311"/>
      <c r="Q242" s="331"/>
    </row>
    <row r="243" spans="1:17" ht="24" hidden="1" x14ac:dyDescent="0.25">
      <c r="A243" s="72">
        <v>6260</v>
      </c>
      <c r="B243" s="41" t="s">
        <v>237</v>
      </c>
      <c r="C243" s="190">
        <f t="shared" si="243"/>
        <v>0</v>
      </c>
      <c r="D243" s="265"/>
      <c r="E243" s="43"/>
      <c r="F243" s="93">
        <f t="shared" si="239"/>
        <v>0</v>
      </c>
      <c r="G243" s="230"/>
      <c r="H243" s="43"/>
      <c r="I243" s="87">
        <f t="shared" si="240"/>
        <v>0</v>
      </c>
      <c r="J243" s="265"/>
      <c r="K243" s="43"/>
      <c r="L243" s="93">
        <f t="shared" si="241"/>
        <v>0</v>
      </c>
      <c r="M243" s="819"/>
      <c r="N243" s="820"/>
      <c r="O243" s="821">
        <f t="shared" si="242"/>
        <v>0</v>
      </c>
      <c r="P243" s="311"/>
      <c r="Q243" s="331"/>
    </row>
    <row r="244" spans="1:17" hidden="1" x14ac:dyDescent="0.25">
      <c r="A244" s="72">
        <v>6270</v>
      </c>
      <c r="B244" s="41" t="s">
        <v>238</v>
      </c>
      <c r="C244" s="190">
        <f t="shared" si="243"/>
        <v>0</v>
      </c>
      <c r="D244" s="265"/>
      <c r="E244" s="43"/>
      <c r="F244" s="93">
        <f t="shared" si="239"/>
        <v>0</v>
      </c>
      <c r="G244" s="230"/>
      <c r="H244" s="43"/>
      <c r="I244" s="87">
        <f t="shared" si="240"/>
        <v>0</v>
      </c>
      <c r="J244" s="265"/>
      <c r="K244" s="43"/>
      <c r="L244" s="93">
        <f t="shared" si="241"/>
        <v>0</v>
      </c>
      <c r="M244" s="819"/>
      <c r="N244" s="820"/>
      <c r="O244" s="821">
        <f t="shared" si="242"/>
        <v>0</v>
      </c>
      <c r="P244" s="311"/>
      <c r="Q244" s="331"/>
    </row>
    <row r="245" spans="1:17" ht="24" hidden="1" x14ac:dyDescent="0.25">
      <c r="A245" s="857">
        <v>6290</v>
      </c>
      <c r="B245" s="38" t="s">
        <v>239</v>
      </c>
      <c r="C245" s="201">
        <f t="shared" si="243"/>
        <v>0</v>
      </c>
      <c r="D245" s="128">
        <f t="shared" ref="D245:E245" si="244">SUM(D246:D249)</f>
        <v>0</v>
      </c>
      <c r="E245" s="75">
        <f t="shared" si="244"/>
        <v>0</v>
      </c>
      <c r="F245" s="175">
        <f>SUM(F246:F249)</f>
        <v>0</v>
      </c>
      <c r="G245" s="233">
        <f t="shared" ref="G245:O245" si="245">SUM(G246:G249)</f>
        <v>0</v>
      </c>
      <c r="H245" s="75">
        <f t="shared" si="245"/>
        <v>0</v>
      </c>
      <c r="I245" s="86">
        <f t="shared" si="245"/>
        <v>0</v>
      </c>
      <c r="J245" s="128">
        <f t="shared" si="245"/>
        <v>0</v>
      </c>
      <c r="K245" s="75">
        <f t="shared" si="245"/>
        <v>0</v>
      </c>
      <c r="L245" s="175">
        <f t="shared" si="245"/>
        <v>0</v>
      </c>
      <c r="M245" s="826">
        <f t="shared" si="245"/>
        <v>0</v>
      </c>
      <c r="N245" s="827">
        <f t="shared" si="245"/>
        <v>0</v>
      </c>
      <c r="O245" s="818">
        <f t="shared" si="245"/>
        <v>0</v>
      </c>
      <c r="P245" s="320"/>
      <c r="Q245" s="331"/>
    </row>
    <row r="246" spans="1:17" hidden="1" x14ac:dyDescent="0.25">
      <c r="A246" s="30">
        <v>6291</v>
      </c>
      <c r="B246" s="41" t="s">
        <v>240</v>
      </c>
      <c r="C246" s="190">
        <f t="shared" si="243"/>
        <v>0</v>
      </c>
      <c r="D246" s="265"/>
      <c r="E246" s="43"/>
      <c r="F246" s="93">
        <f t="shared" ref="F246:F249" si="246">D246+E246</f>
        <v>0</v>
      </c>
      <c r="G246" s="230"/>
      <c r="H246" s="43"/>
      <c r="I246" s="87">
        <f t="shared" ref="I246:I249" si="247">G246+H246</f>
        <v>0</v>
      </c>
      <c r="J246" s="265"/>
      <c r="K246" s="43"/>
      <c r="L246" s="93">
        <f t="shared" ref="L246:L249" si="248">J246+K246</f>
        <v>0</v>
      </c>
      <c r="M246" s="819"/>
      <c r="N246" s="820"/>
      <c r="O246" s="821">
        <f t="shared" ref="O246:O249" si="249">M246+N246</f>
        <v>0</v>
      </c>
      <c r="P246" s="311"/>
      <c r="Q246" s="331"/>
    </row>
    <row r="247" spans="1:17" hidden="1" x14ac:dyDescent="0.25">
      <c r="A247" s="30">
        <v>6292</v>
      </c>
      <c r="B247" s="41" t="s">
        <v>241</v>
      </c>
      <c r="C247" s="190">
        <f t="shared" si="243"/>
        <v>0</v>
      </c>
      <c r="D247" s="265"/>
      <c r="E247" s="43"/>
      <c r="F247" s="93">
        <f t="shared" si="246"/>
        <v>0</v>
      </c>
      <c r="G247" s="230"/>
      <c r="H247" s="43"/>
      <c r="I247" s="87">
        <f t="shared" si="247"/>
        <v>0</v>
      </c>
      <c r="J247" s="265"/>
      <c r="K247" s="43"/>
      <c r="L247" s="93">
        <f t="shared" si="248"/>
        <v>0</v>
      </c>
      <c r="M247" s="819"/>
      <c r="N247" s="820"/>
      <c r="O247" s="821">
        <f t="shared" si="249"/>
        <v>0</v>
      </c>
      <c r="P247" s="311"/>
      <c r="Q247" s="331"/>
    </row>
    <row r="248" spans="1:17" ht="72" hidden="1" x14ac:dyDescent="0.25">
      <c r="A248" s="30">
        <v>6296</v>
      </c>
      <c r="B248" s="41" t="s">
        <v>242</v>
      </c>
      <c r="C248" s="190">
        <f t="shared" si="243"/>
        <v>0</v>
      </c>
      <c r="D248" s="265"/>
      <c r="E248" s="43"/>
      <c r="F248" s="93">
        <f t="shared" si="246"/>
        <v>0</v>
      </c>
      <c r="G248" s="230"/>
      <c r="H248" s="43"/>
      <c r="I248" s="87">
        <f t="shared" si="247"/>
        <v>0</v>
      </c>
      <c r="J248" s="265"/>
      <c r="K248" s="43"/>
      <c r="L248" s="93">
        <f t="shared" si="248"/>
        <v>0</v>
      </c>
      <c r="M248" s="819"/>
      <c r="N248" s="820"/>
      <c r="O248" s="821">
        <f t="shared" si="249"/>
        <v>0</v>
      </c>
      <c r="P248" s="311"/>
      <c r="Q248" s="331"/>
    </row>
    <row r="249" spans="1:17" ht="39.75" hidden="1" customHeight="1" x14ac:dyDescent="0.25">
      <c r="A249" s="30">
        <v>6299</v>
      </c>
      <c r="B249" s="41" t="s">
        <v>243</v>
      </c>
      <c r="C249" s="190">
        <f t="shared" si="243"/>
        <v>0</v>
      </c>
      <c r="D249" s="265"/>
      <c r="E249" s="43"/>
      <c r="F249" s="93">
        <f t="shared" si="246"/>
        <v>0</v>
      </c>
      <c r="G249" s="230"/>
      <c r="H249" s="43"/>
      <c r="I249" s="87">
        <f t="shared" si="247"/>
        <v>0</v>
      </c>
      <c r="J249" s="265"/>
      <c r="K249" s="43"/>
      <c r="L249" s="93">
        <f t="shared" si="248"/>
        <v>0</v>
      </c>
      <c r="M249" s="819"/>
      <c r="N249" s="820"/>
      <c r="O249" s="821">
        <f t="shared" si="249"/>
        <v>0</v>
      </c>
      <c r="P249" s="311"/>
      <c r="Q249" s="331"/>
    </row>
    <row r="250" spans="1:17" hidden="1" x14ac:dyDescent="0.25">
      <c r="A250" s="34">
        <v>6300</v>
      </c>
      <c r="B250" s="69" t="s">
        <v>244</v>
      </c>
      <c r="C250" s="188">
        <f t="shared" si="243"/>
        <v>0</v>
      </c>
      <c r="D250" s="127">
        <f t="shared" ref="D250:E250" si="250">SUM(D251,D256,D257)</f>
        <v>0</v>
      </c>
      <c r="E250" s="36">
        <f t="shared" si="250"/>
        <v>0</v>
      </c>
      <c r="F250" s="174">
        <f>SUM(F251,F256,F257)</f>
        <v>0</v>
      </c>
      <c r="G250" s="228">
        <f t="shared" ref="G250:O250" si="251">SUM(G251,G256,G257)</f>
        <v>0</v>
      </c>
      <c r="H250" s="36">
        <f t="shared" si="251"/>
        <v>0</v>
      </c>
      <c r="I250" s="120">
        <f t="shared" si="251"/>
        <v>0</v>
      </c>
      <c r="J250" s="127">
        <f t="shared" si="251"/>
        <v>0</v>
      </c>
      <c r="K250" s="36">
        <f t="shared" si="251"/>
        <v>0</v>
      </c>
      <c r="L250" s="174">
        <f t="shared" si="251"/>
        <v>0</v>
      </c>
      <c r="M250" s="810">
        <f t="shared" si="251"/>
        <v>0</v>
      </c>
      <c r="N250" s="811">
        <f t="shared" si="251"/>
        <v>0</v>
      </c>
      <c r="O250" s="812">
        <f t="shared" si="251"/>
        <v>0</v>
      </c>
      <c r="P250" s="441"/>
      <c r="Q250" s="331"/>
    </row>
    <row r="251" spans="1:17" ht="24" hidden="1" x14ac:dyDescent="0.25">
      <c r="A251" s="857">
        <v>6320</v>
      </c>
      <c r="B251" s="38" t="s">
        <v>245</v>
      </c>
      <c r="C251" s="201">
        <f t="shared" si="243"/>
        <v>0</v>
      </c>
      <c r="D251" s="128">
        <f t="shared" ref="D251:E251" si="252">SUM(D252:D255)</f>
        <v>0</v>
      </c>
      <c r="E251" s="75">
        <f t="shared" si="252"/>
        <v>0</v>
      </c>
      <c r="F251" s="175">
        <f>SUM(F252:F255)</f>
        <v>0</v>
      </c>
      <c r="G251" s="233">
        <f t="shared" ref="G251:O251" si="253">SUM(G252:G255)</f>
        <v>0</v>
      </c>
      <c r="H251" s="75">
        <f t="shared" si="253"/>
        <v>0</v>
      </c>
      <c r="I251" s="86">
        <f t="shared" si="253"/>
        <v>0</v>
      </c>
      <c r="J251" s="128">
        <f t="shared" si="253"/>
        <v>0</v>
      </c>
      <c r="K251" s="75">
        <f t="shared" si="253"/>
        <v>0</v>
      </c>
      <c r="L251" s="175">
        <f t="shared" si="253"/>
        <v>0</v>
      </c>
      <c r="M251" s="826">
        <f t="shared" si="253"/>
        <v>0</v>
      </c>
      <c r="N251" s="827">
        <f t="shared" si="253"/>
        <v>0</v>
      </c>
      <c r="O251" s="818">
        <f t="shared" si="253"/>
        <v>0</v>
      </c>
      <c r="P251" s="310"/>
      <c r="Q251" s="331"/>
    </row>
    <row r="252" spans="1:17" hidden="1" x14ac:dyDescent="0.25">
      <c r="A252" s="30">
        <v>6322</v>
      </c>
      <c r="B252" s="41" t="s">
        <v>246</v>
      </c>
      <c r="C252" s="190">
        <f t="shared" si="243"/>
        <v>0</v>
      </c>
      <c r="D252" s="265"/>
      <c r="E252" s="43"/>
      <c r="F252" s="93">
        <f t="shared" ref="F252:F257" si="254">D252+E252</f>
        <v>0</v>
      </c>
      <c r="G252" s="230"/>
      <c r="H252" s="43"/>
      <c r="I252" s="87">
        <f t="shared" ref="I252:I257" si="255">G252+H252</f>
        <v>0</v>
      </c>
      <c r="J252" s="265"/>
      <c r="K252" s="43"/>
      <c r="L252" s="93">
        <f t="shared" ref="L252:L257" si="256">J252+K252</f>
        <v>0</v>
      </c>
      <c r="M252" s="819"/>
      <c r="N252" s="820"/>
      <c r="O252" s="821">
        <f t="shared" ref="O252:O257" si="257">M252+N252</f>
        <v>0</v>
      </c>
      <c r="P252" s="311"/>
      <c r="Q252" s="331"/>
    </row>
    <row r="253" spans="1:17" ht="24" hidden="1" x14ac:dyDescent="0.25">
      <c r="A253" s="30">
        <v>6323</v>
      </c>
      <c r="B253" s="41" t="s">
        <v>247</v>
      </c>
      <c r="C253" s="190">
        <f t="shared" si="243"/>
        <v>0</v>
      </c>
      <c r="D253" s="265"/>
      <c r="E253" s="43"/>
      <c r="F253" s="93">
        <f t="shared" si="254"/>
        <v>0</v>
      </c>
      <c r="G253" s="230"/>
      <c r="H253" s="43"/>
      <c r="I253" s="87">
        <f t="shared" si="255"/>
        <v>0</v>
      </c>
      <c r="J253" s="265"/>
      <c r="K253" s="43"/>
      <c r="L253" s="93">
        <f t="shared" si="256"/>
        <v>0</v>
      </c>
      <c r="M253" s="819"/>
      <c r="N253" s="820"/>
      <c r="O253" s="821">
        <f t="shared" si="257"/>
        <v>0</v>
      </c>
      <c r="P253" s="311"/>
      <c r="Q253" s="331"/>
    </row>
    <row r="254" spans="1:17" ht="24" hidden="1" x14ac:dyDescent="0.25">
      <c r="A254" s="30">
        <v>6324</v>
      </c>
      <c r="B254" s="41" t="s">
        <v>301</v>
      </c>
      <c r="C254" s="190">
        <f t="shared" si="243"/>
        <v>0</v>
      </c>
      <c r="D254" s="265"/>
      <c r="E254" s="43"/>
      <c r="F254" s="93">
        <f t="shared" si="254"/>
        <v>0</v>
      </c>
      <c r="G254" s="230"/>
      <c r="H254" s="43"/>
      <c r="I254" s="87">
        <f t="shared" si="255"/>
        <v>0</v>
      </c>
      <c r="J254" s="265"/>
      <c r="K254" s="43"/>
      <c r="L254" s="93">
        <f t="shared" si="256"/>
        <v>0</v>
      </c>
      <c r="M254" s="819"/>
      <c r="N254" s="820"/>
      <c r="O254" s="821">
        <f t="shared" si="257"/>
        <v>0</v>
      </c>
      <c r="P254" s="311"/>
      <c r="Q254" s="331"/>
    </row>
    <row r="255" spans="1:17" hidden="1" x14ac:dyDescent="0.25">
      <c r="A255" s="27">
        <v>6329</v>
      </c>
      <c r="B255" s="38" t="s">
        <v>302</v>
      </c>
      <c r="C255" s="189">
        <f t="shared" si="243"/>
        <v>0</v>
      </c>
      <c r="D255" s="264"/>
      <c r="E255" s="40"/>
      <c r="F255" s="175">
        <f t="shared" si="254"/>
        <v>0</v>
      </c>
      <c r="G255" s="220"/>
      <c r="H255" s="40"/>
      <c r="I255" s="86">
        <f t="shared" si="255"/>
        <v>0</v>
      </c>
      <c r="J255" s="264"/>
      <c r="K255" s="40"/>
      <c r="L255" s="175">
        <f t="shared" si="256"/>
        <v>0</v>
      </c>
      <c r="M255" s="816"/>
      <c r="N255" s="817"/>
      <c r="O255" s="818">
        <f t="shared" si="257"/>
        <v>0</v>
      </c>
      <c r="P255" s="310"/>
      <c r="Q255" s="331"/>
    </row>
    <row r="256" spans="1:17" ht="24" hidden="1" x14ac:dyDescent="0.25">
      <c r="A256" s="90">
        <v>6330</v>
      </c>
      <c r="B256" s="91" t="s">
        <v>248</v>
      </c>
      <c r="C256" s="201">
        <f t="shared" si="243"/>
        <v>0</v>
      </c>
      <c r="D256" s="266"/>
      <c r="E256" s="80"/>
      <c r="F256" s="443">
        <f t="shared" si="254"/>
        <v>0</v>
      </c>
      <c r="G256" s="235"/>
      <c r="H256" s="80"/>
      <c r="I256" s="159">
        <f t="shared" si="255"/>
        <v>0</v>
      </c>
      <c r="J256" s="266"/>
      <c r="K256" s="80"/>
      <c r="L256" s="443">
        <f t="shared" si="256"/>
        <v>0</v>
      </c>
      <c r="M256" s="833"/>
      <c r="N256" s="834"/>
      <c r="O256" s="832">
        <f t="shared" si="257"/>
        <v>0</v>
      </c>
      <c r="P256" s="320"/>
      <c r="Q256" s="331"/>
    </row>
    <row r="257" spans="1:17" hidden="1" x14ac:dyDescent="0.25">
      <c r="A257" s="72">
        <v>6360</v>
      </c>
      <c r="B257" s="41" t="s">
        <v>249</v>
      </c>
      <c r="C257" s="190">
        <f t="shared" si="243"/>
        <v>0</v>
      </c>
      <c r="D257" s="265"/>
      <c r="E257" s="43"/>
      <c r="F257" s="93">
        <f t="shared" si="254"/>
        <v>0</v>
      </c>
      <c r="G257" s="230"/>
      <c r="H257" s="43"/>
      <c r="I257" s="87">
        <f t="shared" si="255"/>
        <v>0</v>
      </c>
      <c r="J257" s="265"/>
      <c r="K257" s="43"/>
      <c r="L257" s="93">
        <f t="shared" si="256"/>
        <v>0</v>
      </c>
      <c r="M257" s="819"/>
      <c r="N257" s="820"/>
      <c r="O257" s="821">
        <f t="shared" si="257"/>
        <v>0</v>
      </c>
      <c r="P257" s="311"/>
      <c r="Q257" s="331"/>
    </row>
    <row r="258" spans="1:17" ht="36" hidden="1" x14ac:dyDescent="0.25">
      <c r="A258" s="34">
        <v>6400</v>
      </c>
      <c r="B258" s="69" t="s">
        <v>250</v>
      </c>
      <c r="C258" s="188">
        <f t="shared" si="243"/>
        <v>0</v>
      </c>
      <c r="D258" s="127">
        <f t="shared" ref="D258:E258" si="258">SUM(D259,D263)</f>
        <v>0</v>
      </c>
      <c r="E258" s="36">
        <f t="shared" si="258"/>
        <v>0</v>
      </c>
      <c r="F258" s="174">
        <f>SUM(F259,F263)</f>
        <v>0</v>
      </c>
      <c r="G258" s="228">
        <f t="shared" ref="G258:O258" si="259">SUM(G259,G263)</f>
        <v>0</v>
      </c>
      <c r="H258" s="36">
        <f t="shared" si="259"/>
        <v>0</v>
      </c>
      <c r="I258" s="120">
        <f t="shared" si="259"/>
        <v>0</v>
      </c>
      <c r="J258" s="127">
        <f t="shared" si="259"/>
        <v>0</v>
      </c>
      <c r="K258" s="36">
        <f t="shared" si="259"/>
        <v>0</v>
      </c>
      <c r="L258" s="174">
        <f t="shared" si="259"/>
        <v>0</v>
      </c>
      <c r="M258" s="810">
        <f t="shared" si="259"/>
        <v>0</v>
      </c>
      <c r="N258" s="811">
        <f t="shared" si="259"/>
        <v>0</v>
      </c>
      <c r="O258" s="812">
        <f t="shared" si="259"/>
        <v>0</v>
      </c>
      <c r="P258" s="441"/>
      <c r="Q258" s="331"/>
    </row>
    <row r="259" spans="1:17" ht="24" hidden="1" x14ac:dyDescent="0.25">
      <c r="A259" s="857">
        <v>6410</v>
      </c>
      <c r="B259" s="38" t="s">
        <v>251</v>
      </c>
      <c r="C259" s="189">
        <f t="shared" si="243"/>
        <v>0</v>
      </c>
      <c r="D259" s="128">
        <f t="shared" ref="D259:E259" si="260">SUM(D260:D262)</f>
        <v>0</v>
      </c>
      <c r="E259" s="75">
        <f t="shared" si="260"/>
        <v>0</v>
      </c>
      <c r="F259" s="175">
        <f>SUM(F260:F262)</f>
        <v>0</v>
      </c>
      <c r="G259" s="233">
        <f t="shared" ref="G259:O259" si="261">SUM(G260:G262)</f>
        <v>0</v>
      </c>
      <c r="H259" s="75">
        <f t="shared" si="261"/>
        <v>0</v>
      </c>
      <c r="I259" s="86">
        <f t="shared" si="261"/>
        <v>0</v>
      </c>
      <c r="J259" s="128">
        <f t="shared" si="261"/>
        <v>0</v>
      </c>
      <c r="K259" s="75">
        <f t="shared" si="261"/>
        <v>0</v>
      </c>
      <c r="L259" s="175">
        <f t="shared" si="261"/>
        <v>0</v>
      </c>
      <c r="M259" s="826">
        <f t="shared" si="261"/>
        <v>0</v>
      </c>
      <c r="N259" s="827">
        <f t="shared" si="261"/>
        <v>0</v>
      </c>
      <c r="O259" s="830">
        <f t="shared" si="261"/>
        <v>0</v>
      </c>
      <c r="P259" s="323"/>
      <c r="Q259" s="331"/>
    </row>
    <row r="260" spans="1:17" hidden="1" x14ac:dyDescent="0.25">
      <c r="A260" s="30">
        <v>6411</v>
      </c>
      <c r="B260" s="92" t="s">
        <v>252</v>
      </c>
      <c r="C260" s="190">
        <f t="shared" si="243"/>
        <v>0</v>
      </c>
      <c r="D260" s="265"/>
      <c r="E260" s="43"/>
      <c r="F260" s="93">
        <f t="shared" ref="F260:F262" si="262">D260+E260</f>
        <v>0</v>
      </c>
      <c r="G260" s="230"/>
      <c r="H260" s="43"/>
      <c r="I260" s="87">
        <f t="shared" ref="I260:I262" si="263">G260+H260</f>
        <v>0</v>
      </c>
      <c r="J260" s="265"/>
      <c r="K260" s="43"/>
      <c r="L260" s="93">
        <f t="shared" ref="L260:L262" si="264">J260+K260</f>
        <v>0</v>
      </c>
      <c r="M260" s="819"/>
      <c r="N260" s="820"/>
      <c r="O260" s="821">
        <f t="shared" ref="O260:O262" si="265">M260+N260</f>
        <v>0</v>
      </c>
      <c r="P260" s="311"/>
      <c r="Q260" s="331"/>
    </row>
    <row r="261" spans="1:17" ht="36" hidden="1" x14ac:dyDescent="0.25">
      <c r="A261" s="30">
        <v>6412</v>
      </c>
      <c r="B261" s="41" t="s">
        <v>253</v>
      </c>
      <c r="C261" s="190">
        <f t="shared" si="243"/>
        <v>0</v>
      </c>
      <c r="D261" s="265"/>
      <c r="E261" s="43"/>
      <c r="F261" s="93">
        <f t="shared" si="262"/>
        <v>0</v>
      </c>
      <c r="G261" s="230"/>
      <c r="H261" s="43"/>
      <c r="I261" s="87">
        <f t="shared" si="263"/>
        <v>0</v>
      </c>
      <c r="J261" s="265"/>
      <c r="K261" s="43"/>
      <c r="L261" s="93">
        <f t="shared" si="264"/>
        <v>0</v>
      </c>
      <c r="M261" s="819"/>
      <c r="N261" s="820"/>
      <c r="O261" s="821">
        <f t="shared" si="265"/>
        <v>0</v>
      </c>
      <c r="P261" s="311"/>
      <c r="Q261" s="331"/>
    </row>
    <row r="262" spans="1:17" ht="36" hidden="1" x14ac:dyDescent="0.25">
      <c r="A262" s="30">
        <v>6419</v>
      </c>
      <c r="B262" s="41" t="s">
        <v>254</v>
      </c>
      <c r="C262" s="190">
        <f t="shared" si="243"/>
        <v>0</v>
      </c>
      <c r="D262" s="265"/>
      <c r="E262" s="43"/>
      <c r="F262" s="93">
        <f t="shared" si="262"/>
        <v>0</v>
      </c>
      <c r="G262" s="230"/>
      <c r="H262" s="43"/>
      <c r="I262" s="87">
        <f t="shared" si="263"/>
        <v>0</v>
      </c>
      <c r="J262" s="265"/>
      <c r="K262" s="43"/>
      <c r="L262" s="93">
        <f t="shared" si="264"/>
        <v>0</v>
      </c>
      <c r="M262" s="819"/>
      <c r="N262" s="820"/>
      <c r="O262" s="821">
        <f t="shared" si="265"/>
        <v>0</v>
      </c>
      <c r="P262" s="311"/>
      <c r="Q262" s="331"/>
    </row>
    <row r="263" spans="1:17" ht="36" hidden="1" x14ac:dyDescent="0.25">
      <c r="A263" s="72">
        <v>6420</v>
      </c>
      <c r="B263" s="41" t="s">
        <v>255</v>
      </c>
      <c r="C263" s="190">
        <f t="shared" si="243"/>
        <v>0</v>
      </c>
      <c r="D263" s="129">
        <f t="shared" ref="D263:E263" si="266">SUM(D264:D267)</f>
        <v>0</v>
      </c>
      <c r="E263" s="73">
        <f t="shared" si="266"/>
        <v>0</v>
      </c>
      <c r="F263" s="93">
        <f>SUM(F264:F267)</f>
        <v>0</v>
      </c>
      <c r="G263" s="231">
        <f t="shared" ref="G263:N263" si="267">SUM(G264:G267)</f>
        <v>0</v>
      </c>
      <c r="H263" s="73">
        <f t="shared" si="267"/>
        <v>0</v>
      </c>
      <c r="I263" s="87">
        <f t="shared" si="267"/>
        <v>0</v>
      </c>
      <c r="J263" s="129">
        <f t="shared" si="267"/>
        <v>0</v>
      </c>
      <c r="K263" s="73">
        <f t="shared" si="267"/>
        <v>0</v>
      </c>
      <c r="L263" s="93">
        <f t="shared" si="267"/>
        <v>0</v>
      </c>
      <c r="M263" s="822">
        <f t="shared" si="267"/>
        <v>0</v>
      </c>
      <c r="N263" s="823">
        <f t="shared" si="267"/>
        <v>0</v>
      </c>
      <c r="O263" s="821">
        <f>SUM(O264:O267)</f>
        <v>0</v>
      </c>
      <c r="P263" s="311"/>
      <c r="Q263" s="331"/>
    </row>
    <row r="264" spans="1:17" hidden="1" x14ac:dyDescent="0.25">
      <c r="A264" s="30">
        <v>6421</v>
      </c>
      <c r="B264" s="41" t="s">
        <v>256</v>
      </c>
      <c r="C264" s="190">
        <f t="shared" si="243"/>
        <v>0</v>
      </c>
      <c r="D264" s="265"/>
      <c r="E264" s="43"/>
      <c r="F264" s="93">
        <f t="shared" ref="F264:F267" si="268">D264+E264</f>
        <v>0</v>
      </c>
      <c r="G264" s="230"/>
      <c r="H264" s="43"/>
      <c r="I264" s="87">
        <f t="shared" ref="I264:I267" si="269">G264+H264</f>
        <v>0</v>
      </c>
      <c r="J264" s="265"/>
      <c r="K264" s="43"/>
      <c r="L264" s="93">
        <f t="shared" ref="L264:L267" si="270">J264+K264</f>
        <v>0</v>
      </c>
      <c r="M264" s="819"/>
      <c r="N264" s="820"/>
      <c r="O264" s="821">
        <f t="shared" ref="O264:O267" si="271">M264+N264</f>
        <v>0</v>
      </c>
      <c r="P264" s="311"/>
      <c r="Q264" s="331"/>
    </row>
    <row r="265" spans="1:17" hidden="1" x14ac:dyDescent="0.25">
      <c r="A265" s="30">
        <v>6422</v>
      </c>
      <c r="B265" s="41" t="s">
        <v>257</v>
      </c>
      <c r="C265" s="190">
        <f t="shared" si="243"/>
        <v>0</v>
      </c>
      <c r="D265" s="265"/>
      <c r="E265" s="43"/>
      <c r="F265" s="93">
        <f t="shared" si="268"/>
        <v>0</v>
      </c>
      <c r="G265" s="230"/>
      <c r="H265" s="43"/>
      <c r="I265" s="87">
        <f t="shared" si="269"/>
        <v>0</v>
      </c>
      <c r="J265" s="265"/>
      <c r="K265" s="43"/>
      <c r="L265" s="93">
        <f t="shared" si="270"/>
        <v>0</v>
      </c>
      <c r="M265" s="819"/>
      <c r="N265" s="820"/>
      <c r="O265" s="821">
        <f t="shared" si="271"/>
        <v>0</v>
      </c>
      <c r="P265" s="311"/>
      <c r="Q265" s="331"/>
    </row>
    <row r="266" spans="1:17" ht="24" hidden="1" x14ac:dyDescent="0.25">
      <c r="A266" s="30">
        <v>6423</v>
      </c>
      <c r="B266" s="41" t="s">
        <v>258</v>
      </c>
      <c r="C266" s="190">
        <f t="shared" si="243"/>
        <v>0</v>
      </c>
      <c r="D266" s="265"/>
      <c r="E266" s="43"/>
      <c r="F266" s="93">
        <f t="shared" si="268"/>
        <v>0</v>
      </c>
      <c r="G266" s="230"/>
      <c r="H266" s="43"/>
      <c r="I266" s="87">
        <f t="shared" si="269"/>
        <v>0</v>
      </c>
      <c r="J266" s="265"/>
      <c r="K266" s="43"/>
      <c r="L266" s="93">
        <f t="shared" si="270"/>
        <v>0</v>
      </c>
      <c r="M266" s="819"/>
      <c r="N266" s="820"/>
      <c r="O266" s="821">
        <f t="shared" si="271"/>
        <v>0</v>
      </c>
      <c r="P266" s="311"/>
      <c r="Q266" s="331"/>
    </row>
    <row r="267" spans="1:17" ht="36" hidden="1" x14ac:dyDescent="0.25">
      <c r="A267" s="30">
        <v>6424</v>
      </c>
      <c r="B267" s="41" t="s">
        <v>259</v>
      </c>
      <c r="C267" s="190">
        <f t="shared" si="243"/>
        <v>0</v>
      </c>
      <c r="D267" s="265"/>
      <c r="E267" s="43"/>
      <c r="F267" s="93">
        <f t="shared" si="268"/>
        <v>0</v>
      </c>
      <c r="G267" s="230"/>
      <c r="H267" s="43"/>
      <c r="I267" s="87">
        <f t="shared" si="269"/>
        <v>0</v>
      </c>
      <c r="J267" s="265"/>
      <c r="K267" s="43"/>
      <c r="L267" s="93">
        <f t="shared" si="270"/>
        <v>0</v>
      </c>
      <c r="M267" s="819"/>
      <c r="N267" s="820"/>
      <c r="O267" s="821">
        <f t="shared" si="271"/>
        <v>0</v>
      </c>
      <c r="P267" s="311"/>
      <c r="Q267" s="331"/>
    </row>
    <row r="268" spans="1:17" ht="36" hidden="1" x14ac:dyDescent="0.25">
      <c r="A268" s="95">
        <v>7000</v>
      </c>
      <c r="B268" s="95" t="s">
        <v>260</v>
      </c>
      <c r="C268" s="203">
        <f>SUM(F268,I268,L268,O268)</f>
        <v>0</v>
      </c>
      <c r="D268" s="136">
        <f t="shared" ref="D268:E268" si="272">SUM(D269,D279)</f>
        <v>0</v>
      </c>
      <c r="E268" s="96">
        <f t="shared" si="272"/>
        <v>0</v>
      </c>
      <c r="F268" s="267">
        <f>SUM(F269,F279)</f>
        <v>0</v>
      </c>
      <c r="G268" s="237">
        <f t="shared" ref="G268:N268" si="273">SUM(G269,G279)</f>
        <v>0</v>
      </c>
      <c r="H268" s="96">
        <f t="shared" si="273"/>
        <v>0</v>
      </c>
      <c r="I268" s="279">
        <f t="shared" si="273"/>
        <v>0</v>
      </c>
      <c r="J268" s="136">
        <f t="shared" si="273"/>
        <v>0</v>
      </c>
      <c r="K268" s="96">
        <f t="shared" si="273"/>
        <v>0</v>
      </c>
      <c r="L268" s="267">
        <f t="shared" si="273"/>
        <v>0</v>
      </c>
      <c r="M268" s="838">
        <f t="shared" si="273"/>
        <v>0</v>
      </c>
      <c r="N268" s="839">
        <f t="shared" si="273"/>
        <v>0</v>
      </c>
      <c r="O268" s="840">
        <f>SUM(O269,O279)</f>
        <v>0</v>
      </c>
      <c r="P268" s="445"/>
      <c r="Q268" s="331"/>
    </row>
    <row r="269" spans="1:17" ht="24" hidden="1" x14ac:dyDescent="0.25">
      <c r="A269" s="34">
        <v>7200</v>
      </c>
      <c r="B269" s="69" t="s">
        <v>261</v>
      </c>
      <c r="C269" s="188">
        <f t="shared" si="243"/>
        <v>0</v>
      </c>
      <c r="D269" s="127">
        <f t="shared" ref="D269:E269" si="274">SUM(D270,D271,D274,D275,D278)</f>
        <v>0</v>
      </c>
      <c r="E269" s="36">
        <f t="shared" si="274"/>
        <v>0</v>
      </c>
      <c r="F269" s="174">
        <f>SUM(F270,F271,F274,F275,F278)</f>
        <v>0</v>
      </c>
      <c r="G269" s="228"/>
      <c r="H269" s="36"/>
      <c r="I269" s="120">
        <f>SUM(I270,I271,I274,I275,I278)</f>
        <v>0</v>
      </c>
      <c r="J269" s="127"/>
      <c r="K269" s="36"/>
      <c r="L269" s="174">
        <f>SUM(L270,L271,L274,L275,L278)</f>
        <v>0</v>
      </c>
      <c r="M269" s="810"/>
      <c r="N269" s="811"/>
      <c r="O269" s="831">
        <f>SUM(O270,O271,O274,O275,O278)</f>
        <v>0</v>
      </c>
      <c r="P269" s="440"/>
      <c r="Q269" s="331"/>
    </row>
    <row r="270" spans="1:17" ht="24" hidden="1" x14ac:dyDescent="0.25">
      <c r="A270" s="857">
        <v>7210</v>
      </c>
      <c r="B270" s="38" t="s">
        <v>262</v>
      </c>
      <c r="C270" s="189">
        <f t="shared" si="243"/>
        <v>0</v>
      </c>
      <c r="D270" s="264"/>
      <c r="E270" s="40"/>
      <c r="F270" s="175">
        <f>D270+E270</f>
        <v>0</v>
      </c>
      <c r="G270" s="220"/>
      <c r="H270" s="40"/>
      <c r="I270" s="86">
        <f>G270+H270</f>
        <v>0</v>
      </c>
      <c r="J270" s="264"/>
      <c r="K270" s="40"/>
      <c r="L270" s="175">
        <f>J270+K270</f>
        <v>0</v>
      </c>
      <c r="M270" s="816"/>
      <c r="N270" s="817"/>
      <c r="O270" s="818">
        <f>M270+N270</f>
        <v>0</v>
      </c>
      <c r="P270" s="310"/>
      <c r="Q270" s="331"/>
    </row>
    <row r="271" spans="1:17" s="94" customFormat="1" ht="36" hidden="1" x14ac:dyDescent="0.25">
      <c r="A271" s="72">
        <v>7220</v>
      </c>
      <c r="B271" s="41" t="s">
        <v>263</v>
      </c>
      <c r="C271" s="190">
        <f t="shared" si="243"/>
        <v>0</v>
      </c>
      <c r="D271" s="129">
        <f t="shared" ref="D271:E271" si="275">SUM(D272:D273)</f>
        <v>0</v>
      </c>
      <c r="E271" s="73">
        <f t="shared" si="275"/>
        <v>0</v>
      </c>
      <c r="F271" s="93">
        <f>SUM(F272:F273)</f>
        <v>0</v>
      </c>
      <c r="G271" s="231">
        <f t="shared" ref="G271:O271" si="276">SUM(G272:G273)</f>
        <v>0</v>
      </c>
      <c r="H271" s="73">
        <f t="shared" si="276"/>
        <v>0</v>
      </c>
      <c r="I271" s="87">
        <f t="shared" si="276"/>
        <v>0</v>
      </c>
      <c r="J271" s="129">
        <f t="shared" si="276"/>
        <v>0</v>
      </c>
      <c r="K271" s="73">
        <f t="shared" si="276"/>
        <v>0</v>
      </c>
      <c r="L271" s="93">
        <f t="shared" si="276"/>
        <v>0</v>
      </c>
      <c r="M271" s="822">
        <f t="shared" si="276"/>
        <v>0</v>
      </c>
      <c r="N271" s="823">
        <f t="shared" si="276"/>
        <v>0</v>
      </c>
      <c r="O271" s="821">
        <f t="shared" si="276"/>
        <v>0</v>
      </c>
      <c r="P271" s="311"/>
      <c r="Q271" s="343"/>
    </row>
    <row r="272" spans="1:17" s="94" customFormat="1" ht="36" hidden="1" x14ac:dyDescent="0.25">
      <c r="A272" s="30">
        <v>7221</v>
      </c>
      <c r="B272" s="41" t="s">
        <v>264</v>
      </c>
      <c r="C272" s="190">
        <f t="shared" si="243"/>
        <v>0</v>
      </c>
      <c r="D272" s="265"/>
      <c r="E272" s="43"/>
      <c r="F272" s="93">
        <f t="shared" ref="F272:F274" si="277">D272+E272</f>
        <v>0</v>
      </c>
      <c r="G272" s="230"/>
      <c r="H272" s="43"/>
      <c r="I272" s="87">
        <f t="shared" ref="I272:I274" si="278">G272+H272</f>
        <v>0</v>
      </c>
      <c r="J272" s="265"/>
      <c r="K272" s="43"/>
      <c r="L272" s="93">
        <f t="shared" ref="L272:L274" si="279">J272+K272</f>
        <v>0</v>
      </c>
      <c r="M272" s="819"/>
      <c r="N272" s="820"/>
      <c r="O272" s="821">
        <f t="shared" ref="O272:O274" si="280">M272+N272</f>
        <v>0</v>
      </c>
      <c r="P272" s="311"/>
      <c r="Q272" s="343"/>
    </row>
    <row r="273" spans="1:17" s="94" customFormat="1" ht="36" hidden="1" x14ac:dyDescent="0.25">
      <c r="A273" s="30">
        <v>7222</v>
      </c>
      <c r="B273" s="41" t="s">
        <v>265</v>
      </c>
      <c r="C273" s="190">
        <f t="shared" si="243"/>
        <v>0</v>
      </c>
      <c r="D273" s="265"/>
      <c r="E273" s="43"/>
      <c r="F273" s="93">
        <f t="shared" si="277"/>
        <v>0</v>
      </c>
      <c r="G273" s="230"/>
      <c r="H273" s="43"/>
      <c r="I273" s="87">
        <f t="shared" si="278"/>
        <v>0</v>
      </c>
      <c r="J273" s="265"/>
      <c r="K273" s="43"/>
      <c r="L273" s="93">
        <f t="shared" si="279"/>
        <v>0</v>
      </c>
      <c r="M273" s="819"/>
      <c r="N273" s="820"/>
      <c r="O273" s="821">
        <f t="shared" si="280"/>
        <v>0</v>
      </c>
      <c r="P273" s="311"/>
      <c r="Q273" s="343"/>
    </row>
    <row r="274" spans="1:17" ht="24" hidden="1" x14ac:dyDescent="0.25">
      <c r="A274" s="72">
        <v>7230</v>
      </c>
      <c r="B274" s="41" t="s">
        <v>308</v>
      </c>
      <c r="C274" s="190">
        <f t="shared" si="243"/>
        <v>0</v>
      </c>
      <c r="D274" s="265"/>
      <c r="E274" s="43"/>
      <c r="F274" s="93">
        <f t="shared" si="277"/>
        <v>0</v>
      </c>
      <c r="G274" s="230"/>
      <c r="H274" s="43"/>
      <c r="I274" s="87">
        <f t="shared" si="278"/>
        <v>0</v>
      </c>
      <c r="J274" s="265"/>
      <c r="K274" s="43"/>
      <c r="L274" s="93">
        <f t="shared" si="279"/>
        <v>0</v>
      </c>
      <c r="M274" s="819"/>
      <c r="N274" s="820"/>
      <c r="O274" s="821">
        <f t="shared" si="280"/>
        <v>0</v>
      </c>
      <c r="P274" s="311"/>
      <c r="Q274" s="331"/>
    </row>
    <row r="275" spans="1:17" ht="24" hidden="1" x14ac:dyDescent="0.25">
      <c r="A275" s="72">
        <v>7240</v>
      </c>
      <c r="B275" s="41" t="s">
        <v>266</v>
      </c>
      <c r="C275" s="190">
        <f t="shared" si="243"/>
        <v>0</v>
      </c>
      <c r="D275" s="129">
        <f t="shared" ref="D275:E275" si="281">SUM(D276:D277)</f>
        <v>0</v>
      </c>
      <c r="E275" s="73">
        <f t="shared" si="281"/>
        <v>0</v>
      </c>
      <c r="F275" s="93">
        <f>SUM(F276:F277)</f>
        <v>0</v>
      </c>
      <c r="G275" s="231">
        <f t="shared" ref="G275:O275" si="282">SUM(G276:G277)</f>
        <v>0</v>
      </c>
      <c r="H275" s="73">
        <f t="shared" si="282"/>
        <v>0</v>
      </c>
      <c r="I275" s="87">
        <f t="shared" si="282"/>
        <v>0</v>
      </c>
      <c r="J275" s="129">
        <f t="shared" si="282"/>
        <v>0</v>
      </c>
      <c r="K275" s="73">
        <f t="shared" si="282"/>
        <v>0</v>
      </c>
      <c r="L275" s="93">
        <f t="shared" si="282"/>
        <v>0</v>
      </c>
      <c r="M275" s="822">
        <f t="shared" si="282"/>
        <v>0</v>
      </c>
      <c r="N275" s="823">
        <f t="shared" si="282"/>
        <v>0</v>
      </c>
      <c r="O275" s="821">
        <f t="shared" si="282"/>
        <v>0</v>
      </c>
      <c r="P275" s="311"/>
      <c r="Q275" s="331"/>
    </row>
    <row r="276" spans="1:17" ht="48" hidden="1" x14ac:dyDescent="0.25">
      <c r="A276" s="30">
        <v>7245</v>
      </c>
      <c r="B276" s="41" t="s">
        <v>267</v>
      </c>
      <c r="C276" s="190">
        <f t="shared" si="243"/>
        <v>0</v>
      </c>
      <c r="D276" s="265"/>
      <c r="E276" s="43"/>
      <c r="F276" s="93">
        <f t="shared" ref="F276:F278" si="283">D276+E276</f>
        <v>0</v>
      </c>
      <c r="G276" s="230"/>
      <c r="H276" s="43"/>
      <c r="I276" s="87">
        <f t="shared" ref="I276:I278" si="284">G276+H276</f>
        <v>0</v>
      </c>
      <c r="J276" s="265"/>
      <c r="K276" s="43"/>
      <c r="L276" s="93">
        <f t="shared" ref="L276:L278" si="285">J276+K276</f>
        <v>0</v>
      </c>
      <c r="M276" s="819"/>
      <c r="N276" s="820"/>
      <c r="O276" s="821">
        <f t="shared" ref="O276:O278" si="286">M276+N276</f>
        <v>0</v>
      </c>
      <c r="P276" s="311"/>
      <c r="Q276" s="331"/>
    </row>
    <row r="277" spans="1:17" ht="96" hidden="1" x14ac:dyDescent="0.25">
      <c r="A277" s="30">
        <v>7246</v>
      </c>
      <c r="B277" s="41" t="s">
        <v>268</v>
      </c>
      <c r="C277" s="190">
        <f t="shared" si="243"/>
        <v>0</v>
      </c>
      <c r="D277" s="265"/>
      <c r="E277" s="43"/>
      <c r="F277" s="93">
        <f t="shared" si="283"/>
        <v>0</v>
      </c>
      <c r="G277" s="230"/>
      <c r="H277" s="43"/>
      <c r="I277" s="87">
        <f t="shared" si="284"/>
        <v>0</v>
      </c>
      <c r="J277" s="265"/>
      <c r="K277" s="43"/>
      <c r="L277" s="93">
        <f t="shared" si="285"/>
        <v>0</v>
      </c>
      <c r="M277" s="819"/>
      <c r="N277" s="820"/>
      <c r="O277" s="821">
        <f t="shared" si="286"/>
        <v>0</v>
      </c>
      <c r="P277" s="311"/>
      <c r="Q277" s="331"/>
    </row>
    <row r="278" spans="1:17" ht="24" hidden="1" x14ac:dyDescent="0.25">
      <c r="A278" s="90">
        <v>7260</v>
      </c>
      <c r="B278" s="38" t="s">
        <v>269</v>
      </c>
      <c r="C278" s="189">
        <f t="shared" si="243"/>
        <v>0</v>
      </c>
      <c r="D278" s="264"/>
      <c r="E278" s="40"/>
      <c r="F278" s="175">
        <f t="shared" si="283"/>
        <v>0</v>
      </c>
      <c r="G278" s="220"/>
      <c r="H278" s="40"/>
      <c r="I278" s="86">
        <f t="shared" si="284"/>
        <v>0</v>
      </c>
      <c r="J278" s="264"/>
      <c r="K278" s="40"/>
      <c r="L278" s="175">
        <f t="shared" si="285"/>
        <v>0</v>
      </c>
      <c r="M278" s="816"/>
      <c r="N278" s="817"/>
      <c r="O278" s="818">
        <f t="shared" si="286"/>
        <v>0</v>
      </c>
      <c r="P278" s="310"/>
      <c r="Q278" s="331"/>
    </row>
    <row r="279" spans="1:17" hidden="1" x14ac:dyDescent="0.25">
      <c r="A279" s="52">
        <v>7700</v>
      </c>
      <c r="B279" s="103" t="s">
        <v>298</v>
      </c>
      <c r="C279" s="204">
        <f t="shared" si="243"/>
        <v>0</v>
      </c>
      <c r="D279" s="137">
        <f t="shared" ref="D279:O279" si="287">D280</f>
        <v>0</v>
      </c>
      <c r="E279" s="104">
        <f t="shared" si="287"/>
        <v>0</v>
      </c>
      <c r="F279" s="176">
        <f t="shared" si="287"/>
        <v>0</v>
      </c>
      <c r="G279" s="238">
        <f t="shared" si="287"/>
        <v>0</v>
      </c>
      <c r="H279" s="104">
        <f t="shared" si="287"/>
        <v>0</v>
      </c>
      <c r="I279" s="280">
        <f t="shared" si="287"/>
        <v>0</v>
      </c>
      <c r="J279" s="137">
        <f t="shared" si="287"/>
        <v>0</v>
      </c>
      <c r="K279" s="104">
        <f t="shared" si="287"/>
        <v>0</v>
      </c>
      <c r="L279" s="176">
        <f t="shared" si="287"/>
        <v>0</v>
      </c>
      <c r="M279" s="841">
        <f t="shared" si="287"/>
        <v>0</v>
      </c>
      <c r="N279" s="842">
        <f t="shared" si="287"/>
        <v>0</v>
      </c>
      <c r="O279" s="843">
        <f t="shared" si="287"/>
        <v>0</v>
      </c>
      <c r="P279" s="441"/>
      <c r="Q279" s="331"/>
    </row>
    <row r="280" spans="1:17" hidden="1" x14ac:dyDescent="0.25">
      <c r="A280" s="70">
        <v>7720</v>
      </c>
      <c r="B280" s="38" t="s">
        <v>299</v>
      </c>
      <c r="C280" s="191">
        <f t="shared" si="243"/>
        <v>0</v>
      </c>
      <c r="D280" s="257"/>
      <c r="E280" s="47"/>
      <c r="F280" s="426">
        <f>D280+E280</f>
        <v>0</v>
      </c>
      <c r="G280" s="239"/>
      <c r="H280" s="47"/>
      <c r="I280" s="158">
        <f>G280+H280</f>
        <v>0</v>
      </c>
      <c r="J280" s="257"/>
      <c r="K280" s="47"/>
      <c r="L280" s="426">
        <f>J280+K280</f>
        <v>0</v>
      </c>
      <c r="M280" s="844"/>
      <c r="N280" s="845"/>
      <c r="O280" s="830">
        <f>M280+N280</f>
        <v>0</v>
      </c>
      <c r="P280" s="323"/>
      <c r="Q280" s="331"/>
    </row>
    <row r="281" spans="1:17" hidden="1" x14ac:dyDescent="0.25">
      <c r="A281" s="92"/>
      <c r="B281" s="41" t="s">
        <v>270</v>
      </c>
      <c r="C281" s="190">
        <f t="shared" si="243"/>
        <v>0</v>
      </c>
      <c r="D281" s="129">
        <f t="shared" ref="D281:E281" si="288">SUM(D282:D283)</f>
        <v>0</v>
      </c>
      <c r="E281" s="73">
        <f t="shared" si="288"/>
        <v>0</v>
      </c>
      <c r="F281" s="93">
        <f>SUM(F282:F283)</f>
        <v>0</v>
      </c>
      <c r="G281" s="231">
        <f t="shared" ref="G281:O281" si="289">SUM(G282:G283)</f>
        <v>0</v>
      </c>
      <c r="H281" s="73">
        <f t="shared" si="289"/>
        <v>0</v>
      </c>
      <c r="I281" s="87">
        <f t="shared" si="289"/>
        <v>0</v>
      </c>
      <c r="J281" s="129">
        <f t="shared" si="289"/>
        <v>0</v>
      </c>
      <c r="K281" s="73">
        <f t="shared" si="289"/>
        <v>0</v>
      </c>
      <c r="L281" s="93">
        <f t="shared" si="289"/>
        <v>0</v>
      </c>
      <c r="M281" s="822">
        <f t="shared" si="289"/>
        <v>0</v>
      </c>
      <c r="N281" s="823">
        <f t="shared" si="289"/>
        <v>0</v>
      </c>
      <c r="O281" s="821">
        <f t="shared" si="289"/>
        <v>0</v>
      </c>
      <c r="P281" s="311"/>
      <c r="Q281" s="331"/>
    </row>
    <row r="282" spans="1:17" hidden="1" x14ac:dyDescent="0.25">
      <c r="A282" s="92" t="s">
        <v>271</v>
      </c>
      <c r="B282" s="30" t="s">
        <v>272</v>
      </c>
      <c r="C282" s="190">
        <f t="shared" si="243"/>
        <v>0</v>
      </c>
      <c r="D282" s="265"/>
      <c r="E282" s="43"/>
      <c r="F282" s="93">
        <f>E282+D282</f>
        <v>0</v>
      </c>
      <c r="G282" s="230"/>
      <c r="H282" s="43"/>
      <c r="I282" s="87">
        <f>H282+G282</f>
        <v>0</v>
      </c>
      <c r="J282" s="265"/>
      <c r="K282" s="43"/>
      <c r="L282" s="93">
        <f>K282+J282</f>
        <v>0</v>
      </c>
      <c r="M282" s="819"/>
      <c r="N282" s="820"/>
      <c r="O282" s="821">
        <f>N282+M282</f>
        <v>0</v>
      </c>
      <c r="P282" s="311"/>
      <c r="Q282" s="331"/>
    </row>
    <row r="283" spans="1:17" ht="24" hidden="1" x14ac:dyDescent="0.25">
      <c r="A283" s="92" t="s">
        <v>273</v>
      </c>
      <c r="B283" s="97" t="s">
        <v>274</v>
      </c>
      <c r="C283" s="189">
        <f t="shared" si="243"/>
        <v>0</v>
      </c>
      <c r="D283" s="264"/>
      <c r="E283" s="40"/>
      <c r="F283" s="175">
        <f>E283+D283</f>
        <v>0</v>
      </c>
      <c r="G283" s="220"/>
      <c r="H283" s="40"/>
      <c r="I283" s="86">
        <f>H283+G283</f>
        <v>0</v>
      </c>
      <c r="J283" s="264"/>
      <c r="K283" s="40"/>
      <c r="L283" s="175">
        <f>K283+J283</f>
        <v>0</v>
      </c>
      <c r="M283" s="816"/>
      <c r="N283" s="817"/>
      <c r="O283" s="818">
        <f>N283+M283</f>
        <v>0</v>
      </c>
      <c r="P283" s="310"/>
      <c r="Q283" s="331"/>
    </row>
    <row r="284" spans="1:17" ht="12.75" thickBot="1" x14ac:dyDescent="0.3">
      <c r="A284" s="108"/>
      <c r="B284" s="108" t="s">
        <v>275</v>
      </c>
      <c r="C284" s="205">
        <f t="shared" si="243"/>
        <v>878094</v>
      </c>
      <c r="D284" s="138">
        <f t="shared" ref="D284:O284" si="290">SUM(D281,D268,D229,D194,D186,D172,D74,D52)</f>
        <v>350141</v>
      </c>
      <c r="E284" s="281">
        <f t="shared" si="290"/>
        <v>0</v>
      </c>
      <c r="F284" s="324">
        <f t="shared" si="290"/>
        <v>350141</v>
      </c>
      <c r="G284" s="240">
        <f t="shared" si="290"/>
        <v>440392</v>
      </c>
      <c r="H284" s="281">
        <f t="shared" si="290"/>
        <v>0</v>
      </c>
      <c r="I284" s="324">
        <f t="shared" si="290"/>
        <v>440392</v>
      </c>
      <c r="J284" s="138">
        <f t="shared" si="290"/>
        <v>87561</v>
      </c>
      <c r="K284" s="109">
        <f t="shared" si="290"/>
        <v>0</v>
      </c>
      <c r="L284" s="446">
        <f t="shared" si="290"/>
        <v>87561</v>
      </c>
      <c r="M284" s="846">
        <f t="shared" si="290"/>
        <v>0</v>
      </c>
      <c r="N284" s="847">
        <f t="shared" si="290"/>
        <v>0</v>
      </c>
      <c r="O284" s="848">
        <f t="shared" si="290"/>
        <v>0</v>
      </c>
      <c r="P284" s="447"/>
      <c r="Q284" s="331"/>
    </row>
    <row r="285" spans="1:17" s="19" customFormat="1" ht="13.5" hidden="1" thickTop="1" thickBot="1" x14ac:dyDescent="0.3">
      <c r="A285" s="881" t="s">
        <v>276</v>
      </c>
      <c r="B285" s="882"/>
      <c r="C285" s="206">
        <f t="shared" si="243"/>
        <v>0</v>
      </c>
      <c r="D285" s="139">
        <f>SUM(D24,D25,D41,D42)-D50</f>
        <v>0</v>
      </c>
      <c r="E285" s="111">
        <f t="shared" ref="E285:F285" si="291">SUM(E24,E25,E41,E42)-E50</f>
        <v>0</v>
      </c>
      <c r="F285" s="112">
        <f t="shared" si="291"/>
        <v>0</v>
      </c>
      <c r="G285" s="241">
        <f>SUM(G24,G42)-G50</f>
        <v>0</v>
      </c>
      <c r="H285" s="111">
        <f t="shared" ref="H285:I285" si="292">SUM(H24,H42)-H50</f>
        <v>0</v>
      </c>
      <c r="I285" s="123">
        <f t="shared" si="292"/>
        <v>0</v>
      </c>
      <c r="J285" s="139">
        <f>SUM(J26,J42)-J50</f>
        <v>0</v>
      </c>
      <c r="K285" s="111">
        <f t="shared" ref="K285:L285" si="293">SUM(K26,K42)-K50</f>
        <v>0</v>
      </c>
      <c r="L285" s="112">
        <f t="shared" si="293"/>
        <v>0</v>
      </c>
      <c r="M285" s="849">
        <f>SUM(M44)-M50</f>
        <v>0</v>
      </c>
      <c r="N285" s="850">
        <f t="shared" ref="N285:O285" si="294">SUM(N44)-N50</f>
        <v>0</v>
      </c>
      <c r="O285" s="851">
        <f t="shared" si="294"/>
        <v>0</v>
      </c>
      <c r="P285" s="327"/>
      <c r="Q285" s="182"/>
    </row>
    <row r="286" spans="1:17" s="19" customFormat="1" ht="12.75" hidden="1" thickTop="1" x14ac:dyDescent="0.25">
      <c r="A286" s="883" t="s">
        <v>277</v>
      </c>
      <c r="B286" s="884"/>
      <c r="C286" s="207">
        <f t="shared" si="243"/>
        <v>0</v>
      </c>
      <c r="D286" s="140">
        <f>SUM(D287,D288)-D295+D296</f>
        <v>0</v>
      </c>
      <c r="E286" s="101">
        <f t="shared" ref="E286:O286" si="295">SUM(E287,E288)-E295+E296</f>
        <v>0</v>
      </c>
      <c r="F286" s="107">
        <f t="shared" si="295"/>
        <v>0</v>
      </c>
      <c r="G286" s="242">
        <f t="shared" si="295"/>
        <v>0</v>
      </c>
      <c r="H286" s="101">
        <f t="shared" si="295"/>
        <v>0</v>
      </c>
      <c r="I286" s="110">
        <f t="shared" si="295"/>
        <v>0</v>
      </c>
      <c r="J286" s="140">
        <f t="shared" si="295"/>
        <v>0</v>
      </c>
      <c r="K286" s="101">
        <f t="shared" si="295"/>
        <v>0</v>
      </c>
      <c r="L286" s="107">
        <f t="shared" si="295"/>
        <v>0</v>
      </c>
      <c r="M286" s="852">
        <f t="shared" si="295"/>
        <v>0</v>
      </c>
      <c r="N286" s="853">
        <f t="shared" si="295"/>
        <v>0</v>
      </c>
      <c r="O286" s="854">
        <f t="shared" si="295"/>
        <v>0</v>
      </c>
      <c r="P286" s="448"/>
      <c r="Q286" s="182"/>
    </row>
    <row r="287" spans="1:17" s="19" customFormat="1" ht="13.5" hidden="1" thickTop="1" thickBot="1" x14ac:dyDescent="0.3">
      <c r="A287" s="60" t="s">
        <v>278</v>
      </c>
      <c r="B287" s="60" t="s">
        <v>279</v>
      </c>
      <c r="C287" s="197">
        <f t="shared" si="243"/>
        <v>0</v>
      </c>
      <c r="D287" s="131">
        <f t="shared" ref="D287:O287" si="296">D21-D281</f>
        <v>0</v>
      </c>
      <c r="E287" s="61">
        <f t="shared" si="296"/>
        <v>0</v>
      </c>
      <c r="F287" s="168">
        <f t="shared" si="296"/>
        <v>0</v>
      </c>
      <c r="G287" s="224">
        <f t="shared" si="296"/>
        <v>0</v>
      </c>
      <c r="H287" s="61">
        <f t="shared" si="296"/>
        <v>0</v>
      </c>
      <c r="I287" s="114">
        <f t="shared" si="296"/>
        <v>0</v>
      </c>
      <c r="J287" s="131">
        <f t="shared" si="296"/>
        <v>0</v>
      </c>
      <c r="K287" s="61">
        <f t="shared" si="296"/>
        <v>0</v>
      </c>
      <c r="L287" s="168">
        <f t="shared" si="296"/>
        <v>0</v>
      </c>
      <c r="M287" s="798">
        <f t="shared" si="296"/>
        <v>0</v>
      </c>
      <c r="N287" s="799">
        <f t="shared" si="296"/>
        <v>0</v>
      </c>
      <c r="O287" s="800">
        <f t="shared" si="296"/>
        <v>0</v>
      </c>
      <c r="P287" s="435"/>
      <c r="Q287" s="182"/>
    </row>
    <row r="288" spans="1:17" s="19" customFormat="1" ht="12.75" hidden="1" thickTop="1" x14ac:dyDescent="0.25">
      <c r="A288" s="113" t="s">
        <v>280</v>
      </c>
      <c r="B288" s="113" t="s">
        <v>281</v>
      </c>
      <c r="C288" s="207">
        <f t="shared" si="243"/>
        <v>0</v>
      </c>
      <c r="D288" s="140">
        <f t="shared" ref="D288:O288" si="297">SUM(D289,D291,D293)-SUM(D290,D292,D294)</f>
        <v>0</v>
      </c>
      <c r="E288" s="101">
        <f t="shared" si="297"/>
        <v>0</v>
      </c>
      <c r="F288" s="107">
        <f t="shared" si="297"/>
        <v>0</v>
      </c>
      <c r="G288" s="242">
        <f t="shared" si="297"/>
        <v>0</v>
      </c>
      <c r="H288" s="101">
        <f t="shared" si="297"/>
        <v>0</v>
      </c>
      <c r="I288" s="110">
        <f t="shared" si="297"/>
        <v>0</v>
      </c>
      <c r="J288" s="140">
        <f t="shared" si="297"/>
        <v>0</v>
      </c>
      <c r="K288" s="101">
        <f t="shared" si="297"/>
        <v>0</v>
      </c>
      <c r="L288" s="107">
        <f t="shared" si="297"/>
        <v>0</v>
      </c>
      <c r="M288" s="852">
        <f t="shared" si="297"/>
        <v>0</v>
      </c>
      <c r="N288" s="853">
        <f t="shared" si="297"/>
        <v>0</v>
      </c>
      <c r="O288" s="854">
        <f t="shared" si="297"/>
        <v>0</v>
      </c>
      <c r="P288" s="448"/>
      <c r="Q288" s="182"/>
    </row>
    <row r="289" spans="1:17" ht="12.75" hidden="1" thickTop="1" x14ac:dyDescent="0.25">
      <c r="A289" s="98" t="s">
        <v>282</v>
      </c>
      <c r="B289" s="57" t="s">
        <v>283</v>
      </c>
      <c r="C289" s="191">
        <f t="shared" si="243"/>
        <v>0</v>
      </c>
      <c r="D289" s="257"/>
      <c r="E289" s="47"/>
      <c r="F289" s="426">
        <f t="shared" ref="F289:F296" si="298">E289+D289</f>
        <v>0</v>
      </c>
      <c r="G289" s="239"/>
      <c r="H289" s="47"/>
      <c r="I289" s="158">
        <f t="shared" ref="I289:I296" si="299">H289+G289</f>
        <v>0</v>
      </c>
      <c r="J289" s="257"/>
      <c r="K289" s="47"/>
      <c r="L289" s="426">
        <f t="shared" ref="L289:L296" si="300">K289+J289</f>
        <v>0</v>
      </c>
      <c r="M289" s="844"/>
      <c r="N289" s="845"/>
      <c r="O289" s="830">
        <f t="shared" ref="O289:O296" si="301">N289+M289</f>
        <v>0</v>
      </c>
      <c r="P289" s="323"/>
      <c r="Q289" s="331"/>
    </row>
    <row r="290" spans="1:17" ht="24.75" hidden="1" thickTop="1" x14ac:dyDescent="0.25">
      <c r="A290" s="92" t="s">
        <v>284</v>
      </c>
      <c r="B290" s="29" t="s">
        <v>285</v>
      </c>
      <c r="C290" s="190">
        <f t="shared" si="243"/>
        <v>0</v>
      </c>
      <c r="D290" s="265"/>
      <c r="E290" s="43"/>
      <c r="F290" s="93">
        <f t="shared" si="298"/>
        <v>0</v>
      </c>
      <c r="G290" s="230"/>
      <c r="H290" s="43"/>
      <c r="I290" s="87">
        <f t="shared" si="299"/>
        <v>0</v>
      </c>
      <c r="J290" s="265"/>
      <c r="K290" s="43"/>
      <c r="L290" s="93">
        <f t="shared" si="300"/>
        <v>0</v>
      </c>
      <c r="M290" s="819"/>
      <c r="N290" s="820"/>
      <c r="O290" s="821">
        <f t="shared" si="301"/>
        <v>0</v>
      </c>
      <c r="P290" s="311"/>
      <c r="Q290" s="331"/>
    </row>
    <row r="291" spans="1:17" ht="12.75" hidden="1" thickTop="1" x14ac:dyDescent="0.25">
      <c r="A291" s="92" t="s">
        <v>286</v>
      </c>
      <c r="B291" s="29" t="s">
        <v>287</v>
      </c>
      <c r="C291" s="190">
        <f t="shared" si="243"/>
        <v>0</v>
      </c>
      <c r="D291" s="265"/>
      <c r="E291" s="43"/>
      <c r="F291" s="93">
        <f t="shared" si="298"/>
        <v>0</v>
      </c>
      <c r="G291" s="230"/>
      <c r="H291" s="43"/>
      <c r="I291" s="87">
        <f t="shared" si="299"/>
        <v>0</v>
      </c>
      <c r="J291" s="265"/>
      <c r="K291" s="43"/>
      <c r="L291" s="93">
        <f t="shared" si="300"/>
        <v>0</v>
      </c>
      <c r="M291" s="819"/>
      <c r="N291" s="820"/>
      <c r="O291" s="821">
        <f t="shared" si="301"/>
        <v>0</v>
      </c>
      <c r="P291" s="311"/>
      <c r="Q291" s="331"/>
    </row>
    <row r="292" spans="1:17" ht="24.75" hidden="1" thickTop="1" x14ac:dyDescent="0.25">
      <c r="A292" s="92" t="s">
        <v>288</v>
      </c>
      <c r="B292" s="29" t="s">
        <v>289</v>
      </c>
      <c r="C292" s="190">
        <f>SUM(F292,I292,L292,O292)</f>
        <v>0</v>
      </c>
      <c r="D292" s="265"/>
      <c r="E292" s="43"/>
      <c r="F292" s="93">
        <f t="shared" si="298"/>
        <v>0</v>
      </c>
      <c r="G292" s="230"/>
      <c r="H292" s="43"/>
      <c r="I292" s="87">
        <f t="shared" si="299"/>
        <v>0</v>
      </c>
      <c r="J292" s="265"/>
      <c r="K292" s="43"/>
      <c r="L292" s="93">
        <f t="shared" si="300"/>
        <v>0</v>
      </c>
      <c r="M292" s="819"/>
      <c r="N292" s="820"/>
      <c r="O292" s="821">
        <f t="shared" si="301"/>
        <v>0</v>
      </c>
      <c r="P292" s="311"/>
      <c r="Q292" s="331"/>
    </row>
    <row r="293" spans="1:17" ht="12.75" hidden="1" thickTop="1" x14ac:dyDescent="0.25">
      <c r="A293" s="92" t="s">
        <v>290</v>
      </c>
      <c r="B293" s="29" t="s">
        <v>291</v>
      </c>
      <c r="C293" s="190">
        <f t="shared" si="243"/>
        <v>0</v>
      </c>
      <c r="D293" s="265"/>
      <c r="E293" s="43"/>
      <c r="F293" s="93">
        <f t="shared" si="298"/>
        <v>0</v>
      </c>
      <c r="G293" s="230"/>
      <c r="H293" s="43"/>
      <c r="I293" s="87">
        <f t="shared" si="299"/>
        <v>0</v>
      </c>
      <c r="J293" s="265"/>
      <c r="K293" s="43"/>
      <c r="L293" s="93">
        <f t="shared" si="300"/>
        <v>0</v>
      </c>
      <c r="M293" s="819"/>
      <c r="N293" s="820"/>
      <c r="O293" s="821">
        <f t="shared" si="301"/>
        <v>0</v>
      </c>
      <c r="P293" s="311"/>
      <c r="Q293" s="331"/>
    </row>
    <row r="294" spans="1:17" ht="24.75" hidden="1" thickTop="1" x14ac:dyDescent="0.25">
      <c r="A294" s="99" t="s">
        <v>292</v>
      </c>
      <c r="B294" s="100" t="s">
        <v>293</v>
      </c>
      <c r="C294" s="201">
        <f t="shared" si="243"/>
        <v>0</v>
      </c>
      <c r="D294" s="266"/>
      <c r="E294" s="80"/>
      <c r="F294" s="443">
        <f t="shared" si="298"/>
        <v>0</v>
      </c>
      <c r="G294" s="235"/>
      <c r="H294" s="80"/>
      <c r="I294" s="159">
        <f t="shared" si="299"/>
        <v>0</v>
      </c>
      <c r="J294" s="266"/>
      <c r="K294" s="80"/>
      <c r="L294" s="443">
        <f t="shared" si="300"/>
        <v>0</v>
      </c>
      <c r="M294" s="833"/>
      <c r="N294" s="834"/>
      <c r="O294" s="832">
        <f t="shared" si="301"/>
        <v>0</v>
      </c>
      <c r="P294" s="320"/>
      <c r="Q294" s="331"/>
    </row>
    <row r="295" spans="1:17" s="19" customFormat="1" ht="13.5" hidden="1" thickTop="1" thickBot="1" x14ac:dyDescent="0.3">
      <c r="A295" s="115" t="s">
        <v>294</v>
      </c>
      <c r="B295" s="115" t="s">
        <v>295</v>
      </c>
      <c r="C295" s="206">
        <f t="shared" si="243"/>
        <v>0</v>
      </c>
      <c r="D295" s="268"/>
      <c r="E295" s="116"/>
      <c r="F295" s="112">
        <f t="shared" si="298"/>
        <v>0</v>
      </c>
      <c r="G295" s="243"/>
      <c r="H295" s="116"/>
      <c r="I295" s="123">
        <f t="shared" si="299"/>
        <v>0</v>
      </c>
      <c r="J295" s="268"/>
      <c r="K295" s="116"/>
      <c r="L295" s="112">
        <f t="shared" si="300"/>
        <v>0</v>
      </c>
      <c r="M295" s="855"/>
      <c r="N295" s="856"/>
      <c r="O295" s="851">
        <f t="shared" si="301"/>
        <v>0</v>
      </c>
      <c r="P295" s="327"/>
      <c r="Q295" s="182"/>
    </row>
    <row r="296" spans="1:17" s="19" customFormat="1" ht="48.75" hidden="1" thickTop="1" x14ac:dyDescent="0.25">
      <c r="A296" s="113" t="s">
        <v>296</v>
      </c>
      <c r="B296" s="102" t="s">
        <v>297</v>
      </c>
      <c r="C296" s="207">
        <f>SUM(F296,I296,L296,O296)</f>
        <v>0</v>
      </c>
      <c r="D296" s="269"/>
      <c r="E296" s="449"/>
      <c r="F296" s="174">
        <f t="shared" si="298"/>
        <v>0</v>
      </c>
      <c r="G296" s="234"/>
      <c r="H296" s="76"/>
      <c r="I296" s="120">
        <f t="shared" si="299"/>
        <v>0</v>
      </c>
      <c r="J296" s="249"/>
      <c r="K296" s="76"/>
      <c r="L296" s="174">
        <f t="shared" si="300"/>
        <v>0</v>
      </c>
      <c r="M296" s="828"/>
      <c r="N296" s="829"/>
      <c r="O296" s="812">
        <f t="shared" si="301"/>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LUwouRT3yUjl6b30AANh3Q4F1W9/oDD3HBHGkgSv9KnwcmTRL3mAxpkS0mILw1OWapFZ7xO1RGnXY90IaRcHkQ==" saltValue="cVWyDXA31OgagMlD+mglwQ==" spinCount="100000" sheet="1" objects="1" scenarios="1" formatCells="0" formatColumns="0" formatRows="0"/>
  <autoFilter ref="A18:P296">
    <filterColumn colId="2">
      <filters blank="1">
        <filter val="1 071"/>
        <filter val="1 104"/>
        <filter val="1 220"/>
        <filter val="1 281"/>
        <filter val="1 299"/>
        <filter val="1 380"/>
        <filter val="1 420"/>
        <filter val="1 490"/>
        <filter val="1 725"/>
        <filter val="1 730"/>
        <filter val="1 763"/>
        <filter val="1 970"/>
        <filter val="101"/>
        <filter val="120"/>
        <filter val="13 850"/>
        <filter val="14 076"/>
        <filter val="153 737"/>
        <filter val="18 073"/>
        <filter val="18 966"/>
        <filter val="187 501"/>
        <filter val="19 144"/>
        <filter val="2 039"/>
        <filter val="2 170"/>
        <filter val="2 380"/>
        <filter val="2 400"/>
        <filter val="2 834"/>
        <filter val="20 497"/>
        <filter val="23 903"/>
        <filter val="24"/>
        <filter val="25 386"/>
        <filter val="290"/>
        <filter val="291"/>
        <filter val="3 529"/>
        <filter val="3 586"/>
        <filter val="3 605"/>
        <filter val="300"/>
        <filter val="33 764"/>
        <filter val="360"/>
        <filter val="400"/>
        <filter val="445"/>
        <filter val="50"/>
        <filter val="500"/>
        <filter val="51 829"/>
        <filter val="544"/>
        <filter val="549"/>
        <filter val="569 857"/>
        <filter val="57"/>
        <filter val="58 466"/>
        <filter val="6 354"/>
        <filter val="6 761"/>
        <filter val="61 870"/>
        <filter val="628 323"/>
        <filter val="7 616"/>
        <filter val="717"/>
        <filter val="75"/>
        <filter val="790 533"/>
        <filter val="815 824"/>
        <filter val="84 010"/>
        <filter val="855"/>
        <filter val="87 561"/>
        <filter val="877 694"/>
        <filter val="878 094"/>
        <filter val="9 177"/>
        <filter val="981"/>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107.pielikums Jūrmalas pilsētas domes
2017.gada 23.marta saistošajiem noteikumiem Nr.14
(protokols Nr.6, 9.punkts)</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C10" sqref="C10:P10"/>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7.140625" style="1" customWidth="1" collapsed="1"/>
    <col min="18" max="16384" width="9.140625" style="1"/>
  </cols>
  <sheetData>
    <row r="1" spans="1:17" x14ac:dyDescent="0.25">
      <c r="A1" s="912" t="s">
        <v>579</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580</v>
      </c>
      <c r="D3" s="916"/>
      <c r="E3" s="916"/>
      <c r="F3" s="916"/>
      <c r="G3" s="916"/>
      <c r="H3" s="916"/>
      <c r="I3" s="916"/>
      <c r="J3" s="916"/>
      <c r="K3" s="916"/>
      <c r="L3" s="916"/>
      <c r="M3" s="916"/>
      <c r="N3" s="916"/>
      <c r="O3" s="916"/>
      <c r="P3" s="917"/>
      <c r="Q3" s="331"/>
    </row>
    <row r="4" spans="1:17" ht="12.75" customHeight="1" x14ac:dyDescent="0.25">
      <c r="A4" s="4" t="s">
        <v>1</v>
      </c>
      <c r="B4" s="5"/>
      <c r="C4" s="916" t="s">
        <v>581</v>
      </c>
      <c r="D4" s="916"/>
      <c r="E4" s="916"/>
      <c r="F4" s="916"/>
      <c r="G4" s="916"/>
      <c r="H4" s="916"/>
      <c r="I4" s="916"/>
      <c r="J4" s="916"/>
      <c r="K4" s="916"/>
      <c r="L4" s="916"/>
      <c r="M4" s="916"/>
      <c r="N4" s="916"/>
      <c r="O4" s="916"/>
      <c r="P4" s="917"/>
      <c r="Q4" s="331"/>
    </row>
    <row r="5" spans="1:17" ht="12.75" customHeight="1" x14ac:dyDescent="0.25">
      <c r="A5" s="2" t="s">
        <v>2</v>
      </c>
      <c r="B5" s="3"/>
      <c r="C5" s="891" t="s">
        <v>582</v>
      </c>
      <c r="D5" s="891"/>
      <c r="E5" s="891"/>
      <c r="F5" s="891"/>
      <c r="G5" s="891"/>
      <c r="H5" s="891"/>
      <c r="I5" s="891"/>
      <c r="J5" s="891"/>
      <c r="K5" s="891"/>
      <c r="L5" s="891"/>
      <c r="M5" s="891"/>
      <c r="N5" s="891"/>
      <c r="O5" s="891"/>
      <c r="P5" s="892"/>
      <c r="Q5" s="331"/>
    </row>
    <row r="6" spans="1:17" ht="12.75" customHeight="1" x14ac:dyDescent="0.25">
      <c r="A6" s="2" t="s">
        <v>3</v>
      </c>
      <c r="B6" s="3"/>
      <c r="C6" s="891" t="s">
        <v>583</v>
      </c>
      <c r="D6" s="891"/>
      <c r="E6" s="891"/>
      <c r="F6" s="891"/>
      <c r="G6" s="891"/>
      <c r="H6" s="891"/>
      <c r="I6" s="891"/>
      <c r="J6" s="891"/>
      <c r="K6" s="891"/>
      <c r="L6" s="891"/>
      <c r="M6" s="891"/>
      <c r="N6" s="891"/>
      <c r="O6" s="891"/>
      <c r="P6" s="892"/>
      <c r="Q6" s="331"/>
    </row>
    <row r="7" spans="1:17" ht="24.75" customHeight="1" x14ac:dyDescent="0.25">
      <c r="A7" s="2" t="s">
        <v>4</v>
      </c>
      <c r="B7" s="3"/>
      <c r="C7" s="916" t="s">
        <v>584</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585</v>
      </c>
      <c r="D9" s="891"/>
      <c r="E9" s="891"/>
      <c r="F9" s="891"/>
      <c r="G9" s="891"/>
      <c r="H9" s="891"/>
      <c r="I9" s="891"/>
      <c r="J9" s="891"/>
      <c r="K9" s="891"/>
      <c r="L9" s="891"/>
      <c r="M9" s="891"/>
      <c r="N9" s="891"/>
      <c r="O9" s="891"/>
      <c r="P9" s="892"/>
      <c r="Q9" s="331"/>
    </row>
    <row r="10" spans="1:17" ht="12.75" customHeight="1" x14ac:dyDescent="0.25">
      <c r="A10" s="2"/>
      <c r="B10" s="3" t="s">
        <v>7</v>
      </c>
      <c r="C10" s="891" t="s">
        <v>586</v>
      </c>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t="s">
        <v>587</v>
      </c>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510"/>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17" s="13" customFormat="1" ht="66" customHeight="1" thickBot="1" x14ac:dyDescent="0.3">
      <c r="A17" s="895"/>
      <c r="B17" s="897"/>
      <c r="C17" s="925"/>
      <c r="D17" s="923"/>
      <c r="E17" s="890"/>
      <c r="F17" s="903"/>
      <c r="G17" s="905"/>
      <c r="H17" s="890"/>
      <c r="I17" s="921"/>
      <c r="J17" s="923"/>
      <c r="K17" s="888"/>
      <c r="L17" s="927"/>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17" s="19" customFormat="1" x14ac:dyDescent="0.25">
      <c r="A19" s="16"/>
      <c r="B19" s="17" t="s">
        <v>19</v>
      </c>
      <c r="C19" s="182"/>
      <c r="D19" s="244"/>
      <c r="E19" s="142"/>
      <c r="F19" s="290"/>
      <c r="G19" s="209"/>
      <c r="H19" s="142"/>
      <c r="I19" s="290"/>
      <c r="J19" s="244"/>
      <c r="K19" s="18"/>
      <c r="L19" s="402"/>
      <c r="M19" s="209"/>
      <c r="N19" s="18"/>
      <c r="O19" s="142"/>
      <c r="P19" s="290"/>
      <c r="Q19" s="182"/>
    </row>
    <row r="20" spans="1:17" s="19" customFormat="1" ht="12.75" thickBot="1" x14ac:dyDescent="0.3">
      <c r="A20" s="20"/>
      <c r="B20" s="21" t="s">
        <v>20</v>
      </c>
      <c r="C20" s="183">
        <f>SUM(F20,I20,L20,O20)</f>
        <v>615974</v>
      </c>
      <c r="D20" s="125">
        <f>SUM(D21,D24,D25,D41,D42)</f>
        <v>545668</v>
      </c>
      <c r="E20" s="270">
        <f>SUM(E21,E24,E25,E41,E42)</f>
        <v>0</v>
      </c>
      <c r="F20" s="291">
        <f>SUM(F21,F24,F25,F41,F42)</f>
        <v>545668</v>
      </c>
      <c r="G20" s="210">
        <f>SUM(G21,G24,G42)</f>
        <v>65256</v>
      </c>
      <c r="H20" s="270">
        <f t="shared" ref="H20:I20" si="0">SUM(H21,H24,H42)</f>
        <v>0</v>
      </c>
      <c r="I20" s="291">
        <f t="shared" si="0"/>
        <v>65256</v>
      </c>
      <c r="J20" s="125">
        <f>SUM(J21,J26,J42)</f>
        <v>5050</v>
      </c>
      <c r="K20" s="22">
        <f t="shared" ref="K20:L20" si="1">SUM(K21,K26,K42)</f>
        <v>0</v>
      </c>
      <c r="L20" s="403">
        <f t="shared" si="1"/>
        <v>5050</v>
      </c>
      <c r="M20" s="210">
        <f>SUM(M21,M44)</f>
        <v>0</v>
      </c>
      <c r="N20" s="22">
        <f t="shared" ref="N20:O20" si="2">SUM(N21,N44)</f>
        <v>0</v>
      </c>
      <c r="O20" s="270">
        <f t="shared" si="2"/>
        <v>0</v>
      </c>
      <c r="P20" s="404"/>
      <c r="Q20" s="182"/>
    </row>
    <row r="21" spans="1:17" ht="12.75" hidden="1" thickTop="1" x14ac:dyDescent="0.25">
      <c r="A21" s="23"/>
      <c r="B21" s="24" t="s">
        <v>21</v>
      </c>
      <c r="C21" s="184">
        <f t="shared" ref="C21" si="3">SUM(F21,I21,L21,O21)</f>
        <v>0</v>
      </c>
      <c r="D21" s="126">
        <f t="shared" ref="D21:E21" si="4">SUM(D22:D23)</f>
        <v>0</v>
      </c>
      <c r="E21" s="25">
        <f t="shared" si="4"/>
        <v>0</v>
      </c>
      <c r="F21" s="165">
        <f>SUM(F22:F23)</f>
        <v>0</v>
      </c>
      <c r="G21" s="211">
        <f t="shared" ref="G21:O21" si="5">SUM(G22:G23)</f>
        <v>0</v>
      </c>
      <c r="H21" s="25">
        <f t="shared" si="5"/>
        <v>0</v>
      </c>
      <c r="I21" s="271">
        <f t="shared" si="5"/>
        <v>0</v>
      </c>
      <c r="J21" s="126">
        <f t="shared" si="5"/>
        <v>0</v>
      </c>
      <c r="K21" s="25">
        <f t="shared" si="5"/>
        <v>0</v>
      </c>
      <c r="L21" s="165">
        <f t="shared" si="5"/>
        <v>0</v>
      </c>
      <c r="M21" s="211">
        <f>SUM(M22:M23)</f>
        <v>0</v>
      </c>
      <c r="N21" s="25">
        <f t="shared" si="5"/>
        <v>0</v>
      </c>
      <c r="O21" s="271">
        <f t="shared" si="5"/>
        <v>0</v>
      </c>
      <c r="P21" s="406"/>
      <c r="Q21" s="331"/>
    </row>
    <row r="22" spans="1:17" ht="12.75" hidden="1" thickTop="1" x14ac:dyDescent="0.25">
      <c r="A22" s="26"/>
      <c r="B22" s="27" t="s">
        <v>22</v>
      </c>
      <c r="C22" s="185">
        <f>SUM(F22,I22,L22,O22)</f>
        <v>0</v>
      </c>
      <c r="D22" s="245"/>
      <c r="E22" s="28"/>
      <c r="F22" s="407">
        <f>D22+E22</f>
        <v>0</v>
      </c>
      <c r="G22" s="212"/>
      <c r="H22" s="28"/>
      <c r="I22" s="408">
        <f>G22+H22</f>
        <v>0</v>
      </c>
      <c r="J22" s="245"/>
      <c r="K22" s="28"/>
      <c r="L22" s="407">
        <f>J22+K22</f>
        <v>0</v>
      </c>
      <c r="M22" s="212"/>
      <c r="N22" s="28"/>
      <c r="O22" s="408">
        <f t="shared" ref="O22" si="6">M22+N22</f>
        <v>0</v>
      </c>
      <c r="P22" s="293"/>
      <c r="Q22" s="331"/>
    </row>
    <row r="23" spans="1:17" ht="12.75" hidden="1" thickTop="1" x14ac:dyDescent="0.25">
      <c r="A23" s="29"/>
      <c r="B23" s="30" t="s">
        <v>23</v>
      </c>
      <c r="C23" s="186">
        <f t="shared" ref="C23" si="7">SUM(F23,I23,L23,O23)</f>
        <v>0</v>
      </c>
      <c r="D23" s="246"/>
      <c r="E23" s="31"/>
      <c r="F23" s="409">
        <f t="shared" ref="F23:F24" si="8">D23+E23</f>
        <v>0</v>
      </c>
      <c r="G23" s="213"/>
      <c r="H23" s="31"/>
      <c r="I23" s="144">
        <f>G23+H23</f>
        <v>0</v>
      </c>
      <c r="J23" s="246"/>
      <c r="K23" s="31"/>
      <c r="L23" s="409">
        <f>J23+K23</f>
        <v>0</v>
      </c>
      <c r="M23" s="213"/>
      <c r="N23" s="31"/>
      <c r="O23" s="144">
        <f>M23+N23</f>
        <v>0</v>
      </c>
      <c r="P23" s="333"/>
      <c r="Q23" s="331"/>
    </row>
    <row r="24" spans="1:17" s="19" customFormat="1" ht="25.5" thickTop="1" thickBot="1" x14ac:dyDescent="0.3">
      <c r="A24" s="32">
        <v>19300</v>
      </c>
      <c r="B24" s="32" t="s">
        <v>24</v>
      </c>
      <c r="C24" s="187">
        <f>SUM(F24,I24)</f>
        <v>610924</v>
      </c>
      <c r="D24" s="248">
        <v>545668</v>
      </c>
      <c r="E24" s="273"/>
      <c r="F24" s="519">
        <f t="shared" si="8"/>
        <v>545668</v>
      </c>
      <c r="G24" s="214">
        <v>65256</v>
      </c>
      <c r="H24" s="273"/>
      <c r="I24" s="519">
        <f t="shared" ref="I24" si="9">G24+H24</f>
        <v>65256</v>
      </c>
      <c r="J24" s="289" t="s">
        <v>25</v>
      </c>
      <c r="K24" s="410" t="s">
        <v>25</v>
      </c>
      <c r="L24" s="411" t="s">
        <v>25</v>
      </c>
      <c r="M24" s="282" t="s">
        <v>25</v>
      </c>
      <c r="N24" s="145" t="s">
        <v>25</v>
      </c>
      <c r="O24" s="145" t="s">
        <v>25</v>
      </c>
      <c r="P24" s="412"/>
      <c r="Q24" s="182"/>
    </row>
    <row r="25" spans="1:17" s="19" customFormat="1" ht="24.75" hidden="1" thickTop="1" x14ac:dyDescent="0.25">
      <c r="A25" s="118"/>
      <c r="B25" s="34" t="s">
        <v>26</v>
      </c>
      <c r="C25" s="188">
        <f>SUM(F25)</f>
        <v>0</v>
      </c>
      <c r="D25" s="249"/>
      <c r="E25" s="76"/>
      <c r="F25" s="413">
        <f>D25+E25</f>
        <v>0</v>
      </c>
      <c r="G25" s="215" t="s">
        <v>25</v>
      </c>
      <c r="H25" s="35" t="s">
        <v>25</v>
      </c>
      <c r="I25" s="119" t="s">
        <v>25</v>
      </c>
      <c r="J25" s="250" t="s">
        <v>25</v>
      </c>
      <c r="K25" s="35" t="s">
        <v>25</v>
      </c>
      <c r="L25" s="167" t="s">
        <v>25</v>
      </c>
      <c r="M25" s="283" t="s">
        <v>25</v>
      </c>
      <c r="N25" s="119" t="s">
        <v>25</v>
      </c>
      <c r="O25" s="119" t="s">
        <v>25</v>
      </c>
      <c r="P25" s="414"/>
      <c r="Q25" s="182"/>
    </row>
    <row r="26" spans="1:17" s="19" customFormat="1" ht="36.75" thickTop="1" x14ac:dyDescent="0.25">
      <c r="A26" s="34">
        <v>21300</v>
      </c>
      <c r="B26" s="34" t="s">
        <v>27</v>
      </c>
      <c r="C26" s="188">
        <f>SUM(L26)</f>
        <v>5050</v>
      </c>
      <c r="D26" s="250" t="s">
        <v>25</v>
      </c>
      <c r="E26" s="119" t="s">
        <v>25</v>
      </c>
      <c r="F26" s="296" t="s">
        <v>25</v>
      </c>
      <c r="G26" s="215" t="s">
        <v>25</v>
      </c>
      <c r="H26" s="119" t="s">
        <v>25</v>
      </c>
      <c r="I26" s="296" t="s">
        <v>25</v>
      </c>
      <c r="J26" s="127">
        <f t="shared" ref="J26:K26" si="10">SUM(J27,J31,J33,J36)</f>
        <v>5050</v>
      </c>
      <c r="K26" s="36">
        <f t="shared" si="10"/>
        <v>0</v>
      </c>
      <c r="L26" s="174">
        <f>SUM(L27,L31,L33,L36)</f>
        <v>5050</v>
      </c>
      <c r="M26" s="283" t="s">
        <v>25</v>
      </c>
      <c r="N26" s="119" t="s">
        <v>25</v>
      </c>
      <c r="O26" s="119" t="s">
        <v>25</v>
      </c>
      <c r="P26" s="414"/>
      <c r="Q26" s="182"/>
    </row>
    <row r="27" spans="1:17" s="19" customFormat="1" ht="24" hidden="1" x14ac:dyDescent="0.25">
      <c r="A27" s="37">
        <v>21350</v>
      </c>
      <c r="B27" s="34" t="s">
        <v>28</v>
      </c>
      <c r="C27" s="188">
        <f t="shared" ref="C27:C40" si="11">SUM(L27)</f>
        <v>0</v>
      </c>
      <c r="D27" s="250" t="s">
        <v>25</v>
      </c>
      <c r="E27" s="35" t="s">
        <v>25</v>
      </c>
      <c r="F27" s="167" t="s">
        <v>25</v>
      </c>
      <c r="G27" s="215" t="s">
        <v>25</v>
      </c>
      <c r="H27" s="35" t="s">
        <v>25</v>
      </c>
      <c r="I27" s="119" t="s">
        <v>25</v>
      </c>
      <c r="J27" s="127">
        <f t="shared" ref="J27:K27" si="12">SUM(J28:J30)</f>
        <v>0</v>
      </c>
      <c r="K27" s="36">
        <f t="shared" si="12"/>
        <v>0</v>
      </c>
      <c r="L27" s="174">
        <f>SUM(L28:L30)</f>
        <v>0</v>
      </c>
      <c r="M27" s="283" t="s">
        <v>25</v>
      </c>
      <c r="N27" s="119" t="s">
        <v>25</v>
      </c>
      <c r="O27" s="119" t="s">
        <v>25</v>
      </c>
      <c r="P27" s="414"/>
      <c r="Q27" s="182"/>
    </row>
    <row r="28" spans="1:17" hidden="1" x14ac:dyDescent="0.25">
      <c r="A28" s="26">
        <v>21351</v>
      </c>
      <c r="B28" s="38" t="s">
        <v>29</v>
      </c>
      <c r="C28" s="189">
        <f t="shared" si="11"/>
        <v>0</v>
      </c>
      <c r="D28" s="251" t="s">
        <v>25</v>
      </c>
      <c r="E28" s="39" t="s">
        <v>25</v>
      </c>
      <c r="F28" s="415" t="s">
        <v>25</v>
      </c>
      <c r="G28" s="216" t="s">
        <v>25</v>
      </c>
      <c r="H28" s="39" t="s">
        <v>25</v>
      </c>
      <c r="I28" s="146" t="s">
        <v>25</v>
      </c>
      <c r="J28" s="416"/>
      <c r="K28" s="417"/>
      <c r="L28" s="175">
        <f t="shared" ref="L28:L30" si="13">J28+K28</f>
        <v>0</v>
      </c>
      <c r="M28" s="284" t="s">
        <v>25</v>
      </c>
      <c r="N28" s="146" t="s">
        <v>25</v>
      </c>
      <c r="O28" s="146" t="s">
        <v>25</v>
      </c>
      <c r="P28" s="418"/>
      <c r="Q28" s="331"/>
    </row>
    <row r="29" spans="1:17" hidden="1" x14ac:dyDescent="0.25">
      <c r="A29" s="29">
        <v>21352</v>
      </c>
      <c r="B29" s="41" t="s">
        <v>30</v>
      </c>
      <c r="C29" s="190">
        <f t="shared" si="11"/>
        <v>0</v>
      </c>
      <c r="D29" s="252" t="s">
        <v>25</v>
      </c>
      <c r="E29" s="42" t="s">
        <v>25</v>
      </c>
      <c r="F29" s="419" t="s">
        <v>25</v>
      </c>
      <c r="G29" s="217" t="s">
        <v>25</v>
      </c>
      <c r="H29" s="42" t="s">
        <v>25</v>
      </c>
      <c r="I29" s="147" t="s">
        <v>25</v>
      </c>
      <c r="J29" s="420"/>
      <c r="K29" s="421"/>
      <c r="L29" s="93">
        <f t="shared" si="13"/>
        <v>0</v>
      </c>
      <c r="M29" s="285" t="s">
        <v>25</v>
      </c>
      <c r="N29" s="147" t="s">
        <v>25</v>
      </c>
      <c r="O29" s="147" t="s">
        <v>25</v>
      </c>
      <c r="P29" s="422"/>
      <c r="Q29" s="331"/>
    </row>
    <row r="30" spans="1:17" ht="24" hidden="1" x14ac:dyDescent="0.25">
      <c r="A30" s="29">
        <v>21359</v>
      </c>
      <c r="B30" s="41" t="s">
        <v>31</v>
      </c>
      <c r="C30" s="190">
        <f t="shared" si="11"/>
        <v>0</v>
      </c>
      <c r="D30" s="252" t="s">
        <v>25</v>
      </c>
      <c r="E30" s="42" t="s">
        <v>25</v>
      </c>
      <c r="F30" s="419" t="s">
        <v>25</v>
      </c>
      <c r="G30" s="217" t="s">
        <v>25</v>
      </c>
      <c r="H30" s="42" t="s">
        <v>25</v>
      </c>
      <c r="I30" s="147" t="s">
        <v>25</v>
      </c>
      <c r="J30" s="420"/>
      <c r="K30" s="421"/>
      <c r="L30" s="93">
        <f t="shared" si="13"/>
        <v>0</v>
      </c>
      <c r="M30" s="285" t="s">
        <v>25</v>
      </c>
      <c r="N30" s="147" t="s">
        <v>25</v>
      </c>
      <c r="O30" s="147" t="s">
        <v>25</v>
      </c>
      <c r="P30" s="422"/>
      <c r="Q30" s="331"/>
    </row>
    <row r="31" spans="1:17" s="19" customFormat="1" ht="36" hidden="1" x14ac:dyDescent="0.25">
      <c r="A31" s="37">
        <v>21370</v>
      </c>
      <c r="B31" s="34" t="s">
        <v>32</v>
      </c>
      <c r="C31" s="188">
        <f t="shared" si="11"/>
        <v>0</v>
      </c>
      <c r="D31" s="250" t="s">
        <v>25</v>
      </c>
      <c r="E31" s="35" t="s">
        <v>25</v>
      </c>
      <c r="F31" s="167" t="s">
        <v>25</v>
      </c>
      <c r="G31" s="215" t="s">
        <v>25</v>
      </c>
      <c r="H31" s="35" t="s">
        <v>25</v>
      </c>
      <c r="I31" s="119" t="s">
        <v>25</v>
      </c>
      <c r="J31" s="127">
        <f t="shared" ref="J31:K31" si="14">SUM(J32)</f>
        <v>0</v>
      </c>
      <c r="K31" s="36">
        <f t="shared" si="14"/>
        <v>0</v>
      </c>
      <c r="L31" s="174">
        <f>SUM(L32)</f>
        <v>0</v>
      </c>
      <c r="M31" s="283" t="s">
        <v>25</v>
      </c>
      <c r="N31" s="119" t="s">
        <v>25</v>
      </c>
      <c r="O31" s="119" t="s">
        <v>25</v>
      </c>
      <c r="P31" s="414"/>
      <c r="Q31" s="182"/>
    </row>
    <row r="32" spans="1:17" ht="36" hidden="1" x14ac:dyDescent="0.25">
      <c r="A32" s="44">
        <v>21379</v>
      </c>
      <c r="B32" s="45" t="s">
        <v>33</v>
      </c>
      <c r="C32" s="191">
        <f t="shared" si="11"/>
        <v>0</v>
      </c>
      <c r="D32" s="253" t="s">
        <v>25</v>
      </c>
      <c r="E32" s="46" t="s">
        <v>25</v>
      </c>
      <c r="F32" s="423" t="s">
        <v>25</v>
      </c>
      <c r="G32" s="218" t="s">
        <v>25</v>
      </c>
      <c r="H32" s="46" t="s">
        <v>25</v>
      </c>
      <c r="I32" s="148" t="s">
        <v>25</v>
      </c>
      <c r="J32" s="424"/>
      <c r="K32" s="425"/>
      <c r="L32" s="426">
        <f>J32+K32</f>
        <v>0</v>
      </c>
      <c r="M32" s="286" t="s">
        <v>25</v>
      </c>
      <c r="N32" s="148" t="s">
        <v>25</v>
      </c>
      <c r="O32" s="148" t="s">
        <v>25</v>
      </c>
      <c r="P32" s="427"/>
      <c r="Q32" s="331"/>
    </row>
    <row r="33" spans="1:17" s="19" customFormat="1" x14ac:dyDescent="0.25">
      <c r="A33" s="85">
        <v>21380</v>
      </c>
      <c r="B33" s="17" t="s">
        <v>34</v>
      </c>
      <c r="C33" s="189">
        <f t="shared" si="11"/>
        <v>350</v>
      </c>
      <c r="D33" s="250" t="s">
        <v>25</v>
      </c>
      <c r="E33" s="119" t="s">
        <v>25</v>
      </c>
      <c r="F33" s="297" t="s">
        <v>25</v>
      </c>
      <c r="G33" s="215" t="s">
        <v>25</v>
      </c>
      <c r="H33" s="119" t="s">
        <v>25</v>
      </c>
      <c r="I33" s="297" t="s">
        <v>25</v>
      </c>
      <c r="J33" s="127">
        <f t="shared" ref="J33:K33" si="15">SUM(J34:J35)</f>
        <v>350</v>
      </c>
      <c r="K33" s="36">
        <f t="shared" si="15"/>
        <v>0</v>
      </c>
      <c r="L33" s="175">
        <f>SUM(L34:L35)</f>
        <v>350</v>
      </c>
      <c r="M33" s="283" t="s">
        <v>25</v>
      </c>
      <c r="N33" s="119" t="s">
        <v>25</v>
      </c>
      <c r="O33" s="146" t="s">
        <v>25</v>
      </c>
      <c r="P33" s="414"/>
      <c r="Q33" s="182"/>
    </row>
    <row r="34" spans="1:17" x14ac:dyDescent="0.25">
      <c r="A34" s="520">
        <v>21381</v>
      </c>
      <c r="B34" s="103" t="s">
        <v>35</v>
      </c>
      <c r="C34" s="316">
        <f t="shared" si="11"/>
        <v>350</v>
      </c>
      <c r="D34" s="251" t="s">
        <v>25</v>
      </c>
      <c r="E34" s="146" t="s">
        <v>25</v>
      </c>
      <c r="F34" s="338" t="s">
        <v>25</v>
      </c>
      <c r="G34" s="216" t="s">
        <v>25</v>
      </c>
      <c r="H34" s="146" t="s">
        <v>25</v>
      </c>
      <c r="I34" s="338" t="s">
        <v>25</v>
      </c>
      <c r="J34" s="416">
        <v>350</v>
      </c>
      <c r="K34" s="417"/>
      <c r="L34" s="176">
        <f t="shared" ref="L34:L35" si="16">J34+K34</f>
        <v>350</v>
      </c>
      <c r="M34" s="284" t="s">
        <v>25</v>
      </c>
      <c r="N34" s="146" t="s">
        <v>25</v>
      </c>
      <c r="O34" s="259" t="s">
        <v>25</v>
      </c>
      <c r="P34" s="418"/>
      <c r="Q34" s="331"/>
    </row>
    <row r="35" spans="1:17" ht="24" hidden="1" x14ac:dyDescent="0.25">
      <c r="A35" s="54">
        <v>21383</v>
      </c>
      <c r="B35" s="55" t="s">
        <v>36</v>
      </c>
      <c r="C35" s="195">
        <f t="shared" si="11"/>
        <v>0</v>
      </c>
      <c r="D35" s="252" t="s">
        <v>25</v>
      </c>
      <c r="E35" s="42" t="s">
        <v>25</v>
      </c>
      <c r="F35" s="261" t="s">
        <v>25</v>
      </c>
      <c r="G35" s="217" t="s">
        <v>25</v>
      </c>
      <c r="H35" s="42" t="s">
        <v>25</v>
      </c>
      <c r="I35" s="276" t="s">
        <v>25</v>
      </c>
      <c r="J35" s="420"/>
      <c r="K35" s="421"/>
      <c r="L35" s="172">
        <f t="shared" si="16"/>
        <v>0</v>
      </c>
      <c r="M35" s="285" t="s">
        <v>25</v>
      </c>
      <c r="N35" s="147" t="s">
        <v>25</v>
      </c>
      <c r="O35" s="276" t="s">
        <v>25</v>
      </c>
      <c r="P35" s="422"/>
      <c r="Q35" s="331"/>
    </row>
    <row r="36" spans="1:17" s="19" customFormat="1" ht="24" x14ac:dyDescent="0.25">
      <c r="A36" s="37">
        <v>21390</v>
      </c>
      <c r="B36" s="34" t="s">
        <v>37</v>
      </c>
      <c r="C36" s="188">
        <f t="shared" si="11"/>
        <v>4700</v>
      </c>
      <c r="D36" s="250" t="s">
        <v>25</v>
      </c>
      <c r="E36" s="119" t="s">
        <v>25</v>
      </c>
      <c r="F36" s="296" t="s">
        <v>25</v>
      </c>
      <c r="G36" s="215" t="s">
        <v>25</v>
      </c>
      <c r="H36" s="119" t="s">
        <v>25</v>
      </c>
      <c r="I36" s="296" t="s">
        <v>25</v>
      </c>
      <c r="J36" s="127">
        <f t="shared" ref="J36:K36" si="17">SUM(J37:J40)</f>
        <v>4700</v>
      </c>
      <c r="K36" s="36">
        <f t="shared" si="17"/>
        <v>0</v>
      </c>
      <c r="L36" s="174">
        <f>SUM(L37:L40)</f>
        <v>4700</v>
      </c>
      <c r="M36" s="283" t="s">
        <v>25</v>
      </c>
      <c r="N36" s="119" t="s">
        <v>25</v>
      </c>
      <c r="O36" s="119" t="s">
        <v>25</v>
      </c>
      <c r="P36" s="414"/>
      <c r="Q36" s="182"/>
    </row>
    <row r="37" spans="1:17" ht="24" hidden="1" x14ac:dyDescent="0.25">
      <c r="A37" s="27">
        <v>21391</v>
      </c>
      <c r="B37" s="38" t="s">
        <v>38</v>
      </c>
      <c r="C37" s="189">
        <f t="shared" si="11"/>
        <v>0</v>
      </c>
      <c r="D37" s="251" t="s">
        <v>25</v>
      </c>
      <c r="E37" s="39" t="s">
        <v>25</v>
      </c>
      <c r="F37" s="415" t="s">
        <v>25</v>
      </c>
      <c r="G37" s="216" t="s">
        <v>25</v>
      </c>
      <c r="H37" s="39" t="s">
        <v>25</v>
      </c>
      <c r="I37" s="146" t="s">
        <v>25</v>
      </c>
      <c r="J37" s="416"/>
      <c r="K37" s="417"/>
      <c r="L37" s="175">
        <f t="shared" ref="L37:L40" si="18">J37+K37</f>
        <v>0</v>
      </c>
      <c r="M37" s="284" t="s">
        <v>25</v>
      </c>
      <c r="N37" s="146" t="s">
        <v>25</v>
      </c>
      <c r="O37" s="146" t="s">
        <v>25</v>
      </c>
      <c r="P37" s="418"/>
      <c r="Q37" s="331"/>
    </row>
    <row r="38" spans="1:17" hidden="1" x14ac:dyDescent="0.25">
      <c r="A38" s="30">
        <v>21393</v>
      </c>
      <c r="B38" s="41" t="s">
        <v>39</v>
      </c>
      <c r="C38" s="190">
        <f t="shared" si="11"/>
        <v>0</v>
      </c>
      <c r="D38" s="252" t="s">
        <v>25</v>
      </c>
      <c r="E38" s="42" t="s">
        <v>25</v>
      </c>
      <c r="F38" s="419" t="s">
        <v>25</v>
      </c>
      <c r="G38" s="217" t="s">
        <v>25</v>
      </c>
      <c r="H38" s="42" t="s">
        <v>25</v>
      </c>
      <c r="I38" s="147" t="s">
        <v>25</v>
      </c>
      <c r="J38" s="420"/>
      <c r="K38" s="421"/>
      <c r="L38" s="93">
        <f t="shared" si="18"/>
        <v>0</v>
      </c>
      <c r="M38" s="285" t="s">
        <v>25</v>
      </c>
      <c r="N38" s="147" t="s">
        <v>25</v>
      </c>
      <c r="O38" s="147" t="s">
        <v>25</v>
      </c>
      <c r="P38" s="422"/>
      <c r="Q38" s="331"/>
    </row>
    <row r="39" spans="1:17" hidden="1" x14ac:dyDescent="0.25">
      <c r="A39" s="30">
        <v>21395</v>
      </c>
      <c r="B39" s="41" t="s">
        <v>40</v>
      </c>
      <c r="C39" s="190">
        <f t="shared" si="11"/>
        <v>0</v>
      </c>
      <c r="D39" s="252" t="s">
        <v>25</v>
      </c>
      <c r="E39" s="42" t="s">
        <v>25</v>
      </c>
      <c r="F39" s="419" t="s">
        <v>25</v>
      </c>
      <c r="G39" s="217" t="s">
        <v>25</v>
      </c>
      <c r="H39" s="42" t="s">
        <v>25</v>
      </c>
      <c r="I39" s="147" t="s">
        <v>25</v>
      </c>
      <c r="J39" s="420"/>
      <c r="K39" s="421"/>
      <c r="L39" s="93">
        <f t="shared" si="18"/>
        <v>0</v>
      </c>
      <c r="M39" s="285" t="s">
        <v>25</v>
      </c>
      <c r="N39" s="147" t="s">
        <v>25</v>
      </c>
      <c r="O39" s="147" t="s">
        <v>25</v>
      </c>
      <c r="P39" s="422"/>
      <c r="Q39" s="331"/>
    </row>
    <row r="40" spans="1:17" ht="24" x14ac:dyDescent="0.25">
      <c r="A40" s="30">
        <v>21399</v>
      </c>
      <c r="B40" s="41" t="s">
        <v>41</v>
      </c>
      <c r="C40" s="190">
        <f t="shared" si="11"/>
        <v>4700</v>
      </c>
      <c r="D40" s="252" t="s">
        <v>25</v>
      </c>
      <c r="E40" s="147" t="s">
        <v>25</v>
      </c>
      <c r="F40" s="298" t="s">
        <v>25</v>
      </c>
      <c r="G40" s="217" t="s">
        <v>25</v>
      </c>
      <c r="H40" s="147" t="s">
        <v>25</v>
      </c>
      <c r="I40" s="298" t="s">
        <v>25</v>
      </c>
      <c r="J40" s="246">
        <v>4700</v>
      </c>
      <c r="K40" s="421"/>
      <c r="L40" s="93">
        <f t="shared" si="18"/>
        <v>4700</v>
      </c>
      <c r="M40" s="285" t="s">
        <v>25</v>
      </c>
      <c r="N40" s="147" t="s">
        <v>25</v>
      </c>
      <c r="O40" s="147" t="s">
        <v>25</v>
      </c>
      <c r="P40" s="516"/>
      <c r="Q40" s="331"/>
    </row>
    <row r="41" spans="1:17" s="19" customFormat="1" ht="36.75" hidden="1" customHeight="1" x14ac:dyDescent="0.25">
      <c r="A41" s="37">
        <v>21420</v>
      </c>
      <c r="B41" s="34" t="s">
        <v>42</v>
      </c>
      <c r="C41" s="192">
        <f>SUM(F41)</f>
        <v>0</v>
      </c>
      <c r="D41" s="254"/>
      <c r="E41" s="428"/>
      <c r="F41" s="413">
        <f>D41+E41</f>
        <v>0</v>
      </c>
      <c r="G41" s="215" t="s">
        <v>25</v>
      </c>
      <c r="H41" s="35" t="s">
        <v>25</v>
      </c>
      <c r="I41" s="119" t="s">
        <v>25</v>
      </c>
      <c r="J41" s="250" t="s">
        <v>25</v>
      </c>
      <c r="K41" s="35" t="s">
        <v>25</v>
      </c>
      <c r="L41" s="167" t="s">
        <v>25</v>
      </c>
      <c r="M41" s="283" t="s">
        <v>25</v>
      </c>
      <c r="N41" s="119" t="s">
        <v>25</v>
      </c>
      <c r="O41" s="119" t="s">
        <v>25</v>
      </c>
      <c r="P41" s="414"/>
      <c r="Q41" s="182"/>
    </row>
    <row r="42" spans="1:17" s="19" customFormat="1" ht="24" hidden="1" x14ac:dyDescent="0.25">
      <c r="A42" s="48">
        <v>21490</v>
      </c>
      <c r="B42" s="49" t="s">
        <v>43</v>
      </c>
      <c r="C42" s="192">
        <f>SUM(F42,I42,L42)</f>
        <v>0</v>
      </c>
      <c r="D42" s="255">
        <f t="shared" ref="D42:E42" si="19">D43</f>
        <v>0</v>
      </c>
      <c r="E42" s="50">
        <f t="shared" si="19"/>
        <v>0</v>
      </c>
      <c r="F42" s="256">
        <f>F43</f>
        <v>0</v>
      </c>
      <c r="G42" s="219">
        <f t="shared" ref="G42:K42" si="20">G43</f>
        <v>0</v>
      </c>
      <c r="H42" s="50">
        <f t="shared" si="20"/>
        <v>0</v>
      </c>
      <c r="I42" s="274">
        <f t="shared" si="20"/>
        <v>0</v>
      </c>
      <c r="J42" s="255">
        <f t="shared" si="20"/>
        <v>0</v>
      </c>
      <c r="K42" s="50">
        <f t="shared" si="20"/>
        <v>0</v>
      </c>
      <c r="L42" s="256">
        <f>L43</f>
        <v>0</v>
      </c>
      <c r="M42" s="283" t="s">
        <v>25</v>
      </c>
      <c r="N42" s="119" t="s">
        <v>25</v>
      </c>
      <c r="O42" s="119" t="s">
        <v>25</v>
      </c>
      <c r="P42" s="414"/>
      <c r="Q42" s="182"/>
    </row>
    <row r="43" spans="1:17" s="19" customFormat="1" ht="24" hidden="1" x14ac:dyDescent="0.25">
      <c r="A43" s="30">
        <v>21499</v>
      </c>
      <c r="B43" s="41" t="s">
        <v>44</v>
      </c>
      <c r="C43" s="193">
        <f>SUM(F43,I43,L43)</f>
        <v>0</v>
      </c>
      <c r="D43" s="257"/>
      <c r="E43" s="47"/>
      <c r="F43" s="175">
        <f>D43+E43</f>
        <v>0</v>
      </c>
      <c r="G43" s="220"/>
      <c r="H43" s="40"/>
      <c r="I43" s="86">
        <f>G43+H43</f>
        <v>0</v>
      </c>
      <c r="J43" s="264"/>
      <c r="K43" s="40"/>
      <c r="L43" s="175">
        <f>J43+K43</f>
        <v>0</v>
      </c>
      <c r="M43" s="286" t="s">
        <v>25</v>
      </c>
      <c r="N43" s="148" t="s">
        <v>25</v>
      </c>
      <c r="O43" s="148" t="s">
        <v>25</v>
      </c>
      <c r="P43" s="427"/>
      <c r="Q43" s="182"/>
    </row>
    <row r="44" spans="1:17" ht="24" hidden="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1">SUM(M45:M46)</f>
        <v>0</v>
      </c>
      <c r="N44" s="149">
        <f t="shared" si="21"/>
        <v>0</v>
      </c>
      <c r="O44" s="149">
        <f>SUM(O45:O46)</f>
        <v>0</v>
      </c>
      <c r="P44" s="335"/>
      <c r="Q44" s="331"/>
    </row>
    <row r="45" spans="1:17" ht="24" hidden="1" x14ac:dyDescent="0.25">
      <c r="A45" s="54">
        <v>23410</v>
      </c>
      <c r="B45" s="55" t="s">
        <v>46</v>
      </c>
      <c r="C45" s="194">
        <f t="shared" ref="C45:C46" si="22">SUM(O45)</f>
        <v>0</v>
      </c>
      <c r="D45" s="260" t="s">
        <v>25</v>
      </c>
      <c r="E45" s="56" t="s">
        <v>25</v>
      </c>
      <c r="F45" s="261" t="s">
        <v>25</v>
      </c>
      <c r="G45" s="222" t="s">
        <v>25</v>
      </c>
      <c r="H45" s="56" t="s">
        <v>25</v>
      </c>
      <c r="I45" s="276" t="s">
        <v>25</v>
      </c>
      <c r="J45" s="260" t="s">
        <v>25</v>
      </c>
      <c r="K45" s="56" t="s">
        <v>25</v>
      </c>
      <c r="L45" s="261" t="s">
        <v>25</v>
      </c>
      <c r="M45" s="429"/>
      <c r="N45" s="430"/>
      <c r="O45" s="151">
        <f t="shared" ref="O45:O46" si="23">M45+N45</f>
        <v>0</v>
      </c>
      <c r="P45" s="301"/>
      <c r="Q45" s="331"/>
    </row>
    <row r="46" spans="1:17" ht="24" hidden="1" x14ac:dyDescent="0.25">
      <c r="A46" s="54">
        <v>23510</v>
      </c>
      <c r="B46" s="55" t="s">
        <v>47</v>
      </c>
      <c r="C46" s="194">
        <f t="shared" si="22"/>
        <v>0</v>
      </c>
      <c r="D46" s="260" t="s">
        <v>25</v>
      </c>
      <c r="E46" s="56" t="s">
        <v>25</v>
      </c>
      <c r="F46" s="261" t="s">
        <v>25</v>
      </c>
      <c r="G46" s="222" t="s">
        <v>25</v>
      </c>
      <c r="H46" s="56" t="s">
        <v>25</v>
      </c>
      <c r="I46" s="276" t="s">
        <v>25</v>
      </c>
      <c r="J46" s="260" t="s">
        <v>25</v>
      </c>
      <c r="K46" s="56" t="s">
        <v>25</v>
      </c>
      <c r="L46" s="261" t="s">
        <v>25</v>
      </c>
      <c r="M46" s="429"/>
      <c r="N46" s="430"/>
      <c r="O46" s="151">
        <f t="shared" si="23"/>
        <v>0</v>
      </c>
      <c r="P46" s="301"/>
      <c r="Q46" s="331"/>
    </row>
    <row r="47" spans="1:17" x14ac:dyDescent="0.25">
      <c r="A47" s="57"/>
      <c r="B47" s="55"/>
      <c r="C47" s="195"/>
      <c r="D47" s="262"/>
      <c r="E47" s="156"/>
      <c r="F47" s="339"/>
      <c r="G47" s="222"/>
      <c r="H47" s="276"/>
      <c r="I47" s="339"/>
      <c r="J47" s="260"/>
      <c r="K47" s="56"/>
      <c r="L47" s="431"/>
      <c r="M47" s="288"/>
      <c r="N47" s="105"/>
      <c r="O47" s="151"/>
      <c r="P47" s="301"/>
      <c r="Q47" s="331"/>
    </row>
    <row r="48" spans="1:17" s="19" customFormat="1" x14ac:dyDescent="0.25">
      <c r="A48" s="58"/>
      <c r="B48" s="59" t="s">
        <v>48</v>
      </c>
      <c r="C48" s="196"/>
      <c r="D48" s="263"/>
      <c r="E48" s="340"/>
      <c r="F48" s="303"/>
      <c r="G48" s="223"/>
      <c r="H48" s="152"/>
      <c r="I48" s="303"/>
      <c r="J48" s="130"/>
      <c r="K48" s="106"/>
      <c r="L48" s="433"/>
      <c r="M48" s="223"/>
      <c r="N48" s="106"/>
      <c r="O48" s="152"/>
      <c r="P48" s="434"/>
      <c r="Q48" s="182"/>
    </row>
    <row r="49" spans="1:17" s="19" customFormat="1" ht="12.75" thickBot="1" x14ac:dyDescent="0.3">
      <c r="A49" s="60"/>
      <c r="B49" s="20" t="s">
        <v>49</v>
      </c>
      <c r="C49" s="197">
        <f t="shared" ref="C49:C112" si="24">SUM(F49,I49,L49,O49)</f>
        <v>615974</v>
      </c>
      <c r="D49" s="131">
        <f t="shared" ref="D49:E49" si="25">SUM(D50,D281)</f>
        <v>545668</v>
      </c>
      <c r="E49" s="114">
        <f t="shared" si="25"/>
        <v>0</v>
      </c>
      <c r="F49" s="304">
        <f>SUM(F50,F281)</f>
        <v>545668</v>
      </c>
      <c r="G49" s="224">
        <f t="shared" ref="G49:O49" si="26">SUM(G50,G281)</f>
        <v>65256</v>
      </c>
      <c r="H49" s="114">
        <f t="shared" si="26"/>
        <v>0</v>
      </c>
      <c r="I49" s="304">
        <f t="shared" si="26"/>
        <v>65256</v>
      </c>
      <c r="J49" s="131">
        <f t="shared" si="26"/>
        <v>5050</v>
      </c>
      <c r="K49" s="61">
        <f t="shared" si="26"/>
        <v>0</v>
      </c>
      <c r="L49" s="168">
        <f t="shared" si="26"/>
        <v>5050</v>
      </c>
      <c r="M49" s="224">
        <f t="shared" si="26"/>
        <v>0</v>
      </c>
      <c r="N49" s="61">
        <f t="shared" si="26"/>
        <v>0</v>
      </c>
      <c r="O49" s="114">
        <f t="shared" si="26"/>
        <v>0</v>
      </c>
      <c r="P49" s="435"/>
      <c r="Q49" s="182"/>
    </row>
    <row r="50" spans="1:17" s="19" customFormat="1" ht="36.75" thickTop="1" x14ac:dyDescent="0.25">
      <c r="A50" s="62"/>
      <c r="B50" s="63" t="s">
        <v>50</v>
      </c>
      <c r="C50" s="198">
        <f t="shared" si="24"/>
        <v>615974</v>
      </c>
      <c r="D50" s="132">
        <f t="shared" ref="D50:E50" si="27">SUM(D51,D193)</f>
        <v>545668</v>
      </c>
      <c r="E50" s="277">
        <f t="shared" si="27"/>
        <v>0</v>
      </c>
      <c r="F50" s="305">
        <f>SUM(F51,F193)</f>
        <v>545668</v>
      </c>
      <c r="G50" s="225">
        <f t="shared" ref="G50:O50" si="28">SUM(G51,G193)</f>
        <v>65256</v>
      </c>
      <c r="H50" s="277">
        <f t="shared" si="28"/>
        <v>0</v>
      </c>
      <c r="I50" s="305">
        <f t="shared" si="28"/>
        <v>65256</v>
      </c>
      <c r="J50" s="132">
        <f t="shared" si="28"/>
        <v>5050</v>
      </c>
      <c r="K50" s="64">
        <f t="shared" si="28"/>
        <v>0</v>
      </c>
      <c r="L50" s="436">
        <f t="shared" si="28"/>
        <v>5050</v>
      </c>
      <c r="M50" s="225">
        <f t="shared" si="28"/>
        <v>0</v>
      </c>
      <c r="N50" s="64">
        <f t="shared" si="28"/>
        <v>0</v>
      </c>
      <c r="O50" s="277">
        <f t="shared" si="28"/>
        <v>0</v>
      </c>
      <c r="P50" s="437"/>
      <c r="Q50" s="182"/>
    </row>
    <row r="51" spans="1:17" s="19" customFormat="1" ht="24" x14ac:dyDescent="0.25">
      <c r="A51" s="65"/>
      <c r="B51" s="16" t="s">
        <v>51</v>
      </c>
      <c r="C51" s="199">
        <f t="shared" si="24"/>
        <v>615574</v>
      </c>
      <c r="D51" s="133">
        <f t="shared" ref="D51:E51" si="29">SUM(D52,D74,D172,D186)</f>
        <v>545268</v>
      </c>
      <c r="E51" s="278">
        <f t="shared" si="29"/>
        <v>0</v>
      </c>
      <c r="F51" s="306">
        <f>SUM(F52,F74,F172,F186)</f>
        <v>545268</v>
      </c>
      <c r="G51" s="226">
        <f t="shared" ref="G51:O51" si="30">SUM(G52,G74,G172,G186)</f>
        <v>65256</v>
      </c>
      <c r="H51" s="278">
        <f t="shared" si="30"/>
        <v>0</v>
      </c>
      <c r="I51" s="306">
        <f t="shared" si="30"/>
        <v>65256</v>
      </c>
      <c r="J51" s="133">
        <f t="shared" si="30"/>
        <v>5050</v>
      </c>
      <c r="K51" s="66">
        <f t="shared" si="30"/>
        <v>0</v>
      </c>
      <c r="L51" s="169">
        <f t="shared" si="30"/>
        <v>5050</v>
      </c>
      <c r="M51" s="226">
        <f t="shared" si="30"/>
        <v>0</v>
      </c>
      <c r="N51" s="66">
        <f t="shared" si="30"/>
        <v>0</v>
      </c>
      <c r="O51" s="278">
        <f t="shared" si="30"/>
        <v>0</v>
      </c>
      <c r="P51" s="438"/>
      <c r="Q51" s="182"/>
    </row>
    <row r="52" spans="1:17" s="19" customFormat="1" x14ac:dyDescent="0.25">
      <c r="A52" s="67">
        <v>1000</v>
      </c>
      <c r="B52" s="67" t="s">
        <v>52</v>
      </c>
      <c r="C52" s="200">
        <f t="shared" si="24"/>
        <v>551380</v>
      </c>
      <c r="D52" s="134">
        <f t="shared" ref="D52:E52" si="31">SUM(D53,D66)</f>
        <v>486124</v>
      </c>
      <c r="E52" s="122">
        <f t="shared" si="31"/>
        <v>0</v>
      </c>
      <c r="F52" s="307">
        <f>SUM(F53,F66)</f>
        <v>486124</v>
      </c>
      <c r="G52" s="227">
        <f t="shared" ref="G52:O52" si="32">SUM(G53,G66)</f>
        <v>65256</v>
      </c>
      <c r="H52" s="122">
        <f t="shared" si="32"/>
        <v>0</v>
      </c>
      <c r="I52" s="307">
        <f t="shared" si="32"/>
        <v>65256</v>
      </c>
      <c r="J52" s="134">
        <f t="shared" si="32"/>
        <v>0</v>
      </c>
      <c r="K52" s="68">
        <f t="shared" si="32"/>
        <v>0</v>
      </c>
      <c r="L52" s="170">
        <f t="shared" si="32"/>
        <v>0</v>
      </c>
      <c r="M52" s="227">
        <f t="shared" si="32"/>
        <v>0</v>
      </c>
      <c r="N52" s="68">
        <f t="shared" si="32"/>
        <v>0</v>
      </c>
      <c r="O52" s="122">
        <f t="shared" si="32"/>
        <v>0</v>
      </c>
      <c r="P52" s="439"/>
      <c r="Q52" s="182"/>
    </row>
    <row r="53" spans="1:17" x14ac:dyDescent="0.25">
      <c r="A53" s="34">
        <v>1100</v>
      </c>
      <c r="B53" s="69" t="s">
        <v>53</v>
      </c>
      <c r="C53" s="188">
        <f t="shared" si="24"/>
        <v>417849</v>
      </c>
      <c r="D53" s="127">
        <f t="shared" ref="D53:E53" si="33">SUM(D54,D57,D65)</f>
        <v>365549</v>
      </c>
      <c r="E53" s="120">
        <f t="shared" si="33"/>
        <v>0</v>
      </c>
      <c r="F53" s="314">
        <f>SUM(F54,F57,F65)</f>
        <v>365549</v>
      </c>
      <c r="G53" s="228">
        <f t="shared" ref="G53:N53" si="34">SUM(G54,G57,G65)</f>
        <v>52300</v>
      </c>
      <c r="H53" s="120">
        <f t="shared" si="34"/>
        <v>0</v>
      </c>
      <c r="I53" s="314">
        <f t="shared" si="34"/>
        <v>52300</v>
      </c>
      <c r="J53" s="127">
        <f t="shared" si="34"/>
        <v>0</v>
      </c>
      <c r="K53" s="36">
        <f t="shared" si="34"/>
        <v>0</v>
      </c>
      <c r="L53" s="174">
        <f t="shared" si="34"/>
        <v>0</v>
      </c>
      <c r="M53" s="228">
        <f t="shared" si="34"/>
        <v>0</v>
      </c>
      <c r="N53" s="36">
        <f t="shared" si="34"/>
        <v>0</v>
      </c>
      <c r="O53" s="120">
        <f>SUM(O54,O57,O65)</f>
        <v>0</v>
      </c>
      <c r="P53" s="440"/>
      <c r="Q53" s="331"/>
    </row>
    <row r="54" spans="1:17" x14ac:dyDescent="0.25">
      <c r="A54" s="70">
        <v>1110</v>
      </c>
      <c r="B54" s="55" t="s">
        <v>54</v>
      </c>
      <c r="C54" s="195">
        <f>SUM(F54,I54,L54,O54)</f>
        <v>381954</v>
      </c>
      <c r="D54" s="82">
        <f>SUM(D55:D56)</f>
        <v>330924</v>
      </c>
      <c r="E54" s="153">
        <f>SUM(E55:E56)</f>
        <v>0</v>
      </c>
      <c r="F54" s="309">
        <f>SUM(F55:F56)</f>
        <v>330924</v>
      </c>
      <c r="G54" s="229">
        <f t="shared" ref="G54:H54" si="35">SUM(G55:G56)</f>
        <v>51030</v>
      </c>
      <c r="H54" s="153">
        <f t="shared" si="35"/>
        <v>0</v>
      </c>
      <c r="I54" s="309">
        <f>SUM(I55:I56)</f>
        <v>51030</v>
      </c>
      <c r="J54" s="82">
        <f t="shared" ref="J54:K54" si="36">SUM(J55:J56)</f>
        <v>0</v>
      </c>
      <c r="K54" s="71">
        <f t="shared" si="36"/>
        <v>0</v>
      </c>
      <c r="L54" s="172">
        <f>SUM(L55:L56)</f>
        <v>0</v>
      </c>
      <c r="M54" s="229">
        <f t="shared" ref="M54:N54" si="37">SUM(M55:M56)</f>
        <v>0</v>
      </c>
      <c r="N54" s="71">
        <f t="shared" si="37"/>
        <v>0</v>
      </c>
      <c r="O54" s="153">
        <f>SUM(O55:O56)</f>
        <v>0</v>
      </c>
      <c r="P54" s="313"/>
      <c r="Q54" s="331"/>
    </row>
    <row r="55" spans="1:17" hidden="1" x14ac:dyDescent="0.25">
      <c r="A55" s="27">
        <v>1111</v>
      </c>
      <c r="B55" s="38" t="s">
        <v>55</v>
      </c>
      <c r="C55" s="189">
        <f t="shared" si="24"/>
        <v>0</v>
      </c>
      <c r="D55" s="264"/>
      <c r="E55" s="40"/>
      <c r="F55" s="175">
        <f>D55+E55</f>
        <v>0</v>
      </c>
      <c r="G55" s="220"/>
      <c r="H55" s="40"/>
      <c r="I55" s="86">
        <f>G55+H55</f>
        <v>0</v>
      </c>
      <c r="J55" s="264"/>
      <c r="K55" s="40"/>
      <c r="L55" s="175">
        <f>J55+K55</f>
        <v>0</v>
      </c>
      <c r="M55" s="220"/>
      <c r="N55" s="40"/>
      <c r="O55" s="86">
        <f>M55+N55</f>
        <v>0</v>
      </c>
      <c r="P55" s="310"/>
      <c r="Q55" s="331"/>
    </row>
    <row r="56" spans="1:17" ht="24" customHeight="1" x14ac:dyDescent="0.25">
      <c r="A56" s="30">
        <v>1119</v>
      </c>
      <c r="B56" s="41" t="s">
        <v>56</v>
      </c>
      <c r="C56" s="190">
        <f t="shared" si="24"/>
        <v>381954</v>
      </c>
      <c r="D56" s="265">
        <v>330924</v>
      </c>
      <c r="E56" s="155"/>
      <c r="F56" s="312">
        <f>D56+E56</f>
        <v>330924</v>
      </c>
      <c r="G56" s="230">
        <v>51030</v>
      </c>
      <c r="H56" s="155"/>
      <c r="I56" s="312">
        <f>G56+H56</f>
        <v>51030</v>
      </c>
      <c r="J56" s="265"/>
      <c r="K56" s="43"/>
      <c r="L56" s="93">
        <f>J56+K56</f>
        <v>0</v>
      </c>
      <c r="M56" s="230"/>
      <c r="N56" s="43"/>
      <c r="O56" s="87">
        <f>M56+N56</f>
        <v>0</v>
      </c>
      <c r="P56" s="311"/>
      <c r="Q56" s="331"/>
    </row>
    <row r="57" spans="1:17" ht="23.25" customHeight="1" x14ac:dyDescent="0.25">
      <c r="A57" s="72">
        <v>1140</v>
      </c>
      <c r="B57" s="41" t="s">
        <v>57</v>
      </c>
      <c r="C57" s="190">
        <f t="shared" si="24"/>
        <v>34620</v>
      </c>
      <c r="D57" s="129">
        <f t="shared" ref="D57:E57" si="38">SUM(D58:D64)</f>
        <v>33350</v>
      </c>
      <c r="E57" s="87">
        <f t="shared" si="38"/>
        <v>0</v>
      </c>
      <c r="F57" s="312">
        <f>SUM(F58:F64)</f>
        <v>33350</v>
      </c>
      <c r="G57" s="231">
        <f t="shared" ref="G57:N57" si="39">SUM(G58:G64)</f>
        <v>1270</v>
      </c>
      <c r="H57" s="87">
        <f t="shared" si="39"/>
        <v>0</v>
      </c>
      <c r="I57" s="312">
        <f t="shared" si="39"/>
        <v>1270</v>
      </c>
      <c r="J57" s="129">
        <f t="shared" si="39"/>
        <v>0</v>
      </c>
      <c r="K57" s="73">
        <f t="shared" si="39"/>
        <v>0</v>
      </c>
      <c r="L57" s="93">
        <f t="shared" si="39"/>
        <v>0</v>
      </c>
      <c r="M57" s="231">
        <f t="shared" si="39"/>
        <v>0</v>
      </c>
      <c r="N57" s="73">
        <f t="shared" si="39"/>
        <v>0</v>
      </c>
      <c r="O57" s="87">
        <f>SUM(O58:O64)</f>
        <v>0</v>
      </c>
      <c r="P57" s="311"/>
      <c r="Q57" s="331"/>
    </row>
    <row r="58" spans="1:17" x14ac:dyDescent="0.25">
      <c r="A58" s="30">
        <v>1141</v>
      </c>
      <c r="B58" s="41" t="s">
        <v>58</v>
      </c>
      <c r="C58" s="190">
        <f t="shared" si="24"/>
        <v>3709</v>
      </c>
      <c r="D58" s="265">
        <v>3709</v>
      </c>
      <c r="E58" s="155"/>
      <c r="F58" s="312">
        <f t="shared" ref="F58:F65" si="40">D58+E58</f>
        <v>3709</v>
      </c>
      <c r="G58" s="230"/>
      <c r="H58" s="155"/>
      <c r="I58" s="312">
        <f t="shared" ref="I58:I65" si="41">G58+H58</f>
        <v>0</v>
      </c>
      <c r="J58" s="265"/>
      <c r="K58" s="43"/>
      <c r="L58" s="93">
        <f t="shared" ref="L58:L65" si="42">J58+K58</f>
        <v>0</v>
      </c>
      <c r="M58" s="230"/>
      <c r="N58" s="43"/>
      <c r="O58" s="87">
        <f t="shared" ref="O58:O65" si="43">M58+N58</f>
        <v>0</v>
      </c>
      <c r="P58" s="311"/>
      <c r="Q58" s="331"/>
    </row>
    <row r="59" spans="1:17" ht="24.75" customHeight="1" x14ac:dyDescent="0.25">
      <c r="A59" s="30">
        <v>1142</v>
      </c>
      <c r="B59" s="41" t="s">
        <v>59</v>
      </c>
      <c r="C59" s="190">
        <f t="shared" si="24"/>
        <v>976</v>
      </c>
      <c r="D59" s="265">
        <v>976</v>
      </c>
      <c r="E59" s="155"/>
      <c r="F59" s="312">
        <f t="shared" si="40"/>
        <v>976</v>
      </c>
      <c r="G59" s="230"/>
      <c r="H59" s="155"/>
      <c r="I59" s="312">
        <f t="shared" si="41"/>
        <v>0</v>
      </c>
      <c r="J59" s="265"/>
      <c r="K59" s="43"/>
      <c r="L59" s="93">
        <f t="shared" si="42"/>
        <v>0</v>
      </c>
      <c r="M59" s="230"/>
      <c r="N59" s="43"/>
      <c r="O59" s="87">
        <f t="shared" si="43"/>
        <v>0</v>
      </c>
      <c r="P59" s="311"/>
      <c r="Q59" s="331"/>
    </row>
    <row r="60" spans="1:17" ht="24" x14ac:dyDescent="0.25">
      <c r="A60" s="30">
        <v>1145</v>
      </c>
      <c r="B60" s="41" t="s">
        <v>60</v>
      </c>
      <c r="C60" s="190">
        <f t="shared" si="24"/>
        <v>1602</v>
      </c>
      <c r="D60" s="265">
        <v>1412</v>
      </c>
      <c r="E60" s="155"/>
      <c r="F60" s="312">
        <f t="shared" si="40"/>
        <v>1412</v>
      </c>
      <c r="G60" s="230">
        <v>190</v>
      </c>
      <c r="H60" s="155"/>
      <c r="I60" s="312">
        <f t="shared" si="41"/>
        <v>190</v>
      </c>
      <c r="J60" s="265"/>
      <c r="K60" s="43"/>
      <c r="L60" s="93">
        <f t="shared" si="42"/>
        <v>0</v>
      </c>
      <c r="M60" s="230"/>
      <c r="N60" s="43"/>
      <c r="O60" s="87">
        <f t="shared" si="43"/>
        <v>0</v>
      </c>
      <c r="P60" s="311"/>
      <c r="Q60" s="331"/>
    </row>
    <row r="61" spans="1:17" ht="27.75" hidden="1" customHeight="1" x14ac:dyDescent="0.25">
      <c r="A61" s="30">
        <v>1146</v>
      </c>
      <c r="B61" s="41" t="s">
        <v>61</v>
      </c>
      <c r="C61" s="190">
        <f t="shared" si="24"/>
        <v>0</v>
      </c>
      <c r="D61" s="265"/>
      <c r="E61" s="43"/>
      <c r="F61" s="93">
        <f t="shared" si="40"/>
        <v>0</v>
      </c>
      <c r="G61" s="230"/>
      <c r="H61" s="43"/>
      <c r="I61" s="87">
        <f t="shared" si="41"/>
        <v>0</v>
      </c>
      <c r="J61" s="265"/>
      <c r="K61" s="43"/>
      <c r="L61" s="93">
        <f t="shared" si="42"/>
        <v>0</v>
      </c>
      <c r="M61" s="230"/>
      <c r="N61" s="43"/>
      <c r="O61" s="87">
        <f t="shared" si="43"/>
        <v>0</v>
      </c>
      <c r="P61" s="311"/>
      <c r="Q61" s="331"/>
    </row>
    <row r="62" spans="1:17" x14ac:dyDescent="0.25">
      <c r="A62" s="30">
        <v>1147</v>
      </c>
      <c r="B62" s="41" t="s">
        <v>62</v>
      </c>
      <c r="C62" s="190">
        <f t="shared" si="24"/>
        <v>3367</v>
      </c>
      <c r="D62" s="265">
        <v>3367</v>
      </c>
      <c r="E62" s="155"/>
      <c r="F62" s="312">
        <f t="shared" si="40"/>
        <v>3367</v>
      </c>
      <c r="G62" s="230"/>
      <c r="H62" s="155"/>
      <c r="I62" s="312">
        <f t="shared" si="41"/>
        <v>0</v>
      </c>
      <c r="J62" s="265"/>
      <c r="K62" s="43"/>
      <c r="L62" s="93">
        <f t="shared" si="42"/>
        <v>0</v>
      </c>
      <c r="M62" s="230"/>
      <c r="N62" s="43"/>
      <c r="O62" s="87">
        <f t="shared" si="43"/>
        <v>0</v>
      </c>
      <c r="P62" s="311"/>
      <c r="Q62" s="331"/>
    </row>
    <row r="63" spans="1:17" x14ac:dyDescent="0.25">
      <c r="A63" s="30">
        <v>1148</v>
      </c>
      <c r="B63" s="41" t="s">
        <v>63</v>
      </c>
      <c r="C63" s="190">
        <f t="shared" si="24"/>
        <v>20413</v>
      </c>
      <c r="D63" s="265">
        <v>20413</v>
      </c>
      <c r="E63" s="155"/>
      <c r="F63" s="312">
        <f t="shared" si="40"/>
        <v>20413</v>
      </c>
      <c r="G63" s="230"/>
      <c r="H63" s="155"/>
      <c r="I63" s="312">
        <f t="shared" si="41"/>
        <v>0</v>
      </c>
      <c r="J63" s="265"/>
      <c r="K63" s="43"/>
      <c r="L63" s="93">
        <f t="shared" si="42"/>
        <v>0</v>
      </c>
      <c r="M63" s="230"/>
      <c r="N63" s="43"/>
      <c r="O63" s="87">
        <f t="shared" si="43"/>
        <v>0</v>
      </c>
      <c r="P63" s="311"/>
      <c r="Q63" s="331"/>
    </row>
    <row r="64" spans="1:17" ht="36" x14ac:dyDescent="0.25">
      <c r="A64" s="30">
        <v>1149</v>
      </c>
      <c r="B64" s="41" t="s">
        <v>64</v>
      </c>
      <c r="C64" s="190">
        <f t="shared" si="24"/>
        <v>4553</v>
      </c>
      <c r="D64" s="265">
        <v>3473</v>
      </c>
      <c r="E64" s="155"/>
      <c r="F64" s="312">
        <f t="shared" si="40"/>
        <v>3473</v>
      </c>
      <c r="G64" s="230">
        <v>1080</v>
      </c>
      <c r="H64" s="155"/>
      <c r="I64" s="312">
        <f t="shared" si="41"/>
        <v>1080</v>
      </c>
      <c r="J64" s="265"/>
      <c r="K64" s="43"/>
      <c r="L64" s="93">
        <f t="shared" si="42"/>
        <v>0</v>
      </c>
      <c r="M64" s="230"/>
      <c r="N64" s="43"/>
      <c r="O64" s="87">
        <f t="shared" si="43"/>
        <v>0</v>
      </c>
      <c r="P64" s="311"/>
      <c r="Q64" s="331"/>
    </row>
    <row r="65" spans="1:17" ht="36" x14ac:dyDescent="0.25">
      <c r="A65" s="70">
        <v>1150</v>
      </c>
      <c r="B65" s="55" t="s">
        <v>65</v>
      </c>
      <c r="C65" s="195">
        <f t="shared" si="24"/>
        <v>1275</v>
      </c>
      <c r="D65" s="262">
        <v>1275</v>
      </c>
      <c r="E65" s="156"/>
      <c r="F65" s="309">
        <f t="shared" si="40"/>
        <v>1275</v>
      </c>
      <c r="G65" s="232"/>
      <c r="H65" s="156"/>
      <c r="I65" s="309">
        <f t="shared" si="41"/>
        <v>0</v>
      </c>
      <c r="J65" s="262"/>
      <c r="K65" s="74"/>
      <c r="L65" s="172">
        <f t="shared" si="42"/>
        <v>0</v>
      </c>
      <c r="M65" s="232"/>
      <c r="N65" s="74"/>
      <c r="O65" s="153">
        <f t="shared" si="43"/>
        <v>0</v>
      </c>
      <c r="P65" s="313"/>
      <c r="Q65" s="331"/>
    </row>
    <row r="66" spans="1:17" ht="36" x14ac:dyDescent="0.25">
      <c r="A66" s="34">
        <v>1200</v>
      </c>
      <c r="B66" s="69" t="s">
        <v>66</v>
      </c>
      <c r="C66" s="188">
        <f t="shared" si="24"/>
        <v>133531</v>
      </c>
      <c r="D66" s="127">
        <f t="shared" ref="D66:E66" si="44">SUM(D67:D68)</f>
        <v>120575</v>
      </c>
      <c r="E66" s="120">
        <f t="shared" si="44"/>
        <v>0</v>
      </c>
      <c r="F66" s="314">
        <f>SUM(F67:F68)</f>
        <v>120575</v>
      </c>
      <c r="G66" s="228">
        <f t="shared" ref="G66:N66" si="45">SUM(G67:G68)</f>
        <v>12956</v>
      </c>
      <c r="H66" s="120">
        <f t="shared" si="45"/>
        <v>0</v>
      </c>
      <c r="I66" s="314">
        <f t="shared" si="45"/>
        <v>12956</v>
      </c>
      <c r="J66" s="127">
        <f t="shared" si="45"/>
        <v>0</v>
      </c>
      <c r="K66" s="36">
        <f t="shared" si="45"/>
        <v>0</v>
      </c>
      <c r="L66" s="174">
        <f t="shared" si="45"/>
        <v>0</v>
      </c>
      <c r="M66" s="228">
        <f t="shared" si="45"/>
        <v>0</v>
      </c>
      <c r="N66" s="36">
        <f t="shared" si="45"/>
        <v>0</v>
      </c>
      <c r="O66" s="120">
        <f>SUM(O67:O68)</f>
        <v>0</v>
      </c>
      <c r="P66" s="317"/>
      <c r="Q66" s="331"/>
    </row>
    <row r="67" spans="1:17" ht="24" x14ac:dyDescent="0.25">
      <c r="A67" s="509">
        <v>1210</v>
      </c>
      <c r="B67" s="38" t="s">
        <v>67</v>
      </c>
      <c r="C67" s="189">
        <f t="shared" si="24"/>
        <v>104257</v>
      </c>
      <c r="D67" s="264">
        <v>91801</v>
      </c>
      <c r="E67" s="154"/>
      <c r="F67" s="315">
        <f>D67+E67</f>
        <v>91801</v>
      </c>
      <c r="G67" s="220">
        <v>12456</v>
      </c>
      <c r="H67" s="154"/>
      <c r="I67" s="315">
        <f>G67+H67</f>
        <v>12456</v>
      </c>
      <c r="J67" s="264"/>
      <c r="K67" s="40"/>
      <c r="L67" s="175">
        <f>J67+K67</f>
        <v>0</v>
      </c>
      <c r="M67" s="220"/>
      <c r="N67" s="40"/>
      <c r="O67" s="86">
        <f>M67+N67</f>
        <v>0</v>
      </c>
      <c r="P67" s="310"/>
      <c r="Q67" s="331"/>
    </row>
    <row r="68" spans="1:17" ht="24" x14ac:dyDescent="0.25">
      <c r="A68" s="72">
        <v>1220</v>
      </c>
      <c r="B68" s="41" t="s">
        <v>68</v>
      </c>
      <c r="C68" s="190">
        <f t="shared" si="24"/>
        <v>29274</v>
      </c>
      <c r="D68" s="129">
        <f t="shared" ref="D68:E68" si="46">SUM(D69:D73)</f>
        <v>28774</v>
      </c>
      <c r="E68" s="87">
        <f t="shared" si="46"/>
        <v>0</v>
      </c>
      <c r="F68" s="312">
        <f>SUM(F69:F73)</f>
        <v>28774</v>
      </c>
      <c r="G68" s="231">
        <f t="shared" ref="G68:O68" si="47">SUM(G69:G73)</f>
        <v>500</v>
      </c>
      <c r="H68" s="87">
        <f t="shared" si="47"/>
        <v>0</v>
      </c>
      <c r="I68" s="312">
        <f t="shared" si="47"/>
        <v>500</v>
      </c>
      <c r="J68" s="129">
        <f t="shared" si="47"/>
        <v>0</v>
      </c>
      <c r="K68" s="73">
        <f t="shared" si="47"/>
        <v>0</v>
      </c>
      <c r="L68" s="93">
        <f t="shared" si="47"/>
        <v>0</v>
      </c>
      <c r="M68" s="231">
        <f t="shared" si="47"/>
        <v>0</v>
      </c>
      <c r="N68" s="73">
        <f t="shared" si="47"/>
        <v>0</v>
      </c>
      <c r="O68" s="87">
        <f t="shared" si="47"/>
        <v>0</v>
      </c>
      <c r="P68" s="311"/>
      <c r="Q68" s="331"/>
    </row>
    <row r="69" spans="1:17" ht="60" x14ac:dyDescent="0.25">
      <c r="A69" s="30">
        <v>1221</v>
      </c>
      <c r="B69" s="41" t="s">
        <v>69</v>
      </c>
      <c r="C69" s="190">
        <f t="shared" si="24"/>
        <v>18602</v>
      </c>
      <c r="D69" s="265">
        <v>18102</v>
      </c>
      <c r="E69" s="155"/>
      <c r="F69" s="312">
        <f t="shared" ref="F69:F73" si="48">D69+E69</f>
        <v>18102</v>
      </c>
      <c r="G69" s="230">
        <v>500</v>
      </c>
      <c r="H69" s="155"/>
      <c r="I69" s="312">
        <f t="shared" ref="I69:I73" si="49">G69+H69</f>
        <v>500</v>
      </c>
      <c r="J69" s="265"/>
      <c r="K69" s="43"/>
      <c r="L69" s="93">
        <f t="shared" ref="L69:L73" si="50">J69+K69</f>
        <v>0</v>
      </c>
      <c r="M69" s="230"/>
      <c r="N69" s="43"/>
      <c r="O69" s="87">
        <f t="shared" ref="O69:O73" si="51">M69+N69</f>
        <v>0</v>
      </c>
      <c r="P69" s="311"/>
      <c r="Q69" s="331"/>
    </row>
    <row r="70" spans="1:17" hidden="1" x14ac:dyDescent="0.25">
      <c r="A70" s="30">
        <v>1223</v>
      </c>
      <c r="B70" s="41" t="s">
        <v>70</v>
      </c>
      <c r="C70" s="190">
        <f t="shared" si="24"/>
        <v>0</v>
      </c>
      <c r="D70" s="265"/>
      <c r="E70" s="43"/>
      <c r="F70" s="93">
        <f t="shared" si="48"/>
        <v>0</v>
      </c>
      <c r="G70" s="230"/>
      <c r="H70" s="43"/>
      <c r="I70" s="87">
        <f t="shared" si="49"/>
        <v>0</v>
      </c>
      <c r="J70" s="265"/>
      <c r="K70" s="43"/>
      <c r="L70" s="93">
        <f t="shared" si="50"/>
        <v>0</v>
      </c>
      <c r="M70" s="230"/>
      <c r="N70" s="43"/>
      <c r="O70" s="87">
        <f t="shared" si="51"/>
        <v>0</v>
      </c>
      <c r="P70" s="311"/>
      <c r="Q70" s="331"/>
    </row>
    <row r="71" spans="1:17" hidden="1" x14ac:dyDescent="0.25">
      <c r="A71" s="30">
        <v>1225</v>
      </c>
      <c r="B71" s="41" t="s">
        <v>71</v>
      </c>
      <c r="C71" s="190">
        <f t="shared" si="24"/>
        <v>0</v>
      </c>
      <c r="D71" s="265"/>
      <c r="E71" s="43"/>
      <c r="F71" s="93">
        <f t="shared" si="48"/>
        <v>0</v>
      </c>
      <c r="G71" s="230"/>
      <c r="H71" s="43"/>
      <c r="I71" s="87">
        <f t="shared" si="49"/>
        <v>0</v>
      </c>
      <c r="J71" s="265"/>
      <c r="K71" s="43"/>
      <c r="L71" s="93">
        <f t="shared" si="50"/>
        <v>0</v>
      </c>
      <c r="M71" s="230"/>
      <c r="N71" s="43"/>
      <c r="O71" s="87">
        <f t="shared" si="51"/>
        <v>0</v>
      </c>
      <c r="P71" s="311"/>
      <c r="Q71" s="331"/>
    </row>
    <row r="72" spans="1:17" ht="36" x14ac:dyDescent="0.25">
      <c r="A72" s="30">
        <v>1227</v>
      </c>
      <c r="B72" s="41" t="s">
        <v>72</v>
      </c>
      <c r="C72" s="190">
        <f t="shared" si="24"/>
        <v>10245</v>
      </c>
      <c r="D72" s="265">
        <v>10245</v>
      </c>
      <c r="E72" s="155"/>
      <c r="F72" s="312">
        <f t="shared" si="48"/>
        <v>10245</v>
      </c>
      <c r="G72" s="230"/>
      <c r="H72" s="155"/>
      <c r="I72" s="312">
        <f t="shared" si="49"/>
        <v>0</v>
      </c>
      <c r="J72" s="265"/>
      <c r="K72" s="43"/>
      <c r="L72" s="93">
        <f t="shared" si="50"/>
        <v>0</v>
      </c>
      <c r="M72" s="230"/>
      <c r="N72" s="43"/>
      <c r="O72" s="87">
        <f t="shared" si="51"/>
        <v>0</v>
      </c>
      <c r="P72" s="311"/>
      <c r="Q72" s="331"/>
    </row>
    <row r="73" spans="1:17" ht="60" x14ac:dyDescent="0.25">
      <c r="A73" s="30">
        <v>1228</v>
      </c>
      <c r="B73" s="41" t="s">
        <v>73</v>
      </c>
      <c r="C73" s="190">
        <f t="shared" si="24"/>
        <v>427</v>
      </c>
      <c r="D73" s="265">
        <v>427</v>
      </c>
      <c r="E73" s="155"/>
      <c r="F73" s="312">
        <f t="shared" si="48"/>
        <v>427</v>
      </c>
      <c r="G73" s="230"/>
      <c r="H73" s="155"/>
      <c r="I73" s="312">
        <f t="shared" si="49"/>
        <v>0</v>
      </c>
      <c r="J73" s="265"/>
      <c r="K73" s="43"/>
      <c r="L73" s="93">
        <f t="shared" si="50"/>
        <v>0</v>
      </c>
      <c r="M73" s="230"/>
      <c r="N73" s="43"/>
      <c r="O73" s="87">
        <f t="shared" si="51"/>
        <v>0</v>
      </c>
      <c r="P73" s="311"/>
      <c r="Q73" s="331"/>
    </row>
    <row r="74" spans="1:17" x14ac:dyDescent="0.25">
      <c r="A74" s="67">
        <v>2000</v>
      </c>
      <c r="B74" s="67" t="s">
        <v>74</v>
      </c>
      <c r="C74" s="200">
        <f t="shared" si="24"/>
        <v>64194</v>
      </c>
      <c r="D74" s="134">
        <f t="shared" ref="D74:E74" si="52">SUM(D75,D82,D129,D163,D164,D171)</f>
        <v>59144</v>
      </c>
      <c r="E74" s="122">
        <f t="shared" si="52"/>
        <v>0</v>
      </c>
      <c r="F74" s="307">
        <f>SUM(F75,F82,F129,F163,F164,F171)</f>
        <v>59144</v>
      </c>
      <c r="G74" s="227">
        <f t="shared" ref="G74:O74" si="53">SUM(G75,G82,G129,G163,G164,G171)</f>
        <v>0</v>
      </c>
      <c r="H74" s="122">
        <f t="shared" si="53"/>
        <v>0</v>
      </c>
      <c r="I74" s="307">
        <f t="shared" si="53"/>
        <v>0</v>
      </c>
      <c r="J74" s="134">
        <f t="shared" si="53"/>
        <v>5050</v>
      </c>
      <c r="K74" s="68">
        <f t="shared" si="53"/>
        <v>0</v>
      </c>
      <c r="L74" s="170">
        <f t="shared" si="53"/>
        <v>5050</v>
      </c>
      <c r="M74" s="227">
        <f t="shared" si="53"/>
        <v>0</v>
      </c>
      <c r="N74" s="68">
        <f t="shared" si="53"/>
        <v>0</v>
      </c>
      <c r="O74" s="122">
        <f t="shared" si="53"/>
        <v>0</v>
      </c>
      <c r="P74" s="439"/>
      <c r="Q74" s="331"/>
    </row>
    <row r="75" spans="1:17" ht="24" x14ac:dyDescent="0.25">
      <c r="A75" s="34">
        <v>2100</v>
      </c>
      <c r="B75" s="69" t="s">
        <v>75</v>
      </c>
      <c r="C75" s="188">
        <f t="shared" si="24"/>
        <v>142</v>
      </c>
      <c r="D75" s="127">
        <f t="shared" ref="D75:E75" si="54">SUM(D76,D79)</f>
        <v>168</v>
      </c>
      <c r="E75" s="120">
        <f t="shared" si="54"/>
        <v>-26</v>
      </c>
      <c r="F75" s="314">
        <f>SUM(F76,F79)</f>
        <v>142</v>
      </c>
      <c r="G75" s="228">
        <f t="shared" ref="G75:O75" si="55">SUM(G76,G79)</f>
        <v>0</v>
      </c>
      <c r="H75" s="120">
        <f t="shared" si="55"/>
        <v>0</v>
      </c>
      <c r="I75" s="314">
        <f t="shared" si="55"/>
        <v>0</v>
      </c>
      <c r="J75" s="127">
        <f t="shared" si="55"/>
        <v>0</v>
      </c>
      <c r="K75" s="36">
        <f t="shared" si="55"/>
        <v>0</v>
      </c>
      <c r="L75" s="174">
        <f t="shared" si="55"/>
        <v>0</v>
      </c>
      <c r="M75" s="228">
        <f t="shared" si="55"/>
        <v>0</v>
      </c>
      <c r="N75" s="36">
        <f t="shared" si="55"/>
        <v>0</v>
      </c>
      <c r="O75" s="120">
        <f t="shared" si="55"/>
        <v>0</v>
      </c>
      <c r="P75" s="317"/>
      <c r="Q75" s="331"/>
    </row>
    <row r="76" spans="1:17" ht="24" x14ac:dyDescent="0.25">
      <c r="A76" s="509">
        <v>2110</v>
      </c>
      <c r="B76" s="38" t="s">
        <v>76</v>
      </c>
      <c r="C76" s="189">
        <f t="shared" si="24"/>
        <v>142</v>
      </c>
      <c r="D76" s="128">
        <f t="shared" ref="D76:E76" si="56">SUM(D77:D78)</f>
        <v>168</v>
      </c>
      <c r="E76" s="86">
        <f t="shared" si="56"/>
        <v>-26</v>
      </c>
      <c r="F76" s="315">
        <f>SUM(F77:F78)</f>
        <v>142</v>
      </c>
      <c r="G76" s="233">
        <f t="shared" ref="G76:O76" si="57">SUM(G77:G78)</f>
        <v>0</v>
      </c>
      <c r="H76" s="86">
        <f t="shared" si="57"/>
        <v>0</v>
      </c>
      <c r="I76" s="315">
        <f t="shared" si="57"/>
        <v>0</v>
      </c>
      <c r="J76" s="128">
        <f t="shared" si="57"/>
        <v>0</v>
      </c>
      <c r="K76" s="75">
        <f t="shared" si="57"/>
        <v>0</v>
      </c>
      <c r="L76" s="175">
        <f t="shared" si="57"/>
        <v>0</v>
      </c>
      <c r="M76" s="233">
        <f t="shared" si="57"/>
        <v>0</v>
      </c>
      <c r="N76" s="75">
        <f t="shared" si="57"/>
        <v>0</v>
      </c>
      <c r="O76" s="86">
        <f t="shared" si="57"/>
        <v>0</v>
      </c>
      <c r="P76" s="310"/>
      <c r="Q76" s="331"/>
    </row>
    <row r="77" spans="1:17" hidden="1" x14ac:dyDescent="0.25">
      <c r="A77" s="30">
        <v>2111</v>
      </c>
      <c r="B77" s="41" t="s">
        <v>77</v>
      </c>
      <c r="C77" s="190">
        <f t="shared" si="24"/>
        <v>0</v>
      </c>
      <c r="D77" s="265"/>
      <c r="E77" s="43"/>
      <c r="F77" s="93">
        <f t="shared" ref="F77:F78" si="58">D77+E77</f>
        <v>0</v>
      </c>
      <c r="G77" s="230"/>
      <c r="H77" s="43"/>
      <c r="I77" s="87">
        <f t="shared" ref="I77:I78" si="59">G77+H77</f>
        <v>0</v>
      </c>
      <c r="J77" s="265"/>
      <c r="K77" s="43"/>
      <c r="L77" s="93">
        <f t="shared" ref="L77:L78" si="60">J77+K77</f>
        <v>0</v>
      </c>
      <c r="M77" s="230"/>
      <c r="N77" s="43"/>
      <c r="O77" s="87">
        <f t="shared" ref="O77:O78" si="61">M77+N77</f>
        <v>0</v>
      </c>
      <c r="P77" s="311"/>
      <c r="Q77" s="331"/>
    </row>
    <row r="78" spans="1:17" ht="26.25" customHeight="1" x14ac:dyDescent="0.25">
      <c r="A78" s="30">
        <v>2112</v>
      </c>
      <c r="B78" s="41" t="s">
        <v>78</v>
      </c>
      <c r="C78" s="190">
        <f t="shared" si="24"/>
        <v>142</v>
      </c>
      <c r="D78" s="265">
        <v>168</v>
      </c>
      <c r="E78" s="155">
        <v>-26</v>
      </c>
      <c r="F78" s="312">
        <f t="shared" si="58"/>
        <v>142</v>
      </c>
      <c r="G78" s="230"/>
      <c r="H78" s="155"/>
      <c r="I78" s="312">
        <f t="shared" si="59"/>
        <v>0</v>
      </c>
      <c r="J78" s="265"/>
      <c r="K78" s="43"/>
      <c r="L78" s="93">
        <f t="shared" si="60"/>
        <v>0</v>
      </c>
      <c r="M78" s="230"/>
      <c r="N78" s="43"/>
      <c r="O78" s="87">
        <f t="shared" si="61"/>
        <v>0</v>
      </c>
      <c r="P78" s="442" t="s">
        <v>589</v>
      </c>
      <c r="Q78" s="331"/>
    </row>
    <row r="79" spans="1:17" ht="24" hidden="1" x14ac:dyDescent="0.25">
      <c r="A79" s="72">
        <v>2120</v>
      </c>
      <c r="B79" s="41" t="s">
        <v>79</v>
      </c>
      <c r="C79" s="190">
        <f t="shared" si="24"/>
        <v>0</v>
      </c>
      <c r="D79" s="129">
        <f t="shared" ref="D79:E79" si="62">SUM(D80:D81)</f>
        <v>0</v>
      </c>
      <c r="E79" s="73">
        <f t="shared" si="62"/>
        <v>0</v>
      </c>
      <c r="F79" s="93">
        <f>SUM(F80:F81)</f>
        <v>0</v>
      </c>
      <c r="G79" s="231">
        <f t="shared" ref="G79:O79" si="63">SUM(G80:G81)</f>
        <v>0</v>
      </c>
      <c r="H79" s="73">
        <f t="shared" si="63"/>
        <v>0</v>
      </c>
      <c r="I79" s="87">
        <f t="shared" si="63"/>
        <v>0</v>
      </c>
      <c r="J79" s="129">
        <f t="shared" si="63"/>
        <v>0</v>
      </c>
      <c r="K79" s="73">
        <f t="shared" si="63"/>
        <v>0</v>
      </c>
      <c r="L79" s="93">
        <f t="shared" si="63"/>
        <v>0</v>
      </c>
      <c r="M79" s="231">
        <f t="shared" si="63"/>
        <v>0</v>
      </c>
      <c r="N79" s="73">
        <f t="shared" si="63"/>
        <v>0</v>
      </c>
      <c r="O79" s="87">
        <f t="shared" si="63"/>
        <v>0</v>
      </c>
      <c r="P79" s="311"/>
      <c r="Q79" s="331"/>
    </row>
    <row r="80" spans="1:17" hidden="1" x14ac:dyDescent="0.25">
      <c r="A80" s="30">
        <v>2121</v>
      </c>
      <c r="B80" s="41" t="s">
        <v>77</v>
      </c>
      <c r="C80" s="190">
        <f t="shared" si="24"/>
        <v>0</v>
      </c>
      <c r="D80" s="265"/>
      <c r="E80" s="43"/>
      <c r="F80" s="93">
        <f t="shared" ref="F80:F81" si="64">D80+E80</f>
        <v>0</v>
      </c>
      <c r="G80" s="230"/>
      <c r="H80" s="43"/>
      <c r="I80" s="87">
        <f t="shared" ref="I80:I81" si="65">G80+H80</f>
        <v>0</v>
      </c>
      <c r="J80" s="265"/>
      <c r="K80" s="43"/>
      <c r="L80" s="93">
        <f t="shared" ref="L80:L81" si="66">J80+K80</f>
        <v>0</v>
      </c>
      <c r="M80" s="230"/>
      <c r="N80" s="43"/>
      <c r="O80" s="87">
        <f t="shared" ref="O80:O81" si="67">M80+N80</f>
        <v>0</v>
      </c>
      <c r="P80" s="311"/>
      <c r="Q80" s="331"/>
    </row>
    <row r="81" spans="1:17" ht="24" hidden="1" x14ac:dyDescent="0.25">
      <c r="A81" s="30">
        <v>2122</v>
      </c>
      <c r="B81" s="41" t="s">
        <v>78</v>
      </c>
      <c r="C81" s="190">
        <f t="shared" si="24"/>
        <v>0</v>
      </c>
      <c r="D81" s="265"/>
      <c r="E81" s="43"/>
      <c r="F81" s="93">
        <f t="shared" si="64"/>
        <v>0</v>
      </c>
      <c r="G81" s="230"/>
      <c r="H81" s="43"/>
      <c r="I81" s="87">
        <f t="shared" si="65"/>
        <v>0</v>
      </c>
      <c r="J81" s="265"/>
      <c r="K81" s="43"/>
      <c r="L81" s="93">
        <f t="shared" si="66"/>
        <v>0</v>
      </c>
      <c r="M81" s="230"/>
      <c r="N81" s="43"/>
      <c r="O81" s="87">
        <f t="shared" si="67"/>
        <v>0</v>
      </c>
      <c r="P81" s="311"/>
      <c r="Q81" s="331"/>
    </row>
    <row r="82" spans="1:17" x14ac:dyDescent="0.25">
      <c r="A82" s="34">
        <v>2200</v>
      </c>
      <c r="B82" s="69" t="s">
        <v>80</v>
      </c>
      <c r="C82" s="188">
        <f t="shared" si="24"/>
        <v>47919</v>
      </c>
      <c r="D82" s="127">
        <f t="shared" ref="D82:E82" si="68">SUM(D83,D88,D94,D102,D111,D115,D121,D127)</f>
        <v>47543</v>
      </c>
      <c r="E82" s="120">
        <f t="shared" si="68"/>
        <v>26</v>
      </c>
      <c r="F82" s="314">
        <f>SUM(F83,F88,F94,F102,F111,F115,F121,F127)</f>
        <v>47569</v>
      </c>
      <c r="G82" s="228">
        <f t="shared" ref="G82:O82" si="69">SUM(G83,G88,G94,G102,G111,G115,G121,G127)</f>
        <v>0</v>
      </c>
      <c r="H82" s="120">
        <f t="shared" si="69"/>
        <v>0</v>
      </c>
      <c r="I82" s="314">
        <f t="shared" si="69"/>
        <v>0</v>
      </c>
      <c r="J82" s="127">
        <f t="shared" si="69"/>
        <v>350</v>
      </c>
      <c r="K82" s="36">
        <f t="shared" si="69"/>
        <v>0</v>
      </c>
      <c r="L82" s="174">
        <f t="shared" si="69"/>
        <v>350</v>
      </c>
      <c r="M82" s="228">
        <f t="shared" si="69"/>
        <v>0</v>
      </c>
      <c r="N82" s="36">
        <f t="shared" si="69"/>
        <v>0</v>
      </c>
      <c r="O82" s="120">
        <f t="shared" si="69"/>
        <v>0</v>
      </c>
      <c r="P82" s="441"/>
      <c r="Q82" s="331"/>
    </row>
    <row r="83" spans="1:17" ht="24" x14ac:dyDescent="0.25">
      <c r="A83" s="70">
        <v>2210</v>
      </c>
      <c r="B83" s="55" t="s">
        <v>81</v>
      </c>
      <c r="C83" s="195">
        <f t="shared" si="24"/>
        <v>754</v>
      </c>
      <c r="D83" s="82">
        <f t="shared" ref="D83:E83" si="70">SUM(D84:D87)</f>
        <v>754</v>
      </c>
      <c r="E83" s="153">
        <f t="shared" si="70"/>
        <v>0</v>
      </c>
      <c r="F83" s="309">
        <f>SUM(F84:F87)</f>
        <v>754</v>
      </c>
      <c r="G83" s="229">
        <f t="shared" ref="G83:O83" si="71">SUM(G84:G87)</f>
        <v>0</v>
      </c>
      <c r="H83" s="153">
        <f t="shared" si="71"/>
        <v>0</v>
      </c>
      <c r="I83" s="309">
        <f t="shared" si="71"/>
        <v>0</v>
      </c>
      <c r="J83" s="82">
        <f t="shared" si="71"/>
        <v>0</v>
      </c>
      <c r="K83" s="71">
        <f t="shared" si="71"/>
        <v>0</v>
      </c>
      <c r="L83" s="172">
        <f t="shared" si="71"/>
        <v>0</v>
      </c>
      <c r="M83" s="229">
        <f t="shared" si="71"/>
        <v>0</v>
      </c>
      <c r="N83" s="71">
        <f t="shared" si="71"/>
        <v>0</v>
      </c>
      <c r="O83" s="153">
        <f t="shared" si="71"/>
        <v>0</v>
      </c>
      <c r="P83" s="313"/>
      <c r="Q83" s="331"/>
    </row>
    <row r="84" spans="1:17" ht="24" hidden="1" x14ac:dyDescent="0.25">
      <c r="A84" s="27">
        <v>2211</v>
      </c>
      <c r="B84" s="38" t="s">
        <v>82</v>
      </c>
      <c r="C84" s="189">
        <f t="shared" si="24"/>
        <v>0</v>
      </c>
      <c r="D84" s="264"/>
      <c r="E84" s="40"/>
      <c r="F84" s="175">
        <f t="shared" ref="F84:F87" si="72">D84+E84</f>
        <v>0</v>
      </c>
      <c r="G84" s="220"/>
      <c r="H84" s="40"/>
      <c r="I84" s="86">
        <f t="shared" ref="I84:I87" si="73">G84+H84</f>
        <v>0</v>
      </c>
      <c r="J84" s="264"/>
      <c r="K84" s="40"/>
      <c r="L84" s="175">
        <f t="shared" ref="L84:L87" si="74">J84+K84</f>
        <v>0</v>
      </c>
      <c r="M84" s="220"/>
      <c r="N84" s="40"/>
      <c r="O84" s="86">
        <f t="shared" ref="O84:O87" si="75">M84+N84</f>
        <v>0</v>
      </c>
      <c r="P84" s="310"/>
      <c r="Q84" s="331"/>
    </row>
    <row r="85" spans="1:17" ht="36" x14ac:dyDescent="0.25">
      <c r="A85" s="30">
        <v>2212</v>
      </c>
      <c r="B85" s="41" t="s">
        <v>83</v>
      </c>
      <c r="C85" s="190">
        <f t="shared" si="24"/>
        <v>616</v>
      </c>
      <c r="D85" s="265">
        <v>616</v>
      </c>
      <c r="E85" s="155"/>
      <c r="F85" s="312">
        <f t="shared" si="72"/>
        <v>616</v>
      </c>
      <c r="G85" s="230"/>
      <c r="H85" s="155"/>
      <c r="I85" s="312">
        <f t="shared" si="73"/>
        <v>0</v>
      </c>
      <c r="J85" s="265"/>
      <c r="K85" s="43"/>
      <c r="L85" s="93">
        <f t="shared" si="74"/>
        <v>0</v>
      </c>
      <c r="M85" s="230"/>
      <c r="N85" s="43"/>
      <c r="O85" s="87">
        <f t="shared" si="75"/>
        <v>0</v>
      </c>
      <c r="P85" s="311"/>
      <c r="Q85" s="331"/>
    </row>
    <row r="86" spans="1:17" ht="24" x14ac:dyDescent="0.25">
      <c r="A86" s="30">
        <v>2214</v>
      </c>
      <c r="B86" s="41" t="s">
        <v>84</v>
      </c>
      <c r="C86" s="190">
        <f t="shared" si="24"/>
        <v>68</v>
      </c>
      <c r="D86" s="265">
        <v>68</v>
      </c>
      <c r="E86" s="155"/>
      <c r="F86" s="312">
        <f t="shared" si="72"/>
        <v>68</v>
      </c>
      <c r="G86" s="230"/>
      <c r="H86" s="155"/>
      <c r="I86" s="312">
        <f t="shared" si="73"/>
        <v>0</v>
      </c>
      <c r="J86" s="265"/>
      <c r="K86" s="43"/>
      <c r="L86" s="93">
        <f t="shared" si="74"/>
        <v>0</v>
      </c>
      <c r="M86" s="230"/>
      <c r="N86" s="43"/>
      <c r="O86" s="87">
        <f t="shared" si="75"/>
        <v>0</v>
      </c>
      <c r="P86" s="311"/>
      <c r="Q86" s="331"/>
    </row>
    <row r="87" spans="1:17" x14ac:dyDescent="0.25">
      <c r="A87" s="30">
        <v>2219</v>
      </c>
      <c r="B87" s="41" t="s">
        <v>85</v>
      </c>
      <c r="C87" s="190">
        <f t="shared" si="24"/>
        <v>70</v>
      </c>
      <c r="D87" s="265">
        <v>70</v>
      </c>
      <c r="E87" s="155"/>
      <c r="F87" s="312">
        <f t="shared" si="72"/>
        <v>70</v>
      </c>
      <c r="G87" s="230"/>
      <c r="H87" s="155"/>
      <c r="I87" s="312">
        <f t="shared" si="73"/>
        <v>0</v>
      </c>
      <c r="J87" s="265"/>
      <c r="K87" s="43"/>
      <c r="L87" s="93">
        <f t="shared" si="74"/>
        <v>0</v>
      </c>
      <c r="M87" s="230"/>
      <c r="N87" s="43"/>
      <c r="O87" s="87">
        <f t="shared" si="75"/>
        <v>0</v>
      </c>
      <c r="P87" s="311"/>
      <c r="Q87" s="331"/>
    </row>
    <row r="88" spans="1:17" ht="24" x14ac:dyDescent="0.25">
      <c r="A88" s="72">
        <v>2220</v>
      </c>
      <c r="B88" s="41" t="s">
        <v>86</v>
      </c>
      <c r="C88" s="190">
        <f t="shared" si="24"/>
        <v>43511</v>
      </c>
      <c r="D88" s="129">
        <f t="shared" ref="D88:E88" si="76">SUM(D89:D93)</f>
        <v>43161</v>
      </c>
      <c r="E88" s="87">
        <f t="shared" si="76"/>
        <v>0</v>
      </c>
      <c r="F88" s="312">
        <f>SUM(F89:F93)</f>
        <v>43161</v>
      </c>
      <c r="G88" s="231">
        <f t="shared" ref="G88:O88" si="77">SUM(G89:G93)</f>
        <v>0</v>
      </c>
      <c r="H88" s="87">
        <f t="shared" si="77"/>
        <v>0</v>
      </c>
      <c r="I88" s="312">
        <f t="shared" si="77"/>
        <v>0</v>
      </c>
      <c r="J88" s="129">
        <f t="shared" si="77"/>
        <v>350</v>
      </c>
      <c r="K88" s="73">
        <f t="shared" si="77"/>
        <v>0</v>
      </c>
      <c r="L88" s="93">
        <f t="shared" si="77"/>
        <v>350</v>
      </c>
      <c r="M88" s="231">
        <f t="shared" si="77"/>
        <v>0</v>
      </c>
      <c r="N88" s="73">
        <f t="shared" si="77"/>
        <v>0</v>
      </c>
      <c r="O88" s="87">
        <f t="shared" si="77"/>
        <v>0</v>
      </c>
      <c r="P88" s="311"/>
      <c r="Q88" s="331"/>
    </row>
    <row r="89" spans="1:17" ht="24" x14ac:dyDescent="0.25">
      <c r="A89" s="30">
        <v>2221</v>
      </c>
      <c r="B89" s="41" t="s">
        <v>305</v>
      </c>
      <c r="C89" s="190">
        <f t="shared" si="24"/>
        <v>27690</v>
      </c>
      <c r="D89" s="265">
        <v>27690</v>
      </c>
      <c r="E89" s="155"/>
      <c r="F89" s="312">
        <f t="shared" ref="F89:F93" si="78">D89+E89</f>
        <v>27690</v>
      </c>
      <c r="G89" s="230"/>
      <c r="H89" s="155"/>
      <c r="I89" s="312">
        <f t="shared" ref="I89:I93" si="79">G89+H89</f>
        <v>0</v>
      </c>
      <c r="J89" s="265"/>
      <c r="K89" s="43"/>
      <c r="L89" s="93">
        <f t="shared" ref="L89:L93" si="80">J89+K89</f>
        <v>0</v>
      </c>
      <c r="M89" s="230"/>
      <c r="N89" s="43"/>
      <c r="O89" s="87">
        <f t="shared" ref="O89:O93" si="81">M89+N89</f>
        <v>0</v>
      </c>
      <c r="P89" s="311"/>
      <c r="Q89" s="331"/>
    </row>
    <row r="90" spans="1:17" x14ac:dyDescent="0.25">
      <c r="A90" s="30">
        <v>2222</v>
      </c>
      <c r="B90" s="41" t="s">
        <v>87</v>
      </c>
      <c r="C90" s="190">
        <f t="shared" si="24"/>
        <v>6532</v>
      </c>
      <c r="D90" s="265">
        <v>6532</v>
      </c>
      <c r="E90" s="155"/>
      <c r="F90" s="312">
        <f t="shared" si="78"/>
        <v>6532</v>
      </c>
      <c r="G90" s="230"/>
      <c r="H90" s="155"/>
      <c r="I90" s="312">
        <f t="shared" si="79"/>
        <v>0</v>
      </c>
      <c r="J90" s="265"/>
      <c r="K90" s="43"/>
      <c r="L90" s="93">
        <f t="shared" si="80"/>
        <v>0</v>
      </c>
      <c r="M90" s="230"/>
      <c r="N90" s="43"/>
      <c r="O90" s="87">
        <f t="shared" si="81"/>
        <v>0</v>
      </c>
      <c r="P90" s="311"/>
      <c r="Q90" s="331"/>
    </row>
    <row r="91" spans="1:17" x14ac:dyDescent="0.25">
      <c r="A91" s="30">
        <v>2223</v>
      </c>
      <c r="B91" s="41" t="s">
        <v>88</v>
      </c>
      <c r="C91" s="190">
        <f t="shared" si="24"/>
        <v>8684</v>
      </c>
      <c r="D91" s="265">
        <v>8334</v>
      </c>
      <c r="E91" s="155"/>
      <c r="F91" s="312">
        <f t="shared" si="78"/>
        <v>8334</v>
      </c>
      <c r="G91" s="230"/>
      <c r="H91" s="155"/>
      <c r="I91" s="312">
        <f t="shared" si="79"/>
        <v>0</v>
      </c>
      <c r="J91" s="265">
        <v>350</v>
      </c>
      <c r="K91" s="43"/>
      <c r="L91" s="93">
        <f t="shared" si="80"/>
        <v>350</v>
      </c>
      <c r="M91" s="230"/>
      <c r="N91" s="43"/>
      <c r="O91" s="87">
        <f t="shared" si="81"/>
        <v>0</v>
      </c>
      <c r="P91" s="311"/>
      <c r="Q91" s="331"/>
    </row>
    <row r="92" spans="1:17" ht="48" x14ac:dyDescent="0.25">
      <c r="A92" s="30">
        <v>2224</v>
      </c>
      <c r="B92" s="41" t="s">
        <v>89</v>
      </c>
      <c r="C92" s="190">
        <f t="shared" si="24"/>
        <v>605</v>
      </c>
      <c r="D92" s="265">
        <v>605</v>
      </c>
      <c r="E92" s="155"/>
      <c r="F92" s="312">
        <f t="shared" si="78"/>
        <v>605</v>
      </c>
      <c r="G92" s="230"/>
      <c r="H92" s="155"/>
      <c r="I92" s="312">
        <f t="shared" si="79"/>
        <v>0</v>
      </c>
      <c r="J92" s="265"/>
      <c r="K92" s="43"/>
      <c r="L92" s="93">
        <f t="shared" si="80"/>
        <v>0</v>
      </c>
      <c r="M92" s="230"/>
      <c r="N92" s="43"/>
      <c r="O92" s="87">
        <f t="shared" si="81"/>
        <v>0</v>
      </c>
      <c r="P92" s="311"/>
      <c r="Q92" s="331"/>
    </row>
    <row r="93" spans="1:17" ht="24" hidden="1" x14ac:dyDescent="0.25">
      <c r="A93" s="30">
        <v>2229</v>
      </c>
      <c r="B93" s="41" t="s">
        <v>90</v>
      </c>
      <c r="C93" s="190">
        <f t="shared" si="24"/>
        <v>0</v>
      </c>
      <c r="D93" s="265"/>
      <c r="E93" s="43"/>
      <c r="F93" s="93">
        <f t="shared" si="78"/>
        <v>0</v>
      </c>
      <c r="G93" s="230"/>
      <c r="H93" s="43"/>
      <c r="I93" s="87">
        <f t="shared" si="79"/>
        <v>0</v>
      </c>
      <c r="J93" s="265"/>
      <c r="K93" s="43"/>
      <c r="L93" s="93">
        <f t="shared" si="80"/>
        <v>0</v>
      </c>
      <c r="M93" s="230"/>
      <c r="N93" s="43"/>
      <c r="O93" s="87">
        <f t="shared" si="81"/>
        <v>0</v>
      </c>
      <c r="P93" s="311"/>
      <c r="Q93" s="331"/>
    </row>
    <row r="94" spans="1:17" ht="36" x14ac:dyDescent="0.25">
      <c r="A94" s="72">
        <v>2230</v>
      </c>
      <c r="B94" s="41" t="s">
        <v>91</v>
      </c>
      <c r="C94" s="190">
        <f t="shared" si="24"/>
        <v>1137</v>
      </c>
      <c r="D94" s="129">
        <f t="shared" ref="D94:E94" si="82">SUM(D95:D101)</f>
        <v>1187</v>
      </c>
      <c r="E94" s="87">
        <f t="shared" si="82"/>
        <v>-50</v>
      </c>
      <c r="F94" s="312">
        <f>SUM(F95:F101)</f>
        <v>1137</v>
      </c>
      <c r="G94" s="231">
        <f t="shared" ref="G94:N94" si="83">SUM(G95:G101)</f>
        <v>0</v>
      </c>
      <c r="H94" s="87">
        <f t="shared" si="83"/>
        <v>0</v>
      </c>
      <c r="I94" s="312">
        <f t="shared" si="83"/>
        <v>0</v>
      </c>
      <c r="J94" s="129">
        <f t="shared" si="83"/>
        <v>0</v>
      </c>
      <c r="K94" s="73">
        <f t="shared" si="83"/>
        <v>0</v>
      </c>
      <c r="L94" s="93">
        <f t="shared" si="83"/>
        <v>0</v>
      </c>
      <c r="M94" s="231">
        <f t="shared" si="83"/>
        <v>0</v>
      </c>
      <c r="N94" s="73">
        <f t="shared" si="83"/>
        <v>0</v>
      </c>
      <c r="O94" s="87">
        <f>SUM(O95:O101)</f>
        <v>0</v>
      </c>
      <c r="P94" s="311"/>
      <c r="Q94" s="331"/>
    </row>
    <row r="95" spans="1:17" ht="24" hidden="1" x14ac:dyDescent="0.25">
      <c r="A95" s="30">
        <v>2231</v>
      </c>
      <c r="B95" s="41" t="s">
        <v>92</v>
      </c>
      <c r="C95" s="190">
        <f t="shared" si="24"/>
        <v>0</v>
      </c>
      <c r="D95" s="265"/>
      <c r="E95" s="43"/>
      <c r="F95" s="93">
        <f t="shared" ref="F95:F101" si="84">D95+E95</f>
        <v>0</v>
      </c>
      <c r="G95" s="230"/>
      <c r="H95" s="43"/>
      <c r="I95" s="87">
        <f t="shared" ref="I95:I101" si="85">G95+H95</f>
        <v>0</v>
      </c>
      <c r="J95" s="265"/>
      <c r="K95" s="43"/>
      <c r="L95" s="93">
        <f t="shared" ref="L95:L101" si="86">J95+K95</f>
        <v>0</v>
      </c>
      <c r="M95" s="230"/>
      <c r="N95" s="43"/>
      <c r="O95" s="87">
        <f t="shared" ref="O95:O101" si="87">M95+N95</f>
        <v>0</v>
      </c>
      <c r="P95" s="311"/>
      <c r="Q95" s="331"/>
    </row>
    <row r="96" spans="1:17" ht="36" hidden="1" x14ac:dyDescent="0.25">
      <c r="A96" s="30">
        <v>2232</v>
      </c>
      <c r="B96" s="41" t="s">
        <v>93</v>
      </c>
      <c r="C96" s="190">
        <f t="shared" si="24"/>
        <v>0</v>
      </c>
      <c r="D96" s="265"/>
      <c r="E96" s="43"/>
      <c r="F96" s="93">
        <f t="shared" si="84"/>
        <v>0</v>
      </c>
      <c r="G96" s="230"/>
      <c r="H96" s="43"/>
      <c r="I96" s="87">
        <f t="shared" si="85"/>
        <v>0</v>
      </c>
      <c r="J96" s="265"/>
      <c r="K96" s="43"/>
      <c r="L96" s="93">
        <f t="shared" si="86"/>
        <v>0</v>
      </c>
      <c r="M96" s="230"/>
      <c r="N96" s="43"/>
      <c r="O96" s="87">
        <f t="shared" si="87"/>
        <v>0</v>
      </c>
      <c r="P96" s="311"/>
      <c r="Q96" s="331"/>
    </row>
    <row r="97" spans="1:17" ht="24" hidden="1" x14ac:dyDescent="0.25">
      <c r="A97" s="27">
        <v>2233</v>
      </c>
      <c r="B97" s="38" t="s">
        <v>94</v>
      </c>
      <c r="C97" s="189">
        <f t="shared" si="24"/>
        <v>0</v>
      </c>
      <c r="D97" s="264"/>
      <c r="E97" s="40"/>
      <c r="F97" s="175">
        <f t="shared" si="84"/>
        <v>0</v>
      </c>
      <c r="G97" s="220"/>
      <c r="H97" s="40"/>
      <c r="I97" s="86">
        <f t="shared" si="85"/>
        <v>0</v>
      </c>
      <c r="J97" s="264"/>
      <c r="K97" s="40"/>
      <c r="L97" s="175">
        <f t="shared" si="86"/>
        <v>0</v>
      </c>
      <c r="M97" s="220"/>
      <c r="N97" s="40"/>
      <c r="O97" s="86">
        <f t="shared" si="87"/>
        <v>0</v>
      </c>
      <c r="P97" s="310"/>
      <c r="Q97" s="331"/>
    </row>
    <row r="98" spans="1:17" ht="36" hidden="1" x14ac:dyDescent="0.25">
      <c r="A98" s="30">
        <v>2234</v>
      </c>
      <c r="B98" s="41" t="s">
        <v>95</v>
      </c>
      <c r="C98" s="190">
        <f t="shared" si="24"/>
        <v>0</v>
      </c>
      <c r="D98" s="265"/>
      <c r="E98" s="43"/>
      <c r="F98" s="93">
        <f t="shared" si="84"/>
        <v>0</v>
      </c>
      <c r="G98" s="230"/>
      <c r="H98" s="43"/>
      <c r="I98" s="87">
        <f t="shared" si="85"/>
        <v>0</v>
      </c>
      <c r="J98" s="265"/>
      <c r="K98" s="43"/>
      <c r="L98" s="93">
        <f t="shared" si="86"/>
        <v>0</v>
      </c>
      <c r="M98" s="230"/>
      <c r="N98" s="43"/>
      <c r="O98" s="87">
        <f t="shared" si="87"/>
        <v>0</v>
      </c>
      <c r="P98" s="311"/>
      <c r="Q98" s="331"/>
    </row>
    <row r="99" spans="1:17" ht="24" hidden="1" x14ac:dyDescent="0.25">
      <c r="A99" s="30">
        <v>2235</v>
      </c>
      <c r="B99" s="41" t="s">
        <v>96</v>
      </c>
      <c r="C99" s="190">
        <f t="shared" si="24"/>
        <v>0</v>
      </c>
      <c r="D99" s="265"/>
      <c r="E99" s="43"/>
      <c r="F99" s="93">
        <f t="shared" si="84"/>
        <v>0</v>
      </c>
      <c r="G99" s="230"/>
      <c r="H99" s="43"/>
      <c r="I99" s="87">
        <f t="shared" si="85"/>
        <v>0</v>
      </c>
      <c r="J99" s="265"/>
      <c r="K99" s="43"/>
      <c r="L99" s="93">
        <f t="shared" si="86"/>
        <v>0</v>
      </c>
      <c r="M99" s="230"/>
      <c r="N99" s="43"/>
      <c r="O99" s="87">
        <f t="shared" si="87"/>
        <v>0</v>
      </c>
      <c r="P99" s="311"/>
      <c r="Q99" s="331"/>
    </row>
    <row r="100" spans="1:17" hidden="1" x14ac:dyDescent="0.25">
      <c r="A100" s="30">
        <v>2236</v>
      </c>
      <c r="B100" s="41" t="s">
        <v>97</v>
      </c>
      <c r="C100" s="190">
        <f t="shared" si="24"/>
        <v>0</v>
      </c>
      <c r="D100" s="265"/>
      <c r="E100" s="43"/>
      <c r="F100" s="93">
        <f t="shared" si="84"/>
        <v>0</v>
      </c>
      <c r="G100" s="230"/>
      <c r="H100" s="43"/>
      <c r="I100" s="87">
        <f t="shared" si="85"/>
        <v>0</v>
      </c>
      <c r="J100" s="265"/>
      <c r="K100" s="43"/>
      <c r="L100" s="93">
        <f t="shared" si="86"/>
        <v>0</v>
      </c>
      <c r="M100" s="230"/>
      <c r="N100" s="43"/>
      <c r="O100" s="87">
        <f t="shared" si="87"/>
        <v>0</v>
      </c>
      <c r="P100" s="311"/>
      <c r="Q100" s="331"/>
    </row>
    <row r="101" spans="1:17" ht="24" x14ac:dyDescent="0.25">
      <c r="A101" s="30">
        <v>2239</v>
      </c>
      <c r="B101" s="41" t="s">
        <v>98</v>
      </c>
      <c r="C101" s="190">
        <f t="shared" si="24"/>
        <v>1137</v>
      </c>
      <c r="D101" s="265">
        <v>1187</v>
      </c>
      <c r="E101" s="155">
        <v>-50</v>
      </c>
      <c r="F101" s="312">
        <f t="shared" si="84"/>
        <v>1137</v>
      </c>
      <c r="G101" s="230"/>
      <c r="H101" s="155"/>
      <c r="I101" s="312">
        <f t="shared" si="85"/>
        <v>0</v>
      </c>
      <c r="J101" s="265"/>
      <c r="K101" s="43"/>
      <c r="L101" s="93">
        <f t="shared" si="86"/>
        <v>0</v>
      </c>
      <c r="M101" s="230"/>
      <c r="N101" s="43"/>
      <c r="O101" s="87">
        <f t="shared" si="87"/>
        <v>0</v>
      </c>
      <c r="P101" s="442" t="s">
        <v>590</v>
      </c>
      <c r="Q101" s="331"/>
    </row>
    <row r="102" spans="1:17" ht="36" x14ac:dyDescent="0.25">
      <c r="A102" s="72">
        <v>2240</v>
      </c>
      <c r="B102" s="41" t="s">
        <v>99</v>
      </c>
      <c r="C102" s="190">
        <f t="shared" si="24"/>
        <v>2290</v>
      </c>
      <c r="D102" s="129">
        <f t="shared" ref="D102:E102" si="88">SUM(D103:D110)</f>
        <v>2380</v>
      </c>
      <c r="E102" s="87">
        <f t="shared" si="88"/>
        <v>-90</v>
      </c>
      <c r="F102" s="312">
        <f>SUM(F103:F110)</f>
        <v>2290</v>
      </c>
      <c r="G102" s="231">
        <f t="shared" ref="G102:N102" si="89">SUM(G103:G110)</f>
        <v>0</v>
      </c>
      <c r="H102" s="87">
        <f t="shared" si="89"/>
        <v>0</v>
      </c>
      <c r="I102" s="312">
        <f t="shared" si="89"/>
        <v>0</v>
      </c>
      <c r="J102" s="129">
        <f t="shared" si="89"/>
        <v>0</v>
      </c>
      <c r="K102" s="73">
        <f t="shared" si="89"/>
        <v>0</v>
      </c>
      <c r="L102" s="93">
        <f t="shared" si="89"/>
        <v>0</v>
      </c>
      <c r="M102" s="231">
        <f t="shared" si="89"/>
        <v>0</v>
      </c>
      <c r="N102" s="73">
        <f t="shared" si="89"/>
        <v>0</v>
      </c>
      <c r="O102" s="87">
        <f>SUM(O103:O110)</f>
        <v>0</v>
      </c>
      <c r="P102" s="311"/>
      <c r="Q102" s="331"/>
    </row>
    <row r="103" spans="1:17" hidden="1" x14ac:dyDescent="0.25">
      <c r="A103" s="30">
        <v>2241</v>
      </c>
      <c r="B103" s="41" t="s">
        <v>100</v>
      </c>
      <c r="C103" s="190">
        <f t="shared" si="24"/>
        <v>0</v>
      </c>
      <c r="D103" s="265"/>
      <c r="E103" s="43"/>
      <c r="F103" s="93">
        <f t="shared" ref="F103:F110" si="90">D103+E103</f>
        <v>0</v>
      </c>
      <c r="G103" s="230"/>
      <c r="H103" s="43"/>
      <c r="I103" s="87">
        <f t="shared" ref="I103:I110" si="91">G103+H103</f>
        <v>0</v>
      </c>
      <c r="J103" s="265"/>
      <c r="K103" s="43"/>
      <c r="L103" s="93">
        <f t="shared" ref="L103:L110" si="92">J103+K103</f>
        <v>0</v>
      </c>
      <c r="M103" s="230"/>
      <c r="N103" s="43"/>
      <c r="O103" s="87">
        <f t="shared" ref="O103:O110" si="93">M103+N103</f>
        <v>0</v>
      </c>
      <c r="P103" s="311"/>
      <c r="Q103" s="331"/>
    </row>
    <row r="104" spans="1:17" ht="24" hidden="1" x14ac:dyDescent="0.25">
      <c r="A104" s="30">
        <v>2242</v>
      </c>
      <c r="B104" s="41" t="s">
        <v>101</v>
      </c>
      <c r="C104" s="190">
        <f t="shared" si="24"/>
        <v>0</v>
      </c>
      <c r="D104" s="265"/>
      <c r="E104" s="43"/>
      <c r="F104" s="93">
        <f t="shared" si="90"/>
        <v>0</v>
      </c>
      <c r="G104" s="230"/>
      <c r="H104" s="43"/>
      <c r="I104" s="87">
        <f t="shared" si="91"/>
        <v>0</v>
      </c>
      <c r="J104" s="265"/>
      <c r="K104" s="43"/>
      <c r="L104" s="93">
        <f t="shared" si="92"/>
        <v>0</v>
      </c>
      <c r="M104" s="230"/>
      <c r="N104" s="43"/>
      <c r="O104" s="87">
        <f t="shared" si="93"/>
        <v>0</v>
      </c>
      <c r="P104" s="311"/>
      <c r="Q104" s="331"/>
    </row>
    <row r="105" spans="1:17" ht="24" x14ac:dyDescent="0.25">
      <c r="A105" s="30">
        <v>2243</v>
      </c>
      <c r="B105" s="41" t="s">
        <v>102</v>
      </c>
      <c r="C105" s="190">
        <f t="shared" si="24"/>
        <v>495</v>
      </c>
      <c r="D105" s="265">
        <v>495</v>
      </c>
      <c r="E105" s="155"/>
      <c r="F105" s="312">
        <f t="shared" si="90"/>
        <v>495</v>
      </c>
      <c r="G105" s="230"/>
      <c r="H105" s="155"/>
      <c r="I105" s="312">
        <f t="shared" si="91"/>
        <v>0</v>
      </c>
      <c r="J105" s="265"/>
      <c r="K105" s="43"/>
      <c r="L105" s="93">
        <f t="shared" si="92"/>
        <v>0</v>
      </c>
      <c r="M105" s="230"/>
      <c r="N105" s="43"/>
      <c r="O105" s="87">
        <f t="shared" si="93"/>
        <v>0</v>
      </c>
      <c r="P105" s="311"/>
      <c r="Q105" s="331"/>
    </row>
    <row r="106" spans="1:17" ht="48" x14ac:dyDescent="0.25">
      <c r="A106" s="30">
        <v>2244</v>
      </c>
      <c r="B106" s="41" t="s">
        <v>103</v>
      </c>
      <c r="C106" s="190">
        <f t="shared" si="24"/>
        <v>1650</v>
      </c>
      <c r="D106" s="265">
        <v>1740</v>
      </c>
      <c r="E106" s="155">
        <v>-90</v>
      </c>
      <c r="F106" s="312">
        <f t="shared" si="90"/>
        <v>1650</v>
      </c>
      <c r="G106" s="230"/>
      <c r="H106" s="155"/>
      <c r="I106" s="312">
        <f t="shared" si="91"/>
        <v>0</v>
      </c>
      <c r="J106" s="265"/>
      <c r="K106" s="43"/>
      <c r="L106" s="93">
        <f t="shared" si="92"/>
        <v>0</v>
      </c>
      <c r="M106" s="230"/>
      <c r="N106" s="43"/>
      <c r="O106" s="87">
        <f t="shared" si="93"/>
        <v>0</v>
      </c>
      <c r="P106" s="442" t="s">
        <v>591</v>
      </c>
      <c r="Q106" s="331"/>
    </row>
    <row r="107" spans="1:17" ht="24" hidden="1" x14ac:dyDescent="0.25">
      <c r="A107" s="30">
        <v>2246</v>
      </c>
      <c r="B107" s="41" t="s">
        <v>104</v>
      </c>
      <c r="C107" s="190">
        <f t="shared" si="24"/>
        <v>0</v>
      </c>
      <c r="D107" s="265"/>
      <c r="E107" s="43"/>
      <c r="F107" s="93">
        <f t="shared" si="90"/>
        <v>0</v>
      </c>
      <c r="G107" s="230"/>
      <c r="H107" s="43"/>
      <c r="I107" s="87">
        <f t="shared" si="91"/>
        <v>0</v>
      </c>
      <c r="J107" s="265"/>
      <c r="K107" s="43"/>
      <c r="L107" s="93">
        <f t="shared" si="92"/>
        <v>0</v>
      </c>
      <c r="M107" s="230"/>
      <c r="N107" s="43"/>
      <c r="O107" s="87">
        <f t="shared" si="93"/>
        <v>0</v>
      </c>
      <c r="P107" s="311"/>
      <c r="Q107" s="331"/>
    </row>
    <row r="108" spans="1:17" hidden="1" x14ac:dyDescent="0.25">
      <c r="A108" s="30">
        <v>2247</v>
      </c>
      <c r="B108" s="41" t="s">
        <v>105</v>
      </c>
      <c r="C108" s="190">
        <f t="shared" si="24"/>
        <v>0</v>
      </c>
      <c r="D108" s="265"/>
      <c r="E108" s="43"/>
      <c r="F108" s="93">
        <f t="shared" si="90"/>
        <v>0</v>
      </c>
      <c r="G108" s="230"/>
      <c r="H108" s="43"/>
      <c r="I108" s="87">
        <f t="shared" si="91"/>
        <v>0</v>
      </c>
      <c r="J108" s="265"/>
      <c r="K108" s="43"/>
      <c r="L108" s="93">
        <f t="shared" si="92"/>
        <v>0</v>
      </c>
      <c r="M108" s="230"/>
      <c r="N108" s="43"/>
      <c r="O108" s="87">
        <f t="shared" si="93"/>
        <v>0</v>
      </c>
      <c r="P108" s="311"/>
      <c r="Q108" s="331"/>
    </row>
    <row r="109" spans="1:17" ht="24" hidden="1" x14ac:dyDescent="0.25">
      <c r="A109" s="30">
        <v>2248</v>
      </c>
      <c r="B109" s="41" t="s">
        <v>106</v>
      </c>
      <c r="C109" s="190">
        <f t="shared" si="24"/>
        <v>0</v>
      </c>
      <c r="D109" s="265"/>
      <c r="E109" s="43"/>
      <c r="F109" s="93">
        <f t="shared" si="90"/>
        <v>0</v>
      </c>
      <c r="G109" s="230"/>
      <c r="H109" s="43"/>
      <c r="I109" s="87">
        <f t="shared" si="91"/>
        <v>0</v>
      </c>
      <c r="J109" s="265"/>
      <c r="K109" s="43"/>
      <c r="L109" s="93">
        <f t="shared" si="92"/>
        <v>0</v>
      </c>
      <c r="M109" s="230"/>
      <c r="N109" s="43"/>
      <c r="O109" s="87">
        <f t="shared" si="93"/>
        <v>0</v>
      </c>
      <c r="P109" s="311"/>
      <c r="Q109" s="331"/>
    </row>
    <row r="110" spans="1:17" ht="24" x14ac:dyDescent="0.25">
      <c r="A110" s="30">
        <v>2249</v>
      </c>
      <c r="B110" s="41" t="s">
        <v>107</v>
      </c>
      <c r="C110" s="190">
        <f t="shared" si="24"/>
        <v>145</v>
      </c>
      <c r="D110" s="265">
        <v>145</v>
      </c>
      <c r="E110" s="155"/>
      <c r="F110" s="312">
        <f t="shared" si="90"/>
        <v>145</v>
      </c>
      <c r="G110" s="230"/>
      <c r="H110" s="155"/>
      <c r="I110" s="312">
        <f t="shared" si="91"/>
        <v>0</v>
      </c>
      <c r="J110" s="265"/>
      <c r="K110" s="43"/>
      <c r="L110" s="93">
        <f t="shared" si="92"/>
        <v>0</v>
      </c>
      <c r="M110" s="230"/>
      <c r="N110" s="43"/>
      <c r="O110" s="87">
        <f t="shared" si="93"/>
        <v>0</v>
      </c>
      <c r="P110" s="311"/>
      <c r="Q110" s="331"/>
    </row>
    <row r="111" spans="1:17" x14ac:dyDescent="0.25">
      <c r="A111" s="72">
        <v>2250</v>
      </c>
      <c r="B111" s="41" t="s">
        <v>108</v>
      </c>
      <c r="C111" s="190">
        <f t="shared" si="24"/>
        <v>166</v>
      </c>
      <c r="D111" s="129">
        <f t="shared" ref="D111:E111" si="94">SUM(D112:D114)</f>
        <v>0</v>
      </c>
      <c r="E111" s="87">
        <f t="shared" si="94"/>
        <v>166</v>
      </c>
      <c r="F111" s="312">
        <f>SUM(F112:F114)</f>
        <v>166</v>
      </c>
      <c r="G111" s="231">
        <f t="shared" ref="G111:N111" si="95">SUM(G112:G114)</f>
        <v>0</v>
      </c>
      <c r="H111" s="87">
        <f t="shared" si="95"/>
        <v>0</v>
      </c>
      <c r="I111" s="312">
        <f t="shared" si="95"/>
        <v>0</v>
      </c>
      <c r="J111" s="129">
        <f t="shared" si="95"/>
        <v>0</v>
      </c>
      <c r="K111" s="73">
        <f t="shared" si="95"/>
        <v>0</v>
      </c>
      <c r="L111" s="93">
        <f t="shared" si="95"/>
        <v>0</v>
      </c>
      <c r="M111" s="231">
        <f t="shared" si="95"/>
        <v>0</v>
      </c>
      <c r="N111" s="73">
        <f t="shared" si="95"/>
        <v>0</v>
      </c>
      <c r="O111" s="87">
        <f>SUM(O112:O114)</f>
        <v>0</v>
      </c>
      <c r="P111" s="311"/>
      <c r="Q111" s="331"/>
    </row>
    <row r="112" spans="1:17" ht="24" x14ac:dyDescent="0.25">
      <c r="A112" s="30">
        <v>2251</v>
      </c>
      <c r="B112" s="41" t="s">
        <v>109</v>
      </c>
      <c r="C112" s="190">
        <f t="shared" si="24"/>
        <v>166</v>
      </c>
      <c r="D112" s="265"/>
      <c r="E112" s="155">
        <v>166</v>
      </c>
      <c r="F112" s="312">
        <f t="shared" ref="F112:F114" si="96">D112+E112</f>
        <v>166</v>
      </c>
      <c r="G112" s="230"/>
      <c r="H112" s="155"/>
      <c r="I112" s="312">
        <f t="shared" ref="I112:I114" si="97">G112+H112</f>
        <v>0</v>
      </c>
      <c r="J112" s="265"/>
      <c r="K112" s="43"/>
      <c r="L112" s="93">
        <f t="shared" ref="L112:L114" si="98">J112+K112</f>
        <v>0</v>
      </c>
      <c r="M112" s="230"/>
      <c r="N112" s="43"/>
      <c r="O112" s="87">
        <f t="shared" ref="O112:O114" si="99">M112+N112</f>
        <v>0</v>
      </c>
      <c r="P112" s="442" t="s">
        <v>588</v>
      </c>
      <c r="Q112" s="331"/>
    </row>
    <row r="113" spans="1:17" ht="24" hidden="1" x14ac:dyDescent="0.25">
      <c r="A113" s="30">
        <v>2252</v>
      </c>
      <c r="B113" s="41" t="s">
        <v>110</v>
      </c>
      <c r="C113" s="190">
        <f t="shared" ref="C113:C176" si="100">SUM(F113,I113,L113,O113)</f>
        <v>0</v>
      </c>
      <c r="D113" s="265"/>
      <c r="E113" s="43"/>
      <c r="F113" s="93">
        <f t="shared" si="96"/>
        <v>0</v>
      </c>
      <c r="G113" s="230"/>
      <c r="H113" s="43"/>
      <c r="I113" s="87">
        <f t="shared" si="97"/>
        <v>0</v>
      </c>
      <c r="J113" s="265"/>
      <c r="K113" s="43"/>
      <c r="L113" s="93">
        <f t="shared" si="98"/>
        <v>0</v>
      </c>
      <c r="M113" s="230"/>
      <c r="N113" s="43"/>
      <c r="O113" s="87">
        <f t="shared" si="99"/>
        <v>0</v>
      </c>
      <c r="P113" s="311"/>
      <c r="Q113" s="331"/>
    </row>
    <row r="114" spans="1:17" ht="24" hidden="1" x14ac:dyDescent="0.25">
      <c r="A114" s="30">
        <v>2259</v>
      </c>
      <c r="B114" s="41" t="s">
        <v>111</v>
      </c>
      <c r="C114" s="190">
        <f t="shared" si="100"/>
        <v>0</v>
      </c>
      <c r="D114" s="265"/>
      <c r="E114" s="43"/>
      <c r="F114" s="93">
        <f t="shared" si="96"/>
        <v>0</v>
      </c>
      <c r="G114" s="230"/>
      <c r="H114" s="43"/>
      <c r="I114" s="87">
        <f t="shared" si="97"/>
        <v>0</v>
      </c>
      <c r="J114" s="265"/>
      <c r="K114" s="43"/>
      <c r="L114" s="93">
        <f t="shared" si="98"/>
        <v>0</v>
      </c>
      <c r="M114" s="230"/>
      <c r="N114" s="43"/>
      <c r="O114" s="87">
        <f t="shared" si="99"/>
        <v>0</v>
      </c>
      <c r="P114" s="311"/>
      <c r="Q114" s="331"/>
    </row>
    <row r="115" spans="1:17" x14ac:dyDescent="0.25">
      <c r="A115" s="72">
        <v>2260</v>
      </c>
      <c r="B115" s="41" t="s">
        <v>112</v>
      </c>
      <c r="C115" s="190">
        <f t="shared" si="100"/>
        <v>24</v>
      </c>
      <c r="D115" s="129">
        <f t="shared" ref="D115:E115" si="101">SUM(D116:D120)</f>
        <v>24</v>
      </c>
      <c r="E115" s="87">
        <f t="shared" si="101"/>
        <v>0</v>
      </c>
      <c r="F115" s="312">
        <f>SUM(F116:F120)</f>
        <v>24</v>
      </c>
      <c r="G115" s="231">
        <f t="shared" ref="G115:N115" si="102">SUM(G116:G120)</f>
        <v>0</v>
      </c>
      <c r="H115" s="87">
        <f t="shared" si="102"/>
        <v>0</v>
      </c>
      <c r="I115" s="312">
        <f t="shared" si="102"/>
        <v>0</v>
      </c>
      <c r="J115" s="129">
        <f t="shared" si="102"/>
        <v>0</v>
      </c>
      <c r="K115" s="73">
        <f t="shared" si="102"/>
        <v>0</v>
      </c>
      <c r="L115" s="93">
        <f t="shared" si="102"/>
        <v>0</v>
      </c>
      <c r="M115" s="231">
        <f t="shared" si="102"/>
        <v>0</v>
      </c>
      <c r="N115" s="73">
        <f t="shared" si="102"/>
        <v>0</v>
      </c>
      <c r="O115" s="87">
        <f>SUM(O116:O120)</f>
        <v>0</v>
      </c>
      <c r="P115" s="311"/>
      <c r="Q115" s="331"/>
    </row>
    <row r="116" spans="1:17" hidden="1" x14ac:dyDescent="0.25">
      <c r="A116" s="30">
        <v>2261</v>
      </c>
      <c r="B116" s="41" t="s">
        <v>113</v>
      </c>
      <c r="C116" s="190">
        <f t="shared" si="100"/>
        <v>0</v>
      </c>
      <c r="D116" s="265"/>
      <c r="E116" s="43"/>
      <c r="F116" s="93">
        <f t="shared" ref="F116:F120" si="103">D116+E116</f>
        <v>0</v>
      </c>
      <c r="G116" s="230"/>
      <c r="H116" s="43"/>
      <c r="I116" s="87">
        <f t="shared" ref="I116:I120" si="104">G116+H116</f>
        <v>0</v>
      </c>
      <c r="J116" s="265"/>
      <c r="K116" s="43"/>
      <c r="L116" s="93">
        <f t="shared" ref="L116:L120" si="105">J116+K116</f>
        <v>0</v>
      </c>
      <c r="M116" s="230"/>
      <c r="N116" s="43"/>
      <c r="O116" s="87">
        <f t="shared" ref="O116:O120" si="106">M116+N116</f>
        <v>0</v>
      </c>
      <c r="P116" s="311"/>
      <c r="Q116" s="331"/>
    </row>
    <row r="117" spans="1:17" hidden="1" x14ac:dyDescent="0.25">
      <c r="A117" s="30">
        <v>2262</v>
      </c>
      <c r="B117" s="41" t="s">
        <v>114</v>
      </c>
      <c r="C117" s="190">
        <f t="shared" si="100"/>
        <v>0</v>
      </c>
      <c r="D117" s="265"/>
      <c r="E117" s="43"/>
      <c r="F117" s="93">
        <f t="shared" si="103"/>
        <v>0</v>
      </c>
      <c r="G117" s="230"/>
      <c r="H117" s="43"/>
      <c r="I117" s="87">
        <f t="shared" si="104"/>
        <v>0</v>
      </c>
      <c r="J117" s="265"/>
      <c r="K117" s="43"/>
      <c r="L117" s="93">
        <f t="shared" si="105"/>
        <v>0</v>
      </c>
      <c r="M117" s="230"/>
      <c r="N117" s="43"/>
      <c r="O117" s="87">
        <f t="shared" si="106"/>
        <v>0</v>
      </c>
      <c r="P117" s="311"/>
      <c r="Q117" s="331"/>
    </row>
    <row r="118" spans="1:17" hidden="1" x14ac:dyDescent="0.25">
      <c r="A118" s="30">
        <v>2263</v>
      </c>
      <c r="B118" s="41" t="s">
        <v>115</v>
      </c>
      <c r="C118" s="190">
        <f t="shared" si="100"/>
        <v>0</v>
      </c>
      <c r="D118" s="265"/>
      <c r="E118" s="43"/>
      <c r="F118" s="93">
        <f t="shared" si="103"/>
        <v>0</v>
      </c>
      <c r="G118" s="230"/>
      <c r="H118" s="43"/>
      <c r="I118" s="87">
        <f t="shared" si="104"/>
        <v>0</v>
      </c>
      <c r="J118" s="265"/>
      <c r="K118" s="43"/>
      <c r="L118" s="93">
        <f t="shared" si="105"/>
        <v>0</v>
      </c>
      <c r="M118" s="230"/>
      <c r="N118" s="43"/>
      <c r="O118" s="87">
        <f t="shared" si="106"/>
        <v>0</v>
      </c>
      <c r="P118" s="311"/>
      <c r="Q118" s="331"/>
    </row>
    <row r="119" spans="1:17" ht="24" hidden="1" x14ac:dyDescent="0.25">
      <c r="A119" s="30">
        <v>2264</v>
      </c>
      <c r="B119" s="41" t="s">
        <v>116</v>
      </c>
      <c r="C119" s="190">
        <f t="shared" si="100"/>
        <v>0</v>
      </c>
      <c r="D119" s="265"/>
      <c r="E119" s="43"/>
      <c r="F119" s="93">
        <f t="shared" si="103"/>
        <v>0</v>
      </c>
      <c r="G119" s="230"/>
      <c r="H119" s="43"/>
      <c r="I119" s="87">
        <f t="shared" si="104"/>
        <v>0</v>
      </c>
      <c r="J119" s="265"/>
      <c r="K119" s="43"/>
      <c r="L119" s="93">
        <f t="shared" si="105"/>
        <v>0</v>
      </c>
      <c r="M119" s="230"/>
      <c r="N119" s="43"/>
      <c r="O119" s="87">
        <f t="shared" si="106"/>
        <v>0</v>
      </c>
      <c r="P119" s="311"/>
      <c r="Q119" s="331"/>
    </row>
    <row r="120" spans="1:17" x14ac:dyDescent="0.25">
      <c r="A120" s="30">
        <v>2269</v>
      </c>
      <c r="B120" s="41" t="s">
        <v>117</v>
      </c>
      <c r="C120" s="190">
        <f t="shared" si="100"/>
        <v>24</v>
      </c>
      <c r="D120" s="265">
        <v>24</v>
      </c>
      <c r="E120" s="155"/>
      <c r="F120" s="312">
        <f t="shared" si="103"/>
        <v>24</v>
      </c>
      <c r="G120" s="230"/>
      <c r="H120" s="155"/>
      <c r="I120" s="312">
        <f t="shared" si="104"/>
        <v>0</v>
      </c>
      <c r="J120" s="265"/>
      <c r="K120" s="43"/>
      <c r="L120" s="93">
        <f t="shared" si="105"/>
        <v>0</v>
      </c>
      <c r="M120" s="230"/>
      <c r="N120" s="43"/>
      <c r="O120" s="87">
        <f t="shared" si="106"/>
        <v>0</v>
      </c>
      <c r="P120" s="311"/>
      <c r="Q120" s="331"/>
    </row>
    <row r="121" spans="1:17" x14ac:dyDescent="0.25">
      <c r="A121" s="72">
        <v>2270</v>
      </c>
      <c r="B121" s="41" t="s">
        <v>118</v>
      </c>
      <c r="C121" s="190">
        <f t="shared" si="100"/>
        <v>37</v>
      </c>
      <c r="D121" s="129">
        <f t="shared" ref="D121:E121" si="107">SUM(D122:D126)</f>
        <v>37</v>
      </c>
      <c r="E121" s="87">
        <f t="shared" si="107"/>
        <v>0</v>
      </c>
      <c r="F121" s="312">
        <f>SUM(F122:F126)</f>
        <v>37</v>
      </c>
      <c r="G121" s="231">
        <f t="shared" ref="G121:N121" si="108">SUM(G122:G126)</f>
        <v>0</v>
      </c>
      <c r="H121" s="87">
        <f t="shared" si="108"/>
        <v>0</v>
      </c>
      <c r="I121" s="312">
        <f t="shared" si="108"/>
        <v>0</v>
      </c>
      <c r="J121" s="129">
        <f t="shared" si="108"/>
        <v>0</v>
      </c>
      <c r="K121" s="73">
        <f t="shared" si="108"/>
        <v>0</v>
      </c>
      <c r="L121" s="93">
        <f t="shared" si="108"/>
        <v>0</v>
      </c>
      <c r="M121" s="231">
        <f t="shared" si="108"/>
        <v>0</v>
      </c>
      <c r="N121" s="73">
        <f t="shared" si="108"/>
        <v>0</v>
      </c>
      <c r="O121" s="87">
        <f>SUM(O122:O126)</f>
        <v>0</v>
      </c>
      <c r="P121" s="311"/>
      <c r="Q121" s="331"/>
    </row>
    <row r="122" spans="1:17" hidden="1" x14ac:dyDescent="0.25">
      <c r="A122" s="30">
        <v>2272</v>
      </c>
      <c r="B122" s="92" t="s">
        <v>119</v>
      </c>
      <c r="C122" s="190">
        <f t="shared" si="100"/>
        <v>0</v>
      </c>
      <c r="D122" s="265"/>
      <c r="E122" s="43"/>
      <c r="F122" s="93">
        <f t="shared" ref="F122:F126" si="109">D122+E122</f>
        <v>0</v>
      </c>
      <c r="G122" s="230"/>
      <c r="H122" s="43"/>
      <c r="I122" s="87">
        <f t="shared" ref="I122:I126" si="110">G122+H122</f>
        <v>0</v>
      </c>
      <c r="J122" s="265"/>
      <c r="K122" s="43"/>
      <c r="L122" s="93">
        <f t="shared" ref="L122:L126" si="111">J122+K122</f>
        <v>0</v>
      </c>
      <c r="M122" s="230"/>
      <c r="N122" s="43"/>
      <c r="O122" s="87">
        <f t="shared" ref="O122:O126" si="112">M122+N122</f>
        <v>0</v>
      </c>
      <c r="P122" s="311"/>
      <c r="Q122" s="331"/>
    </row>
    <row r="123" spans="1:17" ht="24" hidden="1" x14ac:dyDescent="0.25">
      <c r="A123" s="30">
        <v>2274</v>
      </c>
      <c r="B123" s="117" t="s">
        <v>306</v>
      </c>
      <c r="C123" s="190">
        <f t="shared" si="100"/>
        <v>0</v>
      </c>
      <c r="D123" s="265"/>
      <c r="E123" s="43"/>
      <c r="F123" s="93">
        <f t="shared" si="109"/>
        <v>0</v>
      </c>
      <c r="G123" s="230"/>
      <c r="H123" s="43"/>
      <c r="I123" s="87">
        <f t="shared" si="110"/>
        <v>0</v>
      </c>
      <c r="J123" s="265"/>
      <c r="K123" s="43"/>
      <c r="L123" s="93">
        <f t="shared" si="111"/>
        <v>0</v>
      </c>
      <c r="M123" s="230"/>
      <c r="N123" s="43"/>
      <c r="O123" s="87">
        <f t="shared" si="112"/>
        <v>0</v>
      </c>
      <c r="P123" s="311"/>
      <c r="Q123" s="331"/>
    </row>
    <row r="124" spans="1:17" ht="24" hidden="1" x14ac:dyDescent="0.25">
      <c r="A124" s="30">
        <v>2275</v>
      </c>
      <c r="B124" s="41" t="s">
        <v>120</v>
      </c>
      <c r="C124" s="190">
        <f t="shared" si="100"/>
        <v>0</v>
      </c>
      <c r="D124" s="265"/>
      <c r="E124" s="43"/>
      <c r="F124" s="93">
        <f t="shared" si="109"/>
        <v>0</v>
      </c>
      <c r="G124" s="230"/>
      <c r="H124" s="43"/>
      <c r="I124" s="87">
        <f t="shared" si="110"/>
        <v>0</v>
      </c>
      <c r="J124" s="265"/>
      <c r="K124" s="43"/>
      <c r="L124" s="93">
        <f t="shared" si="111"/>
        <v>0</v>
      </c>
      <c r="M124" s="230"/>
      <c r="N124" s="43"/>
      <c r="O124" s="87">
        <f t="shared" si="112"/>
        <v>0</v>
      </c>
      <c r="P124" s="311"/>
      <c r="Q124" s="331"/>
    </row>
    <row r="125" spans="1:17" ht="36" hidden="1" x14ac:dyDescent="0.25">
      <c r="A125" s="30">
        <v>2276</v>
      </c>
      <c r="B125" s="41" t="s">
        <v>121</v>
      </c>
      <c r="C125" s="190">
        <f t="shared" si="100"/>
        <v>0</v>
      </c>
      <c r="D125" s="265"/>
      <c r="E125" s="43"/>
      <c r="F125" s="93">
        <f t="shared" si="109"/>
        <v>0</v>
      </c>
      <c r="G125" s="230"/>
      <c r="H125" s="43"/>
      <c r="I125" s="87">
        <f t="shared" si="110"/>
        <v>0</v>
      </c>
      <c r="J125" s="265"/>
      <c r="K125" s="43"/>
      <c r="L125" s="93">
        <f t="shared" si="111"/>
        <v>0</v>
      </c>
      <c r="M125" s="230"/>
      <c r="N125" s="43"/>
      <c r="O125" s="87">
        <f t="shared" si="112"/>
        <v>0</v>
      </c>
      <c r="P125" s="311"/>
      <c r="Q125" s="331"/>
    </row>
    <row r="126" spans="1:17" ht="24" x14ac:dyDescent="0.25">
      <c r="A126" s="30">
        <v>2279</v>
      </c>
      <c r="B126" s="41" t="s">
        <v>122</v>
      </c>
      <c r="C126" s="190">
        <f t="shared" si="100"/>
        <v>37</v>
      </c>
      <c r="D126" s="265">
        <v>37</v>
      </c>
      <c r="E126" s="155"/>
      <c r="F126" s="312">
        <f t="shared" si="109"/>
        <v>37</v>
      </c>
      <c r="G126" s="230"/>
      <c r="H126" s="155"/>
      <c r="I126" s="312">
        <f t="shared" si="110"/>
        <v>0</v>
      </c>
      <c r="J126" s="265"/>
      <c r="K126" s="43"/>
      <c r="L126" s="93">
        <f t="shared" si="111"/>
        <v>0</v>
      </c>
      <c r="M126" s="230"/>
      <c r="N126" s="43"/>
      <c r="O126" s="87">
        <f t="shared" si="112"/>
        <v>0</v>
      </c>
      <c r="P126" s="311"/>
      <c r="Q126" s="331"/>
    </row>
    <row r="127" spans="1:17" ht="24" hidden="1" x14ac:dyDescent="0.25">
      <c r="A127" s="509">
        <v>2280</v>
      </c>
      <c r="B127" s="38" t="s">
        <v>123</v>
      </c>
      <c r="C127" s="189">
        <f t="shared" si="100"/>
        <v>0</v>
      </c>
      <c r="D127" s="128">
        <f t="shared" ref="D127:O127" si="113">SUM(D128)</f>
        <v>0</v>
      </c>
      <c r="E127" s="75">
        <f>SUM(E128)</f>
        <v>0</v>
      </c>
      <c r="F127" s="175">
        <f t="shared" si="113"/>
        <v>0</v>
      </c>
      <c r="G127" s="233">
        <f t="shared" si="113"/>
        <v>0</v>
      </c>
      <c r="H127" s="75">
        <f t="shared" si="113"/>
        <v>0</v>
      </c>
      <c r="I127" s="86">
        <f t="shared" si="113"/>
        <v>0</v>
      </c>
      <c r="J127" s="128">
        <f t="shared" si="113"/>
        <v>0</v>
      </c>
      <c r="K127" s="75">
        <f t="shared" si="113"/>
        <v>0</v>
      </c>
      <c r="L127" s="175">
        <f t="shared" si="113"/>
        <v>0</v>
      </c>
      <c r="M127" s="233">
        <f t="shared" si="113"/>
        <v>0</v>
      </c>
      <c r="N127" s="75">
        <f t="shared" si="113"/>
        <v>0</v>
      </c>
      <c r="O127" s="87">
        <f t="shared" si="113"/>
        <v>0</v>
      </c>
      <c r="P127" s="311"/>
      <c r="Q127" s="331"/>
    </row>
    <row r="128" spans="1:17" ht="24" hidden="1" x14ac:dyDescent="0.25">
      <c r="A128" s="30">
        <v>2283</v>
      </c>
      <c r="B128" s="41" t="s">
        <v>124</v>
      </c>
      <c r="C128" s="190">
        <f t="shared" si="100"/>
        <v>0</v>
      </c>
      <c r="D128" s="265"/>
      <c r="E128" s="43"/>
      <c r="F128" s="93">
        <f>D128+E128</f>
        <v>0</v>
      </c>
      <c r="G128" s="230"/>
      <c r="H128" s="43"/>
      <c r="I128" s="87">
        <f>G128+H128</f>
        <v>0</v>
      </c>
      <c r="J128" s="265"/>
      <c r="K128" s="43"/>
      <c r="L128" s="93">
        <f>J128+K128</f>
        <v>0</v>
      </c>
      <c r="M128" s="230"/>
      <c r="N128" s="43"/>
      <c r="O128" s="87">
        <f>M128+N128</f>
        <v>0</v>
      </c>
      <c r="P128" s="311"/>
      <c r="Q128" s="331"/>
    </row>
    <row r="129" spans="1:17" ht="38.25" customHeight="1" x14ac:dyDescent="0.25">
      <c r="A129" s="34">
        <v>2300</v>
      </c>
      <c r="B129" s="69" t="s">
        <v>125</v>
      </c>
      <c r="C129" s="188">
        <f t="shared" si="100"/>
        <v>16133</v>
      </c>
      <c r="D129" s="127">
        <f t="shared" ref="D129:E129" si="114">SUM(D130,D135,D139,D140,D143,D150,D158,D159,D162)</f>
        <v>11433</v>
      </c>
      <c r="E129" s="120">
        <f t="shared" si="114"/>
        <v>0</v>
      </c>
      <c r="F129" s="314">
        <f>SUM(F130,F135,F139,F140,F143,F150,F158,F159,F162)</f>
        <v>11433</v>
      </c>
      <c r="G129" s="228">
        <f t="shared" ref="G129:N129" si="115">SUM(G130,G135,G139,G140,G143,G150,G158,G159,G162)</f>
        <v>0</v>
      </c>
      <c r="H129" s="120">
        <f t="shared" si="115"/>
        <v>0</v>
      </c>
      <c r="I129" s="314">
        <f t="shared" si="115"/>
        <v>0</v>
      </c>
      <c r="J129" s="127">
        <f t="shared" si="115"/>
        <v>4700</v>
      </c>
      <c r="K129" s="36">
        <f t="shared" si="115"/>
        <v>0</v>
      </c>
      <c r="L129" s="174">
        <f t="shared" si="115"/>
        <v>4700</v>
      </c>
      <c r="M129" s="228">
        <f t="shared" si="115"/>
        <v>0</v>
      </c>
      <c r="N129" s="36">
        <f t="shared" si="115"/>
        <v>0</v>
      </c>
      <c r="O129" s="120">
        <f>SUM(O130,O135,O139,O140,O143,O150,O158,O159,O162)</f>
        <v>0</v>
      </c>
      <c r="P129" s="317"/>
      <c r="Q129" s="331"/>
    </row>
    <row r="130" spans="1:17" ht="24" x14ac:dyDescent="0.25">
      <c r="A130" s="509">
        <v>2310</v>
      </c>
      <c r="B130" s="38" t="s">
        <v>126</v>
      </c>
      <c r="C130" s="189">
        <f t="shared" si="100"/>
        <v>3807</v>
      </c>
      <c r="D130" s="128">
        <f t="shared" ref="D130:O130" si="116">SUM(D131:D134)</f>
        <v>3807</v>
      </c>
      <c r="E130" s="86">
        <f t="shared" si="116"/>
        <v>0</v>
      </c>
      <c r="F130" s="315">
        <f t="shared" si="116"/>
        <v>3807</v>
      </c>
      <c r="G130" s="233">
        <f t="shared" si="116"/>
        <v>0</v>
      </c>
      <c r="H130" s="86">
        <f t="shared" si="116"/>
        <v>0</v>
      </c>
      <c r="I130" s="315">
        <f t="shared" si="116"/>
        <v>0</v>
      </c>
      <c r="J130" s="128">
        <f t="shared" si="116"/>
        <v>0</v>
      </c>
      <c r="K130" s="75">
        <f t="shared" si="116"/>
        <v>0</v>
      </c>
      <c r="L130" s="175">
        <f t="shared" si="116"/>
        <v>0</v>
      </c>
      <c r="M130" s="233">
        <f t="shared" si="116"/>
        <v>0</v>
      </c>
      <c r="N130" s="75">
        <f t="shared" si="116"/>
        <v>0</v>
      </c>
      <c r="O130" s="86">
        <f t="shared" si="116"/>
        <v>0</v>
      </c>
      <c r="P130" s="310"/>
      <c r="Q130" s="331"/>
    </row>
    <row r="131" spans="1:17" x14ac:dyDescent="0.25">
      <c r="A131" s="30">
        <v>2311</v>
      </c>
      <c r="B131" s="41" t="s">
        <v>127</v>
      </c>
      <c r="C131" s="190">
        <f t="shared" si="100"/>
        <v>660</v>
      </c>
      <c r="D131" s="265">
        <v>660</v>
      </c>
      <c r="E131" s="155"/>
      <c r="F131" s="312">
        <f t="shared" ref="F131:F134" si="117">D131+E131</f>
        <v>660</v>
      </c>
      <c r="G131" s="230"/>
      <c r="H131" s="155"/>
      <c r="I131" s="312">
        <f t="shared" ref="I131:I134" si="118">G131+H131</f>
        <v>0</v>
      </c>
      <c r="J131" s="265"/>
      <c r="K131" s="43"/>
      <c r="L131" s="93">
        <f t="shared" ref="L131:L134" si="119">J131+K131</f>
        <v>0</v>
      </c>
      <c r="M131" s="230"/>
      <c r="N131" s="43"/>
      <c r="O131" s="87">
        <f t="shared" ref="O131:O134" si="120">M131+N131</f>
        <v>0</v>
      </c>
      <c r="P131" s="311"/>
      <c r="Q131" s="331"/>
    </row>
    <row r="132" spans="1:17" x14ac:dyDescent="0.25">
      <c r="A132" s="30">
        <v>2312</v>
      </c>
      <c r="B132" s="41" t="s">
        <v>128</v>
      </c>
      <c r="C132" s="190">
        <f t="shared" si="100"/>
        <v>2997</v>
      </c>
      <c r="D132" s="265">
        <v>2997</v>
      </c>
      <c r="E132" s="155"/>
      <c r="F132" s="312">
        <f t="shared" si="117"/>
        <v>2997</v>
      </c>
      <c r="G132" s="230"/>
      <c r="H132" s="155"/>
      <c r="I132" s="312">
        <f t="shared" si="118"/>
        <v>0</v>
      </c>
      <c r="J132" s="265"/>
      <c r="K132" s="43"/>
      <c r="L132" s="93">
        <f t="shared" si="119"/>
        <v>0</v>
      </c>
      <c r="M132" s="230"/>
      <c r="N132" s="43"/>
      <c r="O132" s="87">
        <f t="shared" si="120"/>
        <v>0</v>
      </c>
      <c r="P132" s="311"/>
      <c r="Q132" s="331"/>
    </row>
    <row r="133" spans="1:17" x14ac:dyDescent="0.25">
      <c r="A133" s="30">
        <v>2313</v>
      </c>
      <c r="B133" s="41" t="s">
        <v>129</v>
      </c>
      <c r="C133" s="190">
        <f t="shared" si="100"/>
        <v>50</v>
      </c>
      <c r="D133" s="265">
        <v>50</v>
      </c>
      <c r="E133" s="155"/>
      <c r="F133" s="312">
        <f t="shared" si="117"/>
        <v>50</v>
      </c>
      <c r="G133" s="230"/>
      <c r="H133" s="155"/>
      <c r="I133" s="312">
        <f t="shared" si="118"/>
        <v>0</v>
      </c>
      <c r="J133" s="265"/>
      <c r="K133" s="43"/>
      <c r="L133" s="93">
        <f t="shared" si="119"/>
        <v>0</v>
      </c>
      <c r="M133" s="230"/>
      <c r="N133" s="43"/>
      <c r="O133" s="87">
        <f t="shared" si="120"/>
        <v>0</v>
      </c>
      <c r="P133" s="311"/>
      <c r="Q133" s="331"/>
    </row>
    <row r="134" spans="1:17" ht="47.25" customHeight="1" x14ac:dyDescent="0.25">
      <c r="A134" s="30">
        <v>2314</v>
      </c>
      <c r="B134" s="41" t="s">
        <v>307</v>
      </c>
      <c r="C134" s="190">
        <f t="shared" si="100"/>
        <v>100</v>
      </c>
      <c r="D134" s="265">
        <v>100</v>
      </c>
      <c r="E134" s="155"/>
      <c r="F134" s="312">
        <f t="shared" si="117"/>
        <v>100</v>
      </c>
      <c r="G134" s="230"/>
      <c r="H134" s="155"/>
      <c r="I134" s="312">
        <f t="shared" si="118"/>
        <v>0</v>
      </c>
      <c r="J134" s="265"/>
      <c r="K134" s="43"/>
      <c r="L134" s="93">
        <f t="shared" si="119"/>
        <v>0</v>
      </c>
      <c r="M134" s="230"/>
      <c r="N134" s="43"/>
      <c r="O134" s="87">
        <f t="shared" si="120"/>
        <v>0</v>
      </c>
      <c r="P134" s="311"/>
      <c r="Q134" s="331"/>
    </row>
    <row r="135" spans="1:17" x14ac:dyDescent="0.25">
      <c r="A135" s="72">
        <v>2320</v>
      </c>
      <c r="B135" s="41" t="s">
        <v>130</v>
      </c>
      <c r="C135" s="190">
        <f t="shared" si="100"/>
        <v>55</v>
      </c>
      <c r="D135" s="129">
        <f t="shared" ref="D135" si="121">SUM(D136:D138)</f>
        <v>55</v>
      </c>
      <c r="E135" s="87">
        <f>SUM(E136:E138)</f>
        <v>0</v>
      </c>
      <c r="F135" s="312">
        <f>SUM(F136:F138)</f>
        <v>55</v>
      </c>
      <c r="G135" s="231">
        <f t="shared" ref="G135" si="122">SUM(G136:G138)</f>
        <v>0</v>
      </c>
      <c r="H135" s="87">
        <f>SUM(H136:H138)</f>
        <v>0</v>
      </c>
      <c r="I135" s="312">
        <f t="shared" ref="I135:N135" si="123">SUM(I136:I138)</f>
        <v>0</v>
      </c>
      <c r="J135" s="129">
        <f t="shared" si="123"/>
        <v>0</v>
      </c>
      <c r="K135" s="73">
        <f t="shared" si="123"/>
        <v>0</v>
      </c>
      <c r="L135" s="93">
        <f t="shared" si="123"/>
        <v>0</v>
      </c>
      <c r="M135" s="231">
        <f t="shared" si="123"/>
        <v>0</v>
      </c>
      <c r="N135" s="73">
        <f t="shared" si="123"/>
        <v>0</v>
      </c>
      <c r="O135" s="87">
        <f>SUM(O136:O138)</f>
        <v>0</v>
      </c>
      <c r="P135" s="311"/>
      <c r="Q135" s="331"/>
    </row>
    <row r="136" spans="1:17" hidden="1" x14ac:dyDescent="0.25">
      <c r="A136" s="30">
        <v>2321</v>
      </c>
      <c r="B136" s="41" t="s">
        <v>131</v>
      </c>
      <c r="C136" s="190">
        <f t="shared" si="100"/>
        <v>0</v>
      </c>
      <c r="D136" s="265"/>
      <c r="E136" s="43"/>
      <c r="F136" s="93">
        <f t="shared" ref="F136:F139" si="124">D136+E136</f>
        <v>0</v>
      </c>
      <c r="G136" s="230"/>
      <c r="H136" s="43"/>
      <c r="I136" s="87">
        <f t="shared" ref="I136:I139" si="125">G136+H136</f>
        <v>0</v>
      </c>
      <c r="J136" s="265"/>
      <c r="K136" s="43"/>
      <c r="L136" s="93">
        <f t="shared" ref="L136:L139" si="126">J136+K136</f>
        <v>0</v>
      </c>
      <c r="M136" s="230"/>
      <c r="N136" s="43"/>
      <c r="O136" s="87">
        <f t="shared" ref="O136:O139" si="127">M136+N136</f>
        <v>0</v>
      </c>
      <c r="P136" s="311"/>
      <c r="Q136" s="331"/>
    </row>
    <row r="137" spans="1:17" x14ac:dyDescent="0.25">
      <c r="A137" s="30">
        <v>2322</v>
      </c>
      <c r="B137" s="41" t="s">
        <v>132</v>
      </c>
      <c r="C137" s="190">
        <f t="shared" si="100"/>
        <v>55</v>
      </c>
      <c r="D137" s="265">
        <v>55</v>
      </c>
      <c r="E137" s="155"/>
      <c r="F137" s="312">
        <f t="shared" si="124"/>
        <v>55</v>
      </c>
      <c r="G137" s="230"/>
      <c r="H137" s="155"/>
      <c r="I137" s="312">
        <f t="shared" si="125"/>
        <v>0</v>
      </c>
      <c r="J137" s="265"/>
      <c r="K137" s="43"/>
      <c r="L137" s="93">
        <f t="shared" si="126"/>
        <v>0</v>
      </c>
      <c r="M137" s="230"/>
      <c r="N137" s="43"/>
      <c r="O137" s="87">
        <f t="shared" si="127"/>
        <v>0</v>
      </c>
      <c r="P137" s="442"/>
      <c r="Q137" s="331"/>
    </row>
    <row r="138" spans="1:17" ht="10.5" hidden="1" customHeight="1" x14ac:dyDescent="0.25">
      <c r="A138" s="30">
        <v>2329</v>
      </c>
      <c r="B138" s="41" t="s">
        <v>133</v>
      </c>
      <c r="C138" s="190">
        <f t="shared" si="100"/>
        <v>0</v>
      </c>
      <c r="D138" s="265"/>
      <c r="E138" s="43"/>
      <c r="F138" s="93">
        <f t="shared" si="124"/>
        <v>0</v>
      </c>
      <c r="G138" s="230"/>
      <c r="H138" s="43"/>
      <c r="I138" s="87">
        <f t="shared" si="125"/>
        <v>0</v>
      </c>
      <c r="J138" s="265"/>
      <c r="K138" s="43"/>
      <c r="L138" s="93">
        <f t="shared" si="126"/>
        <v>0</v>
      </c>
      <c r="M138" s="230"/>
      <c r="N138" s="43"/>
      <c r="O138" s="87">
        <f t="shared" si="127"/>
        <v>0</v>
      </c>
      <c r="P138" s="311"/>
      <c r="Q138" s="331"/>
    </row>
    <row r="139" spans="1:17" hidden="1" x14ac:dyDescent="0.25">
      <c r="A139" s="72">
        <v>2330</v>
      </c>
      <c r="B139" s="41" t="s">
        <v>134</v>
      </c>
      <c r="C139" s="190">
        <f t="shared" si="100"/>
        <v>0</v>
      </c>
      <c r="D139" s="265"/>
      <c r="E139" s="43"/>
      <c r="F139" s="93">
        <f t="shared" si="124"/>
        <v>0</v>
      </c>
      <c r="G139" s="230"/>
      <c r="H139" s="43"/>
      <c r="I139" s="87">
        <f t="shared" si="125"/>
        <v>0</v>
      </c>
      <c r="J139" s="265"/>
      <c r="K139" s="43"/>
      <c r="L139" s="93">
        <f t="shared" si="126"/>
        <v>0</v>
      </c>
      <c r="M139" s="230"/>
      <c r="N139" s="43"/>
      <c r="O139" s="87">
        <f t="shared" si="127"/>
        <v>0</v>
      </c>
      <c r="P139" s="311"/>
      <c r="Q139" s="331"/>
    </row>
    <row r="140" spans="1:17" ht="48" x14ac:dyDescent="0.25">
      <c r="A140" s="72">
        <v>2340</v>
      </c>
      <c r="B140" s="41" t="s">
        <v>135</v>
      </c>
      <c r="C140" s="190">
        <f t="shared" si="100"/>
        <v>200</v>
      </c>
      <c r="D140" s="129">
        <f t="shared" ref="D140" si="128">SUM(D141:D142)</f>
        <v>200</v>
      </c>
      <c r="E140" s="87">
        <f>SUM(E141:E142)</f>
        <v>0</v>
      </c>
      <c r="F140" s="312">
        <f>SUM(F141:F142)</f>
        <v>200</v>
      </c>
      <c r="G140" s="231">
        <f t="shared" ref="G140:N140" si="129">SUM(G141:G142)</f>
        <v>0</v>
      </c>
      <c r="H140" s="87">
        <f t="shared" si="129"/>
        <v>0</v>
      </c>
      <c r="I140" s="312">
        <f t="shared" si="129"/>
        <v>0</v>
      </c>
      <c r="J140" s="129">
        <f t="shared" si="129"/>
        <v>0</v>
      </c>
      <c r="K140" s="73">
        <f t="shared" si="129"/>
        <v>0</v>
      </c>
      <c r="L140" s="93">
        <f t="shared" si="129"/>
        <v>0</v>
      </c>
      <c r="M140" s="231">
        <f t="shared" si="129"/>
        <v>0</v>
      </c>
      <c r="N140" s="73">
        <f t="shared" si="129"/>
        <v>0</v>
      </c>
      <c r="O140" s="87">
        <f>SUM(O141:O142)</f>
        <v>0</v>
      </c>
      <c r="P140" s="311"/>
      <c r="Q140" s="331"/>
    </row>
    <row r="141" spans="1:17" x14ac:dyDescent="0.25">
      <c r="A141" s="30">
        <v>2341</v>
      </c>
      <c r="B141" s="41" t="s">
        <v>136</v>
      </c>
      <c r="C141" s="190">
        <f t="shared" si="100"/>
        <v>200</v>
      </c>
      <c r="D141" s="265">
        <v>200</v>
      </c>
      <c r="E141" s="155"/>
      <c r="F141" s="312">
        <f t="shared" ref="F141:F142" si="130">D141+E141</f>
        <v>200</v>
      </c>
      <c r="G141" s="230"/>
      <c r="H141" s="155"/>
      <c r="I141" s="312">
        <f t="shared" ref="I141:I142" si="131">G141+H141</f>
        <v>0</v>
      </c>
      <c r="J141" s="265"/>
      <c r="K141" s="43"/>
      <c r="L141" s="93">
        <f t="shared" ref="L141:L142" si="132">J141+K141</f>
        <v>0</v>
      </c>
      <c r="M141" s="230"/>
      <c r="N141" s="43"/>
      <c r="O141" s="87">
        <f t="shared" ref="O141:O142" si="133">M141+N141</f>
        <v>0</v>
      </c>
      <c r="P141" s="311"/>
      <c r="Q141" s="331"/>
    </row>
    <row r="142" spans="1:17" ht="24" hidden="1" x14ac:dyDescent="0.25">
      <c r="A142" s="30">
        <v>2344</v>
      </c>
      <c r="B142" s="41" t="s">
        <v>137</v>
      </c>
      <c r="C142" s="190">
        <f t="shared" si="100"/>
        <v>0</v>
      </c>
      <c r="D142" s="265"/>
      <c r="E142" s="43"/>
      <c r="F142" s="93">
        <f t="shared" si="130"/>
        <v>0</v>
      </c>
      <c r="G142" s="230"/>
      <c r="H142" s="43"/>
      <c r="I142" s="87">
        <f t="shared" si="131"/>
        <v>0</v>
      </c>
      <c r="J142" s="265"/>
      <c r="K142" s="43"/>
      <c r="L142" s="93">
        <f t="shared" si="132"/>
        <v>0</v>
      </c>
      <c r="M142" s="230"/>
      <c r="N142" s="43"/>
      <c r="O142" s="87">
        <f t="shared" si="133"/>
        <v>0</v>
      </c>
      <c r="P142" s="311"/>
      <c r="Q142" s="331"/>
    </row>
    <row r="143" spans="1:17" ht="24" x14ac:dyDescent="0.25">
      <c r="A143" s="70">
        <v>2350</v>
      </c>
      <c r="B143" s="55" t="s">
        <v>138</v>
      </c>
      <c r="C143" s="195">
        <f t="shared" si="100"/>
        <v>3583</v>
      </c>
      <c r="D143" s="82">
        <f t="shared" ref="D143" si="134">SUM(D144:D149)</f>
        <v>3583</v>
      </c>
      <c r="E143" s="153">
        <f>SUM(E144:E149)</f>
        <v>0</v>
      </c>
      <c r="F143" s="309">
        <f>SUM(F144:F149)</f>
        <v>3583</v>
      </c>
      <c r="G143" s="229">
        <f t="shared" ref="G143:N143" si="135">SUM(G144:G149)</f>
        <v>0</v>
      </c>
      <c r="H143" s="153">
        <f t="shared" si="135"/>
        <v>0</v>
      </c>
      <c r="I143" s="309">
        <f t="shared" si="135"/>
        <v>0</v>
      </c>
      <c r="J143" s="82">
        <f t="shared" si="135"/>
        <v>0</v>
      </c>
      <c r="K143" s="71">
        <f t="shared" si="135"/>
        <v>0</v>
      </c>
      <c r="L143" s="172">
        <f t="shared" si="135"/>
        <v>0</v>
      </c>
      <c r="M143" s="229">
        <f t="shared" si="135"/>
        <v>0</v>
      </c>
      <c r="N143" s="71">
        <f t="shared" si="135"/>
        <v>0</v>
      </c>
      <c r="O143" s="153">
        <f>SUM(O144:O149)</f>
        <v>0</v>
      </c>
      <c r="P143" s="313"/>
      <c r="Q143" s="331"/>
    </row>
    <row r="144" spans="1:17" x14ac:dyDescent="0.25">
      <c r="A144" s="27">
        <v>2351</v>
      </c>
      <c r="B144" s="38" t="s">
        <v>139</v>
      </c>
      <c r="C144" s="189">
        <f t="shared" si="100"/>
        <v>453</v>
      </c>
      <c r="D144" s="264">
        <v>453</v>
      </c>
      <c r="E144" s="154"/>
      <c r="F144" s="315">
        <f t="shared" ref="F144:F149" si="136">D144+E144</f>
        <v>453</v>
      </c>
      <c r="G144" s="220"/>
      <c r="H144" s="154"/>
      <c r="I144" s="315">
        <f t="shared" ref="I144:I149" si="137">G144+H144</f>
        <v>0</v>
      </c>
      <c r="J144" s="264"/>
      <c r="K144" s="40"/>
      <c r="L144" s="175">
        <f t="shared" ref="L144:L149" si="138">J144+K144</f>
        <v>0</v>
      </c>
      <c r="M144" s="220"/>
      <c r="N144" s="40"/>
      <c r="O144" s="86">
        <f t="shared" ref="O144:O149" si="139">M144+N144</f>
        <v>0</v>
      </c>
      <c r="P144" s="310"/>
      <c r="Q144" s="331"/>
    </row>
    <row r="145" spans="1:17" x14ac:dyDescent="0.25">
      <c r="A145" s="30">
        <v>2352</v>
      </c>
      <c r="B145" s="41" t="s">
        <v>140</v>
      </c>
      <c r="C145" s="190">
        <f t="shared" si="100"/>
        <v>3100</v>
      </c>
      <c r="D145" s="265">
        <v>3100</v>
      </c>
      <c r="E145" s="155"/>
      <c r="F145" s="312">
        <f t="shared" si="136"/>
        <v>3100</v>
      </c>
      <c r="G145" s="230"/>
      <c r="H145" s="155"/>
      <c r="I145" s="312">
        <f t="shared" si="137"/>
        <v>0</v>
      </c>
      <c r="J145" s="265"/>
      <c r="K145" s="43"/>
      <c r="L145" s="93">
        <f t="shared" si="138"/>
        <v>0</v>
      </c>
      <c r="M145" s="230"/>
      <c r="N145" s="43"/>
      <c r="O145" s="87">
        <f t="shared" si="139"/>
        <v>0</v>
      </c>
      <c r="P145" s="311"/>
      <c r="Q145" s="331"/>
    </row>
    <row r="146" spans="1:17" ht="24" hidden="1" x14ac:dyDescent="0.25">
      <c r="A146" s="30">
        <v>2353</v>
      </c>
      <c r="B146" s="41" t="s">
        <v>141</v>
      </c>
      <c r="C146" s="190">
        <f t="shared" si="100"/>
        <v>0</v>
      </c>
      <c r="D146" s="265"/>
      <c r="E146" s="43"/>
      <c r="F146" s="93">
        <f t="shared" si="136"/>
        <v>0</v>
      </c>
      <c r="G146" s="230"/>
      <c r="H146" s="43"/>
      <c r="I146" s="87">
        <f t="shared" si="137"/>
        <v>0</v>
      </c>
      <c r="J146" s="265"/>
      <c r="K146" s="43"/>
      <c r="L146" s="93">
        <f t="shared" si="138"/>
        <v>0</v>
      </c>
      <c r="M146" s="230"/>
      <c r="N146" s="43"/>
      <c r="O146" s="87">
        <f t="shared" si="139"/>
        <v>0</v>
      </c>
      <c r="P146" s="311"/>
      <c r="Q146" s="331"/>
    </row>
    <row r="147" spans="1:17" ht="24" hidden="1" x14ac:dyDescent="0.25">
      <c r="A147" s="30">
        <v>2354</v>
      </c>
      <c r="B147" s="41" t="s">
        <v>142</v>
      </c>
      <c r="C147" s="190">
        <f t="shared" si="100"/>
        <v>0</v>
      </c>
      <c r="D147" s="265"/>
      <c r="E147" s="43"/>
      <c r="F147" s="93">
        <f t="shared" si="136"/>
        <v>0</v>
      </c>
      <c r="G147" s="230"/>
      <c r="H147" s="43"/>
      <c r="I147" s="87">
        <f t="shared" si="137"/>
        <v>0</v>
      </c>
      <c r="J147" s="265"/>
      <c r="K147" s="43"/>
      <c r="L147" s="93">
        <f t="shared" si="138"/>
        <v>0</v>
      </c>
      <c r="M147" s="230"/>
      <c r="N147" s="43"/>
      <c r="O147" s="87">
        <f t="shared" si="139"/>
        <v>0</v>
      </c>
      <c r="P147" s="311"/>
      <c r="Q147" s="331"/>
    </row>
    <row r="148" spans="1:17" ht="24" x14ac:dyDescent="0.25">
      <c r="A148" s="30">
        <v>2355</v>
      </c>
      <c r="B148" s="41" t="s">
        <v>143</v>
      </c>
      <c r="C148" s="190">
        <f t="shared" si="100"/>
        <v>30</v>
      </c>
      <c r="D148" s="265">
        <v>30</v>
      </c>
      <c r="E148" s="155"/>
      <c r="F148" s="312">
        <f t="shared" si="136"/>
        <v>30</v>
      </c>
      <c r="G148" s="230"/>
      <c r="H148" s="155"/>
      <c r="I148" s="312">
        <f t="shared" si="137"/>
        <v>0</v>
      </c>
      <c r="J148" s="265"/>
      <c r="K148" s="43"/>
      <c r="L148" s="93">
        <f t="shared" si="138"/>
        <v>0</v>
      </c>
      <c r="M148" s="230"/>
      <c r="N148" s="43"/>
      <c r="O148" s="87">
        <f t="shared" si="139"/>
        <v>0</v>
      </c>
      <c r="P148" s="311"/>
      <c r="Q148" s="331"/>
    </row>
    <row r="149" spans="1:17" ht="24" hidden="1" x14ac:dyDescent="0.25">
      <c r="A149" s="30">
        <v>2359</v>
      </c>
      <c r="B149" s="41" t="s">
        <v>144</v>
      </c>
      <c r="C149" s="190">
        <f t="shared" si="100"/>
        <v>0</v>
      </c>
      <c r="D149" s="265"/>
      <c r="E149" s="43"/>
      <c r="F149" s="93">
        <f t="shared" si="136"/>
        <v>0</v>
      </c>
      <c r="G149" s="230"/>
      <c r="H149" s="43"/>
      <c r="I149" s="87">
        <f t="shared" si="137"/>
        <v>0</v>
      </c>
      <c r="J149" s="265"/>
      <c r="K149" s="43"/>
      <c r="L149" s="93">
        <f t="shared" si="138"/>
        <v>0</v>
      </c>
      <c r="M149" s="230"/>
      <c r="N149" s="43"/>
      <c r="O149" s="87">
        <f t="shared" si="139"/>
        <v>0</v>
      </c>
      <c r="P149" s="311"/>
      <c r="Q149" s="331"/>
    </row>
    <row r="150" spans="1:17" ht="24.75" customHeight="1" x14ac:dyDescent="0.25">
      <c r="A150" s="72">
        <v>2360</v>
      </c>
      <c r="B150" s="41" t="s">
        <v>145</v>
      </c>
      <c r="C150" s="190">
        <f t="shared" si="100"/>
        <v>5438</v>
      </c>
      <c r="D150" s="129">
        <f t="shared" ref="D150" si="140">SUM(D151:D157)</f>
        <v>738</v>
      </c>
      <c r="E150" s="87">
        <f>SUM(E151:E157)</f>
        <v>0</v>
      </c>
      <c r="F150" s="312">
        <f>SUM(F151:F157)</f>
        <v>738</v>
      </c>
      <c r="G150" s="231">
        <f t="shared" ref="G150:N150" si="141">SUM(G151:G157)</f>
        <v>0</v>
      </c>
      <c r="H150" s="87">
        <f t="shared" si="141"/>
        <v>0</v>
      </c>
      <c r="I150" s="312">
        <f t="shared" si="141"/>
        <v>0</v>
      </c>
      <c r="J150" s="129">
        <f t="shared" si="141"/>
        <v>4700</v>
      </c>
      <c r="K150" s="73">
        <f t="shared" si="141"/>
        <v>0</v>
      </c>
      <c r="L150" s="93">
        <f t="shared" si="141"/>
        <v>4700</v>
      </c>
      <c r="M150" s="231">
        <f t="shared" si="141"/>
        <v>0</v>
      </c>
      <c r="N150" s="73">
        <f t="shared" si="141"/>
        <v>0</v>
      </c>
      <c r="O150" s="87">
        <f>SUM(O151:O157)</f>
        <v>0</v>
      </c>
      <c r="P150" s="311"/>
      <c r="Q150" s="331"/>
    </row>
    <row r="151" spans="1:17" x14ac:dyDescent="0.25">
      <c r="A151" s="29">
        <v>2361</v>
      </c>
      <c r="B151" s="41" t="s">
        <v>146</v>
      </c>
      <c r="C151" s="190">
        <f t="shared" si="100"/>
        <v>50</v>
      </c>
      <c r="D151" s="265">
        <v>50</v>
      </c>
      <c r="E151" s="155"/>
      <c r="F151" s="312">
        <f t="shared" ref="F151:F158" si="142">D151+E151</f>
        <v>50</v>
      </c>
      <c r="G151" s="230"/>
      <c r="H151" s="155"/>
      <c r="I151" s="312">
        <f t="shared" ref="I151:I158" si="143">G151+H151</f>
        <v>0</v>
      </c>
      <c r="J151" s="265"/>
      <c r="K151" s="43"/>
      <c r="L151" s="93">
        <f t="shared" ref="L151:L158" si="144">J151+K151</f>
        <v>0</v>
      </c>
      <c r="M151" s="230"/>
      <c r="N151" s="43"/>
      <c r="O151" s="87">
        <f t="shared" ref="O151:O158" si="145">M151+N151</f>
        <v>0</v>
      </c>
      <c r="P151" s="311"/>
      <c r="Q151" s="331"/>
    </row>
    <row r="152" spans="1:17" ht="24" x14ac:dyDescent="0.25">
      <c r="A152" s="29">
        <v>2362</v>
      </c>
      <c r="B152" s="41" t="s">
        <v>147</v>
      </c>
      <c r="C152" s="190">
        <f t="shared" si="100"/>
        <v>688</v>
      </c>
      <c r="D152" s="265">
        <v>688</v>
      </c>
      <c r="E152" s="155"/>
      <c r="F152" s="312">
        <f t="shared" si="142"/>
        <v>688</v>
      </c>
      <c r="G152" s="230"/>
      <c r="H152" s="155"/>
      <c r="I152" s="312">
        <f t="shared" si="143"/>
        <v>0</v>
      </c>
      <c r="J152" s="265"/>
      <c r="K152" s="43"/>
      <c r="L152" s="93">
        <f t="shared" si="144"/>
        <v>0</v>
      </c>
      <c r="M152" s="230"/>
      <c r="N152" s="43"/>
      <c r="O152" s="87">
        <f t="shared" si="145"/>
        <v>0</v>
      </c>
      <c r="P152" s="311"/>
      <c r="Q152" s="331"/>
    </row>
    <row r="153" spans="1:17" x14ac:dyDescent="0.25">
      <c r="A153" s="29">
        <v>2363</v>
      </c>
      <c r="B153" s="41" t="s">
        <v>148</v>
      </c>
      <c r="C153" s="190">
        <f t="shared" si="100"/>
        <v>4700</v>
      </c>
      <c r="D153" s="265"/>
      <c r="E153" s="155"/>
      <c r="F153" s="312">
        <f t="shared" si="142"/>
        <v>0</v>
      </c>
      <c r="G153" s="230"/>
      <c r="H153" s="155"/>
      <c r="I153" s="312">
        <f t="shared" si="143"/>
        <v>0</v>
      </c>
      <c r="J153" s="265">
        <v>4700</v>
      </c>
      <c r="K153" s="43"/>
      <c r="L153" s="93">
        <f t="shared" si="144"/>
        <v>4700</v>
      </c>
      <c r="M153" s="230"/>
      <c r="N153" s="43"/>
      <c r="O153" s="87">
        <f t="shared" si="145"/>
        <v>0</v>
      </c>
      <c r="P153" s="311"/>
      <c r="Q153" s="331"/>
    </row>
    <row r="154" spans="1:17" hidden="1" x14ac:dyDescent="0.25">
      <c r="A154" s="29">
        <v>2364</v>
      </c>
      <c r="B154" s="41" t="s">
        <v>149</v>
      </c>
      <c r="C154" s="190">
        <f t="shared" si="100"/>
        <v>0</v>
      </c>
      <c r="D154" s="265"/>
      <c r="E154" s="43"/>
      <c r="F154" s="93">
        <f t="shared" si="142"/>
        <v>0</v>
      </c>
      <c r="G154" s="230"/>
      <c r="H154" s="43"/>
      <c r="I154" s="87">
        <f t="shared" si="143"/>
        <v>0</v>
      </c>
      <c r="J154" s="265"/>
      <c r="K154" s="43"/>
      <c r="L154" s="93">
        <f t="shared" si="144"/>
        <v>0</v>
      </c>
      <c r="M154" s="230"/>
      <c r="N154" s="43"/>
      <c r="O154" s="87">
        <f t="shared" si="145"/>
        <v>0</v>
      </c>
      <c r="P154" s="311"/>
      <c r="Q154" s="331"/>
    </row>
    <row r="155" spans="1:17" ht="12.75" hidden="1" customHeight="1" x14ac:dyDescent="0.25">
      <c r="A155" s="29">
        <v>2365</v>
      </c>
      <c r="B155" s="41" t="s">
        <v>150</v>
      </c>
      <c r="C155" s="190">
        <f t="shared" si="100"/>
        <v>0</v>
      </c>
      <c r="D155" s="265"/>
      <c r="E155" s="43"/>
      <c r="F155" s="93">
        <f t="shared" si="142"/>
        <v>0</v>
      </c>
      <c r="G155" s="230"/>
      <c r="H155" s="43"/>
      <c r="I155" s="87">
        <f t="shared" si="143"/>
        <v>0</v>
      </c>
      <c r="J155" s="265"/>
      <c r="K155" s="43"/>
      <c r="L155" s="93">
        <f t="shared" si="144"/>
        <v>0</v>
      </c>
      <c r="M155" s="230"/>
      <c r="N155" s="43"/>
      <c r="O155" s="87">
        <f t="shared" si="145"/>
        <v>0</v>
      </c>
      <c r="P155" s="311"/>
      <c r="Q155" s="331"/>
    </row>
    <row r="156" spans="1:17" ht="36" hidden="1" x14ac:dyDescent="0.25">
      <c r="A156" s="29">
        <v>2366</v>
      </c>
      <c r="B156" s="41" t="s">
        <v>151</v>
      </c>
      <c r="C156" s="190">
        <f t="shared" si="100"/>
        <v>0</v>
      </c>
      <c r="D156" s="265"/>
      <c r="E156" s="43"/>
      <c r="F156" s="93">
        <f t="shared" si="142"/>
        <v>0</v>
      </c>
      <c r="G156" s="230"/>
      <c r="H156" s="43"/>
      <c r="I156" s="87">
        <f t="shared" si="143"/>
        <v>0</v>
      </c>
      <c r="J156" s="265"/>
      <c r="K156" s="43"/>
      <c r="L156" s="93">
        <f t="shared" si="144"/>
        <v>0</v>
      </c>
      <c r="M156" s="230"/>
      <c r="N156" s="43"/>
      <c r="O156" s="87">
        <f t="shared" si="145"/>
        <v>0</v>
      </c>
      <c r="P156" s="311"/>
      <c r="Q156" s="331"/>
    </row>
    <row r="157" spans="1:17" ht="48" hidden="1" x14ac:dyDescent="0.25">
      <c r="A157" s="29">
        <v>2369</v>
      </c>
      <c r="B157" s="41" t="s">
        <v>152</v>
      </c>
      <c r="C157" s="190">
        <f t="shared" si="100"/>
        <v>0</v>
      </c>
      <c r="D157" s="265"/>
      <c r="E157" s="43"/>
      <c r="F157" s="93">
        <f t="shared" si="142"/>
        <v>0</v>
      </c>
      <c r="G157" s="230"/>
      <c r="H157" s="43"/>
      <c r="I157" s="87">
        <f t="shared" si="143"/>
        <v>0</v>
      </c>
      <c r="J157" s="265"/>
      <c r="K157" s="43"/>
      <c r="L157" s="93">
        <f t="shared" si="144"/>
        <v>0</v>
      </c>
      <c r="M157" s="230"/>
      <c r="N157" s="43"/>
      <c r="O157" s="87">
        <f t="shared" si="145"/>
        <v>0</v>
      </c>
      <c r="P157" s="311"/>
      <c r="Q157" s="331"/>
    </row>
    <row r="158" spans="1:17" x14ac:dyDescent="0.25">
      <c r="A158" s="70">
        <v>2370</v>
      </c>
      <c r="B158" s="55" t="s">
        <v>153</v>
      </c>
      <c r="C158" s="195">
        <f t="shared" si="100"/>
        <v>3050</v>
      </c>
      <c r="D158" s="262">
        <v>3050</v>
      </c>
      <c r="E158" s="156"/>
      <c r="F158" s="309">
        <f t="shared" si="142"/>
        <v>3050</v>
      </c>
      <c r="G158" s="232"/>
      <c r="H158" s="156"/>
      <c r="I158" s="309">
        <f t="shared" si="143"/>
        <v>0</v>
      </c>
      <c r="J158" s="262"/>
      <c r="K158" s="74"/>
      <c r="L158" s="172">
        <f t="shared" si="144"/>
        <v>0</v>
      </c>
      <c r="M158" s="232"/>
      <c r="N158" s="74"/>
      <c r="O158" s="153">
        <f t="shared" si="145"/>
        <v>0</v>
      </c>
      <c r="P158" s="313"/>
      <c r="Q158" s="331"/>
    </row>
    <row r="159" spans="1:17" hidden="1" x14ac:dyDescent="0.25">
      <c r="A159" s="70">
        <v>2380</v>
      </c>
      <c r="B159" s="55" t="s">
        <v>154</v>
      </c>
      <c r="C159" s="195">
        <f t="shared" si="100"/>
        <v>0</v>
      </c>
      <c r="D159" s="82">
        <f t="shared" ref="D159:E159" si="146">SUM(D160:D161)</f>
        <v>0</v>
      </c>
      <c r="E159" s="71">
        <f t="shared" si="146"/>
        <v>0</v>
      </c>
      <c r="F159" s="172">
        <f>SUM(F160:F161)</f>
        <v>0</v>
      </c>
      <c r="G159" s="229">
        <f t="shared" ref="G159:N159" si="147">SUM(G160:G161)</f>
        <v>0</v>
      </c>
      <c r="H159" s="71">
        <f t="shared" si="147"/>
        <v>0</v>
      </c>
      <c r="I159" s="153">
        <f t="shared" si="147"/>
        <v>0</v>
      </c>
      <c r="J159" s="82">
        <f t="shared" si="147"/>
        <v>0</v>
      </c>
      <c r="K159" s="71">
        <f t="shared" si="147"/>
        <v>0</v>
      </c>
      <c r="L159" s="172">
        <f t="shared" si="147"/>
        <v>0</v>
      </c>
      <c r="M159" s="229">
        <f t="shared" si="147"/>
        <v>0</v>
      </c>
      <c r="N159" s="71">
        <f t="shared" si="147"/>
        <v>0</v>
      </c>
      <c r="O159" s="153">
        <f>SUM(O160:O161)</f>
        <v>0</v>
      </c>
      <c r="P159" s="313"/>
      <c r="Q159" s="331"/>
    </row>
    <row r="160" spans="1:17" hidden="1" x14ac:dyDescent="0.25">
      <c r="A160" s="26">
        <v>2381</v>
      </c>
      <c r="B160" s="38" t="s">
        <v>155</v>
      </c>
      <c r="C160" s="189">
        <f t="shared" si="100"/>
        <v>0</v>
      </c>
      <c r="D160" s="264"/>
      <c r="E160" s="40"/>
      <c r="F160" s="175">
        <f t="shared" ref="F160:F163" si="148">D160+E160</f>
        <v>0</v>
      </c>
      <c r="G160" s="220"/>
      <c r="H160" s="40"/>
      <c r="I160" s="86">
        <f t="shared" ref="I160:I163" si="149">G160+H160</f>
        <v>0</v>
      </c>
      <c r="J160" s="264"/>
      <c r="K160" s="40"/>
      <c r="L160" s="175">
        <f t="shared" ref="L160:L163" si="150">J160+K160</f>
        <v>0</v>
      </c>
      <c r="M160" s="220"/>
      <c r="N160" s="40"/>
      <c r="O160" s="86">
        <f t="shared" ref="O160:O163" si="151">M160+N160</f>
        <v>0</v>
      </c>
      <c r="P160" s="310"/>
      <c r="Q160" s="331"/>
    </row>
    <row r="161" spans="1:17" ht="24" hidden="1" x14ac:dyDescent="0.25">
      <c r="A161" s="29">
        <v>2389</v>
      </c>
      <c r="B161" s="41" t="s">
        <v>156</v>
      </c>
      <c r="C161" s="190">
        <f t="shared" si="100"/>
        <v>0</v>
      </c>
      <c r="D161" s="265"/>
      <c r="E161" s="43"/>
      <c r="F161" s="93">
        <f t="shared" si="148"/>
        <v>0</v>
      </c>
      <c r="G161" s="230"/>
      <c r="H161" s="43"/>
      <c r="I161" s="87">
        <f t="shared" si="149"/>
        <v>0</v>
      </c>
      <c r="J161" s="265"/>
      <c r="K161" s="43"/>
      <c r="L161" s="93">
        <f t="shared" si="150"/>
        <v>0</v>
      </c>
      <c r="M161" s="230"/>
      <c r="N161" s="43"/>
      <c r="O161" s="87">
        <f t="shared" si="151"/>
        <v>0</v>
      </c>
      <c r="P161" s="311"/>
      <c r="Q161" s="331"/>
    </row>
    <row r="162" spans="1:17" hidden="1" x14ac:dyDescent="0.25">
      <c r="A162" s="70">
        <v>2390</v>
      </c>
      <c r="B162" s="55" t="s">
        <v>157</v>
      </c>
      <c r="C162" s="195">
        <f t="shared" si="100"/>
        <v>0</v>
      </c>
      <c r="D162" s="262"/>
      <c r="E162" s="74"/>
      <c r="F162" s="172">
        <f t="shared" si="148"/>
        <v>0</v>
      </c>
      <c r="G162" s="232"/>
      <c r="H162" s="74"/>
      <c r="I162" s="153">
        <f t="shared" si="149"/>
        <v>0</v>
      </c>
      <c r="J162" s="262"/>
      <c r="K162" s="74"/>
      <c r="L162" s="172">
        <f t="shared" si="150"/>
        <v>0</v>
      </c>
      <c r="M162" s="232"/>
      <c r="N162" s="74"/>
      <c r="O162" s="153">
        <f t="shared" si="151"/>
        <v>0</v>
      </c>
      <c r="P162" s="313"/>
      <c r="Q162" s="331"/>
    </row>
    <row r="163" spans="1:17" hidden="1" x14ac:dyDescent="0.25">
      <c r="A163" s="34">
        <v>2400</v>
      </c>
      <c r="B163" s="69" t="s">
        <v>158</v>
      </c>
      <c r="C163" s="188">
        <f t="shared" si="100"/>
        <v>0</v>
      </c>
      <c r="D163" s="249"/>
      <c r="E163" s="76"/>
      <c r="F163" s="174">
        <f t="shared" si="148"/>
        <v>0</v>
      </c>
      <c r="G163" s="234"/>
      <c r="H163" s="76"/>
      <c r="I163" s="120">
        <f t="shared" si="149"/>
        <v>0</v>
      </c>
      <c r="J163" s="249"/>
      <c r="K163" s="76"/>
      <c r="L163" s="174">
        <f t="shared" si="150"/>
        <v>0</v>
      </c>
      <c r="M163" s="234"/>
      <c r="N163" s="76"/>
      <c r="O163" s="120">
        <f t="shared" si="151"/>
        <v>0</v>
      </c>
      <c r="P163" s="317"/>
      <c r="Q163" s="331"/>
    </row>
    <row r="164" spans="1:17" ht="24" hidden="1" x14ac:dyDescent="0.25">
      <c r="A164" s="34">
        <v>2500</v>
      </c>
      <c r="B164" s="69" t="s">
        <v>159</v>
      </c>
      <c r="C164" s="188">
        <f t="shared" si="100"/>
        <v>0</v>
      </c>
      <c r="D164" s="127">
        <f t="shared" ref="D164:E164" si="152">SUM(D165,D170)</f>
        <v>0</v>
      </c>
      <c r="E164" s="36">
        <f t="shared" si="152"/>
        <v>0</v>
      </c>
      <c r="F164" s="174">
        <f>SUM(F165,F170)</f>
        <v>0</v>
      </c>
      <c r="G164" s="228">
        <f t="shared" ref="G164:O164" si="153">SUM(G165,G170)</f>
        <v>0</v>
      </c>
      <c r="H164" s="36">
        <f t="shared" si="153"/>
        <v>0</v>
      </c>
      <c r="I164" s="120">
        <f t="shared" si="153"/>
        <v>0</v>
      </c>
      <c r="J164" s="127">
        <f t="shared" si="153"/>
        <v>0</v>
      </c>
      <c r="K164" s="36">
        <f t="shared" si="153"/>
        <v>0</v>
      </c>
      <c r="L164" s="174">
        <f t="shared" si="153"/>
        <v>0</v>
      </c>
      <c r="M164" s="228">
        <f t="shared" si="153"/>
        <v>0</v>
      </c>
      <c r="N164" s="36">
        <f t="shared" si="153"/>
        <v>0</v>
      </c>
      <c r="O164" s="120">
        <f t="shared" si="153"/>
        <v>0</v>
      </c>
      <c r="P164" s="440"/>
      <c r="Q164" s="331"/>
    </row>
    <row r="165" spans="1:17" ht="16.5" hidden="1" customHeight="1" x14ac:dyDescent="0.25">
      <c r="A165" s="509">
        <v>2510</v>
      </c>
      <c r="B165" s="38" t="s">
        <v>160</v>
      </c>
      <c r="C165" s="189">
        <f t="shared" si="100"/>
        <v>0</v>
      </c>
      <c r="D165" s="128">
        <f t="shared" ref="D165:E165" si="154">SUM(D166:D169)</f>
        <v>0</v>
      </c>
      <c r="E165" s="75">
        <f t="shared" si="154"/>
        <v>0</v>
      </c>
      <c r="F165" s="175">
        <f>SUM(F166:F169)</f>
        <v>0</v>
      </c>
      <c r="G165" s="233">
        <f t="shared" ref="G165:O165" si="155">SUM(G166:G169)</f>
        <v>0</v>
      </c>
      <c r="H165" s="75">
        <f t="shared" si="155"/>
        <v>0</v>
      </c>
      <c r="I165" s="86">
        <f t="shared" si="155"/>
        <v>0</v>
      </c>
      <c r="J165" s="128">
        <f t="shared" si="155"/>
        <v>0</v>
      </c>
      <c r="K165" s="75">
        <f t="shared" si="155"/>
        <v>0</v>
      </c>
      <c r="L165" s="175">
        <f t="shared" si="155"/>
        <v>0</v>
      </c>
      <c r="M165" s="233">
        <f t="shared" si="155"/>
        <v>0</v>
      </c>
      <c r="N165" s="75">
        <f t="shared" si="155"/>
        <v>0</v>
      </c>
      <c r="O165" s="158">
        <f t="shared" si="155"/>
        <v>0</v>
      </c>
      <c r="P165" s="323"/>
      <c r="Q165" s="331"/>
    </row>
    <row r="166" spans="1:17" ht="24" hidden="1" x14ac:dyDescent="0.25">
      <c r="A166" s="30">
        <v>2512</v>
      </c>
      <c r="B166" s="41" t="s">
        <v>161</v>
      </c>
      <c r="C166" s="190">
        <f t="shared" si="100"/>
        <v>0</v>
      </c>
      <c r="D166" s="265"/>
      <c r="E166" s="43"/>
      <c r="F166" s="93">
        <f t="shared" ref="F166:F171" si="156">D166+E166</f>
        <v>0</v>
      </c>
      <c r="G166" s="230"/>
      <c r="H166" s="43"/>
      <c r="I166" s="87">
        <f t="shared" ref="I166:I171" si="157">G166+H166</f>
        <v>0</v>
      </c>
      <c r="J166" s="265"/>
      <c r="K166" s="43"/>
      <c r="L166" s="93">
        <f t="shared" ref="L166:L171" si="158">J166+K166</f>
        <v>0</v>
      </c>
      <c r="M166" s="230"/>
      <c r="N166" s="43"/>
      <c r="O166" s="87">
        <f t="shared" ref="O166:O171" si="159">M166+N166</f>
        <v>0</v>
      </c>
      <c r="P166" s="311"/>
      <c r="Q166" s="331"/>
    </row>
    <row r="167" spans="1:17" ht="36" hidden="1" x14ac:dyDescent="0.25">
      <c r="A167" s="30">
        <v>2513</v>
      </c>
      <c r="B167" s="41" t="s">
        <v>162</v>
      </c>
      <c r="C167" s="190">
        <f t="shared" si="100"/>
        <v>0</v>
      </c>
      <c r="D167" s="265"/>
      <c r="E167" s="43"/>
      <c r="F167" s="93">
        <f t="shared" si="156"/>
        <v>0</v>
      </c>
      <c r="G167" s="230"/>
      <c r="H167" s="43"/>
      <c r="I167" s="87">
        <f t="shared" si="157"/>
        <v>0</v>
      </c>
      <c r="J167" s="265"/>
      <c r="K167" s="43"/>
      <c r="L167" s="93">
        <f t="shared" si="158"/>
        <v>0</v>
      </c>
      <c r="M167" s="230"/>
      <c r="N167" s="43"/>
      <c r="O167" s="87">
        <f t="shared" si="159"/>
        <v>0</v>
      </c>
      <c r="P167" s="311"/>
      <c r="Q167" s="331"/>
    </row>
    <row r="168" spans="1:17" ht="24" hidden="1" x14ac:dyDescent="0.25">
      <c r="A168" s="30">
        <v>2515</v>
      </c>
      <c r="B168" s="41" t="s">
        <v>163</v>
      </c>
      <c r="C168" s="190">
        <f t="shared" si="100"/>
        <v>0</v>
      </c>
      <c r="D168" s="265"/>
      <c r="E168" s="43"/>
      <c r="F168" s="93">
        <f t="shared" si="156"/>
        <v>0</v>
      </c>
      <c r="G168" s="230"/>
      <c r="H168" s="43"/>
      <c r="I168" s="87">
        <f t="shared" si="157"/>
        <v>0</v>
      </c>
      <c r="J168" s="265"/>
      <c r="K168" s="43"/>
      <c r="L168" s="93">
        <f t="shared" si="158"/>
        <v>0</v>
      </c>
      <c r="M168" s="230"/>
      <c r="N168" s="43"/>
      <c r="O168" s="87">
        <f t="shared" si="159"/>
        <v>0</v>
      </c>
      <c r="P168" s="311"/>
      <c r="Q168" s="331"/>
    </row>
    <row r="169" spans="1:17" ht="24" hidden="1" x14ac:dyDescent="0.25">
      <c r="A169" s="30">
        <v>2519</v>
      </c>
      <c r="B169" s="41" t="s">
        <v>164</v>
      </c>
      <c r="C169" s="190">
        <f t="shared" si="100"/>
        <v>0</v>
      </c>
      <c r="D169" s="265"/>
      <c r="E169" s="43"/>
      <c r="F169" s="93">
        <f t="shared" si="156"/>
        <v>0</v>
      </c>
      <c r="G169" s="230"/>
      <c r="H169" s="43"/>
      <c r="I169" s="87">
        <f t="shared" si="157"/>
        <v>0</v>
      </c>
      <c r="J169" s="265"/>
      <c r="K169" s="43"/>
      <c r="L169" s="93">
        <f t="shared" si="158"/>
        <v>0</v>
      </c>
      <c r="M169" s="230"/>
      <c r="N169" s="43"/>
      <c r="O169" s="87">
        <f t="shared" si="159"/>
        <v>0</v>
      </c>
      <c r="P169" s="311"/>
      <c r="Q169" s="331"/>
    </row>
    <row r="170" spans="1:17" ht="24" hidden="1" x14ac:dyDescent="0.25">
      <c r="A170" s="72">
        <v>2520</v>
      </c>
      <c r="B170" s="41" t="s">
        <v>165</v>
      </c>
      <c r="C170" s="190">
        <f t="shared" si="100"/>
        <v>0</v>
      </c>
      <c r="D170" s="265"/>
      <c r="E170" s="43"/>
      <c r="F170" s="93">
        <f t="shared" si="156"/>
        <v>0</v>
      </c>
      <c r="G170" s="230"/>
      <c r="H170" s="43"/>
      <c r="I170" s="87">
        <f t="shared" si="157"/>
        <v>0</v>
      </c>
      <c r="J170" s="265"/>
      <c r="K170" s="43"/>
      <c r="L170" s="93">
        <f t="shared" si="158"/>
        <v>0</v>
      </c>
      <c r="M170" s="230"/>
      <c r="N170" s="43"/>
      <c r="O170" s="87">
        <f t="shared" si="159"/>
        <v>0</v>
      </c>
      <c r="P170" s="311"/>
      <c r="Q170" s="331"/>
    </row>
    <row r="171" spans="1:17" s="77" customFormat="1" ht="48" hidden="1" x14ac:dyDescent="0.25">
      <c r="A171" s="17">
        <v>2800</v>
      </c>
      <c r="B171" s="38" t="s">
        <v>166</v>
      </c>
      <c r="C171" s="189">
        <f t="shared" si="100"/>
        <v>0</v>
      </c>
      <c r="D171" s="264"/>
      <c r="E171" s="40"/>
      <c r="F171" s="407">
        <f t="shared" si="156"/>
        <v>0</v>
      </c>
      <c r="G171" s="212"/>
      <c r="H171" s="28"/>
      <c r="I171" s="408">
        <f t="shared" si="157"/>
        <v>0</v>
      </c>
      <c r="J171" s="245"/>
      <c r="K171" s="28"/>
      <c r="L171" s="407">
        <f t="shared" si="158"/>
        <v>0</v>
      </c>
      <c r="M171" s="212"/>
      <c r="N171" s="28"/>
      <c r="O171" s="408">
        <f t="shared" si="159"/>
        <v>0</v>
      </c>
      <c r="P171" s="293"/>
      <c r="Q171" s="341"/>
    </row>
    <row r="172" spans="1:17" hidden="1" x14ac:dyDescent="0.25">
      <c r="A172" s="67">
        <v>3000</v>
      </c>
      <c r="B172" s="67" t="s">
        <v>167</v>
      </c>
      <c r="C172" s="200">
        <f t="shared" si="100"/>
        <v>0</v>
      </c>
      <c r="D172" s="134">
        <f t="shared" ref="D172:E172" si="160">SUM(D173,D183)</f>
        <v>0</v>
      </c>
      <c r="E172" s="68">
        <f t="shared" si="160"/>
        <v>0</v>
      </c>
      <c r="F172" s="170">
        <f>SUM(F173,F183)</f>
        <v>0</v>
      </c>
      <c r="G172" s="227">
        <f t="shared" ref="G172:N172" si="161">SUM(G173,G183)</f>
        <v>0</v>
      </c>
      <c r="H172" s="68">
        <f t="shared" si="161"/>
        <v>0</v>
      </c>
      <c r="I172" s="122">
        <f t="shared" si="161"/>
        <v>0</v>
      </c>
      <c r="J172" s="134">
        <f t="shared" si="161"/>
        <v>0</v>
      </c>
      <c r="K172" s="68">
        <f t="shared" si="161"/>
        <v>0</v>
      </c>
      <c r="L172" s="170">
        <f t="shared" si="161"/>
        <v>0</v>
      </c>
      <c r="M172" s="227">
        <f t="shared" si="161"/>
        <v>0</v>
      </c>
      <c r="N172" s="68">
        <f t="shared" si="161"/>
        <v>0</v>
      </c>
      <c r="O172" s="122">
        <f>SUM(O173,O183)</f>
        <v>0</v>
      </c>
      <c r="P172" s="439"/>
      <c r="Q172" s="331"/>
    </row>
    <row r="173" spans="1:17" ht="24" hidden="1" x14ac:dyDescent="0.25">
      <c r="A173" s="34">
        <v>3200</v>
      </c>
      <c r="B173" s="78" t="s">
        <v>168</v>
      </c>
      <c r="C173" s="188">
        <f t="shared" si="100"/>
        <v>0</v>
      </c>
      <c r="D173" s="127">
        <f t="shared" ref="D173:E173" si="162">SUM(D174,D178)</f>
        <v>0</v>
      </c>
      <c r="E173" s="36">
        <f t="shared" si="162"/>
        <v>0</v>
      </c>
      <c r="F173" s="174">
        <f>SUM(F174,F178)</f>
        <v>0</v>
      </c>
      <c r="G173" s="228">
        <f t="shared" ref="G173:O173" si="163">SUM(G174,G178)</f>
        <v>0</v>
      </c>
      <c r="H173" s="36">
        <f t="shared" si="163"/>
        <v>0</v>
      </c>
      <c r="I173" s="120">
        <f t="shared" si="163"/>
        <v>0</v>
      </c>
      <c r="J173" s="127">
        <f t="shared" si="163"/>
        <v>0</v>
      </c>
      <c r="K173" s="36">
        <f t="shared" si="163"/>
        <v>0</v>
      </c>
      <c r="L173" s="174">
        <f t="shared" si="163"/>
        <v>0</v>
      </c>
      <c r="M173" s="228">
        <f t="shared" si="163"/>
        <v>0</v>
      </c>
      <c r="N173" s="36">
        <f t="shared" si="163"/>
        <v>0</v>
      </c>
      <c r="O173" s="121">
        <f t="shared" si="163"/>
        <v>0</v>
      </c>
      <c r="P173" s="440"/>
      <c r="Q173" s="331"/>
    </row>
    <row r="174" spans="1:17" ht="36" hidden="1" x14ac:dyDescent="0.25">
      <c r="A174" s="509">
        <v>3260</v>
      </c>
      <c r="B174" s="38" t="s">
        <v>169</v>
      </c>
      <c r="C174" s="189">
        <f t="shared" si="100"/>
        <v>0</v>
      </c>
      <c r="D174" s="128">
        <f t="shared" ref="D174:E174" si="164">SUM(D175:D177)</f>
        <v>0</v>
      </c>
      <c r="E174" s="75">
        <f t="shared" si="164"/>
        <v>0</v>
      </c>
      <c r="F174" s="175">
        <f>SUM(F175:F177)</f>
        <v>0</v>
      </c>
      <c r="G174" s="233">
        <f t="shared" ref="G174:N174" si="165">SUM(G175:G177)</f>
        <v>0</v>
      </c>
      <c r="H174" s="75">
        <f t="shared" si="165"/>
        <v>0</v>
      </c>
      <c r="I174" s="86">
        <f t="shared" si="165"/>
        <v>0</v>
      </c>
      <c r="J174" s="128">
        <f t="shared" si="165"/>
        <v>0</v>
      </c>
      <c r="K174" s="75">
        <f t="shared" si="165"/>
        <v>0</v>
      </c>
      <c r="L174" s="175">
        <f t="shared" si="165"/>
        <v>0</v>
      </c>
      <c r="M174" s="233">
        <f t="shared" si="165"/>
        <v>0</v>
      </c>
      <c r="N174" s="75">
        <f t="shared" si="165"/>
        <v>0</v>
      </c>
      <c r="O174" s="86">
        <f>SUM(O175:O177)</f>
        <v>0</v>
      </c>
      <c r="P174" s="310"/>
      <c r="Q174" s="331"/>
    </row>
    <row r="175" spans="1:17" ht="24" hidden="1" x14ac:dyDescent="0.25">
      <c r="A175" s="30">
        <v>3261</v>
      </c>
      <c r="B175" s="41" t="s">
        <v>170</v>
      </c>
      <c r="C175" s="190">
        <f t="shared" si="100"/>
        <v>0</v>
      </c>
      <c r="D175" s="265"/>
      <c r="E175" s="43"/>
      <c r="F175" s="93">
        <f t="shared" ref="F175:F177" si="166">D175+E175</f>
        <v>0</v>
      </c>
      <c r="G175" s="230"/>
      <c r="H175" s="43"/>
      <c r="I175" s="87">
        <f t="shared" ref="I175:I177" si="167">G175+H175</f>
        <v>0</v>
      </c>
      <c r="J175" s="265"/>
      <c r="K175" s="43"/>
      <c r="L175" s="93">
        <f t="shared" ref="L175:L177" si="168">J175+K175</f>
        <v>0</v>
      </c>
      <c r="M175" s="230"/>
      <c r="N175" s="43"/>
      <c r="O175" s="87">
        <f t="shared" ref="O175:O177" si="169">M175+N175</f>
        <v>0</v>
      </c>
      <c r="P175" s="311"/>
      <c r="Q175" s="331"/>
    </row>
    <row r="176" spans="1:17" ht="36" hidden="1" x14ac:dyDescent="0.25">
      <c r="A176" s="30">
        <v>3262</v>
      </c>
      <c r="B176" s="41" t="s">
        <v>171</v>
      </c>
      <c r="C176" s="190">
        <f t="shared" si="100"/>
        <v>0</v>
      </c>
      <c r="D176" s="265"/>
      <c r="E176" s="43"/>
      <c r="F176" s="93">
        <f t="shared" si="166"/>
        <v>0</v>
      </c>
      <c r="G176" s="230"/>
      <c r="H176" s="43"/>
      <c r="I176" s="87">
        <f t="shared" si="167"/>
        <v>0</v>
      </c>
      <c r="J176" s="265"/>
      <c r="K176" s="43"/>
      <c r="L176" s="93">
        <f t="shared" si="168"/>
        <v>0</v>
      </c>
      <c r="M176" s="230"/>
      <c r="N176" s="43"/>
      <c r="O176" s="87">
        <f t="shared" si="169"/>
        <v>0</v>
      </c>
      <c r="P176" s="311"/>
      <c r="Q176" s="331"/>
    </row>
    <row r="177" spans="1:17" ht="24" hidden="1" x14ac:dyDescent="0.25">
      <c r="A177" s="30">
        <v>3263</v>
      </c>
      <c r="B177" s="41" t="s">
        <v>172</v>
      </c>
      <c r="C177" s="190">
        <f t="shared" ref="C177:C240" si="170">SUM(F177,I177,L177,O177)</f>
        <v>0</v>
      </c>
      <c r="D177" s="265"/>
      <c r="E177" s="43"/>
      <c r="F177" s="93">
        <f t="shared" si="166"/>
        <v>0</v>
      </c>
      <c r="G177" s="230"/>
      <c r="H177" s="43"/>
      <c r="I177" s="87">
        <f t="shared" si="167"/>
        <v>0</v>
      </c>
      <c r="J177" s="265"/>
      <c r="K177" s="43"/>
      <c r="L177" s="93">
        <f t="shared" si="168"/>
        <v>0</v>
      </c>
      <c r="M177" s="230"/>
      <c r="N177" s="43"/>
      <c r="O177" s="87">
        <f t="shared" si="169"/>
        <v>0</v>
      </c>
      <c r="P177" s="311"/>
      <c r="Q177" s="331"/>
    </row>
    <row r="178" spans="1:17" ht="84" hidden="1" x14ac:dyDescent="0.25">
      <c r="A178" s="509">
        <v>3290</v>
      </c>
      <c r="B178" s="38" t="s">
        <v>300</v>
      </c>
      <c r="C178" s="201">
        <f t="shared" si="170"/>
        <v>0</v>
      </c>
      <c r="D178" s="128">
        <f t="shared" ref="D178:E178" si="171">SUM(D179:D182)</f>
        <v>0</v>
      </c>
      <c r="E178" s="75">
        <f t="shared" si="171"/>
        <v>0</v>
      </c>
      <c r="F178" s="175">
        <f>SUM(F179:F182)</f>
        <v>0</v>
      </c>
      <c r="G178" s="233">
        <f t="shared" ref="G178:O178" si="172">SUM(G179:G182)</f>
        <v>0</v>
      </c>
      <c r="H178" s="75">
        <f t="shared" si="172"/>
        <v>0</v>
      </c>
      <c r="I178" s="86">
        <f t="shared" si="172"/>
        <v>0</v>
      </c>
      <c r="J178" s="128">
        <f t="shared" si="172"/>
        <v>0</v>
      </c>
      <c r="K178" s="75">
        <f t="shared" si="172"/>
        <v>0</v>
      </c>
      <c r="L178" s="175">
        <f t="shared" si="172"/>
        <v>0</v>
      </c>
      <c r="M178" s="233">
        <f t="shared" si="172"/>
        <v>0</v>
      </c>
      <c r="N178" s="75">
        <f t="shared" si="172"/>
        <v>0</v>
      </c>
      <c r="O178" s="159">
        <f t="shared" si="172"/>
        <v>0</v>
      </c>
      <c r="P178" s="320"/>
      <c r="Q178" s="331"/>
    </row>
    <row r="179" spans="1:17" ht="72" hidden="1" x14ac:dyDescent="0.25">
      <c r="A179" s="30">
        <v>3291</v>
      </c>
      <c r="B179" s="41" t="s">
        <v>173</v>
      </c>
      <c r="C179" s="190">
        <f t="shared" si="170"/>
        <v>0</v>
      </c>
      <c r="D179" s="265"/>
      <c r="E179" s="43"/>
      <c r="F179" s="93">
        <f t="shared" ref="F179:F182" si="173">D179+E179</f>
        <v>0</v>
      </c>
      <c r="G179" s="230"/>
      <c r="H179" s="43"/>
      <c r="I179" s="87">
        <f t="shared" ref="I179:I182" si="174">G179+H179</f>
        <v>0</v>
      </c>
      <c r="J179" s="265"/>
      <c r="K179" s="43"/>
      <c r="L179" s="93">
        <f t="shared" ref="L179:L182" si="175">J179+K179</f>
        <v>0</v>
      </c>
      <c r="M179" s="230"/>
      <c r="N179" s="43"/>
      <c r="O179" s="87">
        <f t="shared" ref="O179:O182" si="176">M179+N179</f>
        <v>0</v>
      </c>
      <c r="P179" s="311"/>
      <c r="Q179" s="331"/>
    </row>
    <row r="180" spans="1:17" ht="72" hidden="1" x14ac:dyDescent="0.25">
      <c r="A180" s="30">
        <v>3292</v>
      </c>
      <c r="B180" s="41" t="s">
        <v>174</v>
      </c>
      <c r="C180" s="190">
        <f t="shared" si="170"/>
        <v>0</v>
      </c>
      <c r="D180" s="265"/>
      <c r="E180" s="43"/>
      <c r="F180" s="93">
        <f t="shared" si="173"/>
        <v>0</v>
      </c>
      <c r="G180" s="230"/>
      <c r="H180" s="43"/>
      <c r="I180" s="87">
        <f t="shared" si="174"/>
        <v>0</v>
      </c>
      <c r="J180" s="265"/>
      <c r="K180" s="43"/>
      <c r="L180" s="93">
        <f t="shared" si="175"/>
        <v>0</v>
      </c>
      <c r="M180" s="230"/>
      <c r="N180" s="43"/>
      <c r="O180" s="87">
        <f t="shared" si="176"/>
        <v>0</v>
      </c>
      <c r="P180" s="311"/>
      <c r="Q180" s="331"/>
    </row>
    <row r="181" spans="1:17" ht="72" hidden="1" x14ac:dyDescent="0.25">
      <c r="A181" s="30">
        <v>3293</v>
      </c>
      <c r="B181" s="41" t="s">
        <v>175</v>
      </c>
      <c r="C181" s="190">
        <f t="shared" si="170"/>
        <v>0</v>
      </c>
      <c r="D181" s="265"/>
      <c r="E181" s="43"/>
      <c r="F181" s="93">
        <f t="shared" si="173"/>
        <v>0</v>
      </c>
      <c r="G181" s="230"/>
      <c r="H181" s="43"/>
      <c r="I181" s="87">
        <f t="shared" si="174"/>
        <v>0</v>
      </c>
      <c r="J181" s="265"/>
      <c r="K181" s="43"/>
      <c r="L181" s="93">
        <f t="shared" si="175"/>
        <v>0</v>
      </c>
      <c r="M181" s="230"/>
      <c r="N181" s="43"/>
      <c r="O181" s="87">
        <f t="shared" si="176"/>
        <v>0</v>
      </c>
      <c r="P181" s="311"/>
      <c r="Q181" s="331"/>
    </row>
    <row r="182" spans="1:17" ht="60" hidden="1" x14ac:dyDescent="0.25">
      <c r="A182" s="79">
        <v>3294</v>
      </c>
      <c r="B182" s="41" t="s">
        <v>176</v>
      </c>
      <c r="C182" s="201">
        <f t="shared" si="170"/>
        <v>0</v>
      </c>
      <c r="D182" s="266"/>
      <c r="E182" s="80"/>
      <c r="F182" s="443">
        <f t="shared" si="173"/>
        <v>0</v>
      </c>
      <c r="G182" s="235"/>
      <c r="H182" s="80"/>
      <c r="I182" s="159">
        <f t="shared" si="174"/>
        <v>0</v>
      </c>
      <c r="J182" s="266"/>
      <c r="K182" s="80"/>
      <c r="L182" s="443">
        <f t="shared" si="175"/>
        <v>0</v>
      </c>
      <c r="M182" s="235"/>
      <c r="N182" s="80"/>
      <c r="O182" s="159">
        <f t="shared" si="176"/>
        <v>0</v>
      </c>
      <c r="P182" s="320"/>
      <c r="Q182" s="331"/>
    </row>
    <row r="183" spans="1:17" ht="48" hidden="1" x14ac:dyDescent="0.25">
      <c r="A183" s="49">
        <v>3300</v>
      </c>
      <c r="B183" s="78" t="s">
        <v>177</v>
      </c>
      <c r="C183" s="202">
        <f t="shared" si="170"/>
        <v>0</v>
      </c>
      <c r="D183" s="135">
        <f t="shared" ref="D183:E183" si="177">SUM(D184:D185)</f>
        <v>0</v>
      </c>
      <c r="E183" s="81">
        <f t="shared" si="177"/>
        <v>0</v>
      </c>
      <c r="F183" s="171">
        <f>SUM(F184:F185)</f>
        <v>0</v>
      </c>
      <c r="G183" s="236">
        <f t="shared" ref="G183:O183" si="178">SUM(G184:G185)</f>
        <v>0</v>
      </c>
      <c r="H183" s="81">
        <f t="shared" si="178"/>
        <v>0</v>
      </c>
      <c r="I183" s="121">
        <f t="shared" si="178"/>
        <v>0</v>
      </c>
      <c r="J183" s="135">
        <f t="shared" si="178"/>
        <v>0</v>
      </c>
      <c r="K183" s="81">
        <f t="shared" si="178"/>
        <v>0</v>
      </c>
      <c r="L183" s="171">
        <f t="shared" si="178"/>
        <v>0</v>
      </c>
      <c r="M183" s="236">
        <f t="shared" si="178"/>
        <v>0</v>
      </c>
      <c r="N183" s="81">
        <f t="shared" si="178"/>
        <v>0</v>
      </c>
      <c r="O183" s="121">
        <f t="shared" si="178"/>
        <v>0</v>
      </c>
      <c r="P183" s="440"/>
      <c r="Q183" s="331"/>
    </row>
    <row r="184" spans="1:17" ht="48" hidden="1" x14ac:dyDescent="0.25">
      <c r="A184" s="54">
        <v>3310</v>
      </c>
      <c r="B184" s="55" t="s">
        <v>178</v>
      </c>
      <c r="C184" s="195">
        <f t="shared" si="170"/>
        <v>0</v>
      </c>
      <c r="D184" s="262"/>
      <c r="E184" s="74"/>
      <c r="F184" s="172">
        <f t="shared" ref="F184:F185" si="179">D184+E184</f>
        <v>0</v>
      </c>
      <c r="G184" s="232"/>
      <c r="H184" s="74"/>
      <c r="I184" s="153">
        <f t="shared" ref="I184:I185" si="180">G184+H184</f>
        <v>0</v>
      </c>
      <c r="J184" s="262"/>
      <c r="K184" s="74"/>
      <c r="L184" s="172">
        <f t="shared" ref="L184:L185" si="181">J184+K184</f>
        <v>0</v>
      </c>
      <c r="M184" s="232"/>
      <c r="N184" s="74"/>
      <c r="O184" s="153">
        <f t="shared" ref="O184:O185" si="182">M184+N184</f>
        <v>0</v>
      </c>
      <c r="P184" s="313"/>
      <c r="Q184" s="331"/>
    </row>
    <row r="185" spans="1:17" ht="60" hidden="1" x14ac:dyDescent="0.25">
      <c r="A185" s="27">
        <v>3320</v>
      </c>
      <c r="B185" s="38" t="s">
        <v>179</v>
      </c>
      <c r="C185" s="189">
        <f t="shared" si="170"/>
        <v>0</v>
      </c>
      <c r="D185" s="264"/>
      <c r="E185" s="40"/>
      <c r="F185" s="175">
        <f t="shared" si="179"/>
        <v>0</v>
      </c>
      <c r="G185" s="220"/>
      <c r="H185" s="40"/>
      <c r="I185" s="86">
        <f t="shared" si="180"/>
        <v>0</v>
      </c>
      <c r="J185" s="264"/>
      <c r="K185" s="40"/>
      <c r="L185" s="175">
        <f t="shared" si="181"/>
        <v>0</v>
      </c>
      <c r="M185" s="220"/>
      <c r="N185" s="40"/>
      <c r="O185" s="86">
        <f t="shared" si="182"/>
        <v>0</v>
      </c>
      <c r="P185" s="310"/>
      <c r="Q185" s="331"/>
    </row>
    <row r="186" spans="1:17" hidden="1" x14ac:dyDescent="0.25">
      <c r="A186" s="83">
        <v>4000</v>
      </c>
      <c r="B186" s="67" t="s">
        <v>180</v>
      </c>
      <c r="C186" s="200">
        <f t="shared" si="170"/>
        <v>0</v>
      </c>
      <c r="D186" s="134">
        <f t="shared" ref="D186:E186" si="183">SUM(D187,D190)</f>
        <v>0</v>
      </c>
      <c r="E186" s="68">
        <f t="shared" si="183"/>
        <v>0</v>
      </c>
      <c r="F186" s="170">
        <f>SUM(F187,F190)</f>
        <v>0</v>
      </c>
      <c r="G186" s="227">
        <f t="shared" ref="G186:N186" si="184">SUM(G187,G190)</f>
        <v>0</v>
      </c>
      <c r="H186" s="68">
        <f t="shared" si="184"/>
        <v>0</v>
      </c>
      <c r="I186" s="122">
        <f t="shared" si="184"/>
        <v>0</v>
      </c>
      <c r="J186" s="134">
        <f t="shared" si="184"/>
        <v>0</v>
      </c>
      <c r="K186" s="68">
        <f t="shared" si="184"/>
        <v>0</v>
      </c>
      <c r="L186" s="170">
        <f t="shared" si="184"/>
        <v>0</v>
      </c>
      <c r="M186" s="227">
        <f t="shared" si="184"/>
        <v>0</v>
      </c>
      <c r="N186" s="68">
        <f t="shared" si="184"/>
        <v>0</v>
      </c>
      <c r="O186" s="122">
        <f>SUM(O187,O190)</f>
        <v>0</v>
      </c>
      <c r="P186" s="439"/>
      <c r="Q186" s="331"/>
    </row>
    <row r="187" spans="1:17" ht="24" hidden="1" x14ac:dyDescent="0.25">
      <c r="A187" s="84">
        <v>4200</v>
      </c>
      <c r="B187" s="69" t="s">
        <v>181</v>
      </c>
      <c r="C187" s="188">
        <f t="shared" si="170"/>
        <v>0</v>
      </c>
      <c r="D187" s="127">
        <f t="shared" ref="D187:E187" si="185">SUM(D188,D189)</f>
        <v>0</v>
      </c>
      <c r="E187" s="36">
        <f t="shared" si="185"/>
        <v>0</v>
      </c>
      <c r="F187" s="174">
        <f>SUM(F188,F189)</f>
        <v>0</v>
      </c>
      <c r="G187" s="228">
        <f t="shared" ref="G187:N187" si="186">SUM(G188,G189)</f>
        <v>0</v>
      </c>
      <c r="H187" s="36">
        <f t="shared" si="186"/>
        <v>0</v>
      </c>
      <c r="I187" s="120">
        <f t="shared" si="186"/>
        <v>0</v>
      </c>
      <c r="J187" s="127">
        <f t="shared" si="186"/>
        <v>0</v>
      </c>
      <c r="K187" s="36">
        <f t="shared" si="186"/>
        <v>0</v>
      </c>
      <c r="L187" s="174">
        <f t="shared" si="186"/>
        <v>0</v>
      </c>
      <c r="M187" s="228">
        <f t="shared" si="186"/>
        <v>0</v>
      </c>
      <c r="N187" s="36">
        <f t="shared" si="186"/>
        <v>0</v>
      </c>
      <c r="O187" s="120">
        <f>SUM(O188,O189)</f>
        <v>0</v>
      </c>
      <c r="P187" s="317"/>
      <c r="Q187" s="331"/>
    </row>
    <row r="188" spans="1:17" ht="36" hidden="1" x14ac:dyDescent="0.25">
      <c r="A188" s="509">
        <v>4240</v>
      </c>
      <c r="B188" s="38" t="s">
        <v>182</v>
      </c>
      <c r="C188" s="189">
        <f t="shared" si="170"/>
        <v>0</v>
      </c>
      <c r="D188" s="264"/>
      <c r="E188" s="40"/>
      <c r="F188" s="175">
        <f t="shared" ref="F188:F189" si="187">D188+E188</f>
        <v>0</v>
      </c>
      <c r="G188" s="220"/>
      <c r="H188" s="40"/>
      <c r="I188" s="86">
        <f t="shared" ref="I188:I189" si="188">G188+H188</f>
        <v>0</v>
      </c>
      <c r="J188" s="264"/>
      <c r="K188" s="40"/>
      <c r="L188" s="175">
        <f t="shared" ref="L188:L189" si="189">J188+K188</f>
        <v>0</v>
      </c>
      <c r="M188" s="220"/>
      <c r="N188" s="40"/>
      <c r="O188" s="86">
        <f t="shared" ref="O188:O189" si="190">M188+N188</f>
        <v>0</v>
      </c>
      <c r="P188" s="310"/>
      <c r="Q188" s="331"/>
    </row>
    <row r="189" spans="1:17" ht="24" hidden="1" x14ac:dyDescent="0.25">
      <c r="A189" s="72">
        <v>4250</v>
      </c>
      <c r="B189" s="41" t="s">
        <v>183</v>
      </c>
      <c r="C189" s="190">
        <f t="shared" si="170"/>
        <v>0</v>
      </c>
      <c r="D189" s="265"/>
      <c r="E189" s="43"/>
      <c r="F189" s="93">
        <f t="shared" si="187"/>
        <v>0</v>
      </c>
      <c r="G189" s="230"/>
      <c r="H189" s="43"/>
      <c r="I189" s="87">
        <f t="shared" si="188"/>
        <v>0</v>
      </c>
      <c r="J189" s="265"/>
      <c r="K189" s="43"/>
      <c r="L189" s="93">
        <f t="shared" si="189"/>
        <v>0</v>
      </c>
      <c r="M189" s="230"/>
      <c r="N189" s="43"/>
      <c r="O189" s="87">
        <f t="shared" si="190"/>
        <v>0</v>
      </c>
      <c r="P189" s="311"/>
      <c r="Q189" s="331"/>
    </row>
    <row r="190" spans="1:17" hidden="1" x14ac:dyDescent="0.25">
      <c r="A190" s="34">
        <v>4300</v>
      </c>
      <c r="B190" s="69" t="s">
        <v>184</v>
      </c>
      <c r="C190" s="188">
        <f t="shared" si="170"/>
        <v>0</v>
      </c>
      <c r="D190" s="127">
        <f t="shared" ref="D190:E190" si="191">SUM(D191)</f>
        <v>0</v>
      </c>
      <c r="E190" s="36">
        <f t="shared" si="191"/>
        <v>0</v>
      </c>
      <c r="F190" s="174">
        <f>SUM(F191)</f>
        <v>0</v>
      </c>
      <c r="G190" s="228">
        <f t="shared" ref="G190:N190" si="192">SUM(G191)</f>
        <v>0</v>
      </c>
      <c r="H190" s="36">
        <f t="shared" si="192"/>
        <v>0</v>
      </c>
      <c r="I190" s="120">
        <f t="shared" si="192"/>
        <v>0</v>
      </c>
      <c r="J190" s="127">
        <f t="shared" si="192"/>
        <v>0</v>
      </c>
      <c r="K190" s="36">
        <f t="shared" si="192"/>
        <v>0</v>
      </c>
      <c r="L190" s="174">
        <f t="shared" si="192"/>
        <v>0</v>
      </c>
      <c r="M190" s="228">
        <f t="shared" si="192"/>
        <v>0</v>
      </c>
      <c r="N190" s="36">
        <f t="shared" si="192"/>
        <v>0</v>
      </c>
      <c r="O190" s="120">
        <f>SUM(O191)</f>
        <v>0</v>
      </c>
      <c r="P190" s="317"/>
      <c r="Q190" s="331"/>
    </row>
    <row r="191" spans="1:17" ht="24" hidden="1" x14ac:dyDescent="0.25">
      <c r="A191" s="509">
        <v>4310</v>
      </c>
      <c r="B191" s="38" t="s">
        <v>185</v>
      </c>
      <c r="C191" s="189">
        <f t="shared" si="170"/>
        <v>0</v>
      </c>
      <c r="D191" s="128">
        <f t="shared" ref="D191:E191" si="193">SUM(D192:D192)</f>
        <v>0</v>
      </c>
      <c r="E191" s="75">
        <f t="shared" si="193"/>
        <v>0</v>
      </c>
      <c r="F191" s="175">
        <f>SUM(F192:F192)</f>
        <v>0</v>
      </c>
      <c r="G191" s="233">
        <f t="shared" ref="G191:N191" si="194">SUM(G192:G192)</f>
        <v>0</v>
      </c>
      <c r="H191" s="75">
        <f t="shared" si="194"/>
        <v>0</v>
      </c>
      <c r="I191" s="86">
        <f t="shared" si="194"/>
        <v>0</v>
      </c>
      <c r="J191" s="128">
        <f t="shared" si="194"/>
        <v>0</v>
      </c>
      <c r="K191" s="75">
        <f t="shared" si="194"/>
        <v>0</v>
      </c>
      <c r="L191" s="175">
        <f t="shared" si="194"/>
        <v>0</v>
      </c>
      <c r="M191" s="233">
        <f t="shared" si="194"/>
        <v>0</v>
      </c>
      <c r="N191" s="75">
        <f t="shared" si="194"/>
        <v>0</v>
      </c>
      <c r="O191" s="86">
        <f>SUM(O192:O192)</f>
        <v>0</v>
      </c>
      <c r="P191" s="310"/>
      <c r="Q191" s="331"/>
    </row>
    <row r="192" spans="1:17" ht="36" hidden="1" x14ac:dyDescent="0.25">
      <c r="A192" s="30">
        <v>4311</v>
      </c>
      <c r="B192" s="41" t="s">
        <v>186</v>
      </c>
      <c r="C192" s="190">
        <f t="shared" si="170"/>
        <v>0</v>
      </c>
      <c r="D192" s="265"/>
      <c r="E192" s="43"/>
      <c r="F192" s="93">
        <f>D192+E192</f>
        <v>0</v>
      </c>
      <c r="G192" s="230"/>
      <c r="H192" s="43"/>
      <c r="I192" s="87">
        <f>G192+H192</f>
        <v>0</v>
      </c>
      <c r="J192" s="265"/>
      <c r="K192" s="43"/>
      <c r="L192" s="93">
        <f>J192+K192</f>
        <v>0</v>
      </c>
      <c r="M192" s="230"/>
      <c r="N192" s="43"/>
      <c r="O192" s="87">
        <f>M192+N192</f>
        <v>0</v>
      </c>
      <c r="P192" s="311"/>
      <c r="Q192" s="331"/>
    </row>
    <row r="193" spans="1:17" s="19" customFormat="1" ht="24" x14ac:dyDescent="0.25">
      <c r="A193" s="85"/>
      <c r="B193" s="17" t="s">
        <v>187</v>
      </c>
      <c r="C193" s="199">
        <f t="shared" si="170"/>
        <v>400</v>
      </c>
      <c r="D193" s="133">
        <f t="shared" ref="D193:E193" si="195">SUM(D194,D229,D268)</f>
        <v>400</v>
      </c>
      <c r="E193" s="278">
        <f t="shared" si="195"/>
        <v>0</v>
      </c>
      <c r="F193" s="306">
        <f>SUM(F194,F229,F268)</f>
        <v>400</v>
      </c>
      <c r="G193" s="226">
        <f t="shared" ref="G193:N193" si="196">SUM(G194,G229,G268)</f>
        <v>0</v>
      </c>
      <c r="H193" s="278">
        <f t="shared" si="196"/>
        <v>0</v>
      </c>
      <c r="I193" s="306">
        <f t="shared" si="196"/>
        <v>0</v>
      </c>
      <c r="J193" s="133">
        <f t="shared" si="196"/>
        <v>0</v>
      </c>
      <c r="K193" s="66">
        <f t="shared" si="196"/>
        <v>0</v>
      </c>
      <c r="L193" s="169">
        <f t="shared" si="196"/>
        <v>0</v>
      </c>
      <c r="M193" s="226">
        <f t="shared" si="196"/>
        <v>0</v>
      </c>
      <c r="N193" s="66">
        <f t="shared" si="196"/>
        <v>0</v>
      </c>
      <c r="O193" s="161">
        <f>SUM(O194,O229,O268)</f>
        <v>0</v>
      </c>
      <c r="P193" s="444"/>
      <c r="Q193" s="182"/>
    </row>
    <row r="194" spans="1:17" x14ac:dyDescent="0.25">
      <c r="A194" s="67">
        <v>5000</v>
      </c>
      <c r="B194" s="67" t="s">
        <v>188</v>
      </c>
      <c r="C194" s="200">
        <f t="shared" si="170"/>
        <v>400</v>
      </c>
      <c r="D194" s="134">
        <f t="shared" ref="D194:E194" si="197">D195+D203</f>
        <v>400</v>
      </c>
      <c r="E194" s="122">
        <f t="shared" si="197"/>
        <v>0</v>
      </c>
      <c r="F194" s="307">
        <f>F195+F203</f>
        <v>400</v>
      </c>
      <c r="G194" s="227">
        <f t="shared" ref="G194:N194" si="198">G195+G203</f>
        <v>0</v>
      </c>
      <c r="H194" s="122">
        <f t="shared" si="198"/>
        <v>0</v>
      </c>
      <c r="I194" s="307">
        <f t="shared" si="198"/>
        <v>0</v>
      </c>
      <c r="J194" s="134">
        <f t="shared" si="198"/>
        <v>0</v>
      </c>
      <c r="K194" s="68">
        <f t="shared" si="198"/>
        <v>0</v>
      </c>
      <c r="L194" s="170">
        <f t="shared" si="198"/>
        <v>0</v>
      </c>
      <c r="M194" s="227">
        <f t="shared" si="198"/>
        <v>0</v>
      </c>
      <c r="N194" s="68">
        <f t="shared" si="198"/>
        <v>0</v>
      </c>
      <c r="O194" s="122">
        <f>O195+O203</f>
        <v>0</v>
      </c>
      <c r="P194" s="439"/>
      <c r="Q194" s="331"/>
    </row>
    <row r="195" spans="1:17" hidden="1" x14ac:dyDescent="0.25">
      <c r="A195" s="34">
        <v>5100</v>
      </c>
      <c r="B195" s="69" t="s">
        <v>189</v>
      </c>
      <c r="C195" s="188">
        <f t="shared" si="170"/>
        <v>0</v>
      </c>
      <c r="D195" s="127">
        <f t="shared" ref="D195:E195" si="199">D196+D197+D200+D201+D202</f>
        <v>0</v>
      </c>
      <c r="E195" s="36">
        <f t="shared" si="199"/>
        <v>0</v>
      </c>
      <c r="F195" s="174">
        <f>F196+F197+F200+F201+F202</f>
        <v>0</v>
      </c>
      <c r="G195" s="228">
        <f t="shared" ref="G195:N195" si="200">G196+G197+G200+G201+G202</f>
        <v>0</v>
      </c>
      <c r="H195" s="36">
        <f t="shared" si="200"/>
        <v>0</v>
      </c>
      <c r="I195" s="120">
        <f t="shared" si="200"/>
        <v>0</v>
      </c>
      <c r="J195" s="127">
        <f t="shared" si="200"/>
        <v>0</v>
      </c>
      <c r="K195" s="36">
        <f t="shared" si="200"/>
        <v>0</v>
      </c>
      <c r="L195" s="174">
        <f t="shared" si="200"/>
        <v>0</v>
      </c>
      <c r="M195" s="228">
        <f t="shared" si="200"/>
        <v>0</v>
      </c>
      <c r="N195" s="36">
        <f t="shared" si="200"/>
        <v>0</v>
      </c>
      <c r="O195" s="120">
        <f>O196+O197+O200+O201+O202</f>
        <v>0</v>
      </c>
      <c r="P195" s="317"/>
      <c r="Q195" s="331"/>
    </row>
    <row r="196" spans="1:17" hidden="1" x14ac:dyDescent="0.25">
      <c r="A196" s="509">
        <v>5110</v>
      </c>
      <c r="B196" s="38" t="s">
        <v>190</v>
      </c>
      <c r="C196" s="189">
        <f t="shared" si="170"/>
        <v>0</v>
      </c>
      <c r="D196" s="264"/>
      <c r="E196" s="40"/>
      <c r="F196" s="175">
        <f>D196+E196</f>
        <v>0</v>
      </c>
      <c r="G196" s="220"/>
      <c r="H196" s="40"/>
      <c r="I196" s="86">
        <f>G196+H196</f>
        <v>0</v>
      </c>
      <c r="J196" s="264"/>
      <c r="K196" s="40"/>
      <c r="L196" s="175">
        <f>J196+K196</f>
        <v>0</v>
      </c>
      <c r="M196" s="220"/>
      <c r="N196" s="40"/>
      <c r="O196" s="86">
        <f>M196+N196</f>
        <v>0</v>
      </c>
      <c r="P196" s="310"/>
      <c r="Q196" s="331"/>
    </row>
    <row r="197" spans="1:17" ht="24" hidden="1" x14ac:dyDescent="0.25">
      <c r="A197" s="72">
        <v>5120</v>
      </c>
      <c r="B197" s="41" t="s">
        <v>191</v>
      </c>
      <c r="C197" s="190">
        <f t="shared" si="170"/>
        <v>0</v>
      </c>
      <c r="D197" s="129">
        <f t="shared" ref="D197:E197" si="201">D198+D199</f>
        <v>0</v>
      </c>
      <c r="E197" s="73">
        <f t="shared" si="201"/>
        <v>0</v>
      </c>
      <c r="F197" s="93">
        <f>F198+F199</f>
        <v>0</v>
      </c>
      <c r="G197" s="231">
        <f t="shared" ref="G197:O197" si="202">G198+G199</f>
        <v>0</v>
      </c>
      <c r="H197" s="73">
        <f t="shared" si="202"/>
        <v>0</v>
      </c>
      <c r="I197" s="87">
        <f t="shared" si="202"/>
        <v>0</v>
      </c>
      <c r="J197" s="129">
        <f t="shared" si="202"/>
        <v>0</v>
      </c>
      <c r="K197" s="73">
        <f t="shared" si="202"/>
        <v>0</v>
      </c>
      <c r="L197" s="93">
        <f t="shared" si="202"/>
        <v>0</v>
      </c>
      <c r="M197" s="231">
        <f t="shared" si="202"/>
        <v>0</v>
      </c>
      <c r="N197" s="73">
        <f t="shared" si="202"/>
        <v>0</v>
      </c>
      <c r="O197" s="87">
        <f t="shared" si="202"/>
        <v>0</v>
      </c>
      <c r="P197" s="311"/>
      <c r="Q197" s="331"/>
    </row>
    <row r="198" spans="1:17" hidden="1" x14ac:dyDescent="0.25">
      <c r="A198" s="30">
        <v>5121</v>
      </c>
      <c r="B198" s="41" t="s">
        <v>192</v>
      </c>
      <c r="C198" s="190">
        <f t="shared" si="170"/>
        <v>0</v>
      </c>
      <c r="D198" s="265"/>
      <c r="E198" s="43"/>
      <c r="F198" s="93">
        <f t="shared" ref="F198:F202" si="203">D198+E198</f>
        <v>0</v>
      </c>
      <c r="G198" s="230"/>
      <c r="H198" s="43"/>
      <c r="I198" s="87">
        <f t="shared" ref="I198:I202" si="204">G198+H198</f>
        <v>0</v>
      </c>
      <c r="J198" s="265"/>
      <c r="K198" s="43"/>
      <c r="L198" s="93">
        <f t="shared" ref="L198:L202" si="205">J198+K198</f>
        <v>0</v>
      </c>
      <c r="M198" s="230"/>
      <c r="N198" s="43"/>
      <c r="O198" s="87">
        <f t="shared" ref="O198:O202" si="206">M198+N198</f>
        <v>0</v>
      </c>
      <c r="P198" s="311"/>
      <c r="Q198" s="331"/>
    </row>
    <row r="199" spans="1:17" ht="24" hidden="1" x14ac:dyDescent="0.25">
      <c r="A199" s="30">
        <v>5129</v>
      </c>
      <c r="B199" s="41" t="s">
        <v>193</v>
      </c>
      <c r="C199" s="190">
        <f t="shared" si="170"/>
        <v>0</v>
      </c>
      <c r="D199" s="265"/>
      <c r="E199" s="43"/>
      <c r="F199" s="93">
        <f t="shared" si="203"/>
        <v>0</v>
      </c>
      <c r="G199" s="230"/>
      <c r="H199" s="43"/>
      <c r="I199" s="87">
        <f t="shared" si="204"/>
        <v>0</v>
      </c>
      <c r="J199" s="265"/>
      <c r="K199" s="43"/>
      <c r="L199" s="93">
        <f t="shared" si="205"/>
        <v>0</v>
      </c>
      <c r="M199" s="230"/>
      <c r="N199" s="43"/>
      <c r="O199" s="87">
        <f t="shared" si="206"/>
        <v>0</v>
      </c>
      <c r="P199" s="311"/>
      <c r="Q199" s="331"/>
    </row>
    <row r="200" spans="1:17" hidden="1" x14ac:dyDescent="0.25">
      <c r="A200" s="72">
        <v>5130</v>
      </c>
      <c r="B200" s="41" t="s">
        <v>194</v>
      </c>
      <c r="C200" s="190">
        <f t="shared" si="170"/>
        <v>0</v>
      </c>
      <c r="D200" s="265"/>
      <c r="E200" s="43"/>
      <c r="F200" s="93">
        <f t="shared" si="203"/>
        <v>0</v>
      </c>
      <c r="G200" s="230"/>
      <c r="H200" s="43"/>
      <c r="I200" s="87">
        <f t="shared" si="204"/>
        <v>0</v>
      </c>
      <c r="J200" s="265"/>
      <c r="K200" s="43"/>
      <c r="L200" s="93">
        <f t="shared" si="205"/>
        <v>0</v>
      </c>
      <c r="M200" s="230"/>
      <c r="N200" s="43"/>
      <c r="O200" s="87">
        <f t="shared" si="206"/>
        <v>0</v>
      </c>
      <c r="P200" s="311"/>
      <c r="Q200" s="331"/>
    </row>
    <row r="201" spans="1:17" hidden="1" x14ac:dyDescent="0.25">
      <c r="A201" s="72">
        <v>5140</v>
      </c>
      <c r="B201" s="41" t="s">
        <v>195</v>
      </c>
      <c r="C201" s="190">
        <f t="shared" si="170"/>
        <v>0</v>
      </c>
      <c r="D201" s="265"/>
      <c r="E201" s="43"/>
      <c r="F201" s="93">
        <f t="shared" si="203"/>
        <v>0</v>
      </c>
      <c r="G201" s="230"/>
      <c r="H201" s="43"/>
      <c r="I201" s="87">
        <f t="shared" si="204"/>
        <v>0</v>
      </c>
      <c r="J201" s="265"/>
      <c r="K201" s="43"/>
      <c r="L201" s="93">
        <f t="shared" si="205"/>
        <v>0</v>
      </c>
      <c r="M201" s="230"/>
      <c r="N201" s="43"/>
      <c r="O201" s="87">
        <f t="shared" si="206"/>
        <v>0</v>
      </c>
      <c r="P201" s="311"/>
      <c r="Q201" s="331"/>
    </row>
    <row r="202" spans="1:17" ht="24" hidden="1" x14ac:dyDescent="0.25">
      <c r="A202" s="72">
        <v>5170</v>
      </c>
      <c r="B202" s="41" t="s">
        <v>196</v>
      </c>
      <c r="C202" s="190">
        <f t="shared" si="170"/>
        <v>0</v>
      </c>
      <c r="D202" s="265"/>
      <c r="E202" s="43"/>
      <c r="F202" s="93">
        <f t="shared" si="203"/>
        <v>0</v>
      </c>
      <c r="G202" s="230"/>
      <c r="H202" s="43"/>
      <c r="I202" s="87">
        <f t="shared" si="204"/>
        <v>0</v>
      </c>
      <c r="J202" s="265"/>
      <c r="K202" s="43"/>
      <c r="L202" s="93">
        <f t="shared" si="205"/>
        <v>0</v>
      </c>
      <c r="M202" s="230"/>
      <c r="N202" s="43"/>
      <c r="O202" s="87">
        <f t="shared" si="206"/>
        <v>0</v>
      </c>
      <c r="P202" s="311"/>
      <c r="Q202" s="331"/>
    </row>
    <row r="203" spans="1:17" x14ac:dyDescent="0.25">
      <c r="A203" s="34">
        <v>5200</v>
      </c>
      <c r="B203" s="69" t="s">
        <v>197</v>
      </c>
      <c r="C203" s="188">
        <f t="shared" si="170"/>
        <v>400</v>
      </c>
      <c r="D203" s="127">
        <f t="shared" ref="D203:E203" si="207">D204+D214+D215+D224+D225+D226+D228</f>
        <v>400</v>
      </c>
      <c r="E203" s="120">
        <f t="shared" si="207"/>
        <v>0</v>
      </c>
      <c r="F203" s="314">
        <f>F204+F214+F215+F224+F225+F226+F228</f>
        <v>400</v>
      </c>
      <c r="G203" s="228">
        <f t="shared" ref="G203:O203" si="208">G204+G214+G215+G224+G225+G226+G228</f>
        <v>0</v>
      </c>
      <c r="H203" s="120">
        <f t="shared" si="208"/>
        <v>0</v>
      </c>
      <c r="I203" s="314">
        <f t="shared" si="208"/>
        <v>0</v>
      </c>
      <c r="J203" s="127">
        <f t="shared" si="208"/>
        <v>0</v>
      </c>
      <c r="K203" s="36">
        <f t="shared" si="208"/>
        <v>0</v>
      </c>
      <c r="L203" s="174">
        <f t="shared" si="208"/>
        <v>0</v>
      </c>
      <c r="M203" s="228">
        <f t="shared" si="208"/>
        <v>0</v>
      </c>
      <c r="N203" s="36">
        <f t="shared" si="208"/>
        <v>0</v>
      </c>
      <c r="O203" s="120">
        <f t="shared" si="208"/>
        <v>0</v>
      </c>
      <c r="P203" s="317"/>
      <c r="Q203" s="331"/>
    </row>
    <row r="204" spans="1:17" hidden="1" x14ac:dyDescent="0.25">
      <c r="A204" s="70">
        <v>5210</v>
      </c>
      <c r="B204" s="55" t="s">
        <v>198</v>
      </c>
      <c r="C204" s="195">
        <f t="shared" si="170"/>
        <v>0</v>
      </c>
      <c r="D204" s="82">
        <f>SUM(D205:D213)</f>
        <v>0</v>
      </c>
      <c r="E204" s="71">
        <f>SUM(E205:E213)</f>
        <v>0</v>
      </c>
      <c r="F204" s="172">
        <f t="shared" ref="F204:N204" si="209">SUM(F205:F213)</f>
        <v>0</v>
      </c>
      <c r="G204" s="229">
        <f t="shared" si="209"/>
        <v>0</v>
      </c>
      <c r="H204" s="71">
        <f t="shared" si="209"/>
        <v>0</v>
      </c>
      <c r="I204" s="153">
        <f t="shared" si="209"/>
        <v>0</v>
      </c>
      <c r="J204" s="82">
        <f t="shared" si="209"/>
        <v>0</v>
      </c>
      <c r="K204" s="71">
        <f t="shared" si="209"/>
        <v>0</v>
      </c>
      <c r="L204" s="172">
        <f t="shared" si="209"/>
        <v>0</v>
      </c>
      <c r="M204" s="229">
        <f t="shared" si="209"/>
        <v>0</v>
      </c>
      <c r="N204" s="71">
        <f t="shared" si="209"/>
        <v>0</v>
      </c>
      <c r="O204" s="153">
        <f>SUM(O205:O213)</f>
        <v>0</v>
      </c>
      <c r="P204" s="313"/>
      <c r="Q204" s="331"/>
    </row>
    <row r="205" spans="1:17" hidden="1" x14ac:dyDescent="0.25">
      <c r="A205" s="27">
        <v>5211</v>
      </c>
      <c r="B205" s="38" t="s">
        <v>199</v>
      </c>
      <c r="C205" s="189">
        <f t="shared" si="170"/>
        <v>0</v>
      </c>
      <c r="D205" s="264"/>
      <c r="E205" s="40"/>
      <c r="F205" s="175">
        <f t="shared" ref="F205:F214" si="210">D205+E205</f>
        <v>0</v>
      </c>
      <c r="G205" s="220"/>
      <c r="H205" s="40"/>
      <c r="I205" s="86">
        <f t="shared" ref="I205:I214" si="211">G205+H205</f>
        <v>0</v>
      </c>
      <c r="J205" s="264"/>
      <c r="K205" s="40"/>
      <c r="L205" s="175">
        <f t="shared" ref="L205:L214" si="212">J205+K205</f>
        <v>0</v>
      </c>
      <c r="M205" s="220"/>
      <c r="N205" s="40"/>
      <c r="O205" s="86">
        <f t="shared" ref="O205:O214" si="213">M205+N205</f>
        <v>0</v>
      </c>
      <c r="P205" s="310"/>
      <c r="Q205" s="331"/>
    </row>
    <row r="206" spans="1:17" hidden="1" x14ac:dyDescent="0.25">
      <c r="A206" s="30">
        <v>5212</v>
      </c>
      <c r="B206" s="41" t="s">
        <v>200</v>
      </c>
      <c r="C206" s="190">
        <f t="shared" si="170"/>
        <v>0</v>
      </c>
      <c r="D206" s="265"/>
      <c r="E206" s="43"/>
      <c r="F206" s="93">
        <f t="shared" si="210"/>
        <v>0</v>
      </c>
      <c r="G206" s="230"/>
      <c r="H206" s="43"/>
      <c r="I206" s="87">
        <f t="shared" si="211"/>
        <v>0</v>
      </c>
      <c r="J206" s="265"/>
      <c r="K206" s="43"/>
      <c r="L206" s="93">
        <f t="shared" si="212"/>
        <v>0</v>
      </c>
      <c r="M206" s="230"/>
      <c r="N206" s="43"/>
      <c r="O206" s="87">
        <f t="shared" si="213"/>
        <v>0</v>
      </c>
      <c r="P206" s="311"/>
      <c r="Q206" s="331"/>
    </row>
    <row r="207" spans="1:17" hidden="1" x14ac:dyDescent="0.25">
      <c r="A207" s="30">
        <v>5213</v>
      </c>
      <c r="B207" s="41" t="s">
        <v>201</v>
      </c>
      <c r="C207" s="190">
        <f t="shared" si="170"/>
        <v>0</v>
      </c>
      <c r="D207" s="265"/>
      <c r="E207" s="43"/>
      <c r="F207" s="93">
        <f t="shared" si="210"/>
        <v>0</v>
      </c>
      <c r="G207" s="230"/>
      <c r="H207" s="43"/>
      <c r="I207" s="87">
        <f t="shared" si="211"/>
        <v>0</v>
      </c>
      <c r="J207" s="265"/>
      <c r="K207" s="43"/>
      <c r="L207" s="93">
        <f t="shared" si="212"/>
        <v>0</v>
      </c>
      <c r="M207" s="230"/>
      <c r="N207" s="43"/>
      <c r="O207" s="87">
        <f t="shared" si="213"/>
        <v>0</v>
      </c>
      <c r="P207" s="311"/>
      <c r="Q207" s="331"/>
    </row>
    <row r="208" spans="1:17" hidden="1" x14ac:dyDescent="0.25">
      <c r="A208" s="30">
        <v>5214</v>
      </c>
      <c r="B208" s="41" t="s">
        <v>202</v>
      </c>
      <c r="C208" s="190">
        <f t="shared" si="170"/>
        <v>0</v>
      </c>
      <c r="D208" s="265"/>
      <c r="E208" s="43"/>
      <c r="F208" s="93">
        <f t="shared" si="210"/>
        <v>0</v>
      </c>
      <c r="G208" s="230"/>
      <c r="H208" s="43"/>
      <c r="I208" s="87">
        <f t="shared" si="211"/>
        <v>0</v>
      </c>
      <c r="J208" s="265"/>
      <c r="K208" s="43"/>
      <c r="L208" s="93">
        <f t="shared" si="212"/>
        <v>0</v>
      </c>
      <c r="M208" s="230"/>
      <c r="N208" s="43"/>
      <c r="O208" s="87">
        <f t="shared" si="213"/>
        <v>0</v>
      </c>
      <c r="P208" s="311"/>
      <c r="Q208" s="331"/>
    </row>
    <row r="209" spans="1:17" hidden="1" x14ac:dyDescent="0.25">
      <c r="A209" s="30">
        <v>5215</v>
      </c>
      <c r="B209" s="41" t="s">
        <v>203</v>
      </c>
      <c r="C209" s="190">
        <f t="shared" si="170"/>
        <v>0</v>
      </c>
      <c r="D209" s="265"/>
      <c r="E209" s="43"/>
      <c r="F209" s="93">
        <f t="shared" si="210"/>
        <v>0</v>
      </c>
      <c r="G209" s="230"/>
      <c r="H209" s="43"/>
      <c r="I209" s="87">
        <f t="shared" si="211"/>
        <v>0</v>
      </c>
      <c r="J209" s="265"/>
      <c r="K209" s="43"/>
      <c r="L209" s="93">
        <f t="shared" si="212"/>
        <v>0</v>
      </c>
      <c r="M209" s="230"/>
      <c r="N209" s="43"/>
      <c r="O209" s="87">
        <f t="shared" si="213"/>
        <v>0</v>
      </c>
      <c r="P209" s="311"/>
      <c r="Q209" s="331"/>
    </row>
    <row r="210" spans="1:17" ht="24" hidden="1" x14ac:dyDescent="0.25">
      <c r="A210" s="30">
        <v>5216</v>
      </c>
      <c r="B210" s="41" t="s">
        <v>204</v>
      </c>
      <c r="C210" s="190">
        <f t="shared" si="170"/>
        <v>0</v>
      </c>
      <c r="D210" s="265"/>
      <c r="E210" s="43"/>
      <c r="F210" s="93">
        <f t="shared" si="210"/>
        <v>0</v>
      </c>
      <c r="G210" s="230"/>
      <c r="H210" s="43"/>
      <c r="I210" s="87">
        <f t="shared" si="211"/>
        <v>0</v>
      </c>
      <c r="J210" s="265"/>
      <c r="K210" s="43"/>
      <c r="L210" s="93">
        <f t="shared" si="212"/>
        <v>0</v>
      </c>
      <c r="M210" s="230"/>
      <c r="N210" s="43"/>
      <c r="O210" s="87">
        <f t="shared" si="213"/>
        <v>0</v>
      </c>
      <c r="P210" s="311"/>
      <c r="Q210" s="331"/>
    </row>
    <row r="211" spans="1:17" hidden="1" x14ac:dyDescent="0.25">
      <c r="A211" s="30">
        <v>5217</v>
      </c>
      <c r="B211" s="41" t="s">
        <v>205</v>
      </c>
      <c r="C211" s="190">
        <f t="shared" si="170"/>
        <v>0</v>
      </c>
      <c r="D211" s="265"/>
      <c r="E211" s="43"/>
      <c r="F211" s="93">
        <f t="shared" si="210"/>
        <v>0</v>
      </c>
      <c r="G211" s="230"/>
      <c r="H211" s="43"/>
      <c r="I211" s="87">
        <f t="shared" si="211"/>
        <v>0</v>
      </c>
      <c r="J211" s="265"/>
      <c r="K211" s="43"/>
      <c r="L211" s="93">
        <f t="shared" si="212"/>
        <v>0</v>
      </c>
      <c r="M211" s="230"/>
      <c r="N211" s="43"/>
      <c r="O211" s="87">
        <f t="shared" si="213"/>
        <v>0</v>
      </c>
      <c r="P211" s="311"/>
      <c r="Q211" s="331"/>
    </row>
    <row r="212" spans="1:17" hidden="1" x14ac:dyDescent="0.25">
      <c r="A212" s="30">
        <v>5218</v>
      </c>
      <c r="B212" s="41" t="s">
        <v>206</v>
      </c>
      <c r="C212" s="190">
        <f t="shared" si="170"/>
        <v>0</v>
      </c>
      <c r="D212" s="265"/>
      <c r="E212" s="43"/>
      <c r="F212" s="93">
        <f t="shared" si="210"/>
        <v>0</v>
      </c>
      <c r="G212" s="230"/>
      <c r="H212" s="43"/>
      <c r="I212" s="87">
        <f t="shared" si="211"/>
        <v>0</v>
      </c>
      <c r="J212" s="265"/>
      <c r="K212" s="43"/>
      <c r="L212" s="93">
        <f t="shared" si="212"/>
        <v>0</v>
      </c>
      <c r="M212" s="230"/>
      <c r="N212" s="43"/>
      <c r="O212" s="87">
        <f t="shared" si="213"/>
        <v>0</v>
      </c>
      <c r="P212" s="311"/>
      <c r="Q212" s="331"/>
    </row>
    <row r="213" spans="1:17" hidden="1" x14ac:dyDescent="0.25">
      <c r="A213" s="30">
        <v>5219</v>
      </c>
      <c r="B213" s="41" t="s">
        <v>207</v>
      </c>
      <c r="C213" s="190">
        <f t="shared" si="170"/>
        <v>0</v>
      </c>
      <c r="D213" s="265"/>
      <c r="E213" s="43"/>
      <c r="F213" s="93">
        <f t="shared" si="210"/>
        <v>0</v>
      </c>
      <c r="G213" s="230"/>
      <c r="H213" s="43"/>
      <c r="I213" s="87">
        <f t="shared" si="211"/>
        <v>0</v>
      </c>
      <c r="J213" s="265"/>
      <c r="K213" s="43"/>
      <c r="L213" s="93">
        <f t="shared" si="212"/>
        <v>0</v>
      </c>
      <c r="M213" s="230"/>
      <c r="N213" s="43"/>
      <c r="O213" s="87">
        <f t="shared" si="213"/>
        <v>0</v>
      </c>
      <c r="P213" s="311"/>
      <c r="Q213" s="331"/>
    </row>
    <row r="214" spans="1:17" ht="13.5" hidden="1" customHeight="1" x14ac:dyDescent="0.25">
      <c r="A214" s="72">
        <v>5220</v>
      </c>
      <c r="B214" s="41" t="s">
        <v>208</v>
      </c>
      <c r="C214" s="190">
        <f t="shared" si="170"/>
        <v>0</v>
      </c>
      <c r="D214" s="265"/>
      <c r="E214" s="43"/>
      <c r="F214" s="93">
        <f t="shared" si="210"/>
        <v>0</v>
      </c>
      <c r="G214" s="230"/>
      <c r="H214" s="43"/>
      <c r="I214" s="87">
        <f t="shared" si="211"/>
        <v>0</v>
      </c>
      <c r="J214" s="265"/>
      <c r="K214" s="43"/>
      <c r="L214" s="93">
        <f t="shared" si="212"/>
        <v>0</v>
      </c>
      <c r="M214" s="230"/>
      <c r="N214" s="43"/>
      <c r="O214" s="87">
        <f t="shared" si="213"/>
        <v>0</v>
      </c>
      <c r="P214" s="311"/>
      <c r="Q214" s="331"/>
    </row>
    <row r="215" spans="1:17" x14ac:dyDescent="0.25">
      <c r="A215" s="72">
        <v>5230</v>
      </c>
      <c r="B215" s="41" t="s">
        <v>209</v>
      </c>
      <c r="C215" s="190">
        <f t="shared" si="170"/>
        <v>400</v>
      </c>
      <c r="D215" s="129">
        <f t="shared" ref="D215:E215" si="214">SUM(D216:D223)</f>
        <v>400</v>
      </c>
      <c r="E215" s="87">
        <f t="shared" si="214"/>
        <v>0</v>
      </c>
      <c r="F215" s="312">
        <f>SUM(F216:F223)</f>
        <v>400</v>
      </c>
      <c r="G215" s="231">
        <f t="shared" ref="G215:N215" si="215">SUM(G216:G223)</f>
        <v>0</v>
      </c>
      <c r="H215" s="87">
        <f t="shared" si="215"/>
        <v>0</v>
      </c>
      <c r="I215" s="312">
        <f t="shared" si="215"/>
        <v>0</v>
      </c>
      <c r="J215" s="129">
        <f t="shared" si="215"/>
        <v>0</v>
      </c>
      <c r="K215" s="73">
        <f t="shared" si="215"/>
        <v>0</v>
      </c>
      <c r="L215" s="93">
        <f t="shared" si="215"/>
        <v>0</v>
      </c>
      <c r="M215" s="231">
        <f t="shared" si="215"/>
        <v>0</v>
      </c>
      <c r="N215" s="73">
        <f t="shared" si="215"/>
        <v>0</v>
      </c>
      <c r="O215" s="87">
        <f>SUM(O216:O223)</f>
        <v>0</v>
      </c>
      <c r="P215" s="311"/>
      <c r="Q215" s="331"/>
    </row>
    <row r="216" spans="1:17" hidden="1" x14ac:dyDescent="0.25">
      <c r="A216" s="30">
        <v>5231</v>
      </c>
      <c r="B216" s="41" t="s">
        <v>210</v>
      </c>
      <c r="C216" s="190">
        <f t="shared" si="170"/>
        <v>0</v>
      </c>
      <c r="D216" s="265"/>
      <c r="E216" s="43"/>
      <c r="F216" s="93">
        <f t="shared" ref="F216:F225" si="216">D216+E216</f>
        <v>0</v>
      </c>
      <c r="G216" s="230"/>
      <c r="H216" s="43"/>
      <c r="I216" s="87">
        <f t="shared" ref="I216:I225" si="217">G216+H216</f>
        <v>0</v>
      </c>
      <c r="J216" s="265"/>
      <c r="K216" s="43"/>
      <c r="L216" s="93">
        <f t="shared" ref="L216:L225" si="218">J216+K216</f>
        <v>0</v>
      </c>
      <c r="M216" s="230"/>
      <c r="N216" s="43"/>
      <c r="O216" s="87">
        <f t="shared" ref="O216:O225" si="219">M216+N216</f>
        <v>0</v>
      </c>
      <c r="P216" s="311"/>
      <c r="Q216" s="331"/>
    </row>
    <row r="217" spans="1:17" hidden="1" x14ac:dyDescent="0.25">
      <c r="A217" s="30">
        <v>5232</v>
      </c>
      <c r="B217" s="41" t="s">
        <v>211</v>
      </c>
      <c r="C217" s="190">
        <f t="shared" si="170"/>
        <v>0</v>
      </c>
      <c r="D217" s="265"/>
      <c r="E217" s="43"/>
      <c r="F217" s="93">
        <f t="shared" si="216"/>
        <v>0</v>
      </c>
      <c r="G217" s="230"/>
      <c r="H217" s="43"/>
      <c r="I217" s="87">
        <f t="shared" si="217"/>
        <v>0</v>
      </c>
      <c r="J217" s="265"/>
      <c r="K217" s="43"/>
      <c r="L217" s="93">
        <f t="shared" si="218"/>
        <v>0</v>
      </c>
      <c r="M217" s="230"/>
      <c r="N217" s="43"/>
      <c r="O217" s="87">
        <f t="shared" si="219"/>
        <v>0</v>
      </c>
      <c r="P217" s="311"/>
      <c r="Q217" s="331"/>
    </row>
    <row r="218" spans="1:17" x14ac:dyDescent="0.25">
      <c r="A218" s="30">
        <v>5233</v>
      </c>
      <c r="B218" s="41" t="s">
        <v>212</v>
      </c>
      <c r="C218" s="190">
        <f t="shared" si="170"/>
        <v>400</v>
      </c>
      <c r="D218" s="265">
        <v>400</v>
      </c>
      <c r="E218" s="155"/>
      <c r="F218" s="312">
        <f t="shared" si="216"/>
        <v>400</v>
      </c>
      <c r="G218" s="230"/>
      <c r="H218" s="155"/>
      <c r="I218" s="312">
        <f t="shared" si="217"/>
        <v>0</v>
      </c>
      <c r="J218" s="265"/>
      <c r="K218" s="43"/>
      <c r="L218" s="93">
        <f t="shared" si="218"/>
        <v>0</v>
      </c>
      <c r="M218" s="230"/>
      <c r="N218" s="43"/>
      <c r="O218" s="87">
        <f t="shared" si="219"/>
        <v>0</v>
      </c>
      <c r="P218" s="311"/>
      <c r="Q218" s="331"/>
    </row>
    <row r="219" spans="1:17" ht="24" hidden="1" x14ac:dyDescent="0.25">
      <c r="A219" s="30">
        <v>5234</v>
      </c>
      <c r="B219" s="41" t="s">
        <v>213</v>
      </c>
      <c r="C219" s="190">
        <f t="shared" si="170"/>
        <v>0</v>
      </c>
      <c r="D219" s="265"/>
      <c r="E219" s="43"/>
      <c r="F219" s="93">
        <f t="shared" si="216"/>
        <v>0</v>
      </c>
      <c r="G219" s="230"/>
      <c r="H219" s="43"/>
      <c r="I219" s="87">
        <f t="shared" si="217"/>
        <v>0</v>
      </c>
      <c r="J219" s="265"/>
      <c r="K219" s="43"/>
      <c r="L219" s="93">
        <f t="shared" si="218"/>
        <v>0</v>
      </c>
      <c r="M219" s="230"/>
      <c r="N219" s="43"/>
      <c r="O219" s="87">
        <f t="shared" si="219"/>
        <v>0</v>
      </c>
      <c r="P219" s="311"/>
      <c r="Q219" s="331"/>
    </row>
    <row r="220" spans="1:17" ht="14.25" hidden="1" customHeight="1" x14ac:dyDescent="0.25">
      <c r="A220" s="30">
        <v>5236</v>
      </c>
      <c r="B220" s="41" t="s">
        <v>214</v>
      </c>
      <c r="C220" s="190">
        <f t="shared" si="170"/>
        <v>0</v>
      </c>
      <c r="D220" s="265"/>
      <c r="E220" s="43"/>
      <c r="F220" s="93">
        <f t="shared" si="216"/>
        <v>0</v>
      </c>
      <c r="G220" s="230"/>
      <c r="H220" s="43"/>
      <c r="I220" s="87">
        <f t="shared" si="217"/>
        <v>0</v>
      </c>
      <c r="J220" s="265"/>
      <c r="K220" s="43"/>
      <c r="L220" s="93">
        <f t="shared" si="218"/>
        <v>0</v>
      </c>
      <c r="M220" s="230"/>
      <c r="N220" s="43"/>
      <c r="O220" s="87">
        <f t="shared" si="219"/>
        <v>0</v>
      </c>
      <c r="P220" s="311"/>
      <c r="Q220" s="331"/>
    </row>
    <row r="221" spans="1:17" ht="14.25" hidden="1" customHeight="1" x14ac:dyDescent="0.25">
      <c r="A221" s="30">
        <v>5237</v>
      </c>
      <c r="B221" s="41" t="s">
        <v>215</v>
      </c>
      <c r="C221" s="190">
        <f t="shared" si="170"/>
        <v>0</v>
      </c>
      <c r="D221" s="265"/>
      <c r="E221" s="43"/>
      <c r="F221" s="93">
        <f t="shared" si="216"/>
        <v>0</v>
      </c>
      <c r="G221" s="230"/>
      <c r="H221" s="43"/>
      <c r="I221" s="87">
        <f t="shared" si="217"/>
        <v>0</v>
      </c>
      <c r="J221" s="265"/>
      <c r="K221" s="43"/>
      <c r="L221" s="93">
        <f t="shared" si="218"/>
        <v>0</v>
      </c>
      <c r="M221" s="230"/>
      <c r="N221" s="43"/>
      <c r="O221" s="87">
        <f t="shared" si="219"/>
        <v>0</v>
      </c>
      <c r="P221" s="311"/>
      <c r="Q221" s="331"/>
    </row>
    <row r="222" spans="1:17" ht="24" hidden="1" x14ac:dyDescent="0.25">
      <c r="A222" s="30">
        <v>5238</v>
      </c>
      <c r="B222" s="41" t="s">
        <v>216</v>
      </c>
      <c r="C222" s="190">
        <f t="shared" si="170"/>
        <v>0</v>
      </c>
      <c r="D222" s="265"/>
      <c r="E222" s="43"/>
      <c r="F222" s="93">
        <f t="shared" si="216"/>
        <v>0</v>
      </c>
      <c r="G222" s="230"/>
      <c r="H222" s="43"/>
      <c r="I222" s="87">
        <f t="shared" si="217"/>
        <v>0</v>
      </c>
      <c r="J222" s="265"/>
      <c r="K222" s="43"/>
      <c r="L222" s="93">
        <f t="shared" si="218"/>
        <v>0</v>
      </c>
      <c r="M222" s="230"/>
      <c r="N222" s="43"/>
      <c r="O222" s="87">
        <f t="shared" si="219"/>
        <v>0</v>
      </c>
      <c r="P222" s="311"/>
      <c r="Q222" s="331"/>
    </row>
    <row r="223" spans="1:17" ht="24" hidden="1" x14ac:dyDescent="0.25">
      <c r="A223" s="30">
        <v>5239</v>
      </c>
      <c r="B223" s="41" t="s">
        <v>217</v>
      </c>
      <c r="C223" s="190">
        <f t="shared" si="170"/>
        <v>0</v>
      </c>
      <c r="D223" s="265"/>
      <c r="E223" s="43"/>
      <c r="F223" s="93">
        <f t="shared" si="216"/>
        <v>0</v>
      </c>
      <c r="G223" s="230"/>
      <c r="H223" s="43"/>
      <c r="I223" s="87">
        <f t="shared" si="217"/>
        <v>0</v>
      </c>
      <c r="J223" s="265"/>
      <c r="K223" s="43"/>
      <c r="L223" s="93">
        <f t="shared" si="218"/>
        <v>0</v>
      </c>
      <c r="M223" s="230"/>
      <c r="N223" s="43"/>
      <c r="O223" s="87">
        <f t="shared" si="219"/>
        <v>0</v>
      </c>
      <c r="P223" s="311"/>
      <c r="Q223" s="331"/>
    </row>
    <row r="224" spans="1:17" ht="24" hidden="1" x14ac:dyDescent="0.25">
      <c r="A224" s="72">
        <v>5240</v>
      </c>
      <c r="B224" s="41" t="s">
        <v>218</v>
      </c>
      <c r="C224" s="190">
        <f t="shared" si="170"/>
        <v>0</v>
      </c>
      <c r="D224" s="265"/>
      <c r="E224" s="43"/>
      <c r="F224" s="93">
        <f t="shared" si="216"/>
        <v>0</v>
      </c>
      <c r="G224" s="230"/>
      <c r="H224" s="43"/>
      <c r="I224" s="87">
        <f t="shared" si="217"/>
        <v>0</v>
      </c>
      <c r="J224" s="265"/>
      <c r="K224" s="43"/>
      <c r="L224" s="93">
        <f t="shared" si="218"/>
        <v>0</v>
      </c>
      <c r="M224" s="230"/>
      <c r="N224" s="43"/>
      <c r="O224" s="87">
        <f t="shared" si="219"/>
        <v>0</v>
      </c>
      <c r="P224" s="311"/>
      <c r="Q224" s="331"/>
    </row>
    <row r="225" spans="1:17" hidden="1" x14ac:dyDescent="0.25">
      <c r="A225" s="72">
        <v>5250</v>
      </c>
      <c r="B225" s="41" t="s">
        <v>219</v>
      </c>
      <c r="C225" s="190">
        <f t="shared" si="170"/>
        <v>0</v>
      </c>
      <c r="D225" s="265"/>
      <c r="E225" s="43"/>
      <c r="F225" s="93">
        <f t="shared" si="216"/>
        <v>0</v>
      </c>
      <c r="G225" s="230"/>
      <c r="H225" s="43"/>
      <c r="I225" s="87">
        <f t="shared" si="217"/>
        <v>0</v>
      </c>
      <c r="J225" s="265"/>
      <c r="K225" s="43"/>
      <c r="L225" s="93">
        <f t="shared" si="218"/>
        <v>0</v>
      </c>
      <c r="M225" s="230"/>
      <c r="N225" s="43"/>
      <c r="O225" s="87">
        <f t="shared" si="219"/>
        <v>0</v>
      </c>
      <c r="P225" s="311"/>
      <c r="Q225" s="331"/>
    </row>
    <row r="226" spans="1:17" hidden="1" x14ac:dyDescent="0.25">
      <c r="A226" s="72">
        <v>5260</v>
      </c>
      <c r="B226" s="41" t="s">
        <v>220</v>
      </c>
      <c r="C226" s="190">
        <f t="shared" si="170"/>
        <v>0</v>
      </c>
      <c r="D226" s="129">
        <f t="shared" ref="D226:E226" si="220">SUM(D227)</f>
        <v>0</v>
      </c>
      <c r="E226" s="73">
        <f t="shared" si="220"/>
        <v>0</v>
      </c>
      <c r="F226" s="93">
        <f>SUM(F227)</f>
        <v>0</v>
      </c>
      <c r="G226" s="231">
        <f t="shared" ref="G226:N226" si="221">SUM(G227)</f>
        <v>0</v>
      </c>
      <c r="H226" s="73">
        <f t="shared" si="221"/>
        <v>0</v>
      </c>
      <c r="I226" s="87">
        <f t="shared" si="221"/>
        <v>0</v>
      </c>
      <c r="J226" s="129">
        <f t="shared" si="221"/>
        <v>0</v>
      </c>
      <c r="K226" s="73">
        <f t="shared" si="221"/>
        <v>0</v>
      </c>
      <c r="L226" s="93">
        <f t="shared" si="221"/>
        <v>0</v>
      </c>
      <c r="M226" s="231">
        <f t="shared" si="221"/>
        <v>0</v>
      </c>
      <c r="N226" s="73">
        <f t="shared" si="221"/>
        <v>0</v>
      </c>
      <c r="O226" s="87">
        <f>SUM(O227)</f>
        <v>0</v>
      </c>
      <c r="P226" s="311"/>
      <c r="Q226" s="331"/>
    </row>
    <row r="227" spans="1:17" ht="24" hidden="1" x14ac:dyDescent="0.25">
      <c r="A227" s="30">
        <v>5269</v>
      </c>
      <c r="B227" s="41" t="s">
        <v>221</v>
      </c>
      <c r="C227" s="190">
        <f t="shared" si="170"/>
        <v>0</v>
      </c>
      <c r="D227" s="265"/>
      <c r="E227" s="43"/>
      <c r="F227" s="93">
        <f t="shared" ref="F227:F228" si="222">D227+E227</f>
        <v>0</v>
      </c>
      <c r="G227" s="230"/>
      <c r="H227" s="43"/>
      <c r="I227" s="87">
        <f t="shared" ref="I227:I228" si="223">G227+H227</f>
        <v>0</v>
      </c>
      <c r="J227" s="265"/>
      <c r="K227" s="43"/>
      <c r="L227" s="93">
        <f t="shared" ref="L227:L228" si="224">J227+K227</f>
        <v>0</v>
      </c>
      <c r="M227" s="230"/>
      <c r="N227" s="43"/>
      <c r="O227" s="87">
        <f t="shared" ref="O227:O228" si="225">M227+N227</f>
        <v>0</v>
      </c>
      <c r="P227" s="311"/>
      <c r="Q227" s="331"/>
    </row>
    <row r="228" spans="1:17" ht="24" hidden="1" x14ac:dyDescent="0.25">
      <c r="A228" s="70">
        <v>5270</v>
      </c>
      <c r="B228" s="55" t="s">
        <v>222</v>
      </c>
      <c r="C228" s="195">
        <f t="shared" si="170"/>
        <v>0</v>
      </c>
      <c r="D228" s="262"/>
      <c r="E228" s="74"/>
      <c r="F228" s="172">
        <f t="shared" si="222"/>
        <v>0</v>
      </c>
      <c r="G228" s="232"/>
      <c r="H228" s="74"/>
      <c r="I228" s="153">
        <f t="shared" si="223"/>
        <v>0</v>
      </c>
      <c r="J228" s="262"/>
      <c r="K228" s="74"/>
      <c r="L228" s="172">
        <f t="shared" si="224"/>
        <v>0</v>
      </c>
      <c r="M228" s="232"/>
      <c r="N228" s="74"/>
      <c r="O228" s="153">
        <f t="shared" si="225"/>
        <v>0</v>
      </c>
      <c r="P228" s="313"/>
      <c r="Q228" s="331"/>
    </row>
    <row r="229" spans="1:17" hidden="1" x14ac:dyDescent="0.25">
      <c r="A229" s="67">
        <v>6000</v>
      </c>
      <c r="B229" s="67" t="s">
        <v>223</v>
      </c>
      <c r="C229" s="200">
        <f t="shared" si="170"/>
        <v>0</v>
      </c>
      <c r="D229" s="134">
        <f t="shared" ref="D229:E229" si="226">D230+D250+D258</f>
        <v>0</v>
      </c>
      <c r="E229" s="68">
        <f t="shared" si="226"/>
        <v>0</v>
      </c>
      <c r="F229" s="170">
        <f>F230+F250+F258</f>
        <v>0</v>
      </c>
      <c r="G229" s="227">
        <f t="shared" ref="G229:N229" si="227">G230+G250+G258</f>
        <v>0</v>
      </c>
      <c r="H229" s="68">
        <f t="shared" si="227"/>
        <v>0</v>
      </c>
      <c r="I229" s="122">
        <f t="shared" si="227"/>
        <v>0</v>
      </c>
      <c r="J229" s="134">
        <f t="shared" si="227"/>
        <v>0</v>
      </c>
      <c r="K229" s="68">
        <f t="shared" si="227"/>
        <v>0</v>
      </c>
      <c r="L229" s="170">
        <f t="shared" si="227"/>
        <v>0</v>
      </c>
      <c r="M229" s="227">
        <f t="shared" si="227"/>
        <v>0</v>
      </c>
      <c r="N229" s="68">
        <f t="shared" si="227"/>
        <v>0</v>
      </c>
      <c r="O229" s="122">
        <f>O230+O250+O258</f>
        <v>0</v>
      </c>
      <c r="P229" s="439"/>
      <c r="Q229" s="331"/>
    </row>
    <row r="230" spans="1:17" ht="14.25" hidden="1" customHeight="1" x14ac:dyDescent="0.25">
      <c r="A230" s="49">
        <v>6200</v>
      </c>
      <c r="B230" s="78" t="s">
        <v>224</v>
      </c>
      <c r="C230" s="202">
        <f t="shared" si="170"/>
        <v>0</v>
      </c>
      <c r="D230" s="135">
        <f t="shared" ref="D230:E230" si="228">SUM(D231,D232,D234,D237,D243,D244,D245)</f>
        <v>0</v>
      </c>
      <c r="E230" s="81">
        <f t="shared" si="228"/>
        <v>0</v>
      </c>
      <c r="F230" s="171">
        <f>SUM(F231,F232,F234,F237,F243,F244,F245)</f>
        <v>0</v>
      </c>
      <c r="G230" s="236">
        <f t="shared" ref="G230:N230" si="229">SUM(G231,G232,G234,G237,G243,G244,G245)</f>
        <v>0</v>
      </c>
      <c r="H230" s="81">
        <f t="shared" si="229"/>
        <v>0</v>
      </c>
      <c r="I230" s="121">
        <f t="shared" si="229"/>
        <v>0</v>
      </c>
      <c r="J230" s="135">
        <f t="shared" si="229"/>
        <v>0</v>
      </c>
      <c r="K230" s="81">
        <f t="shared" si="229"/>
        <v>0</v>
      </c>
      <c r="L230" s="171">
        <f t="shared" si="229"/>
        <v>0</v>
      </c>
      <c r="M230" s="236">
        <f t="shared" si="229"/>
        <v>0</v>
      </c>
      <c r="N230" s="81">
        <f t="shared" si="229"/>
        <v>0</v>
      </c>
      <c r="O230" s="121">
        <f>SUM(O231,O232,O234,O237,O243,O244,O245)</f>
        <v>0</v>
      </c>
      <c r="P230" s="440"/>
      <c r="Q230" s="331"/>
    </row>
    <row r="231" spans="1:17" ht="24" hidden="1" x14ac:dyDescent="0.25">
      <c r="A231" s="509">
        <v>6220</v>
      </c>
      <c r="B231" s="38" t="s">
        <v>225</v>
      </c>
      <c r="C231" s="189">
        <f t="shared" si="170"/>
        <v>0</v>
      </c>
      <c r="D231" s="264"/>
      <c r="E231" s="40"/>
      <c r="F231" s="175">
        <f>D231+E231</f>
        <v>0</v>
      </c>
      <c r="G231" s="220"/>
      <c r="H231" s="40"/>
      <c r="I231" s="86">
        <f>G231+H231</f>
        <v>0</v>
      </c>
      <c r="J231" s="264"/>
      <c r="K231" s="40"/>
      <c r="L231" s="175">
        <f>J231+K231</f>
        <v>0</v>
      </c>
      <c r="M231" s="220"/>
      <c r="N231" s="40"/>
      <c r="O231" s="86">
        <f>M231+N231</f>
        <v>0</v>
      </c>
      <c r="P231" s="310"/>
      <c r="Q231" s="331"/>
    </row>
    <row r="232" spans="1:17" hidden="1" x14ac:dyDescent="0.25">
      <c r="A232" s="72">
        <v>6230</v>
      </c>
      <c r="B232" s="41" t="s">
        <v>226</v>
      </c>
      <c r="C232" s="190">
        <f t="shared" si="170"/>
        <v>0</v>
      </c>
      <c r="D232" s="129">
        <f t="shared" ref="D232:O232" si="230">SUM(D233)</f>
        <v>0</v>
      </c>
      <c r="E232" s="73">
        <f t="shared" si="230"/>
        <v>0</v>
      </c>
      <c r="F232" s="93">
        <f t="shared" si="230"/>
        <v>0</v>
      </c>
      <c r="G232" s="231">
        <f t="shared" si="230"/>
        <v>0</v>
      </c>
      <c r="H232" s="73">
        <f t="shared" si="230"/>
        <v>0</v>
      </c>
      <c r="I232" s="87">
        <f t="shared" si="230"/>
        <v>0</v>
      </c>
      <c r="J232" s="129">
        <f t="shared" si="230"/>
        <v>0</v>
      </c>
      <c r="K232" s="73">
        <f t="shared" si="230"/>
        <v>0</v>
      </c>
      <c r="L232" s="93">
        <f t="shared" si="230"/>
        <v>0</v>
      </c>
      <c r="M232" s="231">
        <f t="shared" si="230"/>
        <v>0</v>
      </c>
      <c r="N232" s="73">
        <f t="shared" si="230"/>
        <v>0</v>
      </c>
      <c r="O232" s="87">
        <f t="shared" si="230"/>
        <v>0</v>
      </c>
      <c r="P232" s="311"/>
      <c r="Q232" s="331"/>
    </row>
    <row r="233" spans="1:17" ht="24" hidden="1" x14ac:dyDescent="0.25">
      <c r="A233" s="30">
        <v>6239</v>
      </c>
      <c r="B233" s="38" t="s">
        <v>227</v>
      </c>
      <c r="C233" s="190">
        <f t="shared" si="170"/>
        <v>0</v>
      </c>
      <c r="D233" s="264"/>
      <c r="E233" s="40"/>
      <c r="F233" s="175">
        <f>D233+E233</f>
        <v>0</v>
      </c>
      <c r="G233" s="220"/>
      <c r="H233" s="40"/>
      <c r="I233" s="86">
        <f>G233+H233</f>
        <v>0</v>
      </c>
      <c r="J233" s="264"/>
      <c r="K233" s="40"/>
      <c r="L233" s="175">
        <f>J233+K233</f>
        <v>0</v>
      </c>
      <c r="M233" s="220"/>
      <c r="N233" s="40"/>
      <c r="O233" s="86">
        <f>M233+N233</f>
        <v>0</v>
      </c>
      <c r="P233" s="310"/>
      <c r="Q233" s="331"/>
    </row>
    <row r="234" spans="1:17" ht="24" hidden="1" x14ac:dyDescent="0.25">
      <c r="A234" s="72">
        <v>6240</v>
      </c>
      <c r="B234" s="41" t="s">
        <v>228</v>
      </c>
      <c r="C234" s="190">
        <f t="shared" si="170"/>
        <v>0</v>
      </c>
      <c r="D234" s="129">
        <f t="shared" ref="D234:E234" si="231">SUM(D235:D236)</f>
        <v>0</v>
      </c>
      <c r="E234" s="73">
        <f t="shared" si="231"/>
        <v>0</v>
      </c>
      <c r="F234" s="93">
        <f>SUM(F235:F236)</f>
        <v>0</v>
      </c>
      <c r="G234" s="231">
        <f t="shared" ref="G234:N234" si="232">SUM(G235:G236)</f>
        <v>0</v>
      </c>
      <c r="H234" s="73">
        <f t="shared" si="232"/>
        <v>0</v>
      </c>
      <c r="I234" s="87">
        <f t="shared" si="232"/>
        <v>0</v>
      </c>
      <c r="J234" s="129">
        <f t="shared" si="232"/>
        <v>0</v>
      </c>
      <c r="K234" s="73">
        <f t="shared" si="232"/>
        <v>0</v>
      </c>
      <c r="L234" s="93">
        <f t="shared" si="232"/>
        <v>0</v>
      </c>
      <c r="M234" s="231">
        <f t="shared" si="232"/>
        <v>0</v>
      </c>
      <c r="N234" s="73">
        <f t="shared" si="232"/>
        <v>0</v>
      </c>
      <c r="O234" s="87">
        <f>SUM(O235:O236)</f>
        <v>0</v>
      </c>
      <c r="P234" s="311"/>
      <c r="Q234" s="331"/>
    </row>
    <row r="235" spans="1:17" hidden="1" x14ac:dyDescent="0.25">
      <c r="A235" s="30">
        <v>6241</v>
      </c>
      <c r="B235" s="41" t="s">
        <v>229</v>
      </c>
      <c r="C235" s="190">
        <f t="shared" si="170"/>
        <v>0</v>
      </c>
      <c r="D235" s="265"/>
      <c r="E235" s="43"/>
      <c r="F235" s="93">
        <f t="shared" ref="F235:F236" si="233">D235+E235</f>
        <v>0</v>
      </c>
      <c r="G235" s="230"/>
      <c r="H235" s="43"/>
      <c r="I235" s="87">
        <f t="shared" ref="I235:I236" si="234">G235+H235</f>
        <v>0</v>
      </c>
      <c r="J235" s="265"/>
      <c r="K235" s="43"/>
      <c r="L235" s="93">
        <f t="shared" ref="L235:L236" si="235">J235+K235</f>
        <v>0</v>
      </c>
      <c r="M235" s="230"/>
      <c r="N235" s="43"/>
      <c r="O235" s="87">
        <f t="shared" ref="O235:O236" si="236">M235+N235</f>
        <v>0</v>
      </c>
      <c r="P235" s="311"/>
      <c r="Q235" s="331"/>
    </row>
    <row r="236" spans="1:17" hidden="1" x14ac:dyDescent="0.25">
      <c r="A236" s="30">
        <v>6242</v>
      </c>
      <c r="B236" s="41" t="s">
        <v>230</v>
      </c>
      <c r="C236" s="190">
        <f t="shared" si="170"/>
        <v>0</v>
      </c>
      <c r="D236" s="265"/>
      <c r="E236" s="43"/>
      <c r="F236" s="93">
        <f t="shared" si="233"/>
        <v>0</v>
      </c>
      <c r="G236" s="230"/>
      <c r="H236" s="43"/>
      <c r="I236" s="87">
        <f t="shared" si="234"/>
        <v>0</v>
      </c>
      <c r="J236" s="265"/>
      <c r="K236" s="43"/>
      <c r="L236" s="93">
        <f t="shared" si="235"/>
        <v>0</v>
      </c>
      <c r="M236" s="230"/>
      <c r="N236" s="43"/>
      <c r="O236" s="87">
        <f t="shared" si="236"/>
        <v>0</v>
      </c>
      <c r="P236" s="311"/>
      <c r="Q236" s="331"/>
    </row>
    <row r="237" spans="1:17" ht="25.5" hidden="1" customHeight="1" x14ac:dyDescent="0.25">
      <c r="A237" s="72">
        <v>6250</v>
      </c>
      <c r="B237" s="41" t="s">
        <v>231</v>
      </c>
      <c r="C237" s="190">
        <f t="shared" si="170"/>
        <v>0</v>
      </c>
      <c r="D237" s="129">
        <f t="shared" ref="D237:E237" si="237">SUM(D238:D242)</f>
        <v>0</v>
      </c>
      <c r="E237" s="73">
        <f t="shared" si="237"/>
        <v>0</v>
      </c>
      <c r="F237" s="93">
        <f>SUM(F238:F242)</f>
        <v>0</v>
      </c>
      <c r="G237" s="231">
        <f t="shared" ref="G237:N237" si="238">SUM(G238:G242)</f>
        <v>0</v>
      </c>
      <c r="H237" s="73">
        <f t="shared" si="238"/>
        <v>0</v>
      </c>
      <c r="I237" s="87">
        <f t="shared" si="238"/>
        <v>0</v>
      </c>
      <c r="J237" s="129">
        <f t="shared" si="238"/>
        <v>0</v>
      </c>
      <c r="K237" s="73">
        <f t="shared" si="238"/>
        <v>0</v>
      </c>
      <c r="L237" s="93">
        <f t="shared" si="238"/>
        <v>0</v>
      </c>
      <c r="M237" s="231">
        <f t="shared" si="238"/>
        <v>0</v>
      </c>
      <c r="N237" s="73">
        <f t="shared" si="238"/>
        <v>0</v>
      </c>
      <c r="O237" s="87">
        <f>SUM(O238:O242)</f>
        <v>0</v>
      </c>
      <c r="P237" s="311"/>
      <c r="Q237" s="331"/>
    </row>
    <row r="238" spans="1:17" ht="14.25" hidden="1" customHeight="1" x14ac:dyDescent="0.25">
      <c r="A238" s="30">
        <v>6252</v>
      </c>
      <c r="B238" s="41" t="s">
        <v>232</v>
      </c>
      <c r="C238" s="190">
        <f t="shared" si="170"/>
        <v>0</v>
      </c>
      <c r="D238" s="265"/>
      <c r="E238" s="43"/>
      <c r="F238" s="93">
        <f t="shared" ref="F238:F244" si="239">D238+E238</f>
        <v>0</v>
      </c>
      <c r="G238" s="230"/>
      <c r="H238" s="43"/>
      <c r="I238" s="87">
        <f t="shared" ref="I238:I244" si="240">G238+H238</f>
        <v>0</v>
      </c>
      <c r="J238" s="265"/>
      <c r="K238" s="43"/>
      <c r="L238" s="93">
        <f t="shared" ref="L238:L244" si="241">J238+K238</f>
        <v>0</v>
      </c>
      <c r="M238" s="230"/>
      <c r="N238" s="43"/>
      <c r="O238" s="87">
        <f t="shared" ref="O238:O244" si="242">M238+N238</f>
        <v>0</v>
      </c>
      <c r="P238" s="311"/>
      <c r="Q238" s="331"/>
    </row>
    <row r="239" spans="1:17" ht="14.25" hidden="1" customHeight="1" x14ac:dyDescent="0.25">
      <c r="A239" s="30">
        <v>6253</v>
      </c>
      <c r="B239" s="41" t="s">
        <v>233</v>
      </c>
      <c r="C239" s="190">
        <f t="shared" si="170"/>
        <v>0</v>
      </c>
      <c r="D239" s="265"/>
      <c r="E239" s="43"/>
      <c r="F239" s="93">
        <f t="shared" si="239"/>
        <v>0</v>
      </c>
      <c r="G239" s="230"/>
      <c r="H239" s="43"/>
      <c r="I239" s="87">
        <f t="shared" si="240"/>
        <v>0</v>
      </c>
      <c r="J239" s="265"/>
      <c r="K239" s="43"/>
      <c r="L239" s="93">
        <f t="shared" si="241"/>
        <v>0</v>
      </c>
      <c r="M239" s="230"/>
      <c r="N239" s="43"/>
      <c r="O239" s="87">
        <f t="shared" si="242"/>
        <v>0</v>
      </c>
      <c r="P239" s="311"/>
      <c r="Q239" s="331"/>
    </row>
    <row r="240" spans="1:17" ht="24" hidden="1" x14ac:dyDescent="0.25">
      <c r="A240" s="30">
        <v>6254</v>
      </c>
      <c r="B240" s="41" t="s">
        <v>234</v>
      </c>
      <c r="C240" s="190">
        <f t="shared" si="170"/>
        <v>0</v>
      </c>
      <c r="D240" s="265"/>
      <c r="E240" s="43"/>
      <c r="F240" s="93">
        <f t="shared" si="239"/>
        <v>0</v>
      </c>
      <c r="G240" s="230"/>
      <c r="H240" s="43"/>
      <c r="I240" s="87">
        <f t="shared" si="240"/>
        <v>0</v>
      </c>
      <c r="J240" s="265"/>
      <c r="K240" s="43"/>
      <c r="L240" s="93">
        <f t="shared" si="241"/>
        <v>0</v>
      </c>
      <c r="M240" s="230"/>
      <c r="N240" s="43"/>
      <c r="O240" s="87">
        <f t="shared" si="242"/>
        <v>0</v>
      </c>
      <c r="P240" s="311"/>
      <c r="Q240" s="331"/>
    </row>
    <row r="241" spans="1:17" ht="24" hidden="1" x14ac:dyDescent="0.25">
      <c r="A241" s="30">
        <v>6255</v>
      </c>
      <c r="B241" s="41" t="s">
        <v>235</v>
      </c>
      <c r="C241" s="190">
        <f t="shared" ref="C241:C295" si="243">SUM(F241,I241,L241,O241)</f>
        <v>0</v>
      </c>
      <c r="D241" s="265"/>
      <c r="E241" s="43"/>
      <c r="F241" s="93">
        <f t="shared" si="239"/>
        <v>0</v>
      </c>
      <c r="G241" s="230"/>
      <c r="H241" s="43"/>
      <c r="I241" s="87">
        <f t="shared" si="240"/>
        <v>0</v>
      </c>
      <c r="J241" s="265"/>
      <c r="K241" s="43"/>
      <c r="L241" s="93">
        <f t="shared" si="241"/>
        <v>0</v>
      </c>
      <c r="M241" s="230"/>
      <c r="N241" s="43"/>
      <c r="O241" s="87">
        <f t="shared" si="242"/>
        <v>0</v>
      </c>
      <c r="P241" s="311"/>
      <c r="Q241" s="331"/>
    </row>
    <row r="242" spans="1:17" hidden="1" x14ac:dyDescent="0.25">
      <c r="A242" s="30">
        <v>6259</v>
      </c>
      <c r="B242" s="41" t="s">
        <v>236</v>
      </c>
      <c r="C242" s="190">
        <f t="shared" si="243"/>
        <v>0</v>
      </c>
      <c r="D242" s="265"/>
      <c r="E242" s="43"/>
      <c r="F242" s="93">
        <f t="shared" si="239"/>
        <v>0</v>
      </c>
      <c r="G242" s="230"/>
      <c r="H242" s="43"/>
      <c r="I242" s="87">
        <f t="shared" si="240"/>
        <v>0</v>
      </c>
      <c r="J242" s="265"/>
      <c r="K242" s="43"/>
      <c r="L242" s="93">
        <f t="shared" si="241"/>
        <v>0</v>
      </c>
      <c r="M242" s="230"/>
      <c r="N242" s="43"/>
      <c r="O242" s="87">
        <f t="shared" si="242"/>
        <v>0</v>
      </c>
      <c r="P242" s="311"/>
      <c r="Q242" s="331"/>
    </row>
    <row r="243" spans="1:17" ht="24" hidden="1" x14ac:dyDescent="0.25">
      <c r="A243" s="72">
        <v>6260</v>
      </c>
      <c r="B243" s="41" t="s">
        <v>237</v>
      </c>
      <c r="C243" s="190">
        <f t="shared" si="243"/>
        <v>0</v>
      </c>
      <c r="D243" s="265"/>
      <c r="E243" s="43"/>
      <c r="F243" s="93">
        <f t="shared" si="239"/>
        <v>0</v>
      </c>
      <c r="G243" s="230"/>
      <c r="H243" s="43"/>
      <c r="I243" s="87">
        <f t="shared" si="240"/>
        <v>0</v>
      </c>
      <c r="J243" s="265"/>
      <c r="K243" s="43"/>
      <c r="L243" s="93">
        <f t="shared" si="241"/>
        <v>0</v>
      </c>
      <c r="M243" s="230"/>
      <c r="N243" s="43"/>
      <c r="O243" s="87">
        <f t="shared" si="242"/>
        <v>0</v>
      </c>
      <c r="P243" s="311"/>
      <c r="Q243" s="331"/>
    </row>
    <row r="244" spans="1:17" hidden="1" x14ac:dyDescent="0.25">
      <c r="A244" s="72">
        <v>6270</v>
      </c>
      <c r="B244" s="41" t="s">
        <v>238</v>
      </c>
      <c r="C244" s="190">
        <f t="shared" si="243"/>
        <v>0</v>
      </c>
      <c r="D244" s="265"/>
      <c r="E244" s="43"/>
      <c r="F244" s="93">
        <f t="shared" si="239"/>
        <v>0</v>
      </c>
      <c r="G244" s="230"/>
      <c r="H244" s="43"/>
      <c r="I244" s="87">
        <f t="shared" si="240"/>
        <v>0</v>
      </c>
      <c r="J244" s="265"/>
      <c r="K244" s="43"/>
      <c r="L244" s="93">
        <f t="shared" si="241"/>
        <v>0</v>
      </c>
      <c r="M244" s="230"/>
      <c r="N244" s="43"/>
      <c r="O244" s="87">
        <f t="shared" si="242"/>
        <v>0</v>
      </c>
      <c r="P244" s="311"/>
      <c r="Q244" s="331"/>
    </row>
    <row r="245" spans="1:17" ht="24" hidden="1" x14ac:dyDescent="0.25">
      <c r="A245" s="509">
        <v>6290</v>
      </c>
      <c r="B245" s="38" t="s">
        <v>239</v>
      </c>
      <c r="C245" s="201">
        <f t="shared" si="243"/>
        <v>0</v>
      </c>
      <c r="D245" s="128">
        <f t="shared" ref="D245:E245" si="244">SUM(D246:D249)</f>
        <v>0</v>
      </c>
      <c r="E245" s="75">
        <f t="shared" si="244"/>
        <v>0</v>
      </c>
      <c r="F245" s="175">
        <f>SUM(F246:F249)</f>
        <v>0</v>
      </c>
      <c r="G245" s="233">
        <f t="shared" ref="G245:O245" si="245">SUM(G246:G249)</f>
        <v>0</v>
      </c>
      <c r="H245" s="75">
        <f t="shared" si="245"/>
        <v>0</v>
      </c>
      <c r="I245" s="86">
        <f t="shared" si="245"/>
        <v>0</v>
      </c>
      <c r="J245" s="128">
        <f t="shared" si="245"/>
        <v>0</v>
      </c>
      <c r="K245" s="75">
        <f t="shared" si="245"/>
        <v>0</v>
      </c>
      <c r="L245" s="175">
        <f t="shared" si="245"/>
        <v>0</v>
      </c>
      <c r="M245" s="233">
        <f t="shared" si="245"/>
        <v>0</v>
      </c>
      <c r="N245" s="75">
        <f t="shared" si="245"/>
        <v>0</v>
      </c>
      <c r="O245" s="86">
        <f t="shared" si="245"/>
        <v>0</v>
      </c>
      <c r="P245" s="320"/>
      <c r="Q245" s="331"/>
    </row>
    <row r="246" spans="1:17" hidden="1" x14ac:dyDescent="0.25">
      <c r="A246" s="30">
        <v>6291</v>
      </c>
      <c r="B246" s="41" t="s">
        <v>240</v>
      </c>
      <c r="C246" s="190">
        <f t="shared" si="243"/>
        <v>0</v>
      </c>
      <c r="D246" s="265"/>
      <c r="E246" s="43"/>
      <c r="F246" s="93">
        <f t="shared" ref="F246:F249" si="246">D246+E246</f>
        <v>0</v>
      </c>
      <c r="G246" s="230"/>
      <c r="H246" s="43"/>
      <c r="I246" s="87">
        <f t="shared" ref="I246:I249" si="247">G246+H246</f>
        <v>0</v>
      </c>
      <c r="J246" s="265"/>
      <c r="K246" s="43"/>
      <c r="L246" s="93">
        <f t="shared" ref="L246:L249" si="248">J246+K246</f>
        <v>0</v>
      </c>
      <c r="M246" s="230"/>
      <c r="N246" s="43"/>
      <c r="O246" s="87">
        <f t="shared" ref="O246:O249" si="249">M246+N246</f>
        <v>0</v>
      </c>
      <c r="P246" s="311"/>
      <c r="Q246" s="331"/>
    </row>
    <row r="247" spans="1:17" hidden="1" x14ac:dyDescent="0.25">
      <c r="A247" s="30">
        <v>6292</v>
      </c>
      <c r="B247" s="41" t="s">
        <v>241</v>
      </c>
      <c r="C247" s="190">
        <f t="shared" si="243"/>
        <v>0</v>
      </c>
      <c r="D247" s="265"/>
      <c r="E247" s="43"/>
      <c r="F247" s="93">
        <f t="shared" si="246"/>
        <v>0</v>
      </c>
      <c r="G247" s="230"/>
      <c r="H247" s="43"/>
      <c r="I247" s="87">
        <f t="shared" si="247"/>
        <v>0</v>
      </c>
      <c r="J247" s="265"/>
      <c r="K247" s="43"/>
      <c r="L247" s="93">
        <f t="shared" si="248"/>
        <v>0</v>
      </c>
      <c r="M247" s="230"/>
      <c r="N247" s="43"/>
      <c r="O247" s="87">
        <f t="shared" si="249"/>
        <v>0</v>
      </c>
      <c r="P247" s="311"/>
      <c r="Q247" s="331"/>
    </row>
    <row r="248" spans="1:17" ht="72" hidden="1" x14ac:dyDescent="0.25">
      <c r="A248" s="30">
        <v>6296</v>
      </c>
      <c r="B248" s="41" t="s">
        <v>242</v>
      </c>
      <c r="C248" s="190">
        <f t="shared" si="243"/>
        <v>0</v>
      </c>
      <c r="D248" s="265"/>
      <c r="E248" s="43"/>
      <c r="F248" s="93">
        <f t="shared" si="246"/>
        <v>0</v>
      </c>
      <c r="G248" s="230"/>
      <c r="H248" s="43"/>
      <c r="I248" s="87">
        <f t="shared" si="247"/>
        <v>0</v>
      </c>
      <c r="J248" s="265"/>
      <c r="K248" s="43"/>
      <c r="L248" s="93">
        <f t="shared" si="248"/>
        <v>0</v>
      </c>
      <c r="M248" s="230"/>
      <c r="N248" s="43"/>
      <c r="O248" s="87">
        <f t="shared" si="249"/>
        <v>0</v>
      </c>
      <c r="P248" s="311"/>
      <c r="Q248" s="331"/>
    </row>
    <row r="249" spans="1:17" ht="39.75" hidden="1" customHeight="1" x14ac:dyDescent="0.25">
      <c r="A249" s="30">
        <v>6299</v>
      </c>
      <c r="B249" s="41" t="s">
        <v>243</v>
      </c>
      <c r="C249" s="190">
        <f t="shared" si="243"/>
        <v>0</v>
      </c>
      <c r="D249" s="265"/>
      <c r="E249" s="43"/>
      <c r="F249" s="93">
        <f t="shared" si="246"/>
        <v>0</v>
      </c>
      <c r="G249" s="230"/>
      <c r="H249" s="43"/>
      <c r="I249" s="87">
        <f t="shared" si="247"/>
        <v>0</v>
      </c>
      <c r="J249" s="265"/>
      <c r="K249" s="43"/>
      <c r="L249" s="93">
        <f t="shared" si="248"/>
        <v>0</v>
      </c>
      <c r="M249" s="230"/>
      <c r="N249" s="43"/>
      <c r="O249" s="87">
        <f t="shared" si="249"/>
        <v>0</v>
      </c>
      <c r="P249" s="311"/>
      <c r="Q249" s="331"/>
    </row>
    <row r="250" spans="1:17" hidden="1" x14ac:dyDescent="0.25">
      <c r="A250" s="34">
        <v>6300</v>
      </c>
      <c r="B250" s="69" t="s">
        <v>244</v>
      </c>
      <c r="C250" s="188">
        <f t="shared" si="243"/>
        <v>0</v>
      </c>
      <c r="D250" s="127">
        <f t="shared" ref="D250:E250" si="250">SUM(D251,D256,D257)</f>
        <v>0</v>
      </c>
      <c r="E250" s="36">
        <f t="shared" si="250"/>
        <v>0</v>
      </c>
      <c r="F250" s="174">
        <f>SUM(F251,F256,F257)</f>
        <v>0</v>
      </c>
      <c r="G250" s="228">
        <f t="shared" ref="G250:O250" si="251">SUM(G251,G256,G257)</f>
        <v>0</v>
      </c>
      <c r="H250" s="36">
        <f t="shared" si="251"/>
        <v>0</v>
      </c>
      <c r="I250" s="120">
        <f t="shared" si="251"/>
        <v>0</v>
      </c>
      <c r="J250" s="127">
        <f t="shared" si="251"/>
        <v>0</v>
      </c>
      <c r="K250" s="36">
        <f t="shared" si="251"/>
        <v>0</v>
      </c>
      <c r="L250" s="174">
        <f t="shared" si="251"/>
        <v>0</v>
      </c>
      <c r="M250" s="228">
        <f t="shared" si="251"/>
        <v>0</v>
      </c>
      <c r="N250" s="36">
        <f t="shared" si="251"/>
        <v>0</v>
      </c>
      <c r="O250" s="120">
        <f t="shared" si="251"/>
        <v>0</v>
      </c>
      <c r="P250" s="441"/>
      <c r="Q250" s="331"/>
    </row>
    <row r="251" spans="1:17" ht="24" hidden="1" x14ac:dyDescent="0.25">
      <c r="A251" s="509">
        <v>6320</v>
      </c>
      <c r="B251" s="38" t="s">
        <v>245</v>
      </c>
      <c r="C251" s="201">
        <f t="shared" si="243"/>
        <v>0</v>
      </c>
      <c r="D251" s="128">
        <f t="shared" ref="D251:E251" si="252">SUM(D252:D255)</f>
        <v>0</v>
      </c>
      <c r="E251" s="75">
        <f t="shared" si="252"/>
        <v>0</v>
      </c>
      <c r="F251" s="175">
        <f>SUM(F252:F255)</f>
        <v>0</v>
      </c>
      <c r="G251" s="233">
        <f t="shared" ref="G251:O251" si="253">SUM(G252:G255)</f>
        <v>0</v>
      </c>
      <c r="H251" s="75">
        <f t="shared" si="253"/>
        <v>0</v>
      </c>
      <c r="I251" s="86">
        <f t="shared" si="253"/>
        <v>0</v>
      </c>
      <c r="J251" s="128">
        <f t="shared" si="253"/>
        <v>0</v>
      </c>
      <c r="K251" s="75">
        <f t="shared" si="253"/>
        <v>0</v>
      </c>
      <c r="L251" s="175">
        <f t="shared" si="253"/>
        <v>0</v>
      </c>
      <c r="M251" s="233">
        <f t="shared" si="253"/>
        <v>0</v>
      </c>
      <c r="N251" s="75">
        <f t="shared" si="253"/>
        <v>0</v>
      </c>
      <c r="O251" s="86">
        <f t="shared" si="253"/>
        <v>0</v>
      </c>
      <c r="P251" s="310"/>
      <c r="Q251" s="331"/>
    </row>
    <row r="252" spans="1:17" hidden="1" x14ac:dyDescent="0.25">
      <c r="A252" s="30">
        <v>6322</v>
      </c>
      <c r="B252" s="41" t="s">
        <v>246</v>
      </c>
      <c r="C252" s="190">
        <f t="shared" si="243"/>
        <v>0</v>
      </c>
      <c r="D252" s="265"/>
      <c r="E252" s="43"/>
      <c r="F252" s="93">
        <f t="shared" ref="F252:F257" si="254">D252+E252</f>
        <v>0</v>
      </c>
      <c r="G252" s="230"/>
      <c r="H252" s="43"/>
      <c r="I252" s="87">
        <f t="shared" ref="I252:I257" si="255">G252+H252</f>
        <v>0</v>
      </c>
      <c r="J252" s="265"/>
      <c r="K252" s="43"/>
      <c r="L252" s="93">
        <f t="shared" ref="L252:L257" si="256">J252+K252</f>
        <v>0</v>
      </c>
      <c r="M252" s="230"/>
      <c r="N252" s="43"/>
      <c r="O252" s="87">
        <f t="shared" ref="O252:O257" si="257">M252+N252</f>
        <v>0</v>
      </c>
      <c r="P252" s="311"/>
      <c r="Q252" s="331"/>
    </row>
    <row r="253" spans="1:17" ht="24" hidden="1" x14ac:dyDescent="0.25">
      <c r="A253" s="30">
        <v>6323</v>
      </c>
      <c r="B253" s="41" t="s">
        <v>247</v>
      </c>
      <c r="C253" s="190">
        <f t="shared" si="243"/>
        <v>0</v>
      </c>
      <c r="D253" s="265"/>
      <c r="E253" s="43"/>
      <c r="F253" s="93">
        <f t="shared" si="254"/>
        <v>0</v>
      </c>
      <c r="G253" s="230"/>
      <c r="H253" s="43"/>
      <c r="I253" s="87">
        <f t="shared" si="255"/>
        <v>0</v>
      </c>
      <c r="J253" s="265"/>
      <c r="K253" s="43"/>
      <c r="L253" s="93">
        <f t="shared" si="256"/>
        <v>0</v>
      </c>
      <c r="M253" s="230"/>
      <c r="N253" s="43"/>
      <c r="O253" s="87">
        <f t="shared" si="257"/>
        <v>0</v>
      </c>
      <c r="P253" s="311"/>
      <c r="Q253" s="331"/>
    </row>
    <row r="254" spans="1:17" ht="24" hidden="1" x14ac:dyDescent="0.25">
      <c r="A254" s="30">
        <v>6324</v>
      </c>
      <c r="B254" s="41" t="s">
        <v>301</v>
      </c>
      <c r="C254" s="190">
        <f t="shared" si="243"/>
        <v>0</v>
      </c>
      <c r="D254" s="265"/>
      <c r="E254" s="43"/>
      <c r="F254" s="93">
        <f t="shared" si="254"/>
        <v>0</v>
      </c>
      <c r="G254" s="230"/>
      <c r="H254" s="43"/>
      <c r="I254" s="87">
        <f t="shared" si="255"/>
        <v>0</v>
      </c>
      <c r="J254" s="265"/>
      <c r="K254" s="43"/>
      <c r="L254" s="93">
        <f t="shared" si="256"/>
        <v>0</v>
      </c>
      <c r="M254" s="230"/>
      <c r="N254" s="43"/>
      <c r="O254" s="87">
        <f t="shared" si="257"/>
        <v>0</v>
      </c>
      <c r="P254" s="311"/>
      <c r="Q254" s="331"/>
    </row>
    <row r="255" spans="1:17" hidden="1" x14ac:dyDescent="0.25">
      <c r="A255" s="27">
        <v>6329</v>
      </c>
      <c r="B255" s="38" t="s">
        <v>302</v>
      </c>
      <c r="C255" s="189">
        <f t="shared" si="243"/>
        <v>0</v>
      </c>
      <c r="D255" s="264"/>
      <c r="E255" s="40"/>
      <c r="F255" s="175">
        <f t="shared" si="254"/>
        <v>0</v>
      </c>
      <c r="G255" s="220"/>
      <c r="H255" s="40"/>
      <c r="I255" s="86">
        <f t="shared" si="255"/>
        <v>0</v>
      </c>
      <c r="J255" s="264"/>
      <c r="K255" s="40"/>
      <c r="L255" s="175">
        <f t="shared" si="256"/>
        <v>0</v>
      </c>
      <c r="M255" s="220"/>
      <c r="N255" s="40"/>
      <c r="O255" s="86">
        <f t="shared" si="257"/>
        <v>0</v>
      </c>
      <c r="P255" s="310"/>
      <c r="Q255" s="331"/>
    </row>
    <row r="256" spans="1:17" ht="24" hidden="1" x14ac:dyDescent="0.25">
      <c r="A256" s="90">
        <v>6330</v>
      </c>
      <c r="B256" s="91" t="s">
        <v>248</v>
      </c>
      <c r="C256" s="201">
        <f t="shared" si="243"/>
        <v>0</v>
      </c>
      <c r="D256" s="266"/>
      <c r="E256" s="80"/>
      <c r="F256" s="443">
        <f t="shared" si="254"/>
        <v>0</v>
      </c>
      <c r="G256" s="235"/>
      <c r="H256" s="80"/>
      <c r="I256" s="159">
        <f t="shared" si="255"/>
        <v>0</v>
      </c>
      <c r="J256" s="266"/>
      <c r="K256" s="80"/>
      <c r="L256" s="443">
        <f t="shared" si="256"/>
        <v>0</v>
      </c>
      <c r="M256" s="235"/>
      <c r="N256" s="80"/>
      <c r="O256" s="159">
        <f t="shared" si="257"/>
        <v>0</v>
      </c>
      <c r="P256" s="320"/>
      <c r="Q256" s="331"/>
    </row>
    <row r="257" spans="1:17" hidden="1" x14ac:dyDescent="0.25">
      <c r="A257" s="72">
        <v>6360</v>
      </c>
      <c r="B257" s="41" t="s">
        <v>249</v>
      </c>
      <c r="C257" s="190">
        <f t="shared" si="243"/>
        <v>0</v>
      </c>
      <c r="D257" s="265"/>
      <c r="E257" s="43"/>
      <c r="F257" s="93">
        <f t="shared" si="254"/>
        <v>0</v>
      </c>
      <c r="G257" s="230"/>
      <c r="H257" s="43"/>
      <c r="I257" s="87">
        <f t="shared" si="255"/>
        <v>0</v>
      </c>
      <c r="J257" s="265"/>
      <c r="K257" s="43"/>
      <c r="L257" s="93">
        <f t="shared" si="256"/>
        <v>0</v>
      </c>
      <c r="M257" s="230"/>
      <c r="N257" s="43"/>
      <c r="O257" s="87">
        <f t="shared" si="257"/>
        <v>0</v>
      </c>
      <c r="P257" s="311"/>
      <c r="Q257" s="331"/>
    </row>
    <row r="258" spans="1:17" ht="36" hidden="1" x14ac:dyDescent="0.25">
      <c r="A258" s="34">
        <v>6400</v>
      </c>
      <c r="B258" s="69" t="s">
        <v>250</v>
      </c>
      <c r="C258" s="188">
        <f t="shared" si="243"/>
        <v>0</v>
      </c>
      <c r="D258" s="127">
        <f t="shared" ref="D258:E258" si="258">SUM(D259,D263)</f>
        <v>0</v>
      </c>
      <c r="E258" s="36">
        <f t="shared" si="258"/>
        <v>0</v>
      </c>
      <c r="F258" s="174">
        <f>SUM(F259,F263)</f>
        <v>0</v>
      </c>
      <c r="G258" s="228">
        <f t="shared" ref="G258:O258" si="259">SUM(G259,G263)</f>
        <v>0</v>
      </c>
      <c r="H258" s="36">
        <f t="shared" si="259"/>
        <v>0</v>
      </c>
      <c r="I258" s="120">
        <f t="shared" si="259"/>
        <v>0</v>
      </c>
      <c r="J258" s="127">
        <f t="shared" si="259"/>
        <v>0</v>
      </c>
      <c r="K258" s="36">
        <f t="shared" si="259"/>
        <v>0</v>
      </c>
      <c r="L258" s="174">
        <f t="shared" si="259"/>
        <v>0</v>
      </c>
      <c r="M258" s="228">
        <f t="shared" si="259"/>
        <v>0</v>
      </c>
      <c r="N258" s="36">
        <f t="shared" si="259"/>
        <v>0</v>
      </c>
      <c r="O258" s="120">
        <f t="shared" si="259"/>
        <v>0</v>
      </c>
      <c r="P258" s="441"/>
      <c r="Q258" s="331"/>
    </row>
    <row r="259" spans="1:17" ht="24" hidden="1" x14ac:dyDescent="0.25">
      <c r="A259" s="509">
        <v>6410</v>
      </c>
      <c r="B259" s="38" t="s">
        <v>251</v>
      </c>
      <c r="C259" s="189">
        <f t="shared" si="243"/>
        <v>0</v>
      </c>
      <c r="D259" s="128">
        <f t="shared" ref="D259:E259" si="260">SUM(D260:D262)</f>
        <v>0</v>
      </c>
      <c r="E259" s="75">
        <f t="shared" si="260"/>
        <v>0</v>
      </c>
      <c r="F259" s="175">
        <f>SUM(F260:F262)</f>
        <v>0</v>
      </c>
      <c r="G259" s="233">
        <f t="shared" ref="G259:O259" si="261">SUM(G260:G262)</f>
        <v>0</v>
      </c>
      <c r="H259" s="75">
        <f t="shared" si="261"/>
        <v>0</v>
      </c>
      <c r="I259" s="86">
        <f t="shared" si="261"/>
        <v>0</v>
      </c>
      <c r="J259" s="128">
        <f t="shared" si="261"/>
        <v>0</v>
      </c>
      <c r="K259" s="75">
        <f t="shared" si="261"/>
        <v>0</v>
      </c>
      <c r="L259" s="175">
        <f t="shared" si="261"/>
        <v>0</v>
      </c>
      <c r="M259" s="233">
        <f t="shared" si="261"/>
        <v>0</v>
      </c>
      <c r="N259" s="75">
        <f t="shared" si="261"/>
        <v>0</v>
      </c>
      <c r="O259" s="158">
        <f t="shared" si="261"/>
        <v>0</v>
      </c>
      <c r="P259" s="323"/>
      <c r="Q259" s="331"/>
    </row>
    <row r="260" spans="1:17" hidden="1" x14ac:dyDescent="0.25">
      <c r="A260" s="30">
        <v>6411</v>
      </c>
      <c r="B260" s="92" t="s">
        <v>252</v>
      </c>
      <c r="C260" s="190">
        <f t="shared" si="243"/>
        <v>0</v>
      </c>
      <c r="D260" s="265"/>
      <c r="E260" s="43"/>
      <c r="F260" s="93">
        <f t="shared" ref="F260:F262" si="262">D260+E260</f>
        <v>0</v>
      </c>
      <c r="G260" s="230"/>
      <c r="H260" s="43"/>
      <c r="I260" s="87">
        <f t="shared" ref="I260:I262" si="263">G260+H260</f>
        <v>0</v>
      </c>
      <c r="J260" s="265"/>
      <c r="K260" s="43"/>
      <c r="L260" s="93">
        <f t="shared" ref="L260:L262" si="264">J260+K260</f>
        <v>0</v>
      </c>
      <c r="M260" s="230"/>
      <c r="N260" s="43"/>
      <c r="O260" s="87">
        <f t="shared" ref="O260:O262" si="265">M260+N260</f>
        <v>0</v>
      </c>
      <c r="P260" s="311"/>
      <c r="Q260" s="331"/>
    </row>
    <row r="261" spans="1:17" ht="36" hidden="1" x14ac:dyDescent="0.25">
      <c r="A261" s="30">
        <v>6412</v>
      </c>
      <c r="B261" s="41" t="s">
        <v>253</v>
      </c>
      <c r="C261" s="190">
        <f t="shared" si="243"/>
        <v>0</v>
      </c>
      <c r="D261" s="265"/>
      <c r="E261" s="43"/>
      <c r="F261" s="93">
        <f t="shared" si="262"/>
        <v>0</v>
      </c>
      <c r="G261" s="230"/>
      <c r="H261" s="43"/>
      <c r="I261" s="87">
        <f t="shared" si="263"/>
        <v>0</v>
      </c>
      <c r="J261" s="265"/>
      <c r="K261" s="43"/>
      <c r="L261" s="93">
        <f t="shared" si="264"/>
        <v>0</v>
      </c>
      <c r="M261" s="230"/>
      <c r="N261" s="43"/>
      <c r="O261" s="87">
        <f t="shared" si="265"/>
        <v>0</v>
      </c>
      <c r="P261" s="311"/>
      <c r="Q261" s="331"/>
    </row>
    <row r="262" spans="1:17" ht="36" hidden="1" x14ac:dyDescent="0.25">
      <c r="A262" s="30">
        <v>6419</v>
      </c>
      <c r="B262" s="41" t="s">
        <v>254</v>
      </c>
      <c r="C262" s="190">
        <f t="shared" si="243"/>
        <v>0</v>
      </c>
      <c r="D262" s="265"/>
      <c r="E262" s="43"/>
      <c r="F262" s="93">
        <f t="shared" si="262"/>
        <v>0</v>
      </c>
      <c r="G262" s="230"/>
      <c r="H262" s="43"/>
      <c r="I262" s="87">
        <f t="shared" si="263"/>
        <v>0</v>
      </c>
      <c r="J262" s="265"/>
      <c r="K262" s="43"/>
      <c r="L262" s="93">
        <f t="shared" si="264"/>
        <v>0</v>
      </c>
      <c r="M262" s="230"/>
      <c r="N262" s="43"/>
      <c r="O262" s="87">
        <f t="shared" si="265"/>
        <v>0</v>
      </c>
      <c r="P262" s="311"/>
      <c r="Q262" s="331"/>
    </row>
    <row r="263" spans="1:17" ht="36" hidden="1" x14ac:dyDescent="0.25">
      <c r="A263" s="72">
        <v>6420</v>
      </c>
      <c r="B263" s="41" t="s">
        <v>255</v>
      </c>
      <c r="C263" s="190">
        <f t="shared" si="243"/>
        <v>0</v>
      </c>
      <c r="D263" s="129">
        <f t="shared" ref="D263:E263" si="266">SUM(D264:D267)</f>
        <v>0</v>
      </c>
      <c r="E263" s="73">
        <f t="shared" si="266"/>
        <v>0</v>
      </c>
      <c r="F263" s="93">
        <f>SUM(F264:F267)</f>
        <v>0</v>
      </c>
      <c r="G263" s="231">
        <f t="shared" ref="G263:N263" si="267">SUM(G264:G267)</f>
        <v>0</v>
      </c>
      <c r="H263" s="73">
        <f t="shared" si="267"/>
        <v>0</v>
      </c>
      <c r="I263" s="87">
        <f t="shared" si="267"/>
        <v>0</v>
      </c>
      <c r="J263" s="129">
        <f t="shared" si="267"/>
        <v>0</v>
      </c>
      <c r="K263" s="73">
        <f t="shared" si="267"/>
        <v>0</v>
      </c>
      <c r="L263" s="93">
        <f t="shared" si="267"/>
        <v>0</v>
      </c>
      <c r="M263" s="231">
        <f t="shared" si="267"/>
        <v>0</v>
      </c>
      <c r="N263" s="73">
        <f t="shared" si="267"/>
        <v>0</v>
      </c>
      <c r="O263" s="87">
        <f>SUM(O264:O267)</f>
        <v>0</v>
      </c>
      <c r="P263" s="311"/>
      <c r="Q263" s="331"/>
    </row>
    <row r="264" spans="1:17" hidden="1" x14ac:dyDescent="0.25">
      <c r="A264" s="30">
        <v>6421</v>
      </c>
      <c r="B264" s="41" t="s">
        <v>256</v>
      </c>
      <c r="C264" s="190">
        <f t="shared" si="243"/>
        <v>0</v>
      </c>
      <c r="D264" s="265"/>
      <c r="E264" s="43"/>
      <c r="F264" s="93">
        <f t="shared" ref="F264:F267" si="268">D264+E264</f>
        <v>0</v>
      </c>
      <c r="G264" s="230"/>
      <c r="H264" s="43"/>
      <c r="I264" s="87">
        <f t="shared" ref="I264:I267" si="269">G264+H264</f>
        <v>0</v>
      </c>
      <c r="J264" s="265"/>
      <c r="K264" s="43"/>
      <c r="L264" s="93">
        <f t="shared" ref="L264:L267" si="270">J264+K264</f>
        <v>0</v>
      </c>
      <c r="M264" s="230"/>
      <c r="N264" s="43"/>
      <c r="O264" s="87">
        <f t="shared" ref="O264:O267" si="271">M264+N264</f>
        <v>0</v>
      </c>
      <c r="P264" s="311"/>
      <c r="Q264" s="331"/>
    </row>
    <row r="265" spans="1:17" hidden="1" x14ac:dyDescent="0.25">
      <c r="A265" s="30">
        <v>6422</v>
      </c>
      <c r="B265" s="41" t="s">
        <v>257</v>
      </c>
      <c r="C265" s="190">
        <f t="shared" si="243"/>
        <v>0</v>
      </c>
      <c r="D265" s="265"/>
      <c r="E265" s="43"/>
      <c r="F265" s="93">
        <f t="shared" si="268"/>
        <v>0</v>
      </c>
      <c r="G265" s="230"/>
      <c r="H265" s="43"/>
      <c r="I265" s="87">
        <f t="shared" si="269"/>
        <v>0</v>
      </c>
      <c r="J265" s="265"/>
      <c r="K265" s="43"/>
      <c r="L265" s="93">
        <f t="shared" si="270"/>
        <v>0</v>
      </c>
      <c r="M265" s="230"/>
      <c r="N265" s="43"/>
      <c r="O265" s="87">
        <f t="shared" si="271"/>
        <v>0</v>
      </c>
      <c r="P265" s="311"/>
      <c r="Q265" s="331"/>
    </row>
    <row r="266" spans="1:17" ht="24" hidden="1" x14ac:dyDescent="0.25">
      <c r="A266" s="30">
        <v>6423</v>
      </c>
      <c r="B266" s="41" t="s">
        <v>258</v>
      </c>
      <c r="C266" s="190">
        <f t="shared" si="243"/>
        <v>0</v>
      </c>
      <c r="D266" s="265"/>
      <c r="E266" s="43"/>
      <c r="F266" s="93">
        <f t="shared" si="268"/>
        <v>0</v>
      </c>
      <c r="G266" s="230"/>
      <c r="H266" s="43"/>
      <c r="I266" s="87">
        <f t="shared" si="269"/>
        <v>0</v>
      </c>
      <c r="J266" s="265"/>
      <c r="K266" s="43"/>
      <c r="L266" s="93">
        <f t="shared" si="270"/>
        <v>0</v>
      </c>
      <c r="M266" s="230"/>
      <c r="N266" s="43"/>
      <c r="O266" s="87">
        <f t="shared" si="271"/>
        <v>0</v>
      </c>
      <c r="P266" s="311"/>
      <c r="Q266" s="331"/>
    </row>
    <row r="267" spans="1:17" ht="36" hidden="1" x14ac:dyDescent="0.25">
      <c r="A267" s="30">
        <v>6424</v>
      </c>
      <c r="B267" s="41" t="s">
        <v>259</v>
      </c>
      <c r="C267" s="190">
        <f t="shared" si="243"/>
        <v>0</v>
      </c>
      <c r="D267" s="265"/>
      <c r="E267" s="43"/>
      <c r="F267" s="93">
        <f t="shared" si="268"/>
        <v>0</v>
      </c>
      <c r="G267" s="230"/>
      <c r="H267" s="43"/>
      <c r="I267" s="87">
        <f t="shared" si="269"/>
        <v>0</v>
      </c>
      <c r="J267" s="265"/>
      <c r="K267" s="43"/>
      <c r="L267" s="93">
        <f t="shared" si="270"/>
        <v>0</v>
      </c>
      <c r="M267" s="230"/>
      <c r="N267" s="43"/>
      <c r="O267" s="87">
        <f t="shared" si="271"/>
        <v>0</v>
      </c>
      <c r="P267" s="311"/>
      <c r="Q267" s="331"/>
    </row>
    <row r="268" spans="1:17" ht="36" hidden="1" x14ac:dyDescent="0.25">
      <c r="A268" s="95">
        <v>7000</v>
      </c>
      <c r="B268" s="95" t="s">
        <v>260</v>
      </c>
      <c r="C268" s="203">
        <f>SUM(F268,I268,L268,O268)</f>
        <v>0</v>
      </c>
      <c r="D268" s="136">
        <f t="shared" ref="D268:E268" si="272">SUM(D269,D279)</f>
        <v>0</v>
      </c>
      <c r="E268" s="96">
        <f t="shared" si="272"/>
        <v>0</v>
      </c>
      <c r="F268" s="267">
        <f>SUM(F269,F279)</f>
        <v>0</v>
      </c>
      <c r="G268" s="237">
        <f t="shared" ref="G268:N268" si="273">SUM(G269,G279)</f>
        <v>0</v>
      </c>
      <c r="H268" s="96">
        <f t="shared" si="273"/>
        <v>0</v>
      </c>
      <c r="I268" s="279">
        <f t="shared" si="273"/>
        <v>0</v>
      </c>
      <c r="J268" s="136">
        <f t="shared" si="273"/>
        <v>0</v>
      </c>
      <c r="K268" s="96">
        <f t="shared" si="273"/>
        <v>0</v>
      </c>
      <c r="L268" s="267">
        <f t="shared" si="273"/>
        <v>0</v>
      </c>
      <c r="M268" s="237">
        <f t="shared" si="273"/>
        <v>0</v>
      </c>
      <c r="N268" s="96">
        <f t="shared" si="273"/>
        <v>0</v>
      </c>
      <c r="O268" s="162">
        <f>SUM(O269,O279)</f>
        <v>0</v>
      </c>
      <c r="P268" s="445"/>
      <c r="Q268" s="331"/>
    </row>
    <row r="269" spans="1:17" ht="24" hidden="1" x14ac:dyDescent="0.25">
      <c r="A269" s="34">
        <v>7200</v>
      </c>
      <c r="B269" s="69" t="s">
        <v>261</v>
      </c>
      <c r="C269" s="188">
        <f t="shared" si="243"/>
        <v>0</v>
      </c>
      <c r="D269" s="127">
        <f t="shared" ref="D269:E269" si="274">SUM(D270,D271,D274,D275,D278)</f>
        <v>0</v>
      </c>
      <c r="E269" s="36">
        <f t="shared" si="274"/>
        <v>0</v>
      </c>
      <c r="F269" s="174">
        <f>SUM(F270,F271,F274,F275,F278)</f>
        <v>0</v>
      </c>
      <c r="G269" s="228"/>
      <c r="H269" s="36"/>
      <c r="I269" s="120">
        <f>SUM(I270,I271,I274,I275,I278)</f>
        <v>0</v>
      </c>
      <c r="J269" s="127"/>
      <c r="K269" s="36"/>
      <c r="L269" s="174">
        <f>SUM(L270,L271,L274,L275,L278)</f>
        <v>0</v>
      </c>
      <c r="M269" s="228"/>
      <c r="N269" s="36"/>
      <c r="O269" s="121">
        <f>SUM(O270,O271,O274,O275,O278)</f>
        <v>0</v>
      </c>
      <c r="P269" s="440"/>
      <c r="Q269" s="331"/>
    </row>
    <row r="270" spans="1:17" ht="24" hidden="1" x14ac:dyDescent="0.25">
      <c r="A270" s="509">
        <v>7210</v>
      </c>
      <c r="B270" s="38" t="s">
        <v>262</v>
      </c>
      <c r="C270" s="189">
        <f t="shared" si="243"/>
        <v>0</v>
      </c>
      <c r="D270" s="264"/>
      <c r="E270" s="40"/>
      <c r="F270" s="175">
        <f>D270+E270</f>
        <v>0</v>
      </c>
      <c r="G270" s="220"/>
      <c r="H270" s="40"/>
      <c r="I270" s="86">
        <f>G270+H270</f>
        <v>0</v>
      </c>
      <c r="J270" s="264"/>
      <c r="K270" s="40"/>
      <c r="L270" s="175">
        <f>J270+K270</f>
        <v>0</v>
      </c>
      <c r="M270" s="220"/>
      <c r="N270" s="40"/>
      <c r="O270" s="86">
        <f>M270+N270</f>
        <v>0</v>
      </c>
      <c r="P270" s="310"/>
      <c r="Q270" s="331"/>
    </row>
    <row r="271" spans="1:17" s="94" customFormat="1" ht="36" hidden="1" x14ac:dyDescent="0.25">
      <c r="A271" s="72">
        <v>7220</v>
      </c>
      <c r="B271" s="41" t="s">
        <v>263</v>
      </c>
      <c r="C271" s="190">
        <f t="shared" si="243"/>
        <v>0</v>
      </c>
      <c r="D271" s="129">
        <f t="shared" ref="D271:E271" si="275">SUM(D272:D273)</f>
        <v>0</v>
      </c>
      <c r="E271" s="73">
        <f t="shared" si="275"/>
        <v>0</v>
      </c>
      <c r="F271" s="93">
        <f>SUM(F272:F273)</f>
        <v>0</v>
      </c>
      <c r="G271" s="231">
        <f t="shared" ref="G271:O271" si="276">SUM(G272:G273)</f>
        <v>0</v>
      </c>
      <c r="H271" s="73">
        <f t="shared" si="276"/>
        <v>0</v>
      </c>
      <c r="I271" s="87">
        <f t="shared" si="276"/>
        <v>0</v>
      </c>
      <c r="J271" s="129">
        <f t="shared" si="276"/>
        <v>0</v>
      </c>
      <c r="K271" s="73">
        <f t="shared" si="276"/>
        <v>0</v>
      </c>
      <c r="L271" s="93">
        <f t="shared" si="276"/>
        <v>0</v>
      </c>
      <c r="M271" s="231">
        <f t="shared" si="276"/>
        <v>0</v>
      </c>
      <c r="N271" s="73">
        <f t="shared" si="276"/>
        <v>0</v>
      </c>
      <c r="O271" s="87">
        <f t="shared" si="276"/>
        <v>0</v>
      </c>
      <c r="P271" s="311"/>
      <c r="Q271" s="343"/>
    </row>
    <row r="272" spans="1:17" s="94" customFormat="1" ht="36" hidden="1" x14ac:dyDescent="0.25">
      <c r="A272" s="30">
        <v>7221</v>
      </c>
      <c r="B272" s="41" t="s">
        <v>264</v>
      </c>
      <c r="C272" s="190">
        <f t="shared" si="243"/>
        <v>0</v>
      </c>
      <c r="D272" s="265"/>
      <c r="E272" s="43"/>
      <c r="F272" s="93">
        <f t="shared" ref="F272:F274" si="277">D272+E272</f>
        <v>0</v>
      </c>
      <c r="G272" s="230"/>
      <c r="H272" s="43"/>
      <c r="I272" s="87">
        <f t="shared" ref="I272:I274" si="278">G272+H272</f>
        <v>0</v>
      </c>
      <c r="J272" s="265"/>
      <c r="K272" s="43"/>
      <c r="L272" s="93">
        <f t="shared" ref="L272:L274" si="279">J272+K272</f>
        <v>0</v>
      </c>
      <c r="M272" s="230"/>
      <c r="N272" s="43"/>
      <c r="O272" s="87">
        <f t="shared" ref="O272:O274" si="280">M272+N272</f>
        <v>0</v>
      </c>
      <c r="P272" s="311"/>
      <c r="Q272" s="343"/>
    </row>
    <row r="273" spans="1:17" s="94" customFormat="1" ht="36" hidden="1" x14ac:dyDescent="0.25">
      <c r="A273" s="30">
        <v>7222</v>
      </c>
      <c r="B273" s="41" t="s">
        <v>265</v>
      </c>
      <c r="C273" s="190">
        <f t="shared" si="243"/>
        <v>0</v>
      </c>
      <c r="D273" s="265"/>
      <c r="E273" s="43"/>
      <c r="F273" s="93">
        <f t="shared" si="277"/>
        <v>0</v>
      </c>
      <c r="G273" s="230"/>
      <c r="H273" s="43"/>
      <c r="I273" s="87">
        <f t="shared" si="278"/>
        <v>0</v>
      </c>
      <c r="J273" s="265"/>
      <c r="K273" s="43"/>
      <c r="L273" s="93">
        <f t="shared" si="279"/>
        <v>0</v>
      </c>
      <c r="M273" s="230"/>
      <c r="N273" s="43"/>
      <c r="O273" s="87">
        <f t="shared" si="280"/>
        <v>0</v>
      </c>
      <c r="P273" s="311"/>
      <c r="Q273" s="343"/>
    </row>
    <row r="274" spans="1:17" ht="24" hidden="1" x14ac:dyDescent="0.25">
      <c r="A274" s="72">
        <v>7230</v>
      </c>
      <c r="B274" s="41" t="s">
        <v>308</v>
      </c>
      <c r="C274" s="190">
        <f t="shared" si="243"/>
        <v>0</v>
      </c>
      <c r="D274" s="265"/>
      <c r="E274" s="43"/>
      <c r="F274" s="93">
        <f t="shared" si="277"/>
        <v>0</v>
      </c>
      <c r="G274" s="230"/>
      <c r="H274" s="43"/>
      <c r="I274" s="87">
        <f t="shared" si="278"/>
        <v>0</v>
      </c>
      <c r="J274" s="265"/>
      <c r="K274" s="43"/>
      <c r="L274" s="93">
        <f t="shared" si="279"/>
        <v>0</v>
      </c>
      <c r="M274" s="230"/>
      <c r="N274" s="43"/>
      <c r="O274" s="87">
        <f t="shared" si="280"/>
        <v>0</v>
      </c>
      <c r="P274" s="311"/>
      <c r="Q274" s="331"/>
    </row>
    <row r="275" spans="1:17" ht="24" hidden="1" x14ac:dyDescent="0.25">
      <c r="A275" s="72">
        <v>7240</v>
      </c>
      <c r="B275" s="41" t="s">
        <v>266</v>
      </c>
      <c r="C275" s="190">
        <f t="shared" si="243"/>
        <v>0</v>
      </c>
      <c r="D275" s="129">
        <f t="shared" ref="D275:E275" si="281">SUM(D276:D277)</f>
        <v>0</v>
      </c>
      <c r="E275" s="73">
        <f t="shared" si="281"/>
        <v>0</v>
      </c>
      <c r="F275" s="93">
        <f>SUM(F276:F277)</f>
        <v>0</v>
      </c>
      <c r="G275" s="231">
        <f t="shared" ref="G275:O275" si="282">SUM(G276:G277)</f>
        <v>0</v>
      </c>
      <c r="H275" s="73">
        <f t="shared" si="282"/>
        <v>0</v>
      </c>
      <c r="I275" s="87">
        <f t="shared" si="282"/>
        <v>0</v>
      </c>
      <c r="J275" s="129">
        <f t="shared" si="282"/>
        <v>0</v>
      </c>
      <c r="K275" s="73">
        <f t="shared" si="282"/>
        <v>0</v>
      </c>
      <c r="L275" s="93">
        <f t="shared" si="282"/>
        <v>0</v>
      </c>
      <c r="M275" s="231">
        <f t="shared" si="282"/>
        <v>0</v>
      </c>
      <c r="N275" s="73">
        <f t="shared" si="282"/>
        <v>0</v>
      </c>
      <c r="O275" s="87">
        <f t="shared" si="282"/>
        <v>0</v>
      </c>
      <c r="P275" s="311"/>
      <c r="Q275" s="331"/>
    </row>
    <row r="276" spans="1:17" ht="48" hidden="1" x14ac:dyDescent="0.25">
      <c r="A276" s="30">
        <v>7245</v>
      </c>
      <c r="B276" s="41" t="s">
        <v>267</v>
      </c>
      <c r="C276" s="190">
        <f t="shared" si="243"/>
        <v>0</v>
      </c>
      <c r="D276" s="265"/>
      <c r="E276" s="43"/>
      <c r="F276" s="93">
        <f t="shared" ref="F276:F278" si="283">D276+E276</f>
        <v>0</v>
      </c>
      <c r="G276" s="230"/>
      <c r="H276" s="43"/>
      <c r="I276" s="87">
        <f t="shared" ref="I276:I278" si="284">G276+H276</f>
        <v>0</v>
      </c>
      <c r="J276" s="265"/>
      <c r="K276" s="43"/>
      <c r="L276" s="93">
        <f t="shared" ref="L276:L278" si="285">J276+K276</f>
        <v>0</v>
      </c>
      <c r="M276" s="230"/>
      <c r="N276" s="43"/>
      <c r="O276" s="87">
        <f t="shared" ref="O276:O278" si="286">M276+N276</f>
        <v>0</v>
      </c>
      <c r="P276" s="311"/>
      <c r="Q276" s="331"/>
    </row>
    <row r="277" spans="1:17" ht="96" hidden="1" x14ac:dyDescent="0.25">
      <c r="A277" s="30">
        <v>7246</v>
      </c>
      <c r="B277" s="41" t="s">
        <v>268</v>
      </c>
      <c r="C277" s="190">
        <f t="shared" si="243"/>
        <v>0</v>
      </c>
      <c r="D277" s="265"/>
      <c r="E277" s="43"/>
      <c r="F277" s="93">
        <f t="shared" si="283"/>
        <v>0</v>
      </c>
      <c r="G277" s="230"/>
      <c r="H277" s="43"/>
      <c r="I277" s="87">
        <f t="shared" si="284"/>
        <v>0</v>
      </c>
      <c r="J277" s="265"/>
      <c r="K277" s="43"/>
      <c r="L277" s="93">
        <f t="shared" si="285"/>
        <v>0</v>
      </c>
      <c r="M277" s="230"/>
      <c r="N277" s="43"/>
      <c r="O277" s="87">
        <f t="shared" si="286"/>
        <v>0</v>
      </c>
      <c r="P277" s="311"/>
      <c r="Q277" s="331"/>
    </row>
    <row r="278" spans="1:17" ht="24" hidden="1" x14ac:dyDescent="0.25">
      <c r="A278" s="90">
        <v>7260</v>
      </c>
      <c r="B278" s="38" t="s">
        <v>269</v>
      </c>
      <c r="C278" s="189">
        <f t="shared" si="243"/>
        <v>0</v>
      </c>
      <c r="D278" s="264"/>
      <c r="E278" s="40"/>
      <c r="F278" s="175">
        <f t="shared" si="283"/>
        <v>0</v>
      </c>
      <c r="G278" s="220"/>
      <c r="H278" s="40"/>
      <c r="I278" s="86">
        <f t="shared" si="284"/>
        <v>0</v>
      </c>
      <c r="J278" s="264"/>
      <c r="K278" s="40"/>
      <c r="L278" s="175">
        <f t="shared" si="285"/>
        <v>0</v>
      </c>
      <c r="M278" s="220"/>
      <c r="N278" s="40"/>
      <c r="O278" s="86">
        <f t="shared" si="286"/>
        <v>0</v>
      </c>
      <c r="P278" s="310"/>
      <c r="Q278" s="331"/>
    </row>
    <row r="279" spans="1:17" hidden="1" x14ac:dyDescent="0.25">
      <c r="A279" s="52">
        <v>7700</v>
      </c>
      <c r="B279" s="103" t="s">
        <v>298</v>
      </c>
      <c r="C279" s="204">
        <f t="shared" si="243"/>
        <v>0</v>
      </c>
      <c r="D279" s="137">
        <f t="shared" ref="D279:O279" si="287">D280</f>
        <v>0</v>
      </c>
      <c r="E279" s="104">
        <f t="shared" si="287"/>
        <v>0</v>
      </c>
      <c r="F279" s="176">
        <f t="shared" si="287"/>
        <v>0</v>
      </c>
      <c r="G279" s="238">
        <f t="shared" si="287"/>
        <v>0</v>
      </c>
      <c r="H279" s="104">
        <f t="shared" si="287"/>
        <v>0</v>
      </c>
      <c r="I279" s="280">
        <f t="shared" si="287"/>
        <v>0</v>
      </c>
      <c r="J279" s="137">
        <f t="shared" si="287"/>
        <v>0</v>
      </c>
      <c r="K279" s="104">
        <f t="shared" si="287"/>
        <v>0</v>
      </c>
      <c r="L279" s="176">
        <f t="shared" si="287"/>
        <v>0</v>
      </c>
      <c r="M279" s="238">
        <f t="shared" si="287"/>
        <v>0</v>
      </c>
      <c r="N279" s="104">
        <f t="shared" si="287"/>
        <v>0</v>
      </c>
      <c r="O279" s="280">
        <f t="shared" si="287"/>
        <v>0</v>
      </c>
      <c r="P279" s="441"/>
      <c r="Q279" s="331"/>
    </row>
    <row r="280" spans="1:17" hidden="1" x14ac:dyDescent="0.25">
      <c r="A280" s="70">
        <v>7720</v>
      </c>
      <c r="B280" s="38" t="s">
        <v>299</v>
      </c>
      <c r="C280" s="191">
        <f t="shared" si="243"/>
        <v>0</v>
      </c>
      <c r="D280" s="257"/>
      <c r="E280" s="47"/>
      <c r="F280" s="426">
        <f>D280+E280</f>
        <v>0</v>
      </c>
      <c r="G280" s="239"/>
      <c r="H280" s="47"/>
      <c r="I280" s="158">
        <f>G280+H280</f>
        <v>0</v>
      </c>
      <c r="J280" s="257"/>
      <c r="K280" s="47"/>
      <c r="L280" s="426">
        <f>J280+K280</f>
        <v>0</v>
      </c>
      <c r="M280" s="239"/>
      <c r="N280" s="47"/>
      <c r="O280" s="158">
        <f>M280+N280</f>
        <v>0</v>
      </c>
      <c r="P280" s="323"/>
      <c r="Q280" s="331"/>
    </row>
    <row r="281" spans="1:17" hidden="1" x14ac:dyDescent="0.25">
      <c r="A281" s="92"/>
      <c r="B281" s="41" t="s">
        <v>270</v>
      </c>
      <c r="C281" s="190">
        <f t="shared" si="243"/>
        <v>0</v>
      </c>
      <c r="D281" s="129">
        <f t="shared" ref="D281:E281" si="288">SUM(D282:D283)</f>
        <v>0</v>
      </c>
      <c r="E281" s="73">
        <f t="shared" si="288"/>
        <v>0</v>
      </c>
      <c r="F281" s="93">
        <f>SUM(F282:F283)</f>
        <v>0</v>
      </c>
      <c r="G281" s="231">
        <f t="shared" ref="G281:O281" si="289">SUM(G282:G283)</f>
        <v>0</v>
      </c>
      <c r="H281" s="73">
        <f t="shared" si="289"/>
        <v>0</v>
      </c>
      <c r="I281" s="87">
        <f t="shared" si="289"/>
        <v>0</v>
      </c>
      <c r="J281" s="129">
        <f t="shared" si="289"/>
        <v>0</v>
      </c>
      <c r="K281" s="73">
        <f t="shared" si="289"/>
        <v>0</v>
      </c>
      <c r="L281" s="93">
        <f t="shared" si="289"/>
        <v>0</v>
      </c>
      <c r="M281" s="231">
        <f t="shared" si="289"/>
        <v>0</v>
      </c>
      <c r="N281" s="73">
        <f t="shared" si="289"/>
        <v>0</v>
      </c>
      <c r="O281" s="87">
        <f t="shared" si="289"/>
        <v>0</v>
      </c>
      <c r="P281" s="311"/>
      <c r="Q281" s="331"/>
    </row>
    <row r="282" spans="1:17" hidden="1" x14ac:dyDescent="0.25">
      <c r="A282" s="92" t="s">
        <v>271</v>
      </c>
      <c r="B282" s="30" t="s">
        <v>272</v>
      </c>
      <c r="C282" s="190">
        <f t="shared" si="243"/>
        <v>0</v>
      </c>
      <c r="D282" s="265"/>
      <c r="E282" s="43"/>
      <c r="F282" s="93">
        <f>E282+D282</f>
        <v>0</v>
      </c>
      <c r="G282" s="230"/>
      <c r="H282" s="43"/>
      <c r="I282" s="87">
        <f>H282+G282</f>
        <v>0</v>
      </c>
      <c r="J282" s="265"/>
      <c r="K282" s="43"/>
      <c r="L282" s="93">
        <f>K282+J282</f>
        <v>0</v>
      </c>
      <c r="M282" s="230"/>
      <c r="N282" s="43"/>
      <c r="O282" s="87">
        <f>N282+M282</f>
        <v>0</v>
      </c>
      <c r="P282" s="311"/>
      <c r="Q282" s="331"/>
    </row>
    <row r="283" spans="1:17" ht="24" hidden="1" x14ac:dyDescent="0.25">
      <c r="A283" s="92" t="s">
        <v>273</v>
      </c>
      <c r="B283" s="97" t="s">
        <v>274</v>
      </c>
      <c r="C283" s="189">
        <f t="shared" si="243"/>
        <v>0</v>
      </c>
      <c r="D283" s="264"/>
      <c r="E283" s="40"/>
      <c r="F283" s="175">
        <f>E283+D283</f>
        <v>0</v>
      </c>
      <c r="G283" s="220"/>
      <c r="H283" s="40"/>
      <c r="I283" s="86">
        <f>H283+G283</f>
        <v>0</v>
      </c>
      <c r="J283" s="264"/>
      <c r="K283" s="40"/>
      <c r="L283" s="175">
        <f>K283+J283</f>
        <v>0</v>
      </c>
      <c r="M283" s="220"/>
      <c r="N283" s="40"/>
      <c r="O283" s="86">
        <f>N283+M283</f>
        <v>0</v>
      </c>
      <c r="P283" s="310"/>
      <c r="Q283" s="331"/>
    </row>
    <row r="284" spans="1:17" ht="12.75" thickBot="1" x14ac:dyDescent="0.3">
      <c r="A284" s="108"/>
      <c r="B284" s="108" t="s">
        <v>275</v>
      </c>
      <c r="C284" s="205">
        <f t="shared" si="243"/>
        <v>615974</v>
      </c>
      <c r="D284" s="138">
        <f t="shared" ref="D284:O284" si="290">SUM(D281,D268,D229,D194,D186,D172,D74,D52)</f>
        <v>545668</v>
      </c>
      <c r="E284" s="281">
        <f t="shared" si="290"/>
        <v>0</v>
      </c>
      <c r="F284" s="324">
        <f t="shared" si="290"/>
        <v>545668</v>
      </c>
      <c r="G284" s="240">
        <f t="shared" si="290"/>
        <v>65256</v>
      </c>
      <c r="H284" s="281">
        <f t="shared" si="290"/>
        <v>0</v>
      </c>
      <c r="I284" s="324">
        <f t="shared" si="290"/>
        <v>65256</v>
      </c>
      <c r="J284" s="138">
        <f t="shared" si="290"/>
        <v>5050</v>
      </c>
      <c r="K284" s="109">
        <f t="shared" si="290"/>
        <v>0</v>
      </c>
      <c r="L284" s="446">
        <f t="shared" si="290"/>
        <v>5050</v>
      </c>
      <c r="M284" s="240">
        <f t="shared" si="290"/>
        <v>0</v>
      </c>
      <c r="N284" s="109">
        <f t="shared" si="290"/>
        <v>0</v>
      </c>
      <c r="O284" s="281">
        <f t="shared" si="290"/>
        <v>0</v>
      </c>
      <c r="P284" s="447"/>
      <c r="Q284" s="331"/>
    </row>
    <row r="285" spans="1:17" s="19" customFormat="1" ht="13.5" hidden="1" thickTop="1" thickBot="1" x14ac:dyDescent="0.3">
      <c r="A285" s="881" t="s">
        <v>276</v>
      </c>
      <c r="B285" s="882"/>
      <c r="C285" s="206">
        <f t="shared" si="243"/>
        <v>0</v>
      </c>
      <c r="D285" s="139">
        <f>SUM(D24,D25,D41,D42)-D50</f>
        <v>0</v>
      </c>
      <c r="E285" s="111">
        <f t="shared" ref="E285:F285" si="291">SUM(E24,E25,E41,E42)-E50</f>
        <v>0</v>
      </c>
      <c r="F285" s="112">
        <f t="shared" si="291"/>
        <v>0</v>
      </c>
      <c r="G285" s="241">
        <f>SUM(G24,G42)-G50</f>
        <v>0</v>
      </c>
      <c r="H285" s="111">
        <f t="shared" ref="H285:I285" si="292">SUM(H24,H42)-H50</f>
        <v>0</v>
      </c>
      <c r="I285" s="123">
        <f t="shared" si="292"/>
        <v>0</v>
      </c>
      <c r="J285" s="139">
        <f>SUM(J26,J42)-J50</f>
        <v>0</v>
      </c>
      <c r="K285" s="111">
        <f t="shared" ref="K285:L285" si="293">SUM(K26,K42)-K50</f>
        <v>0</v>
      </c>
      <c r="L285" s="112">
        <f t="shared" si="293"/>
        <v>0</v>
      </c>
      <c r="M285" s="241">
        <f>SUM(M44)-M50</f>
        <v>0</v>
      </c>
      <c r="N285" s="111">
        <f t="shared" ref="N285:O285" si="294">SUM(N44)-N50</f>
        <v>0</v>
      </c>
      <c r="O285" s="123">
        <f t="shared" si="294"/>
        <v>0</v>
      </c>
      <c r="P285" s="327"/>
      <c r="Q285" s="182"/>
    </row>
    <row r="286" spans="1:17" s="19" customFormat="1" ht="12.75" hidden="1" thickTop="1" x14ac:dyDescent="0.25">
      <c r="A286" s="883" t="s">
        <v>277</v>
      </c>
      <c r="B286" s="884"/>
      <c r="C286" s="207">
        <f t="shared" si="243"/>
        <v>0</v>
      </c>
      <c r="D286" s="140">
        <f>SUM(D287,D288)-D295+D296</f>
        <v>0</v>
      </c>
      <c r="E286" s="101">
        <f t="shared" ref="E286:O286" si="295">SUM(E287,E288)-E295+E296</f>
        <v>0</v>
      </c>
      <c r="F286" s="107">
        <f t="shared" si="295"/>
        <v>0</v>
      </c>
      <c r="G286" s="242">
        <f t="shared" si="295"/>
        <v>0</v>
      </c>
      <c r="H286" s="101">
        <f t="shared" si="295"/>
        <v>0</v>
      </c>
      <c r="I286" s="110">
        <f t="shared" si="295"/>
        <v>0</v>
      </c>
      <c r="J286" s="140">
        <f t="shared" si="295"/>
        <v>0</v>
      </c>
      <c r="K286" s="101">
        <f t="shared" si="295"/>
        <v>0</v>
      </c>
      <c r="L286" s="107">
        <f t="shared" si="295"/>
        <v>0</v>
      </c>
      <c r="M286" s="242">
        <f t="shared" si="295"/>
        <v>0</v>
      </c>
      <c r="N286" s="101">
        <f t="shared" si="295"/>
        <v>0</v>
      </c>
      <c r="O286" s="110">
        <f t="shared" si="295"/>
        <v>0</v>
      </c>
      <c r="P286" s="448"/>
      <c r="Q286" s="182"/>
    </row>
    <row r="287" spans="1:17" s="19" customFormat="1" ht="13.5" hidden="1" thickTop="1" thickBot="1" x14ac:dyDescent="0.3">
      <c r="A287" s="60" t="s">
        <v>278</v>
      </c>
      <c r="B287" s="60" t="s">
        <v>279</v>
      </c>
      <c r="C287" s="197">
        <f t="shared" si="243"/>
        <v>0</v>
      </c>
      <c r="D287" s="131">
        <f t="shared" ref="D287:O287" si="296">D21-D281</f>
        <v>0</v>
      </c>
      <c r="E287" s="61">
        <f t="shared" si="296"/>
        <v>0</v>
      </c>
      <c r="F287" s="168">
        <f t="shared" si="296"/>
        <v>0</v>
      </c>
      <c r="G287" s="224">
        <f t="shared" si="296"/>
        <v>0</v>
      </c>
      <c r="H287" s="61">
        <f t="shared" si="296"/>
        <v>0</v>
      </c>
      <c r="I287" s="114">
        <f t="shared" si="296"/>
        <v>0</v>
      </c>
      <c r="J287" s="131">
        <f t="shared" si="296"/>
        <v>0</v>
      </c>
      <c r="K287" s="61">
        <f t="shared" si="296"/>
        <v>0</v>
      </c>
      <c r="L287" s="168">
        <f t="shared" si="296"/>
        <v>0</v>
      </c>
      <c r="M287" s="224">
        <f t="shared" si="296"/>
        <v>0</v>
      </c>
      <c r="N287" s="61">
        <f t="shared" si="296"/>
        <v>0</v>
      </c>
      <c r="O287" s="114">
        <f t="shared" si="296"/>
        <v>0</v>
      </c>
      <c r="P287" s="435"/>
      <c r="Q287" s="182"/>
    </row>
    <row r="288" spans="1:17" s="19" customFormat="1" ht="12.75" hidden="1" thickTop="1" x14ac:dyDescent="0.25">
      <c r="A288" s="113" t="s">
        <v>280</v>
      </c>
      <c r="B288" s="113" t="s">
        <v>281</v>
      </c>
      <c r="C288" s="207">
        <f t="shared" si="243"/>
        <v>0</v>
      </c>
      <c r="D288" s="140">
        <f t="shared" ref="D288:O288" si="297">SUM(D289,D291,D293)-SUM(D290,D292,D294)</f>
        <v>0</v>
      </c>
      <c r="E288" s="101">
        <f t="shared" si="297"/>
        <v>0</v>
      </c>
      <c r="F288" s="107">
        <f t="shared" si="297"/>
        <v>0</v>
      </c>
      <c r="G288" s="242">
        <f t="shared" si="297"/>
        <v>0</v>
      </c>
      <c r="H288" s="101">
        <f t="shared" si="297"/>
        <v>0</v>
      </c>
      <c r="I288" s="110">
        <f t="shared" si="297"/>
        <v>0</v>
      </c>
      <c r="J288" s="140">
        <f t="shared" si="297"/>
        <v>0</v>
      </c>
      <c r="K288" s="101">
        <f t="shared" si="297"/>
        <v>0</v>
      </c>
      <c r="L288" s="107">
        <f t="shared" si="297"/>
        <v>0</v>
      </c>
      <c r="M288" s="242">
        <f t="shared" si="297"/>
        <v>0</v>
      </c>
      <c r="N288" s="101">
        <f t="shared" si="297"/>
        <v>0</v>
      </c>
      <c r="O288" s="110">
        <f t="shared" si="297"/>
        <v>0</v>
      </c>
      <c r="P288" s="448"/>
      <c r="Q288" s="182"/>
    </row>
    <row r="289" spans="1:17" ht="12.75" hidden="1" thickTop="1" x14ac:dyDescent="0.25">
      <c r="A289" s="98" t="s">
        <v>282</v>
      </c>
      <c r="B289" s="57" t="s">
        <v>283</v>
      </c>
      <c r="C289" s="191">
        <f t="shared" si="243"/>
        <v>0</v>
      </c>
      <c r="D289" s="257"/>
      <c r="E289" s="47"/>
      <c r="F289" s="426">
        <f t="shared" ref="F289:F296" si="298">E289+D289</f>
        <v>0</v>
      </c>
      <c r="G289" s="239"/>
      <c r="H289" s="47"/>
      <c r="I289" s="158">
        <f t="shared" ref="I289:I296" si="299">H289+G289</f>
        <v>0</v>
      </c>
      <c r="J289" s="257"/>
      <c r="K289" s="47"/>
      <c r="L289" s="426">
        <f t="shared" ref="L289:L296" si="300">K289+J289</f>
        <v>0</v>
      </c>
      <c r="M289" s="239"/>
      <c r="N289" s="47"/>
      <c r="O289" s="158">
        <f t="shared" ref="O289:O296" si="301">N289+M289</f>
        <v>0</v>
      </c>
      <c r="P289" s="323"/>
      <c r="Q289" s="331"/>
    </row>
    <row r="290" spans="1:17" ht="24.75" hidden="1" thickTop="1" x14ac:dyDescent="0.25">
      <c r="A290" s="92" t="s">
        <v>284</v>
      </c>
      <c r="B290" s="29" t="s">
        <v>285</v>
      </c>
      <c r="C290" s="190">
        <f t="shared" si="243"/>
        <v>0</v>
      </c>
      <c r="D290" s="265"/>
      <c r="E290" s="43"/>
      <c r="F290" s="93">
        <f t="shared" si="298"/>
        <v>0</v>
      </c>
      <c r="G290" s="230"/>
      <c r="H290" s="43"/>
      <c r="I290" s="87">
        <f t="shared" si="299"/>
        <v>0</v>
      </c>
      <c r="J290" s="265"/>
      <c r="K290" s="43"/>
      <c r="L290" s="93">
        <f t="shared" si="300"/>
        <v>0</v>
      </c>
      <c r="M290" s="230"/>
      <c r="N290" s="43"/>
      <c r="O290" s="87">
        <f t="shared" si="301"/>
        <v>0</v>
      </c>
      <c r="P290" s="311"/>
      <c r="Q290" s="331"/>
    </row>
    <row r="291" spans="1:17" ht="12.75" hidden="1" thickTop="1" x14ac:dyDescent="0.25">
      <c r="A291" s="92" t="s">
        <v>286</v>
      </c>
      <c r="B291" s="29" t="s">
        <v>287</v>
      </c>
      <c r="C291" s="190">
        <f t="shared" si="243"/>
        <v>0</v>
      </c>
      <c r="D291" s="265"/>
      <c r="E291" s="43"/>
      <c r="F291" s="93">
        <f t="shared" si="298"/>
        <v>0</v>
      </c>
      <c r="G291" s="230"/>
      <c r="H291" s="43"/>
      <c r="I291" s="87">
        <f t="shared" si="299"/>
        <v>0</v>
      </c>
      <c r="J291" s="265"/>
      <c r="K291" s="43"/>
      <c r="L291" s="93">
        <f t="shared" si="300"/>
        <v>0</v>
      </c>
      <c r="M291" s="230"/>
      <c r="N291" s="43"/>
      <c r="O291" s="87">
        <f t="shared" si="301"/>
        <v>0</v>
      </c>
      <c r="P291" s="311"/>
      <c r="Q291" s="331"/>
    </row>
    <row r="292" spans="1:17" ht="24.75" hidden="1" thickTop="1" x14ac:dyDescent="0.25">
      <c r="A292" s="92" t="s">
        <v>288</v>
      </c>
      <c r="B292" s="29" t="s">
        <v>289</v>
      </c>
      <c r="C292" s="190">
        <f>SUM(F292,I292,L292,O292)</f>
        <v>0</v>
      </c>
      <c r="D292" s="265"/>
      <c r="E292" s="43"/>
      <c r="F292" s="93">
        <f t="shared" si="298"/>
        <v>0</v>
      </c>
      <c r="G292" s="230"/>
      <c r="H292" s="43"/>
      <c r="I292" s="87">
        <f t="shared" si="299"/>
        <v>0</v>
      </c>
      <c r="J292" s="265"/>
      <c r="K292" s="43"/>
      <c r="L292" s="93">
        <f t="shared" si="300"/>
        <v>0</v>
      </c>
      <c r="M292" s="230"/>
      <c r="N292" s="43"/>
      <c r="O292" s="87">
        <f t="shared" si="301"/>
        <v>0</v>
      </c>
      <c r="P292" s="311"/>
      <c r="Q292" s="331"/>
    </row>
    <row r="293" spans="1:17" ht="12.75" hidden="1" thickTop="1" x14ac:dyDescent="0.25">
      <c r="A293" s="92" t="s">
        <v>290</v>
      </c>
      <c r="B293" s="29" t="s">
        <v>291</v>
      </c>
      <c r="C293" s="190">
        <f t="shared" si="243"/>
        <v>0</v>
      </c>
      <c r="D293" s="265"/>
      <c r="E293" s="43"/>
      <c r="F293" s="93">
        <f t="shared" si="298"/>
        <v>0</v>
      </c>
      <c r="G293" s="230"/>
      <c r="H293" s="43"/>
      <c r="I293" s="87">
        <f t="shared" si="299"/>
        <v>0</v>
      </c>
      <c r="J293" s="265"/>
      <c r="K293" s="43"/>
      <c r="L293" s="93">
        <f t="shared" si="300"/>
        <v>0</v>
      </c>
      <c r="M293" s="230"/>
      <c r="N293" s="43"/>
      <c r="O293" s="87">
        <f t="shared" si="301"/>
        <v>0</v>
      </c>
      <c r="P293" s="311"/>
      <c r="Q293" s="331"/>
    </row>
    <row r="294" spans="1:17" ht="24.75" hidden="1" thickTop="1" x14ac:dyDescent="0.25">
      <c r="A294" s="99" t="s">
        <v>292</v>
      </c>
      <c r="B294" s="100" t="s">
        <v>293</v>
      </c>
      <c r="C294" s="201">
        <f t="shared" si="243"/>
        <v>0</v>
      </c>
      <c r="D294" s="266"/>
      <c r="E294" s="80"/>
      <c r="F294" s="443">
        <f t="shared" si="298"/>
        <v>0</v>
      </c>
      <c r="G294" s="235"/>
      <c r="H294" s="80"/>
      <c r="I294" s="159">
        <f t="shared" si="299"/>
        <v>0</v>
      </c>
      <c r="J294" s="266"/>
      <c r="K294" s="80"/>
      <c r="L294" s="443">
        <f t="shared" si="300"/>
        <v>0</v>
      </c>
      <c r="M294" s="235"/>
      <c r="N294" s="80"/>
      <c r="O294" s="159">
        <f t="shared" si="301"/>
        <v>0</v>
      </c>
      <c r="P294" s="320"/>
      <c r="Q294" s="331"/>
    </row>
    <row r="295" spans="1:17" s="19" customFormat="1" ht="13.5" hidden="1" thickTop="1" thickBot="1" x14ac:dyDescent="0.3">
      <c r="A295" s="115" t="s">
        <v>294</v>
      </c>
      <c r="B295" s="115" t="s">
        <v>295</v>
      </c>
      <c r="C295" s="206">
        <f t="shared" si="243"/>
        <v>0</v>
      </c>
      <c r="D295" s="268"/>
      <c r="E295" s="116"/>
      <c r="F295" s="112">
        <f t="shared" si="298"/>
        <v>0</v>
      </c>
      <c r="G295" s="243"/>
      <c r="H295" s="116"/>
      <c r="I295" s="123">
        <f t="shared" si="299"/>
        <v>0</v>
      </c>
      <c r="J295" s="268"/>
      <c r="K295" s="116"/>
      <c r="L295" s="112">
        <f t="shared" si="300"/>
        <v>0</v>
      </c>
      <c r="M295" s="243"/>
      <c r="N295" s="116"/>
      <c r="O295" s="123">
        <f t="shared" si="301"/>
        <v>0</v>
      </c>
      <c r="P295" s="327"/>
      <c r="Q295" s="182"/>
    </row>
    <row r="296" spans="1:17" s="19" customFormat="1" ht="48.75" hidden="1" thickTop="1" x14ac:dyDescent="0.25">
      <c r="A296" s="113" t="s">
        <v>296</v>
      </c>
      <c r="B296" s="102" t="s">
        <v>297</v>
      </c>
      <c r="C296" s="207">
        <f>SUM(F296,I296,L296,O296)</f>
        <v>0</v>
      </c>
      <c r="D296" s="269"/>
      <c r="E296" s="449"/>
      <c r="F296" s="174">
        <f t="shared" si="298"/>
        <v>0</v>
      </c>
      <c r="G296" s="234"/>
      <c r="H296" s="76"/>
      <c r="I296" s="120">
        <f t="shared" si="299"/>
        <v>0</v>
      </c>
      <c r="J296" s="249"/>
      <c r="K296" s="76"/>
      <c r="L296" s="174">
        <f t="shared" si="300"/>
        <v>0</v>
      </c>
      <c r="M296" s="234"/>
      <c r="N296" s="76"/>
      <c r="O296" s="120">
        <f t="shared" si="301"/>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1asvWmwoDRcw2KlutlIUkqFvRlBSw43yFyHa4YjsfeU3bQeldscWdsebT1MnU13qGZ7Fr74yGFltjt9xshyvCA==" saltValue="nBytiTQdJyDwF0xIEpqsZw==" spinCount="100000" sheet="1" objects="1" scenarios="1" formatCells="0" formatColumns="0" formatRows="0"/>
  <autoFilter ref="A18:P296">
    <filterColumn colId="2">
      <filters blank="1">
        <filter val="1 137"/>
        <filter val="1 275"/>
        <filter val="1 602"/>
        <filter val="1 650"/>
        <filter val="10 245"/>
        <filter val="100"/>
        <filter val="104 257"/>
        <filter val="133 531"/>
        <filter val="142"/>
        <filter val="145"/>
        <filter val="16 133"/>
        <filter val="166"/>
        <filter val="18 602"/>
        <filter val="2 290"/>
        <filter val="2 997"/>
        <filter val="20 413"/>
        <filter val="200"/>
        <filter val="24"/>
        <filter val="27 690"/>
        <filter val="29 274"/>
        <filter val="3 050"/>
        <filter val="3 100"/>
        <filter val="3 367"/>
        <filter val="3 583"/>
        <filter val="3 709"/>
        <filter val="3 807"/>
        <filter val="30"/>
        <filter val="34 620"/>
        <filter val="350"/>
        <filter val="37"/>
        <filter val="381 954"/>
        <filter val="4 553"/>
        <filter val="4 700"/>
        <filter val="400"/>
        <filter val="417 849"/>
        <filter val="427"/>
        <filter val="43 511"/>
        <filter val="453"/>
        <filter val="47 919"/>
        <filter val="495"/>
        <filter val="5 050"/>
        <filter val="5 438"/>
        <filter val="50"/>
        <filter val="55"/>
        <filter val="551 380"/>
        <filter val="6 532"/>
        <filter val="605"/>
        <filter val="610 924"/>
        <filter val="615 574"/>
        <filter val="615 974"/>
        <filter val="616"/>
        <filter val="64 194"/>
        <filter val="660"/>
        <filter val="68"/>
        <filter val="688"/>
        <filter val="70"/>
        <filter val="754"/>
        <filter val="8 684"/>
        <filter val="97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108.pielikums Jūrmalas pilsētas domes
2017.gada 23.marta saistošajiem noteikumiem Nr.14
(protokols Nr.6, 9.punkts)</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15"/>
  <sheetViews>
    <sheetView showGridLines="0" view="pageLayout" zoomScaleNormal="100" workbookViewId="0">
      <selection activeCell="U8" sqref="U8"/>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592</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593</v>
      </c>
      <c r="D3" s="916"/>
      <c r="E3" s="916"/>
      <c r="F3" s="916"/>
      <c r="G3" s="916"/>
      <c r="H3" s="916"/>
      <c r="I3" s="916"/>
      <c r="J3" s="916"/>
      <c r="K3" s="916"/>
      <c r="L3" s="916"/>
      <c r="M3" s="916"/>
      <c r="N3" s="916"/>
      <c r="O3" s="916"/>
      <c r="P3" s="917"/>
      <c r="Q3" s="331"/>
    </row>
    <row r="4" spans="1:17" ht="12.75" customHeight="1" x14ac:dyDescent="0.25">
      <c r="A4" s="4" t="s">
        <v>1</v>
      </c>
      <c r="B4" s="5"/>
      <c r="C4" s="916" t="s">
        <v>594</v>
      </c>
      <c r="D4" s="916"/>
      <c r="E4" s="916"/>
      <c r="F4" s="916"/>
      <c r="G4" s="916"/>
      <c r="H4" s="916"/>
      <c r="I4" s="916"/>
      <c r="J4" s="916"/>
      <c r="K4" s="916"/>
      <c r="L4" s="916"/>
      <c r="M4" s="916"/>
      <c r="N4" s="916"/>
      <c r="O4" s="916"/>
      <c r="P4" s="917"/>
      <c r="Q4" s="331"/>
    </row>
    <row r="5" spans="1:17" ht="12.75" customHeight="1" x14ac:dyDescent="0.25">
      <c r="A5" s="2" t="s">
        <v>2</v>
      </c>
      <c r="B5" s="3"/>
      <c r="C5" s="891" t="s">
        <v>595</v>
      </c>
      <c r="D5" s="891"/>
      <c r="E5" s="891"/>
      <c r="F5" s="891"/>
      <c r="G5" s="891"/>
      <c r="H5" s="891"/>
      <c r="I5" s="891"/>
      <c r="J5" s="891"/>
      <c r="K5" s="891"/>
      <c r="L5" s="891"/>
      <c r="M5" s="891"/>
      <c r="N5" s="891"/>
      <c r="O5" s="891"/>
      <c r="P5" s="892"/>
      <c r="Q5" s="331"/>
    </row>
    <row r="6" spans="1:17" ht="12.75" customHeight="1" x14ac:dyDescent="0.25">
      <c r="A6" s="2" t="s">
        <v>3</v>
      </c>
      <c r="B6" s="3"/>
      <c r="C6" s="891" t="s">
        <v>596</v>
      </c>
      <c r="D6" s="891"/>
      <c r="E6" s="891"/>
      <c r="F6" s="891"/>
      <c r="G6" s="891"/>
      <c r="H6" s="891"/>
      <c r="I6" s="891"/>
      <c r="J6" s="891"/>
      <c r="K6" s="891"/>
      <c r="L6" s="891"/>
      <c r="M6" s="891"/>
      <c r="N6" s="891"/>
      <c r="O6" s="891"/>
      <c r="P6" s="892"/>
      <c r="Q6" s="331"/>
    </row>
    <row r="7" spans="1:17" ht="24.75" customHeight="1" x14ac:dyDescent="0.25">
      <c r="A7" s="2" t="s">
        <v>4</v>
      </c>
      <c r="B7" s="3"/>
      <c r="C7" s="916" t="s">
        <v>597</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598</v>
      </c>
      <c r="D9" s="891"/>
      <c r="E9" s="891"/>
      <c r="F9" s="891"/>
      <c r="G9" s="891"/>
      <c r="H9" s="891"/>
      <c r="I9" s="891"/>
      <c r="J9" s="891"/>
      <c r="K9" s="891"/>
      <c r="L9" s="891"/>
      <c r="M9" s="891"/>
      <c r="N9" s="891"/>
      <c r="O9" s="891"/>
      <c r="P9" s="892"/>
      <c r="Q9" s="331"/>
    </row>
    <row r="10" spans="1:17" ht="12.75" customHeight="1" x14ac:dyDescent="0.25">
      <c r="A10" s="2"/>
      <c r="B10" s="3" t="s">
        <v>7</v>
      </c>
      <c r="C10" s="891" t="s">
        <v>599</v>
      </c>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t="s">
        <v>600</v>
      </c>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510"/>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20" s="13" customFormat="1" ht="66" customHeight="1" thickBot="1" x14ac:dyDescent="0.3">
      <c r="A17" s="895"/>
      <c r="B17" s="897"/>
      <c r="C17" s="925"/>
      <c r="D17" s="923"/>
      <c r="E17" s="890"/>
      <c r="F17" s="903"/>
      <c r="G17" s="905"/>
      <c r="H17" s="890"/>
      <c r="I17" s="921"/>
      <c r="J17" s="923"/>
      <c r="K17" s="888"/>
      <c r="L17" s="927"/>
      <c r="M17" s="911"/>
      <c r="N17" s="888"/>
      <c r="O17" s="890"/>
      <c r="P17" s="895"/>
      <c r="Q17" s="330"/>
    </row>
    <row r="18" spans="1:20"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20" s="19" customFormat="1" x14ac:dyDescent="0.25">
      <c r="A19" s="16"/>
      <c r="B19" s="17" t="s">
        <v>19</v>
      </c>
      <c r="C19" s="182"/>
      <c r="D19" s="244"/>
      <c r="E19" s="142"/>
      <c r="F19" s="290"/>
      <c r="G19" s="209"/>
      <c r="H19" s="142"/>
      <c r="I19" s="290"/>
      <c r="J19" s="244"/>
      <c r="K19" s="18"/>
      <c r="L19" s="402"/>
      <c r="M19" s="209"/>
      <c r="N19" s="18"/>
      <c r="O19" s="142"/>
      <c r="P19" s="290"/>
      <c r="Q19" s="182"/>
    </row>
    <row r="20" spans="1:20" s="19" customFormat="1" ht="12.75" thickBot="1" x14ac:dyDescent="0.3">
      <c r="A20" s="20"/>
      <c r="B20" s="21" t="s">
        <v>20</v>
      </c>
      <c r="C20" s="183">
        <f>SUM(F20,I20,L20,O20)</f>
        <v>662604</v>
      </c>
      <c r="D20" s="125">
        <f>SUM(D21,D24,D25,D41,D42)</f>
        <v>443451</v>
      </c>
      <c r="E20" s="270">
        <f>SUM(E21,E24,E25,E41,E42)</f>
        <v>0</v>
      </c>
      <c r="F20" s="291">
        <f>SUM(F21,F24,F25,F41,F42)</f>
        <v>443451</v>
      </c>
      <c r="G20" s="210">
        <f>SUM(G21,G24,G42)</f>
        <v>189478</v>
      </c>
      <c r="H20" s="270">
        <f t="shared" ref="H20:I20" si="0">SUM(H21,H24,H42)</f>
        <v>0</v>
      </c>
      <c r="I20" s="291">
        <f t="shared" si="0"/>
        <v>189478</v>
      </c>
      <c r="J20" s="125">
        <f>SUM(J21,J26,J42)</f>
        <v>29675</v>
      </c>
      <c r="K20" s="22">
        <f t="shared" ref="K20:L20" si="1">SUM(K21,K26,K42)</f>
        <v>0</v>
      </c>
      <c r="L20" s="403">
        <f t="shared" si="1"/>
        <v>29675</v>
      </c>
      <c r="M20" s="210">
        <f>SUM(M21,M44)</f>
        <v>0</v>
      </c>
      <c r="N20" s="22">
        <f t="shared" ref="N20:O20" si="2">SUM(N21,N44)</f>
        <v>0</v>
      </c>
      <c r="O20" s="270">
        <f t="shared" si="2"/>
        <v>0</v>
      </c>
      <c r="P20" s="291"/>
      <c r="Q20" s="182"/>
      <c r="R20" s="405"/>
      <c r="S20" s="405"/>
      <c r="T20" s="405"/>
    </row>
    <row r="21" spans="1:20" ht="12.75" hidden="1" thickTop="1" x14ac:dyDescent="0.25">
      <c r="A21" s="23"/>
      <c r="B21" s="24" t="s">
        <v>21</v>
      </c>
      <c r="C21" s="184">
        <f t="shared" ref="C21" si="3">SUM(F21,I21,L21,O21)</f>
        <v>0</v>
      </c>
      <c r="D21" s="126">
        <f>SUM(D22:D23)</f>
        <v>0</v>
      </c>
      <c r="E21" s="25">
        <f t="shared" ref="E21" si="4">SUM(E22:E23)</f>
        <v>0</v>
      </c>
      <c r="F21" s="165">
        <f>SUM(F22:F23)</f>
        <v>0</v>
      </c>
      <c r="G21" s="211">
        <f>SUM(G22:G23)</f>
        <v>0</v>
      </c>
      <c r="H21" s="25">
        <f t="shared" ref="H21:O21" si="5">SUM(H22:H23)</f>
        <v>0</v>
      </c>
      <c r="I21" s="271">
        <f t="shared" si="5"/>
        <v>0</v>
      </c>
      <c r="J21" s="126">
        <f>SUM(J22:J23)</f>
        <v>0</v>
      </c>
      <c r="K21" s="25">
        <f t="shared" si="5"/>
        <v>0</v>
      </c>
      <c r="L21" s="165">
        <f t="shared" si="5"/>
        <v>0</v>
      </c>
      <c r="M21" s="211">
        <f>SUM(M22:M23)</f>
        <v>0</v>
      </c>
      <c r="N21" s="25">
        <f t="shared" si="5"/>
        <v>0</v>
      </c>
      <c r="O21" s="271">
        <f t="shared" si="5"/>
        <v>0</v>
      </c>
      <c r="P21" s="292"/>
      <c r="Q21" s="331"/>
      <c r="R21" s="405"/>
      <c r="S21" s="405"/>
      <c r="T21" s="405"/>
    </row>
    <row r="22" spans="1:20" ht="12.75" hidden="1" thickTop="1" x14ac:dyDescent="0.25">
      <c r="A22" s="26"/>
      <c r="B22" s="27" t="s">
        <v>22</v>
      </c>
      <c r="C22" s="185">
        <f>SUM(F22,I22,L22,O22)</f>
        <v>0</v>
      </c>
      <c r="D22" s="245"/>
      <c r="E22" s="28"/>
      <c r="F22" s="166">
        <f>D22+E22</f>
        <v>0</v>
      </c>
      <c r="G22" s="212"/>
      <c r="H22" s="28"/>
      <c r="I22" s="143">
        <f>G22+H22</f>
        <v>0</v>
      </c>
      <c r="J22" s="245"/>
      <c r="K22" s="28"/>
      <c r="L22" s="166">
        <f>J22+K22</f>
        <v>0</v>
      </c>
      <c r="M22" s="212"/>
      <c r="N22" s="28"/>
      <c r="O22" s="143">
        <f t="shared" ref="O22" si="6">M22+N22</f>
        <v>0</v>
      </c>
      <c r="P22" s="293"/>
      <c r="Q22" s="331"/>
      <c r="R22" s="405"/>
      <c r="S22" s="405"/>
      <c r="T22" s="405"/>
    </row>
    <row r="23" spans="1:20" ht="12.75" hidden="1" thickTop="1" x14ac:dyDescent="0.25">
      <c r="A23" s="29"/>
      <c r="B23" s="30" t="s">
        <v>23</v>
      </c>
      <c r="C23" s="186">
        <f t="shared" ref="C23" si="7">SUM(F23,I23,L23,O23)</f>
        <v>0</v>
      </c>
      <c r="D23" s="246"/>
      <c r="E23" s="31"/>
      <c r="F23" s="247">
        <f t="shared" ref="F23:F24" si="8">D23+E23</f>
        <v>0</v>
      </c>
      <c r="G23" s="213"/>
      <c r="H23" s="31"/>
      <c r="I23" s="272">
        <f t="shared" ref="I23:I24" si="9">G23+H23</f>
        <v>0</v>
      </c>
      <c r="J23" s="246"/>
      <c r="K23" s="31"/>
      <c r="L23" s="247">
        <f>J23+K23</f>
        <v>0</v>
      </c>
      <c r="M23" s="213"/>
      <c r="N23" s="31"/>
      <c r="O23" s="144">
        <f>M23+N23</f>
        <v>0</v>
      </c>
      <c r="P23" s="294"/>
      <c r="Q23" s="331"/>
      <c r="R23" s="405"/>
      <c r="S23" s="405"/>
      <c r="T23" s="405"/>
    </row>
    <row r="24" spans="1:20" s="19" customFormat="1" ht="25.5" thickTop="1" thickBot="1" x14ac:dyDescent="0.3">
      <c r="A24" s="32">
        <v>19300</v>
      </c>
      <c r="B24" s="32" t="s">
        <v>24</v>
      </c>
      <c r="C24" s="187">
        <f>SUM(F24,I24)</f>
        <v>632929</v>
      </c>
      <c r="D24" s="248">
        <f>D50</f>
        <v>443451</v>
      </c>
      <c r="E24" s="273"/>
      <c r="F24" s="334">
        <f t="shared" si="8"/>
        <v>443451</v>
      </c>
      <c r="G24" s="214">
        <v>189478</v>
      </c>
      <c r="H24" s="273"/>
      <c r="I24" s="334">
        <f t="shared" si="9"/>
        <v>189478</v>
      </c>
      <c r="J24" s="289" t="s">
        <v>25</v>
      </c>
      <c r="K24" s="410" t="s">
        <v>25</v>
      </c>
      <c r="L24" s="411" t="s">
        <v>25</v>
      </c>
      <c r="M24" s="282" t="s">
        <v>25</v>
      </c>
      <c r="N24" s="145" t="s">
        <v>25</v>
      </c>
      <c r="O24" s="145" t="s">
        <v>25</v>
      </c>
      <c r="P24" s="295"/>
      <c r="Q24" s="182"/>
      <c r="R24" s="405"/>
      <c r="S24" s="405"/>
      <c r="T24" s="405"/>
    </row>
    <row r="25" spans="1:20" s="19" customFormat="1" ht="24.75" hidden="1" thickTop="1" x14ac:dyDescent="0.25">
      <c r="A25" s="118"/>
      <c r="B25" s="34" t="s">
        <v>26</v>
      </c>
      <c r="C25" s="188">
        <f>SUM(F25)</f>
        <v>0</v>
      </c>
      <c r="D25" s="249"/>
      <c r="E25" s="76"/>
      <c r="F25" s="450">
        <f>D25+E25</f>
        <v>0</v>
      </c>
      <c r="G25" s="215" t="s">
        <v>25</v>
      </c>
      <c r="H25" s="35" t="s">
        <v>25</v>
      </c>
      <c r="I25" s="119" t="s">
        <v>25</v>
      </c>
      <c r="J25" s="250" t="s">
        <v>25</v>
      </c>
      <c r="K25" s="35" t="s">
        <v>25</v>
      </c>
      <c r="L25" s="167" t="s">
        <v>25</v>
      </c>
      <c r="M25" s="283" t="s">
        <v>25</v>
      </c>
      <c r="N25" s="119" t="s">
        <v>25</v>
      </c>
      <c r="O25" s="119" t="s">
        <v>25</v>
      </c>
      <c r="P25" s="296"/>
      <c r="Q25" s="182"/>
      <c r="R25" s="405"/>
      <c r="S25" s="405"/>
      <c r="T25" s="405"/>
    </row>
    <row r="26" spans="1:20" s="19" customFormat="1" ht="36.75" thickTop="1" x14ac:dyDescent="0.25">
      <c r="A26" s="34">
        <v>21300</v>
      </c>
      <c r="B26" s="34" t="s">
        <v>27</v>
      </c>
      <c r="C26" s="188">
        <f>SUM(L26)</f>
        <v>14390</v>
      </c>
      <c r="D26" s="250" t="s">
        <v>25</v>
      </c>
      <c r="E26" s="119" t="s">
        <v>25</v>
      </c>
      <c r="F26" s="296" t="s">
        <v>25</v>
      </c>
      <c r="G26" s="215" t="s">
        <v>25</v>
      </c>
      <c r="H26" s="119" t="s">
        <v>25</v>
      </c>
      <c r="I26" s="296" t="s">
        <v>25</v>
      </c>
      <c r="J26" s="127">
        <f>SUM(J27,J31,J33,J36)</f>
        <v>14390</v>
      </c>
      <c r="K26" s="36">
        <f t="shared" ref="K26" si="10">SUM(K27,K31,K33,K36)</f>
        <v>0</v>
      </c>
      <c r="L26" s="174">
        <f>SUM(L27,L31,L33,L36)</f>
        <v>14390</v>
      </c>
      <c r="M26" s="283" t="s">
        <v>25</v>
      </c>
      <c r="N26" s="119" t="s">
        <v>25</v>
      </c>
      <c r="O26" s="119" t="s">
        <v>25</v>
      </c>
      <c r="P26" s="296"/>
      <c r="Q26" s="182"/>
      <c r="R26" s="405"/>
      <c r="S26" s="405"/>
      <c r="T26" s="405"/>
    </row>
    <row r="27" spans="1:20" s="19" customFormat="1" ht="24" x14ac:dyDescent="0.25">
      <c r="A27" s="37">
        <v>21350</v>
      </c>
      <c r="B27" s="34" t="s">
        <v>28</v>
      </c>
      <c r="C27" s="188">
        <f t="shared" ref="C27:C40" si="11">SUM(L27)</f>
        <v>10460</v>
      </c>
      <c r="D27" s="250" t="s">
        <v>25</v>
      </c>
      <c r="E27" s="119" t="s">
        <v>25</v>
      </c>
      <c r="F27" s="296" t="s">
        <v>25</v>
      </c>
      <c r="G27" s="215" t="s">
        <v>25</v>
      </c>
      <c r="H27" s="119" t="s">
        <v>25</v>
      </c>
      <c r="I27" s="296" t="s">
        <v>25</v>
      </c>
      <c r="J27" s="127">
        <f>SUM(J28:J30)</f>
        <v>10460</v>
      </c>
      <c r="K27" s="36">
        <f t="shared" ref="K27" si="12">SUM(K28:K30)</f>
        <v>0</v>
      </c>
      <c r="L27" s="174">
        <f>SUM(L28:L30)</f>
        <v>10460</v>
      </c>
      <c r="M27" s="283" t="s">
        <v>25</v>
      </c>
      <c r="N27" s="119" t="s">
        <v>25</v>
      </c>
      <c r="O27" s="119" t="s">
        <v>25</v>
      </c>
      <c r="P27" s="296"/>
      <c r="Q27" s="182"/>
      <c r="R27" s="405"/>
      <c r="S27" s="405"/>
      <c r="T27" s="405"/>
    </row>
    <row r="28" spans="1:20" hidden="1" x14ac:dyDescent="0.25">
      <c r="A28" s="26">
        <v>21351</v>
      </c>
      <c r="B28" s="38" t="s">
        <v>29</v>
      </c>
      <c r="C28" s="189">
        <f t="shared" si="11"/>
        <v>0</v>
      </c>
      <c r="D28" s="251" t="s">
        <v>25</v>
      </c>
      <c r="E28" s="39" t="s">
        <v>25</v>
      </c>
      <c r="F28" s="415" t="s">
        <v>25</v>
      </c>
      <c r="G28" s="216" t="s">
        <v>25</v>
      </c>
      <c r="H28" s="39" t="s">
        <v>25</v>
      </c>
      <c r="I28" s="146" t="s">
        <v>25</v>
      </c>
      <c r="J28" s="251"/>
      <c r="K28" s="39"/>
      <c r="L28" s="89">
        <f t="shared" ref="L28:L30" si="13">J28+K28</f>
        <v>0</v>
      </c>
      <c r="M28" s="284" t="s">
        <v>25</v>
      </c>
      <c r="N28" s="146" t="s">
        <v>25</v>
      </c>
      <c r="O28" s="146" t="s">
        <v>25</v>
      </c>
      <c r="P28" s="297"/>
      <c r="Q28" s="331"/>
      <c r="R28" s="405"/>
      <c r="S28" s="405"/>
      <c r="T28" s="405"/>
    </row>
    <row r="29" spans="1:20" x14ac:dyDescent="0.25">
      <c r="A29" s="29">
        <v>21352</v>
      </c>
      <c r="B29" s="41" t="s">
        <v>30</v>
      </c>
      <c r="C29" s="190">
        <f t="shared" si="11"/>
        <v>10460</v>
      </c>
      <c r="D29" s="252" t="s">
        <v>25</v>
      </c>
      <c r="E29" s="147" t="s">
        <v>25</v>
      </c>
      <c r="F29" s="298" t="s">
        <v>25</v>
      </c>
      <c r="G29" s="217" t="s">
        <v>25</v>
      </c>
      <c r="H29" s="147" t="s">
        <v>25</v>
      </c>
      <c r="I29" s="298" t="s">
        <v>25</v>
      </c>
      <c r="J29" s="252">
        <v>10460</v>
      </c>
      <c r="K29" s="42"/>
      <c r="L29" s="88">
        <f t="shared" si="13"/>
        <v>10460</v>
      </c>
      <c r="M29" s="285" t="s">
        <v>25</v>
      </c>
      <c r="N29" s="147" t="s">
        <v>25</v>
      </c>
      <c r="O29" s="147" t="s">
        <v>25</v>
      </c>
      <c r="P29" s="298"/>
      <c r="Q29" s="331"/>
      <c r="R29" s="405"/>
      <c r="S29" s="405"/>
      <c r="T29" s="405"/>
    </row>
    <row r="30" spans="1:20" ht="24" hidden="1" x14ac:dyDescent="0.25">
      <c r="A30" s="29">
        <v>21359</v>
      </c>
      <c r="B30" s="41" t="s">
        <v>31</v>
      </c>
      <c r="C30" s="190">
        <f t="shared" si="11"/>
        <v>0</v>
      </c>
      <c r="D30" s="252" t="s">
        <v>25</v>
      </c>
      <c r="E30" s="42" t="s">
        <v>25</v>
      </c>
      <c r="F30" s="419" t="s">
        <v>25</v>
      </c>
      <c r="G30" s="217" t="s">
        <v>25</v>
      </c>
      <c r="H30" s="42" t="s">
        <v>25</v>
      </c>
      <c r="I30" s="147" t="s">
        <v>25</v>
      </c>
      <c r="J30" s="252"/>
      <c r="K30" s="42"/>
      <c r="L30" s="88">
        <f t="shared" si="13"/>
        <v>0</v>
      </c>
      <c r="M30" s="285" t="s">
        <v>25</v>
      </c>
      <c r="N30" s="147" t="s">
        <v>25</v>
      </c>
      <c r="O30" s="147" t="s">
        <v>25</v>
      </c>
      <c r="P30" s="298"/>
      <c r="Q30" s="331"/>
      <c r="R30" s="405"/>
      <c r="S30" s="405"/>
      <c r="T30" s="405"/>
    </row>
    <row r="31" spans="1:20" s="19" customFormat="1" ht="36" hidden="1" x14ac:dyDescent="0.25">
      <c r="A31" s="37">
        <v>21370</v>
      </c>
      <c r="B31" s="34" t="s">
        <v>32</v>
      </c>
      <c r="C31" s="188">
        <f t="shared" si="11"/>
        <v>0</v>
      </c>
      <c r="D31" s="250" t="s">
        <v>25</v>
      </c>
      <c r="E31" s="35" t="s">
        <v>25</v>
      </c>
      <c r="F31" s="167" t="s">
        <v>25</v>
      </c>
      <c r="G31" s="215" t="s">
        <v>25</v>
      </c>
      <c r="H31" s="35" t="s">
        <v>25</v>
      </c>
      <c r="I31" s="119" t="s">
        <v>25</v>
      </c>
      <c r="J31" s="127">
        <f>SUM(J32)</f>
        <v>0</v>
      </c>
      <c r="K31" s="36">
        <f t="shared" ref="K31" si="14">SUM(K32)</f>
        <v>0</v>
      </c>
      <c r="L31" s="174">
        <f>SUM(L32)</f>
        <v>0</v>
      </c>
      <c r="M31" s="283" t="s">
        <v>25</v>
      </c>
      <c r="N31" s="119" t="s">
        <v>25</v>
      </c>
      <c r="O31" s="119" t="s">
        <v>25</v>
      </c>
      <c r="P31" s="296"/>
      <c r="Q31" s="182"/>
      <c r="R31" s="405"/>
      <c r="S31" s="405"/>
      <c r="T31" s="405"/>
    </row>
    <row r="32" spans="1:20" ht="36" hidden="1" x14ac:dyDescent="0.25">
      <c r="A32" s="44">
        <v>21379</v>
      </c>
      <c r="B32" s="45" t="s">
        <v>33</v>
      </c>
      <c r="C32" s="191">
        <f t="shared" si="11"/>
        <v>0</v>
      </c>
      <c r="D32" s="253" t="s">
        <v>25</v>
      </c>
      <c r="E32" s="46" t="s">
        <v>25</v>
      </c>
      <c r="F32" s="423" t="s">
        <v>25</v>
      </c>
      <c r="G32" s="218" t="s">
        <v>25</v>
      </c>
      <c r="H32" s="46" t="s">
        <v>25</v>
      </c>
      <c r="I32" s="148" t="s">
        <v>25</v>
      </c>
      <c r="J32" s="253"/>
      <c r="K32" s="46"/>
      <c r="L32" s="179">
        <f>J32+K32</f>
        <v>0</v>
      </c>
      <c r="M32" s="286" t="s">
        <v>25</v>
      </c>
      <c r="N32" s="148" t="s">
        <v>25</v>
      </c>
      <c r="O32" s="148" t="s">
        <v>25</v>
      </c>
      <c r="P32" s="299"/>
      <c r="Q32" s="331"/>
      <c r="R32" s="405"/>
      <c r="S32" s="405"/>
      <c r="T32" s="405"/>
    </row>
    <row r="33" spans="1:20" s="19" customFormat="1" x14ac:dyDescent="0.25">
      <c r="A33" s="37">
        <v>21380</v>
      </c>
      <c r="B33" s="34" t="s">
        <v>34</v>
      </c>
      <c r="C33" s="188">
        <f t="shared" si="11"/>
        <v>1630</v>
      </c>
      <c r="D33" s="250" t="s">
        <v>25</v>
      </c>
      <c r="E33" s="119" t="s">
        <v>25</v>
      </c>
      <c r="F33" s="296" t="s">
        <v>25</v>
      </c>
      <c r="G33" s="215" t="s">
        <v>25</v>
      </c>
      <c r="H33" s="119" t="s">
        <v>25</v>
      </c>
      <c r="I33" s="296" t="s">
        <v>25</v>
      </c>
      <c r="J33" s="127">
        <f>SUM(J34:J35)</f>
        <v>1630</v>
      </c>
      <c r="K33" s="36">
        <f t="shared" ref="K33" si="15">SUM(K34:K35)</f>
        <v>0</v>
      </c>
      <c r="L33" s="174">
        <f>SUM(L34:L35)</f>
        <v>1630</v>
      </c>
      <c r="M33" s="283" t="s">
        <v>25</v>
      </c>
      <c r="N33" s="119" t="s">
        <v>25</v>
      </c>
      <c r="O33" s="119" t="s">
        <v>25</v>
      </c>
      <c r="P33" s="296"/>
      <c r="Q33" s="182"/>
      <c r="R33" s="405"/>
      <c r="S33" s="405"/>
      <c r="T33" s="405"/>
    </row>
    <row r="34" spans="1:20" x14ac:dyDescent="0.25">
      <c r="A34" s="27">
        <v>21381</v>
      </c>
      <c r="B34" s="38" t="s">
        <v>35</v>
      </c>
      <c r="C34" s="189">
        <f t="shared" si="11"/>
        <v>1500</v>
      </c>
      <c r="D34" s="251" t="s">
        <v>25</v>
      </c>
      <c r="E34" s="146" t="s">
        <v>25</v>
      </c>
      <c r="F34" s="297" t="s">
        <v>25</v>
      </c>
      <c r="G34" s="216" t="s">
        <v>25</v>
      </c>
      <c r="H34" s="146" t="s">
        <v>25</v>
      </c>
      <c r="I34" s="297" t="s">
        <v>25</v>
      </c>
      <c r="J34" s="251">
        <v>1500</v>
      </c>
      <c r="K34" s="39"/>
      <c r="L34" s="89">
        <f t="shared" ref="L34:L35" si="16">J34+K34</f>
        <v>1500</v>
      </c>
      <c r="M34" s="284" t="s">
        <v>25</v>
      </c>
      <c r="N34" s="146" t="s">
        <v>25</v>
      </c>
      <c r="O34" s="146" t="s">
        <v>25</v>
      </c>
      <c r="P34" s="297"/>
      <c r="Q34" s="331"/>
      <c r="R34" s="405"/>
      <c r="S34" s="405"/>
      <c r="T34" s="405"/>
    </row>
    <row r="35" spans="1:20" ht="24" x14ac:dyDescent="0.25">
      <c r="A35" s="520">
        <v>21383</v>
      </c>
      <c r="B35" s="103" t="s">
        <v>36</v>
      </c>
      <c r="C35" s="316">
        <f t="shared" si="11"/>
        <v>130</v>
      </c>
      <c r="D35" s="252" t="s">
        <v>25</v>
      </c>
      <c r="E35" s="147" t="s">
        <v>25</v>
      </c>
      <c r="F35" s="338" t="s">
        <v>25</v>
      </c>
      <c r="G35" s="217" t="s">
        <v>25</v>
      </c>
      <c r="H35" s="147" t="s">
        <v>25</v>
      </c>
      <c r="I35" s="338" t="s">
        <v>25</v>
      </c>
      <c r="J35" s="252">
        <v>130</v>
      </c>
      <c r="K35" s="42"/>
      <c r="L35" s="522">
        <f t="shared" si="16"/>
        <v>130</v>
      </c>
      <c r="M35" s="285" t="s">
        <v>25</v>
      </c>
      <c r="N35" s="147" t="s">
        <v>25</v>
      </c>
      <c r="O35" s="259" t="s">
        <v>25</v>
      </c>
      <c r="P35" s="298"/>
      <c r="Q35" s="331"/>
      <c r="R35" s="405"/>
      <c r="S35" s="405"/>
      <c r="T35" s="405"/>
    </row>
    <row r="36" spans="1:20" s="19" customFormat="1" ht="24" x14ac:dyDescent="0.25">
      <c r="A36" s="37">
        <v>21390</v>
      </c>
      <c r="B36" s="34" t="s">
        <v>37</v>
      </c>
      <c r="C36" s="188">
        <f t="shared" si="11"/>
        <v>2300</v>
      </c>
      <c r="D36" s="250" t="s">
        <v>25</v>
      </c>
      <c r="E36" s="119" t="s">
        <v>25</v>
      </c>
      <c r="F36" s="296" t="s">
        <v>25</v>
      </c>
      <c r="G36" s="215" t="s">
        <v>25</v>
      </c>
      <c r="H36" s="119" t="s">
        <v>25</v>
      </c>
      <c r="I36" s="296" t="s">
        <v>25</v>
      </c>
      <c r="J36" s="127">
        <f>SUM(J37:J40)</f>
        <v>2300</v>
      </c>
      <c r="K36" s="36">
        <f t="shared" ref="K36" si="17">SUM(K37:K40)</f>
        <v>0</v>
      </c>
      <c r="L36" s="174">
        <f>SUM(L37:L40)</f>
        <v>2300</v>
      </c>
      <c r="M36" s="283" t="s">
        <v>25</v>
      </c>
      <c r="N36" s="119" t="s">
        <v>25</v>
      </c>
      <c r="O36" s="119" t="s">
        <v>25</v>
      </c>
      <c r="P36" s="296"/>
      <c r="Q36" s="182"/>
      <c r="R36" s="405"/>
      <c r="S36" s="405"/>
      <c r="T36" s="405"/>
    </row>
    <row r="37" spans="1:20" ht="24" hidden="1" x14ac:dyDescent="0.25">
      <c r="A37" s="27">
        <v>21391</v>
      </c>
      <c r="B37" s="38" t="s">
        <v>38</v>
      </c>
      <c r="C37" s="189">
        <f t="shared" si="11"/>
        <v>0</v>
      </c>
      <c r="D37" s="251" t="s">
        <v>25</v>
      </c>
      <c r="E37" s="39" t="s">
        <v>25</v>
      </c>
      <c r="F37" s="415" t="s">
        <v>25</v>
      </c>
      <c r="G37" s="216" t="s">
        <v>25</v>
      </c>
      <c r="H37" s="39" t="s">
        <v>25</v>
      </c>
      <c r="I37" s="146" t="s">
        <v>25</v>
      </c>
      <c r="J37" s="251"/>
      <c r="K37" s="39"/>
      <c r="L37" s="89">
        <f t="shared" ref="L37:L40" si="18">J37+K37</f>
        <v>0</v>
      </c>
      <c r="M37" s="284" t="s">
        <v>25</v>
      </c>
      <c r="N37" s="146" t="s">
        <v>25</v>
      </c>
      <c r="O37" s="146" t="s">
        <v>25</v>
      </c>
      <c r="P37" s="297"/>
      <c r="Q37" s="331"/>
      <c r="R37" s="405"/>
      <c r="S37" s="405"/>
      <c r="T37" s="405"/>
    </row>
    <row r="38" spans="1:20" hidden="1" x14ac:dyDescent="0.25">
      <c r="A38" s="30">
        <v>21393</v>
      </c>
      <c r="B38" s="41" t="s">
        <v>39</v>
      </c>
      <c r="C38" s="190">
        <f t="shared" si="11"/>
        <v>0</v>
      </c>
      <c r="D38" s="252" t="s">
        <v>25</v>
      </c>
      <c r="E38" s="42" t="s">
        <v>25</v>
      </c>
      <c r="F38" s="419" t="s">
        <v>25</v>
      </c>
      <c r="G38" s="217" t="s">
        <v>25</v>
      </c>
      <c r="H38" s="42" t="s">
        <v>25</v>
      </c>
      <c r="I38" s="147" t="s">
        <v>25</v>
      </c>
      <c r="J38" s="252"/>
      <c r="K38" s="42"/>
      <c r="L38" s="88">
        <f t="shared" si="18"/>
        <v>0</v>
      </c>
      <c r="M38" s="285" t="s">
        <v>25</v>
      </c>
      <c r="N38" s="147" t="s">
        <v>25</v>
      </c>
      <c r="O38" s="147" t="s">
        <v>25</v>
      </c>
      <c r="P38" s="298"/>
      <c r="Q38" s="331"/>
      <c r="R38" s="405"/>
      <c r="S38" s="405"/>
      <c r="T38" s="405"/>
    </row>
    <row r="39" spans="1:20" hidden="1" x14ac:dyDescent="0.25">
      <c r="A39" s="30">
        <v>21395</v>
      </c>
      <c r="B39" s="41" t="s">
        <v>40</v>
      </c>
      <c r="C39" s="190">
        <f t="shared" si="11"/>
        <v>0</v>
      </c>
      <c r="D39" s="252" t="s">
        <v>25</v>
      </c>
      <c r="E39" s="42" t="s">
        <v>25</v>
      </c>
      <c r="F39" s="419" t="s">
        <v>25</v>
      </c>
      <c r="G39" s="217" t="s">
        <v>25</v>
      </c>
      <c r="H39" s="42" t="s">
        <v>25</v>
      </c>
      <c r="I39" s="147" t="s">
        <v>25</v>
      </c>
      <c r="J39" s="252"/>
      <c r="K39" s="42"/>
      <c r="L39" s="88">
        <f t="shared" si="18"/>
        <v>0</v>
      </c>
      <c r="M39" s="285" t="s">
        <v>25</v>
      </c>
      <c r="N39" s="147" t="s">
        <v>25</v>
      </c>
      <c r="O39" s="147" t="s">
        <v>25</v>
      </c>
      <c r="P39" s="298"/>
      <c r="Q39" s="331"/>
      <c r="R39" s="405"/>
      <c r="S39" s="405"/>
      <c r="T39" s="405"/>
    </row>
    <row r="40" spans="1:20" ht="24" x14ac:dyDescent="0.25">
      <c r="A40" s="30">
        <v>21399</v>
      </c>
      <c r="B40" s="41" t="s">
        <v>41</v>
      </c>
      <c r="C40" s="316">
        <f t="shared" si="11"/>
        <v>2300</v>
      </c>
      <c r="D40" s="252" t="s">
        <v>25</v>
      </c>
      <c r="E40" s="147" t="s">
        <v>25</v>
      </c>
      <c r="F40" s="298" t="s">
        <v>25</v>
      </c>
      <c r="G40" s="217" t="s">
        <v>25</v>
      </c>
      <c r="H40" s="147" t="s">
        <v>25</v>
      </c>
      <c r="I40" s="298" t="s">
        <v>25</v>
      </c>
      <c r="J40" s="252">
        <f>2200+100</f>
        <v>2300</v>
      </c>
      <c r="K40" s="42"/>
      <c r="L40" s="88">
        <f t="shared" si="18"/>
        <v>2300</v>
      </c>
      <c r="M40" s="285" t="s">
        <v>25</v>
      </c>
      <c r="N40" s="147" t="s">
        <v>25</v>
      </c>
      <c r="O40" s="147" t="s">
        <v>25</v>
      </c>
      <c r="P40" s="298"/>
      <c r="Q40" s="331"/>
      <c r="R40" s="405"/>
      <c r="S40" s="405"/>
      <c r="T40" s="405"/>
    </row>
    <row r="41" spans="1:20" s="19" customFormat="1" ht="36.75" hidden="1" customHeight="1" x14ac:dyDescent="0.25">
      <c r="A41" s="37">
        <v>21420</v>
      </c>
      <c r="B41" s="34" t="s">
        <v>42</v>
      </c>
      <c r="C41" s="192">
        <f>SUM(F41)</f>
        <v>0</v>
      </c>
      <c r="D41" s="254"/>
      <c r="E41" s="428"/>
      <c r="F41" s="450">
        <f>D41+E41</f>
        <v>0</v>
      </c>
      <c r="G41" s="215" t="s">
        <v>25</v>
      </c>
      <c r="H41" s="35" t="s">
        <v>25</v>
      </c>
      <c r="I41" s="119" t="s">
        <v>25</v>
      </c>
      <c r="J41" s="250" t="s">
        <v>25</v>
      </c>
      <c r="K41" s="35" t="s">
        <v>25</v>
      </c>
      <c r="L41" s="167" t="s">
        <v>25</v>
      </c>
      <c r="M41" s="283" t="s">
        <v>25</v>
      </c>
      <c r="N41" s="119" t="s">
        <v>25</v>
      </c>
      <c r="O41" s="119" t="s">
        <v>25</v>
      </c>
      <c r="P41" s="296"/>
      <c r="Q41" s="182"/>
      <c r="R41" s="405"/>
      <c r="S41" s="405"/>
      <c r="T41" s="405"/>
    </row>
    <row r="42" spans="1:20" s="19" customFormat="1" ht="24" x14ac:dyDescent="0.25">
      <c r="A42" s="48">
        <v>21490</v>
      </c>
      <c r="B42" s="49" t="s">
        <v>43</v>
      </c>
      <c r="C42" s="192">
        <f>SUM(F42,I42,L42)</f>
        <v>15285</v>
      </c>
      <c r="D42" s="255">
        <f>D43</f>
        <v>0</v>
      </c>
      <c r="E42" s="274">
        <f t="shared" ref="E42" si="19">E43</f>
        <v>0</v>
      </c>
      <c r="F42" s="337">
        <f>F43</f>
        <v>0</v>
      </c>
      <c r="G42" s="219">
        <f t="shared" ref="G42:K42" si="20">G43</f>
        <v>0</v>
      </c>
      <c r="H42" s="274">
        <f t="shared" si="20"/>
        <v>0</v>
      </c>
      <c r="I42" s="337">
        <f t="shared" si="20"/>
        <v>0</v>
      </c>
      <c r="J42" s="255">
        <f t="shared" si="20"/>
        <v>15285</v>
      </c>
      <c r="K42" s="50">
        <f t="shared" si="20"/>
        <v>0</v>
      </c>
      <c r="L42" s="256">
        <f>L43</f>
        <v>15285</v>
      </c>
      <c r="M42" s="283" t="s">
        <v>25</v>
      </c>
      <c r="N42" s="119" t="s">
        <v>25</v>
      </c>
      <c r="O42" s="119" t="s">
        <v>25</v>
      </c>
      <c r="P42" s="296"/>
      <c r="Q42" s="182"/>
      <c r="R42" s="405"/>
      <c r="S42" s="405"/>
      <c r="T42" s="405"/>
    </row>
    <row r="43" spans="1:20" s="19" customFormat="1" ht="24" x14ac:dyDescent="0.25">
      <c r="A43" s="30">
        <v>21499</v>
      </c>
      <c r="B43" s="41" t="s">
        <v>44</v>
      </c>
      <c r="C43" s="193">
        <f>SUM(F43,I43,L43)</f>
        <v>15285</v>
      </c>
      <c r="D43" s="257"/>
      <c r="E43" s="163"/>
      <c r="F43" s="323">
        <f>D43+E43</f>
        <v>0</v>
      </c>
      <c r="G43" s="220"/>
      <c r="H43" s="154"/>
      <c r="I43" s="323">
        <f>G43+H43</f>
        <v>0</v>
      </c>
      <c r="J43" s="264">
        <v>15285</v>
      </c>
      <c r="K43" s="40"/>
      <c r="L43" s="179">
        <f>J43+K43</f>
        <v>15285</v>
      </c>
      <c r="M43" s="286" t="s">
        <v>25</v>
      </c>
      <c r="N43" s="148" t="s">
        <v>25</v>
      </c>
      <c r="O43" s="148" t="s">
        <v>25</v>
      </c>
      <c r="P43" s="299"/>
      <c r="Q43" s="182"/>
      <c r="R43" s="405"/>
      <c r="S43" s="405"/>
      <c r="T43" s="405"/>
    </row>
    <row r="44" spans="1:20" ht="24" hidden="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1">SUM(M45:M46)</f>
        <v>0</v>
      </c>
      <c r="N44" s="149">
        <f t="shared" si="21"/>
        <v>0</v>
      </c>
      <c r="O44" s="149">
        <f>SUM(O45:O46)</f>
        <v>0</v>
      </c>
      <c r="P44" s="300"/>
      <c r="Q44" s="331"/>
      <c r="R44" s="405"/>
      <c r="S44" s="405"/>
      <c r="T44" s="405"/>
    </row>
    <row r="45" spans="1:20" ht="24" hidden="1" x14ac:dyDescent="0.25">
      <c r="A45" s="54">
        <v>23410</v>
      </c>
      <c r="B45" s="55" t="s">
        <v>46</v>
      </c>
      <c r="C45" s="194">
        <f t="shared" ref="C45:C46" si="22">SUM(O45)</f>
        <v>0</v>
      </c>
      <c r="D45" s="260" t="s">
        <v>25</v>
      </c>
      <c r="E45" s="56" t="s">
        <v>25</v>
      </c>
      <c r="F45" s="261" t="s">
        <v>25</v>
      </c>
      <c r="G45" s="222" t="s">
        <v>25</v>
      </c>
      <c r="H45" s="56" t="s">
        <v>25</v>
      </c>
      <c r="I45" s="276" t="s">
        <v>25</v>
      </c>
      <c r="J45" s="260" t="s">
        <v>25</v>
      </c>
      <c r="K45" s="56" t="s">
        <v>25</v>
      </c>
      <c r="L45" s="261" t="s">
        <v>25</v>
      </c>
      <c r="M45" s="222"/>
      <c r="N45" s="56"/>
      <c r="O45" s="150">
        <f t="shared" ref="O45:O46" si="23">M45+N45</f>
        <v>0</v>
      </c>
      <c r="P45" s="301"/>
      <c r="Q45" s="331"/>
      <c r="R45" s="405"/>
      <c r="S45" s="405"/>
      <c r="T45" s="405"/>
    </row>
    <row r="46" spans="1:20" ht="24" hidden="1" x14ac:dyDescent="0.25">
      <c r="A46" s="54">
        <v>23510</v>
      </c>
      <c r="B46" s="55" t="s">
        <v>47</v>
      </c>
      <c r="C46" s="194">
        <f t="shared" si="22"/>
        <v>0</v>
      </c>
      <c r="D46" s="260" t="s">
        <v>25</v>
      </c>
      <c r="E46" s="56" t="s">
        <v>25</v>
      </c>
      <c r="F46" s="261" t="s">
        <v>25</v>
      </c>
      <c r="G46" s="222" t="s">
        <v>25</v>
      </c>
      <c r="H46" s="56" t="s">
        <v>25</v>
      </c>
      <c r="I46" s="276" t="s">
        <v>25</v>
      </c>
      <c r="J46" s="260" t="s">
        <v>25</v>
      </c>
      <c r="K46" s="56" t="s">
        <v>25</v>
      </c>
      <c r="L46" s="261" t="s">
        <v>25</v>
      </c>
      <c r="M46" s="222"/>
      <c r="N46" s="56"/>
      <c r="O46" s="150">
        <f t="shared" si="23"/>
        <v>0</v>
      </c>
      <c r="P46" s="301"/>
      <c r="Q46" s="331"/>
      <c r="R46" s="405"/>
      <c r="S46" s="405"/>
      <c r="T46" s="405"/>
    </row>
    <row r="47" spans="1:20" x14ac:dyDescent="0.25">
      <c r="A47" s="57"/>
      <c r="B47" s="55"/>
      <c r="C47" s="195"/>
      <c r="D47" s="262"/>
      <c r="E47" s="156"/>
      <c r="F47" s="339"/>
      <c r="G47" s="222"/>
      <c r="H47" s="276"/>
      <c r="I47" s="339"/>
      <c r="J47" s="260"/>
      <c r="K47" s="56"/>
      <c r="L47" s="431"/>
      <c r="M47" s="288"/>
      <c r="N47" s="105"/>
      <c r="O47" s="151"/>
      <c r="P47" s="302"/>
      <c r="Q47" s="331"/>
      <c r="R47" s="405"/>
      <c r="S47" s="405"/>
      <c r="T47" s="405"/>
    </row>
    <row r="48" spans="1:20" s="19" customFormat="1" x14ac:dyDescent="0.25">
      <c r="A48" s="58"/>
      <c r="B48" s="59" t="s">
        <v>48</v>
      </c>
      <c r="C48" s="196"/>
      <c r="D48" s="263"/>
      <c r="E48" s="340"/>
      <c r="F48" s="303"/>
      <c r="G48" s="223"/>
      <c r="H48" s="152"/>
      <c r="I48" s="303"/>
      <c r="J48" s="130"/>
      <c r="K48" s="106"/>
      <c r="L48" s="433"/>
      <c r="M48" s="223"/>
      <c r="N48" s="106"/>
      <c r="O48" s="152"/>
      <c r="P48" s="303"/>
      <c r="Q48" s="182"/>
      <c r="R48" s="405"/>
      <c r="S48" s="405"/>
      <c r="T48" s="405"/>
    </row>
    <row r="49" spans="1:20" s="19" customFormat="1" ht="12.75" thickBot="1" x14ac:dyDescent="0.3">
      <c r="A49" s="60"/>
      <c r="B49" s="20" t="s">
        <v>49</v>
      </c>
      <c r="C49" s="197">
        <f t="shared" ref="C49:C112" si="24">SUM(F49,I49,L49,O49)</f>
        <v>662604</v>
      </c>
      <c r="D49" s="131">
        <f>SUM(D50,D281)</f>
        <v>443451</v>
      </c>
      <c r="E49" s="114">
        <f t="shared" ref="E49" si="25">SUM(E50,E281)</f>
        <v>0</v>
      </c>
      <c r="F49" s="304">
        <f>SUM(F50,F281)</f>
        <v>443451</v>
      </c>
      <c r="G49" s="224">
        <f>SUM(G50,G281)</f>
        <v>189478</v>
      </c>
      <c r="H49" s="114">
        <f t="shared" ref="H49:O49" si="26">SUM(H50,H281)</f>
        <v>0</v>
      </c>
      <c r="I49" s="304">
        <f t="shared" si="26"/>
        <v>189478</v>
      </c>
      <c r="J49" s="131">
        <f>SUM(J50,J281)</f>
        <v>29675</v>
      </c>
      <c r="K49" s="61">
        <f t="shared" si="26"/>
        <v>0</v>
      </c>
      <c r="L49" s="168">
        <f t="shared" si="26"/>
        <v>29675</v>
      </c>
      <c r="M49" s="224">
        <f t="shared" si="26"/>
        <v>0</v>
      </c>
      <c r="N49" s="61">
        <f t="shared" si="26"/>
        <v>0</v>
      </c>
      <c r="O49" s="114">
        <f t="shared" si="26"/>
        <v>0</v>
      </c>
      <c r="P49" s="304"/>
      <c r="Q49" s="182"/>
      <c r="R49" s="405"/>
      <c r="S49" s="405"/>
      <c r="T49" s="405"/>
    </row>
    <row r="50" spans="1:20" s="19" customFormat="1" ht="36.75" thickTop="1" x14ac:dyDescent="0.25">
      <c r="A50" s="62"/>
      <c r="B50" s="63" t="s">
        <v>50</v>
      </c>
      <c r="C50" s="198">
        <f t="shared" si="24"/>
        <v>662604</v>
      </c>
      <c r="D50" s="132">
        <f>SUM(D51,D193)</f>
        <v>443451</v>
      </c>
      <c r="E50" s="277">
        <f t="shared" ref="E50" si="27">SUM(E51,E193)</f>
        <v>0</v>
      </c>
      <c r="F50" s="305">
        <f>SUM(F51,F193)</f>
        <v>443451</v>
      </c>
      <c r="G50" s="225">
        <f>SUM(G51,G193)</f>
        <v>189478</v>
      </c>
      <c r="H50" s="277">
        <f t="shared" ref="H50:O50" si="28">SUM(H51,H193)</f>
        <v>0</v>
      </c>
      <c r="I50" s="305">
        <f t="shared" si="28"/>
        <v>189478</v>
      </c>
      <c r="J50" s="132">
        <f>SUM(J51,J193)</f>
        <v>29675</v>
      </c>
      <c r="K50" s="64">
        <f t="shared" si="28"/>
        <v>0</v>
      </c>
      <c r="L50" s="436">
        <f t="shared" si="28"/>
        <v>29675</v>
      </c>
      <c r="M50" s="225">
        <f t="shared" si="28"/>
        <v>0</v>
      </c>
      <c r="N50" s="64">
        <f t="shared" si="28"/>
        <v>0</v>
      </c>
      <c r="O50" s="277">
        <f t="shared" si="28"/>
        <v>0</v>
      </c>
      <c r="P50" s="305"/>
      <c r="Q50" s="182"/>
      <c r="R50" s="405"/>
      <c r="S50" s="405"/>
      <c r="T50" s="405"/>
    </row>
    <row r="51" spans="1:20" s="19" customFormat="1" ht="24" x14ac:dyDescent="0.25">
      <c r="A51" s="65"/>
      <c r="B51" s="16" t="s">
        <v>51</v>
      </c>
      <c r="C51" s="199">
        <f t="shared" si="24"/>
        <v>661104</v>
      </c>
      <c r="D51" s="133">
        <f>SUM(D52,D74,D172,D186)</f>
        <v>443451</v>
      </c>
      <c r="E51" s="278">
        <f t="shared" ref="E51" si="29">SUM(E52,E74,E172,E186)</f>
        <v>0</v>
      </c>
      <c r="F51" s="306">
        <f>SUM(F52,F74,F172,F186)</f>
        <v>443451</v>
      </c>
      <c r="G51" s="226">
        <f>SUM(G52,G74,G172,G186)</f>
        <v>189478</v>
      </c>
      <c r="H51" s="278">
        <f t="shared" ref="H51:O51" si="30">SUM(H52,H74,H172,H186)</f>
        <v>0</v>
      </c>
      <c r="I51" s="306">
        <f t="shared" si="30"/>
        <v>189478</v>
      </c>
      <c r="J51" s="133">
        <f>SUM(J52,J74,J172,J186)</f>
        <v>28175</v>
      </c>
      <c r="K51" s="66">
        <f t="shared" si="30"/>
        <v>0</v>
      </c>
      <c r="L51" s="169">
        <f t="shared" si="30"/>
        <v>28175</v>
      </c>
      <c r="M51" s="226">
        <f t="shared" si="30"/>
        <v>0</v>
      </c>
      <c r="N51" s="66">
        <f t="shared" si="30"/>
        <v>0</v>
      </c>
      <c r="O51" s="278">
        <f t="shared" si="30"/>
        <v>0</v>
      </c>
      <c r="P51" s="306"/>
      <c r="Q51" s="182"/>
      <c r="R51" s="405"/>
      <c r="S51" s="405"/>
      <c r="T51" s="405"/>
    </row>
    <row r="52" spans="1:20" s="19" customFormat="1" x14ac:dyDescent="0.25">
      <c r="A52" s="67">
        <v>1000</v>
      </c>
      <c r="B52" s="67" t="s">
        <v>52</v>
      </c>
      <c r="C52" s="200">
        <f t="shared" si="24"/>
        <v>569358</v>
      </c>
      <c r="D52" s="134">
        <f>SUM(D53,D66)</f>
        <v>379880</v>
      </c>
      <c r="E52" s="122">
        <f t="shared" ref="E52" si="31">SUM(E53,E66)</f>
        <v>0</v>
      </c>
      <c r="F52" s="307">
        <f>SUM(F53,F66)</f>
        <v>379880</v>
      </c>
      <c r="G52" s="227">
        <f>SUM(G53,G66)</f>
        <v>189478</v>
      </c>
      <c r="H52" s="122">
        <f t="shared" ref="H52:O52" si="32">SUM(H53,H66)</f>
        <v>0</v>
      </c>
      <c r="I52" s="307">
        <f t="shared" si="32"/>
        <v>189478</v>
      </c>
      <c r="J52" s="134">
        <f>SUM(J53,J66)</f>
        <v>0</v>
      </c>
      <c r="K52" s="68">
        <f t="shared" si="32"/>
        <v>0</v>
      </c>
      <c r="L52" s="170">
        <f t="shared" si="32"/>
        <v>0</v>
      </c>
      <c r="M52" s="227">
        <f t="shared" si="32"/>
        <v>0</v>
      </c>
      <c r="N52" s="68">
        <f t="shared" si="32"/>
        <v>0</v>
      </c>
      <c r="O52" s="122">
        <f t="shared" si="32"/>
        <v>0</v>
      </c>
      <c r="P52" s="307"/>
      <c r="Q52" s="182"/>
      <c r="R52" s="405"/>
      <c r="S52" s="405"/>
      <c r="T52" s="405"/>
    </row>
    <row r="53" spans="1:20" x14ac:dyDescent="0.25">
      <c r="A53" s="34">
        <v>1100</v>
      </c>
      <c r="B53" s="69" t="s">
        <v>53</v>
      </c>
      <c r="C53" s="188">
        <f t="shared" si="24"/>
        <v>429143</v>
      </c>
      <c r="D53" s="127">
        <f>SUM(D54,D57,D65)</f>
        <v>277431</v>
      </c>
      <c r="E53" s="120">
        <f t="shared" ref="E53" si="33">SUM(E54,E57,E65)</f>
        <v>0</v>
      </c>
      <c r="F53" s="314">
        <f>SUM(F54,F57,F65)</f>
        <v>277431</v>
      </c>
      <c r="G53" s="228">
        <f>SUM(G54,G57,G65)</f>
        <v>151712</v>
      </c>
      <c r="H53" s="120">
        <f t="shared" ref="H53:N53" si="34">SUM(H54,H57,H65)</f>
        <v>0</v>
      </c>
      <c r="I53" s="314">
        <f t="shared" si="34"/>
        <v>151712</v>
      </c>
      <c r="J53" s="127">
        <f>SUM(J54,J57,J65)</f>
        <v>0</v>
      </c>
      <c r="K53" s="36">
        <f t="shared" si="34"/>
        <v>0</v>
      </c>
      <c r="L53" s="174">
        <f t="shared" si="34"/>
        <v>0</v>
      </c>
      <c r="M53" s="228">
        <f t="shared" si="34"/>
        <v>0</v>
      </c>
      <c r="N53" s="36">
        <f t="shared" si="34"/>
        <v>0</v>
      </c>
      <c r="O53" s="120">
        <f>SUM(O54,O57,O65)</f>
        <v>0</v>
      </c>
      <c r="P53" s="308"/>
      <c r="Q53" s="331"/>
      <c r="R53" s="405"/>
      <c r="S53" s="405"/>
      <c r="T53" s="405"/>
    </row>
    <row r="54" spans="1:20" x14ac:dyDescent="0.25">
      <c r="A54" s="70">
        <v>1110</v>
      </c>
      <c r="B54" s="55" t="s">
        <v>54</v>
      </c>
      <c r="C54" s="195">
        <f t="shared" si="24"/>
        <v>402415</v>
      </c>
      <c r="D54" s="262">
        <f>SUM(D55:D56)</f>
        <v>252863</v>
      </c>
      <c r="E54" s="156"/>
      <c r="F54" s="309">
        <f>SUM(F55:F56)</f>
        <v>252863</v>
      </c>
      <c r="G54" s="229">
        <f>SUM(G55:G56)</f>
        <v>149552</v>
      </c>
      <c r="H54" s="153"/>
      <c r="I54" s="309">
        <f>SUM(I55:I56)</f>
        <v>149552</v>
      </c>
      <c r="J54" s="82">
        <f>SUM(J55:J56)</f>
        <v>0</v>
      </c>
      <c r="K54" s="71"/>
      <c r="L54" s="172">
        <f>SUM(L55:L56)</f>
        <v>0</v>
      </c>
      <c r="M54" s="229"/>
      <c r="N54" s="71"/>
      <c r="O54" s="153">
        <f>SUM(O55:O56)</f>
        <v>0</v>
      </c>
      <c r="P54" s="309"/>
      <c r="Q54" s="331"/>
      <c r="R54" s="405"/>
      <c r="S54" s="405"/>
      <c r="T54" s="405"/>
    </row>
    <row r="55" spans="1:20" hidden="1" x14ac:dyDescent="0.25">
      <c r="A55" s="27">
        <v>1111</v>
      </c>
      <c r="B55" s="38" t="s">
        <v>55</v>
      </c>
      <c r="C55" s="189">
        <f t="shared" si="24"/>
        <v>0</v>
      </c>
      <c r="D55" s="264"/>
      <c r="E55" s="40"/>
      <c r="F55" s="89">
        <f>D55+E55</f>
        <v>0</v>
      </c>
      <c r="G55" s="220"/>
      <c r="H55" s="40"/>
      <c r="I55" s="154">
        <f>G55+H55</f>
        <v>0</v>
      </c>
      <c r="J55" s="264"/>
      <c r="K55" s="40"/>
      <c r="L55" s="89">
        <f>J55+K55</f>
        <v>0</v>
      </c>
      <c r="M55" s="220"/>
      <c r="N55" s="40"/>
      <c r="O55" s="154">
        <f>M55+N55</f>
        <v>0</v>
      </c>
      <c r="P55" s="310"/>
      <c r="Q55" s="331"/>
      <c r="R55" s="405"/>
      <c r="S55" s="405"/>
      <c r="T55" s="405"/>
    </row>
    <row r="56" spans="1:20" ht="24" customHeight="1" x14ac:dyDescent="0.25">
      <c r="A56" s="30">
        <v>1119</v>
      </c>
      <c r="B56" s="41" t="s">
        <v>56</v>
      </c>
      <c r="C56" s="190">
        <f t="shared" si="24"/>
        <v>402415</v>
      </c>
      <c r="D56" s="265">
        <v>252863</v>
      </c>
      <c r="E56" s="155"/>
      <c r="F56" s="311">
        <f>D56+E56</f>
        <v>252863</v>
      </c>
      <c r="G56" s="230">
        <f>110484+5712+33356</f>
        <v>149552</v>
      </c>
      <c r="H56" s="155"/>
      <c r="I56" s="311">
        <f>G56+H56</f>
        <v>149552</v>
      </c>
      <c r="J56" s="265"/>
      <c r="K56" s="43"/>
      <c r="L56" s="88">
        <f>J56+K56</f>
        <v>0</v>
      </c>
      <c r="M56" s="230"/>
      <c r="N56" s="43"/>
      <c r="O56" s="155">
        <f>M56+N56</f>
        <v>0</v>
      </c>
      <c r="P56" s="311"/>
      <c r="Q56" s="331"/>
      <c r="R56" s="405"/>
      <c r="S56" s="405"/>
      <c r="T56" s="405"/>
    </row>
    <row r="57" spans="1:20" ht="23.25" customHeight="1" x14ac:dyDescent="0.25">
      <c r="A57" s="72">
        <v>1140</v>
      </c>
      <c r="B57" s="41" t="s">
        <v>57</v>
      </c>
      <c r="C57" s="190">
        <f t="shared" si="24"/>
        <v>26728</v>
      </c>
      <c r="D57" s="129">
        <f>SUM(D58:D64)</f>
        <v>24568</v>
      </c>
      <c r="E57" s="87">
        <f t="shared" ref="E57" si="35">SUM(E58:E64)</f>
        <v>0</v>
      </c>
      <c r="F57" s="312">
        <f>SUM(F58:F64)</f>
        <v>24568</v>
      </c>
      <c r="G57" s="231">
        <f>SUM(G58:G64)</f>
        <v>2160</v>
      </c>
      <c r="H57" s="87">
        <f t="shared" ref="H57:I57" si="36">SUM(H58:H64)</f>
        <v>0</v>
      </c>
      <c r="I57" s="312">
        <f t="shared" si="36"/>
        <v>2160</v>
      </c>
      <c r="J57" s="129">
        <f>SUM(J58:J64)</f>
        <v>0</v>
      </c>
      <c r="K57" s="73">
        <f t="shared" ref="K57:N57" si="37">SUM(K58:K64)</f>
        <v>0</v>
      </c>
      <c r="L57" s="93">
        <f t="shared" si="37"/>
        <v>0</v>
      </c>
      <c r="M57" s="231">
        <f t="shared" si="37"/>
        <v>0</v>
      </c>
      <c r="N57" s="73">
        <f t="shared" si="37"/>
        <v>0</v>
      </c>
      <c r="O57" s="87">
        <f>SUM(O58:O64)</f>
        <v>0</v>
      </c>
      <c r="P57" s="312"/>
      <c r="Q57" s="331"/>
      <c r="R57" s="405"/>
      <c r="S57" s="405"/>
      <c r="T57" s="405"/>
    </row>
    <row r="58" spans="1:20" hidden="1" x14ac:dyDescent="0.25">
      <c r="A58" s="30">
        <v>1141</v>
      </c>
      <c r="B58" s="41" t="s">
        <v>58</v>
      </c>
      <c r="C58" s="190">
        <f t="shared" si="24"/>
        <v>0</v>
      </c>
      <c r="D58" s="265"/>
      <c r="E58" s="43"/>
      <c r="F58" s="88">
        <f t="shared" ref="F58:F65" si="38">D58+E58</f>
        <v>0</v>
      </c>
      <c r="G58" s="230"/>
      <c r="H58" s="43"/>
      <c r="I58" s="155">
        <f t="shared" ref="I58:I65" si="39">G58+H58</f>
        <v>0</v>
      </c>
      <c r="J58" s="265"/>
      <c r="K58" s="43"/>
      <c r="L58" s="88">
        <f t="shared" ref="L58:L65" si="40">J58+K58</f>
        <v>0</v>
      </c>
      <c r="M58" s="230"/>
      <c r="N58" s="43"/>
      <c r="O58" s="155">
        <f t="shared" ref="O58:O65" si="41">M58+N58</f>
        <v>0</v>
      </c>
      <c r="P58" s="311"/>
      <c r="Q58" s="331"/>
      <c r="R58" s="405"/>
      <c r="S58" s="405"/>
      <c r="T58" s="405"/>
    </row>
    <row r="59" spans="1:20" ht="24.75" hidden="1" customHeight="1" x14ac:dyDescent="0.25">
      <c r="A59" s="30">
        <v>1142</v>
      </c>
      <c r="B59" s="41" t="s">
        <v>59</v>
      </c>
      <c r="C59" s="190">
        <f t="shared" si="24"/>
        <v>0</v>
      </c>
      <c r="D59" s="265"/>
      <c r="E59" s="43"/>
      <c r="F59" s="88">
        <f t="shared" si="38"/>
        <v>0</v>
      </c>
      <c r="G59" s="230"/>
      <c r="H59" s="43"/>
      <c r="I59" s="155">
        <f t="shared" si="39"/>
        <v>0</v>
      </c>
      <c r="J59" s="265"/>
      <c r="K59" s="43"/>
      <c r="L59" s="88">
        <f t="shared" si="40"/>
        <v>0</v>
      </c>
      <c r="M59" s="230"/>
      <c r="N59" s="43"/>
      <c r="O59" s="155">
        <f t="shared" si="41"/>
        <v>0</v>
      </c>
      <c r="P59" s="311"/>
      <c r="Q59" s="331"/>
      <c r="R59" s="405"/>
      <c r="S59" s="405"/>
      <c r="T59" s="405"/>
    </row>
    <row r="60" spans="1:20" ht="24" hidden="1" x14ac:dyDescent="0.25">
      <c r="A60" s="30">
        <v>1145</v>
      </c>
      <c r="B60" s="41" t="s">
        <v>60</v>
      </c>
      <c r="C60" s="190">
        <f t="shared" si="24"/>
        <v>0</v>
      </c>
      <c r="D60" s="265"/>
      <c r="E60" s="43"/>
      <c r="F60" s="88">
        <f t="shared" si="38"/>
        <v>0</v>
      </c>
      <c r="G60" s="230"/>
      <c r="H60" s="43"/>
      <c r="I60" s="155">
        <f t="shared" si="39"/>
        <v>0</v>
      </c>
      <c r="J60" s="265"/>
      <c r="K60" s="43"/>
      <c r="L60" s="88">
        <f t="shared" si="40"/>
        <v>0</v>
      </c>
      <c r="M60" s="230"/>
      <c r="N60" s="43"/>
      <c r="O60" s="155">
        <f t="shared" si="41"/>
        <v>0</v>
      </c>
      <c r="P60" s="311"/>
      <c r="Q60" s="331"/>
      <c r="R60" s="405"/>
      <c r="S60" s="405"/>
      <c r="T60" s="405"/>
    </row>
    <row r="61" spans="1:20" ht="27.75" hidden="1" customHeight="1" x14ac:dyDescent="0.25">
      <c r="A61" s="30">
        <v>1146</v>
      </c>
      <c r="B61" s="41" t="s">
        <v>61</v>
      </c>
      <c r="C61" s="190">
        <f t="shared" si="24"/>
        <v>0</v>
      </c>
      <c r="D61" s="265"/>
      <c r="E61" s="43"/>
      <c r="F61" s="88">
        <f t="shared" si="38"/>
        <v>0</v>
      </c>
      <c r="G61" s="230"/>
      <c r="H61" s="43"/>
      <c r="I61" s="155">
        <f t="shared" si="39"/>
        <v>0</v>
      </c>
      <c r="J61" s="265"/>
      <c r="K61" s="43"/>
      <c r="L61" s="88">
        <f t="shared" si="40"/>
        <v>0</v>
      </c>
      <c r="M61" s="230"/>
      <c r="N61" s="43"/>
      <c r="O61" s="155">
        <f t="shared" si="41"/>
        <v>0</v>
      </c>
      <c r="P61" s="311"/>
      <c r="Q61" s="331"/>
      <c r="R61" s="405"/>
      <c r="S61" s="405"/>
      <c r="T61" s="405"/>
    </row>
    <row r="62" spans="1:20" x14ac:dyDescent="0.25">
      <c r="A62" s="30">
        <v>1147</v>
      </c>
      <c r="B62" s="41" t="s">
        <v>62</v>
      </c>
      <c r="C62" s="190">
        <f t="shared" si="24"/>
        <v>3551</v>
      </c>
      <c r="D62" s="265">
        <v>3551</v>
      </c>
      <c r="E62" s="155"/>
      <c r="F62" s="311">
        <f t="shared" si="38"/>
        <v>3551</v>
      </c>
      <c r="G62" s="230"/>
      <c r="H62" s="155"/>
      <c r="I62" s="311">
        <f t="shared" si="39"/>
        <v>0</v>
      </c>
      <c r="J62" s="265"/>
      <c r="K62" s="43"/>
      <c r="L62" s="88">
        <f t="shared" si="40"/>
        <v>0</v>
      </c>
      <c r="M62" s="230"/>
      <c r="N62" s="43"/>
      <c r="O62" s="155">
        <f t="shared" si="41"/>
        <v>0</v>
      </c>
      <c r="P62" s="311"/>
      <c r="Q62" s="331"/>
      <c r="R62" s="405"/>
      <c r="S62" s="405"/>
      <c r="T62" s="405"/>
    </row>
    <row r="63" spans="1:20" x14ac:dyDescent="0.25">
      <c r="A63" s="30">
        <v>1148</v>
      </c>
      <c r="B63" s="41" t="s">
        <v>63</v>
      </c>
      <c r="C63" s="190">
        <f t="shared" si="24"/>
        <v>19721</v>
      </c>
      <c r="D63" s="265">
        <v>19721</v>
      </c>
      <c r="E63" s="155"/>
      <c r="F63" s="311">
        <f t="shared" si="38"/>
        <v>19721</v>
      </c>
      <c r="G63" s="230"/>
      <c r="H63" s="155"/>
      <c r="I63" s="311">
        <f t="shared" si="39"/>
        <v>0</v>
      </c>
      <c r="J63" s="265"/>
      <c r="K63" s="43"/>
      <c r="L63" s="88">
        <f t="shared" si="40"/>
        <v>0</v>
      </c>
      <c r="M63" s="230"/>
      <c r="N63" s="43"/>
      <c r="O63" s="155">
        <f t="shared" si="41"/>
        <v>0</v>
      </c>
      <c r="P63" s="311"/>
      <c r="Q63" s="331"/>
      <c r="R63" s="405"/>
      <c r="S63" s="405"/>
      <c r="T63" s="405"/>
    </row>
    <row r="64" spans="1:20" ht="36" x14ac:dyDescent="0.25">
      <c r="A64" s="30">
        <v>1149</v>
      </c>
      <c r="B64" s="41" t="s">
        <v>64</v>
      </c>
      <c r="C64" s="190">
        <f t="shared" si="24"/>
        <v>3456</v>
      </c>
      <c r="D64" s="265">
        <v>1296</v>
      </c>
      <c r="E64" s="155"/>
      <c r="F64" s="311">
        <f t="shared" si="38"/>
        <v>1296</v>
      </c>
      <c r="G64" s="230">
        <f>2160</f>
        <v>2160</v>
      </c>
      <c r="H64" s="155"/>
      <c r="I64" s="311">
        <f t="shared" si="39"/>
        <v>2160</v>
      </c>
      <c r="J64" s="265"/>
      <c r="K64" s="43"/>
      <c r="L64" s="88">
        <f t="shared" si="40"/>
        <v>0</v>
      </c>
      <c r="M64" s="230"/>
      <c r="N64" s="43"/>
      <c r="O64" s="155">
        <f t="shared" si="41"/>
        <v>0</v>
      </c>
      <c r="P64" s="311"/>
      <c r="Q64" s="331"/>
      <c r="R64" s="405"/>
      <c r="S64" s="405"/>
      <c r="T64" s="405"/>
    </row>
    <row r="65" spans="1:20" ht="36" hidden="1" x14ac:dyDescent="0.25">
      <c r="A65" s="70">
        <v>1150</v>
      </c>
      <c r="B65" s="55" t="s">
        <v>65</v>
      </c>
      <c r="C65" s="195">
        <f t="shared" si="24"/>
        <v>0</v>
      </c>
      <c r="D65" s="262"/>
      <c r="E65" s="74"/>
      <c r="F65" s="173">
        <f t="shared" si="38"/>
        <v>0</v>
      </c>
      <c r="G65" s="232"/>
      <c r="H65" s="74"/>
      <c r="I65" s="156">
        <f t="shared" si="39"/>
        <v>0</v>
      </c>
      <c r="J65" s="262"/>
      <c r="K65" s="74"/>
      <c r="L65" s="173">
        <f t="shared" si="40"/>
        <v>0</v>
      </c>
      <c r="M65" s="232"/>
      <c r="N65" s="74"/>
      <c r="O65" s="156">
        <f t="shared" si="41"/>
        <v>0</v>
      </c>
      <c r="P65" s="313"/>
      <c r="Q65" s="331"/>
      <c r="R65" s="405"/>
      <c r="S65" s="405"/>
      <c r="T65" s="405"/>
    </row>
    <row r="66" spans="1:20" ht="36" x14ac:dyDescent="0.25">
      <c r="A66" s="34">
        <v>1200</v>
      </c>
      <c r="B66" s="69" t="s">
        <v>66</v>
      </c>
      <c r="C66" s="188">
        <f t="shared" si="24"/>
        <v>140215</v>
      </c>
      <c r="D66" s="127">
        <f>SUM(D67:D68)</f>
        <v>102449</v>
      </c>
      <c r="E66" s="120">
        <f t="shared" ref="E66" si="42">SUM(E67:E68)</f>
        <v>0</v>
      </c>
      <c r="F66" s="314">
        <f>SUM(F67:F68)</f>
        <v>102449</v>
      </c>
      <c r="G66" s="228">
        <f>SUM(G67:G68)</f>
        <v>37766</v>
      </c>
      <c r="H66" s="120">
        <f t="shared" ref="H66:I66" si="43">SUM(H67:H68)</f>
        <v>0</v>
      </c>
      <c r="I66" s="314">
        <f t="shared" si="43"/>
        <v>37766</v>
      </c>
      <c r="J66" s="127">
        <f>SUM(J67:J68)</f>
        <v>0</v>
      </c>
      <c r="K66" s="36">
        <f t="shared" ref="K66:N66" si="44">SUM(K67:K68)</f>
        <v>0</v>
      </c>
      <c r="L66" s="174">
        <f t="shared" si="44"/>
        <v>0</v>
      </c>
      <c r="M66" s="228">
        <f t="shared" si="44"/>
        <v>0</v>
      </c>
      <c r="N66" s="36">
        <f t="shared" si="44"/>
        <v>0</v>
      </c>
      <c r="O66" s="120">
        <f>SUM(O67:O68)</f>
        <v>0</v>
      </c>
      <c r="P66" s="314"/>
      <c r="Q66" s="331"/>
      <c r="R66" s="405"/>
      <c r="S66" s="405"/>
      <c r="T66" s="405"/>
    </row>
    <row r="67" spans="1:20" ht="24" x14ac:dyDescent="0.25">
      <c r="A67" s="509">
        <v>1210</v>
      </c>
      <c r="B67" s="38" t="s">
        <v>67</v>
      </c>
      <c r="C67" s="189">
        <f t="shared" si="24"/>
        <v>107620</v>
      </c>
      <c r="D67" s="264">
        <v>71454</v>
      </c>
      <c r="E67" s="154"/>
      <c r="F67" s="310">
        <f>D67+E67</f>
        <v>71454</v>
      </c>
      <c r="G67" s="220">
        <f>26856+1347+7963</f>
        <v>36166</v>
      </c>
      <c r="H67" s="154"/>
      <c r="I67" s="310">
        <f>G67+H67</f>
        <v>36166</v>
      </c>
      <c r="J67" s="264"/>
      <c r="K67" s="40"/>
      <c r="L67" s="89">
        <f>J67+K67</f>
        <v>0</v>
      </c>
      <c r="M67" s="220"/>
      <c r="N67" s="40"/>
      <c r="O67" s="154">
        <f>M67+N67</f>
        <v>0</v>
      </c>
      <c r="P67" s="310"/>
      <c r="Q67" s="331"/>
      <c r="R67" s="405"/>
      <c r="S67" s="405"/>
      <c r="T67" s="405"/>
    </row>
    <row r="68" spans="1:20" ht="24" x14ac:dyDescent="0.25">
      <c r="A68" s="72">
        <v>1220</v>
      </c>
      <c r="B68" s="41" t="s">
        <v>68</v>
      </c>
      <c r="C68" s="190">
        <f t="shared" si="24"/>
        <v>32595</v>
      </c>
      <c r="D68" s="129">
        <f>SUM(D69:D73)</f>
        <v>30995</v>
      </c>
      <c r="E68" s="87">
        <f t="shared" ref="E68" si="45">SUM(E69:E73)</f>
        <v>0</v>
      </c>
      <c r="F68" s="312">
        <f>SUM(F69:F73)</f>
        <v>30995</v>
      </c>
      <c r="G68" s="231">
        <f>SUM(G69:G73)</f>
        <v>1600</v>
      </c>
      <c r="H68" s="87">
        <f t="shared" ref="H68:I68" si="46">SUM(H69:H73)</f>
        <v>0</v>
      </c>
      <c r="I68" s="312">
        <f t="shared" si="46"/>
        <v>1600</v>
      </c>
      <c r="J68" s="129">
        <f>SUM(J69:J73)</f>
        <v>0</v>
      </c>
      <c r="K68" s="73">
        <f t="shared" ref="K68:O68" si="47">SUM(K69:K73)</f>
        <v>0</v>
      </c>
      <c r="L68" s="93">
        <f t="shared" si="47"/>
        <v>0</v>
      </c>
      <c r="M68" s="231">
        <f t="shared" si="47"/>
        <v>0</v>
      </c>
      <c r="N68" s="73">
        <f t="shared" si="47"/>
        <v>0</v>
      </c>
      <c r="O68" s="87">
        <f t="shared" si="47"/>
        <v>0</v>
      </c>
      <c r="P68" s="312"/>
      <c r="Q68" s="331"/>
      <c r="R68" s="405"/>
      <c r="S68" s="405"/>
      <c r="T68" s="405"/>
    </row>
    <row r="69" spans="1:20" ht="60" x14ac:dyDescent="0.25">
      <c r="A69" s="30">
        <v>1221</v>
      </c>
      <c r="B69" s="41" t="s">
        <v>69</v>
      </c>
      <c r="C69" s="190">
        <f t="shared" si="24"/>
        <v>19654</v>
      </c>
      <c r="D69" s="265">
        <v>18268</v>
      </c>
      <c r="E69" s="155">
        <v>-214</v>
      </c>
      <c r="F69" s="311">
        <f t="shared" ref="F69:F73" si="48">D69+E69</f>
        <v>18054</v>
      </c>
      <c r="G69" s="230">
        <f>1200+400</f>
        <v>1600</v>
      </c>
      <c r="H69" s="155"/>
      <c r="I69" s="311">
        <f t="shared" ref="I69:I73" si="49">G69+H69</f>
        <v>1600</v>
      </c>
      <c r="J69" s="265"/>
      <c r="K69" s="43"/>
      <c r="L69" s="88">
        <f t="shared" ref="L69:L73" si="50">J69+K69</f>
        <v>0</v>
      </c>
      <c r="M69" s="230"/>
      <c r="N69" s="43"/>
      <c r="O69" s="155">
        <f t="shared" ref="O69:O73" si="51">M69+N69</f>
        <v>0</v>
      </c>
      <c r="P69" s="442" t="s">
        <v>601</v>
      </c>
      <c r="Q69" s="331"/>
      <c r="R69" s="405"/>
      <c r="S69" s="405"/>
      <c r="T69" s="405"/>
    </row>
    <row r="70" spans="1:20" hidden="1" x14ac:dyDescent="0.25">
      <c r="A70" s="30">
        <v>1223</v>
      </c>
      <c r="B70" s="41" t="s">
        <v>70</v>
      </c>
      <c r="C70" s="190">
        <f t="shared" si="24"/>
        <v>0</v>
      </c>
      <c r="D70" s="265"/>
      <c r="E70" s="43"/>
      <c r="F70" s="88">
        <f t="shared" si="48"/>
        <v>0</v>
      </c>
      <c r="G70" s="230"/>
      <c r="H70" s="43"/>
      <c r="I70" s="155">
        <f t="shared" si="49"/>
        <v>0</v>
      </c>
      <c r="J70" s="265"/>
      <c r="K70" s="43"/>
      <c r="L70" s="88">
        <f t="shared" si="50"/>
        <v>0</v>
      </c>
      <c r="M70" s="230"/>
      <c r="N70" s="43"/>
      <c r="O70" s="155">
        <f t="shared" si="51"/>
        <v>0</v>
      </c>
      <c r="P70" s="311"/>
      <c r="Q70" s="331"/>
      <c r="R70" s="405"/>
      <c r="S70" s="405"/>
      <c r="T70" s="405"/>
    </row>
    <row r="71" spans="1:20" hidden="1" x14ac:dyDescent="0.25">
      <c r="A71" s="30">
        <v>1225</v>
      </c>
      <c r="B71" s="41" t="s">
        <v>71</v>
      </c>
      <c r="C71" s="190">
        <f t="shared" si="24"/>
        <v>0</v>
      </c>
      <c r="D71" s="265"/>
      <c r="E71" s="43"/>
      <c r="F71" s="88">
        <f t="shared" si="48"/>
        <v>0</v>
      </c>
      <c r="G71" s="230"/>
      <c r="H71" s="43"/>
      <c r="I71" s="155">
        <f t="shared" si="49"/>
        <v>0</v>
      </c>
      <c r="J71" s="265"/>
      <c r="K71" s="43"/>
      <c r="L71" s="88">
        <f t="shared" si="50"/>
        <v>0</v>
      </c>
      <c r="M71" s="230"/>
      <c r="N71" s="43"/>
      <c r="O71" s="155">
        <f t="shared" si="51"/>
        <v>0</v>
      </c>
      <c r="P71" s="311"/>
      <c r="Q71" s="331"/>
      <c r="R71" s="405"/>
      <c r="S71" s="405"/>
      <c r="T71" s="405"/>
    </row>
    <row r="72" spans="1:20" ht="36" x14ac:dyDescent="0.25">
      <c r="A72" s="30">
        <v>1227</v>
      </c>
      <c r="B72" s="41" t="s">
        <v>72</v>
      </c>
      <c r="C72" s="190">
        <f t="shared" si="24"/>
        <v>12300</v>
      </c>
      <c r="D72" s="265">
        <v>12300</v>
      </c>
      <c r="E72" s="155"/>
      <c r="F72" s="311">
        <f t="shared" si="48"/>
        <v>12300</v>
      </c>
      <c r="G72" s="230"/>
      <c r="H72" s="155"/>
      <c r="I72" s="311">
        <f t="shared" si="49"/>
        <v>0</v>
      </c>
      <c r="J72" s="265"/>
      <c r="K72" s="43"/>
      <c r="L72" s="88">
        <f t="shared" si="50"/>
        <v>0</v>
      </c>
      <c r="M72" s="230"/>
      <c r="N72" s="43"/>
      <c r="O72" s="155">
        <f t="shared" si="51"/>
        <v>0</v>
      </c>
      <c r="P72" s="311"/>
      <c r="Q72" s="331"/>
      <c r="R72" s="405"/>
      <c r="S72" s="405"/>
      <c r="T72" s="405"/>
    </row>
    <row r="73" spans="1:20" ht="60" x14ac:dyDescent="0.25">
      <c r="A73" s="30">
        <v>1228</v>
      </c>
      <c r="B73" s="41" t="s">
        <v>73</v>
      </c>
      <c r="C73" s="190">
        <f t="shared" si="24"/>
        <v>641</v>
      </c>
      <c r="D73" s="265">
        <v>427</v>
      </c>
      <c r="E73" s="155">
        <v>214</v>
      </c>
      <c r="F73" s="311">
        <f t="shared" si="48"/>
        <v>641</v>
      </c>
      <c r="G73" s="230"/>
      <c r="H73" s="155"/>
      <c r="I73" s="311">
        <f t="shared" si="49"/>
        <v>0</v>
      </c>
      <c r="J73" s="265"/>
      <c r="K73" s="43"/>
      <c r="L73" s="88">
        <f t="shared" si="50"/>
        <v>0</v>
      </c>
      <c r="M73" s="230"/>
      <c r="N73" s="43"/>
      <c r="O73" s="155">
        <f t="shared" si="51"/>
        <v>0</v>
      </c>
      <c r="P73" s="442" t="s">
        <v>602</v>
      </c>
      <c r="Q73" s="331"/>
      <c r="R73" s="405"/>
      <c r="S73" s="405"/>
      <c r="T73" s="405"/>
    </row>
    <row r="74" spans="1:20" x14ac:dyDescent="0.25">
      <c r="A74" s="67">
        <v>2000</v>
      </c>
      <c r="B74" s="67" t="s">
        <v>74</v>
      </c>
      <c r="C74" s="200">
        <f t="shared" si="24"/>
        <v>91746</v>
      </c>
      <c r="D74" s="134">
        <f>SUM(D75,D82,D129,D163,D164,D171)</f>
        <v>63571</v>
      </c>
      <c r="E74" s="122">
        <f t="shared" ref="E74" si="52">SUM(E75,E82,E129,E163,E164,E171)</f>
        <v>0</v>
      </c>
      <c r="F74" s="307">
        <f>SUM(F75,F82,F129,F163,F164,F171)</f>
        <v>63571</v>
      </c>
      <c r="G74" s="227">
        <f>SUM(G75,G82,G129,G163,G164,G171)</f>
        <v>0</v>
      </c>
      <c r="H74" s="122">
        <f t="shared" ref="H74:I74" si="53">SUM(H75,H82,H129,H163,H164,H171)</f>
        <v>0</v>
      </c>
      <c r="I74" s="307">
        <f t="shared" si="53"/>
        <v>0</v>
      </c>
      <c r="J74" s="134">
        <f>SUM(J75,J82,J129,J163,J164,J171)</f>
        <v>28175</v>
      </c>
      <c r="K74" s="68">
        <f t="shared" ref="K74:O74" si="54">SUM(K75,K82,K129,K163,K164,K171)</f>
        <v>0</v>
      </c>
      <c r="L74" s="170">
        <f t="shared" si="54"/>
        <v>28175</v>
      </c>
      <c r="M74" s="227">
        <f t="shared" si="54"/>
        <v>0</v>
      </c>
      <c r="N74" s="68">
        <f t="shared" si="54"/>
        <v>0</v>
      </c>
      <c r="O74" s="122">
        <f t="shared" si="54"/>
        <v>0</v>
      </c>
      <c r="P74" s="307"/>
      <c r="Q74" s="331"/>
      <c r="R74" s="405"/>
      <c r="S74" s="405"/>
      <c r="T74" s="405"/>
    </row>
    <row r="75" spans="1:20" ht="24" hidden="1" x14ac:dyDescent="0.25">
      <c r="A75" s="34">
        <v>2100</v>
      </c>
      <c r="B75" s="69" t="s">
        <v>75</v>
      </c>
      <c r="C75" s="188">
        <f t="shared" si="24"/>
        <v>0</v>
      </c>
      <c r="D75" s="127">
        <f>SUM(D76,D79)</f>
        <v>0</v>
      </c>
      <c r="E75" s="36">
        <f t="shared" ref="E75" si="55">SUM(E76,E79)</f>
        <v>0</v>
      </c>
      <c r="F75" s="174">
        <f>SUM(F76,F79)</f>
        <v>0</v>
      </c>
      <c r="G75" s="228">
        <f>SUM(G76,G79)</f>
        <v>0</v>
      </c>
      <c r="H75" s="36">
        <f t="shared" ref="H75:I75" si="56">SUM(H76,H79)</f>
        <v>0</v>
      </c>
      <c r="I75" s="120">
        <f t="shared" si="56"/>
        <v>0</v>
      </c>
      <c r="J75" s="127">
        <f>SUM(J76,J79)</f>
        <v>0</v>
      </c>
      <c r="K75" s="36">
        <f t="shared" ref="K75:O75" si="57">SUM(K76,K79)</f>
        <v>0</v>
      </c>
      <c r="L75" s="174">
        <f t="shared" si="57"/>
        <v>0</v>
      </c>
      <c r="M75" s="228">
        <f t="shared" si="57"/>
        <v>0</v>
      </c>
      <c r="N75" s="36">
        <f t="shared" si="57"/>
        <v>0</v>
      </c>
      <c r="O75" s="120">
        <f t="shared" si="57"/>
        <v>0</v>
      </c>
      <c r="P75" s="314"/>
      <c r="Q75" s="331"/>
      <c r="R75" s="405"/>
      <c r="S75" s="405"/>
      <c r="T75" s="405"/>
    </row>
    <row r="76" spans="1:20" ht="24" hidden="1" x14ac:dyDescent="0.25">
      <c r="A76" s="509">
        <v>2110</v>
      </c>
      <c r="B76" s="38" t="s">
        <v>76</v>
      </c>
      <c r="C76" s="189">
        <f t="shared" si="24"/>
        <v>0</v>
      </c>
      <c r="D76" s="128">
        <f>SUM(D77:D78)</f>
        <v>0</v>
      </c>
      <c r="E76" s="75">
        <f t="shared" ref="E76" si="58">SUM(E77:E78)</f>
        <v>0</v>
      </c>
      <c r="F76" s="175">
        <f>SUM(F77:F78)</f>
        <v>0</v>
      </c>
      <c r="G76" s="233">
        <f>SUM(G77:G78)</f>
        <v>0</v>
      </c>
      <c r="H76" s="75">
        <f t="shared" ref="H76:I76" si="59">SUM(H77:H78)</f>
        <v>0</v>
      </c>
      <c r="I76" s="86">
        <f t="shared" si="59"/>
        <v>0</v>
      </c>
      <c r="J76" s="128">
        <f>SUM(J77:J78)</f>
        <v>0</v>
      </c>
      <c r="K76" s="75">
        <f t="shared" ref="K76:O76" si="60">SUM(K77:K78)</f>
        <v>0</v>
      </c>
      <c r="L76" s="175">
        <f t="shared" si="60"/>
        <v>0</v>
      </c>
      <c r="M76" s="233">
        <f t="shared" si="60"/>
        <v>0</v>
      </c>
      <c r="N76" s="75">
        <f t="shared" si="60"/>
        <v>0</v>
      </c>
      <c r="O76" s="86">
        <f t="shared" si="60"/>
        <v>0</v>
      </c>
      <c r="P76" s="315"/>
      <c r="Q76" s="331"/>
      <c r="R76" s="405"/>
      <c r="S76" s="405"/>
      <c r="T76" s="405"/>
    </row>
    <row r="77" spans="1:20" hidden="1" x14ac:dyDescent="0.25">
      <c r="A77" s="30">
        <v>2111</v>
      </c>
      <c r="B77" s="41" t="s">
        <v>77</v>
      </c>
      <c r="C77" s="190">
        <f t="shared" si="24"/>
        <v>0</v>
      </c>
      <c r="D77" s="265"/>
      <c r="E77" s="43"/>
      <c r="F77" s="88">
        <f t="shared" ref="F77:F78" si="61">D77+E77</f>
        <v>0</v>
      </c>
      <c r="G77" s="230"/>
      <c r="H77" s="43"/>
      <c r="I77" s="155">
        <f t="shared" ref="I77:I78" si="62">G77+H77</f>
        <v>0</v>
      </c>
      <c r="J77" s="265"/>
      <c r="K77" s="43"/>
      <c r="L77" s="88">
        <f t="shared" ref="L77:L78" si="63">J77+K77</f>
        <v>0</v>
      </c>
      <c r="M77" s="230"/>
      <c r="N77" s="43"/>
      <c r="O77" s="155">
        <f t="shared" ref="O77:O78" si="64">M77+N77</f>
        <v>0</v>
      </c>
      <c r="P77" s="311"/>
      <c r="Q77" s="331"/>
      <c r="R77" s="405"/>
      <c r="S77" s="405"/>
      <c r="T77" s="405"/>
    </row>
    <row r="78" spans="1:20" ht="24" hidden="1" x14ac:dyDescent="0.25">
      <c r="A78" s="30">
        <v>2112</v>
      </c>
      <c r="B78" s="41" t="s">
        <v>78</v>
      </c>
      <c r="C78" s="190">
        <f t="shared" si="24"/>
        <v>0</v>
      </c>
      <c r="D78" s="265"/>
      <c r="E78" s="43"/>
      <c r="F78" s="88">
        <f t="shared" si="61"/>
        <v>0</v>
      </c>
      <c r="G78" s="230"/>
      <c r="H78" s="43"/>
      <c r="I78" s="155">
        <f t="shared" si="62"/>
        <v>0</v>
      </c>
      <c r="J78" s="265"/>
      <c r="K78" s="43"/>
      <c r="L78" s="88">
        <f t="shared" si="63"/>
        <v>0</v>
      </c>
      <c r="M78" s="230"/>
      <c r="N78" s="43"/>
      <c r="O78" s="155">
        <f t="shared" si="64"/>
        <v>0</v>
      </c>
      <c r="P78" s="311"/>
      <c r="Q78" s="331"/>
      <c r="R78" s="405"/>
      <c r="S78" s="405"/>
      <c r="T78" s="405"/>
    </row>
    <row r="79" spans="1:20" ht="24" hidden="1" x14ac:dyDescent="0.25">
      <c r="A79" s="72">
        <v>2120</v>
      </c>
      <c r="B79" s="41" t="s">
        <v>79</v>
      </c>
      <c r="C79" s="190">
        <f t="shared" si="24"/>
        <v>0</v>
      </c>
      <c r="D79" s="129">
        <f>SUM(D80:D81)</f>
        <v>0</v>
      </c>
      <c r="E79" s="73">
        <f t="shared" ref="E79" si="65">SUM(E80:E81)</f>
        <v>0</v>
      </c>
      <c r="F79" s="93">
        <f>SUM(F80:F81)</f>
        <v>0</v>
      </c>
      <c r="G79" s="231">
        <f>SUM(G80:G81)</f>
        <v>0</v>
      </c>
      <c r="H79" s="73">
        <f t="shared" ref="H79:I79" si="66">SUM(H80:H81)</f>
        <v>0</v>
      </c>
      <c r="I79" s="87">
        <f t="shared" si="66"/>
        <v>0</v>
      </c>
      <c r="J79" s="129">
        <f>SUM(J80:J81)</f>
        <v>0</v>
      </c>
      <c r="K79" s="73">
        <f t="shared" ref="K79:O79" si="67">SUM(K80:K81)</f>
        <v>0</v>
      </c>
      <c r="L79" s="93">
        <f t="shared" si="67"/>
        <v>0</v>
      </c>
      <c r="M79" s="231">
        <f t="shared" si="67"/>
        <v>0</v>
      </c>
      <c r="N79" s="73">
        <f t="shared" si="67"/>
        <v>0</v>
      </c>
      <c r="O79" s="87">
        <f t="shared" si="67"/>
        <v>0</v>
      </c>
      <c r="P79" s="312"/>
      <c r="Q79" s="331"/>
      <c r="R79" s="405"/>
      <c r="S79" s="405"/>
      <c r="T79" s="405"/>
    </row>
    <row r="80" spans="1:20" hidden="1" x14ac:dyDescent="0.25">
      <c r="A80" s="30">
        <v>2121</v>
      </c>
      <c r="B80" s="41" t="s">
        <v>77</v>
      </c>
      <c r="C80" s="190">
        <f t="shared" si="24"/>
        <v>0</v>
      </c>
      <c r="D80" s="265"/>
      <c r="E80" s="43"/>
      <c r="F80" s="88">
        <f t="shared" ref="F80:F81" si="68">D80+E80</f>
        <v>0</v>
      </c>
      <c r="G80" s="230"/>
      <c r="H80" s="43"/>
      <c r="I80" s="155">
        <f t="shared" ref="I80:I81" si="69">G80+H80</f>
        <v>0</v>
      </c>
      <c r="J80" s="265"/>
      <c r="K80" s="43"/>
      <c r="L80" s="88">
        <f t="shared" ref="L80:L81" si="70">J80+K80</f>
        <v>0</v>
      </c>
      <c r="M80" s="230"/>
      <c r="N80" s="43"/>
      <c r="O80" s="155">
        <f t="shared" ref="O80:O81" si="71">M80+N80</f>
        <v>0</v>
      </c>
      <c r="P80" s="311"/>
      <c r="Q80" s="331"/>
      <c r="R80" s="405"/>
      <c r="S80" s="405"/>
      <c r="T80" s="405"/>
    </row>
    <row r="81" spans="1:20" ht="24" hidden="1" x14ac:dyDescent="0.25">
      <c r="A81" s="30">
        <v>2122</v>
      </c>
      <c r="B81" s="41" t="s">
        <v>78</v>
      </c>
      <c r="C81" s="190">
        <f t="shared" si="24"/>
        <v>0</v>
      </c>
      <c r="D81" s="265"/>
      <c r="E81" s="43"/>
      <c r="F81" s="88">
        <f t="shared" si="68"/>
        <v>0</v>
      </c>
      <c r="G81" s="230"/>
      <c r="H81" s="43"/>
      <c r="I81" s="155">
        <f t="shared" si="69"/>
        <v>0</v>
      </c>
      <c r="J81" s="265"/>
      <c r="K81" s="43"/>
      <c r="L81" s="88">
        <f t="shared" si="70"/>
        <v>0</v>
      </c>
      <c r="M81" s="230"/>
      <c r="N81" s="43"/>
      <c r="O81" s="155">
        <f t="shared" si="71"/>
        <v>0</v>
      </c>
      <c r="P81" s="311"/>
      <c r="Q81" s="331"/>
      <c r="R81" s="405"/>
      <c r="S81" s="405"/>
      <c r="T81" s="405"/>
    </row>
    <row r="82" spans="1:20" x14ac:dyDescent="0.25">
      <c r="A82" s="34">
        <v>2200</v>
      </c>
      <c r="B82" s="69" t="s">
        <v>80</v>
      </c>
      <c r="C82" s="188">
        <f t="shared" si="24"/>
        <v>64828</v>
      </c>
      <c r="D82" s="127">
        <f>SUM(D83,D88,D94,D102,D111,D115,D121,D127)</f>
        <v>49343</v>
      </c>
      <c r="E82" s="120">
        <f t="shared" ref="E82" si="72">SUM(E83,E88,E94,E102,E111,E115,E121,E127)</f>
        <v>0</v>
      </c>
      <c r="F82" s="314">
        <f>SUM(F83,F88,F94,F102,F111,F115,F121,F127)</f>
        <v>49343</v>
      </c>
      <c r="G82" s="228">
        <f>SUM(G83,G88,G94,G102,G111,G115,G121,G127)</f>
        <v>0</v>
      </c>
      <c r="H82" s="120">
        <f t="shared" ref="H82:I82" si="73">SUM(H83,H88,H94,H102,H111,H115,H121,H127)</f>
        <v>0</v>
      </c>
      <c r="I82" s="314">
        <f t="shared" si="73"/>
        <v>0</v>
      </c>
      <c r="J82" s="127">
        <f>SUM(J83,J88,J94,J102,J111,J115,J121,J127)</f>
        <v>15485</v>
      </c>
      <c r="K82" s="36">
        <f t="shared" ref="K82:O82" si="74">SUM(K83,K88,K94,K102,K111,K115,K121,K127)</f>
        <v>0</v>
      </c>
      <c r="L82" s="174">
        <f t="shared" si="74"/>
        <v>15485</v>
      </c>
      <c r="M82" s="228">
        <f t="shared" si="74"/>
        <v>0</v>
      </c>
      <c r="N82" s="36">
        <f t="shared" si="74"/>
        <v>0</v>
      </c>
      <c r="O82" s="120">
        <f t="shared" si="74"/>
        <v>0</v>
      </c>
      <c r="P82" s="316"/>
      <c r="Q82" s="331"/>
      <c r="R82" s="405"/>
      <c r="S82" s="405"/>
      <c r="T82" s="405"/>
    </row>
    <row r="83" spans="1:20" ht="24" x14ac:dyDescent="0.25">
      <c r="A83" s="70">
        <v>2210</v>
      </c>
      <c r="B83" s="55" t="s">
        <v>81</v>
      </c>
      <c r="C83" s="195">
        <f t="shared" si="24"/>
        <v>2465</v>
      </c>
      <c r="D83" s="82">
        <f>SUM(D84:D87)</f>
        <v>1680</v>
      </c>
      <c r="E83" s="153">
        <f t="shared" ref="E83" si="75">SUM(E84:E87)</f>
        <v>0</v>
      </c>
      <c r="F83" s="309">
        <f>SUM(F84:F87)</f>
        <v>1680</v>
      </c>
      <c r="G83" s="229">
        <f>SUM(G84:G87)</f>
        <v>0</v>
      </c>
      <c r="H83" s="153">
        <f t="shared" ref="H83:I83" si="76">SUM(H84:H87)</f>
        <v>0</v>
      </c>
      <c r="I83" s="309">
        <f t="shared" si="76"/>
        <v>0</v>
      </c>
      <c r="J83" s="82">
        <f>SUM(J84:J87)</f>
        <v>785</v>
      </c>
      <c r="K83" s="71">
        <f t="shared" ref="K83:O83" si="77">SUM(K84:K87)</f>
        <v>0</v>
      </c>
      <c r="L83" s="172">
        <f t="shared" si="77"/>
        <v>785</v>
      </c>
      <c r="M83" s="229">
        <f t="shared" si="77"/>
        <v>0</v>
      </c>
      <c r="N83" s="71">
        <f t="shared" si="77"/>
        <v>0</v>
      </c>
      <c r="O83" s="153">
        <f t="shared" si="77"/>
        <v>0</v>
      </c>
      <c r="P83" s="309"/>
      <c r="Q83" s="331"/>
      <c r="R83" s="405"/>
      <c r="S83" s="405"/>
      <c r="T83" s="405"/>
    </row>
    <row r="84" spans="1:20" ht="24" hidden="1" x14ac:dyDescent="0.25">
      <c r="A84" s="27">
        <v>2211</v>
      </c>
      <c r="B84" s="38" t="s">
        <v>82</v>
      </c>
      <c r="C84" s="189">
        <f t="shared" si="24"/>
        <v>0</v>
      </c>
      <c r="D84" s="264"/>
      <c r="E84" s="40"/>
      <c r="F84" s="89">
        <f t="shared" ref="F84:F87" si="78">D84+E84</f>
        <v>0</v>
      </c>
      <c r="G84" s="220"/>
      <c r="H84" s="40"/>
      <c r="I84" s="154">
        <f t="shared" ref="I84:I87" si="79">G84+H84</f>
        <v>0</v>
      </c>
      <c r="J84" s="264"/>
      <c r="K84" s="40"/>
      <c r="L84" s="89">
        <f t="shared" ref="L84:L87" si="80">J84+K84</f>
        <v>0</v>
      </c>
      <c r="M84" s="220"/>
      <c r="N84" s="40"/>
      <c r="O84" s="154">
        <f t="shared" ref="O84:O87" si="81">M84+N84</f>
        <v>0</v>
      </c>
      <c r="P84" s="310"/>
      <c r="Q84" s="331"/>
      <c r="R84" s="405"/>
      <c r="S84" s="405"/>
      <c r="T84" s="405"/>
    </row>
    <row r="85" spans="1:20" ht="36" x14ac:dyDescent="0.25">
      <c r="A85" s="30">
        <v>2212</v>
      </c>
      <c r="B85" s="41" t="s">
        <v>83</v>
      </c>
      <c r="C85" s="190">
        <f t="shared" si="24"/>
        <v>2006</v>
      </c>
      <c r="D85" s="265">
        <v>1221</v>
      </c>
      <c r="E85" s="155"/>
      <c r="F85" s="311">
        <f t="shared" si="78"/>
        <v>1221</v>
      </c>
      <c r="G85" s="230"/>
      <c r="H85" s="155"/>
      <c r="I85" s="311">
        <f t="shared" si="79"/>
        <v>0</v>
      </c>
      <c r="J85" s="265">
        <v>785</v>
      </c>
      <c r="K85" s="43"/>
      <c r="L85" s="88">
        <f t="shared" si="80"/>
        <v>785</v>
      </c>
      <c r="M85" s="230"/>
      <c r="N85" s="43"/>
      <c r="O85" s="155">
        <f t="shared" si="81"/>
        <v>0</v>
      </c>
      <c r="P85" s="311"/>
      <c r="Q85" s="331"/>
      <c r="R85" s="405"/>
      <c r="S85" s="405"/>
      <c r="T85" s="405"/>
    </row>
    <row r="86" spans="1:20" ht="24" x14ac:dyDescent="0.25">
      <c r="A86" s="30">
        <v>2214</v>
      </c>
      <c r="B86" s="41" t="s">
        <v>84</v>
      </c>
      <c r="C86" s="190">
        <f t="shared" si="24"/>
        <v>359</v>
      </c>
      <c r="D86" s="265">
        <v>359</v>
      </c>
      <c r="E86" s="155"/>
      <c r="F86" s="311">
        <f t="shared" si="78"/>
        <v>359</v>
      </c>
      <c r="G86" s="230"/>
      <c r="H86" s="155"/>
      <c r="I86" s="311">
        <f t="shared" si="79"/>
        <v>0</v>
      </c>
      <c r="J86" s="265"/>
      <c r="K86" s="43"/>
      <c r="L86" s="88">
        <f t="shared" si="80"/>
        <v>0</v>
      </c>
      <c r="M86" s="230"/>
      <c r="N86" s="43"/>
      <c r="O86" s="155">
        <f t="shared" si="81"/>
        <v>0</v>
      </c>
      <c r="P86" s="311"/>
      <c r="Q86" s="331"/>
      <c r="R86" s="405"/>
      <c r="S86" s="405"/>
      <c r="T86" s="405"/>
    </row>
    <row r="87" spans="1:20" x14ac:dyDescent="0.25">
      <c r="A87" s="30">
        <v>2219</v>
      </c>
      <c r="B87" s="41" t="s">
        <v>85</v>
      </c>
      <c r="C87" s="190">
        <f t="shared" si="24"/>
        <v>100</v>
      </c>
      <c r="D87" s="265">
        <v>100</v>
      </c>
      <c r="E87" s="155"/>
      <c r="F87" s="311">
        <f t="shared" si="78"/>
        <v>100</v>
      </c>
      <c r="G87" s="230"/>
      <c r="H87" s="155"/>
      <c r="I87" s="311">
        <f t="shared" si="79"/>
        <v>0</v>
      </c>
      <c r="J87" s="265"/>
      <c r="K87" s="43"/>
      <c r="L87" s="88">
        <f t="shared" si="80"/>
        <v>0</v>
      </c>
      <c r="M87" s="230"/>
      <c r="N87" s="43"/>
      <c r="O87" s="155">
        <f t="shared" si="81"/>
        <v>0</v>
      </c>
      <c r="P87" s="311"/>
      <c r="Q87" s="331"/>
      <c r="R87" s="405"/>
      <c r="S87" s="405"/>
      <c r="T87" s="405"/>
    </row>
    <row r="88" spans="1:20" ht="24" x14ac:dyDescent="0.25">
      <c r="A88" s="72">
        <v>2220</v>
      </c>
      <c r="B88" s="41" t="s">
        <v>86</v>
      </c>
      <c r="C88" s="190">
        <f t="shared" si="24"/>
        <v>53351</v>
      </c>
      <c r="D88" s="129">
        <f>SUM(D89:D93)</f>
        <v>38851</v>
      </c>
      <c r="E88" s="87">
        <f t="shared" ref="E88" si="82">SUM(E89:E93)</f>
        <v>0</v>
      </c>
      <c r="F88" s="312">
        <f>SUM(F89:F93)</f>
        <v>38851</v>
      </c>
      <c r="G88" s="231">
        <f>SUM(G89:G93)</f>
        <v>0</v>
      </c>
      <c r="H88" s="87">
        <f t="shared" ref="H88:I88" si="83">SUM(H89:H93)</f>
        <v>0</v>
      </c>
      <c r="I88" s="312">
        <f t="shared" si="83"/>
        <v>0</v>
      </c>
      <c r="J88" s="129">
        <f>SUM(J89:J93)</f>
        <v>14500</v>
      </c>
      <c r="K88" s="73">
        <f t="shared" ref="K88:O88" si="84">SUM(K89:K93)</f>
        <v>0</v>
      </c>
      <c r="L88" s="93">
        <f t="shared" si="84"/>
        <v>14500</v>
      </c>
      <c r="M88" s="231">
        <f t="shared" si="84"/>
        <v>0</v>
      </c>
      <c r="N88" s="73">
        <f t="shared" si="84"/>
        <v>0</v>
      </c>
      <c r="O88" s="87">
        <f t="shared" si="84"/>
        <v>0</v>
      </c>
      <c r="P88" s="312"/>
      <c r="Q88" s="331"/>
      <c r="R88" s="405"/>
      <c r="S88" s="405"/>
      <c r="T88" s="405"/>
    </row>
    <row r="89" spans="1:20" ht="24" x14ac:dyDescent="0.25">
      <c r="A89" s="30">
        <v>2221</v>
      </c>
      <c r="B89" s="41" t="s">
        <v>305</v>
      </c>
      <c r="C89" s="190">
        <f t="shared" si="24"/>
        <v>19123</v>
      </c>
      <c r="D89" s="265">
        <f>17138+785+1200</f>
        <v>19123</v>
      </c>
      <c r="E89" s="155"/>
      <c r="F89" s="311">
        <f t="shared" ref="F89:F93" si="85">D89+E89</f>
        <v>19123</v>
      </c>
      <c r="G89" s="230"/>
      <c r="H89" s="155"/>
      <c r="I89" s="311">
        <f t="shared" ref="I89:I93" si="86">G89+H89</f>
        <v>0</v>
      </c>
      <c r="J89" s="265">
        <f>1985-1200-785</f>
        <v>0</v>
      </c>
      <c r="K89" s="43"/>
      <c r="L89" s="88">
        <f t="shared" ref="L89:L93" si="87">J89+K89</f>
        <v>0</v>
      </c>
      <c r="M89" s="230"/>
      <c r="N89" s="43"/>
      <c r="O89" s="155">
        <f t="shared" ref="O89:O93" si="88">M89+N89</f>
        <v>0</v>
      </c>
      <c r="P89" s="311"/>
      <c r="Q89" s="331"/>
      <c r="R89" s="405"/>
      <c r="S89" s="405"/>
      <c r="T89" s="405"/>
    </row>
    <row r="90" spans="1:20" x14ac:dyDescent="0.25">
      <c r="A90" s="30">
        <v>2222</v>
      </c>
      <c r="B90" s="41" t="s">
        <v>87</v>
      </c>
      <c r="C90" s="190">
        <f t="shared" si="24"/>
        <v>5409</v>
      </c>
      <c r="D90" s="265">
        <v>5109</v>
      </c>
      <c r="E90" s="155"/>
      <c r="F90" s="311">
        <f t="shared" si="85"/>
        <v>5109</v>
      </c>
      <c r="G90" s="230"/>
      <c r="H90" s="155"/>
      <c r="I90" s="311">
        <f t="shared" si="86"/>
        <v>0</v>
      </c>
      <c r="J90" s="265">
        <v>300</v>
      </c>
      <c r="K90" s="43"/>
      <c r="L90" s="88">
        <f t="shared" si="87"/>
        <v>300</v>
      </c>
      <c r="M90" s="230"/>
      <c r="N90" s="43"/>
      <c r="O90" s="155">
        <f t="shared" si="88"/>
        <v>0</v>
      </c>
      <c r="P90" s="311"/>
      <c r="Q90" s="331"/>
      <c r="R90" s="405"/>
      <c r="S90" s="405"/>
      <c r="T90" s="405"/>
    </row>
    <row r="91" spans="1:20" x14ac:dyDescent="0.25">
      <c r="A91" s="30">
        <v>2223</v>
      </c>
      <c r="B91" s="41" t="s">
        <v>88</v>
      </c>
      <c r="C91" s="190">
        <f t="shared" si="24"/>
        <v>27900</v>
      </c>
      <c r="D91" s="265">
        <f>14900-1200</f>
        <v>13700</v>
      </c>
      <c r="E91" s="155"/>
      <c r="F91" s="311">
        <f t="shared" si="85"/>
        <v>13700</v>
      </c>
      <c r="G91" s="230"/>
      <c r="H91" s="155"/>
      <c r="I91" s="311">
        <f t="shared" si="86"/>
        <v>0</v>
      </c>
      <c r="J91" s="265">
        <f>13000+1200</f>
        <v>14200</v>
      </c>
      <c r="K91" s="43"/>
      <c r="L91" s="88">
        <f t="shared" si="87"/>
        <v>14200</v>
      </c>
      <c r="M91" s="230"/>
      <c r="N91" s="43"/>
      <c r="O91" s="155">
        <f t="shared" si="88"/>
        <v>0</v>
      </c>
      <c r="P91" s="311"/>
      <c r="Q91" s="331"/>
      <c r="R91" s="405"/>
      <c r="S91" s="405"/>
      <c r="T91" s="405"/>
    </row>
    <row r="92" spans="1:20" ht="48" x14ac:dyDescent="0.25">
      <c r="A92" s="30">
        <v>2224</v>
      </c>
      <c r="B92" s="41" t="s">
        <v>89</v>
      </c>
      <c r="C92" s="190">
        <f t="shared" si="24"/>
        <v>919</v>
      </c>
      <c r="D92" s="265">
        <v>919</v>
      </c>
      <c r="E92" s="155"/>
      <c r="F92" s="311">
        <f t="shared" si="85"/>
        <v>919</v>
      </c>
      <c r="G92" s="230"/>
      <c r="H92" s="155"/>
      <c r="I92" s="311">
        <f t="shared" si="86"/>
        <v>0</v>
      </c>
      <c r="J92" s="265"/>
      <c r="K92" s="43"/>
      <c r="L92" s="88">
        <f t="shared" si="87"/>
        <v>0</v>
      </c>
      <c r="M92" s="230"/>
      <c r="N92" s="43"/>
      <c r="O92" s="155">
        <f t="shared" si="88"/>
        <v>0</v>
      </c>
      <c r="P92" s="311"/>
      <c r="Q92" s="331"/>
      <c r="R92" s="405"/>
      <c r="S92" s="405"/>
      <c r="T92" s="405"/>
    </row>
    <row r="93" spans="1:20" ht="24" hidden="1" x14ac:dyDescent="0.25">
      <c r="A93" s="30">
        <v>2229</v>
      </c>
      <c r="B93" s="41" t="s">
        <v>90</v>
      </c>
      <c r="C93" s="190">
        <f t="shared" si="24"/>
        <v>0</v>
      </c>
      <c r="D93" s="265"/>
      <c r="E93" s="43"/>
      <c r="F93" s="88">
        <f t="shared" si="85"/>
        <v>0</v>
      </c>
      <c r="G93" s="230"/>
      <c r="H93" s="43"/>
      <c r="I93" s="155">
        <f t="shared" si="86"/>
        <v>0</v>
      </c>
      <c r="J93" s="265"/>
      <c r="K93" s="43"/>
      <c r="L93" s="88">
        <f t="shared" si="87"/>
        <v>0</v>
      </c>
      <c r="M93" s="230"/>
      <c r="N93" s="43"/>
      <c r="O93" s="155">
        <f t="shared" si="88"/>
        <v>0</v>
      </c>
      <c r="P93" s="311"/>
      <c r="Q93" s="331"/>
      <c r="R93" s="405"/>
      <c r="S93" s="405"/>
      <c r="T93" s="405"/>
    </row>
    <row r="94" spans="1:20" ht="36" x14ac:dyDescent="0.25">
      <c r="A94" s="72">
        <v>2230</v>
      </c>
      <c r="B94" s="41" t="s">
        <v>91</v>
      </c>
      <c r="C94" s="190">
        <f t="shared" si="24"/>
        <v>1770</v>
      </c>
      <c r="D94" s="129">
        <f>SUM(D95:D101)</f>
        <v>1770</v>
      </c>
      <c r="E94" s="87">
        <f t="shared" ref="E94" si="89">SUM(E95:E101)</f>
        <v>0</v>
      </c>
      <c r="F94" s="312">
        <f>SUM(F95:F101)</f>
        <v>1770</v>
      </c>
      <c r="G94" s="231">
        <f>SUM(G95:G101)</f>
        <v>0</v>
      </c>
      <c r="H94" s="87">
        <f t="shared" ref="H94:I94" si="90">SUM(H95:H101)</f>
        <v>0</v>
      </c>
      <c r="I94" s="312">
        <f t="shared" si="90"/>
        <v>0</v>
      </c>
      <c r="J94" s="129">
        <f>SUM(J95:J101)</f>
        <v>0</v>
      </c>
      <c r="K94" s="73">
        <f t="shared" ref="K94:N94" si="91">SUM(K95:K101)</f>
        <v>0</v>
      </c>
      <c r="L94" s="93">
        <f t="shared" si="91"/>
        <v>0</v>
      </c>
      <c r="M94" s="231">
        <f t="shared" si="91"/>
        <v>0</v>
      </c>
      <c r="N94" s="73">
        <f t="shared" si="91"/>
        <v>0</v>
      </c>
      <c r="O94" s="87">
        <f>SUM(O95:O101)</f>
        <v>0</v>
      </c>
      <c r="P94" s="312"/>
      <c r="Q94" s="331"/>
      <c r="R94" s="405"/>
      <c r="S94" s="405"/>
      <c r="T94" s="405"/>
    </row>
    <row r="95" spans="1:20" ht="24" hidden="1" x14ac:dyDescent="0.25">
      <c r="A95" s="30">
        <v>2231</v>
      </c>
      <c r="B95" s="41" t="s">
        <v>92</v>
      </c>
      <c r="C95" s="190">
        <f t="shared" si="24"/>
        <v>0</v>
      </c>
      <c r="D95" s="265"/>
      <c r="E95" s="43"/>
      <c r="F95" s="88">
        <f t="shared" ref="F95:F101" si="92">D95+E95</f>
        <v>0</v>
      </c>
      <c r="G95" s="230"/>
      <c r="H95" s="43"/>
      <c r="I95" s="155">
        <f t="shared" ref="I95:I101" si="93">G95+H95</f>
        <v>0</v>
      </c>
      <c r="J95" s="265"/>
      <c r="K95" s="43"/>
      <c r="L95" s="88">
        <f t="shared" ref="L95:L101" si="94">J95+K95</f>
        <v>0</v>
      </c>
      <c r="M95" s="230"/>
      <c r="N95" s="43"/>
      <c r="O95" s="155">
        <f t="shared" ref="O95:O101" si="95">M95+N95</f>
        <v>0</v>
      </c>
      <c r="P95" s="311"/>
      <c r="Q95" s="331"/>
      <c r="R95" s="405"/>
      <c r="S95" s="405"/>
      <c r="T95" s="405"/>
    </row>
    <row r="96" spans="1:20" ht="36" hidden="1" x14ac:dyDescent="0.25">
      <c r="A96" s="30">
        <v>2232</v>
      </c>
      <c r="B96" s="41" t="s">
        <v>93</v>
      </c>
      <c r="C96" s="190">
        <f t="shared" si="24"/>
        <v>0</v>
      </c>
      <c r="D96" s="265"/>
      <c r="E96" s="43"/>
      <c r="F96" s="88">
        <f t="shared" si="92"/>
        <v>0</v>
      </c>
      <c r="G96" s="230"/>
      <c r="H96" s="43"/>
      <c r="I96" s="155">
        <f t="shared" si="93"/>
        <v>0</v>
      </c>
      <c r="J96" s="265"/>
      <c r="K96" s="43"/>
      <c r="L96" s="88">
        <f t="shared" si="94"/>
        <v>0</v>
      </c>
      <c r="M96" s="230"/>
      <c r="N96" s="43"/>
      <c r="O96" s="155">
        <f t="shared" si="95"/>
        <v>0</v>
      </c>
      <c r="P96" s="311"/>
      <c r="Q96" s="331"/>
      <c r="R96" s="405"/>
      <c r="S96" s="405"/>
      <c r="T96" s="405"/>
    </row>
    <row r="97" spans="1:20" ht="24" hidden="1" x14ac:dyDescent="0.25">
      <c r="A97" s="27">
        <v>2233</v>
      </c>
      <c r="B97" s="38" t="s">
        <v>94</v>
      </c>
      <c r="C97" s="189">
        <f t="shared" si="24"/>
        <v>0</v>
      </c>
      <c r="D97" s="264"/>
      <c r="E97" s="40"/>
      <c r="F97" s="89">
        <f t="shared" si="92"/>
        <v>0</v>
      </c>
      <c r="G97" s="220"/>
      <c r="H97" s="40"/>
      <c r="I97" s="154">
        <f t="shared" si="93"/>
        <v>0</v>
      </c>
      <c r="J97" s="264"/>
      <c r="K97" s="40"/>
      <c r="L97" s="89">
        <f t="shared" si="94"/>
        <v>0</v>
      </c>
      <c r="M97" s="220"/>
      <c r="N97" s="40"/>
      <c r="O97" s="154">
        <f t="shared" si="95"/>
        <v>0</v>
      </c>
      <c r="P97" s="310"/>
      <c r="Q97" s="331"/>
      <c r="R97" s="405"/>
      <c r="S97" s="405"/>
      <c r="T97" s="405"/>
    </row>
    <row r="98" spans="1:20" ht="36" hidden="1" x14ac:dyDescent="0.25">
      <c r="A98" s="30">
        <v>2234</v>
      </c>
      <c r="B98" s="41" t="s">
        <v>95</v>
      </c>
      <c r="C98" s="190">
        <f t="shared" si="24"/>
        <v>0</v>
      </c>
      <c r="D98" s="265"/>
      <c r="E98" s="43"/>
      <c r="F98" s="88">
        <f t="shared" si="92"/>
        <v>0</v>
      </c>
      <c r="G98" s="230"/>
      <c r="H98" s="43"/>
      <c r="I98" s="155">
        <f t="shared" si="93"/>
        <v>0</v>
      </c>
      <c r="J98" s="265"/>
      <c r="K98" s="43"/>
      <c r="L98" s="88">
        <f t="shared" si="94"/>
        <v>0</v>
      </c>
      <c r="M98" s="230"/>
      <c r="N98" s="43"/>
      <c r="O98" s="155">
        <f t="shared" si="95"/>
        <v>0</v>
      </c>
      <c r="P98" s="311"/>
      <c r="Q98" s="331"/>
      <c r="R98" s="405"/>
      <c r="S98" s="405"/>
      <c r="T98" s="405"/>
    </row>
    <row r="99" spans="1:20" ht="24" x14ac:dyDescent="0.25">
      <c r="A99" s="30">
        <v>2235</v>
      </c>
      <c r="B99" s="41" t="s">
        <v>96</v>
      </c>
      <c r="C99" s="190">
        <f t="shared" si="24"/>
        <v>32</v>
      </c>
      <c r="D99" s="265">
        <v>32</v>
      </c>
      <c r="E99" s="155"/>
      <c r="F99" s="311">
        <f t="shared" si="92"/>
        <v>32</v>
      </c>
      <c r="G99" s="230"/>
      <c r="H99" s="155"/>
      <c r="I99" s="311">
        <f t="shared" si="93"/>
        <v>0</v>
      </c>
      <c r="J99" s="265"/>
      <c r="K99" s="43"/>
      <c r="L99" s="88">
        <f t="shared" si="94"/>
        <v>0</v>
      </c>
      <c r="M99" s="230"/>
      <c r="N99" s="43"/>
      <c r="O99" s="155">
        <f t="shared" si="95"/>
        <v>0</v>
      </c>
      <c r="P99" s="311"/>
      <c r="Q99" s="331"/>
      <c r="R99" s="405"/>
      <c r="S99" s="405"/>
      <c r="T99" s="405"/>
    </row>
    <row r="100" spans="1:20" hidden="1" x14ac:dyDescent="0.25">
      <c r="A100" s="30">
        <v>2236</v>
      </c>
      <c r="B100" s="41" t="s">
        <v>97</v>
      </c>
      <c r="C100" s="190">
        <f t="shared" si="24"/>
        <v>0</v>
      </c>
      <c r="D100" s="265"/>
      <c r="E100" s="43"/>
      <c r="F100" s="88">
        <f t="shared" si="92"/>
        <v>0</v>
      </c>
      <c r="G100" s="230"/>
      <c r="H100" s="43"/>
      <c r="I100" s="155">
        <f t="shared" si="93"/>
        <v>0</v>
      </c>
      <c r="J100" s="265"/>
      <c r="K100" s="43"/>
      <c r="L100" s="88">
        <f t="shared" si="94"/>
        <v>0</v>
      </c>
      <c r="M100" s="230"/>
      <c r="N100" s="43"/>
      <c r="O100" s="155">
        <f t="shared" si="95"/>
        <v>0</v>
      </c>
      <c r="P100" s="311"/>
      <c r="Q100" s="331"/>
      <c r="R100" s="405"/>
      <c r="S100" s="405"/>
      <c r="T100" s="405"/>
    </row>
    <row r="101" spans="1:20" ht="24" x14ac:dyDescent="0.25">
      <c r="A101" s="30">
        <v>2239</v>
      </c>
      <c r="B101" s="41" t="s">
        <v>98</v>
      </c>
      <c r="C101" s="190">
        <f t="shared" si="24"/>
        <v>1738</v>
      </c>
      <c r="D101" s="265">
        <v>1738</v>
      </c>
      <c r="E101" s="155"/>
      <c r="F101" s="311">
        <f t="shared" si="92"/>
        <v>1738</v>
      </c>
      <c r="G101" s="230"/>
      <c r="H101" s="155"/>
      <c r="I101" s="311">
        <f t="shared" si="93"/>
        <v>0</v>
      </c>
      <c r="J101" s="265"/>
      <c r="K101" s="43"/>
      <c r="L101" s="88">
        <f t="shared" si="94"/>
        <v>0</v>
      </c>
      <c r="M101" s="230"/>
      <c r="N101" s="43"/>
      <c r="O101" s="155">
        <f t="shared" si="95"/>
        <v>0</v>
      </c>
      <c r="P101" s="311"/>
      <c r="Q101" s="331"/>
      <c r="R101" s="405"/>
      <c r="S101" s="405"/>
      <c r="T101" s="405"/>
    </row>
    <row r="102" spans="1:20" ht="36" x14ac:dyDescent="0.25">
      <c r="A102" s="72">
        <v>2240</v>
      </c>
      <c r="B102" s="41" t="s">
        <v>99</v>
      </c>
      <c r="C102" s="190">
        <f t="shared" si="24"/>
        <v>6149</v>
      </c>
      <c r="D102" s="129">
        <f>SUM(D103:D110)</f>
        <v>6149</v>
      </c>
      <c r="E102" s="87">
        <f t="shared" ref="E102" si="96">SUM(E103:E110)</f>
        <v>0</v>
      </c>
      <c r="F102" s="312">
        <f>SUM(F103:F110)</f>
        <v>6149</v>
      </c>
      <c r="G102" s="231">
        <f>SUM(G103:G110)</f>
        <v>0</v>
      </c>
      <c r="H102" s="87">
        <f t="shared" ref="H102:I102" si="97">SUM(H103:H110)</f>
        <v>0</v>
      </c>
      <c r="I102" s="312">
        <f t="shared" si="97"/>
        <v>0</v>
      </c>
      <c r="J102" s="129">
        <f>SUM(J103:J110)</f>
        <v>0</v>
      </c>
      <c r="K102" s="73">
        <f t="shared" ref="K102:N102" si="98">SUM(K103:K110)</f>
        <v>0</v>
      </c>
      <c r="L102" s="93">
        <f t="shared" si="98"/>
        <v>0</v>
      </c>
      <c r="M102" s="231">
        <f t="shared" si="98"/>
        <v>0</v>
      </c>
      <c r="N102" s="73">
        <f t="shared" si="98"/>
        <v>0</v>
      </c>
      <c r="O102" s="87">
        <f>SUM(O103:O110)</f>
        <v>0</v>
      </c>
      <c r="P102" s="312"/>
      <c r="Q102" s="331"/>
      <c r="R102" s="405"/>
      <c r="S102" s="405"/>
      <c r="T102" s="405"/>
    </row>
    <row r="103" spans="1:20" hidden="1" x14ac:dyDescent="0.25">
      <c r="A103" s="30">
        <v>2241</v>
      </c>
      <c r="B103" s="41" t="s">
        <v>100</v>
      </c>
      <c r="C103" s="190">
        <f t="shared" si="24"/>
        <v>0</v>
      </c>
      <c r="D103" s="265"/>
      <c r="E103" s="43"/>
      <c r="F103" s="88">
        <f t="shared" ref="F103:F110" si="99">D103+E103</f>
        <v>0</v>
      </c>
      <c r="G103" s="230"/>
      <c r="H103" s="43"/>
      <c r="I103" s="155">
        <f t="shared" ref="I103:I110" si="100">G103+H103</f>
        <v>0</v>
      </c>
      <c r="J103" s="265"/>
      <c r="K103" s="43"/>
      <c r="L103" s="88">
        <f t="shared" ref="L103:L110" si="101">J103+K103</f>
        <v>0</v>
      </c>
      <c r="M103" s="230"/>
      <c r="N103" s="43"/>
      <c r="O103" s="155">
        <f t="shared" ref="O103:O110" si="102">M103+N103</f>
        <v>0</v>
      </c>
      <c r="P103" s="311"/>
      <c r="Q103" s="331"/>
      <c r="R103" s="405"/>
      <c r="S103" s="405"/>
      <c r="T103" s="405"/>
    </row>
    <row r="104" spans="1:20" ht="24" x14ac:dyDescent="0.25">
      <c r="A104" s="30">
        <v>2242</v>
      </c>
      <c r="B104" s="41" t="s">
        <v>101</v>
      </c>
      <c r="C104" s="190">
        <f t="shared" si="24"/>
        <v>725</v>
      </c>
      <c r="D104" s="265">
        <v>725</v>
      </c>
      <c r="E104" s="155"/>
      <c r="F104" s="311">
        <f t="shared" si="99"/>
        <v>725</v>
      </c>
      <c r="G104" s="230"/>
      <c r="H104" s="155"/>
      <c r="I104" s="311">
        <f t="shared" si="100"/>
        <v>0</v>
      </c>
      <c r="J104" s="265"/>
      <c r="K104" s="43"/>
      <c r="L104" s="88">
        <f t="shared" si="101"/>
        <v>0</v>
      </c>
      <c r="M104" s="230"/>
      <c r="N104" s="43"/>
      <c r="O104" s="155">
        <f t="shared" si="102"/>
        <v>0</v>
      </c>
      <c r="P104" s="442"/>
      <c r="Q104" s="331"/>
      <c r="R104" s="405"/>
      <c r="S104" s="405"/>
      <c r="T104" s="405"/>
    </row>
    <row r="105" spans="1:20" ht="24" x14ac:dyDescent="0.25">
      <c r="A105" s="30">
        <v>2243</v>
      </c>
      <c r="B105" s="41" t="s">
        <v>102</v>
      </c>
      <c r="C105" s="190">
        <f t="shared" si="24"/>
        <v>900</v>
      </c>
      <c r="D105" s="265">
        <v>900</v>
      </c>
      <c r="E105" s="155"/>
      <c r="F105" s="311">
        <f t="shared" si="99"/>
        <v>900</v>
      </c>
      <c r="G105" s="230"/>
      <c r="H105" s="155"/>
      <c r="I105" s="311">
        <f t="shared" si="100"/>
        <v>0</v>
      </c>
      <c r="J105" s="265"/>
      <c r="K105" s="43"/>
      <c r="L105" s="88">
        <f t="shared" si="101"/>
        <v>0</v>
      </c>
      <c r="M105" s="230"/>
      <c r="N105" s="43"/>
      <c r="O105" s="155">
        <f t="shared" si="102"/>
        <v>0</v>
      </c>
      <c r="P105" s="311"/>
      <c r="Q105" s="331"/>
      <c r="R105" s="405"/>
      <c r="S105" s="405"/>
      <c r="T105" s="405"/>
    </row>
    <row r="106" spans="1:20" x14ac:dyDescent="0.25">
      <c r="A106" s="30">
        <v>2244</v>
      </c>
      <c r="B106" s="41" t="s">
        <v>103</v>
      </c>
      <c r="C106" s="190">
        <f t="shared" si="24"/>
        <v>4401</v>
      </c>
      <c r="D106" s="265">
        <v>4401</v>
      </c>
      <c r="E106" s="155"/>
      <c r="F106" s="311">
        <f t="shared" si="99"/>
        <v>4401</v>
      </c>
      <c r="G106" s="230"/>
      <c r="H106" s="155"/>
      <c r="I106" s="311">
        <f t="shared" si="100"/>
        <v>0</v>
      </c>
      <c r="J106" s="265"/>
      <c r="K106" s="43"/>
      <c r="L106" s="88">
        <f t="shared" si="101"/>
        <v>0</v>
      </c>
      <c r="M106" s="230"/>
      <c r="N106" s="43"/>
      <c r="O106" s="155">
        <f t="shared" si="102"/>
        <v>0</v>
      </c>
      <c r="P106" s="311"/>
      <c r="Q106" s="331"/>
      <c r="R106" s="405"/>
      <c r="S106" s="405"/>
      <c r="T106" s="405"/>
    </row>
    <row r="107" spans="1:20" ht="24" hidden="1" x14ac:dyDescent="0.25">
      <c r="A107" s="30">
        <v>2246</v>
      </c>
      <c r="B107" s="41" t="s">
        <v>104</v>
      </c>
      <c r="C107" s="190">
        <f t="shared" si="24"/>
        <v>0</v>
      </c>
      <c r="D107" s="265"/>
      <c r="E107" s="43"/>
      <c r="F107" s="88">
        <f t="shared" si="99"/>
        <v>0</v>
      </c>
      <c r="G107" s="230"/>
      <c r="H107" s="43"/>
      <c r="I107" s="155">
        <f t="shared" si="100"/>
        <v>0</v>
      </c>
      <c r="J107" s="265"/>
      <c r="K107" s="43"/>
      <c r="L107" s="88">
        <f t="shared" si="101"/>
        <v>0</v>
      </c>
      <c r="M107" s="230"/>
      <c r="N107" s="43"/>
      <c r="O107" s="155">
        <f t="shared" si="102"/>
        <v>0</v>
      </c>
      <c r="P107" s="311"/>
      <c r="Q107" s="331"/>
      <c r="R107" s="405"/>
      <c r="S107" s="405"/>
      <c r="T107" s="405"/>
    </row>
    <row r="108" spans="1:20" x14ac:dyDescent="0.25">
      <c r="A108" s="30">
        <v>2247</v>
      </c>
      <c r="B108" s="41" t="s">
        <v>105</v>
      </c>
      <c r="C108" s="190">
        <f t="shared" si="24"/>
        <v>23</v>
      </c>
      <c r="D108" s="265">
        <v>23</v>
      </c>
      <c r="E108" s="155"/>
      <c r="F108" s="311">
        <f t="shared" si="99"/>
        <v>23</v>
      </c>
      <c r="G108" s="230"/>
      <c r="H108" s="155"/>
      <c r="I108" s="311">
        <f t="shared" si="100"/>
        <v>0</v>
      </c>
      <c r="J108" s="265"/>
      <c r="K108" s="43"/>
      <c r="L108" s="88">
        <f t="shared" si="101"/>
        <v>0</v>
      </c>
      <c r="M108" s="230"/>
      <c r="N108" s="43"/>
      <c r="O108" s="155">
        <f t="shared" si="102"/>
        <v>0</v>
      </c>
      <c r="P108" s="311"/>
      <c r="Q108" s="331"/>
      <c r="R108" s="405"/>
      <c r="S108" s="405"/>
      <c r="T108" s="405"/>
    </row>
    <row r="109" spans="1:20" ht="24" hidden="1" x14ac:dyDescent="0.25">
      <c r="A109" s="30">
        <v>2248</v>
      </c>
      <c r="B109" s="41" t="s">
        <v>106</v>
      </c>
      <c r="C109" s="190">
        <f t="shared" si="24"/>
        <v>0</v>
      </c>
      <c r="D109" s="265"/>
      <c r="E109" s="43"/>
      <c r="F109" s="88">
        <f t="shared" si="99"/>
        <v>0</v>
      </c>
      <c r="G109" s="230"/>
      <c r="H109" s="43"/>
      <c r="I109" s="155">
        <f t="shared" si="100"/>
        <v>0</v>
      </c>
      <c r="J109" s="265"/>
      <c r="K109" s="43"/>
      <c r="L109" s="88">
        <f t="shared" si="101"/>
        <v>0</v>
      </c>
      <c r="M109" s="230"/>
      <c r="N109" s="43"/>
      <c r="O109" s="155">
        <f t="shared" si="102"/>
        <v>0</v>
      </c>
      <c r="P109" s="311"/>
      <c r="Q109" s="331"/>
      <c r="R109" s="405"/>
      <c r="S109" s="405"/>
      <c r="T109" s="405"/>
    </row>
    <row r="110" spans="1:20" ht="24" x14ac:dyDescent="0.25">
      <c r="A110" s="30">
        <v>2249</v>
      </c>
      <c r="B110" s="41" t="s">
        <v>107</v>
      </c>
      <c r="C110" s="190">
        <f t="shared" si="24"/>
        <v>100</v>
      </c>
      <c r="D110" s="265">
        <v>100</v>
      </c>
      <c r="E110" s="155"/>
      <c r="F110" s="311">
        <f t="shared" si="99"/>
        <v>100</v>
      </c>
      <c r="G110" s="230"/>
      <c r="H110" s="155"/>
      <c r="I110" s="311">
        <f t="shared" si="100"/>
        <v>0</v>
      </c>
      <c r="J110" s="265"/>
      <c r="K110" s="43"/>
      <c r="L110" s="88">
        <f t="shared" si="101"/>
        <v>0</v>
      </c>
      <c r="M110" s="230"/>
      <c r="N110" s="43"/>
      <c r="O110" s="155">
        <f t="shared" si="102"/>
        <v>0</v>
      </c>
      <c r="P110" s="311"/>
      <c r="Q110" s="331"/>
      <c r="R110" s="405"/>
      <c r="S110" s="405"/>
      <c r="T110" s="405"/>
    </row>
    <row r="111" spans="1:20" x14ac:dyDescent="0.25">
      <c r="A111" s="72">
        <v>2250</v>
      </c>
      <c r="B111" s="41" t="s">
        <v>108</v>
      </c>
      <c r="C111" s="190">
        <f t="shared" si="24"/>
        <v>772</v>
      </c>
      <c r="D111" s="129">
        <f>SUM(D112:D114)</f>
        <v>772</v>
      </c>
      <c r="E111" s="87">
        <f t="shared" ref="E111" si="103">SUM(E112:E114)</f>
        <v>0</v>
      </c>
      <c r="F111" s="312">
        <f>SUM(F112:F114)</f>
        <v>772</v>
      </c>
      <c r="G111" s="231">
        <f>SUM(G112:G114)</f>
        <v>0</v>
      </c>
      <c r="H111" s="87">
        <f t="shared" ref="H111:I111" si="104">SUM(H112:H114)</f>
        <v>0</v>
      </c>
      <c r="I111" s="312">
        <f t="shared" si="104"/>
        <v>0</v>
      </c>
      <c r="J111" s="129">
        <f>SUM(J112:J114)</f>
        <v>0</v>
      </c>
      <c r="K111" s="73">
        <f t="shared" ref="K111:N111" si="105">SUM(K112:K114)</f>
        <v>0</v>
      </c>
      <c r="L111" s="93">
        <f t="shared" si="105"/>
        <v>0</v>
      </c>
      <c r="M111" s="231">
        <f t="shared" si="105"/>
        <v>0</v>
      </c>
      <c r="N111" s="73">
        <f t="shared" si="105"/>
        <v>0</v>
      </c>
      <c r="O111" s="87">
        <f>SUM(O112:O114)</f>
        <v>0</v>
      </c>
      <c r="P111" s="312"/>
      <c r="Q111" s="331"/>
      <c r="R111" s="405"/>
      <c r="S111" s="405"/>
      <c r="T111" s="405"/>
    </row>
    <row r="112" spans="1:20" x14ac:dyDescent="0.25">
      <c r="A112" s="30">
        <v>2251</v>
      </c>
      <c r="B112" s="41" t="s">
        <v>109</v>
      </c>
      <c r="C112" s="190">
        <f t="shared" si="24"/>
        <v>251</v>
      </c>
      <c r="D112" s="265">
        <f>166+85</f>
        <v>251</v>
      </c>
      <c r="E112" s="155"/>
      <c r="F112" s="311">
        <f t="shared" ref="F112:F114" si="106">D112+E112</f>
        <v>251</v>
      </c>
      <c r="G112" s="230"/>
      <c r="H112" s="155"/>
      <c r="I112" s="311">
        <f t="shared" ref="I112:I114" si="107">G112+H112</f>
        <v>0</v>
      </c>
      <c r="J112" s="265"/>
      <c r="K112" s="43"/>
      <c r="L112" s="88">
        <f t="shared" ref="L112:L114" si="108">J112+K112</f>
        <v>0</v>
      </c>
      <c r="M112" s="230"/>
      <c r="N112" s="43"/>
      <c r="O112" s="155">
        <f t="shared" ref="O112:O114" si="109">M112+N112</f>
        <v>0</v>
      </c>
      <c r="P112" s="311"/>
      <c r="Q112" s="331"/>
      <c r="R112" s="405"/>
      <c r="S112" s="405"/>
      <c r="T112" s="405"/>
    </row>
    <row r="113" spans="1:20" ht="24" hidden="1" x14ac:dyDescent="0.25">
      <c r="A113" s="30">
        <v>2252</v>
      </c>
      <c r="B113" s="41" t="s">
        <v>110</v>
      </c>
      <c r="C113" s="190">
        <f t="shared" ref="C113:C176" si="110">SUM(F113,I113,L113,O113)</f>
        <v>0</v>
      </c>
      <c r="D113" s="265"/>
      <c r="E113" s="43"/>
      <c r="F113" s="88">
        <f t="shared" si="106"/>
        <v>0</v>
      </c>
      <c r="G113" s="230"/>
      <c r="H113" s="43"/>
      <c r="I113" s="155">
        <f t="shared" si="107"/>
        <v>0</v>
      </c>
      <c r="J113" s="265"/>
      <c r="K113" s="43"/>
      <c r="L113" s="88">
        <f t="shared" si="108"/>
        <v>0</v>
      </c>
      <c r="M113" s="230"/>
      <c r="N113" s="43"/>
      <c r="O113" s="155">
        <f t="shared" si="109"/>
        <v>0</v>
      </c>
      <c r="P113" s="311"/>
      <c r="Q113" s="331"/>
      <c r="R113" s="405"/>
      <c r="S113" s="405"/>
      <c r="T113" s="405"/>
    </row>
    <row r="114" spans="1:20" ht="24" x14ac:dyDescent="0.25">
      <c r="A114" s="30">
        <v>2259</v>
      </c>
      <c r="B114" s="41" t="s">
        <v>111</v>
      </c>
      <c r="C114" s="190">
        <f t="shared" si="110"/>
        <v>521</v>
      </c>
      <c r="D114" s="265">
        <v>521</v>
      </c>
      <c r="E114" s="155"/>
      <c r="F114" s="311">
        <f t="shared" si="106"/>
        <v>521</v>
      </c>
      <c r="G114" s="230"/>
      <c r="H114" s="155"/>
      <c r="I114" s="311">
        <f t="shared" si="107"/>
        <v>0</v>
      </c>
      <c r="J114" s="265"/>
      <c r="K114" s="43"/>
      <c r="L114" s="88">
        <f t="shared" si="108"/>
        <v>0</v>
      </c>
      <c r="M114" s="230"/>
      <c r="N114" s="43"/>
      <c r="O114" s="155">
        <f t="shared" si="109"/>
        <v>0</v>
      </c>
      <c r="P114" s="311"/>
      <c r="Q114" s="331"/>
      <c r="R114" s="405"/>
      <c r="S114" s="405"/>
      <c r="T114" s="405"/>
    </row>
    <row r="115" spans="1:20" x14ac:dyDescent="0.25">
      <c r="A115" s="72">
        <v>2260</v>
      </c>
      <c r="B115" s="41" t="s">
        <v>112</v>
      </c>
      <c r="C115" s="190">
        <f t="shared" si="110"/>
        <v>121</v>
      </c>
      <c r="D115" s="129">
        <f>SUM(D116:D120)</f>
        <v>121</v>
      </c>
      <c r="E115" s="87">
        <f t="shared" ref="E115" si="111">SUM(E116:E120)</f>
        <v>0</v>
      </c>
      <c r="F115" s="312">
        <f>SUM(F116:F120)</f>
        <v>121</v>
      </c>
      <c r="G115" s="231">
        <f>SUM(G116:G120)</f>
        <v>0</v>
      </c>
      <c r="H115" s="87">
        <f t="shared" ref="H115:I115" si="112">SUM(H116:H120)</f>
        <v>0</v>
      </c>
      <c r="I115" s="312">
        <f t="shared" si="112"/>
        <v>0</v>
      </c>
      <c r="J115" s="129">
        <f>SUM(J116:J120)</f>
        <v>0</v>
      </c>
      <c r="K115" s="73">
        <f t="shared" ref="K115:N115" si="113">SUM(K116:K120)</f>
        <v>0</v>
      </c>
      <c r="L115" s="93">
        <f t="shared" si="113"/>
        <v>0</v>
      </c>
      <c r="M115" s="231">
        <f t="shared" si="113"/>
        <v>0</v>
      </c>
      <c r="N115" s="73">
        <f t="shared" si="113"/>
        <v>0</v>
      </c>
      <c r="O115" s="87">
        <f>SUM(O116:O120)</f>
        <v>0</v>
      </c>
      <c r="P115" s="312"/>
      <c r="Q115" s="331"/>
      <c r="R115" s="405"/>
      <c r="S115" s="405"/>
      <c r="T115" s="405"/>
    </row>
    <row r="116" spans="1:20" hidden="1" x14ac:dyDescent="0.25">
      <c r="A116" s="30">
        <v>2261</v>
      </c>
      <c r="B116" s="41" t="s">
        <v>113</v>
      </c>
      <c r="C116" s="190">
        <f t="shared" si="110"/>
        <v>0</v>
      </c>
      <c r="D116" s="265"/>
      <c r="E116" s="43"/>
      <c r="F116" s="88">
        <f t="shared" ref="F116:F120" si="114">D116+E116</f>
        <v>0</v>
      </c>
      <c r="G116" s="230"/>
      <c r="H116" s="43"/>
      <c r="I116" s="155">
        <f t="shared" ref="I116:I120" si="115">G116+H116</f>
        <v>0</v>
      </c>
      <c r="J116" s="265"/>
      <c r="K116" s="43"/>
      <c r="L116" s="88">
        <f t="shared" ref="L116:L120" si="116">J116+K116</f>
        <v>0</v>
      </c>
      <c r="M116" s="230"/>
      <c r="N116" s="43"/>
      <c r="O116" s="155">
        <f t="shared" ref="O116:O120" si="117">M116+N116</f>
        <v>0</v>
      </c>
      <c r="P116" s="311"/>
      <c r="Q116" s="331"/>
      <c r="R116" s="405"/>
      <c r="S116" s="405"/>
      <c r="T116" s="405"/>
    </row>
    <row r="117" spans="1:20" hidden="1" x14ac:dyDescent="0.25">
      <c r="A117" s="30">
        <v>2262</v>
      </c>
      <c r="B117" s="41" t="s">
        <v>114</v>
      </c>
      <c r="C117" s="190">
        <f t="shared" si="110"/>
        <v>0</v>
      </c>
      <c r="D117" s="265"/>
      <c r="E117" s="43"/>
      <c r="F117" s="88">
        <f t="shared" si="114"/>
        <v>0</v>
      </c>
      <c r="G117" s="230"/>
      <c r="H117" s="43"/>
      <c r="I117" s="155">
        <f t="shared" si="115"/>
        <v>0</v>
      </c>
      <c r="J117" s="265"/>
      <c r="K117" s="43"/>
      <c r="L117" s="88">
        <f t="shared" si="116"/>
        <v>0</v>
      </c>
      <c r="M117" s="230"/>
      <c r="N117" s="43"/>
      <c r="O117" s="155">
        <f t="shared" si="117"/>
        <v>0</v>
      </c>
      <c r="P117" s="311"/>
      <c r="Q117" s="331"/>
      <c r="R117" s="405"/>
      <c r="S117" s="405"/>
      <c r="T117" s="405"/>
    </row>
    <row r="118" spans="1:20" hidden="1" x14ac:dyDescent="0.25">
      <c r="A118" s="30">
        <v>2263</v>
      </c>
      <c r="B118" s="41" t="s">
        <v>115</v>
      </c>
      <c r="C118" s="190">
        <f t="shared" si="110"/>
        <v>0</v>
      </c>
      <c r="D118" s="265"/>
      <c r="E118" s="43"/>
      <c r="F118" s="88">
        <f t="shared" si="114"/>
        <v>0</v>
      </c>
      <c r="G118" s="230"/>
      <c r="H118" s="43"/>
      <c r="I118" s="155">
        <f t="shared" si="115"/>
        <v>0</v>
      </c>
      <c r="J118" s="265"/>
      <c r="K118" s="43"/>
      <c r="L118" s="88">
        <f t="shared" si="116"/>
        <v>0</v>
      </c>
      <c r="M118" s="230"/>
      <c r="N118" s="43"/>
      <c r="O118" s="155">
        <f t="shared" si="117"/>
        <v>0</v>
      </c>
      <c r="P118" s="311"/>
      <c r="Q118" s="331"/>
      <c r="R118" s="405"/>
      <c r="S118" s="405"/>
      <c r="T118" s="405"/>
    </row>
    <row r="119" spans="1:20" ht="24" x14ac:dyDescent="0.25">
      <c r="A119" s="30">
        <v>2264</v>
      </c>
      <c r="B119" s="41" t="s">
        <v>116</v>
      </c>
      <c r="C119" s="190">
        <f t="shared" si="110"/>
        <v>100</v>
      </c>
      <c r="D119" s="265">
        <v>100</v>
      </c>
      <c r="E119" s="155"/>
      <c r="F119" s="311">
        <f t="shared" si="114"/>
        <v>100</v>
      </c>
      <c r="G119" s="230"/>
      <c r="H119" s="155"/>
      <c r="I119" s="311">
        <f t="shared" si="115"/>
        <v>0</v>
      </c>
      <c r="J119" s="265"/>
      <c r="K119" s="43"/>
      <c r="L119" s="88">
        <f t="shared" si="116"/>
        <v>0</v>
      </c>
      <c r="M119" s="230"/>
      <c r="N119" s="43"/>
      <c r="O119" s="155">
        <f t="shared" si="117"/>
        <v>0</v>
      </c>
      <c r="P119" s="311"/>
      <c r="Q119" s="331"/>
      <c r="R119" s="405"/>
      <c r="S119" s="405"/>
      <c r="T119" s="405"/>
    </row>
    <row r="120" spans="1:20" x14ac:dyDescent="0.25">
      <c r="A120" s="30">
        <v>2269</v>
      </c>
      <c r="B120" s="41" t="s">
        <v>117</v>
      </c>
      <c r="C120" s="190">
        <f t="shared" si="110"/>
        <v>21</v>
      </c>
      <c r="D120" s="265">
        <v>21</v>
      </c>
      <c r="E120" s="155"/>
      <c r="F120" s="311">
        <f t="shared" si="114"/>
        <v>21</v>
      </c>
      <c r="G120" s="230"/>
      <c r="H120" s="155"/>
      <c r="I120" s="311">
        <f t="shared" si="115"/>
        <v>0</v>
      </c>
      <c r="J120" s="265"/>
      <c r="K120" s="43"/>
      <c r="L120" s="88">
        <f t="shared" si="116"/>
        <v>0</v>
      </c>
      <c r="M120" s="230"/>
      <c r="N120" s="43"/>
      <c r="O120" s="155">
        <f t="shared" si="117"/>
        <v>0</v>
      </c>
      <c r="P120" s="311"/>
      <c r="Q120" s="331"/>
      <c r="R120" s="405"/>
      <c r="S120" s="405"/>
      <c r="T120" s="405"/>
    </row>
    <row r="121" spans="1:20" x14ac:dyDescent="0.25">
      <c r="A121" s="72">
        <v>2270</v>
      </c>
      <c r="B121" s="41" t="s">
        <v>118</v>
      </c>
      <c r="C121" s="190">
        <f t="shared" si="110"/>
        <v>200</v>
      </c>
      <c r="D121" s="129">
        <f>SUM(D122:D126)</f>
        <v>0</v>
      </c>
      <c r="E121" s="87">
        <f t="shared" ref="E121" si="118">SUM(E122:E126)</f>
        <v>0</v>
      </c>
      <c r="F121" s="312">
        <f>SUM(F122:F126)</f>
        <v>0</v>
      </c>
      <c r="G121" s="231">
        <f>SUM(G122:G126)</f>
        <v>0</v>
      </c>
      <c r="H121" s="87">
        <f t="shared" ref="H121:I121" si="119">SUM(H122:H126)</f>
        <v>0</v>
      </c>
      <c r="I121" s="312">
        <f t="shared" si="119"/>
        <v>0</v>
      </c>
      <c r="J121" s="129">
        <f>SUM(J122:J126)</f>
        <v>200</v>
      </c>
      <c r="K121" s="73">
        <f t="shared" ref="K121:N121" si="120">SUM(K122:K126)</f>
        <v>0</v>
      </c>
      <c r="L121" s="93">
        <f t="shared" si="120"/>
        <v>200</v>
      </c>
      <c r="M121" s="231">
        <f t="shared" si="120"/>
        <v>0</v>
      </c>
      <c r="N121" s="73">
        <f t="shared" si="120"/>
        <v>0</v>
      </c>
      <c r="O121" s="87">
        <f>SUM(O122:O126)</f>
        <v>0</v>
      </c>
      <c r="P121" s="312"/>
      <c r="Q121" s="331"/>
      <c r="R121" s="405"/>
      <c r="S121" s="405"/>
      <c r="T121" s="405"/>
    </row>
    <row r="122" spans="1:20" hidden="1" x14ac:dyDescent="0.25">
      <c r="A122" s="30">
        <v>2272</v>
      </c>
      <c r="B122" s="92" t="s">
        <v>119</v>
      </c>
      <c r="C122" s="190">
        <f t="shared" si="110"/>
        <v>0</v>
      </c>
      <c r="D122" s="265"/>
      <c r="E122" s="43"/>
      <c r="F122" s="88">
        <f t="shared" ref="F122:F126" si="121">D122+E122</f>
        <v>0</v>
      </c>
      <c r="G122" s="230"/>
      <c r="H122" s="43"/>
      <c r="I122" s="155">
        <f t="shared" ref="I122:I126" si="122">G122+H122</f>
        <v>0</v>
      </c>
      <c r="J122" s="265"/>
      <c r="K122" s="43"/>
      <c r="L122" s="88">
        <f t="shared" ref="L122:L126" si="123">J122+K122</f>
        <v>0</v>
      </c>
      <c r="M122" s="230"/>
      <c r="N122" s="43"/>
      <c r="O122" s="155">
        <f t="shared" ref="O122:O126" si="124">M122+N122</f>
        <v>0</v>
      </c>
      <c r="P122" s="311"/>
      <c r="Q122" s="331"/>
      <c r="R122" s="405"/>
      <c r="S122" s="405"/>
      <c r="T122" s="405"/>
    </row>
    <row r="123" spans="1:20" ht="24" hidden="1" x14ac:dyDescent="0.25">
      <c r="A123" s="30">
        <v>2274</v>
      </c>
      <c r="B123" s="117" t="s">
        <v>306</v>
      </c>
      <c r="C123" s="190">
        <f t="shared" si="110"/>
        <v>0</v>
      </c>
      <c r="D123" s="265"/>
      <c r="E123" s="43"/>
      <c r="F123" s="88">
        <f t="shared" si="121"/>
        <v>0</v>
      </c>
      <c r="G123" s="230"/>
      <c r="H123" s="43"/>
      <c r="I123" s="155">
        <f t="shared" si="122"/>
        <v>0</v>
      </c>
      <c r="J123" s="265"/>
      <c r="K123" s="43"/>
      <c r="L123" s="88">
        <f t="shared" si="123"/>
        <v>0</v>
      </c>
      <c r="M123" s="230"/>
      <c r="N123" s="43"/>
      <c r="O123" s="155">
        <f t="shared" si="124"/>
        <v>0</v>
      </c>
      <c r="P123" s="311"/>
      <c r="Q123" s="331"/>
      <c r="R123" s="405"/>
      <c r="S123" s="405"/>
      <c r="T123" s="405"/>
    </row>
    <row r="124" spans="1:20" ht="24" hidden="1" x14ac:dyDescent="0.25">
      <c r="A124" s="30">
        <v>2275</v>
      </c>
      <c r="B124" s="41" t="s">
        <v>120</v>
      </c>
      <c r="C124" s="190">
        <f t="shared" si="110"/>
        <v>0</v>
      </c>
      <c r="D124" s="265"/>
      <c r="E124" s="43"/>
      <c r="F124" s="88">
        <f t="shared" si="121"/>
        <v>0</v>
      </c>
      <c r="G124" s="230"/>
      <c r="H124" s="43"/>
      <c r="I124" s="155">
        <f t="shared" si="122"/>
        <v>0</v>
      </c>
      <c r="J124" s="265"/>
      <c r="K124" s="43"/>
      <c r="L124" s="88">
        <f t="shared" si="123"/>
        <v>0</v>
      </c>
      <c r="M124" s="230"/>
      <c r="N124" s="43"/>
      <c r="O124" s="155">
        <f t="shared" si="124"/>
        <v>0</v>
      </c>
      <c r="P124" s="311"/>
      <c r="Q124" s="331"/>
      <c r="R124" s="405"/>
      <c r="S124" s="405"/>
      <c r="T124" s="405"/>
    </row>
    <row r="125" spans="1:20" ht="36" hidden="1" x14ac:dyDescent="0.25">
      <c r="A125" s="30">
        <v>2276</v>
      </c>
      <c r="B125" s="41" t="s">
        <v>121</v>
      </c>
      <c r="C125" s="190">
        <f t="shared" si="110"/>
        <v>0</v>
      </c>
      <c r="D125" s="265"/>
      <c r="E125" s="43"/>
      <c r="F125" s="88">
        <f t="shared" si="121"/>
        <v>0</v>
      </c>
      <c r="G125" s="230"/>
      <c r="H125" s="43"/>
      <c r="I125" s="155">
        <f t="shared" si="122"/>
        <v>0</v>
      </c>
      <c r="J125" s="265"/>
      <c r="K125" s="43"/>
      <c r="L125" s="88">
        <f t="shared" si="123"/>
        <v>0</v>
      </c>
      <c r="M125" s="230"/>
      <c r="N125" s="43"/>
      <c r="O125" s="155">
        <f t="shared" si="124"/>
        <v>0</v>
      </c>
      <c r="P125" s="311"/>
      <c r="Q125" s="331"/>
      <c r="R125" s="405"/>
      <c r="S125" s="405"/>
      <c r="T125" s="405"/>
    </row>
    <row r="126" spans="1:20" ht="24" x14ac:dyDescent="0.25">
      <c r="A126" s="30">
        <v>2279</v>
      </c>
      <c r="B126" s="41" t="s">
        <v>122</v>
      </c>
      <c r="C126" s="190">
        <f t="shared" si="110"/>
        <v>200</v>
      </c>
      <c r="D126" s="265"/>
      <c r="E126" s="155"/>
      <c r="F126" s="311">
        <f t="shared" si="121"/>
        <v>0</v>
      </c>
      <c r="G126" s="230"/>
      <c r="H126" s="155"/>
      <c r="I126" s="311">
        <f t="shared" si="122"/>
        <v>0</v>
      </c>
      <c r="J126" s="265">
        <v>200</v>
      </c>
      <c r="K126" s="43"/>
      <c r="L126" s="88">
        <f t="shared" si="123"/>
        <v>200</v>
      </c>
      <c r="M126" s="230"/>
      <c r="N126" s="43"/>
      <c r="O126" s="155">
        <f t="shared" si="124"/>
        <v>0</v>
      </c>
      <c r="P126" s="311"/>
      <c r="Q126" s="331"/>
      <c r="R126" s="405"/>
      <c r="S126" s="405"/>
      <c r="T126" s="405"/>
    </row>
    <row r="127" spans="1:20" ht="24" hidden="1" x14ac:dyDescent="0.25">
      <c r="A127" s="509">
        <v>2280</v>
      </c>
      <c r="B127" s="38" t="s">
        <v>123</v>
      </c>
      <c r="C127" s="189">
        <f t="shared" si="110"/>
        <v>0</v>
      </c>
      <c r="D127" s="128">
        <f t="shared" ref="D127:O127" si="125">SUM(D128)</f>
        <v>0</v>
      </c>
      <c r="E127" s="75">
        <f t="shared" si="125"/>
        <v>0</v>
      </c>
      <c r="F127" s="175">
        <f t="shared" si="125"/>
        <v>0</v>
      </c>
      <c r="G127" s="233">
        <f t="shared" si="125"/>
        <v>0</v>
      </c>
      <c r="H127" s="75">
        <f t="shared" si="125"/>
        <v>0</v>
      </c>
      <c r="I127" s="86">
        <f t="shared" si="125"/>
        <v>0</v>
      </c>
      <c r="J127" s="128">
        <f t="shared" si="125"/>
        <v>0</v>
      </c>
      <c r="K127" s="75">
        <f t="shared" si="125"/>
        <v>0</v>
      </c>
      <c r="L127" s="175">
        <f t="shared" si="125"/>
        <v>0</v>
      </c>
      <c r="M127" s="233">
        <f t="shared" si="125"/>
        <v>0</v>
      </c>
      <c r="N127" s="75">
        <f t="shared" si="125"/>
        <v>0</v>
      </c>
      <c r="O127" s="87">
        <f t="shared" si="125"/>
        <v>0</v>
      </c>
      <c r="P127" s="312"/>
      <c r="Q127" s="331"/>
      <c r="R127" s="405"/>
      <c r="S127" s="405"/>
      <c r="T127" s="405"/>
    </row>
    <row r="128" spans="1:20" ht="24" hidden="1" x14ac:dyDescent="0.25">
      <c r="A128" s="30">
        <v>2283</v>
      </c>
      <c r="B128" s="41" t="s">
        <v>124</v>
      </c>
      <c r="C128" s="190">
        <f t="shared" si="110"/>
        <v>0</v>
      </c>
      <c r="D128" s="265"/>
      <c r="E128" s="43"/>
      <c r="F128" s="88">
        <f>D128+E128</f>
        <v>0</v>
      </c>
      <c r="G128" s="230"/>
      <c r="H128" s="43"/>
      <c r="I128" s="155">
        <f>G128+H128</f>
        <v>0</v>
      </c>
      <c r="J128" s="265"/>
      <c r="K128" s="43"/>
      <c r="L128" s="88">
        <f>J128+K128</f>
        <v>0</v>
      </c>
      <c r="M128" s="230"/>
      <c r="N128" s="43"/>
      <c r="O128" s="155">
        <f>M128+N128</f>
        <v>0</v>
      </c>
      <c r="P128" s="311"/>
      <c r="Q128" s="331"/>
      <c r="R128" s="405"/>
      <c r="S128" s="405"/>
      <c r="T128" s="405"/>
    </row>
    <row r="129" spans="1:20" ht="38.25" customHeight="1" x14ac:dyDescent="0.25">
      <c r="A129" s="34">
        <v>2300</v>
      </c>
      <c r="B129" s="69" t="s">
        <v>125</v>
      </c>
      <c r="C129" s="188">
        <f t="shared" si="110"/>
        <v>26837</v>
      </c>
      <c r="D129" s="127">
        <f>SUM(D130,D135,D139,D140,D143,D150,D158,D159,D162)</f>
        <v>14147</v>
      </c>
      <c r="E129" s="120">
        <f t="shared" ref="E129" si="126">SUM(E130,E135,E139,E140,E143,E150,E158,E159,E162)</f>
        <v>0</v>
      </c>
      <c r="F129" s="314">
        <f>SUM(F130,F135,F139,F140,F143,F150,F158,F159,F162)</f>
        <v>14147</v>
      </c>
      <c r="G129" s="228">
        <f>SUM(G130,G135,G139,G140,G143,G150,G158,G159,G162)</f>
        <v>0</v>
      </c>
      <c r="H129" s="120">
        <f t="shared" ref="H129:I129" si="127">SUM(H130,H135,H139,H140,H143,H150,H158,H159,H162)</f>
        <v>0</v>
      </c>
      <c r="I129" s="314">
        <f t="shared" si="127"/>
        <v>0</v>
      </c>
      <c r="J129" s="127">
        <f>SUM(J130,J135,J139,J140,J143,J150,J158,J159,J162)</f>
        <v>12690</v>
      </c>
      <c r="K129" s="36">
        <f t="shared" ref="K129:N129" si="128">SUM(K130,K135,K139,K140,K143,K150,K158,K159,K162)</f>
        <v>0</v>
      </c>
      <c r="L129" s="174">
        <f t="shared" si="128"/>
        <v>12690</v>
      </c>
      <c r="M129" s="228">
        <f t="shared" si="128"/>
        <v>0</v>
      </c>
      <c r="N129" s="36">
        <f t="shared" si="128"/>
        <v>0</v>
      </c>
      <c r="O129" s="120">
        <f>SUM(O130,O135,O139,O140,O143,O150,O158,O159,O162)</f>
        <v>0</v>
      </c>
      <c r="P129" s="314"/>
      <c r="Q129" s="331"/>
      <c r="R129" s="405"/>
      <c r="S129" s="405"/>
      <c r="T129" s="405"/>
    </row>
    <row r="130" spans="1:20" ht="24" x14ac:dyDescent="0.25">
      <c r="A130" s="509">
        <v>2310</v>
      </c>
      <c r="B130" s="38" t="s">
        <v>126</v>
      </c>
      <c r="C130" s="189">
        <f t="shared" si="110"/>
        <v>6537</v>
      </c>
      <c r="D130" s="128">
        <f t="shared" ref="D130:O130" si="129">SUM(D131:D134)</f>
        <v>6537</v>
      </c>
      <c r="E130" s="86">
        <f t="shared" si="129"/>
        <v>0</v>
      </c>
      <c r="F130" s="315">
        <f t="shared" si="129"/>
        <v>6537</v>
      </c>
      <c r="G130" s="233">
        <f t="shared" si="129"/>
        <v>0</v>
      </c>
      <c r="H130" s="86">
        <f t="shared" si="129"/>
        <v>0</v>
      </c>
      <c r="I130" s="315">
        <f t="shared" si="129"/>
        <v>0</v>
      </c>
      <c r="J130" s="128">
        <f t="shared" si="129"/>
        <v>0</v>
      </c>
      <c r="K130" s="75">
        <f t="shared" si="129"/>
        <v>0</v>
      </c>
      <c r="L130" s="175">
        <f t="shared" si="129"/>
        <v>0</v>
      </c>
      <c r="M130" s="233">
        <f t="shared" si="129"/>
        <v>0</v>
      </c>
      <c r="N130" s="75">
        <f t="shared" si="129"/>
        <v>0</v>
      </c>
      <c r="O130" s="86">
        <f t="shared" si="129"/>
        <v>0</v>
      </c>
      <c r="P130" s="315"/>
      <c r="Q130" s="331"/>
      <c r="R130" s="405"/>
      <c r="S130" s="405"/>
      <c r="T130" s="405"/>
    </row>
    <row r="131" spans="1:20" x14ac:dyDescent="0.25">
      <c r="A131" s="30">
        <v>2311</v>
      </c>
      <c r="B131" s="41" t="s">
        <v>127</v>
      </c>
      <c r="C131" s="190">
        <f t="shared" si="110"/>
        <v>1000</v>
      </c>
      <c r="D131" s="265">
        <v>1000</v>
      </c>
      <c r="E131" s="155"/>
      <c r="F131" s="311">
        <f t="shared" ref="F131:F134" si="130">D131+E131</f>
        <v>1000</v>
      </c>
      <c r="G131" s="230"/>
      <c r="H131" s="155"/>
      <c r="I131" s="311">
        <f t="shared" ref="I131:I134" si="131">G131+H131</f>
        <v>0</v>
      </c>
      <c r="J131" s="265"/>
      <c r="K131" s="43"/>
      <c r="L131" s="88">
        <f t="shared" ref="L131:L134" si="132">J131+K131</f>
        <v>0</v>
      </c>
      <c r="M131" s="230"/>
      <c r="N131" s="43"/>
      <c r="O131" s="155">
        <f t="shared" ref="O131:O134" si="133">M131+N131</f>
        <v>0</v>
      </c>
      <c r="P131" s="311"/>
      <c r="Q131" s="331"/>
      <c r="R131" s="405"/>
      <c r="S131" s="405"/>
      <c r="T131" s="405"/>
    </row>
    <row r="132" spans="1:20" x14ac:dyDescent="0.25">
      <c r="A132" s="30">
        <v>2312</v>
      </c>
      <c r="B132" s="41" t="s">
        <v>128</v>
      </c>
      <c r="C132" s="190">
        <f t="shared" si="110"/>
        <v>5337</v>
      </c>
      <c r="D132" s="265">
        <f>330+5007</f>
        <v>5337</v>
      </c>
      <c r="E132" s="155"/>
      <c r="F132" s="311">
        <f t="shared" si="130"/>
        <v>5337</v>
      </c>
      <c r="G132" s="230"/>
      <c r="H132" s="155"/>
      <c r="I132" s="311">
        <f t="shared" si="131"/>
        <v>0</v>
      </c>
      <c r="J132" s="265"/>
      <c r="K132" s="43"/>
      <c r="L132" s="88">
        <f t="shared" si="132"/>
        <v>0</v>
      </c>
      <c r="M132" s="230"/>
      <c r="N132" s="43"/>
      <c r="O132" s="155">
        <f t="shared" si="133"/>
        <v>0</v>
      </c>
      <c r="P132" s="311"/>
      <c r="Q132" s="331"/>
      <c r="R132" s="405"/>
      <c r="S132" s="405"/>
      <c r="T132" s="405"/>
    </row>
    <row r="133" spans="1:20" hidden="1" x14ac:dyDescent="0.25">
      <c r="A133" s="30">
        <v>2313</v>
      </c>
      <c r="B133" s="41" t="s">
        <v>129</v>
      </c>
      <c r="C133" s="190">
        <f t="shared" si="110"/>
        <v>0</v>
      </c>
      <c r="D133" s="265"/>
      <c r="E133" s="43"/>
      <c r="F133" s="88">
        <f t="shared" si="130"/>
        <v>0</v>
      </c>
      <c r="G133" s="230"/>
      <c r="H133" s="43"/>
      <c r="I133" s="155">
        <f t="shared" si="131"/>
        <v>0</v>
      </c>
      <c r="J133" s="265"/>
      <c r="K133" s="43"/>
      <c r="L133" s="88">
        <f t="shared" si="132"/>
        <v>0</v>
      </c>
      <c r="M133" s="230"/>
      <c r="N133" s="43"/>
      <c r="O133" s="155">
        <f t="shared" si="133"/>
        <v>0</v>
      </c>
      <c r="P133" s="311"/>
      <c r="Q133" s="331"/>
      <c r="R133" s="405"/>
      <c r="S133" s="405"/>
      <c r="T133" s="405"/>
    </row>
    <row r="134" spans="1:20" ht="47.25" customHeight="1" x14ac:dyDescent="0.25">
      <c r="A134" s="30">
        <v>2314</v>
      </c>
      <c r="B134" s="41" t="s">
        <v>307</v>
      </c>
      <c r="C134" s="190">
        <f t="shared" si="110"/>
        <v>200</v>
      </c>
      <c r="D134" s="265">
        <v>200</v>
      </c>
      <c r="E134" s="155"/>
      <c r="F134" s="311">
        <f t="shared" si="130"/>
        <v>200</v>
      </c>
      <c r="G134" s="230"/>
      <c r="H134" s="155"/>
      <c r="I134" s="311">
        <f t="shared" si="131"/>
        <v>0</v>
      </c>
      <c r="J134" s="265"/>
      <c r="K134" s="43"/>
      <c r="L134" s="88">
        <f t="shared" si="132"/>
        <v>0</v>
      </c>
      <c r="M134" s="230"/>
      <c r="N134" s="43"/>
      <c r="O134" s="155">
        <f t="shared" si="133"/>
        <v>0</v>
      </c>
      <c r="P134" s="311"/>
      <c r="Q134" s="331"/>
      <c r="R134" s="405"/>
      <c r="S134" s="405"/>
      <c r="T134" s="405"/>
    </row>
    <row r="135" spans="1:20" x14ac:dyDescent="0.25">
      <c r="A135" s="72">
        <v>2320</v>
      </c>
      <c r="B135" s="41" t="s">
        <v>130</v>
      </c>
      <c r="C135" s="190">
        <f t="shared" si="110"/>
        <v>1090</v>
      </c>
      <c r="D135" s="129">
        <f>SUM(D136:D138)</f>
        <v>660</v>
      </c>
      <c r="E135" s="87">
        <f t="shared" ref="E135" si="134">SUM(E136:E138)</f>
        <v>0</v>
      </c>
      <c r="F135" s="312">
        <f>SUM(F136:F138)</f>
        <v>660</v>
      </c>
      <c r="G135" s="231">
        <f>SUM(G136:G138)</f>
        <v>0</v>
      </c>
      <c r="H135" s="87">
        <f t="shared" ref="H135:I135" si="135">SUM(H136:H138)</f>
        <v>0</v>
      </c>
      <c r="I135" s="312">
        <f t="shared" si="135"/>
        <v>0</v>
      </c>
      <c r="J135" s="129">
        <f>SUM(J136:J138)</f>
        <v>430</v>
      </c>
      <c r="K135" s="73">
        <f t="shared" ref="K135:N135" si="136">SUM(K136:K138)</f>
        <v>0</v>
      </c>
      <c r="L135" s="93">
        <f t="shared" si="136"/>
        <v>430</v>
      </c>
      <c r="M135" s="231">
        <f t="shared" si="136"/>
        <v>0</v>
      </c>
      <c r="N135" s="73">
        <f t="shared" si="136"/>
        <v>0</v>
      </c>
      <c r="O135" s="87">
        <f>SUM(O136:O138)</f>
        <v>0</v>
      </c>
      <c r="P135" s="312"/>
      <c r="Q135" s="331"/>
      <c r="R135" s="405"/>
      <c r="S135" s="405"/>
      <c r="T135" s="405"/>
    </row>
    <row r="136" spans="1:20" hidden="1" x14ac:dyDescent="0.25">
      <c r="A136" s="30">
        <v>2321</v>
      </c>
      <c r="B136" s="41" t="s">
        <v>131</v>
      </c>
      <c r="C136" s="190">
        <f t="shared" si="110"/>
        <v>0</v>
      </c>
      <c r="D136" s="265"/>
      <c r="E136" s="43"/>
      <c r="F136" s="88">
        <f t="shared" ref="F136:F139" si="137">D136+E136</f>
        <v>0</v>
      </c>
      <c r="G136" s="230"/>
      <c r="H136" s="43"/>
      <c r="I136" s="155">
        <f t="shared" ref="I136:I139" si="138">G136+H136</f>
        <v>0</v>
      </c>
      <c r="J136" s="265"/>
      <c r="K136" s="43"/>
      <c r="L136" s="88">
        <f t="shared" ref="L136:L139" si="139">J136+K136</f>
        <v>0</v>
      </c>
      <c r="M136" s="230"/>
      <c r="N136" s="43"/>
      <c r="O136" s="155">
        <f t="shared" ref="O136:O139" si="140">M136+N136</f>
        <v>0</v>
      </c>
      <c r="P136" s="311"/>
      <c r="Q136" s="331"/>
      <c r="R136" s="405"/>
      <c r="S136" s="405"/>
      <c r="T136" s="405"/>
    </row>
    <row r="137" spans="1:20" x14ac:dyDescent="0.25">
      <c r="A137" s="30">
        <v>2322</v>
      </c>
      <c r="B137" s="41" t="s">
        <v>132</v>
      </c>
      <c r="C137" s="190">
        <f t="shared" si="110"/>
        <v>1090</v>
      </c>
      <c r="D137" s="265">
        <v>660</v>
      </c>
      <c r="E137" s="155"/>
      <c r="F137" s="311">
        <f t="shared" si="137"/>
        <v>660</v>
      </c>
      <c r="G137" s="230"/>
      <c r="H137" s="155"/>
      <c r="I137" s="311">
        <f t="shared" si="138"/>
        <v>0</v>
      </c>
      <c r="J137" s="265">
        <f>330+100</f>
        <v>430</v>
      </c>
      <c r="K137" s="43"/>
      <c r="L137" s="88">
        <f t="shared" si="139"/>
        <v>430</v>
      </c>
      <c r="M137" s="230"/>
      <c r="N137" s="43"/>
      <c r="O137" s="155">
        <f t="shared" si="140"/>
        <v>0</v>
      </c>
      <c r="P137" s="311"/>
      <c r="Q137" s="331"/>
      <c r="R137" s="405"/>
      <c r="S137" s="405"/>
      <c r="T137" s="405"/>
    </row>
    <row r="138" spans="1:20" ht="10.5" hidden="1" customHeight="1" x14ac:dyDescent="0.25">
      <c r="A138" s="30">
        <v>2329</v>
      </c>
      <c r="B138" s="41" t="s">
        <v>133</v>
      </c>
      <c r="C138" s="190">
        <f t="shared" si="110"/>
        <v>0</v>
      </c>
      <c r="D138" s="265"/>
      <c r="E138" s="43"/>
      <c r="F138" s="88">
        <f t="shared" si="137"/>
        <v>0</v>
      </c>
      <c r="G138" s="230"/>
      <c r="H138" s="43"/>
      <c r="I138" s="155">
        <f t="shared" si="138"/>
        <v>0</v>
      </c>
      <c r="J138" s="265"/>
      <c r="K138" s="43"/>
      <c r="L138" s="88">
        <f t="shared" si="139"/>
        <v>0</v>
      </c>
      <c r="M138" s="230"/>
      <c r="N138" s="43"/>
      <c r="O138" s="155">
        <f t="shared" si="140"/>
        <v>0</v>
      </c>
      <c r="P138" s="311"/>
      <c r="Q138" s="331"/>
      <c r="R138" s="405"/>
      <c r="S138" s="405"/>
      <c r="T138" s="405"/>
    </row>
    <row r="139" spans="1:20" hidden="1" x14ac:dyDescent="0.25">
      <c r="A139" s="72">
        <v>2330</v>
      </c>
      <c r="B139" s="41" t="s">
        <v>134</v>
      </c>
      <c r="C139" s="190">
        <f t="shared" si="110"/>
        <v>0</v>
      </c>
      <c r="D139" s="265"/>
      <c r="E139" s="43"/>
      <c r="F139" s="88">
        <f t="shared" si="137"/>
        <v>0</v>
      </c>
      <c r="G139" s="230"/>
      <c r="H139" s="43"/>
      <c r="I139" s="155">
        <f t="shared" si="138"/>
        <v>0</v>
      </c>
      <c r="J139" s="265"/>
      <c r="K139" s="43"/>
      <c r="L139" s="88">
        <f t="shared" si="139"/>
        <v>0</v>
      </c>
      <c r="M139" s="230"/>
      <c r="N139" s="43"/>
      <c r="O139" s="155">
        <f t="shared" si="140"/>
        <v>0</v>
      </c>
      <c r="P139" s="311"/>
      <c r="Q139" s="331"/>
      <c r="R139" s="405"/>
      <c r="S139" s="405"/>
      <c r="T139" s="405"/>
    </row>
    <row r="140" spans="1:20" ht="48" x14ac:dyDescent="0.25">
      <c r="A140" s="72">
        <v>2340</v>
      </c>
      <c r="B140" s="41" t="s">
        <v>135</v>
      </c>
      <c r="C140" s="190">
        <f t="shared" si="110"/>
        <v>300</v>
      </c>
      <c r="D140" s="129">
        <f>SUM(D141:D142)</f>
        <v>300</v>
      </c>
      <c r="E140" s="87">
        <f t="shared" ref="E140" si="141">SUM(E141:E142)</f>
        <v>0</v>
      </c>
      <c r="F140" s="312">
        <f>SUM(F141:F142)</f>
        <v>300</v>
      </c>
      <c r="G140" s="231">
        <f>SUM(G141:G142)</f>
        <v>0</v>
      </c>
      <c r="H140" s="87">
        <f t="shared" ref="H140:I140" si="142">SUM(H141:H142)</f>
        <v>0</v>
      </c>
      <c r="I140" s="312">
        <f t="shared" si="142"/>
        <v>0</v>
      </c>
      <c r="J140" s="129">
        <f>SUM(J141:J142)</f>
        <v>0</v>
      </c>
      <c r="K140" s="73">
        <f t="shared" ref="K140:N140" si="143">SUM(K141:K142)</f>
        <v>0</v>
      </c>
      <c r="L140" s="93">
        <f t="shared" si="143"/>
        <v>0</v>
      </c>
      <c r="M140" s="231">
        <f t="shared" si="143"/>
        <v>0</v>
      </c>
      <c r="N140" s="73">
        <f t="shared" si="143"/>
        <v>0</v>
      </c>
      <c r="O140" s="87">
        <f>SUM(O141:O142)</f>
        <v>0</v>
      </c>
      <c r="P140" s="312"/>
      <c r="Q140" s="331"/>
      <c r="R140" s="405"/>
      <c r="S140" s="405"/>
      <c r="T140" s="405"/>
    </row>
    <row r="141" spans="1:20" x14ac:dyDescent="0.25">
      <c r="A141" s="30">
        <v>2341</v>
      </c>
      <c r="B141" s="41" t="s">
        <v>136</v>
      </c>
      <c r="C141" s="190">
        <f t="shared" si="110"/>
        <v>300</v>
      </c>
      <c r="D141" s="265">
        <v>300</v>
      </c>
      <c r="E141" s="155"/>
      <c r="F141" s="311">
        <f t="shared" ref="F141:F142" si="144">D141+E141</f>
        <v>300</v>
      </c>
      <c r="G141" s="230"/>
      <c r="H141" s="155"/>
      <c r="I141" s="311">
        <f t="shared" ref="I141:I142" si="145">G141+H141</f>
        <v>0</v>
      </c>
      <c r="J141" s="265"/>
      <c r="K141" s="43"/>
      <c r="L141" s="88">
        <f t="shared" ref="L141:L142" si="146">J141+K141</f>
        <v>0</v>
      </c>
      <c r="M141" s="230"/>
      <c r="N141" s="43"/>
      <c r="O141" s="155">
        <f t="shared" ref="O141:O142" si="147">M141+N141</f>
        <v>0</v>
      </c>
      <c r="P141" s="311"/>
      <c r="Q141" s="331"/>
      <c r="R141" s="405"/>
      <c r="S141" s="405"/>
      <c r="T141" s="405"/>
    </row>
    <row r="142" spans="1:20" ht="24" hidden="1" x14ac:dyDescent="0.25">
      <c r="A142" s="30">
        <v>2344</v>
      </c>
      <c r="B142" s="41" t="s">
        <v>137</v>
      </c>
      <c r="C142" s="190">
        <f t="shared" si="110"/>
        <v>0</v>
      </c>
      <c r="D142" s="265"/>
      <c r="E142" s="43"/>
      <c r="F142" s="88">
        <f t="shared" si="144"/>
        <v>0</v>
      </c>
      <c r="G142" s="230"/>
      <c r="H142" s="43"/>
      <c r="I142" s="155">
        <f t="shared" si="145"/>
        <v>0</v>
      </c>
      <c r="J142" s="265"/>
      <c r="K142" s="43"/>
      <c r="L142" s="88">
        <f t="shared" si="146"/>
        <v>0</v>
      </c>
      <c r="M142" s="230"/>
      <c r="N142" s="43"/>
      <c r="O142" s="155">
        <f t="shared" si="147"/>
        <v>0</v>
      </c>
      <c r="P142" s="311"/>
      <c r="Q142" s="331"/>
      <c r="R142" s="405"/>
      <c r="S142" s="405"/>
      <c r="T142" s="405"/>
    </row>
    <row r="143" spans="1:20" ht="24" x14ac:dyDescent="0.25">
      <c r="A143" s="70">
        <v>2350</v>
      </c>
      <c r="B143" s="55" t="s">
        <v>138</v>
      </c>
      <c r="C143" s="195">
        <f t="shared" si="110"/>
        <v>3850</v>
      </c>
      <c r="D143" s="82">
        <f>SUM(D144:D149)</f>
        <v>3850</v>
      </c>
      <c r="E143" s="153">
        <f t="shared" ref="E143" si="148">SUM(E144:E149)</f>
        <v>0</v>
      </c>
      <c r="F143" s="309">
        <f>SUM(F144:F149)</f>
        <v>3850</v>
      </c>
      <c r="G143" s="229">
        <f>SUM(G144:G149)</f>
        <v>0</v>
      </c>
      <c r="H143" s="153">
        <f t="shared" ref="H143:N143" si="149">SUM(H144:H149)</f>
        <v>0</v>
      </c>
      <c r="I143" s="309">
        <f t="shared" si="149"/>
        <v>0</v>
      </c>
      <c r="J143" s="82">
        <f>SUM(J144:J149)</f>
        <v>0</v>
      </c>
      <c r="K143" s="71">
        <f t="shared" si="149"/>
        <v>0</v>
      </c>
      <c r="L143" s="172">
        <f t="shared" si="149"/>
        <v>0</v>
      </c>
      <c r="M143" s="229">
        <f t="shared" si="149"/>
        <v>0</v>
      </c>
      <c r="N143" s="71">
        <f t="shared" si="149"/>
        <v>0</v>
      </c>
      <c r="O143" s="153">
        <f>SUM(O144:O149)</f>
        <v>0</v>
      </c>
      <c r="P143" s="309"/>
      <c r="Q143" s="331"/>
      <c r="R143" s="405"/>
      <c r="S143" s="405"/>
      <c r="T143" s="405"/>
    </row>
    <row r="144" spans="1:20" x14ac:dyDescent="0.25">
      <c r="A144" s="27">
        <v>2351</v>
      </c>
      <c r="B144" s="38" t="s">
        <v>139</v>
      </c>
      <c r="C144" s="189">
        <f t="shared" si="110"/>
        <v>1450</v>
      </c>
      <c r="D144" s="264">
        <v>1450</v>
      </c>
      <c r="E144" s="154"/>
      <c r="F144" s="310">
        <f t="shared" ref="F144:F149" si="150">D144+E144</f>
        <v>1450</v>
      </c>
      <c r="G144" s="220"/>
      <c r="H144" s="154"/>
      <c r="I144" s="310">
        <f t="shared" ref="I144:I149" si="151">G144+H144</f>
        <v>0</v>
      </c>
      <c r="J144" s="264"/>
      <c r="K144" s="40"/>
      <c r="L144" s="89">
        <f t="shared" ref="L144:L149" si="152">J144+K144</f>
        <v>0</v>
      </c>
      <c r="M144" s="220"/>
      <c r="N144" s="40"/>
      <c r="O144" s="154">
        <f t="shared" ref="O144:O149" si="153">M144+N144</f>
        <v>0</v>
      </c>
      <c r="P144" s="310"/>
      <c r="Q144" s="331"/>
      <c r="R144" s="405"/>
      <c r="S144" s="405"/>
      <c r="T144" s="405"/>
    </row>
    <row r="145" spans="1:20" x14ac:dyDescent="0.25">
      <c r="A145" s="30">
        <v>2352</v>
      </c>
      <c r="B145" s="41" t="s">
        <v>140</v>
      </c>
      <c r="C145" s="190">
        <f t="shared" si="110"/>
        <v>2300</v>
      </c>
      <c r="D145" s="265">
        <v>2300</v>
      </c>
      <c r="E145" s="155"/>
      <c r="F145" s="311">
        <f t="shared" si="150"/>
        <v>2300</v>
      </c>
      <c r="G145" s="230"/>
      <c r="H145" s="155"/>
      <c r="I145" s="311">
        <f t="shared" si="151"/>
        <v>0</v>
      </c>
      <c r="J145" s="265"/>
      <c r="K145" s="43"/>
      <c r="L145" s="88">
        <f t="shared" si="152"/>
        <v>0</v>
      </c>
      <c r="M145" s="230"/>
      <c r="N145" s="43"/>
      <c r="O145" s="155">
        <f t="shared" si="153"/>
        <v>0</v>
      </c>
      <c r="P145" s="311"/>
      <c r="Q145" s="331"/>
      <c r="R145" s="405"/>
      <c r="S145" s="405"/>
      <c r="T145" s="405"/>
    </row>
    <row r="146" spans="1:20" ht="24" hidden="1" x14ac:dyDescent="0.25">
      <c r="A146" s="30">
        <v>2353</v>
      </c>
      <c r="B146" s="41" t="s">
        <v>141</v>
      </c>
      <c r="C146" s="190">
        <f t="shared" si="110"/>
        <v>0</v>
      </c>
      <c r="D146" s="265"/>
      <c r="E146" s="43"/>
      <c r="F146" s="88">
        <f t="shared" si="150"/>
        <v>0</v>
      </c>
      <c r="G146" s="230"/>
      <c r="H146" s="43"/>
      <c r="I146" s="155">
        <f t="shared" si="151"/>
        <v>0</v>
      </c>
      <c r="J146" s="265"/>
      <c r="K146" s="43"/>
      <c r="L146" s="88">
        <f t="shared" si="152"/>
        <v>0</v>
      </c>
      <c r="M146" s="230"/>
      <c r="N146" s="43"/>
      <c r="O146" s="155">
        <f t="shared" si="153"/>
        <v>0</v>
      </c>
      <c r="P146" s="311"/>
      <c r="Q146" s="331"/>
      <c r="R146" s="405"/>
      <c r="S146" s="405"/>
      <c r="T146" s="405"/>
    </row>
    <row r="147" spans="1:20" ht="24" hidden="1" x14ac:dyDescent="0.25">
      <c r="A147" s="30">
        <v>2354</v>
      </c>
      <c r="B147" s="41" t="s">
        <v>142</v>
      </c>
      <c r="C147" s="190">
        <f t="shared" si="110"/>
        <v>0</v>
      </c>
      <c r="D147" s="265"/>
      <c r="E147" s="43"/>
      <c r="F147" s="88">
        <f t="shared" si="150"/>
        <v>0</v>
      </c>
      <c r="G147" s="230"/>
      <c r="H147" s="43"/>
      <c r="I147" s="155">
        <f t="shared" si="151"/>
        <v>0</v>
      </c>
      <c r="J147" s="265"/>
      <c r="K147" s="43"/>
      <c r="L147" s="88">
        <f t="shared" si="152"/>
        <v>0</v>
      </c>
      <c r="M147" s="230"/>
      <c r="N147" s="43"/>
      <c r="O147" s="155">
        <f t="shared" si="153"/>
        <v>0</v>
      </c>
      <c r="P147" s="311"/>
      <c r="Q147" s="331"/>
      <c r="R147" s="405"/>
      <c r="S147" s="405"/>
      <c r="T147" s="405"/>
    </row>
    <row r="148" spans="1:20" ht="24" x14ac:dyDescent="0.25">
      <c r="A148" s="30">
        <v>2355</v>
      </c>
      <c r="B148" s="41" t="s">
        <v>143</v>
      </c>
      <c r="C148" s="190">
        <f t="shared" si="110"/>
        <v>100</v>
      </c>
      <c r="D148" s="265">
        <v>100</v>
      </c>
      <c r="E148" s="155"/>
      <c r="F148" s="311">
        <f t="shared" si="150"/>
        <v>100</v>
      </c>
      <c r="G148" s="230"/>
      <c r="H148" s="155"/>
      <c r="I148" s="311">
        <f t="shared" si="151"/>
        <v>0</v>
      </c>
      <c r="J148" s="265"/>
      <c r="K148" s="43"/>
      <c r="L148" s="88">
        <f t="shared" si="152"/>
        <v>0</v>
      </c>
      <c r="M148" s="230"/>
      <c r="N148" s="43"/>
      <c r="O148" s="155">
        <f t="shared" si="153"/>
        <v>0</v>
      </c>
      <c r="P148" s="311"/>
      <c r="Q148" s="331"/>
      <c r="R148" s="405"/>
      <c r="S148" s="405"/>
      <c r="T148" s="405"/>
    </row>
    <row r="149" spans="1:20" ht="24" hidden="1" x14ac:dyDescent="0.25">
      <c r="A149" s="30">
        <v>2359</v>
      </c>
      <c r="B149" s="41" t="s">
        <v>144</v>
      </c>
      <c r="C149" s="190">
        <f t="shared" si="110"/>
        <v>0</v>
      </c>
      <c r="D149" s="265"/>
      <c r="E149" s="43"/>
      <c r="F149" s="88">
        <f t="shared" si="150"/>
        <v>0</v>
      </c>
      <c r="G149" s="230"/>
      <c r="H149" s="43"/>
      <c r="I149" s="155">
        <f t="shared" si="151"/>
        <v>0</v>
      </c>
      <c r="J149" s="265"/>
      <c r="K149" s="43"/>
      <c r="L149" s="88">
        <f t="shared" si="152"/>
        <v>0</v>
      </c>
      <c r="M149" s="230"/>
      <c r="N149" s="43"/>
      <c r="O149" s="155">
        <f t="shared" si="153"/>
        <v>0</v>
      </c>
      <c r="P149" s="311"/>
      <c r="Q149" s="331"/>
      <c r="R149" s="405"/>
      <c r="S149" s="405"/>
      <c r="T149" s="405"/>
    </row>
    <row r="150" spans="1:20" ht="24.75" customHeight="1" x14ac:dyDescent="0.25">
      <c r="A150" s="72">
        <v>2360</v>
      </c>
      <c r="B150" s="41" t="s">
        <v>145</v>
      </c>
      <c r="C150" s="190">
        <f t="shared" si="110"/>
        <v>12260</v>
      </c>
      <c r="D150" s="129">
        <f>SUM(D151:D157)</f>
        <v>0</v>
      </c>
      <c r="E150" s="87">
        <f t="shared" ref="E150" si="154">SUM(E151:E157)</f>
        <v>0</v>
      </c>
      <c r="F150" s="312">
        <f>SUM(F151:F157)</f>
        <v>0</v>
      </c>
      <c r="G150" s="231">
        <f>SUM(G151:G157)</f>
        <v>0</v>
      </c>
      <c r="H150" s="87">
        <f t="shared" ref="H150:I150" si="155">SUM(H151:H157)</f>
        <v>0</v>
      </c>
      <c r="I150" s="312">
        <f t="shared" si="155"/>
        <v>0</v>
      </c>
      <c r="J150" s="129">
        <f>SUM(J151:J157)</f>
        <v>12260</v>
      </c>
      <c r="K150" s="73">
        <f t="shared" ref="K150:N150" si="156">SUM(K151:K157)</f>
        <v>0</v>
      </c>
      <c r="L150" s="93">
        <f t="shared" si="156"/>
        <v>12260</v>
      </c>
      <c r="M150" s="231">
        <f t="shared" si="156"/>
        <v>0</v>
      </c>
      <c r="N150" s="73">
        <f t="shared" si="156"/>
        <v>0</v>
      </c>
      <c r="O150" s="87">
        <f>SUM(O151:O157)</f>
        <v>0</v>
      </c>
      <c r="P150" s="312"/>
      <c r="Q150" s="331"/>
      <c r="R150" s="405"/>
      <c r="S150" s="405"/>
      <c r="T150" s="405"/>
    </row>
    <row r="151" spans="1:20" hidden="1" x14ac:dyDescent="0.25">
      <c r="A151" s="29">
        <v>2361</v>
      </c>
      <c r="B151" s="41" t="s">
        <v>146</v>
      </c>
      <c r="C151" s="190">
        <f t="shared" si="110"/>
        <v>0</v>
      </c>
      <c r="D151" s="265"/>
      <c r="E151" s="43"/>
      <c r="F151" s="88">
        <f t="shared" ref="F151:F158" si="157">D151+E151</f>
        <v>0</v>
      </c>
      <c r="G151" s="230"/>
      <c r="H151" s="43"/>
      <c r="I151" s="155">
        <f t="shared" ref="I151:I158" si="158">G151+H151</f>
        <v>0</v>
      </c>
      <c r="J151" s="265"/>
      <c r="K151" s="43"/>
      <c r="L151" s="88">
        <f t="shared" ref="L151:L158" si="159">J151+K151</f>
        <v>0</v>
      </c>
      <c r="M151" s="230"/>
      <c r="N151" s="43"/>
      <c r="O151" s="155">
        <f t="shared" ref="O151:O158" si="160">M151+N151</f>
        <v>0</v>
      </c>
      <c r="P151" s="311"/>
      <c r="Q151" s="331"/>
      <c r="R151" s="405"/>
      <c r="S151" s="405"/>
      <c r="T151" s="405"/>
    </row>
    <row r="152" spans="1:20" ht="24" hidden="1" x14ac:dyDescent="0.25">
      <c r="A152" s="29">
        <v>2362</v>
      </c>
      <c r="B152" s="41" t="s">
        <v>147</v>
      </c>
      <c r="C152" s="190">
        <f t="shared" si="110"/>
        <v>0</v>
      </c>
      <c r="D152" s="265"/>
      <c r="E152" s="43"/>
      <c r="F152" s="88">
        <f t="shared" si="157"/>
        <v>0</v>
      </c>
      <c r="G152" s="230"/>
      <c r="H152" s="43"/>
      <c r="I152" s="155">
        <f t="shared" si="158"/>
        <v>0</v>
      </c>
      <c r="J152" s="265"/>
      <c r="K152" s="43"/>
      <c r="L152" s="88">
        <f t="shared" si="159"/>
        <v>0</v>
      </c>
      <c r="M152" s="230"/>
      <c r="N152" s="43"/>
      <c r="O152" s="155">
        <f t="shared" si="160"/>
        <v>0</v>
      </c>
      <c r="P152" s="311"/>
      <c r="Q152" s="331"/>
      <c r="R152" s="405"/>
      <c r="S152" s="405"/>
      <c r="T152" s="405"/>
    </row>
    <row r="153" spans="1:20" x14ac:dyDescent="0.25">
      <c r="A153" s="29">
        <v>2363</v>
      </c>
      <c r="B153" s="41" t="s">
        <v>148</v>
      </c>
      <c r="C153" s="190">
        <f t="shared" si="110"/>
        <v>12260</v>
      </c>
      <c r="D153" s="265"/>
      <c r="E153" s="155"/>
      <c r="F153" s="311">
        <f t="shared" si="157"/>
        <v>0</v>
      </c>
      <c r="G153" s="230"/>
      <c r="H153" s="155"/>
      <c r="I153" s="311">
        <f t="shared" si="158"/>
        <v>0</v>
      </c>
      <c r="J153" s="265">
        <v>12260</v>
      </c>
      <c r="K153" s="43"/>
      <c r="L153" s="88">
        <f t="shared" si="159"/>
        <v>12260</v>
      </c>
      <c r="M153" s="230"/>
      <c r="N153" s="43"/>
      <c r="O153" s="155">
        <f t="shared" si="160"/>
        <v>0</v>
      </c>
      <c r="P153" s="311"/>
      <c r="Q153" s="331"/>
      <c r="R153" s="405"/>
      <c r="S153" s="405"/>
      <c r="T153" s="405"/>
    </row>
    <row r="154" spans="1:20" hidden="1" x14ac:dyDescent="0.25">
      <c r="A154" s="29">
        <v>2364</v>
      </c>
      <c r="B154" s="41" t="s">
        <v>149</v>
      </c>
      <c r="C154" s="190">
        <f t="shared" si="110"/>
        <v>0</v>
      </c>
      <c r="D154" s="265"/>
      <c r="E154" s="43"/>
      <c r="F154" s="88">
        <f t="shared" si="157"/>
        <v>0</v>
      </c>
      <c r="G154" s="230"/>
      <c r="H154" s="43"/>
      <c r="I154" s="155">
        <f t="shared" si="158"/>
        <v>0</v>
      </c>
      <c r="J154" s="265"/>
      <c r="K154" s="43"/>
      <c r="L154" s="88">
        <f t="shared" si="159"/>
        <v>0</v>
      </c>
      <c r="M154" s="230"/>
      <c r="N154" s="43"/>
      <c r="O154" s="155">
        <f t="shared" si="160"/>
        <v>0</v>
      </c>
      <c r="P154" s="311"/>
      <c r="Q154" s="331"/>
      <c r="R154" s="405"/>
      <c r="S154" s="405"/>
      <c r="T154" s="405"/>
    </row>
    <row r="155" spans="1:20" ht="12.75" hidden="1" customHeight="1" x14ac:dyDescent="0.25">
      <c r="A155" s="29">
        <v>2365</v>
      </c>
      <c r="B155" s="41" t="s">
        <v>150</v>
      </c>
      <c r="C155" s="190">
        <f t="shared" si="110"/>
        <v>0</v>
      </c>
      <c r="D155" s="265"/>
      <c r="E155" s="43"/>
      <c r="F155" s="88">
        <f t="shared" si="157"/>
        <v>0</v>
      </c>
      <c r="G155" s="230"/>
      <c r="H155" s="43"/>
      <c r="I155" s="155">
        <f t="shared" si="158"/>
        <v>0</v>
      </c>
      <c r="J155" s="265"/>
      <c r="K155" s="43"/>
      <c r="L155" s="88">
        <f t="shared" si="159"/>
        <v>0</v>
      </c>
      <c r="M155" s="230"/>
      <c r="N155" s="43"/>
      <c r="O155" s="155">
        <f t="shared" si="160"/>
        <v>0</v>
      </c>
      <c r="P155" s="311"/>
      <c r="Q155" s="331"/>
      <c r="R155" s="405"/>
      <c r="S155" s="405"/>
      <c r="T155" s="405"/>
    </row>
    <row r="156" spans="1:20" ht="36" hidden="1" x14ac:dyDescent="0.25">
      <c r="A156" s="29">
        <v>2366</v>
      </c>
      <c r="B156" s="41" t="s">
        <v>151</v>
      </c>
      <c r="C156" s="190">
        <f t="shared" si="110"/>
        <v>0</v>
      </c>
      <c r="D156" s="265"/>
      <c r="E156" s="43"/>
      <c r="F156" s="88">
        <f t="shared" si="157"/>
        <v>0</v>
      </c>
      <c r="G156" s="230"/>
      <c r="H156" s="43"/>
      <c r="I156" s="155">
        <f t="shared" si="158"/>
        <v>0</v>
      </c>
      <c r="J156" s="265"/>
      <c r="K156" s="43"/>
      <c r="L156" s="88">
        <f t="shared" si="159"/>
        <v>0</v>
      </c>
      <c r="M156" s="230"/>
      <c r="N156" s="43"/>
      <c r="O156" s="155">
        <f t="shared" si="160"/>
        <v>0</v>
      </c>
      <c r="P156" s="311"/>
      <c r="Q156" s="331"/>
      <c r="R156" s="405"/>
      <c r="S156" s="405"/>
      <c r="T156" s="405"/>
    </row>
    <row r="157" spans="1:20" ht="48" hidden="1" x14ac:dyDescent="0.25">
      <c r="A157" s="29">
        <v>2369</v>
      </c>
      <c r="B157" s="41" t="s">
        <v>152</v>
      </c>
      <c r="C157" s="190">
        <f t="shared" si="110"/>
        <v>0</v>
      </c>
      <c r="D157" s="265"/>
      <c r="E157" s="43"/>
      <c r="F157" s="88">
        <f t="shared" si="157"/>
        <v>0</v>
      </c>
      <c r="G157" s="230"/>
      <c r="H157" s="43"/>
      <c r="I157" s="155">
        <f t="shared" si="158"/>
        <v>0</v>
      </c>
      <c r="J157" s="265"/>
      <c r="K157" s="43"/>
      <c r="L157" s="88">
        <f t="shared" si="159"/>
        <v>0</v>
      </c>
      <c r="M157" s="230"/>
      <c r="N157" s="43"/>
      <c r="O157" s="155">
        <f t="shared" si="160"/>
        <v>0</v>
      </c>
      <c r="P157" s="311"/>
      <c r="Q157" s="331"/>
      <c r="R157" s="405"/>
      <c r="S157" s="405"/>
      <c r="T157" s="405"/>
    </row>
    <row r="158" spans="1:20" x14ac:dyDescent="0.25">
      <c r="A158" s="70">
        <v>2370</v>
      </c>
      <c r="B158" s="55" t="s">
        <v>153</v>
      </c>
      <c r="C158" s="195">
        <f t="shared" si="110"/>
        <v>2800</v>
      </c>
      <c r="D158" s="262">
        <v>2800</v>
      </c>
      <c r="E158" s="156"/>
      <c r="F158" s="313">
        <f t="shared" si="157"/>
        <v>2800</v>
      </c>
      <c r="G158" s="232"/>
      <c r="H158" s="156"/>
      <c r="I158" s="313">
        <f t="shared" si="158"/>
        <v>0</v>
      </c>
      <c r="J158" s="262"/>
      <c r="K158" s="74"/>
      <c r="L158" s="173">
        <f t="shared" si="159"/>
        <v>0</v>
      </c>
      <c r="M158" s="232"/>
      <c r="N158" s="74"/>
      <c r="O158" s="156">
        <f t="shared" si="160"/>
        <v>0</v>
      </c>
      <c r="P158" s="313"/>
      <c r="Q158" s="331"/>
      <c r="R158" s="405"/>
      <c r="S158" s="405"/>
      <c r="T158" s="405"/>
    </row>
    <row r="159" spans="1:20" hidden="1" x14ac:dyDescent="0.25">
      <c r="A159" s="70">
        <v>2380</v>
      </c>
      <c r="B159" s="55" t="s">
        <v>154</v>
      </c>
      <c r="C159" s="195">
        <f t="shared" si="110"/>
        <v>0</v>
      </c>
      <c r="D159" s="82">
        <f>SUM(D160:D161)</f>
        <v>0</v>
      </c>
      <c r="E159" s="71">
        <f t="shared" ref="E159" si="161">SUM(E160:E161)</f>
        <v>0</v>
      </c>
      <c r="F159" s="172">
        <f>SUM(F160:F161)</f>
        <v>0</v>
      </c>
      <c r="G159" s="229">
        <f>SUM(G160:G161)</f>
        <v>0</v>
      </c>
      <c r="H159" s="71">
        <f t="shared" ref="H159:I159" si="162">SUM(H160:H161)</f>
        <v>0</v>
      </c>
      <c r="I159" s="153">
        <f t="shared" si="162"/>
        <v>0</v>
      </c>
      <c r="J159" s="82">
        <f>SUM(J160:J161)</f>
        <v>0</v>
      </c>
      <c r="K159" s="71">
        <f t="shared" ref="K159:N159" si="163">SUM(K160:K161)</f>
        <v>0</v>
      </c>
      <c r="L159" s="172">
        <f t="shared" si="163"/>
        <v>0</v>
      </c>
      <c r="M159" s="229">
        <f t="shared" si="163"/>
        <v>0</v>
      </c>
      <c r="N159" s="71">
        <f t="shared" si="163"/>
        <v>0</v>
      </c>
      <c r="O159" s="153">
        <f>SUM(O160:O161)</f>
        <v>0</v>
      </c>
      <c r="P159" s="309"/>
      <c r="Q159" s="331"/>
      <c r="R159" s="405"/>
      <c r="S159" s="405"/>
      <c r="T159" s="405"/>
    </row>
    <row r="160" spans="1:20" hidden="1" x14ac:dyDescent="0.25">
      <c r="A160" s="26">
        <v>2381</v>
      </c>
      <c r="B160" s="38" t="s">
        <v>155</v>
      </c>
      <c r="C160" s="189">
        <f t="shared" si="110"/>
        <v>0</v>
      </c>
      <c r="D160" s="264"/>
      <c r="E160" s="40"/>
      <c r="F160" s="89">
        <f t="shared" ref="F160:F163" si="164">D160+E160</f>
        <v>0</v>
      </c>
      <c r="G160" s="220"/>
      <c r="H160" s="40"/>
      <c r="I160" s="154">
        <f t="shared" ref="I160:I163" si="165">G160+H160</f>
        <v>0</v>
      </c>
      <c r="J160" s="264"/>
      <c r="K160" s="40"/>
      <c r="L160" s="89">
        <f t="shared" ref="L160:L163" si="166">J160+K160</f>
        <v>0</v>
      </c>
      <c r="M160" s="220"/>
      <c r="N160" s="40"/>
      <c r="O160" s="154">
        <f t="shared" ref="O160:O163" si="167">M160+N160</f>
        <v>0</v>
      </c>
      <c r="P160" s="310"/>
      <c r="Q160" s="331"/>
      <c r="R160" s="405"/>
      <c r="S160" s="405"/>
      <c r="T160" s="405"/>
    </row>
    <row r="161" spans="1:20" ht="24" hidden="1" x14ac:dyDescent="0.25">
      <c r="A161" s="29">
        <v>2389</v>
      </c>
      <c r="B161" s="41" t="s">
        <v>156</v>
      </c>
      <c r="C161" s="190">
        <f t="shared" si="110"/>
        <v>0</v>
      </c>
      <c r="D161" s="265"/>
      <c r="E161" s="43"/>
      <c r="F161" s="88">
        <f t="shared" si="164"/>
        <v>0</v>
      </c>
      <c r="G161" s="230"/>
      <c r="H161" s="43"/>
      <c r="I161" s="155">
        <f t="shared" si="165"/>
        <v>0</v>
      </c>
      <c r="J161" s="265"/>
      <c r="K161" s="43"/>
      <c r="L161" s="88">
        <f t="shared" si="166"/>
        <v>0</v>
      </c>
      <c r="M161" s="230"/>
      <c r="N161" s="43"/>
      <c r="O161" s="155">
        <f t="shared" si="167"/>
        <v>0</v>
      </c>
      <c r="P161" s="311"/>
      <c r="Q161" s="331"/>
      <c r="R161" s="405"/>
      <c r="S161" s="405"/>
      <c r="T161" s="405"/>
    </row>
    <row r="162" spans="1:20" hidden="1" x14ac:dyDescent="0.25">
      <c r="A162" s="70">
        <v>2390</v>
      </c>
      <c r="B162" s="55" t="s">
        <v>157</v>
      </c>
      <c r="C162" s="195">
        <f t="shared" si="110"/>
        <v>0</v>
      </c>
      <c r="D162" s="262"/>
      <c r="E162" s="74"/>
      <c r="F162" s="173">
        <f t="shared" si="164"/>
        <v>0</v>
      </c>
      <c r="G162" s="232"/>
      <c r="H162" s="74"/>
      <c r="I162" s="156">
        <f t="shared" si="165"/>
        <v>0</v>
      </c>
      <c r="J162" s="262"/>
      <c r="K162" s="74"/>
      <c r="L162" s="173">
        <f t="shared" si="166"/>
        <v>0</v>
      </c>
      <c r="M162" s="232"/>
      <c r="N162" s="74"/>
      <c r="O162" s="156">
        <f t="shared" si="167"/>
        <v>0</v>
      </c>
      <c r="P162" s="313"/>
      <c r="Q162" s="331"/>
      <c r="R162" s="405"/>
      <c r="S162" s="405"/>
      <c r="T162" s="405"/>
    </row>
    <row r="163" spans="1:20" hidden="1" x14ac:dyDescent="0.25">
      <c r="A163" s="34">
        <v>2400</v>
      </c>
      <c r="B163" s="69" t="s">
        <v>158</v>
      </c>
      <c r="C163" s="188">
        <f t="shared" si="110"/>
        <v>0</v>
      </c>
      <c r="D163" s="249"/>
      <c r="E163" s="76"/>
      <c r="F163" s="177">
        <f t="shared" si="164"/>
        <v>0</v>
      </c>
      <c r="G163" s="234"/>
      <c r="H163" s="76"/>
      <c r="I163" s="157">
        <f t="shared" si="165"/>
        <v>0</v>
      </c>
      <c r="J163" s="249"/>
      <c r="K163" s="76"/>
      <c r="L163" s="177">
        <f t="shared" si="166"/>
        <v>0</v>
      </c>
      <c r="M163" s="234"/>
      <c r="N163" s="76"/>
      <c r="O163" s="157">
        <f t="shared" si="167"/>
        <v>0</v>
      </c>
      <c r="P163" s="317"/>
      <c r="Q163" s="331"/>
      <c r="R163" s="405"/>
      <c r="S163" s="405"/>
      <c r="T163" s="405"/>
    </row>
    <row r="164" spans="1:20" ht="24" x14ac:dyDescent="0.25">
      <c r="A164" s="34">
        <v>2500</v>
      </c>
      <c r="B164" s="69" t="s">
        <v>159</v>
      </c>
      <c r="C164" s="188">
        <f t="shared" si="110"/>
        <v>81</v>
      </c>
      <c r="D164" s="127">
        <f>SUM(D165,D170)</f>
        <v>81</v>
      </c>
      <c r="E164" s="120">
        <f t="shared" ref="E164" si="168">SUM(E165,E170)</f>
        <v>0</v>
      </c>
      <c r="F164" s="314">
        <f>SUM(F165,F170)</f>
        <v>81</v>
      </c>
      <c r="G164" s="228">
        <f t="shared" ref="G164:O164" si="169">SUM(G165,G170)</f>
        <v>0</v>
      </c>
      <c r="H164" s="120">
        <f t="shared" si="169"/>
        <v>0</v>
      </c>
      <c r="I164" s="314">
        <f t="shared" si="169"/>
        <v>0</v>
      </c>
      <c r="J164" s="127">
        <f t="shared" si="169"/>
        <v>0</v>
      </c>
      <c r="K164" s="36">
        <f t="shared" si="169"/>
        <v>0</v>
      </c>
      <c r="L164" s="174">
        <f t="shared" si="169"/>
        <v>0</v>
      </c>
      <c r="M164" s="228">
        <f t="shared" si="169"/>
        <v>0</v>
      </c>
      <c r="N164" s="36">
        <f t="shared" si="169"/>
        <v>0</v>
      </c>
      <c r="O164" s="120">
        <f t="shared" si="169"/>
        <v>0</v>
      </c>
      <c r="P164" s="308"/>
      <c r="Q164" s="331"/>
      <c r="R164" s="405"/>
      <c r="S164" s="405"/>
      <c r="T164" s="405"/>
    </row>
    <row r="165" spans="1:20" ht="16.5" customHeight="1" x14ac:dyDescent="0.25">
      <c r="A165" s="509">
        <v>2510</v>
      </c>
      <c r="B165" s="38" t="s">
        <v>160</v>
      </c>
      <c r="C165" s="189">
        <f t="shared" si="110"/>
        <v>81</v>
      </c>
      <c r="D165" s="128">
        <f>SUM(D166:D169)</f>
        <v>81</v>
      </c>
      <c r="E165" s="86">
        <f t="shared" ref="E165" si="170">SUM(E166:E169)</f>
        <v>0</v>
      </c>
      <c r="F165" s="315">
        <f>SUM(F166:F169)</f>
        <v>81</v>
      </c>
      <c r="G165" s="233">
        <f t="shared" ref="G165:O165" si="171">SUM(G166:G169)</f>
        <v>0</v>
      </c>
      <c r="H165" s="86">
        <f t="shared" si="171"/>
        <v>0</v>
      </c>
      <c r="I165" s="315">
        <f t="shared" si="171"/>
        <v>0</v>
      </c>
      <c r="J165" s="128">
        <f t="shared" si="171"/>
        <v>0</v>
      </c>
      <c r="K165" s="75">
        <f t="shared" si="171"/>
        <v>0</v>
      </c>
      <c r="L165" s="175">
        <f t="shared" si="171"/>
        <v>0</v>
      </c>
      <c r="M165" s="233">
        <f t="shared" si="171"/>
        <v>0</v>
      </c>
      <c r="N165" s="75">
        <f t="shared" si="171"/>
        <v>0</v>
      </c>
      <c r="O165" s="158">
        <f t="shared" si="171"/>
        <v>0</v>
      </c>
      <c r="P165" s="318"/>
      <c r="Q165" s="331"/>
      <c r="R165" s="405"/>
      <c r="S165" s="405"/>
      <c r="T165" s="405"/>
    </row>
    <row r="166" spans="1:20" ht="24" hidden="1" x14ac:dyDescent="0.25">
      <c r="A166" s="30">
        <v>2512</v>
      </c>
      <c r="B166" s="41" t="s">
        <v>161</v>
      </c>
      <c r="C166" s="190">
        <f t="shared" si="110"/>
        <v>0</v>
      </c>
      <c r="D166" s="265"/>
      <c r="E166" s="43"/>
      <c r="F166" s="88">
        <f t="shared" ref="F166:F171" si="172">D166+E166</f>
        <v>0</v>
      </c>
      <c r="G166" s="230"/>
      <c r="H166" s="43"/>
      <c r="I166" s="155">
        <f t="shared" ref="I166:I171" si="173">G166+H166</f>
        <v>0</v>
      </c>
      <c r="J166" s="265"/>
      <c r="K166" s="43"/>
      <c r="L166" s="88">
        <f t="shared" ref="L166:L171" si="174">J166+K166</f>
        <v>0</v>
      </c>
      <c r="M166" s="230"/>
      <c r="N166" s="43"/>
      <c r="O166" s="155">
        <f t="shared" ref="O166:O171" si="175">M166+N166</f>
        <v>0</v>
      </c>
      <c r="P166" s="311"/>
      <c r="Q166" s="331"/>
      <c r="R166" s="405"/>
      <c r="S166" s="405"/>
      <c r="T166" s="405"/>
    </row>
    <row r="167" spans="1:20" ht="36" hidden="1" x14ac:dyDescent="0.25">
      <c r="A167" s="30">
        <v>2513</v>
      </c>
      <c r="B167" s="41" t="s">
        <v>162</v>
      </c>
      <c r="C167" s="190">
        <f t="shared" si="110"/>
        <v>0</v>
      </c>
      <c r="D167" s="265"/>
      <c r="E167" s="43"/>
      <c r="F167" s="88">
        <f t="shared" si="172"/>
        <v>0</v>
      </c>
      <c r="G167" s="230"/>
      <c r="H167" s="43"/>
      <c r="I167" s="155">
        <f t="shared" si="173"/>
        <v>0</v>
      </c>
      <c r="J167" s="265"/>
      <c r="K167" s="43"/>
      <c r="L167" s="88">
        <f t="shared" si="174"/>
        <v>0</v>
      </c>
      <c r="M167" s="230"/>
      <c r="N167" s="43"/>
      <c r="O167" s="155">
        <f t="shared" si="175"/>
        <v>0</v>
      </c>
      <c r="P167" s="311"/>
      <c r="Q167" s="331"/>
      <c r="R167" s="405"/>
      <c r="S167" s="405"/>
      <c r="T167" s="405"/>
    </row>
    <row r="168" spans="1:20" ht="24" hidden="1" x14ac:dyDescent="0.25">
      <c r="A168" s="30">
        <v>2515</v>
      </c>
      <c r="B168" s="41" t="s">
        <v>163</v>
      </c>
      <c r="C168" s="190">
        <f t="shared" si="110"/>
        <v>0</v>
      </c>
      <c r="D168" s="265"/>
      <c r="E168" s="43"/>
      <c r="F168" s="88">
        <f t="shared" si="172"/>
        <v>0</v>
      </c>
      <c r="G168" s="230"/>
      <c r="H168" s="43"/>
      <c r="I168" s="155">
        <f t="shared" si="173"/>
        <v>0</v>
      </c>
      <c r="J168" s="265"/>
      <c r="K168" s="43"/>
      <c r="L168" s="88">
        <f t="shared" si="174"/>
        <v>0</v>
      </c>
      <c r="M168" s="230"/>
      <c r="N168" s="43"/>
      <c r="O168" s="155">
        <f t="shared" si="175"/>
        <v>0</v>
      </c>
      <c r="P168" s="311"/>
      <c r="Q168" s="331"/>
      <c r="R168" s="405"/>
      <c r="S168" s="405"/>
      <c r="T168" s="405"/>
    </row>
    <row r="169" spans="1:20" ht="24" x14ac:dyDescent="0.25">
      <c r="A169" s="30">
        <v>2519</v>
      </c>
      <c r="B169" s="41" t="s">
        <v>164</v>
      </c>
      <c r="C169" s="190">
        <f t="shared" si="110"/>
        <v>81</v>
      </c>
      <c r="D169" s="265">
        <v>81</v>
      </c>
      <c r="E169" s="155"/>
      <c r="F169" s="311">
        <f t="shared" si="172"/>
        <v>81</v>
      </c>
      <c r="G169" s="230"/>
      <c r="H169" s="155"/>
      <c r="I169" s="311">
        <f t="shared" si="173"/>
        <v>0</v>
      </c>
      <c r="J169" s="265"/>
      <c r="K169" s="43"/>
      <c r="L169" s="88">
        <f t="shared" si="174"/>
        <v>0</v>
      </c>
      <c r="M169" s="230"/>
      <c r="N169" s="43"/>
      <c r="O169" s="155">
        <f t="shared" si="175"/>
        <v>0</v>
      </c>
      <c r="P169" s="442"/>
      <c r="Q169" s="331"/>
      <c r="R169" s="405"/>
      <c r="S169" s="405"/>
      <c r="T169" s="405"/>
    </row>
    <row r="170" spans="1:20" ht="24" hidden="1" x14ac:dyDescent="0.25">
      <c r="A170" s="72">
        <v>2520</v>
      </c>
      <c r="B170" s="41" t="s">
        <v>165</v>
      </c>
      <c r="C170" s="190">
        <f t="shared" si="110"/>
        <v>0</v>
      </c>
      <c r="D170" s="265"/>
      <c r="E170" s="43"/>
      <c r="F170" s="88">
        <f t="shared" si="172"/>
        <v>0</v>
      </c>
      <c r="G170" s="230"/>
      <c r="H170" s="43"/>
      <c r="I170" s="155">
        <f t="shared" si="173"/>
        <v>0</v>
      </c>
      <c r="J170" s="265"/>
      <c r="K170" s="43"/>
      <c r="L170" s="88">
        <f t="shared" si="174"/>
        <v>0</v>
      </c>
      <c r="M170" s="230"/>
      <c r="N170" s="43"/>
      <c r="O170" s="155">
        <f t="shared" si="175"/>
        <v>0</v>
      </c>
      <c r="P170" s="311"/>
      <c r="Q170" s="331"/>
      <c r="R170" s="405"/>
      <c r="S170" s="405"/>
      <c r="T170" s="405"/>
    </row>
    <row r="171" spans="1:20" s="77" customFormat="1" ht="48" hidden="1" x14ac:dyDescent="0.25">
      <c r="A171" s="17">
        <v>2800</v>
      </c>
      <c r="B171" s="38" t="s">
        <v>166</v>
      </c>
      <c r="C171" s="189">
        <f t="shared" si="110"/>
        <v>0</v>
      </c>
      <c r="D171" s="264"/>
      <c r="E171" s="40"/>
      <c r="F171" s="166">
        <f t="shared" si="172"/>
        <v>0</v>
      </c>
      <c r="G171" s="212"/>
      <c r="H171" s="28"/>
      <c r="I171" s="143">
        <f t="shared" si="173"/>
        <v>0</v>
      </c>
      <c r="J171" s="245"/>
      <c r="K171" s="28"/>
      <c r="L171" s="166">
        <f t="shared" si="174"/>
        <v>0</v>
      </c>
      <c r="M171" s="212"/>
      <c r="N171" s="28"/>
      <c r="O171" s="143">
        <f t="shared" si="175"/>
        <v>0</v>
      </c>
      <c r="P171" s="293"/>
      <c r="Q171" s="341"/>
      <c r="R171" s="405"/>
      <c r="S171" s="405"/>
      <c r="T171" s="405"/>
    </row>
    <row r="172" spans="1:20" hidden="1" x14ac:dyDescent="0.25">
      <c r="A172" s="67">
        <v>3000</v>
      </c>
      <c r="B172" s="67" t="s">
        <v>167</v>
      </c>
      <c r="C172" s="200">
        <f t="shared" si="110"/>
        <v>0</v>
      </c>
      <c r="D172" s="134">
        <f>SUM(D173,D183)</f>
        <v>0</v>
      </c>
      <c r="E172" s="68">
        <f t="shared" ref="E172" si="176">SUM(E173,E183)</f>
        <v>0</v>
      </c>
      <c r="F172" s="170">
        <f>SUM(F173,F183)</f>
        <v>0</v>
      </c>
      <c r="G172" s="227">
        <f>SUM(G173,G183)</f>
        <v>0</v>
      </c>
      <c r="H172" s="68">
        <f t="shared" ref="H172:I172" si="177">SUM(H173,H183)</f>
        <v>0</v>
      </c>
      <c r="I172" s="122">
        <f t="shared" si="177"/>
        <v>0</v>
      </c>
      <c r="J172" s="134">
        <f>SUM(J173,J183)</f>
        <v>0</v>
      </c>
      <c r="K172" s="68">
        <f t="shared" ref="K172:N172" si="178">SUM(K173,K183)</f>
        <v>0</v>
      </c>
      <c r="L172" s="170">
        <f t="shared" si="178"/>
        <v>0</v>
      </c>
      <c r="M172" s="227">
        <f t="shared" si="178"/>
        <v>0</v>
      </c>
      <c r="N172" s="68">
        <f t="shared" si="178"/>
        <v>0</v>
      </c>
      <c r="O172" s="122">
        <f>SUM(O173,O183)</f>
        <v>0</v>
      </c>
      <c r="P172" s="307"/>
      <c r="Q172" s="331"/>
      <c r="R172" s="405"/>
      <c r="S172" s="405"/>
      <c r="T172" s="405"/>
    </row>
    <row r="173" spans="1:20" ht="24" hidden="1" x14ac:dyDescent="0.25">
      <c r="A173" s="34">
        <v>3200</v>
      </c>
      <c r="B173" s="78" t="s">
        <v>168</v>
      </c>
      <c r="C173" s="188">
        <f t="shared" si="110"/>
        <v>0</v>
      </c>
      <c r="D173" s="127">
        <f>SUM(D174,D178)</f>
        <v>0</v>
      </c>
      <c r="E173" s="36">
        <f t="shared" ref="E173" si="179">SUM(E174,E178)</f>
        <v>0</v>
      </c>
      <c r="F173" s="174">
        <f>SUM(F174,F178)</f>
        <v>0</v>
      </c>
      <c r="G173" s="228">
        <f t="shared" ref="G173:O173" si="180">SUM(G174,G178)</f>
        <v>0</v>
      </c>
      <c r="H173" s="36">
        <f t="shared" si="180"/>
        <v>0</v>
      </c>
      <c r="I173" s="120">
        <f t="shared" si="180"/>
        <v>0</v>
      </c>
      <c r="J173" s="127">
        <f t="shared" si="180"/>
        <v>0</v>
      </c>
      <c r="K173" s="36">
        <f t="shared" si="180"/>
        <v>0</v>
      </c>
      <c r="L173" s="174">
        <f t="shared" si="180"/>
        <v>0</v>
      </c>
      <c r="M173" s="228">
        <f t="shared" si="180"/>
        <v>0</v>
      </c>
      <c r="N173" s="36">
        <f t="shared" si="180"/>
        <v>0</v>
      </c>
      <c r="O173" s="121">
        <f t="shared" si="180"/>
        <v>0</v>
      </c>
      <c r="P173" s="308"/>
      <c r="Q173" s="331"/>
      <c r="R173" s="405"/>
      <c r="S173" s="405"/>
      <c r="T173" s="405"/>
    </row>
    <row r="174" spans="1:20" ht="36" hidden="1" x14ac:dyDescent="0.25">
      <c r="A174" s="509">
        <v>3260</v>
      </c>
      <c r="B174" s="38" t="s">
        <v>169</v>
      </c>
      <c r="C174" s="189">
        <f t="shared" si="110"/>
        <v>0</v>
      </c>
      <c r="D174" s="128">
        <f>SUM(D175:D177)</f>
        <v>0</v>
      </c>
      <c r="E174" s="75">
        <f t="shared" ref="E174" si="181">SUM(E175:E177)</f>
        <v>0</v>
      </c>
      <c r="F174" s="175">
        <f>SUM(F175:F177)</f>
        <v>0</v>
      </c>
      <c r="G174" s="233">
        <f>SUM(G175:G177)</f>
        <v>0</v>
      </c>
      <c r="H174" s="75">
        <f t="shared" ref="H174:I174" si="182">SUM(H175:H177)</f>
        <v>0</v>
      </c>
      <c r="I174" s="86">
        <f t="shared" si="182"/>
        <v>0</v>
      </c>
      <c r="J174" s="128">
        <f>SUM(J175:J177)</f>
        <v>0</v>
      </c>
      <c r="K174" s="75">
        <f t="shared" ref="K174:N174" si="183">SUM(K175:K177)</f>
        <v>0</v>
      </c>
      <c r="L174" s="175">
        <f t="shared" si="183"/>
        <v>0</v>
      </c>
      <c r="M174" s="233">
        <f t="shared" si="183"/>
        <v>0</v>
      </c>
      <c r="N174" s="75">
        <f t="shared" si="183"/>
        <v>0</v>
      </c>
      <c r="O174" s="86">
        <f>SUM(O175:O177)</f>
        <v>0</v>
      </c>
      <c r="P174" s="315"/>
      <c r="Q174" s="331"/>
      <c r="R174" s="405"/>
      <c r="S174" s="405"/>
      <c r="T174" s="405"/>
    </row>
    <row r="175" spans="1:20" ht="24" hidden="1" x14ac:dyDescent="0.25">
      <c r="A175" s="30">
        <v>3261</v>
      </c>
      <c r="B175" s="41" t="s">
        <v>170</v>
      </c>
      <c r="C175" s="190">
        <f t="shared" si="110"/>
        <v>0</v>
      </c>
      <c r="D175" s="265"/>
      <c r="E175" s="43"/>
      <c r="F175" s="88">
        <f t="shared" ref="F175:F177" si="184">D175+E175</f>
        <v>0</v>
      </c>
      <c r="G175" s="230"/>
      <c r="H175" s="43"/>
      <c r="I175" s="155">
        <f t="shared" ref="I175:I177" si="185">G175+H175</f>
        <v>0</v>
      </c>
      <c r="J175" s="265"/>
      <c r="K175" s="43"/>
      <c r="L175" s="88">
        <f t="shared" ref="L175:L177" si="186">J175+K175</f>
        <v>0</v>
      </c>
      <c r="M175" s="230"/>
      <c r="N175" s="43"/>
      <c r="O175" s="155">
        <f t="shared" ref="O175:O177" si="187">M175+N175</f>
        <v>0</v>
      </c>
      <c r="P175" s="311"/>
      <c r="Q175" s="331"/>
      <c r="R175" s="405"/>
      <c r="S175" s="405"/>
      <c r="T175" s="405"/>
    </row>
    <row r="176" spans="1:20" ht="36" hidden="1" x14ac:dyDescent="0.25">
      <c r="A176" s="30">
        <v>3262</v>
      </c>
      <c r="B176" s="41" t="s">
        <v>171</v>
      </c>
      <c r="C176" s="190">
        <f t="shared" si="110"/>
        <v>0</v>
      </c>
      <c r="D176" s="265"/>
      <c r="E176" s="43"/>
      <c r="F176" s="88">
        <f t="shared" si="184"/>
        <v>0</v>
      </c>
      <c r="G176" s="230"/>
      <c r="H176" s="43"/>
      <c r="I176" s="155">
        <f t="shared" si="185"/>
        <v>0</v>
      </c>
      <c r="J176" s="265"/>
      <c r="K176" s="43"/>
      <c r="L176" s="88">
        <f t="shared" si="186"/>
        <v>0</v>
      </c>
      <c r="M176" s="230"/>
      <c r="N176" s="43"/>
      <c r="O176" s="155">
        <f t="shared" si="187"/>
        <v>0</v>
      </c>
      <c r="P176" s="311"/>
      <c r="Q176" s="331"/>
      <c r="R176" s="405"/>
      <c r="S176" s="405"/>
      <c r="T176" s="405"/>
    </row>
    <row r="177" spans="1:20" ht="24" hidden="1" x14ac:dyDescent="0.25">
      <c r="A177" s="30">
        <v>3263</v>
      </c>
      <c r="B177" s="41" t="s">
        <v>172</v>
      </c>
      <c r="C177" s="190">
        <f t="shared" ref="C177:C240" si="188">SUM(F177,I177,L177,O177)</f>
        <v>0</v>
      </c>
      <c r="D177" s="265"/>
      <c r="E177" s="43"/>
      <c r="F177" s="88">
        <f t="shared" si="184"/>
        <v>0</v>
      </c>
      <c r="G177" s="230"/>
      <c r="H177" s="43"/>
      <c r="I177" s="155">
        <f t="shared" si="185"/>
        <v>0</v>
      </c>
      <c r="J177" s="265"/>
      <c r="K177" s="43"/>
      <c r="L177" s="88">
        <f t="shared" si="186"/>
        <v>0</v>
      </c>
      <c r="M177" s="230"/>
      <c r="N177" s="43"/>
      <c r="O177" s="155">
        <f t="shared" si="187"/>
        <v>0</v>
      </c>
      <c r="P177" s="311"/>
      <c r="Q177" s="331"/>
      <c r="R177" s="405"/>
      <c r="S177" s="405"/>
      <c r="T177" s="405"/>
    </row>
    <row r="178" spans="1:20" ht="84" hidden="1" x14ac:dyDescent="0.25">
      <c r="A178" s="509">
        <v>3290</v>
      </c>
      <c r="B178" s="38" t="s">
        <v>300</v>
      </c>
      <c r="C178" s="201">
        <f t="shared" si="188"/>
        <v>0</v>
      </c>
      <c r="D178" s="128">
        <f>SUM(D179:D182)</f>
        <v>0</v>
      </c>
      <c r="E178" s="75">
        <f t="shared" ref="E178" si="189">SUM(E179:E182)</f>
        <v>0</v>
      </c>
      <c r="F178" s="175">
        <f>SUM(F179:F182)</f>
        <v>0</v>
      </c>
      <c r="G178" s="233">
        <f t="shared" ref="G178:O178" si="190">SUM(G179:G182)</f>
        <v>0</v>
      </c>
      <c r="H178" s="75">
        <f t="shared" si="190"/>
        <v>0</v>
      </c>
      <c r="I178" s="86">
        <f t="shared" si="190"/>
        <v>0</v>
      </c>
      <c r="J178" s="128">
        <f t="shared" si="190"/>
        <v>0</v>
      </c>
      <c r="K178" s="75">
        <f t="shared" si="190"/>
        <v>0</v>
      </c>
      <c r="L178" s="175">
        <f t="shared" si="190"/>
        <v>0</v>
      </c>
      <c r="M178" s="233">
        <f t="shared" si="190"/>
        <v>0</v>
      </c>
      <c r="N178" s="75">
        <f t="shared" si="190"/>
        <v>0</v>
      </c>
      <c r="O178" s="159">
        <f t="shared" si="190"/>
        <v>0</v>
      </c>
      <c r="P178" s="319"/>
      <c r="Q178" s="331"/>
      <c r="R178" s="405"/>
      <c r="S178" s="405"/>
      <c r="T178" s="405"/>
    </row>
    <row r="179" spans="1:20" ht="72" hidden="1" x14ac:dyDescent="0.25">
      <c r="A179" s="30">
        <v>3291</v>
      </c>
      <c r="B179" s="41" t="s">
        <v>173</v>
      </c>
      <c r="C179" s="190">
        <f t="shared" si="188"/>
        <v>0</v>
      </c>
      <c r="D179" s="265"/>
      <c r="E179" s="43"/>
      <c r="F179" s="88">
        <f t="shared" ref="F179:F182" si="191">D179+E179</f>
        <v>0</v>
      </c>
      <c r="G179" s="230"/>
      <c r="H179" s="43"/>
      <c r="I179" s="155">
        <f t="shared" ref="I179:I182" si="192">G179+H179</f>
        <v>0</v>
      </c>
      <c r="J179" s="265"/>
      <c r="K179" s="43"/>
      <c r="L179" s="88">
        <f t="shared" ref="L179:L182" si="193">J179+K179</f>
        <v>0</v>
      </c>
      <c r="M179" s="230"/>
      <c r="N179" s="43"/>
      <c r="O179" s="155">
        <f t="shared" ref="O179:O182" si="194">M179+N179</f>
        <v>0</v>
      </c>
      <c r="P179" s="311"/>
      <c r="Q179" s="331"/>
      <c r="R179" s="405"/>
      <c r="S179" s="405"/>
      <c r="T179" s="405"/>
    </row>
    <row r="180" spans="1:20" ht="72" hidden="1" x14ac:dyDescent="0.25">
      <c r="A180" s="30">
        <v>3292</v>
      </c>
      <c r="B180" s="41" t="s">
        <v>174</v>
      </c>
      <c r="C180" s="190">
        <f t="shared" si="188"/>
        <v>0</v>
      </c>
      <c r="D180" s="265"/>
      <c r="E180" s="43"/>
      <c r="F180" s="88">
        <f t="shared" si="191"/>
        <v>0</v>
      </c>
      <c r="G180" s="230"/>
      <c r="H180" s="43"/>
      <c r="I180" s="155">
        <f t="shared" si="192"/>
        <v>0</v>
      </c>
      <c r="J180" s="265"/>
      <c r="K180" s="43"/>
      <c r="L180" s="88">
        <f t="shared" si="193"/>
        <v>0</v>
      </c>
      <c r="M180" s="230"/>
      <c r="N180" s="43"/>
      <c r="O180" s="155">
        <f t="shared" si="194"/>
        <v>0</v>
      </c>
      <c r="P180" s="311"/>
      <c r="Q180" s="331"/>
      <c r="R180" s="405"/>
      <c r="S180" s="405"/>
      <c r="T180" s="405"/>
    </row>
    <row r="181" spans="1:20" ht="72" hidden="1" x14ac:dyDescent="0.25">
      <c r="A181" s="30">
        <v>3293</v>
      </c>
      <c r="B181" s="41" t="s">
        <v>175</v>
      </c>
      <c r="C181" s="190">
        <f t="shared" si="188"/>
        <v>0</v>
      </c>
      <c r="D181" s="265"/>
      <c r="E181" s="43"/>
      <c r="F181" s="88">
        <f t="shared" si="191"/>
        <v>0</v>
      </c>
      <c r="G181" s="230"/>
      <c r="H181" s="43"/>
      <c r="I181" s="155">
        <f t="shared" si="192"/>
        <v>0</v>
      </c>
      <c r="J181" s="265"/>
      <c r="K181" s="43"/>
      <c r="L181" s="88">
        <f t="shared" si="193"/>
        <v>0</v>
      </c>
      <c r="M181" s="230"/>
      <c r="N181" s="43"/>
      <c r="O181" s="155">
        <f t="shared" si="194"/>
        <v>0</v>
      </c>
      <c r="P181" s="311"/>
      <c r="Q181" s="331"/>
      <c r="R181" s="405"/>
      <c r="S181" s="405"/>
      <c r="T181" s="405"/>
    </row>
    <row r="182" spans="1:20" ht="60" hidden="1" x14ac:dyDescent="0.25">
      <c r="A182" s="79">
        <v>3294</v>
      </c>
      <c r="B182" s="41" t="s">
        <v>176</v>
      </c>
      <c r="C182" s="201">
        <f t="shared" si="188"/>
        <v>0</v>
      </c>
      <c r="D182" s="266"/>
      <c r="E182" s="80"/>
      <c r="F182" s="178">
        <f t="shared" si="191"/>
        <v>0</v>
      </c>
      <c r="G182" s="235"/>
      <c r="H182" s="80"/>
      <c r="I182" s="160">
        <f t="shared" si="192"/>
        <v>0</v>
      </c>
      <c r="J182" s="266"/>
      <c r="K182" s="80"/>
      <c r="L182" s="178">
        <f t="shared" si="193"/>
        <v>0</v>
      </c>
      <c r="M182" s="235"/>
      <c r="N182" s="80"/>
      <c r="O182" s="160">
        <f t="shared" si="194"/>
        <v>0</v>
      </c>
      <c r="P182" s="320"/>
      <c r="Q182" s="331"/>
      <c r="R182" s="405"/>
      <c r="S182" s="405"/>
      <c r="T182" s="405"/>
    </row>
    <row r="183" spans="1:20" ht="48" hidden="1" x14ac:dyDescent="0.25">
      <c r="A183" s="49">
        <v>3300</v>
      </c>
      <c r="B183" s="78" t="s">
        <v>177</v>
      </c>
      <c r="C183" s="202">
        <f t="shared" si="188"/>
        <v>0</v>
      </c>
      <c r="D183" s="135">
        <f>SUM(D184:D185)</f>
        <v>0</v>
      </c>
      <c r="E183" s="81">
        <f t="shared" ref="E183" si="195">SUM(E184:E185)</f>
        <v>0</v>
      </c>
      <c r="F183" s="171">
        <f>SUM(F184:F185)</f>
        <v>0</v>
      </c>
      <c r="G183" s="236">
        <f t="shared" ref="G183:O183" si="196">SUM(G184:G185)</f>
        <v>0</v>
      </c>
      <c r="H183" s="81">
        <f t="shared" si="196"/>
        <v>0</v>
      </c>
      <c r="I183" s="121">
        <f t="shared" si="196"/>
        <v>0</v>
      </c>
      <c r="J183" s="135">
        <f t="shared" si="196"/>
        <v>0</v>
      </c>
      <c r="K183" s="81">
        <f t="shared" si="196"/>
        <v>0</v>
      </c>
      <c r="L183" s="171">
        <f t="shared" si="196"/>
        <v>0</v>
      </c>
      <c r="M183" s="236">
        <f t="shared" si="196"/>
        <v>0</v>
      </c>
      <c r="N183" s="81">
        <f t="shared" si="196"/>
        <v>0</v>
      </c>
      <c r="O183" s="121">
        <f t="shared" si="196"/>
        <v>0</v>
      </c>
      <c r="P183" s="308"/>
      <c r="Q183" s="331"/>
      <c r="R183" s="405"/>
      <c r="S183" s="405"/>
      <c r="T183" s="405"/>
    </row>
    <row r="184" spans="1:20" ht="48" hidden="1" x14ac:dyDescent="0.25">
      <c r="A184" s="54">
        <v>3310</v>
      </c>
      <c r="B184" s="55" t="s">
        <v>178</v>
      </c>
      <c r="C184" s="195">
        <f t="shared" si="188"/>
        <v>0</v>
      </c>
      <c r="D184" s="262"/>
      <c r="E184" s="74"/>
      <c r="F184" s="173">
        <f t="shared" ref="F184:F185" si="197">D184+E184</f>
        <v>0</v>
      </c>
      <c r="G184" s="232"/>
      <c r="H184" s="74"/>
      <c r="I184" s="156">
        <f t="shared" ref="I184:I185" si="198">G184+H184</f>
        <v>0</v>
      </c>
      <c r="J184" s="262"/>
      <c r="K184" s="74"/>
      <c r="L184" s="173">
        <f t="shared" ref="L184:L185" si="199">J184+K184</f>
        <v>0</v>
      </c>
      <c r="M184" s="232"/>
      <c r="N184" s="74"/>
      <c r="O184" s="156">
        <f t="shared" ref="O184:O185" si="200">M184+N184</f>
        <v>0</v>
      </c>
      <c r="P184" s="313"/>
      <c r="Q184" s="331"/>
      <c r="R184" s="405"/>
      <c r="S184" s="405"/>
      <c r="T184" s="405"/>
    </row>
    <row r="185" spans="1:20" ht="60" hidden="1" x14ac:dyDescent="0.25">
      <c r="A185" s="27">
        <v>3320</v>
      </c>
      <c r="B185" s="38" t="s">
        <v>179</v>
      </c>
      <c r="C185" s="189">
        <f t="shared" si="188"/>
        <v>0</v>
      </c>
      <c r="D185" s="264"/>
      <c r="E185" s="40"/>
      <c r="F185" s="89">
        <f t="shared" si="197"/>
        <v>0</v>
      </c>
      <c r="G185" s="220"/>
      <c r="H185" s="40"/>
      <c r="I185" s="154">
        <f t="shared" si="198"/>
        <v>0</v>
      </c>
      <c r="J185" s="264"/>
      <c r="K185" s="40"/>
      <c r="L185" s="89">
        <f t="shared" si="199"/>
        <v>0</v>
      </c>
      <c r="M185" s="220"/>
      <c r="N185" s="40"/>
      <c r="O185" s="154">
        <f t="shared" si="200"/>
        <v>0</v>
      </c>
      <c r="P185" s="310"/>
      <c r="Q185" s="331"/>
      <c r="R185" s="405"/>
      <c r="S185" s="405"/>
      <c r="T185" s="405"/>
    </row>
    <row r="186" spans="1:20" hidden="1" x14ac:dyDescent="0.25">
      <c r="A186" s="83">
        <v>4000</v>
      </c>
      <c r="B186" s="67" t="s">
        <v>180</v>
      </c>
      <c r="C186" s="200">
        <f t="shared" si="188"/>
        <v>0</v>
      </c>
      <c r="D186" s="134">
        <f>SUM(D187,D190)</f>
        <v>0</v>
      </c>
      <c r="E186" s="68">
        <f t="shared" ref="E186" si="201">SUM(E187,E190)</f>
        <v>0</v>
      </c>
      <c r="F186" s="170">
        <f>SUM(F187,F190)</f>
        <v>0</v>
      </c>
      <c r="G186" s="227">
        <f>SUM(G187,G190)</f>
        <v>0</v>
      </c>
      <c r="H186" s="68">
        <f t="shared" ref="H186:I186" si="202">SUM(H187,H190)</f>
        <v>0</v>
      </c>
      <c r="I186" s="122">
        <f t="shared" si="202"/>
        <v>0</v>
      </c>
      <c r="J186" s="134">
        <f>SUM(J187,J190)</f>
        <v>0</v>
      </c>
      <c r="K186" s="68">
        <f t="shared" ref="K186:N186" si="203">SUM(K187,K190)</f>
        <v>0</v>
      </c>
      <c r="L186" s="170">
        <f t="shared" si="203"/>
        <v>0</v>
      </c>
      <c r="M186" s="227">
        <f t="shared" si="203"/>
        <v>0</v>
      </c>
      <c r="N186" s="68">
        <f t="shared" si="203"/>
        <v>0</v>
      </c>
      <c r="O186" s="122">
        <f>SUM(O187,O190)</f>
        <v>0</v>
      </c>
      <c r="P186" s="307"/>
      <c r="Q186" s="331"/>
      <c r="R186" s="405"/>
      <c r="S186" s="405"/>
      <c r="T186" s="405"/>
    </row>
    <row r="187" spans="1:20" ht="24" hidden="1" x14ac:dyDescent="0.25">
      <c r="A187" s="84">
        <v>4200</v>
      </c>
      <c r="B187" s="69" t="s">
        <v>181</v>
      </c>
      <c r="C187" s="188">
        <f t="shared" si="188"/>
        <v>0</v>
      </c>
      <c r="D187" s="127">
        <f>SUM(D188,D189)</f>
        <v>0</v>
      </c>
      <c r="E187" s="36">
        <f t="shared" ref="E187" si="204">SUM(E188,E189)</f>
        <v>0</v>
      </c>
      <c r="F187" s="174">
        <f>SUM(F188,F189)</f>
        <v>0</v>
      </c>
      <c r="G187" s="228">
        <f>SUM(G188,G189)</f>
        <v>0</v>
      </c>
      <c r="H187" s="36">
        <f t="shared" ref="H187:I187" si="205">SUM(H188,H189)</f>
        <v>0</v>
      </c>
      <c r="I187" s="120">
        <f t="shared" si="205"/>
        <v>0</v>
      </c>
      <c r="J187" s="127">
        <f>SUM(J188,J189)</f>
        <v>0</v>
      </c>
      <c r="K187" s="36">
        <f t="shared" ref="K187:N187" si="206">SUM(K188,K189)</f>
        <v>0</v>
      </c>
      <c r="L187" s="174">
        <f t="shared" si="206"/>
        <v>0</v>
      </c>
      <c r="M187" s="228">
        <f t="shared" si="206"/>
        <v>0</v>
      </c>
      <c r="N187" s="36">
        <f t="shared" si="206"/>
        <v>0</v>
      </c>
      <c r="O187" s="120">
        <f>SUM(O188,O189)</f>
        <v>0</v>
      </c>
      <c r="P187" s="314"/>
      <c r="Q187" s="331"/>
      <c r="R187" s="405"/>
      <c r="S187" s="405"/>
      <c r="T187" s="405"/>
    </row>
    <row r="188" spans="1:20" ht="36" hidden="1" x14ac:dyDescent="0.25">
      <c r="A188" s="509">
        <v>4240</v>
      </c>
      <c r="B188" s="38" t="s">
        <v>182</v>
      </c>
      <c r="C188" s="189">
        <f t="shared" si="188"/>
        <v>0</v>
      </c>
      <c r="D188" s="264"/>
      <c r="E188" s="40"/>
      <c r="F188" s="89">
        <f t="shared" ref="F188:F189" si="207">D188+E188</f>
        <v>0</v>
      </c>
      <c r="G188" s="220"/>
      <c r="H188" s="40"/>
      <c r="I188" s="154">
        <f t="shared" ref="I188:I189" si="208">G188+H188</f>
        <v>0</v>
      </c>
      <c r="J188" s="264"/>
      <c r="K188" s="40"/>
      <c r="L188" s="89">
        <f t="shared" ref="L188:L189" si="209">J188+K188</f>
        <v>0</v>
      </c>
      <c r="M188" s="220"/>
      <c r="N188" s="40"/>
      <c r="O188" s="154">
        <f t="shared" ref="O188:O189" si="210">M188+N188</f>
        <v>0</v>
      </c>
      <c r="P188" s="310"/>
      <c r="Q188" s="331"/>
      <c r="R188" s="405"/>
      <c r="S188" s="405"/>
      <c r="T188" s="405"/>
    </row>
    <row r="189" spans="1:20" ht="24" hidden="1" x14ac:dyDescent="0.25">
      <c r="A189" s="72">
        <v>4250</v>
      </c>
      <c r="B189" s="41" t="s">
        <v>183</v>
      </c>
      <c r="C189" s="190">
        <f t="shared" si="188"/>
        <v>0</v>
      </c>
      <c r="D189" s="265"/>
      <c r="E189" s="43"/>
      <c r="F189" s="88">
        <f t="shared" si="207"/>
        <v>0</v>
      </c>
      <c r="G189" s="230"/>
      <c r="H189" s="43"/>
      <c r="I189" s="155">
        <f t="shared" si="208"/>
        <v>0</v>
      </c>
      <c r="J189" s="265"/>
      <c r="K189" s="43"/>
      <c r="L189" s="88">
        <f t="shared" si="209"/>
        <v>0</v>
      </c>
      <c r="M189" s="230"/>
      <c r="N189" s="43"/>
      <c r="O189" s="155">
        <f t="shared" si="210"/>
        <v>0</v>
      </c>
      <c r="P189" s="311"/>
      <c r="Q189" s="331"/>
      <c r="R189" s="405"/>
      <c r="S189" s="405"/>
      <c r="T189" s="405"/>
    </row>
    <row r="190" spans="1:20" hidden="1" x14ac:dyDescent="0.25">
      <c r="A190" s="34">
        <v>4300</v>
      </c>
      <c r="B190" s="69" t="s">
        <v>184</v>
      </c>
      <c r="C190" s="188">
        <f t="shared" si="188"/>
        <v>0</v>
      </c>
      <c r="D190" s="127">
        <f>SUM(D191)</f>
        <v>0</v>
      </c>
      <c r="E190" s="36">
        <f t="shared" ref="E190" si="211">SUM(E191)</f>
        <v>0</v>
      </c>
      <c r="F190" s="174">
        <f>SUM(F191)</f>
        <v>0</v>
      </c>
      <c r="G190" s="228">
        <f>SUM(G191)</f>
        <v>0</v>
      </c>
      <c r="H190" s="36">
        <f t="shared" ref="H190:I190" si="212">SUM(H191)</f>
        <v>0</v>
      </c>
      <c r="I190" s="120">
        <f t="shared" si="212"/>
        <v>0</v>
      </c>
      <c r="J190" s="127">
        <f>SUM(J191)</f>
        <v>0</v>
      </c>
      <c r="K190" s="36">
        <f t="shared" ref="K190:N190" si="213">SUM(K191)</f>
        <v>0</v>
      </c>
      <c r="L190" s="174">
        <f t="shared" si="213"/>
        <v>0</v>
      </c>
      <c r="M190" s="228">
        <f t="shared" si="213"/>
        <v>0</v>
      </c>
      <c r="N190" s="36">
        <f t="shared" si="213"/>
        <v>0</v>
      </c>
      <c r="O190" s="120">
        <f>SUM(O191)</f>
        <v>0</v>
      </c>
      <c r="P190" s="314"/>
      <c r="Q190" s="331"/>
      <c r="R190" s="405"/>
      <c r="S190" s="405"/>
      <c r="T190" s="405"/>
    </row>
    <row r="191" spans="1:20" ht="24" hidden="1" x14ac:dyDescent="0.25">
      <c r="A191" s="509">
        <v>4310</v>
      </c>
      <c r="B191" s="38" t="s">
        <v>185</v>
      </c>
      <c r="C191" s="189">
        <f t="shared" si="188"/>
        <v>0</v>
      </c>
      <c r="D191" s="128">
        <f>SUM(D192:D192)</f>
        <v>0</v>
      </c>
      <c r="E191" s="75">
        <f t="shared" ref="E191" si="214">SUM(E192:E192)</f>
        <v>0</v>
      </c>
      <c r="F191" s="175">
        <f>SUM(F192:F192)</f>
        <v>0</v>
      </c>
      <c r="G191" s="233">
        <f>SUM(G192:G192)</f>
        <v>0</v>
      </c>
      <c r="H191" s="75">
        <f t="shared" ref="H191:I191" si="215">SUM(H192:H192)</f>
        <v>0</v>
      </c>
      <c r="I191" s="86">
        <f t="shared" si="215"/>
        <v>0</v>
      </c>
      <c r="J191" s="128">
        <f>SUM(J192:J192)</f>
        <v>0</v>
      </c>
      <c r="K191" s="75">
        <f t="shared" ref="K191:N191" si="216">SUM(K192:K192)</f>
        <v>0</v>
      </c>
      <c r="L191" s="175">
        <f t="shared" si="216"/>
        <v>0</v>
      </c>
      <c r="M191" s="233">
        <f t="shared" si="216"/>
        <v>0</v>
      </c>
      <c r="N191" s="75">
        <f t="shared" si="216"/>
        <v>0</v>
      </c>
      <c r="O191" s="86">
        <f>SUM(O192:O192)</f>
        <v>0</v>
      </c>
      <c r="P191" s="315"/>
      <c r="Q191" s="331"/>
      <c r="R191" s="405"/>
      <c r="S191" s="405"/>
      <c r="T191" s="405"/>
    </row>
    <row r="192" spans="1:20" ht="36" hidden="1" x14ac:dyDescent="0.25">
      <c r="A192" s="30">
        <v>4311</v>
      </c>
      <c r="B192" s="41" t="s">
        <v>186</v>
      </c>
      <c r="C192" s="190">
        <f t="shared" si="188"/>
        <v>0</v>
      </c>
      <c r="D192" s="265"/>
      <c r="E192" s="43"/>
      <c r="F192" s="88">
        <f>D192+E192</f>
        <v>0</v>
      </c>
      <c r="G192" s="230"/>
      <c r="H192" s="43"/>
      <c r="I192" s="155">
        <f>G192+H192</f>
        <v>0</v>
      </c>
      <c r="J192" s="265"/>
      <c r="K192" s="43"/>
      <c r="L192" s="88">
        <f>J192+K192</f>
        <v>0</v>
      </c>
      <c r="M192" s="230"/>
      <c r="N192" s="43"/>
      <c r="O192" s="155">
        <f>M192+N192</f>
        <v>0</v>
      </c>
      <c r="P192" s="311"/>
      <c r="Q192" s="331"/>
      <c r="R192" s="405"/>
      <c r="S192" s="405"/>
      <c r="T192" s="405"/>
    </row>
    <row r="193" spans="1:20" s="19" customFormat="1" ht="24" x14ac:dyDescent="0.25">
      <c r="A193" s="85"/>
      <c r="B193" s="17" t="s">
        <v>187</v>
      </c>
      <c r="C193" s="199">
        <f t="shared" si="188"/>
        <v>1500</v>
      </c>
      <c r="D193" s="133">
        <f>SUM(D194,D229,D268)</f>
        <v>0</v>
      </c>
      <c r="E193" s="278">
        <f t="shared" ref="E193" si="217">SUM(E194,E229,E268)</f>
        <v>0</v>
      </c>
      <c r="F193" s="306">
        <f>SUM(F194,F229,F268)</f>
        <v>0</v>
      </c>
      <c r="G193" s="226">
        <f>SUM(G194,G229,G268)</f>
        <v>0</v>
      </c>
      <c r="H193" s="278">
        <f t="shared" ref="H193:I193" si="218">SUM(H194,H229,H268)</f>
        <v>0</v>
      </c>
      <c r="I193" s="306">
        <f t="shared" si="218"/>
        <v>0</v>
      </c>
      <c r="J193" s="133">
        <f>SUM(J194,J229,J268)</f>
        <v>1500</v>
      </c>
      <c r="K193" s="66">
        <f t="shared" ref="K193:N193" si="219">SUM(K194,K229,K268)</f>
        <v>0</v>
      </c>
      <c r="L193" s="169">
        <f t="shared" si="219"/>
        <v>1500</v>
      </c>
      <c r="M193" s="226">
        <f t="shared" si="219"/>
        <v>0</v>
      </c>
      <c r="N193" s="66">
        <f t="shared" si="219"/>
        <v>0</v>
      </c>
      <c r="O193" s="161">
        <f>SUM(O194,O229,O268)</f>
        <v>0</v>
      </c>
      <c r="P193" s="321"/>
      <c r="Q193" s="182"/>
      <c r="R193" s="405"/>
      <c r="S193" s="405"/>
      <c r="T193" s="405"/>
    </row>
    <row r="194" spans="1:20" x14ac:dyDescent="0.25">
      <c r="A194" s="67">
        <v>5000</v>
      </c>
      <c r="B194" s="67" t="s">
        <v>188</v>
      </c>
      <c r="C194" s="200">
        <f t="shared" si="188"/>
        <v>1500</v>
      </c>
      <c r="D194" s="134">
        <f>D195+D203</f>
        <v>0</v>
      </c>
      <c r="E194" s="122">
        <f t="shared" ref="E194" si="220">E195+E203</f>
        <v>0</v>
      </c>
      <c r="F194" s="307">
        <f>F195+F203</f>
        <v>0</v>
      </c>
      <c r="G194" s="227">
        <f>G195+G203</f>
        <v>0</v>
      </c>
      <c r="H194" s="122">
        <f t="shared" ref="H194:I194" si="221">H195+H203</f>
        <v>0</v>
      </c>
      <c r="I194" s="307">
        <f t="shared" si="221"/>
        <v>0</v>
      </c>
      <c r="J194" s="134">
        <f>J195+J203</f>
        <v>1500</v>
      </c>
      <c r="K194" s="68">
        <f t="shared" ref="K194:N194" si="222">K195+K203</f>
        <v>0</v>
      </c>
      <c r="L194" s="170">
        <f t="shared" si="222"/>
        <v>1500</v>
      </c>
      <c r="M194" s="227">
        <f t="shared" si="222"/>
        <v>0</v>
      </c>
      <c r="N194" s="68">
        <f t="shared" si="222"/>
        <v>0</v>
      </c>
      <c r="O194" s="122">
        <f>O195+O203</f>
        <v>0</v>
      </c>
      <c r="P194" s="307"/>
      <c r="Q194" s="331"/>
      <c r="R194" s="405"/>
      <c r="S194" s="405"/>
      <c r="T194" s="405"/>
    </row>
    <row r="195" spans="1:20" hidden="1" x14ac:dyDescent="0.25">
      <c r="A195" s="34">
        <v>5100</v>
      </c>
      <c r="B195" s="69" t="s">
        <v>189</v>
      </c>
      <c r="C195" s="188">
        <f t="shared" si="188"/>
        <v>0</v>
      </c>
      <c r="D195" s="127">
        <f>D196+D197+D200+D201+D202</f>
        <v>0</v>
      </c>
      <c r="E195" s="36">
        <f t="shared" ref="E195" si="223">E196+E197+E200+E201+E202</f>
        <v>0</v>
      </c>
      <c r="F195" s="174">
        <f>F196+F197+F200+F201+F202</f>
        <v>0</v>
      </c>
      <c r="G195" s="228">
        <f>G196+G197+G200+G201+G202</f>
        <v>0</v>
      </c>
      <c r="H195" s="36">
        <f t="shared" ref="H195:I195" si="224">H196+H197+H200+H201+H202</f>
        <v>0</v>
      </c>
      <c r="I195" s="120">
        <f t="shared" si="224"/>
        <v>0</v>
      </c>
      <c r="J195" s="127">
        <f>J196+J197+J200+J201+J202</f>
        <v>0</v>
      </c>
      <c r="K195" s="36">
        <f t="shared" ref="K195:N195" si="225">K196+K197+K200+K201+K202</f>
        <v>0</v>
      </c>
      <c r="L195" s="174">
        <f t="shared" si="225"/>
        <v>0</v>
      </c>
      <c r="M195" s="228">
        <f t="shared" si="225"/>
        <v>0</v>
      </c>
      <c r="N195" s="36">
        <f t="shared" si="225"/>
        <v>0</v>
      </c>
      <c r="O195" s="120">
        <f>O196+O197+O200+O201+O202</f>
        <v>0</v>
      </c>
      <c r="P195" s="314"/>
      <c r="Q195" s="331"/>
      <c r="R195" s="405"/>
      <c r="S195" s="405"/>
      <c r="T195" s="405"/>
    </row>
    <row r="196" spans="1:20" hidden="1" x14ac:dyDescent="0.25">
      <c r="A196" s="509">
        <v>5110</v>
      </c>
      <c r="B196" s="38" t="s">
        <v>190</v>
      </c>
      <c r="C196" s="189">
        <f t="shared" si="188"/>
        <v>0</v>
      </c>
      <c r="D196" s="264"/>
      <c r="E196" s="40"/>
      <c r="F196" s="89">
        <f>D196+E196</f>
        <v>0</v>
      </c>
      <c r="G196" s="220"/>
      <c r="H196" s="40"/>
      <c r="I196" s="154">
        <f>G196+H196</f>
        <v>0</v>
      </c>
      <c r="J196" s="264"/>
      <c r="K196" s="40"/>
      <c r="L196" s="89">
        <f>J196+K196</f>
        <v>0</v>
      </c>
      <c r="M196" s="220"/>
      <c r="N196" s="40"/>
      <c r="O196" s="154">
        <f>M196+N196</f>
        <v>0</v>
      </c>
      <c r="P196" s="310"/>
      <c r="Q196" s="331"/>
      <c r="R196" s="405"/>
      <c r="S196" s="405"/>
      <c r="T196" s="405"/>
    </row>
    <row r="197" spans="1:20" ht="24" hidden="1" x14ac:dyDescent="0.25">
      <c r="A197" s="72">
        <v>5120</v>
      </c>
      <c r="B197" s="41" t="s">
        <v>191</v>
      </c>
      <c r="C197" s="190">
        <f t="shared" si="188"/>
        <v>0</v>
      </c>
      <c r="D197" s="129">
        <f>D198+D199</f>
        <v>0</v>
      </c>
      <c r="E197" s="73">
        <f t="shared" ref="E197" si="226">E198+E199</f>
        <v>0</v>
      </c>
      <c r="F197" s="93">
        <f>F198+F199</f>
        <v>0</v>
      </c>
      <c r="G197" s="231">
        <f>G198+G199</f>
        <v>0</v>
      </c>
      <c r="H197" s="73">
        <f t="shared" ref="H197:I197" si="227">H198+H199</f>
        <v>0</v>
      </c>
      <c r="I197" s="87">
        <f t="shared" si="227"/>
        <v>0</v>
      </c>
      <c r="J197" s="129">
        <f>J198+J199</f>
        <v>0</v>
      </c>
      <c r="K197" s="73">
        <f t="shared" ref="K197:O197" si="228">K198+K199</f>
        <v>0</v>
      </c>
      <c r="L197" s="93">
        <f t="shared" si="228"/>
        <v>0</v>
      </c>
      <c r="M197" s="231">
        <f t="shared" si="228"/>
        <v>0</v>
      </c>
      <c r="N197" s="73">
        <f t="shared" si="228"/>
        <v>0</v>
      </c>
      <c r="O197" s="87">
        <f t="shared" si="228"/>
        <v>0</v>
      </c>
      <c r="P197" s="312"/>
      <c r="Q197" s="331"/>
      <c r="R197" s="405"/>
      <c r="S197" s="405"/>
      <c r="T197" s="405"/>
    </row>
    <row r="198" spans="1:20" hidden="1" x14ac:dyDescent="0.25">
      <c r="A198" s="30">
        <v>5121</v>
      </c>
      <c r="B198" s="41" t="s">
        <v>192</v>
      </c>
      <c r="C198" s="190">
        <f t="shared" si="188"/>
        <v>0</v>
      </c>
      <c r="D198" s="265"/>
      <c r="E198" s="43"/>
      <c r="F198" s="88">
        <f t="shared" ref="F198:F202" si="229">D198+E198</f>
        <v>0</v>
      </c>
      <c r="G198" s="230"/>
      <c r="H198" s="43"/>
      <c r="I198" s="155">
        <f t="shared" ref="I198:I202" si="230">G198+H198</f>
        <v>0</v>
      </c>
      <c r="J198" s="265"/>
      <c r="K198" s="43"/>
      <c r="L198" s="88">
        <f t="shared" ref="L198:L202" si="231">J198+K198</f>
        <v>0</v>
      </c>
      <c r="M198" s="230"/>
      <c r="N198" s="43"/>
      <c r="O198" s="155">
        <f t="shared" ref="O198:O202" si="232">M198+N198</f>
        <v>0</v>
      </c>
      <c r="P198" s="311"/>
      <c r="Q198" s="331"/>
      <c r="R198" s="405"/>
      <c r="S198" s="405"/>
      <c r="T198" s="405"/>
    </row>
    <row r="199" spans="1:20" ht="24" hidden="1" x14ac:dyDescent="0.25">
      <c r="A199" s="30">
        <v>5129</v>
      </c>
      <c r="B199" s="41" t="s">
        <v>193</v>
      </c>
      <c r="C199" s="190">
        <f t="shared" si="188"/>
        <v>0</v>
      </c>
      <c r="D199" s="265"/>
      <c r="E199" s="43"/>
      <c r="F199" s="88">
        <f t="shared" si="229"/>
        <v>0</v>
      </c>
      <c r="G199" s="230"/>
      <c r="H199" s="43"/>
      <c r="I199" s="155">
        <f t="shared" si="230"/>
        <v>0</v>
      </c>
      <c r="J199" s="265"/>
      <c r="K199" s="43"/>
      <c r="L199" s="88">
        <f t="shared" si="231"/>
        <v>0</v>
      </c>
      <c r="M199" s="230"/>
      <c r="N199" s="43"/>
      <c r="O199" s="155">
        <f t="shared" si="232"/>
        <v>0</v>
      </c>
      <c r="P199" s="311"/>
      <c r="Q199" s="331"/>
      <c r="R199" s="405"/>
      <c r="S199" s="405"/>
      <c r="T199" s="405"/>
    </row>
    <row r="200" spans="1:20" hidden="1" x14ac:dyDescent="0.25">
      <c r="A200" s="72">
        <v>5130</v>
      </c>
      <c r="B200" s="41" t="s">
        <v>194</v>
      </c>
      <c r="C200" s="190">
        <f t="shared" si="188"/>
        <v>0</v>
      </c>
      <c r="D200" s="265"/>
      <c r="E200" s="43"/>
      <c r="F200" s="88">
        <f t="shared" si="229"/>
        <v>0</v>
      </c>
      <c r="G200" s="230"/>
      <c r="H200" s="43"/>
      <c r="I200" s="155">
        <f t="shared" si="230"/>
        <v>0</v>
      </c>
      <c r="J200" s="265"/>
      <c r="K200" s="43"/>
      <c r="L200" s="88">
        <f t="shared" si="231"/>
        <v>0</v>
      </c>
      <c r="M200" s="230"/>
      <c r="N200" s="43"/>
      <c r="O200" s="155">
        <f t="shared" si="232"/>
        <v>0</v>
      </c>
      <c r="P200" s="311"/>
      <c r="Q200" s="331"/>
      <c r="R200" s="405"/>
      <c r="S200" s="405"/>
      <c r="T200" s="405"/>
    </row>
    <row r="201" spans="1:20" hidden="1" x14ac:dyDescent="0.25">
      <c r="A201" s="72">
        <v>5140</v>
      </c>
      <c r="B201" s="41" t="s">
        <v>195</v>
      </c>
      <c r="C201" s="190">
        <f t="shared" si="188"/>
        <v>0</v>
      </c>
      <c r="D201" s="265"/>
      <c r="E201" s="43"/>
      <c r="F201" s="88">
        <f t="shared" si="229"/>
        <v>0</v>
      </c>
      <c r="G201" s="230"/>
      <c r="H201" s="43"/>
      <c r="I201" s="155">
        <f t="shared" si="230"/>
        <v>0</v>
      </c>
      <c r="J201" s="265"/>
      <c r="K201" s="43"/>
      <c r="L201" s="88">
        <f t="shared" si="231"/>
        <v>0</v>
      </c>
      <c r="M201" s="230"/>
      <c r="N201" s="43"/>
      <c r="O201" s="155">
        <f t="shared" si="232"/>
        <v>0</v>
      </c>
      <c r="P201" s="311"/>
      <c r="Q201" s="331"/>
      <c r="R201" s="405"/>
      <c r="S201" s="405"/>
      <c r="T201" s="405"/>
    </row>
    <row r="202" spans="1:20" ht="24" hidden="1" x14ac:dyDescent="0.25">
      <c r="A202" s="72">
        <v>5170</v>
      </c>
      <c r="B202" s="41" t="s">
        <v>196</v>
      </c>
      <c r="C202" s="190">
        <f t="shared" si="188"/>
        <v>0</v>
      </c>
      <c r="D202" s="265"/>
      <c r="E202" s="43"/>
      <c r="F202" s="88">
        <f t="shared" si="229"/>
        <v>0</v>
      </c>
      <c r="G202" s="230"/>
      <c r="H202" s="43"/>
      <c r="I202" s="155">
        <f t="shared" si="230"/>
        <v>0</v>
      </c>
      <c r="J202" s="265"/>
      <c r="K202" s="43"/>
      <c r="L202" s="88">
        <f t="shared" si="231"/>
        <v>0</v>
      </c>
      <c r="M202" s="230"/>
      <c r="N202" s="43"/>
      <c r="O202" s="155">
        <f t="shared" si="232"/>
        <v>0</v>
      </c>
      <c r="P202" s="311"/>
      <c r="Q202" s="331"/>
      <c r="R202" s="405"/>
      <c r="S202" s="405"/>
      <c r="T202" s="405"/>
    </row>
    <row r="203" spans="1:20" x14ac:dyDescent="0.25">
      <c r="A203" s="34">
        <v>5200</v>
      </c>
      <c r="B203" s="69" t="s">
        <v>197</v>
      </c>
      <c r="C203" s="188">
        <f t="shared" si="188"/>
        <v>1500</v>
      </c>
      <c r="D203" s="127">
        <f>D204+D214+D215+D224+D225+D226+D228</f>
        <v>0</v>
      </c>
      <c r="E203" s="120">
        <f t="shared" ref="E203" si="233">E204+E214+E215+E224+E225+E226+E228</f>
        <v>0</v>
      </c>
      <c r="F203" s="314">
        <f>F204+F214+F215+F224+F225+F226+F228</f>
        <v>0</v>
      </c>
      <c r="G203" s="228">
        <f>G204+G214+G215+G224+G225+G226+G228</f>
        <v>0</v>
      </c>
      <c r="H203" s="120">
        <f t="shared" ref="H203:I203" si="234">H204+H214+H215+H224+H225+H226+H228</f>
        <v>0</v>
      </c>
      <c r="I203" s="314">
        <f t="shared" si="234"/>
        <v>0</v>
      </c>
      <c r="J203" s="127">
        <f>J204+J214+J215+J224+J225+J226+J228</f>
        <v>1500</v>
      </c>
      <c r="K203" s="36">
        <f t="shared" ref="K203:O203" si="235">K204+K214+K215+K224+K225+K226+K228</f>
        <v>0</v>
      </c>
      <c r="L203" s="174">
        <f t="shared" si="235"/>
        <v>1500</v>
      </c>
      <c r="M203" s="228">
        <f t="shared" si="235"/>
        <v>0</v>
      </c>
      <c r="N203" s="36">
        <f t="shared" si="235"/>
        <v>0</v>
      </c>
      <c r="O203" s="120">
        <f t="shared" si="235"/>
        <v>0</v>
      </c>
      <c r="P203" s="314"/>
      <c r="Q203" s="331"/>
      <c r="R203" s="405"/>
      <c r="S203" s="405"/>
      <c r="T203" s="405"/>
    </row>
    <row r="204" spans="1:20" hidden="1" x14ac:dyDescent="0.25">
      <c r="A204" s="70">
        <v>5210</v>
      </c>
      <c r="B204" s="55" t="s">
        <v>198</v>
      </c>
      <c r="C204" s="195">
        <f t="shared" si="188"/>
        <v>0</v>
      </c>
      <c r="D204" s="82">
        <f>SUM(D205:D213)</f>
        <v>0</v>
      </c>
      <c r="E204" s="71">
        <f>SUM(E205:E213)</f>
        <v>0</v>
      </c>
      <c r="F204" s="172">
        <f t="shared" ref="F204:N204" si="236">SUM(F205:F213)</f>
        <v>0</v>
      </c>
      <c r="G204" s="229">
        <f>SUM(G205:G213)</f>
        <v>0</v>
      </c>
      <c r="H204" s="71">
        <f t="shared" si="236"/>
        <v>0</v>
      </c>
      <c r="I204" s="153">
        <f t="shared" si="236"/>
        <v>0</v>
      </c>
      <c r="J204" s="82">
        <f>SUM(J205:J213)</f>
        <v>0</v>
      </c>
      <c r="K204" s="71">
        <f t="shared" si="236"/>
        <v>0</v>
      </c>
      <c r="L204" s="172">
        <f t="shared" si="236"/>
        <v>0</v>
      </c>
      <c r="M204" s="229">
        <f t="shared" si="236"/>
        <v>0</v>
      </c>
      <c r="N204" s="71">
        <f t="shared" si="236"/>
        <v>0</v>
      </c>
      <c r="O204" s="153">
        <f>SUM(O205:O213)</f>
        <v>0</v>
      </c>
      <c r="P204" s="309"/>
      <c r="Q204" s="331"/>
      <c r="R204" s="405"/>
      <c r="S204" s="405"/>
      <c r="T204" s="405"/>
    </row>
    <row r="205" spans="1:20" hidden="1" x14ac:dyDescent="0.25">
      <c r="A205" s="27">
        <v>5211</v>
      </c>
      <c r="B205" s="38" t="s">
        <v>199</v>
      </c>
      <c r="C205" s="189">
        <f t="shared" si="188"/>
        <v>0</v>
      </c>
      <c r="D205" s="264"/>
      <c r="E205" s="40"/>
      <c r="F205" s="89">
        <f t="shared" ref="F205:F214" si="237">D205+E205</f>
        <v>0</v>
      </c>
      <c r="G205" s="220"/>
      <c r="H205" s="40"/>
      <c r="I205" s="154">
        <f t="shared" ref="I205:I214" si="238">G205+H205</f>
        <v>0</v>
      </c>
      <c r="J205" s="264"/>
      <c r="K205" s="40"/>
      <c r="L205" s="89">
        <f t="shared" ref="L205:L214" si="239">J205+K205</f>
        <v>0</v>
      </c>
      <c r="M205" s="220"/>
      <c r="N205" s="40"/>
      <c r="O205" s="154">
        <f t="shared" ref="O205:O214" si="240">M205+N205</f>
        <v>0</v>
      </c>
      <c r="P205" s="310"/>
      <c r="Q205" s="331"/>
      <c r="R205" s="405"/>
      <c r="S205" s="405"/>
      <c r="T205" s="405"/>
    </row>
    <row r="206" spans="1:20" hidden="1" x14ac:dyDescent="0.25">
      <c r="A206" s="30">
        <v>5212</v>
      </c>
      <c r="B206" s="41" t="s">
        <v>200</v>
      </c>
      <c r="C206" s="190">
        <f t="shared" si="188"/>
        <v>0</v>
      </c>
      <c r="D206" s="265"/>
      <c r="E206" s="43"/>
      <c r="F206" s="88">
        <f t="shared" si="237"/>
        <v>0</v>
      </c>
      <c r="G206" s="230"/>
      <c r="H206" s="43"/>
      <c r="I206" s="155">
        <f t="shared" si="238"/>
        <v>0</v>
      </c>
      <c r="J206" s="265"/>
      <c r="K206" s="43"/>
      <c r="L206" s="88">
        <f t="shared" si="239"/>
        <v>0</v>
      </c>
      <c r="M206" s="230"/>
      <c r="N206" s="43"/>
      <c r="O206" s="155">
        <f t="shared" si="240"/>
        <v>0</v>
      </c>
      <c r="P206" s="311"/>
      <c r="Q206" s="331"/>
      <c r="R206" s="405"/>
      <c r="S206" s="405"/>
      <c r="T206" s="405"/>
    </row>
    <row r="207" spans="1:20" hidden="1" x14ac:dyDescent="0.25">
      <c r="A207" s="30">
        <v>5213</v>
      </c>
      <c r="B207" s="41" t="s">
        <v>201</v>
      </c>
      <c r="C207" s="190">
        <f t="shared" si="188"/>
        <v>0</v>
      </c>
      <c r="D207" s="265"/>
      <c r="E207" s="43"/>
      <c r="F207" s="88">
        <f t="shared" si="237"/>
        <v>0</v>
      </c>
      <c r="G207" s="230"/>
      <c r="H207" s="43"/>
      <c r="I207" s="155">
        <f t="shared" si="238"/>
        <v>0</v>
      </c>
      <c r="J207" s="265"/>
      <c r="K207" s="43"/>
      <c r="L207" s="88">
        <f t="shared" si="239"/>
        <v>0</v>
      </c>
      <c r="M207" s="230"/>
      <c r="N207" s="43"/>
      <c r="O207" s="155">
        <f t="shared" si="240"/>
        <v>0</v>
      </c>
      <c r="P207" s="311"/>
      <c r="Q207" s="331"/>
      <c r="R207" s="405"/>
      <c r="S207" s="405"/>
      <c r="T207" s="405"/>
    </row>
    <row r="208" spans="1:20" hidden="1" x14ac:dyDescent="0.25">
      <c r="A208" s="30">
        <v>5214</v>
      </c>
      <c r="B208" s="41" t="s">
        <v>202</v>
      </c>
      <c r="C208" s="190">
        <f t="shared" si="188"/>
        <v>0</v>
      </c>
      <c r="D208" s="265"/>
      <c r="E208" s="43"/>
      <c r="F208" s="88">
        <f t="shared" si="237"/>
        <v>0</v>
      </c>
      <c r="G208" s="230"/>
      <c r="H208" s="43"/>
      <c r="I208" s="155">
        <f t="shared" si="238"/>
        <v>0</v>
      </c>
      <c r="J208" s="265"/>
      <c r="K208" s="43"/>
      <c r="L208" s="88">
        <f t="shared" si="239"/>
        <v>0</v>
      </c>
      <c r="M208" s="230"/>
      <c r="N208" s="43"/>
      <c r="O208" s="155">
        <f t="shared" si="240"/>
        <v>0</v>
      </c>
      <c r="P208" s="311"/>
      <c r="Q208" s="331"/>
      <c r="R208" s="405"/>
      <c r="S208" s="405"/>
      <c r="T208" s="405"/>
    </row>
    <row r="209" spans="1:20" hidden="1" x14ac:dyDescent="0.25">
      <c r="A209" s="30">
        <v>5215</v>
      </c>
      <c r="B209" s="41" t="s">
        <v>203</v>
      </c>
      <c r="C209" s="190">
        <f t="shared" si="188"/>
        <v>0</v>
      </c>
      <c r="D209" s="265"/>
      <c r="E209" s="43"/>
      <c r="F209" s="88">
        <f t="shared" si="237"/>
        <v>0</v>
      </c>
      <c r="G209" s="230"/>
      <c r="H209" s="43"/>
      <c r="I209" s="155">
        <f t="shared" si="238"/>
        <v>0</v>
      </c>
      <c r="J209" s="265"/>
      <c r="K209" s="43"/>
      <c r="L209" s="88">
        <f t="shared" si="239"/>
        <v>0</v>
      </c>
      <c r="M209" s="230"/>
      <c r="N209" s="43"/>
      <c r="O209" s="155">
        <f t="shared" si="240"/>
        <v>0</v>
      </c>
      <c r="P209" s="311"/>
      <c r="Q209" s="331"/>
      <c r="R209" s="405"/>
      <c r="S209" s="405"/>
      <c r="T209" s="405"/>
    </row>
    <row r="210" spans="1:20" ht="24" hidden="1" x14ac:dyDescent="0.25">
      <c r="A210" s="30">
        <v>5216</v>
      </c>
      <c r="B210" s="41" t="s">
        <v>204</v>
      </c>
      <c r="C210" s="190">
        <f t="shared" si="188"/>
        <v>0</v>
      </c>
      <c r="D210" s="265"/>
      <c r="E210" s="43"/>
      <c r="F210" s="88">
        <f t="shared" si="237"/>
        <v>0</v>
      </c>
      <c r="G210" s="230"/>
      <c r="H210" s="43"/>
      <c r="I210" s="155">
        <f t="shared" si="238"/>
        <v>0</v>
      </c>
      <c r="J210" s="265"/>
      <c r="K210" s="43"/>
      <c r="L210" s="88">
        <f t="shared" si="239"/>
        <v>0</v>
      </c>
      <c r="M210" s="230"/>
      <c r="N210" s="43"/>
      <c r="O210" s="155">
        <f t="shared" si="240"/>
        <v>0</v>
      </c>
      <c r="P210" s="311"/>
      <c r="Q210" s="331"/>
      <c r="R210" s="405"/>
      <c r="S210" s="405"/>
      <c r="T210" s="405"/>
    </row>
    <row r="211" spans="1:20" hidden="1" x14ac:dyDescent="0.25">
      <c r="A211" s="30">
        <v>5217</v>
      </c>
      <c r="B211" s="41" t="s">
        <v>205</v>
      </c>
      <c r="C211" s="190">
        <f t="shared" si="188"/>
        <v>0</v>
      </c>
      <c r="D211" s="265"/>
      <c r="E211" s="43"/>
      <c r="F211" s="88">
        <f t="shared" si="237"/>
        <v>0</v>
      </c>
      <c r="G211" s="230"/>
      <c r="H211" s="43"/>
      <c r="I211" s="155">
        <f t="shared" si="238"/>
        <v>0</v>
      </c>
      <c r="J211" s="265"/>
      <c r="K211" s="43"/>
      <c r="L211" s="88">
        <f t="shared" si="239"/>
        <v>0</v>
      </c>
      <c r="M211" s="230"/>
      <c r="N211" s="43"/>
      <c r="O211" s="155">
        <f t="shared" si="240"/>
        <v>0</v>
      </c>
      <c r="P211" s="311"/>
      <c r="Q211" s="331"/>
      <c r="R211" s="405"/>
      <c r="S211" s="405"/>
      <c r="T211" s="405"/>
    </row>
    <row r="212" spans="1:20" hidden="1" x14ac:dyDescent="0.25">
      <c r="A212" s="30">
        <v>5218</v>
      </c>
      <c r="B212" s="41" t="s">
        <v>206</v>
      </c>
      <c r="C212" s="190">
        <f t="shared" si="188"/>
        <v>0</v>
      </c>
      <c r="D212" s="265"/>
      <c r="E212" s="43"/>
      <c r="F212" s="88">
        <f t="shared" si="237"/>
        <v>0</v>
      </c>
      <c r="G212" s="230"/>
      <c r="H212" s="43"/>
      <c r="I212" s="155">
        <f t="shared" si="238"/>
        <v>0</v>
      </c>
      <c r="J212" s="265"/>
      <c r="K212" s="43"/>
      <c r="L212" s="88">
        <f t="shared" si="239"/>
        <v>0</v>
      </c>
      <c r="M212" s="230"/>
      <c r="N212" s="43"/>
      <c r="O212" s="155">
        <f t="shared" si="240"/>
        <v>0</v>
      </c>
      <c r="P212" s="311"/>
      <c r="Q212" s="331"/>
      <c r="R212" s="405"/>
      <c r="S212" s="405"/>
      <c r="T212" s="405"/>
    </row>
    <row r="213" spans="1:20" hidden="1" x14ac:dyDescent="0.25">
      <c r="A213" s="30">
        <v>5219</v>
      </c>
      <c r="B213" s="41" t="s">
        <v>207</v>
      </c>
      <c r="C213" s="190">
        <f t="shared" si="188"/>
        <v>0</v>
      </c>
      <c r="D213" s="265"/>
      <c r="E213" s="43"/>
      <c r="F213" s="88">
        <f t="shared" si="237"/>
        <v>0</v>
      </c>
      <c r="G213" s="230"/>
      <c r="H213" s="43"/>
      <c r="I213" s="155">
        <f t="shared" si="238"/>
        <v>0</v>
      </c>
      <c r="J213" s="265"/>
      <c r="K213" s="43"/>
      <c r="L213" s="88">
        <f t="shared" si="239"/>
        <v>0</v>
      </c>
      <c r="M213" s="230"/>
      <c r="N213" s="43"/>
      <c r="O213" s="155">
        <f t="shared" si="240"/>
        <v>0</v>
      </c>
      <c r="P213" s="311"/>
      <c r="Q213" s="331"/>
      <c r="R213" s="405"/>
      <c r="S213" s="405"/>
      <c r="T213" s="405"/>
    </row>
    <row r="214" spans="1:20" ht="13.5" hidden="1" customHeight="1" x14ac:dyDescent="0.25">
      <c r="A214" s="72">
        <v>5220</v>
      </c>
      <c r="B214" s="41" t="s">
        <v>208</v>
      </c>
      <c r="C214" s="190">
        <f t="shared" si="188"/>
        <v>0</v>
      </c>
      <c r="D214" s="265"/>
      <c r="E214" s="43"/>
      <c r="F214" s="88">
        <f t="shared" si="237"/>
        <v>0</v>
      </c>
      <c r="G214" s="230"/>
      <c r="H214" s="43"/>
      <c r="I214" s="155">
        <f t="shared" si="238"/>
        <v>0</v>
      </c>
      <c r="J214" s="265"/>
      <c r="K214" s="43"/>
      <c r="L214" s="88">
        <f t="shared" si="239"/>
        <v>0</v>
      </c>
      <c r="M214" s="230"/>
      <c r="N214" s="43"/>
      <c r="O214" s="155">
        <f t="shared" si="240"/>
        <v>0</v>
      </c>
      <c r="P214" s="311"/>
      <c r="Q214" s="331"/>
      <c r="R214" s="405"/>
      <c r="S214" s="405"/>
      <c r="T214" s="405"/>
    </row>
    <row r="215" spans="1:20" x14ac:dyDescent="0.25">
      <c r="A215" s="72">
        <v>5230</v>
      </c>
      <c r="B215" s="41" t="s">
        <v>209</v>
      </c>
      <c r="C215" s="190">
        <f t="shared" si="188"/>
        <v>1200</v>
      </c>
      <c r="D215" s="129">
        <f>SUM(D216:D223)</f>
        <v>0</v>
      </c>
      <c r="E215" s="87">
        <f t="shared" ref="E215" si="241">SUM(E216:E223)</f>
        <v>0</v>
      </c>
      <c r="F215" s="312">
        <f>SUM(F216:F223)</f>
        <v>0</v>
      </c>
      <c r="G215" s="231">
        <f>SUM(G216:G223)</f>
        <v>0</v>
      </c>
      <c r="H215" s="87">
        <f t="shared" ref="H215:I215" si="242">SUM(H216:H223)</f>
        <v>0</v>
      </c>
      <c r="I215" s="312">
        <f t="shared" si="242"/>
        <v>0</v>
      </c>
      <c r="J215" s="129">
        <f>SUM(J216:J223)</f>
        <v>1200</v>
      </c>
      <c r="K215" s="73">
        <f t="shared" ref="K215:N215" si="243">SUM(K216:K223)</f>
        <v>0</v>
      </c>
      <c r="L215" s="93">
        <f t="shared" si="243"/>
        <v>1200</v>
      </c>
      <c r="M215" s="231">
        <f t="shared" si="243"/>
        <v>0</v>
      </c>
      <c r="N215" s="73">
        <f t="shared" si="243"/>
        <v>0</v>
      </c>
      <c r="O215" s="87">
        <f>SUM(O216:O223)</f>
        <v>0</v>
      </c>
      <c r="P215" s="312"/>
      <c r="Q215" s="331"/>
      <c r="R215" s="405"/>
      <c r="S215" s="405"/>
      <c r="T215" s="405"/>
    </row>
    <row r="216" spans="1:20" hidden="1" x14ac:dyDescent="0.25">
      <c r="A216" s="30">
        <v>5231</v>
      </c>
      <c r="B216" s="41" t="s">
        <v>210</v>
      </c>
      <c r="C216" s="190">
        <f t="shared" si="188"/>
        <v>0</v>
      </c>
      <c r="D216" s="265"/>
      <c r="E216" s="43"/>
      <c r="F216" s="88">
        <f t="shared" ref="F216:F225" si="244">D216+E216</f>
        <v>0</v>
      </c>
      <c r="G216" s="230"/>
      <c r="H216" s="43"/>
      <c r="I216" s="155">
        <f t="shared" ref="I216:I225" si="245">G216+H216</f>
        <v>0</v>
      </c>
      <c r="J216" s="265"/>
      <c r="K216" s="43"/>
      <c r="L216" s="88">
        <f t="shared" ref="L216:L225" si="246">J216+K216</f>
        <v>0</v>
      </c>
      <c r="M216" s="230"/>
      <c r="N216" s="43"/>
      <c r="O216" s="155">
        <f t="shared" ref="O216:O225" si="247">M216+N216</f>
        <v>0</v>
      </c>
      <c r="P216" s="311"/>
      <c r="Q216" s="331"/>
      <c r="R216" s="405"/>
      <c r="S216" s="405"/>
      <c r="T216" s="405"/>
    </row>
    <row r="217" spans="1:20" hidden="1" x14ac:dyDescent="0.25">
      <c r="A217" s="30">
        <v>5232</v>
      </c>
      <c r="B217" s="41" t="s">
        <v>211</v>
      </c>
      <c r="C217" s="190">
        <f t="shared" si="188"/>
        <v>0</v>
      </c>
      <c r="D217" s="265"/>
      <c r="E217" s="43"/>
      <c r="F217" s="88">
        <f t="shared" si="244"/>
        <v>0</v>
      </c>
      <c r="G217" s="230"/>
      <c r="H217" s="43"/>
      <c r="I217" s="155">
        <f t="shared" si="245"/>
        <v>0</v>
      </c>
      <c r="J217" s="265"/>
      <c r="K217" s="43"/>
      <c r="L217" s="88">
        <f t="shared" si="246"/>
        <v>0</v>
      </c>
      <c r="M217" s="230"/>
      <c r="N217" s="43"/>
      <c r="O217" s="155">
        <f t="shared" si="247"/>
        <v>0</v>
      </c>
      <c r="P217" s="311"/>
      <c r="Q217" s="331"/>
      <c r="R217" s="405"/>
      <c r="S217" s="405"/>
      <c r="T217" s="405"/>
    </row>
    <row r="218" spans="1:20" hidden="1" x14ac:dyDescent="0.25">
      <c r="A218" s="30">
        <v>5233</v>
      </c>
      <c r="B218" s="41" t="s">
        <v>212</v>
      </c>
      <c r="C218" s="190">
        <f t="shared" si="188"/>
        <v>0</v>
      </c>
      <c r="D218" s="265"/>
      <c r="E218" s="43"/>
      <c r="F218" s="88">
        <f t="shared" si="244"/>
        <v>0</v>
      </c>
      <c r="G218" s="230"/>
      <c r="H218" s="43"/>
      <c r="I218" s="155">
        <f t="shared" si="245"/>
        <v>0</v>
      </c>
      <c r="J218" s="265"/>
      <c r="K218" s="43"/>
      <c r="L218" s="88">
        <f t="shared" si="246"/>
        <v>0</v>
      </c>
      <c r="M218" s="230"/>
      <c r="N218" s="43"/>
      <c r="O218" s="155">
        <f t="shared" si="247"/>
        <v>0</v>
      </c>
      <c r="P218" s="311"/>
      <c r="Q218" s="331"/>
      <c r="R218" s="405"/>
      <c r="S218" s="405"/>
      <c r="T218" s="405"/>
    </row>
    <row r="219" spans="1:20" ht="24" hidden="1" x14ac:dyDescent="0.25">
      <c r="A219" s="30">
        <v>5234</v>
      </c>
      <c r="B219" s="41" t="s">
        <v>213</v>
      </c>
      <c r="C219" s="190">
        <f t="shared" si="188"/>
        <v>0</v>
      </c>
      <c r="D219" s="265"/>
      <c r="E219" s="43"/>
      <c r="F219" s="88">
        <f t="shared" si="244"/>
        <v>0</v>
      </c>
      <c r="G219" s="230"/>
      <c r="H219" s="43"/>
      <c r="I219" s="155">
        <f t="shared" si="245"/>
        <v>0</v>
      </c>
      <c r="J219" s="265"/>
      <c r="K219" s="43"/>
      <c r="L219" s="88">
        <f t="shared" si="246"/>
        <v>0</v>
      </c>
      <c r="M219" s="230"/>
      <c r="N219" s="43"/>
      <c r="O219" s="155">
        <f t="shared" si="247"/>
        <v>0</v>
      </c>
      <c r="P219" s="311"/>
      <c r="Q219" s="331"/>
      <c r="R219" s="405"/>
      <c r="S219" s="405"/>
      <c r="T219" s="405"/>
    </row>
    <row r="220" spans="1:20" ht="14.25" hidden="1" customHeight="1" x14ac:dyDescent="0.25">
      <c r="A220" s="30">
        <v>5236</v>
      </c>
      <c r="B220" s="41" t="s">
        <v>214</v>
      </c>
      <c r="C220" s="190">
        <f t="shared" si="188"/>
        <v>0</v>
      </c>
      <c r="D220" s="265"/>
      <c r="E220" s="43"/>
      <c r="F220" s="88">
        <f t="shared" si="244"/>
        <v>0</v>
      </c>
      <c r="G220" s="230"/>
      <c r="H220" s="43"/>
      <c r="I220" s="155">
        <f t="shared" si="245"/>
        <v>0</v>
      </c>
      <c r="J220" s="265"/>
      <c r="K220" s="43"/>
      <c r="L220" s="88">
        <f t="shared" si="246"/>
        <v>0</v>
      </c>
      <c r="M220" s="230"/>
      <c r="N220" s="43"/>
      <c r="O220" s="155">
        <f t="shared" si="247"/>
        <v>0</v>
      </c>
      <c r="P220" s="311"/>
      <c r="Q220" s="331"/>
      <c r="R220" s="405"/>
      <c r="S220" s="405"/>
      <c r="T220" s="405"/>
    </row>
    <row r="221" spans="1:20" ht="14.25" hidden="1" customHeight="1" x14ac:dyDescent="0.25">
      <c r="A221" s="30">
        <v>5237</v>
      </c>
      <c r="B221" s="41" t="s">
        <v>215</v>
      </c>
      <c r="C221" s="190">
        <f t="shared" si="188"/>
        <v>0</v>
      </c>
      <c r="D221" s="265"/>
      <c r="E221" s="43"/>
      <c r="F221" s="88">
        <f t="shared" si="244"/>
        <v>0</v>
      </c>
      <c r="G221" s="230"/>
      <c r="H221" s="43"/>
      <c r="I221" s="155">
        <f t="shared" si="245"/>
        <v>0</v>
      </c>
      <c r="J221" s="265"/>
      <c r="K221" s="43"/>
      <c r="L221" s="88">
        <f t="shared" si="246"/>
        <v>0</v>
      </c>
      <c r="M221" s="230"/>
      <c r="N221" s="43"/>
      <c r="O221" s="155">
        <f t="shared" si="247"/>
        <v>0</v>
      </c>
      <c r="P221" s="311"/>
      <c r="Q221" s="331"/>
      <c r="R221" s="405"/>
      <c r="S221" s="405"/>
      <c r="T221" s="405"/>
    </row>
    <row r="222" spans="1:20" ht="24" hidden="1" x14ac:dyDescent="0.25">
      <c r="A222" s="30">
        <v>5238</v>
      </c>
      <c r="B222" s="41" t="s">
        <v>216</v>
      </c>
      <c r="C222" s="190">
        <f t="shared" si="188"/>
        <v>0</v>
      </c>
      <c r="D222" s="265"/>
      <c r="E222" s="43"/>
      <c r="F222" s="88">
        <f t="shared" si="244"/>
        <v>0</v>
      </c>
      <c r="G222" s="230"/>
      <c r="H222" s="43"/>
      <c r="I222" s="155">
        <f t="shared" si="245"/>
        <v>0</v>
      </c>
      <c r="J222" s="265"/>
      <c r="K222" s="43"/>
      <c r="L222" s="88">
        <f t="shared" si="246"/>
        <v>0</v>
      </c>
      <c r="M222" s="230"/>
      <c r="N222" s="43"/>
      <c r="O222" s="155">
        <f t="shared" si="247"/>
        <v>0</v>
      </c>
      <c r="P222" s="311"/>
      <c r="Q222" s="331"/>
      <c r="R222" s="405"/>
      <c r="S222" s="405"/>
      <c r="T222" s="405"/>
    </row>
    <row r="223" spans="1:20" ht="24" x14ac:dyDescent="0.25">
      <c r="A223" s="30">
        <v>5239</v>
      </c>
      <c r="B223" s="41" t="s">
        <v>217</v>
      </c>
      <c r="C223" s="190">
        <f t="shared" si="188"/>
        <v>1200</v>
      </c>
      <c r="D223" s="265"/>
      <c r="E223" s="155"/>
      <c r="F223" s="311">
        <f t="shared" si="244"/>
        <v>0</v>
      </c>
      <c r="G223" s="230"/>
      <c r="H223" s="155"/>
      <c r="I223" s="311">
        <f t="shared" si="245"/>
        <v>0</v>
      </c>
      <c r="J223" s="265">
        <v>1200</v>
      </c>
      <c r="K223" s="43"/>
      <c r="L223" s="88">
        <f t="shared" si="246"/>
        <v>1200</v>
      </c>
      <c r="M223" s="230"/>
      <c r="N223" s="43"/>
      <c r="O223" s="155">
        <f t="shared" si="247"/>
        <v>0</v>
      </c>
      <c r="P223" s="311"/>
      <c r="Q223" s="331"/>
      <c r="R223" s="405"/>
      <c r="S223" s="405"/>
      <c r="T223" s="405"/>
    </row>
    <row r="224" spans="1:20" ht="24" hidden="1" x14ac:dyDescent="0.25">
      <c r="A224" s="72">
        <v>5240</v>
      </c>
      <c r="B224" s="41" t="s">
        <v>218</v>
      </c>
      <c r="C224" s="190">
        <f t="shared" si="188"/>
        <v>0</v>
      </c>
      <c r="D224" s="265"/>
      <c r="E224" s="43"/>
      <c r="F224" s="88">
        <f t="shared" si="244"/>
        <v>0</v>
      </c>
      <c r="G224" s="230"/>
      <c r="H224" s="43"/>
      <c r="I224" s="155">
        <f t="shared" si="245"/>
        <v>0</v>
      </c>
      <c r="J224" s="265"/>
      <c r="K224" s="43"/>
      <c r="L224" s="88">
        <f t="shared" si="246"/>
        <v>0</v>
      </c>
      <c r="M224" s="230"/>
      <c r="N224" s="43"/>
      <c r="O224" s="155">
        <f t="shared" si="247"/>
        <v>0</v>
      </c>
      <c r="P224" s="311"/>
      <c r="Q224" s="331"/>
      <c r="R224" s="405"/>
      <c r="S224" s="405"/>
      <c r="T224" s="405"/>
    </row>
    <row r="225" spans="1:20" hidden="1" x14ac:dyDescent="0.25">
      <c r="A225" s="72">
        <v>5250</v>
      </c>
      <c r="B225" s="41" t="s">
        <v>219</v>
      </c>
      <c r="C225" s="190">
        <f t="shared" si="188"/>
        <v>0</v>
      </c>
      <c r="D225" s="265"/>
      <c r="E225" s="43"/>
      <c r="F225" s="88">
        <f t="shared" si="244"/>
        <v>0</v>
      </c>
      <c r="G225" s="230"/>
      <c r="H225" s="43"/>
      <c r="I225" s="155">
        <f t="shared" si="245"/>
        <v>0</v>
      </c>
      <c r="J225" s="265"/>
      <c r="K225" s="43"/>
      <c r="L225" s="88">
        <f t="shared" si="246"/>
        <v>0</v>
      </c>
      <c r="M225" s="230"/>
      <c r="N225" s="43"/>
      <c r="O225" s="155">
        <f t="shared" si="247"/>
        <v>0</v>
      </c>
      <c r="P225" s="311"/>
      <c r="Q225" s="331"/>
      <c r="R225" s="405"/>
      <c r="S225" s="405"/>
      <c r="T225" s="405"/>
    </row>
    <row r="226" spans="1:20" x14ac:dyDescent="0.25">
      <c r="A226" s="72">
        <v>5260</v>
      </c>
      <c r="B226" s="41" t="s">
        <v>220</v>
      </c>
      <c r="C226" s="190">
        <f t="shared" si="188"/>
        <v>300</v>
      </c>
      <c r="D226" s="129">
        <f>SUM(D227)</f>
        <v>0</v>
      </c>
      <c r="E226" s="87">
        <f t="shared" ref="E226" si="248">SUM(E227)</f>
        <v>0</v>
      </c>
      <c r="F226" s="312">
        <f>SUM(F227)</f>
        <v>0</v>
      </c>
      <c r="G226" s="231">
        <f>SUM(G227)</f>
        <v>0</v>
      </c>
      <c r="H226" s="87">
        <f t="shared" ref="H226:I226" si="249">SUM(H227)</f>
        <v>0</v>
      </c>
      <c r="I226" s="312">
        <f t="shared" si="249"/>
        <v>0</v>
      </c>
      <c r="J226" s="129">
        <f>SUM(J227)</f>
        <v>300</v>
      </c>
      <c r="K226" s="73">
        <f t="shared" ref="K226:N226" si="250">SUM(K227)</f>
        <v>0</v>
      </c>
      <c r="L226" s="93">
        <f t="shared" si="250"/>
        <v>300</v>
      </c>
      <c r="M226" s="231">
        <f t="shared" si="250"/>
        <v>0</v>
      </c>
      <c r="N226" s="73">
        <f t="shared" si="250"/>
        <v>0</v>
      </c>
      <c r="O226" s="87">
        <f>SUM(O227)</f>
        <v>0</v>
      </c>
      <c r="P226" s="312"/>
      <c r="Q226" s="331"/>
      <c r="R226" s="405"/>
      <c r="S226" s="405"/>
      <c r="T226" s="405"/>
    </row>
    <row r="227" spans="1:20" ht="24" x14ac:dyDescent="0.25">
      <c r="A227" s="30">
        <v>5269</v>
      </c>
      <c r="B227" s="41" t="s">
        <v>221</v>
      </c>
      <c r="C227" s="190">
        <f t="shared" si="188"/>
        <v>300</v>
      </c>
      <c r="D227" s="265"/>
      <c r="E227" s="155"/>
      <c r="F227" s="311">
        <f t="shared" ref="F227:F228" si="251">D227+E227</f>
        <v>0</v>
      </c>
      <c r="G227" s="230"/>
      <c r="H227" s="155"/>
      <c r="I227" s="311">
        <f t="shared" ref="I227:I228" si="252">G227+H227</f>
        <v>0</v>
      </c>
      <c r="J227" s="265">
        <v>300</v>
      </c>
      <c r="K227" s="43"/>
      <c r="L227" s="88">
        <f t="shared" ref="L227:L228" si="253">J227+K227</f>
        <v>300</v>
      </c>
      <c r="M227" s="230"/>
      <c r="N227" s="43"/>
      <c r="O227" s="155">
        <f t="shared" ref="O227:O228" si="254">M227+N227</f>
        <v>0</v>
      </c>
      <c r="P227" s="311"/>
      <c r="Q227" s="331"/>
      <c r="R227" s="405"/>
      <c r="S227" s="405"/>
      <c r="T227" s="405"/>
    </row>
    <row r="228" spans="1:20" ht="24" hidden="1" x14ac:dyDescent="0.25">
      <c r="A228" s="70">
        <v>5270</v>
      </c>
      <c r="B228" s="55" t="s">
        <v>222</v>
      </c>
      <c r="C228" s="195">
        <f t="shared" si="188"/>
        <v>0</v>
      </c>
      <c r="D228" s="262"/>
      <c r="E228" s="74"/>
      <c r="F228" s="173">
        <f t="shared" si="251"/>
        <v>0</v>
      </c>
      <c r="G228" s="232"/>
      <c r="H228" s="74"/>
      <c r="I228" s="156">
        <f t="shared" si="252"/>
        <v>0</v>
      </c>
      <c r="J228" s="262"/>
      <c r="K228" s="74"/>
      <c r="L228" s="173">
        <f t="shared" si="253"/>
        <v>0</v>
      </c>
      <c r="M228" s="232"/>
      <c r="N228" s="74"/>
      <c r="O228" s="156">
        <f t="shared" si="254"/>
        <v>0</v>
      </c>
      <c r="P228" s="313"/>
      <c r="Q228" s="331"/>
      <c r="R228" s="405"/>
      <c r="S228" s="405"/>
      <c r="T228" s="405"/>
    </row>
    <row r="229" spans="1:20" hidden="1" x14ac:dyDescent="0.25">
      <c r="A229" s="67">
        <v>6000</v>
      </c>
      <c r="B229" s="67" t="s">
        <v>223</v>
      </c>
      <c r="C229" s="200">
        <f t="shared" si="188"/>
        <v>0</v>
      </c>
      <c r="D229" s="134">
        <f>D230+D250+D258</f>
        <v>0</v>
      </c>
      <c r="E229" s="68">
        <f t="shared" ref="E229" si="255">E230+E250+E258</f>
        <v>0</v>
      </c>
      <c r="F229" s="170">
        <f>F230+F250+F258</f>
        <v>0</v>
      </c>
      <c r="G229" s="227">
        <f>G230+G250+G258</f>
        <v>0</v>
      </c>
      <c r="H229" s="68">
        <f t="shared" ref="H229:I229" si="256">H230+H250+H258</f>
        <v>0</v>
      </c>
      <c r="I229" s="122">
        <f t="shared" si="256"/>
        <v>0</v>
      </c>
      <c r="J229" s="134">
        <f>J230+J250+J258</f>
        <v>0</v>
      </c>
      <c r="K229" s="68">
        <f t="shared" ref="K229:N229" si="257">K230+K250+K258</f>
        <v>0</v>
      </c>
      <c r="L229" s="170">
        <f t="shared" si="257"/>
        <v>0</v>
      </c>
      <c r="M229" s="227">
        <f t="shared" si="257"/>
        <v>0</v>
      </c>
      <c r="N229" s="68">
        <f t="shared" si="257"/>
        <v>0</v>
      </c>
      <c r="O229" s="122">
        <f>O230+O250+O258</f>
        <v>0</v>
      </c>
      <c r="P229" s="307"/>
      <c r="Q229" s="331"/>
      <c r="R229" s="405"/>
      <c r="S229" s="405"/>
      <c r="T229" s="405"/>
    </row>
    <row r="230" spans="1:20" ht="14.25" hidden="1" customHeight="1" x14ac:dyDescent="0.25">
      <c r="A230" s="49">
        <v>6200</v>
      </c>
      <c r="B230" s="78" t="s">
        <v>224</v>
      </c>
      <c r="C230" s="202">
        <f t="shared" si="188"/>
        <v>0</v>
      </c>
      <c r="D230" s="135">
        <f>SUM(D231,D232,D234,D237,D243,D244,D245)</f>
        <v>0</v>
      </c>
      <c r="E230" s="81">
        <f t="shared" ref="E230" si="258">SUM(E231,E232,E234,E237,E243,E244,E245)</f>
        <v>0</v>
      </c>
      <c r="F230" s="171">
        <f>SUM(F231,F232,F234,F237,F243,F244,F245)</f>
        <v>0</v>
      </c>
      <c r="G230" s="236">
        <f>SUM(G231,G232,G234,G237,G243,G244,G245)</f>
        <v>0</v>
      </c>
      <c r="H230" s="81">
        <f t="shared" ref="H230:I230" si="259">SUM(H231,H232,H234,H237,H243,H244,H245)</f>
        <v>0</v>
      </c>
      <c r="I230" s="121">
        <f t="shared" si="259"/>
        <v>0</v>
      </c>
      <c r="J230" s="135">
        <f>SUM(J231,J232,J234,J237,J243,J244,J245)</f>
        <v>0</v>
      </c>
      <c r="K230" s="81">
        <f t="shared" ref="K230:N230" si="260">SUM(K231,K232,K234,K237,K243,K244,K245)</f>
        <v>0</v>
      </c>
      <c r="L230" s="171">
        <f t="shared" si="260"/>
        <v>0</v>
      </c>
      <c r="M230" s="236">
        <f t="shared" si="260"/>
        <v>0</v>
      </c>
      <c r="N230" s="81">
        <f t="shared" si="260"/>
        <v>0</v>
      </c>
      <c r="O230" s="121">
        <f>SUM(O231,O232,O234,O237,O243,O244,O245)</f>
        <v>0</v>
      </c>
      <c r="P230" s="308"/>
      <c r="Q230" s="331"/>
      <c r="R230" s="405"/>
      <c r="S230" s="405"/>
      <c r="T230" s="405"/>
    </row>
    <row r="231" spans="1:20" ht="24" hidden="1" x14ac:dyDescent="0.25">
      <c r="A231" s="509">
        <v>6220</v>
      </c>
      <c r="B231" s="38" t="s">
        <v>225</v>
      </c>
      <c r="C231" s="189">
        <f t="shared" si="188"/>
        <v>0</v>
      </c>
      <c r="D231" s="264"/>
      <c r="E231" s="40"/>
      <c r="F231" s="89">
        <f>D231+E231</f>
        <v>0</v>
      </c>
      <c r="G231" s="220"/>
      <c r="H231" s="40"/>
      <c r="I231" s="154">
        <f>G231+H231</f>
        <v>0</v>
      </c>
      <c r="J231" s="264"/>
      <c r="K231" s="40"/>
      <c r="L231" s="89">
        <f>J231+K231</f>
        <v>0</v>
      </c>
      <c r="M231" s="220"/>
      <c r="N231" s="40"/>
      <c r="O231" s="154">
        <f>M231+N231</f>
        <v>0</v>
      </c>
      <c r="P231" s="310"/>
      <c r="Q231" s="331"/>
      <c r="R231" s="405"/>
      <c r="S231" s="405"/>
      <c r="T231" s="405"/>
    </row>
    <row r="232" spans="1:20" hidden="1" x14ac:dyDescent="0.25">
      <c r="A232" s="72">
        <v>6230</v>
      </c>
      <c r="B232" s="41" t="s">
        <v>226</v>
      </c>
      <c r="C232" s="190">
        <f t="shared" si="188"/>
        <v>0</v>
      </c>
      <c r="D232" s="129">
        <f t="shared" ref="D232:O232" si="261">SUM(D233)</f>
        <v>0</v>
      </c>
      <c r="E232" s="73">
        <f t="shared" si="261"/>
        <v>0</v>
      </c>
      <c r="F232" s="93">
        <f t="shared" si="261"/>
        <v>0</v>
      </c>
      <c r="G232" s="231">
        <f t="shared" si="261"/>
        <v>0</v>
      </c>
      <c r="H232" s="73">
        <f t="shared" si="261"/>
        <v>0</v>
      </c>
      <c r="I232" s="87">
        <f t="shared" si="261"/>
        <v>0</v>
      </c>
      <c r="J232" s="129">
        <f t="shared" si="261"/>
        <v>0</v>
      </c>
      <c r="K232" s="73">
        <f t="shared" si="261"/>
        <v>0</v>
      </c>
      <c r="L232" s="93">
        <f t="shared" si="261"/>
        <v>0</v>
      </c>
      <c r="M232" s="231">
        <f t="shared" si="261"/>
        <v>0</v>
      </c>
      <c r="N232" s="73">
        <f t="shared" si="261"/>
        <v>0</v>
      </c>
      <c r="O232" s="87">
        <f t="shared" si="261"/>
        <v>0</v>
      </c>
      <c r="P232" s="312"/>
      <c r="Q232" s="331"/>
      <c r="R232" s="405"/>
      <c r="S232" s="405"/>
      <c r="T232" s="405"/>
    </row>
    <row r="233" spans="1:20" ht="24" hidden="1" x14ac:dyDescent="0.25">
      <c r="A233" s="30">
        <v>6239</v>
      </c>
      <c r="B233" s="38" t="s">
        <v>227</v>
      </c>
      <c r="C233" s="190">
        <f t="shared" si="188"/>
        <v>0</v>
      </c>
      <c r="D233" s="264"/>
      <c r="E233" s="40"/>
      <c r="F233" s="89">
        <f>D233+E233</f>
        <v>0</v>
      </c>
      <c r="G233" s="220"/>
      <c r="H233" s="40"/>
      <c r="I233" s="154">
        <f>G233+H233</f>
        <v>0</v>
      </c>
      <c r="J233" s="264"/>
      <c r="K233" s="40"/>
      <c r="L233" s="89">
        <f>J233+K233</f>
        <v>0</v>
      </c>
      <c r="M233" s="220"/>
      <c r="N233" s="40"/>
      <c r="O233" s="154">
        <f>M233+N233</f>
        <v>0</v>
      </c>
      <c r="P233" s="310"/>
      <c r="Q233" s="331"/>
      <c r="R233" s="405"/>
      <c r="S233" s="405"/>
      <c r="T233" s="405"/>
    </row>
    <row r="234" spans="1:20" ht="24" hidden="1" x14ac:dyDescent="0.25">
      <c r="A234" s="72">
        <v>6240</v>
      </c>
      <c r="B234" s="41" t="s">
        <v>228</v>
      </c>
      <c r="C234" s="190">
        <f t="shared" si="188"/>
        <v>0</v>
      </c>
      <c r="D234" s="129">
        <f>SUM(D235:D236)</f>
        <v>0</v>
      </c>
      <c r="E234" s="73">
        <f t="shared" ref="E234" si="262">SUM(E235:E236)</f>
        <v>0</v>
      </c>
      <c r="F234" s="93">
        <f>SUM(F235:F236)</f>
        <v>0</v>
      </c>
      <c r="G234" s="231">
        <f>SUM(G235:G236)</f>
        <v>0</v>
      </c>
      <c r="H234" s="73">
        <f t="shared" ref="H234:I234" si="263">SUM(H235:H236)</f>
        <v>0</v>
      </c>
      <c r="I234" s="87">
        <f t="shared" si="263"/>
        <v>0</v>
      </c>
      <c r="J234" s="129">
        <f>SUM(J235:J236)</f>
        <v>0</v>
      </c>
      <c r="K234" s="73">
        <f t="shared" ref="K234:N234" si="264">SUM(K235:K236)</f>
        <v>0</v>
      </c>
      <c r="L234" s="93">
        <f t="shared" si="264"/>
        <v>0</v>
      </c>
      <c r="M234" s="231">
        <f t="shared" si="264"/>
        <v>0</v>
      </c>
      <c r="N234" s="73">
        <f t="shared" si="264"/>
        <v>0</v>
      </c>
      <c r="O234" s="87">
        <f>SUM(O235:O236)</f>
        <v>0</v>
      </c>
      <c r="P234" s="312"/>
      <c r="Q234" s="331"/>
      <c r="R234" s="405"/>
      <c r="S234" s="405"/>
      <c r="T234" s="405"/>
    </row>
    <row r="235" spans="1:20" hidden="1" x14ac:dyDescent="0.25">
      <c r="A235" s="30">
        <v>6241</v>
      </c>
      <c r="B235" s="41" t="s">
        <v>229</v>
      </c>
      <c r="C235" s="190">
        <f t="shared" si="188"/>
        <v>0</v>
      </c>
      <c r="D235" s="265"/>
      <c r="E235" s="43"/>
      <c r="F235" s="88">
        <f t="shared" ref="F235:F236" si="265">D235+E235</f>
        <v>0</v>
      </c>
      <c r="G235" s="230"/>
      <c r="H235" s="43"/>
      <c r="I235" s="155">
        <f t="shared" ref="I235:I236" si="266">G235+H235</f>
        <v>0</v>
      </c>
      <c r="J235" s="265"/>
      <c r="K235" s="43"/>
      <c r="L235" s="88">
        <f t="shared" ref="L235:L236" si="267">J235+K235</f>
        <v>0</v>
      </c>
      <c r="M235" s="230"/>
      <c r="N235" s="43"/>
      <c r="O235" s="155">
        <f t="shared" ref="O235:O236" si="268">M235+N235</f>
        <v>0</v>
      </c>
      <c r="P235" s="311"/>
      <c r="Q235" s="331"/>
      <c r="R235" s="405"/>
      <c r="S235" s="405"/>
      <c r="T235" s="405"/>
    </row>
    <row r="236" spans="1:20" hidden="1" x14ac:dyDescent="0.25">
      <c r="A236" s="30">
        <v>6242</v>
      </c>
      <c r="B236" s="41" t="s">
        <v>230</v>
      </c>
      <c r="C236" s="190">
        <f t="shared" si="188"/>
        <v>0</v>
      </c>
      <c r="D236" s="265"/>
      <c r="E236" s="43"/>
      <c r="F236" s="88">
        <f t="shared" si="265"/>
        <v>0</v>
      </c>
      <c r="G236" s="230"/>
      <c r="H236" s="43"/>
      <c r="I236" s="155">
        <f t="shared" si="266"/>
        <v>0</v>
      </c>
      <c r="J236" s="265"/>
      <c r="K236" s="43"/>
      <c r="L236" s="88">
        <f t="shared" si="267"/>
        <v>0</v>
      </c>
      <c r="M236" s="230"/>
      <c r="N236" s="43"/>
      <c r="O236" s="155">
        <f t="shared" si="268"/>
        <v>0</v>
      </c>
      <c r="P236" s="311"/>
      <c r="Q236" s="331"/>
      <c r="R236" s="405"/>
      <c r="S236" s="405"/>
      <c r="T236" s="405"/>
    </row>
    <row r="237" spans="1:20" ht="25.5" hidden="1" customHeight="1" x14ac:dyDescent="0.25">
      <c r="A237" s="72">
        <v>6250</v>
      </c>
      <c r="B237" s="41" t="s">
        <v>231</v>
      </c>
      <c r="C237" s="190">
        <f t="shared" si="188"/>
        <v>0</v>
      </c>
      <c r="D237" s="129">
        <f>SUM(D238:D242)</f>
        <v>0</v>
      </c>
      <c r="E237" s="73">
        <f t="shared" ref="E237" si="269">SUM(E238:E242)</f>
        <v>0</v>
      </c>
      <c r="F237" s="93">
        <f>SUM(F238:F242)</f>
        <v>0</v>
      </c>
      <c r="G237" s="231">
        <f>SUM(G238:G242)</f>
        <v>0</v>
      </c>
      <c r="H237" s="73">
        <f t="shared" ref="H237:I237" si="270">SUM(H238:H242)</f>
        <v>0</v>
      </c>
      <c r="I237" s="87">
        <f t="shared" si="270"/>
        <v>0</v>
      </c>
      <c r="J237" s="129">
        <f>SUM(J238:J242)</f>
        <v>0</v>
      </c>
      <c r="K237" s="73">
        <f t="shared" ref="K237:N237" si="271">SUM(K238:K242)</f>
        <v>0</v>
      </c>
      <c r="L237" s="93">
        <f t="shared" si="271"/>
        <v>0</v>
      </c>
      <c r="M237" s="231">
        <f t="shared" si="271"/>
        <v>0</v>
      </c>
      <c r="N237" s="73">
        <f t="shared" si="271"/>
        <v>0</v>
      </c>
      <c r="O237" s="87">
        <f>SUM(O238:O242)</f>
        <v>0</v>
      </c>
      <c r="P237" s="312"/>
      <c r="Q237" s="331"/>
      <c r="R237" s="405"/>
      <c r="S237" s="405"/>
      <c r="T237" s="405"/>
    </row>
    <row r="238" spans="1:20" ht="14.25" hidden="1" customHeight="1" x14ac:dyDescent="0.25">
      <c r="A238" s="30">
        <v>6252</v>
      </c>
      <c r="B238" s="41" t="s">
        <v>232</v>
      </c>
      <c r="C238" s="190">
        <f t="shared" si="188"/>
        <v>0</v>
      </c>
      <c r="D238" s="265"/>
      <c r="E238" s="43"/>
      <c r="F238" s="88">
        <f t="shared" ref="F238:F244" si="272">D238+E238</f>
        <v>0</v>
      </c>
      <c r="G238" s="230"/>
      <c r="H238" s="43"/>
      <c r="I238" s="155">
        <f t="shared" ref="I238:I244" si="273">G238+H238</f>
        <v>0</v>
      </c>
      <c r="J238" s="265"/>
      <c r="K238" s="43"/>
      <c r="L238" s="88">
        <f t="shared" ref="L238:L244" si="274">J238+K238</f>
        <v>0</v>
      </c>
      <c r="M238" s="230"/>
      <c r="N238" s="43"/>
      <c r="O238" s="155">
        <f t="shared" ref="O238:O244" si="275">M238+N238</f>
        <v>0</v>
      </c>
      <c r="P238" s="311"/>
      <c r="Q238" s="331"/>
      <c r="R238" s="405"/>
      <c r="S238" s="405"/>
      <c r="T238" s="405"/>
    </row>
    <row r="239" spans="1:20" ht="14.25" hidden="1" customHeight="1" x14ac:dyDescent="0.25">
      <c r="A239" s="30">
        <v>6253</v>
      </c>
      <c r="B239" s="41" t="s">
        <v>233</v>
      </c>
      <c r="C239" s="190">
        <f t="shared" si="188"/>
        <v>0</v>
      </c>
      <c r="D239" s="265"/>
      <c r="E239" s="43"/>
      <c r="F239" s="88">
        <f t="shared" si="272"/>
        <v>0</v>
      </c>
      <c r="G239" s="230"/>
      <c r="H239" s="43"/>
      <c r="I239" s="155">
        <f t="shared" si="273"/>
        <v>0</v>
      </c>
      <c r="J239" s="265"/>
      <c r="K239" s="43"/>
      <c r="L239" s="88">
        <f t="shared" si="274"/>
        <v>0</v>
      </c>
      <c r="M239" s="230"/>
      <c r="N239" s="43"/>
      <c r="O239" s="155">
        <f t="shared" si="275"/>
        <v>0</v>
      </c>
      <c r="P239" s="311"/>
      <c r="Q239" s="331"/>
      <c r="R239" s="405"/>
      <c r="S239" s="405"/>
      <c r="T239" s="405"/>
    </row>
    <row r="240" spans="1:20" ht="24" hidden="1" x14ac:dyDescent="0.25">
      <c r="A240" s="30">
        <v>6254</v>
      </c>
      <c r="B240" s="41" t="s">
        <v>234</v>
      </c>
      <c r="C240" s="190">
        <f t="shared" si="188"/>
        <v>0</v>
      </c>
      <c r="D240" s="265"/>
      <c r="E240" s="43"/>
      <c r="F240" s="88">
        <f t="shared" si="272"/>
        <v>0</v>
      </c>
      <c r="G240" s="230"/>
      <c r="H240" s="43"/>
      <c r="I240" s="155">
        <f t="shared" si="273"/>
        <v>0</v>
      </c>
      <c r="J240" s="265"/>
      <c r="K240" s="43"/>
      <c r="L240" s="88">
        <f t="shared" si="274"/>
        <v>0</v>
      </c>
      <c r="M240" s="230"/>
      <c r="N240" s="43"/>
      <c r="O240" s="155">
        <f t="shared" si="275"/>
        <v>0</v>
      </c>
      <c r="P240" s="311"/>
      <c r="Q240" s="331"/>
      <c r="R240" s="405"/>
      <c r="S240" s="405"/>
      <c r="T240" s="405"/>
    </row>
    <row r="241" spans="1:20" ht="24" hidden="1" x14ac:dyDescent="0.25">
      <c r="A241" s="30">
        <v>6255</v>
      </c>
      <c r="B241" s="41" t="s">
        <v>235</v>
      </c>
      <c r="C241" s="190">
        <f t="shared" ref="C241:C295" si="276">SUM(F241,I241,L241,O241)</f>
        <v>0</v>
      </c>
      <c r="D241" s="265"/>
      <c r="E241" s="43"/>
      <c r="F241" s="88">
        <f t="shared" si="272"/>
        <v>0</v>
      </c>
      <c r="G241" s="230"/>
      <c r="H241" s="43"/>
      <c r="I241" s="155">
        <f t="shared" si="273"/>
        <v>0</v>
      </c>
      <c r="J241" s="265"/>
      <c r="K241" s="43"/>
      <c r="L241" s="88">
        <f t="shared" si="274"/>
        <v>0</v>
      </c>
      <c r="M241" s="230"/>
      <c r="N241" s="43"/>
      <c r="O241" s="155">
        <f t="shared" si="275"/>
        <v>0</v>
      </c>
      <c r="P241" s="311"/>
      <c r="Q241" s="331"/>
      <c r="R241" s="405"/>
      <c r="S241" s="405"/>
      <c r="T241" s="405"/>
    </row>
    <row r="242" spans="1:20" hidden="1" x14ac:dyDescent="0.25">
      <c r="A242" s="30">
        <v>6259</v>
      </c>
      <c r="B242" s="41" t="s">
        <v>236</v>
      </c>
      <c r="C242" s="190">
        <f t="shared" si="276"/>
        <v>0</v>
      </c>
      <c r="D242" s="265"/>
      <c r="E242" s="43"/>
      <c r="F242" s="88">
        <f t="shared" si="272"/>
        <v>0</v>
      </c>
      <c r="G242" s="230"/>
      <c r="H242" s="43"/>
      <c r="I242" s="155">
        <f t="shared" si="273"/>
        <v>0</v>
      </c>
      <c r="J242" s="265"/>
      <c r="K242" s="43"/>
      <c r="L242" s="88">
        <f t="shared" si="274"/>
        <v>0</v>
      </c>
      <c r="M242" s="230"/>
      <c r="N242" s="43"/>
      <c r="O242" s="155">
        <f t="shared" si="275"/>
        <v>0</v>
      </c>
      <c r="P242" s="311"/>
      <c r="Q242" s="331"/>
      <c r="R242" s="405"/>
      <c r="S242" s="405"/>
      <c r="T242" s="405"/>
    </row>
    <row r="243" spans="1:20" ht="24" hidden="1" x14ac:dyDescent="0.25">
      <c r="A243" s="72">
        <v>6260</v>
      </c>
      <c r="B243" s="41" t="s">
        <v>237</v>
      </c>
      <c r="C243" s="190">
        <f t="shared" si="276"/>
        <v>0</v>
      </c>
      <c r="D243" s="265"/>
      <c r="E243" s="43"/>
      <c r="F243" s="88">
        <f t="shared" si="272"/>
        <v>0</v>
      </c>
      <c r="G243" s="230"/>
      <c r="H243" s="43"/>
      <c r="I243" s="155">
        <f t="shared" si="273"/>
        <v>0</v>
      </c>
      <c r="J243" s="265"/>
      <c r="K243" s="43"/>
      <c r="L243" s="88">
        <f t="shared" si="274"/>
        <v>0</v>
      </c>
      <c r="M243" s="230"/>
      <c r="N243" s="43"/>
      <c r="O243" s="155">
        <f t="shared" si="275"/>
        <v>0</v>
      </c>
      <c r="P243" s="311"/>
      <c r="Q243" s="331"/>
      <c r="R243" s="405"/>
      <c r="S243" s="405"/>
      <c r="T243" s="405"/>
    </row>
    <row r="244" spans="1:20" hidden="1" x14ac:dyDescent="0.25">
      <c r="A244" s="72">
        <v>6270</v>
      </c>
      <c r="B244" s="41" t="s">
        <v>238</v>
      </c>
      <c r="C244" s="190">
        <f t="shared" si="276"/>
        <v>0</v>
      </c>
      <c r="D244" s="265"/>
      <c r="E244" s="43"/>
      <c r="F244" s="88">
        <f t="shared" si="272"/>
        <v>0</v>
      </c>
      <c r="G244" s="230"/>
      <c r="H244" s="43"/>
      <c r="I244" s="155">
        <f t="shared" si="273"/>
        <v>0</v>
      </c>
      <c r="J244" s="265"/>
      <c r="K244" s="43"/>
      <c r="L244" s="88">
        <f t="shared" si="274"/>
        <v>0</v>
      </c>
      <c r="M244" s="230"/>
      <c r="N244" s="43"/>
      <c r="O244" s="155">
        <f t="shared" si="275"/>
        <v>0</v>
      </c>
      <c r="P244" s="311"/>
      <c r="Q244" s="331"/>
      <c r="R244" s="405"/>
      <c r="S244" s="405"/>
      <c r="T244" s="405"/>
    </row>
    <row r="245" spans="1:20" ht="24" hidden="1" x14ac:dyDescent="0.25">
      <c r="A245" s="509">
        <v>6290</v>
      </c>
      <c r="B245" s="38" t="s">
        <v>239</v>
      </c>
      <c r="C245" s="201">
        <f t="shared" si="276"/>
        <v>0</v>
      </c>
      <c r="D245" s="128">
        <f>SUM(D246:D249)</f>
        <v>0</v>
      </c>
      <c r="E245" s="75">
        <f t="shared" ref="E245" si="277">SUM(E246:E249)</f>
        <v>0</v>
      </c>
      <c r="F245" s="175">
        <f>SUM(F246:F249)</f>
        <v>0</v>
      </c>
      <c r="G245" s="233">
        <f t="shared" ref="G245:O245" si="278">SUM(G246:G249)</f>
        <v>0</v>
      </c>
      <c r="H245" s="75">
        <f t="shared" si="278"/>
        <v>0</v>
      </c>
      <c r="I245" s="86">
        <f t="shared" si="278"/>
        <v>0</v>
      </c>
      <c r="J245" s="128">
        <f t="shared" si="278"/>
        <v>0</v>
      </c>
      <c r="K245" s="75">
        <f t="shared" si="278"/>
        <v>0</v>
      </c>
      <c r="L245" s="175">
        <f t="shared" si="278"/>
        <v>0</v>
      </c>
      <c r="M245" s="233">
        <f t="shared" si="278"/>
        <v>0</v>
      </c>
      <c r="N245" s="75">
        <f t="shared" si="278"/>
        <v>0</v>
      </c>
      <c r="O245" s="86">
        <f t="shared" si="278"/>
        <v>0</v>
      </c>
      <c r="P245" s="319"/>
      <c r="Q245" s="331"/>
      <c r="R245" s="405"/>
      <c r="S245" s="405"/>
      <c r="T245" s="405"/>
    </row>
    <row r="246" spans="1:20" hidden="1" x14ac:dyDescent="0.25">
      <c r="A246" s="30">
        <v>6291</v>
      </c>
      <c r="B246" s="41" t="s">
        <v>240</v>
      </c>
      <c r="C246" s="190">
        <f t="shared" si="276"/>
        <v>0</v>
      </c>
      <c r="D246" s="265"/>
      <c r="E246" s="43"/>
      <c r="F246" s="88">
        <f t="shared" ref="F246:F249" si="279">D246+E246</f>
        <v>0</v>
      </c>
      <c r="G246" s="230"/>
      <c r="H246" s="43"/>
      <c r="I246" s="155">
        <f t="shared" ref="I246:I249" si="280">G246+H246</f>
        <v>0</v>
      </c>
      <c r="J246" s="265"/>
      <c r="K246" s="43"/>
      <c r="L246" s="88">
        <f t="shared" ref="L246:L249" si="281">J246+K246</f>
        <v>0</v>
      </c>
      <c r="M246" s="230"/>
      <c r="N246" s="43"/>
      <c r="O246" s="155">
        <f t="shared" ref="O246:O249" si="282">M246+N246</f>
        <v>0</v>
      </c>
      <c r="P246" s="311"/>
      <c r="Q246" s="331"/>
      <c r="R246" s="405"/>
      <c r="S246" s="405"/>
      <c r="T246" s="405"/>
    </row>
    <row r="247" spans="1:20" hidden="1" x14ac:dyDescent="0.25">
      <c r="A247" s="30">
        <v>6292</v>
      </c>
      <c r="B247" s="41" t="s">
        <v>241</v>
      </c>
      <c r="C247" s="190">
        <f t="shared" si="276"/>
        <v>0</v>
      </c>
      <c r="D247" s="265"/>
      <c r="E247" s="43"/>
      <c r="F247" s="88">
        <f t="shared" si="279"/>
        <v>0</v>
      </c>
      <c r="G247" s="230"/>
      <c r="H247" s="43"/>
      <c r="I247" s="155">
        <f t="shared" si="280"/>
        <v>0</v>
      </c>
      <c r="J247" s="265"/>
      <c r="K247" s="43"/>
      <c r="L247" s="88">
        <f t="shared" si="281"/>
        <v>0</v>
      </c>
      <c r="M247" s="230"/>
      <c r="N247" s="43"/>
      <c r="O247" s="155">
        <f t="shared" si="282"/>
        <v>0</v>
      </c>
      <c r="P247" s="311"/>
      <c r="Q247" s="331"/>
      <c r="R247" s="405"/>
      <c r="S247" s="405"/>
      <c r="T247" s="405"/>
    </row>
    <row r="248" spans="1:20" ht="72" hidden="1" x14ac:dyDescent="0.25">
      <c r="A248" s="30">
        <v>6296</v>
      </c>
      <c r="B248" s="41" t="s">
        <v>242</v>
      </c>
      <c r="C248" s="190">
        <f t="shared" si="276"/>
        <v>0</v>
      </c>
      <c r="D248" s="265"/>
      <c r="E248" s="43"/>
      <c r="F248" s="88">
        <f t="shared" si="279"/>
        <v>0</v>
      </c>
      <c r="G248" s="230"/>
      <c r="H248" s="43"/>
      <c r="I248" s="155">
        <f t="shared" si="280"/>
        <v>0</v>
      </c>
      <c r="J248" s="265"/>
      <c r="K248" s="43"/>
      <c r="L248" s="88">
        <f t="shared" si="281"/>
        <v>0</v>
      </c>
      <c r="M248" s="230"/>
      <c r="N248" s="43"/>
      <c r="O248" s="155">
        <f t="shared" si="282"/>
        <v>0</v>
      </c>
      <c r="P248" s="311"/>
      <c r="Q248" s="331"/>
      <c r="R248" s="405"/>
      <c r="S248" s="405"/>
      <c r="T248" s="405"/>
    </row>
    <row r="249" spans="1:20" ht="39.75" hidden="1" customHeight="1" x14ac:dyDescent="0.25">
      <c r="A249" s="30">
        <v>6299</v>
      </c>
      <c r="B249" s="41" t="s">
        <v>243</v>
      </c>
      <c r="C249" s="190">
        <f t="shared" si="276"/>
        <v>0</v>
      </c>
      <c r="D249" s="265"/>
      <c r="E249" s="43"/>
      <c r="F249" s="88">
        <f t="shared" si="279"/>
        <v>0</v>
      </c>
      <c r="G249" s="230"/>
      <c r="H249" s="43"/>
      <c r="I249" s="155">
        <f t="shared" si="280"/>
        <v>0</v>
      </c>
      <c r="J249" s="265"/>
      <c r="K249" s="43"/>
      <c r="L249" s="88">
        <f t="shared" si="281"/>
        <v>0</v>
      </c>
      <c r="M249" s="230"/>
      <c r="N249" s="43"/>
      <c r="O249" s="155">
        <f t="shared" si="282"/>
        <v>0</v>
      </c>
      <c r="P249" s="311"/>
      <c r="Q249" s="331"/>
      <c r="R249" s="405"/>
      <c r="S249" s="405"/>
      <c r="T249" s="405"/>
    </row>
    <row r="250" spans="1:20" hidden="1" x14ac:dyDescent="0.25">
      <c r="A250" s="34">
        <v>6300</v>
      </c>
      <c r="B250" s="69" t="s">
        <v>244</v>
      </c>
      <c r="C250" s="188">
        <f t="shared" si="276"/>
        <v>0</v>
      </c>
      <c r="D250" s="127">
        <f>SUM(D251,D256,D257)</f>
        <v>0</v>
      </c>
      <c r="E250" s="36">
        <f t="shared" ref="E250" si="283">SUM(E251,E256,E257)</f>
        <v>0</v>
      </c>
      <c r="F250" s="174">
        <f>SUM(F251,F256,F257)</f>
        <v>0</v>
      </c>
      <c r="G250" s="228">
        <f t="shared" ref="G250:O250" si="284">SUM(G251,G256,G257)</f>
        <v>0</v>
      </c>
      <c r="H250" s="36">
        <f t="shared" si="284"/>
        <v>0</v>
      </c>
      <c r="I250" s="120">
        <f t="shared" si="284"/>
        <v>0</v>
      </c>
      <c r="J250" s="127">
        <f t="shared" si="284"/>
        <v>0</v>
      </c>
      <c r="K250" s="36">
        <f t="shared" si="284"/>
        <v>0</v>
      </c>
      <c r="L250" s="174">
        <f t="shared" si="284"/>
        <v>0</v>
      </c>
      <c r="M250" s="228">
        <f t="shared" si="284"/>
        <v>0</v>
      </c>
      <c r="N250" s="36">
        <f t="shared" si="284"/>
        <v>0</v>
      </c>
      <c r="O250" s="120">
        <f t="shared" si="284"/>
        <v>0</v>
      </c>
      <c r="P250" s="316"/>
      <c r="Q250" s="331"/>
      <c r="R250" s="405"/>
      <c r="S250" s="405"/>
      <c r="T250" s="405"/>
    </row>
    <row r="251" spans="1:20" ht="24" hidden="1" x14ac:dyDescent="0.25">
      <c r="A251" s="509">
        <v>6320</v>
      </c>
      <c r="B251" s="38" t="s">
        <v>245</v>
      </c>
      <c r="C251" s="201">
        <f t="shared" si="276"/>
        <v>0</v>
      </c>
      <c r="D251" s="128">
        <f>SUM(D252:D255)</f>
        <v>0</v>
      </c>
      <c r="E251" s="75">
        <f t="shared" ref="E251" si="285">SUM(E252:E255)</f>
        <v>0</v>
      </c>
      <c r="F251" s="175">
        <f>SUM(F252:F255)</f>
        <v>0</v>
      </c>
      <c r="G251" s="233">
        <f t="shared" ref="G251:O251" si="286">SUM(G252:G255)</f>
        <v>0</v>
      </c>
      <c r="H251" s="75">
        <f t="shared" si="286"/>
        <v>0</v>
      </c>
      <c r="I251" s="86">
        <f t="shared" si="286"/>
        <v>0</v>
      </c>
      <c r="J251" s="128">
        <f t="shared" si="286"/>
        <v>0</v>
      </c>
      <c r="K251" s="75">
        <f t="shared" si="286"/>
        <v>0</v>
      </c>
      <c r="L251" s="175">
        <f t="shared" si="286"/>
        <v>0</v>
      </c>
      <c r="M251" s="233">
        <f t="shared" si="286"/>
        <v>0</v>
      </c>
      <c r="N251" s="75">
        <f t="shared" si="286"/>
        <v>0</v>
      </c>
      <c r="O251" s="86">
        <f t="shared" si="286"/>
        <v>0</v>
      </c>
      <c r="P251" s="315"/>
      <c r="Q251" s="331"/>
      <c r="R251" s="405"/>
      <c r="S251" s="405"/>
      <c r="T251" s="405"/>
    </row>
    <row r="252" spans="1:20" hidden="1" x14ac:dyDescent="0.25">
      <c r="A252" s="30">
        <v>6322</v>
      </c>
      <c r="B252" s="41" t="s">
        <v>246</v>
      </c>
      <c r="C252" s="190">
        <f t="shared" si="276"/>
        <v>0</v>
      </c>
      <c r="D252" s="265"/>
      <c r="E252" s="43"/>
      <c r="F252" s="88">
        <f t="shared" ref="F252:F257" si="287">D252+E252</f>
        <v>0</v>
      </c>
      <c r="G252" s="230"/>
      <c r="H252" s="43"/>
      <c r="I252" s="155">
        <f t="shared" ref="I252:I257" si="288">G252+H252</f>
        <v>0</v>
      </c>
      <c r="J252" s="265"/>
      <c r="K252" s="43"/>
      <c r="L252" s="88">
        <f t="shared" ref="L252:L257" si="289">J252+K252</f>
        <v>0</v>
      </c>
      <c r="M252" s="230"/>
      <c r="N252" s="43"/>
      <c r="O252" s="155">
        <f t="shared" ref="O252:O257" si="290">M252+N252</f>
        <v>0</v>
      </c>
      <c r="P252" s="311"/>
      <c r="Q252" s="331"/>
      <c r="R252" s="405"/>
      <c r="S252" s="405"/>
      <c r="T252" s="405"/>
    </row>
    <row r="253" spans="1:20" ht="24" hidden="1" x14ac:dyDescent="0.25">
      <c r="A253" s="30">
        <v>6323</v>
      </c>
      <c r="B253" s="41" t="s">
        <v>247</v>
      </c>
      <c r="C253" s="190">
        <f t="shared" si="276"/>
        <v>0</v>
      </c>
      <c r="D253" s="265"/>
      <c r="E253" s="43"/>
      <c r="F253" s="88">
        <f t="shared" si="287"/>
        <v>0</v>
      </c>
      <c r="G253" s="230"/>
      <c r="H253" s="43"/>
      <c r="I253" s="155">
        <f t="shared" si="288"/>
        <v>0</v>
      </c>
      <c r="J253" s="265"/>
      <c r="K253" s="43"/>
      <c r="L253" s="88">
        <f t="shared" si="289"/>
        <v>0</v>
      </c>
      <c r="M253" s="230"/>
      <c r="N253" s="43"/>
      <c r="O253" s="155">
        <f t="shared" si="290"/>
        <v>0</v>
      </c>
      <c r="P253" s="311"/>
      <c r="Q253" s="331"/>
      <c r="R253" s="405"/>
      <c r="S253" s="405"/>
      <c r="T253" s="405"/>
    </row>
    <row r="254" spans="1:20" ht="24" hidden="1" x14ac:dyDescent="0.25">
      <c r="A254" s="30">
        <v>6324</v>
      </c>
      <c r="B254" s="41" t="s">
        <v>301</v>
      </c>
      <c r="C254" s="190">
        <f t="shared" si="276"/>
        <v>0</v>
      </c>
      <c r="D254" s="265"/>
      <c r="E254" s="43"/>
      <c r="F254" s="88">
        <f t="shared" si="287"/>
        <v>0</v>
      </c>
      <c r="G254" s="230"/>
      <c r="H254" s="43"/>
      <c r="I254" s="155">
        <f t="shared" si="288"/>
        <v>0</v>
      </c>
      <c r="J254" s="265"/>
      <c r="K254" s="43"/>
      <c r="L254" s="88">
        <f t="shared" si="289"/>
        <v>0</v>
      </c>
      <c r="M254" s="230"/>
      <c r="N254" s="43"/>
      <c r="O254" s="155">
        <f t="shared" si="290"/>
        <v>0</v>
      </c>
      <c r="P254" s="311"/>
      <c r="Q254" s="331"/>
      <c r="R254" s="405"/>
      <c r="S254" s="405"/>
      <c r="T254" s="405"/>
    </row>
    <row r="255" spans="1:20" hidden="1" x14ac:dyDescent="0.25">
      <c r="A255" s="27">
        <v>6329</v>
      </c>
      <c r="B255" s="38" t="s">
        <v>302</v>
      </c>
      <c r="C255" s="189">
        <f t="shared" si="276"/>
        <v>0</v>
      </c>
      <c r="D255" s="264"/>
      <c r="E255" s="40"/>
      <c r="F255" s="89">
        <f t="shared" si="287"/>
        <v>0</v>
      </c>
      <c r="G255" s="220"/>
      <c r="H255" s="40"/>
      <c r="I255" s="154">
        <f t="shared" si="288"/>
        <v>0</v>
      </c>
      <c r="J255" s="264"/>
      <c r="K255" s="40"/>
      <c r="L255" s="89">
        <f t="shared" si="289"/>
        <v>0</v>
      </c>
      <c r="M255" s="220"/>
      <c r="N255" s="40"/>
      <c r="O255" s="154">
        <f t="shared" si="290"/>
        <v>0</v>
      </c>
      <c r="P255" s="310"/>
      <c r="Q255" s="331"/>
      <c r="R255" s="405"/>
      <c r="S255" s="405"/>
      <c r="T255" s="405"/>
    </row>
    <row r="256" spans="1:20" ht="24" hidden="1" x14ac:dyDescent="0.25">
      <c r="A256" s="90">
        <v>6330</v>
      </c>
      <c r="B256" s="91" t="s">
        <v>248</v>
      </c>
      <c r="C256" s="201">
        <f t="shared" si="276"/>
        <v>0</v>
      </c>
      <c r="D256" s="266"/>
      <c r="E256" s="80"/>
      <c r="F256" s="178">
        <f t="shared" si="287"/>
        <v>0</v>
      </c>
      <c r="G256" s="235"/>
      <c r="H256" s="80"/>
      <c r="I256" s="160">
        <f t="shared" si="288"/>
        <v>0</v>
      </c>
      <c r="J256" s="266"/>
      <c r="K256" s="80"/>
      <c r="L256" s="178">
        <f t="shared" si="289"/>
        <v>0</v>
      </c>
      <c r="M256" s="235"/>
      <c r="N256" s="80"/>
      <c r="O256" s="160">
        <f t="shared" si="290"/>
        <v>0</v>
      </c>
      <c r="P256" s="320"/>
      <c r="Q256" s="331"/>
      <c r="R256" s="405"/>
      <c r="S256" s="405"/>
      <c r="T256" s="405"/>
    </row>
    <row r="257" spans="1:20" hidden="1" x14ac:dyDescent="0.25">
      <c r="A257" s="72">
        <v>6360</v>
      </c>
      <c r="B257" s="41" t="s">
        <v>249</v>
      </c>
      <c r="C257" s="190">
        <f t="shared" si="276"/>
        <v>0</v>
      </c>
      <c r="D257" s="265"/>
      <c r="E257" s="43"/>
      <c r="F257" s="88">
        <f t="shared" si="287"/>
        <v>0</v>
      </c>
      <c r="G257" s="230"/>
      <c r="H257" s="43"/>
      <c r="I257" s="155">
        <f t="shared" si="288"/>
        <v>0</v>
      </c>
      <c r="J257" s="265"/>
      <c r="K257" s="43"/>
      <c r="L257" s="88">
        <f t="shared" si="289"/>
        <v>0</v>
      </c>
      <c r="M257" s="230"/>
      <c r="N257" s="43"/>
      <c r="O257" s="155">
        <f t="shared" si="290"/>
        <v>0</v>
      </c>
      <c r="P257" s="311"/>
      <c r="Q257" s="331"/>
      <c r="R257" s="405"/>
      <c r="S257" s="405"/>
      <c r="T257" s="405"/>
    </row>
    <row r="258" spans="1:20" ht="36" hidden="1" x14ac:dyDescent="0.25">
      <c r="A258" s="34">
        <v>6400</v>
      </c>
      <c r="B258" s="69" t="s">
        <v>250</v>
      </c>
      <c r="C258" s="188">
        <f t="shared" si="276"/>
        <v>0</v>
      </c>
      <c r="D258" s="127">
        <f>SUM(D259,D263)</f>
        <v>0</v>
      </c>
      <c r="E258" s="36">
        <f t="shared" ref="E258" si="291">SUM(E259,E263)</f>
        <v>0</v>
      </c>
      <c r="F258" s="174">
        <f>SUM(F259,F263)</f>
        <v>0</v>
      </c>
      <c r="G258" s="228">
        <f t="shared" ref="G258:O258" si="292">SUM(G259,G263)</f>
        <v>0</v>
      </c>
      <c r="H258" s="36">
        <f t="shared" si="292"/>
        <v>0</v>
      </c>
      <c r="I258" s="120">
        <f t="shared" si="292"/>
        <v>0</v>
      </c>
      <c r="J258" s="127">
        <f t="shared" si="292"/>
        <v>0</v>
      </c>
      <c r="K258" s="36">
        <f t="shared" si="292"/>
        <v>0</v>
      </c>
      <c r="L258" s="174">
        <f t="shared" si="292"/>
        <v>0</v>
      </c>
      <c r="M258" s="228">
        <f t="shared" si="292"/>
        <v>0</v>
      </c>
      <c r="N258" s="36">
        <f t="shared" si="292"/>
        <v>0</v>
      </c>
      <c r="O258" s="120">
        <f t="shared" si="292"/>
        <v>0</v>
      </c>
      <c r="P258" s="316"/>
      <c r="Q258" s="331"/>
      <c r="R258" s="405"/>
      <c r="S258" s="405"/>
      <c r="T258" s="405"/>
    </row>
    <row r="259" spans="1:20" ht="24" hidden="1" x14ac:dyDescent="0.25">
      <c r="A259" s="509">
        <v>6410</v>
      </c>
      <c r="B259" s="38" t="s">
        <v>251</v>
      </c>
      <c r="C259" s="189">
        <f t="shared" si="276"/>
        <v>0</v>
      </c>
      <c r="D259" s="128">
        <f>SUM(D260:D262)</f>
        <v>0</v>
      </c>
      <c r="E259" s="75">
        <f t="shared" ref="E259" si="293">SUM(E260:E262)</f>
        <v>0</v>
      </c>
      <c r="F259" s="175">
        <f>SUM(F260:F262)</f>
        <v>0</v>
      </c>
      <c r="G259" s="233">
        <f t="shared" ref="G259:O259" si="294">SUM(G260:G262)</f>
        <v>0</v>
      </c>
      <c r="H259" s="75">
        <f t="shared" si="294"/>
        <v>0</v>
      </c>
      <c r="I259" s="86">
        <f t="shared" si="294"/>
        <v>0</v>
      </c>
      <c r="J259" s="128">
        <f t="shared" si="294"/>
        <v>0</v>
      </c>
      <c r="K259" s="75">
        <f t="shared" si="294"/>
        <v>0</v>
      </c>
      <c r="L259" s="175">
        <f t="shared" si="294"/>
        <v>0</v>
      </c>
      <c r="M259" s="233">
        <f t="shared" si="294"/>
        <v>0</v>
      </c>
      <c r="N259" s="75">
        <f t="shared" si="294"/>
        <v>0</v>
      </c>
      <c r="O259" s="158">
        <f t="shared" si="294"/>
        <v>0</v>
      </c>
      <c r="P259" s="318"/>
      <c r="Q259" s="331"/>
      <c r="R259" s="405"/>
      <c r="S259" s="405"/>
      <c r="T259" s="405"/>
    </row>
    <row r="260" spans="1:20" hidden="1" x14ac:dyDescent="0.25">
      <c r="A260" s="30">
        <v>6411</v>
      </c>
      <c r="B260" s="92" t="s">
        <v>252</v>
      </c>
      <c r="C260" s="190">
        <f t="shared" si="276"/>
        <v>0</v>
      </c>
      <c r="D260" s="265"/>
      <c r="E260" s="43"/>
      <c r="F260" s="88">
        <f t="shared" ref="F260:F262" si="295">D260+E260</f>
        <v>0</v>
      </c>
      <c r="G260" s="230"/>
      <c r="H260" s="43"/>
      <c r="I260" s="155">
        <f t="shared" ref="I260:I262" si="296">G260+H260</f>
        <v>0</v>
      </c>
      <c r="J260" s="265"/>
      <c r="K260" s="43"/>
      <c r="L260" s="88">
        <f t="shared" ref="L260:L262" si="297">J260+K260</f>
        <v>0</v>
      </c>
      <c r="M260" s="230"/>
      <c r="N260" s="43"/>
      <c r="O260" s="155">
        <f t="shared" ref="O260:O262" si="298">M260+N260</f>
        <v>0</v>
      </c>
      <c r="P260" s="311"/>
      <c r="Q260" s="331"/>
      <c r="R260" s="405"/>
      <c r="S260" s="405"/>
      <c r="T260" s="405"/>
    </row>
    <row r="261" spans="1:20" ht="36" hidden="1" x14ac:dyDescent="0.25">
      <c r="A261" s="30">
        <v>6412</v>
      </c>
      <c r="B261" s="41" t="s">
        <v>253</v>
      </c>
      <c r="C261" s="190">
        <f t="shared" si="276"/>
        <v>0</v>
      </c>
      <c r="D261" s="265"/>
      <c r="E261" s="43"/>
      <c r="F261" s="88">
        <f t="shared" si="295"/>
        <v>0</v>
      </c>
      <c r="G261" s="230"/>
      <c r="H261" s="43"/>
      <c r="I261" s="155">
        <f t="shared" si="296"/>
        <v>0</v>
      </c>
      <c r="J261" s="265"/>
      <c r="K261" s="43"/>
      <c r="L261" s="88">
        <f t="shared" si="297"/>
        <v>0</v>
      </c>
      <c r="M261" s="230"/>
      <c r="N261" s="43"/>
      <c r="O261" s="155">
        <f t="shared" si="298"/>
        <v>0</v>
      </c>
      <c r="P261" s="311"/>
      <c r="Q261" s="331"/>
      <c r="R261" s="405"/>
      <c r="S261" s="405"/>
      <c r="T261" s="405"/>
    </row>
    <row r="262" spans="1:20" ht="36" hidden="1" x14ac:dyDescent="0.25">
      <c r="A262" s="30">
        <v>6419</v>
      </c>
      <c r="B262" s="41" t="s">
        <v>254</v>
      </c>
      <c r="C262" s="190">
        <f t="shared" si="276"/>
        <v>0</v>
      </c>
      <c r="D262" s="265"/>
      <c r="E262" s="43"/>
      <c r="F262" s="88">
        <f t="shared" si="295"/>
        <v>0</v>
      </c>
      <c r="G262" s="230"/>
      <c r="H262" s="43"/>
      <c r="I262" s="155">
        <f t="shared" si="296"/>
        <v>0</v>
      </c>
      <c r="J262" s="265"/>
      <c r="K262" s="43"/>
      <c r="L262" s="88">
        <f t="shared" si="297"/>
        <v>0</v>
      </c>
      <c r="M262" s="230"/>
      <c r="N262" s="43"/>
      <c r="O262" s="155">
        <f t="shared" si="298"/>
        <v>0</v>
      </c>
      <c r="P262" s="311"/>
      <c r="Q262" s="331"/>
      <c r="R262" s="405"/>
      <c r="S262" s="405"/>
      <c r="T262" s="405"/>
    </row>
    <row r="263" spans="1:20" ht="36" hidden="1" x14ac:dyDescent="0.25">
      <c r="A263" s="72">
        <v>6420</v>
      </c>
      <c r="B263" s="41" t="s">
        <v>255</v>
      </c>
      <c r="C263" s="190">
        <f t="shared" si="276"/>
        <v>0</v>
      </c>
      <c r="D263" s="129">
        <f>SUM(D264:D267)</f>
        <v>0</v>
      </c>
      <c r="E263" s="73">
        <f t="shared" ref="E263" si="299">SUM(E264:E267)</f>
        <v>0</v>
      </c>
      <c r="F263" s="93">
        <f>SUM(F264:F267)</f>
        <v>0</v>
      </c>
      <c r="G263" s="231">
        <f>SUM(G264:G267)</f>
        <v>0</v>
      </c>
      <c r="H263" s="73">
        <f t="shared" ref="H263:I263" si="300">SUM(H264:H267)</f>
        <v>0</v>
      </c>
      <c r="I263" s="87">
        <f t="shared" si="300"/>
        <v>0</v>
      </c>
      <c r="J263" s="129">
        <f>SUM(J264:J267)</f>
        <v>0</v>
      </c>
      <c r="K263" s="73">
        <f t="shared" ref="K263:N263" si="301">SUM(K264:K267)</f>
        <v>0</v>
      </c>
      <c r="L263" s="93">
        <f t="shared" si="301"/>
        <v>0</v>
      </c>
      <c r="M263" s="231">
        <f t="shared" si="301"/>
        <v>0</v>
      </c>
      <c r="N263" s="73">
        <f t="shared" si="301"/>
        <v>0</v>
      </c>
      <c r="O263" s="87">
        <f>SUM(O264:O267)</f>
        <v>0</v>
      </c>
      <c r="P263" s="312"/>
      <c r="Q263" s="331"/>
      <c r="R263" s="405"/>
      <c r="S263" s="405"/>
      <c r="T263" s="405"/>
    </row>
    <row r="264" spans="1:20" hidden="1" x14ac:dyDescent="0.25">
      <c r="A264" s="30">
        <v>6421</v>
      </c>
      <c r="B264" s="41" t="s">
        <v>256</v>
      </c>
      <c r="C264" s="190">
        <f t="shared" si="276"/>
        <v>0</v>
      </c>
      <c r="D264" s="265"/>
      <c r="E264" s="43"/>
      <c r="F264" s="88">
        <f t="shared" ref="F264:F267" si="302">D264+E264</f>
        <v>0</v>
      </c>
      <c r="G264" s="230"/>
      <c r="H264" s="43"/>
      <c r="I264" s="155">
        <f t="shared" ref="I264:I267" si="303">G264+H264</f>
        <v>0</v>
      </c>
      <c r="J264" s="265"/>
      <c r="K264" s="43"/>
      <c r="L264" s="88">
        <f t="shared" ref="L264:L267" si="304">J264+K264</f>
        <v>0</v>
      </c>
      <c r="M264" s="230"/>
      <c r="N264" s="43"/>
      <c r="O264" s="155">
        <f t="shared" ref="O264:O267" si="305">M264+N264</f>
        <v>0</v>
      </c>
      <c r="P264" s="311"/>
      <c r="Q264" s="331"/>
      <c r="R264" s="405"/>
      <c r="S264" s="405"/>
      <c r="T264" s="405"/>
    </row>
    <row r="265" spans="1:20" hidden="1" x14ac:dyDescent="0.25">
      <c r="A265" s="30">
        <v>6422</v>
      </c>
      <c r="B265" s="41" t="s">
        <v>257</v>
      </c>
      <c r="C265" s="190">
        <f t="shared" si="276"/>
        <v>0</v>
      </c>
      <c r="D265" s="265"/>
      <c r="E265" s="43"/>
      <c r="F265" s="88">
        <f t="shared" si="302"/>
        <v>0</v>
      </c>
      <c r="G265" s="230"/>
      <c r="H265" s="43"/>
      <c r="I265" s="155">
        <f t="shared" si="303"/>
        <v>0</v>
      </c>
      <c r="J265" s="265"/>
      <c r="K265" s="43"/>
      <c r="L265" s="88">
        <f t="shared" si="304"/>
        <v>0</v>
      </c>
      <c r="M265" s="230"/>
      <c r="N265" s="43"/>
      <c r="O265" s="155">
        <f t="shared" si="305"/>
        <v>0</v>
      </c>
      <c r="P265" s="311"/>
      <c r="Q265" s="331"/>
      <c r="R265" s="405"/>
      <c r="S265" s="405"/>
      <c r="T265" s="405"/>
    </row>
    <row r="266" spans="1:20" ht="24" hidden="1" x14ac:dyDescent="0.25">
      <c r="A266" s="30">
        <v>6423</v>
      </c>
      <c r="B266" s="41" t="s">
        <v>258</v>
      </c>
      <c r="C266" s="190">
        <f t="shared" si="276"/>
        <v>0</v>
      </c>
      <c r="D266" s="265"/>
      <c r="E266" s="43"/>
      <c r="F266" s="88">
        <f t="shared" si="302"/>
        <v>0</v>
      </c>
      <c r="G266" s="230"/>
      <c r="H266" s="43"/>
      <c r="I266" s="155">
        <f t="shared" si="303"/>
        <v>0</v>
      </c>
      <c r="J266" s="265"/>
      <c r="K266" s="43"/>
      <c r="L266" s="88">
        <f t="shared" si="304"/>
        <v>0</v>
      </c>
      <c r="M266" s="230"/>
      <c r="N266" s="43"/>
      <c r="O266" s="155">
        <f t="shared" si="305"/>
        <v>0</v>
      </c>
      <c r="P266" s="311"/>
      <c r="Q266" s="331"/>
      <c r="R266" s="405"/>
      <c r="S266" s="405"/>
      <c r="T266" s="405"/>
    </row>
    <row r="267" spans="1:20" ht="36" hidden="1" x14ac:dyDescent="0.25">
      <c r="A267" s="30">
        <v>6424</v>
      </c>
      <c r="B267" s="41" t="s">
        <v>259</v>
      </c>
      <c r="C267" s="190">
        <f t="shared" si="276"/>
        <v>0</v>
      </c>
      <c r="D267" s="265"/>
      <c r="E267" s="43"/>
      <c r="F267" s="88">
        <f t="shared" si="302"/>
        <v>0</v>
      </c>
      <c r="G267" s="230"/>
      <c r="H267" s="43"/>
      <c r="I267" s="155">
        <f t="shared" si="303"/>
        <v>0</v>
      </c>
      <c r="J267" s="265"/>
      <c r="K267" s="43"/>
      <c r="L267" s="88">
        <f t="shared" si="304"/>
        <v>0</v>
      </c>
      <c r="M267" s="230"/>
      <c r="N267" s="43"/>
      <c r="O267" s="155">
        <f t="shared" si="305"/>
        <v>0</v>
      </c>
      <c r="P267" s="311"/>
      <c r="Q267" s="331"/>
      <c r="R267" s="405"/>
      <c r="S267" s="405"/>
      <c r="T267" s="405"/>
    </row>
    <row r="268" spans="1:20" ht="36" hidden="1" x14ac:dyDescent="0.25">
      <c r="A268" s="95">
        <v>7000</v>
      </c>
      <c r="B268" s="95" t="s">
        <v>260</v>
      </c>
      <c r="C268" s="203">
        <f>SUM(F268,I268,L268,O268)</f>
        <v>0</v>
      </c>
      <c r="D268" s="136">
        <f>SUM(D269,D279)</f>
        <v>0</v>
      </c>
      <c r="E268" s="96">
        <f t="shared" ref="E268" si="306">SUM(E269,E279)</f>
        <v>0</v>
      </c>
      <c r="F268" s="267">
        <f>SUM(F269,F279)</f>
        <v>0</v>
      </c>
      <c r="G268" s="237">
        <f>SUM(G269,G279)</f>
        <v>0</v>
      </c>
      <c r="H268" s="96">
        <f t="shared" ref="H268:I268" si="307">SUM(H269,H279)</f>
        <v>0</v>
      </c>
      <c r="I268" s="279">
        <f t="shared" si="307"/>
        <v>0</v>
      </c>
      <c r="J268" s="136">
        <f>SUM(J269,J279)</f>
        <v>0</v>
      </c>
      <c r="K268" s="96">
        <f t="shared" ref="K268:N268" si="308">SUM(K269,K279)</f>
        <v>0</v>
      </c>
      <c r="L268" s="267">
        <f t="shared" si="308"/>
        <v>0</v>
      </c>
      <c r="M268" s="237">
        <f t="shared" si="308"/>
        <v>0</v>
      </c>
      <c r="N268" s="96">
        <f t="shared" si="308"/>
        <v>0</v>
      </c>
      <c r="O268" s="162">
        <f>SUM(O269,O279)</f>
        <v>0</v>
      </c>
      <c r="P268" s="322"/>
      <c r="Q268" s="331"/>
      <c r="R268" s="405"/>
      <c r="S268" s="405"/>
      <c r="T268" s="405"/>
    </row>
    <row r="269" spans="1:20" ht="24" hidden="1" x14ac:dyDescent="0.25">
      <c r="A269" s="34">
        <v>7200</v>
      </c>
      <c r="B269" s="69" t="s">
        <v>261</v>
      </c>
      <c r="C269" s="188">
        <f t="shared" si="276"/>
        <v>0</v>
      </c>
      <c r="D269" s="127">
        <f>SUM(D270,D271,D274,D275,D278)</f>
        <v>0</v>
      </c>
      <c r="E269" s="36">
        <f t="shared" ref="E269" si="309">SUM(E270,E271,E274,E275,E278)</f>
        <v>0</v>
      </c>
      <c r="F269" s="174">
        <f>SUM(F270,F271,F274,F275,F278)</f>
        <v>0</v>
      </c>
      <c r="G269" s="228">
        <f>SUM(G270,G271,G274,G275,G278)</f>
        <v>0</v>
      </c>
      <c r="H269" s="36"/>
      <c r="I269" s="120">
        <f>SUM(I270,I271,I274,I275,I278)</f>
        <v>0</v>
      </c>
      <c r="J269" s="127">
        <f>SUM(J270,J271,J274,J275,J278)</f>
        <v>0</v>
      </c>
      <c r="K269" s="36"/>
      <c r="L269" s="174">
        <f>SUM(L270,L271,L274,L275,L278)</f>
        <v>0</v>
      </c>
      <c r="M269" s="228"/>
      <c r="N269" s="36"/>
      <c r="O269" s="121">
        <f>SUM(O270,O271,O274,O275,O278)</f>
        <v>0</v>
      </c>
      <c r="P269" s="308"/>
      <c r="Q269" s="331"/>
      <c r="R269" s="405"/>
      <c r="S269" s="405"/>
      <c r="T269" s="405"/>
    </row>
    <row r="270" spans="1:20" ht="24" hidden="1" x14ac:dyDescent="0.25">
      <c r="A270" s="509">
        <v>7210</v>
      </c>
      <c r="B270" s="38" t="s">
        <v>262</v>
      </c>
      <c r="C270" s="189">
        <f t="shared" si="276"/>
        <v>0</v>
      </c>
      <c r="D270" s="264"/>
      <c r="E270" s="40"/>
      <c r="F270" s="89">
        <f>D270+E270</f>
        <v>0</v>
      </c>
      <c r="G270" s="220"/>
      <c r="H270" s="40"/>
      <c r="I270" s="154">
        <f>G270+H270</f>
        <v>0</v>
      </c>
      <c r="J270" s="264"/>
      <c r="K270" s="40"/>
      <c r="L270" s="89">
        <f>J270+K270</f>
        <v>0</v>
      </c>
      <c r="M270" s="220"/>
      <c r="N270" s="40"/>
      <c r="O270" s="154">
        <f>M270+N270</f>
        <v>0</v>
      </c>
      <c r="P270" s="310"/>
      <c r="Q270" s="331"/>
      <c r="R270" s="405"/>
      <c r="S270" s="405"/>
      <c r="T270" s="405"/>
    </row>
    <row r="271" spans="1:20" s="94" customFormat="1" ht="36" hidden="1" x14ac:dyDescent="0.25">
      <c r="A271" s="72">
        <v>7220</v>
      </c>
      <c r="B271" s="41" t="s">
        <v>263</v>
      </c>
      <c r="C271" s="190">
        <f t="shared" si="276"/>
        <v>0</v>
      </c>
      <c r="D271" s="129">
        <f>SUM(D272:D273)</f>
        <v>0</v>
      </c>
      <c r="E271" s="73">
        <f t="shared" ref="E271" si="310">SUM(E272:E273)</f>
        <v>0</v>
      </c>
      <c r="F271" s="93">
        <f>SUM(F272:F273)</f>
        <v>0</v>
      </c>
      <c r="G271" s="231">
        <f>SUM(G272:G273)</f>
        <v>0</v>
      </c>
      <c r="H271" s="73">
        <f t="shared" ref="H271:I271" si="311">SUM(H272:H273)</f>
        <v>0</v>
      </c>
      <c r="I271" s="87">
        <f t="shared" si="311"/>
        <v>0</v>
      </c>
      <c r="J271" s="129">
        <f>SUM(J272:J273)</f>
        <v>0</v>
      </c>
      <c r="K271" s="73">
        <f t="shared" ref="K271:O271" si="312">SUM(K272:K273)</f>
        <v>0</v>
      </c>
      <c r="L271" s="93">
        <f t="shared" si="312"/>
        <v>0</v>
      </c>
      <c r="M271" s="231">
        <f t="shared" si="312"/>
        <v>0</v>
      </c>
      <c r="N271" s="73">
        <f t="shared" si="312"/>
        <v>0</v>
      </c>
      <c r="O271" s="87">
        <f t="shared" si="312"/>
        <v>0</v>
      </c>
      <c r="P271" s="312"/>
      <c r="Q271" s="343"/>
      <c r="R271" s="405"/>
      <c r="S271" s="405"/>
      <c r="T271" s="405"/>
    </row>
    <row r="272" spans="1:20" s="94" customFormat="1" ht="36" hidden="1" x14ac:dyDescent="0.25">
      <c r="A272" s="30">
        <v>7221</v>
      </c>
      <c r="B272" s="41" t="s">
        <v>264</v>
      </c>
      <c r="C272" s="190">
        <f t="shared" si="276"/>
        <v>0</v>
      </c>
      <c r="D272" s="265"/>
      <c r="E272" s="43"/>
      <c r="F272" s="88">
        <f t="shared" ref="F272:F274" si="313">D272+E272</f>
        <v>0</v>
      </c>
      <c r="G272" s="230"/>
      <c r="H272" s="43"/>
      <c r="I272" s="155">
        <f t="shared" ref="I272:I274" si="314">G272+H272</f>
        <v>0</v>
      </c>
      <c r="J272" s="265"/>
      <c r="K272" s="43"/>
      <c r="L272" s="88">
        <f t="shared" ref="L272:L274" si="315">J272+K272</f>
        <v>0</v>
      </c>
      <c r="M272" s="230"/>
      <c r="N272" s="43"/>
      <c r="O272" s="155">
        <f t="shared" ref="O272:O274" si="316">M272+N272</f>
        <v>0</v>
      </c>
      <c r="P272" s="311"/>
      <c r="Q272" s="343"/>
      <c r="R272" s="405"/>
      <c r="S272" s="405"/>
      <c r="T272" s="405"/>
    </row>
    <row r="273" spans="1:20" s="94" customFormat="1" ht="36" hidden="1" x14ac:dyDescent="0.25">
      <c r="A273" s="30">
        <v>7222</v>
      </c>
      <c r="B273" s="41" t="s">
        <v>265</v>
      </c>
      <c r="C273" s="190">
        <f t="shared" si="276"/>
        <v>0</v>
      </c>
      <c r="D273" s="265"/>
      <c r="E273" s="43"/>
      <c r="F273" s="88">
        <f t="shared" si="313"/>
        <v>0</v>
      </c>
      <c r="G273" s="230"/>
      <c r="H273" s="43"/>
      <c r="I273" s="155">
        <f t="shared" si="314"/>
        <v>0</v>
      </c>
      <c r="J273" s="265"/>
      <c r="K273" s="43"/>
      <c r="L273" s="88">
        <f t="shared" si="315"/>
        <v>0</v>
      </c>
      <c r="M273" s="230"/>
      <c r="N273" s="43"/>
      <c r="O273" s="155">
        <f t="shared" si="316"/>
        <v>0</v>
      </c>
      <c r="P273" s="311"/>
      <c r="Q273" s="343"/>
      <c r="R273" s="405"/>
      <c r="S273" s="405"/>
      <c r="T273" s="405"/>
    </row>
    <row r="274" spans="1:20" ht="24" hidden="1" x14ac:dyDescent="0.25">
      <c r="A274" s="72">
        <v>7230</v>
      </c>
      <c r="B274" s="41" t="s">
        <v>308</v>
      </c>
      <c r="C274" s="190">
        <f t="shared" si="276"/>
        <v>0</v>
      </c>
      <c r="D274" s="265"/>
      <c r="E274" s="43"/>
      <c r="F274" s="88">
        <f t="shared" si="313"/>
        <v>0</v>
      </c>
      <c r="G274" s="230"/>
      <c r="H274" s="43"/>
      <c r="I274" s="155">
        <f t="shared" si="314"/>
        <v>0</v>
      </c>
      <c r="J274" s="265"/>
      <c r="K274" s="43"/>
      <c r="L274" s="88">
        <f t="shared" si="315"/>
        <v>0</v>
      </c>
      <c r="M274" s="230"/>
      <c r="N274" s="43"/>
      <c r="O274" s="155">
        <f t="shared" si="316"/>
        <v>0</v>
      </c>
      <c r="P274" s="311"/>
      <c r="Q274" s="331"/>
      <c r="R274" s="405"/>
      <c r="S274" s="405"/>
      <c r="T274" s="405"/>
    </row>
    <row r="275" spans="1:20" ht="24" hidden="1" x14ac:dyDescent="0.25">
      <c r="A275" s="72">
        <v>7240</v>
      </c>
      <c r="B275" s="41" t="s">
        <v>266</v>
      </c>
      <c r="C275" s="190">
        <f t="shared" si="276"/>
        <v>0</v>
      </c>
      <c r="D275" s="129">
        <f>SUM(D276:D277)</f>
        <v>0</v>
      </c>
      <c r="E275" s="73">
        <f t="shared" ref="E275" si="317">SUM(E276:E277)</f>
        <v>0</v>
      </c>
      <c r="F275" s="93">
        <f>SUM(F276:F277)</f>
        <v>0</v>
      </c>
      <c r="G275" s="231">
        <f>SUM(G276:G277)</f>
        <v>0</v>
      </c>
      <c r="H275" s="73">
        <f t="shared" ref="H275:I275" si="318">SUM(H276:H277)</f>
        <v>0</v>
      </c>
      <c r="I275" s="87">
        <f t="shared" si="318"/>
        <v>0</v>
      </c>
      <c r="J275" s="129">
        <f>SUM(J276:J277)</f>
        <v>0</v>
      </c>
      <c r="K275" s="73">
        <f t="shared" ref="K275:O275" si="319">SUM(K276:K277)</f>
        <v>0</v>
      </c>
      <c r="L275" s="93">
        <f t="shared" si="319"/>
        <v>0</v>
      </c>
      <c r="M275" s="231">
        <f t="shared" si="319"/>
        <v>0</v>
      </c>
      <c r="N275" s="73">
        <f t="shared" si="319"/>
        <v>0</v>
      </c>
      <c r="O275" s="87">
        <f t="shared" si="319"/>
        <v>0</v>
      </c>
      <c r="P275" s="312"/>
      <c r="Q275" s="331"/>
      <c r="R275" s="405"/>
      <c r="S275" s="405"/>
      <c r="T275" s="405"/>
    </row>
    <row r="276" spans="1:20" ht="48" hidden="1" x14ac:dyDescent="0.25">
      <c r="A276" s="30">
        <v>7245</v>
      </c>
      <c r="B276" s="41" t="s">
        <v>267</v>
      </c>
      <c r="C276" s="190">
        <f t="shared" si="276"/>
        <v>0</v>
      </c>
      <c r="D276" s="265"/>
      <c r="E276" s="43"/>
      <c r="F276" s="88">
        <f t="shared" ref="F276:F278" si="320">D276+E276</f>
        <v>0</v>
      </c>
      <c r="G276" s="230"/>
      <c r="H276" s="43"/>
      <c r="I276" s="155">
        <f t="shared" ref="I276:I278" si="321">G276+H276</f>
        <v>0</v>
      </c>
      <c r="J276" s="265"/>
      <c r="K276" s="43"/>
      <c r="L276" s="88">
        <f t="shared" ref="L276:L278" si="322">J276+K276</f>
        <v>0</v>
      </c>
      <c r="M276" s="230"/>
      <c r="N276" s="43"/>
      <c r="O276" s="155">
        <f t="shared" ref="O276:O278" si="323">M276+N276</f>
        <v>0</v>
      </c>
      <c r="P276" s="311"/>
      <c r="Q276" s="331"/>
      <c r="R276" s="405"/>
      <c r="S276" s="405"/>
      <c r="T276" s="405"/>
    </row>
    <row r="277" spans="1:20" ht="96" hidden="1" x14ac:dyDescent="0.25">
      <c r="A277" s="30">
        <v>7246</v>
      </c>
      <c r="B277" s="41" t="s">
        <v>268</v>
      </c>
      <c r="C277" s="190">
        <f t="shared" si="276"/>
        <v>0</v>
      </c>
      <c r="D277" s="265"/>
      <c r="E277" s="43"/>
      <c r="F277" s="88">
        <f t="shared" si="320"/>
        <v>0</v>
      </c>
      <c r="G277" s="230"/>
      <c r="H277" s="43"/>
      <c r="I277" s="155">
        <f t="shared" si="321"/>
        <v>0</v>
      </c>
      <c r="J277" s="265"/>
      <c r="K277" s="43"/>
      <c r="L277" s="88">
        <f t="shared" si="322"/>
        <v>0</v>
      </c>
      <c r="M277" s="230"/>
      <c r="N277" s="43"/>
      <c r="O277" s="155">
        <f t="shared" si="323"/>
        <v>0</v>
      </c>
      <c r="P277" s="311"/>
      <c r="Q277" s="331"/>
      <c r="R277" s="405"/>
      <c r="S277" s="405"/>
      <c r="T277" s="405"/>
    </row>
    <row r="278" spans="1:20" ht="24" hidden="1" x14ac:dyDescent="0.25">
      <c r="A278" s="90">
        <v>7260</v>
      </c>
      <c r="B278" s="38" t="s">
        <v>269</v>
      </c>
      <c r="C278" s="189">
        <f t="shared" si="276"/>
        <v>0</v>
      </c>
      <c r="D278" s="264"/>
      <c r="E278" s="40"/>
      <c r="F278" s="89">
        <f t="shared" si="320"/>
        <v>0</v>
      </c>
      <c r="G278" s="220"/>
      <c r="H278" s="40"/>
      <c r="I278" s="154">
        <f t="shared" si="321"/>
        <v>0</v>
      </c>
      <c r="J278" s="264"/>
      <c r="K278" s="40"/>
      <c r="L278" s="89">
        <f t="shared" si="322"/>
        <v>0</v>
      </c>
      <c r="M278" s="220"/>
      <c r="N278" s="40"/>
      <c r="O278" s="154">
        <f t="shared" si="323"/>
        <v>0</v>
      </c>
      <c r="P278" s="310"/>
      <c r="Q278" s="331"/>
      <c r="R278" s="405"/>
      <c r="S278" s="405"/>
      <c r="T278" s="405"/>
    </row>
    <row r="279" spans="1:20" hidden="1" x14ac:dyDescent="0.25">
      <c r="A279" s="52">
        <v>7700</v>
      </c>
      <c r="B279" s="103" t="s">
        <v>298</v>
      </c>
      <c r="C279" s="204">
        <f t="shared" si="276"/>
        <v>0</v>
      </c>
      <c r="D279" s="137">
        <f t="shared" ref="D279:O279" si="324">D280</f>
        <v>0</v>
      </c>
      <c r="E279" s="104">
        <f t="shared" si="324"/>
        <v>0</v>
      </c>
      <c r="F279" s="176">
        <f t="shared" si="324"/>
        <v>0</v>
      </c>
      <c r="G279" s="238">
        <f t="shared" si="324"/>
        <v>0</v>
      </c>
      <c r="H279" s="104">
        <f t="shared" si="324"/>
        <v>0</v>
      </c>
      <c r="I279" s="280">
        <f t="shared" si="324"/>
        <v>0</v>
      </c>
      <c r="J279" s="137">
        <f t="shared" si="324"/>
        <v>0</v>
      </c>
      <c r="K279" s="104">
        <f t="shared" si="324"/>
        <v>0</v>
      </c>
      <c r="L279" s="176">
        <f t="shared" si="324"/>
        <v>0</v>
      </c>
      <c r="M279" s="238">
        <f t="shared" si="324"/>
        <v>0</v>
      </c>
      <c r="N279" s="104">
        <f t="shared" si="324"/>
        <v>0</v>
      </c>
      <c r="O279" s="280">
        <f t="shared" si="324"/>
        <v>0</v>
      </c>
      <c r="P279" s="316"/>
      <c r="Q279" s="331"/>
      <c r="R279" s="405"/>
      <c r="S279" s="405"/>
      <c r="T279" s="405"/>
    </row>
    <row r="280" spans="1:20" hidden="1" x14ac:dyDescent="0.25">
      <c r="A280" s="70">
        <v>7720</v>
      </c>
      <c r="B280" s="38" t="s">
        <v>299</v>
      </c>
      <c r="C280" s="191">
        <f t="shared" si="276"/>
        <v>0</v>
      </c>
      <c r="D280" s="257"/>
      <c r="E280" s="47"/>
      <c r="F280" s="179">
        <f>D280+E280</f>
        <v>0</v>
      </c>
      <c r="G280" s="239"/>
      <c r="H280" s="47"/>
      <c r="I280" s="163">
        <f>G280+H280</f>
        <v>0</v>
      </c>
      <c r="J280" s="257"/>
      <c r="K280" s="47"/>
      <c r="L280" s="179">
        <f>J280+K280</f>
        <v>0</v>
      </c>
      <c r="M280" s="239"/>
      <c r="N280" s="47"/>
      <c r="O280" s="163">
        <f>M280+N280</f>
        <v>0</v>
      </c>
      <c r="P280" s="323"/>
      <c r="Q280" s="331"/>
      <c r="R280" s="405"/>
      <c r="S280" s="405"/>
      <c r="T280" s="405"/>
    </row>
    <row r="281" spans="1:20" hidden="1" x14ac:dyDescent="0.25">
      <c r="A281" s="92"/>
      <c r="B281" s="41" t="s">
        <v>270</v>
      </c>
      <c r="C281" s="190">
        <f t="shared" si="276"/>
        <v>0</v>
      </c>
      <c r="D281" s="129">
        <f>SUM(D282:D283)</f>
        <v>0</v>
      </c>
      <c r="E281" s="73">
        <f t="shared" ref="E281" si="325">SUM(E282:E283)</f>
        <v>0</v>
      </c>
      <c r="F281" s="93">
        <f>SUM(F282:F283)</f>
        <v>0</v>
      </c>
      <c r="G281" s="231">
        <f>SUM(G282:G283)</f>
        <v>0</v>
      </c>
      <c r="H281" s="73">
        <f t="shared" ref="H281:I281" si="326">SUM(H282:H283)</f>
        <v>0</v>
      </c>
      <c r="I281" s="87">
        <f t="shared" si="326"/>
        <v>0</v>
      </c>
      <c r="J281" s="129">
        <f>SUM(J282:J283)</f>
        <v>0</v>
      </c>
      <c r="K281" s="73">
        <f t="shared" ref="K281:O281" si="327">SUM(K282:K283)</f>
        <v>0</v>
      </c>
      <c r="L281" s="93">
        <f t="shared" si="327"/>
        <v>0</v>
      </c>
      <c r="M281" s="231">
        <f t="shared" si="327"/>
        <v>0</v>
      </c>
      <c r="N281" s="73">
        <f t="shared" si="327"/>
        <v>0</v>
      </c>
      <c r="O281" s="87">
        <f t="shared" si="327"/>
        <v>0</v>
      </c>
      <c r="P281" s="312"/>
      <c r="Q281" s="331"/>
      <c r="R281" s="405"/>
      <c r="S281" s="405"/>
      <c r="T281" s="405"/>
    </row>
    <row r="282" spans="1:20" hidden="1" x14ac:dyDescent="0.25">
      <c r="A282" s="92" t="s">
        <v>271</v>
      </c>
      <c r="B282" s="30" t="s">
        <v>272</v>
      </c>
      <c r="C282" s="190">
        <f t="shared" si="276"/>
        <v>0</v>
      </c>
      <c r="D282" s="265"/>
      <c r="E282" s="43"/>
      <c r="F282" s="88">
        <f>E282+D282</f>
        <v>0</v>
      </c>
      <c r="G282" s="230"/>
      <c r="H282" s="43"/>
      <c r="I282" s="155">
        <f>H282+G282</f>
        <v>0</v>
      </c>
      <c r="J282" s="265"/>
      <c r="K282" s="43"/>
      <c r="L282" s="88">
        <f>K282+J282</f>
        <v>0</v>
      </c>
      <c r="M282" s="230"/>
      <c r="N282" s="43"/>
      <c r="O282" s="155">
        <f>N282+M282</f>
        <v>0</v>
      </c>
      <c r="P282" s="311"/>
      <c r="Q282" s="331"/>
      <c r="R282" s="405"/>
      <c r="S282" s="405"/>
      <c r="T282" s="405"/>
    </row>
    <row r="283" spans="1:20" ht="24" hidden="1" x14ac:dyDescent="0.25">
      <c r="A283" s="92" t="s">
        <v>273</v>
      </c>
      <c r="B283" s="97" t="s">
        <v>274</v>
      </c>
      <c r="C283" s="189">
        <f t="shared" si="276"/>
        <v>0</v>
      </c>
      <c r="D283" s="264"/>
      <c r="E283" s="40"/>
      <c r="F283" s="89">
        <f>E283+D283</f>
        <v>0</v>
      </c>
      <c r="G283" s="220"/>
      <c r="H283" s="40"/>
      <c r="I283" s="154">
        <f>H283+G283</f>
        <v>0</v>
      </c>
      <c r="J283" s="264"/>
      <c r="K283" s="40"/>
      <c r="L283" s="89">
        <f>K283+J283</f>
        <v>0</v>
      </c>
      <c r="M283" s="220"/>
      <c r="N283" s="40"/>
      <c r="O283" s="154">
        <f>N283+M283</f>
        <v>0</v>
      </c>
      <c r="P283" s="310"/>
      <c r="Q283" s="331"/>
      <c r="R283" s="405"/>
      <c r="S283" s="405"/>
      <c r="T283" s="405"/>
    </row>
    <row r="284" spans="1:20" ht="12.75" thickBot="1" x14ac:dyDescent="0.3">
      <c r="A284" s="108"/>
      <c r="B284" s="108" t="s">
        <v>275</v>
      </c>
      <c r="C284" s="205">
        <f t="shared" si="276"/>
        <v>662604</v>
      </c>
      <c r="D284" s="138">
        <f t="shared" ref="D284:O284" si="328">SUM(D281,D268,D229,D194,D186,D172,D74,D52)</f>
        <v>443451</v>
      </c>
      <c r="E284" s="281">
        <f t="shared" si="328"/>
        <v>0</v>
      </c>
      <c r="F284" s="324">
        <f t="shared" si="328"/>
        <v>443451</v>
      </c>
      <c r="G284" s="240">
        <f t="shared" si="328"/>
        <v>189478</v>
      </c>
      <c r="H284" s="281">
        <f t="shared" si="328"/>
        <v>0</v>
      </c>
      <c r="I284" s="324">
        <f t="shared" si="328"/>
        <v>189478</v>
      </c>
      <c r="J284" s="138">
        <f t="shared" si="328"/>
        <v>29675</v>
      </c>
      <c r="K284" s="109">
        <f t="shared" si="328"/>
        <v>0</v>
      </c>
      <c r="L284" s="446">
        <f t="shared" si="328"/>
        <v>29675</v>
      </c>
      <c r="M284" s="240">
        <f t="shared" si="328"/>
        <v>0</v>
      </c>
      <c r="N284" s="109">
        <f t="shared" si="328"/>
        <v>0</v>
      </c>
      <c r="O284" s="281">
        <f t="shared" si="328"/>
        <v>0</v>
      </c>
      <c r="P284" s="324"/>
      <c r="Q284" s="331"/>
      <c r="R284" s="405"/>
      <c r="S284" s="405"/>
      <c r="T284" s="405"/>
    </row>
    <row r="285" spans="1:20" s="19" customFormat="1" ht="13.5" hidden="1" thickTop="1" thickBot="1" x14ac:dyDescent="0.3">
      <c r="A285" s="881" t="s">
        <v>276</v>
      </c>
      <c r="B285" s="882"/>
      <c r="C285" s="206">
        <f t="shared" si="276"/>
        <v>0</v>
      </c>
      <c r="D285" s="139">
        <f>SUM(D24,D25,D41)-D50</f>
        <v>0</v>
      </c>
      <c r="E285" s="111">
        <f t="shared" ref="E285:N285" si="329">SUM(E24,E25,E41)-E50</f>
        <v>0</v>
      </c>
      <c r="F285" s="112">
        <f>SUM(F24,F25,F41)-F50</f>
        <v>0</v>
      </c>
      <c r="G285" s="241">
        <f>SUM(G24,G25,G41)-G50</f>
        <v>0</v>
      </c>
      <c r="H285" s="111">
        <f t="shared" si="329"/>
        <v>0</v>
      </c>
      <c r="I285" s="123">
        <f t="shared" si="329"/>
        <v>0</v>
      </c>
      <c r="J285" s="139">
        <f>SUM(J26,J42)-J50</f>
        <v>0</v>
      </c>
      <c r="K285" s="111">
        <f>SUM(K26,K42)-K50</f>
        <v>0</v>
      </c>
      <c r="L285" s="112">
        <f>SUM(L26,L42)-L50</f>
        <v>0</v>
      </c>
      <c r="M285" s="241">
        <f t="shared" si="329"/>
        <v>0</v>
      </c>
      <c r="N285" s="111">
        <f t="shared" si="329"/>
        <v>0</v>
      </c>
      <c r="O285" s="123">
        <f>O44-O50</f>
        <v>0</v>
      </c>
      <c r="P285" s="325"/>
      <c r="Q285" s="182"/>
      <c r="R285" s="405"/>
      <c r="S285" s="405"/>
      <c r="T285" s="405"/>
    </row>
    <row r="286" spans="1:20" s="19" customFormat="1" ht="12.75" hidden="1" thickTop="1" x14ac:dyDescent="0.25">
      <c r="A286" s="883" t="s">
        <v>277</v>
      </c>
      <c r="B286" s="884"/>
      <c r="C286" s="207">
        <f t="shared" si="276"/>
        <v>0</v>
      </c>
      <c r="D286" s="140">
        <f t="shared" ref="D286:O286" si="330">SUM(D287,D288)-D295+D296</f>
        <v>0</v>
      </c>
      <c r="E286" s="101">
        <f t="shared" si="330"/>
        <v>0</v>
      </c>
      <c r="F286" s="107">
        <f t="shared" si="330"/>
        <v>0</v>
      </c>
      <c r="G286" s="242">
        <f t="shared" si="330"/>
        <v>0</v>
      </c>
      <c r="H286" s="101">
        <f t="shared" si="330"/>
        <v>0</v>
      </c>
      <c r="I286" s="110">
        <f t="shared" si="330"/>
        <v>0</v>
      </c>
      <c r="J286" s="140">
        <f t="shared" si="330"/>
        <v>0</v>
      </c>
      <c r="K286" s="101">
        <f t="shared" si="330"/>
        <v>0</v>
      </c>
      <c r="L286" s="107">
        <f t="shared" si="330"/>
        <v>0</v>
      </c>
      <c r="M286" s="242">
        <f t="shared" si="330"/>
        <v>0</v>
      </c>
      <c r="N286" s="101">
        <f t="shared" si="330"/>
        <v>0</v>
      </c>
      <c r="O286" s="110">
        <f t="shared" si="330"/>
        <v>0</v>
      </c>
      <c r="P286" s="326"/>
      <c r="Q286" s="182"/>
      <c r="R286" s="405"/>
      <c r="S286" s="405"/>
      <c r="T286" s="405"/>
    </row>
    <row r="287" spans="1:20" s="19" customFormat="1" ht="13.5" hidden="1" thickTop="1" thickBot="1" x14ac:dyDescent="0.3">
      <c r="A287" s="60" t="s">
        <v>278</v>
      </c>
      <c r="B287" s="60" t="s">
        <v>279</v>
      </c>
      <c r="C287" s="197">
        <f t="shared" si="276"/>
        <v>0</v>
      </c>
      <c r="D287" s="131">
        <f t="shared" ref="D287:O287" si="331">D21-D281</f>
        <v>0</v>
      </c>
      <c r="E287" s="61">
        <f t="shared" si="331"/>
        <v>0</v>
      </c>
      <c r="F287" s="168">
        <f t="shared" si="331"/>
        <v>0</v>
      </c>
      <c r="G287" s="224">
        <f t="shared" si="331"/>
        <v>0</v>
      </c>
      <c r="H287" s="61">
        <f t="shared" si="331"/>
        <v>0</v>
      </c>
      <c r="I287" s="114">
        <f t="shared" si="331"/>
        <v>0</v>
      </c>
      <c r="J287" s="131">
        <f t="shared" si="331"/>
        <v>0</v>
      </c>
      <c r="K287" s="61">
        <f t="shared" si="331"/>
        <v>0</v>
      </c>
      <c r="L287" s="168">
        <f t="shared" si="331"/>
        <v>0</v>
      </c>
      <c r="M287" s="224">
        <f t="shared" si="331"/>
        <v>0</v>
      </c>
      <c r="N287" s="61">
        <f t="shared" si="331"/>
        <v>0</v>
      </c>
      <c r="O287" s="114">
        <f t="shared" si="331"/>
        <v>0</v>
      </c>
      <c r="P287" s="304"/>
      <c r="Q287" s="182"/>
      <c r="R287" s="405"/>
      <c r="S287" s="405"/>
      <c r="T287" s="405"/>
    </row>
    <row r="288" spans="1:20" s="19" customFormat="1" ht="12.75" hidden="1" thickTop="1" x14ac:dyDescent="0.25">
      <c r="A288" s="113" t="s">
        <v>280</v>
      </c>
      <c r="B288" s="113" t="s">
        <v>281</v>
      </c>
      <c r="C288" s="207">
        <f t="shared" si="276"/>
        <v>0</v>
      </c>
      <c r="D288" s="140">
        <f t="shared" ref="D288:O288" si="332">SUM(D289,D291,D293)-SUM(D290,D292,D294)</f>
        <v>0</v>
      </c>
      <c r="E288" s="101">
        <f t="shared" si="332"/>
        <v>0</v>
      </c>
      <c r="F288" s="107">
        <f t="shared" si="332"/>
        <v>0</v>
      </c>
      <c r="G288" s="242">
        <f t="shared" si="332"/>
        <v>0</v>
      </c>
      <c r="H288" s="101">
        <f t="shared" si="332"/>
        <v>0</v>
      </c>
      <c r="I288" s="110">
        <f t="shared" si="332"/>
        <v>0</v>
      </c>
      <c r="J288" s="140">
        <f t="shared" si="332"/>
        <v>0</v>
      </c>
      <c r="K288" s="101">
        <f t="shared" si="332"/>
        <v>0</v>
      </c>
      <c r="L288" s="107">
        <f t="shared" si="332"/>
        <v>0</v>
      </c>
      <c r="M288" s="242">
        <f t="shared" si="332"/>
        <v>0</v>
      </c>
      <c r="N288" s="101">
        <f t="shared" si="332"/>
        <v>0</v>
      </c>
      <c r="O288" s="110">
        <f t="shared" si="332"/>
        <v>0</v>
      </c>
      <c r="P288" s="326"/>
      <c r="Q288" s="182"/>
      <c r="R288" s="405"/>
      <c r="S288" s="405"/>
      <c r="T288" s="405"/>
    </row>
    <row r="289" spans="1:20" ht="12.75" hidden="1" thickTop="1" x14ac:dyDescent="0.25">
      <c r="A289" s="98" t="s">
        <v>282</v>
      </c>
      <c r="B289" s="57" t="s">
        <v>283</v>
      </c>
      <c r="C289" s="191">
        <f t="shared" si="276"/>
        <v>0</v>
      </c>
      <c r="D289" s="257"/>
      <c r="E289" s="47"/>
      <c r="F289" s="179">
        <f t="shared" ref="F289:F296" si="333">E289+D289</f>
        <v>0</v>
      </c>
      <c r="G289" s="239"/>
      <c r="H289" s="47"/>
      <c r="I289" s="163">
        <f t="shared" ref="I289:I296" si="334">H289+G289</f>
        <v>0</v>
      </c>
      <c r="J289" s="257"/>
      <c r="K289" s="47"/>
      <c r="L289" s="179">
        <f t="shared" ref="L289:L296" si="335">K289+J289</f>
        <v>0</v>
      </c>
      <c r="M289" s="239"/>
      <c r="N289" s="47"/>
      <c r="O289" s="163">
        <f t="shared" ref="O289:O296" si="336">N289+M289</f>
        <v>0</v>
      </c>
      <c r="P289" s="323"/>
      <c r="Q289" s="331"/>
      <c r="R289" s="405"/>
      <c r="S289" s="405"/>
      <c r="T289" s="405"/>
    </row>
    <row r="290" spans="1:20" ht="24.75" hidden="1" thickTop="1" x14ac:dyDescent="0.25">
      <c r="A290" s="92" t="s">
        <v>284</v>
      </c>
      <c r="B290" s="29" t="s">
        <v>285</v>
      </c>
      <c r="C290" s="190">
        <f t="shared" si="276"/>
        <v>0</v>
      </c>
      <c r="D290" s="265"/>
      <c r="E290" s="43"/>
      <c r="F290" s="88">
        <f t="shared" si="333"/>
        <v>0</v>
      </c>
      <c r="G290" s="230"/>
      <c r="H290" s="43"/>
      <c r="I290" s="155">
        <f t="shared" si="334"/>
        <v>0</v>
      </c>
      <c r="J290" s="265"/>
      <c r="K290" s="43"/>
      <c r="L290" s="88">
        <f t="shared" si="335"/>
        <v>0</v>
      </c>
      <c r="M290" s="230"/>
      <c r="N290" s="43"/>
      <c r="O290" s="155">
        <f t="shared" si="336"/>
        <v>0</v>
      </c>
      <c r="P290" s="311"/>
      <c r="Q290" s="331"/>
      <c r="R290" s="405"/>
      <c r="S290" s="405"/>
      <c r="T290" s="405"/>
    </row>
    <row r="291" spans="1:20" ht="12.75" hidden="1" thickTop="1" x14ac:dyDescent="0.25">
      <c r="A291" s="92" t="s">
        <v>286</v>
      </c>
      <c r="B291" s="29" t="s">
        <v>287</v>
      </c>
      <c r="C291" s="190">
        <f t="shared" si="276"/>
        <v>0</v>
      </c>
      <c r="D291" s="265"/>
      <c r="E291" s="43"/>
      <c r="F291" s="88">
        <f t="shared" si="333"/>
        <v>0</v>
      </c>
      <c r="G291" s="230"/>
      <c r="H291" s="43"/>
      <c r="I291" s="155">
        <f t="shared" si="334"/>
        <v>0</v>
      </c>
      <c r="J291" s="265"/>
      <c r="K291" s="43"/>
      <c r="L291" s="88">
        <f t="shared" si="335"/>
        <v>0</v>
      </c>
      <c r="M291" s="230"/>
      <c r="N291" s="43"/>
      <c r="O291" s="155">
        <f t="shared" si="336"/>
        <v>0</v>
      </c>
      <c r="P291" s="311"/>
      <c r="Q291" s="331"/>
      <c r="R291" s="405"/>
      <c r="S291" s="405"/>
      <c r="T291" s="405"/>
    </row>
    <row r="292" spans="1:20" ht="24.75" hidden="1" thickTop="1" x14ac:dyDescent="0.25">
      <c r="A292" s="92" t="s">
        <v>288</v>
      </c>
      <c r="B292" s="29" t="s">
        <v>289</v>
      </c>
      <c r="C292" s="190">
        <f>SUM(F292,I292,L292,O292)</f>
        <v>0</v>
      </c>
      <c r="D292" s="265"/>
      <c r="E292" s="43"/>
      <c r="F292" s="88">
        <f t="shared" si="333"/>
        <v>0</v>
      </c>
      <c r="G292" s="230"/>
      <c r="H292" s="43"/>
      <c r="I292" s="155">
        <f t="shared" si="334"/>
        <v>0</v>
      </c>
      <c r="J292" s="265"/>
      <c r="K292" s="43"/>
      <c r="L292" s="88">
        <f t="shared" si="335"/>
        <v>0</v>
      </c>
      <c r="M292" s="230"/>
      <c r="N292" s="43"/>
      <c r="O292" s="155">
        <f t="shared" si="336"/>
        <v>0</v>
      </c>
      <c r="P292" s="311"/>
      <c r="Q292" s="331"/>
      <c r="R292" s="405"/>
      <c r="S292" s="405"/>
      <c r="T292" s="405"/>
    </row>
    <row r="293" spans="1:20" ht="12.75" hidden="1" thickTop="1" x14ac:dyDescent="0.25">
      <c r="A293" s="92" t="s">
        <v>290</v>
      </c>
      <c r="B293" s="29" t="s">
        <v>291</v>
      </c>
      <c r="C293" s="190">
        <f t="shared" si="276"/>
        <v>0</v>
      </c>
      <c r="D293" s="265"/>
      <c r="E293" s="43"/>
      <c r="F293" s="88">
        <f t="shared" si="333"/>
        <v>0</v>
      </c>
      <c r="G293" s="230"/>
      <c r="H293" s="43"/>
      <c r="I293" s="155">
        <f t="shared" si="334"/>
        <v>0</v>
      </c>
      <c r="J293" s="265"/>
      <c r="K293" s="43"/>
      <c r="L293" s="88">
        <f t="shared" si="335"/>
        <v>0</v>
      </c>
      <c r="M293" s="230"/>
      <c r="N293" s="43"/>
      <c r="O293" s="155">
        <f t="shared" si="336"/>
        <v>0</v>
      </c>
      <c r="P293" s="311"/>
      <c r="Q293" s="331"/>
      <c r="R293" s="405"/>
      <c r="S293" s="405"/>
      <c r="T293" s="405"/>
    </row>
    <row r="294" spans="1:20" ht="24.75" hidden="1" thickTop="1" x14ac:dyDescent="0.25">
      <c r="A294" s="99" t="s">
        <v>292</v>
      </c>
      <c r="B294" s="100" t="s">
        <v>293</v>
      </c>
      <c r="C294" s="201">
        <f t="shared" si="276"/>
        <v>0</v>
      </c>
      <c r="D294" s="266"/>
      <c r="E294" s="80"/>
      <c r="F294" s="178">
        <f t="shared" si="333"/>
        <v>0</v>
      </c>
      <c r="G294" s="235"/>
      <c r="H294" s="80"/>
      <c r="I294" s="160">
        <f t="shared" si="334"/>
        <v>0</v>
      </c>
      <c r="J294" s="266"/>
      <c r="K294" s="80"/>
      <c r="L294" s="178">
        <f t="shared" si="335"/>
        <v>0</v>
      </c>
      <c r="M294" s="235"/>
      <c r="N294" s="80"/>
      <c r="O294" s="160">
        <f t="shared" si="336"/>
        <v>0</v>
      </c>
      <c r="P294" s="320"/>
      <c r="Q294" s="331"/>
      <c r="R294" s="405"/>
      <c r="S294" s="405"/>
      <c r="T294" s="405"/>
    </row>
    <row r="295" spans="1:20" s="19" customFormat="1" ht="13.5" hidden="1" thickTop="1" thickBot="1" x14ac:dyDescent="0.3">
      <c r="A295" s="115" t="s">
        <v>294</v>
      </c>
      <c r="B295" s="115" t="s">
        <v>295</v>
      </c>
      <c r="C295" s="206">
        <f t="shared" si="276"/>
        <v>0</v>
      </c>
      <c r="D295" s="268"/>
      <c r="E295" s="116"/>
      <c r="F295" s="180">
        <f t="shared" si="333"/>
        <v>0</v>
      </c>
      <c r="G295" s="243"/>
      <c r="H295" s="116"/>
      <c r="I295" s="164">
        <f t="shared" si="334"/>
        <v>0</v>
      </c>
      <c r="J295" s="268"/>
      <c r="K295" s="116"/>
      <c r="L295" s="180">
        <f t="shared" si="335"/>
        <v>0</v>
      </c>
      <c r="M295" s="243"/>
      <c r="N295" s="116"/>
      <c r="O295" s="164">
        <f t="shared" si="336"/>
        <v>0</v>
      </c>
      <c r="P295" s="327"/>
      <c r="Q295" s="182"/>
      <c r="R295" s="405"/>
      <c r="S295" s="405"/>
      <c r="T295" s="405"/>
    </row>
    <row r="296" spans="1:20" s="19" customFormat="1" ht="48.75" hidden="1" thickTop="1" x14ac:dyDescent="0.25">
      <c r="A296" s="113" t="s">
        <v>296</v>
      </c>
      <c r="B296" s="102" t="s">
        <v>297</v>
      </c>
      <c r="C296" s="207">
        <f>SUM(F296,I296,L296,O296)</f>
        <v>0</v>
      </c>
      <c r="D296" s="269"/>
      <c r="E296" s="449"/>
      <c r="F296" s="177">
        <f t="shared" si="333"/>
        <v>0</v>
      </c>
      <c r="G296" s="234"/>
      <c r="H296" s="76"/>
      <c r="I296" s="157">
        <f t="shared" si="334"/>
        <v>0</v>
      </c>
      <c r="J296" s="249"/>
      <c r="K296" s="76"/>
      <c r="L296" s="177">
        <f t="shared" si="335"/>
        <v>0</v>
      </c>
      <c r="M296" s="234"/>
      <c r="N296" s="76"/>
      <c r="O296" s="157">
        <f t="shared" si="336"/>
        <v>0</v>
      </c>
      <c r="P296" s="317"/>
      <c r="Q296" s="182"/>
      <c r="R296" s="405"/>
      <c r="S296" s="405"/>
      <c r="T296" s="405"/>
    </row>
    <row r="297" spans="1:20" ht="12.75" thickTop="1" x14ac:dyDescent="0.25">
      <c r="A297" s="1"/>
      <c r="B297" s="1"/>
      <c r="C297" s="1"/>
      <c r="D297" s="1"/>
      <c r="E297" s="1"/>
      <c r="F297" s="1"/>
      <c r="G297" s="1"/>
      <c r="H297" s="1"/>
      <c r="I297" s="1"/>
      <c r="J297" s="1"/>
      <c r="K297" s="1"/>
      <c r="L297" s="1"/>
      <c r="M297" s="1"/>
      <c r="N297" s="1"/>
      <c r="O297" s="1"/>
    </row>
    <row r="298" spans="1:20" x14ac:dyDescent="0.25">
      <c r="A298" s="1"/>
      <c r="B298" s="1"/>
      <c r="C298" s="1"/>
      <c r="D298" s="1"/>
      <c r="E298" s="1"/>
      <c r="F298" s="1"/>
      <c r="G298" s="1"/>
      <c r="H298" s="1"/>
      <c r="I298" s="1"/>
      <c r="J298" s="1"/>
      <c r="K298" s="1"/>
      <c r="L298" s="1"/>
      <c r="M298" s="1"/>
      <c r="N298" s="1"/>
      <c r="O298" s="1"/>
    </row>
    <row r="299" spans="1:20" x14ac:dyDescent="0.25">
      <c r="A299" s="1"/>
      <c r="B299" s="1"/>
      <c r="C299" s="1"/>
      <c r="D299" s="1"/>
      <c r="E299" s="1"/>
      <c r="F299" s="1"/>
      <c r="G299" s="1"/>
      <c r="H299" s="1"/>
      <c r="I299" s="1"/>
      <c r="J299" s="1"/>
      <c r="K299" s="1"/>
      <c r="L299" s="1"/>
      <c r="M299" s="1"/>
      <c r="N299" s="1"/>
      <c r="O299" s="1"/>
    </row>
    <row r="300" spans="1:20" x14ac:dyDescent="0.25">
      <c r="A300" s="1"/>
      <c r="B300" s="1"/>
      <c r="C300" s="1"/>
      <c r="D300" s="1"/>
      <c r="E300" s="1"/>
      <c r="F300" s="1"/>
      <c r="G300" s="1"/>
      <c r="H300" s="1"/>
      <c r="I300" s="1"/>
      <c r="J300" s="1"/>
      <c r="K300" s="1"/>
      <c r="L300" s="1"/>
      <c r="M300" s="1"/>
      <c r="N300" s="1"/>
      <c r="O300" s="1"/>
    </row>
    <row r="301" spans="1:20" x14ac:dyDescent="0.25">
      <c r="A301" s="1"/>
      <c r="B301" s="1"/>
      <c r="C301" s="1"/>
      <c r="D301" s="1"/>
      <c r="E301" s="1"/>
      <c r="F301" s="1"/>
      <c r="G301" s="1"/>
      <c r="H301" s="1"/>
      <c r="I301" s="1"/>
      <c r="J301" s="1"/>
      <c r="K301" s="1"/>
      <c r="L301" s="1"/>
      <c r="M301" s="1"/>
      <c r="N301" s="1"/>
      <c r="O301" s="1"/>
    </row>
    <row r="302" spans="1:20" x14ac:dyDescent="0.25">
      <c r="A302" s="1"/>
      <c r="B302" s="1"/>
      <c r="C302" s="1"/>
      <c r="D302" s="1"/>
      <c r="E302" s="1"/>
      <c r="F302" s="1"/>
      <c r="G302" s="1"/>
      <c r="H302" s="1"/>
      <c r="I302" s="1"/>
      <c r="J302" s="1"/>
      <c r="K302" s="1"/>
      <c r="L302" s="1"/>
      <c r="M302" s="1"/>
      <c r="N302" s="1"/>
      <c r="O302" s="1"/>
    </row>
    <row r="303" spans="1:20" x14ac:dyDescent="0.25">
      <c r="A303" s="1"/>
      <c r="B303" s="1"/>
      <c r="C303" s="1"/>
      <c r="D303" s="1"/>
      <c r="E303" s="1"/>
      <c r="F303" s="1"/>
      <c r="G303" s="1"/>
      <c r="H303" s="1"/>
      <c r="I303" s="1"/>
      <c r="J303" s="1"/>
      <c r="K303" s="1"/>
      <c r="L303" s="1"/>
      <c r="M303" s="1"/>
      <c r="N303" s="1"/>
      <c r="O303" s="1"/>
    </row>
    <row r="304" spans="1:20"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sheetData>
  <sheetProtection algorithmName="SHA-512" hashValue="N9cEM4VfLqts1zrgo07pKfEDd0tbOZDaw9Tj4sZ6iQGyv1dC/BW+HB8oQ8aT8EAYPnJN5nzqZ7CeZr/wHpIViw==" saltValue="Hlnpu51IGCg7HRjZ8MXqMw==" spinCount="100000" sheet="1" objects="1" scenarios="1" formatCells="0" formatColumns="0" formatRows="0"/>
  <autoFilter ref="A18:P296">
    <filterColumn colId="2">
      <filters blank="1">
        <filter val="1 000"/>
        <filter val="1 090"/>
        <filter val="1 200"/>
        <filter val="1 450"/>
        <filter val="1 500"/>
        <filter val="1 630"/>
        <filter val="1 738"/>
        <filter val="1 770"/>
        <filter val="10 460"/>
        <filter val="100"/>
        <filter val="107 620"/>
        <filter val="12 260"/>
        <filter val="12 300"/>
        <filter val="121"/>
        <filter val="130"/>
        <filter val="14 390"/>
        <filter val="140 215"/>
        <filter val="15 285"/>
        <filter val="19 123"/>
        <filter val="19 654"/>
        <filter val="19 721"/>
        <filter val="2 006"/>
        <filter val="2 300"/>
        <filter val="2 465"/>
        <filter val="2 800"/>
        <filter val="200"/>
        <filter val="21"/>
        <filter val="23"/>
        <filter val="251"/>
        <filter val="26 728"/>
        <filter val="26 837"/>
        <filter val="27 900"/>
        <filter val="3 456"/>
        <filter val="3 551"/>
        <filter val="3 850"/>
        <filter val="300"/>
        <filter val="32"/>
        <filter val="32 595"/>
        <filter val="359"/>
        <filter val="4 401"/>
        <filter val="402 415"/>
        <filter val="429 143"/>
        <filter val="5 337"/>
        <filter val="5 409"/>
        <filter val="521"/>
        <filter val="53 351"/>
        <filter val="569 358"/>
        <filter val="6 149"/>
        <filter val="6 537"/>
        <filter val="632 929"/>
        <filter val="64 828"/>
        <filter val="641"/>
        <filter val="661 104"/>
        <filter val="662 604"/>
        <filter val="725"/>
        <filter val="772"/>
        <filter val="81"/>
        <filter val="900"/>
        <filter val="91 746"/>
        <filter val="919"/>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109.pielikums Jūrmalas pilsētas domes
2017.gada 23.marta saistošajiem noteikumiem Nr.14
(protokols Nr.6, 9.punkts)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14"/>
  <sheetViews>
    <sheetView showGridLines="0" view="pageLayout" zoomScaleNormal="100" workbookViewId="0">
      <selection activeCell="U7" sqref="U7"/>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592</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593</v>
      </c>
      <c r="D3" s="916"/>
      <c r="E3" s="916"/>
      <c r="F3" s="916"/>
      <c r="G3" s="916"/>
      <c r="H3" s="916"/>
      <c r="I3" s="916"/>
      <c r="J3" s="916"/>
      <c r="K3" s="916"/>
      <c r="L3" s="916"/>
      <c r="M3" s="916"/>
      <c r="N3" s="916"/>
      <c r="O3" s="916"/>
      <c r="P3" s="917"/>
      <c r="Q3" s="331"/>
    </row>
    <row r="4" spans="1:17" ht="12.75" customHeight="1" x14ac:dyDescent="0.25">
      <c r="A4" s="4" t="s">
        <v>1</v>
      </c>
      <c r="B4" s="5"/>
      <c r="C4" s="916" t="s">
        <v>594</v>
      </c>
      <c r="D4" s="916"/>
      <c r="E4" s="916"/>
      <c r="F4" s="916"/>
      <c r="G4" s="916"/>
      <c r="H4" s="916"/>
      <c r="I4" s="916"/>
      <c r="J4" s="916"/>
      <c r="K4" s="916"/>
      <c r="L4" s="916"/>
      <c r="M4" s="916"/>
      <c r="N4" s="916"/>
      <c r="O4" s="916"/>
      <c r="P4" s="917"/>
      <c r="Q4" s="331"/>
    </row>
    <row r="5" spans="1:17" ht="12.75" customHeight="1" x14ac:dyDescent="0.25">
      <c r="A5" s="2" t="s">
        <v>2</v>
      </c>
      <c r="B5" s="3"/>
      <c r="C5" s="891" t="s">
        <v>595</v>
      </c>
      <c r="D5" s="891"/>
      <c r="E5" s="891"/>
      <c r="F5" s="891"/>
      <c r="G5" s="891"/>
      <c r="H5" s="891"/>
      <c r="I5" s="891"/>
      <c r="J5" s="891"/>
      <c r="K5" s="891"/>
      <c r="L5" s="891"/>
      <c r="M5" s="891"/>
      <c r="N5" s="891"/>
      <c r="O5" s="891"/>
      <c r="P5" s="892"/>
      <c r="Q5" s="331"/>
    </row>
    <row r="6" spans="1:17" ht="12.75" customHeight="1" x14ac:dyDescent="0.25">
      <c r="A6" s="2" t="s">
        <v>3</v>
      </c>
      <c r="B6" s="3"/>
      <c r="C6" s="891" t="s">
        <v>596</v>
      </c>
      <c r="D6" s="891"/>
      <c r="E6" s="891"/>
      <c r="F6" s="891"/>
      <c r="G6" s="891"/>
      <c r="H6" s="891"/>
      <c r="I6" s="891"/>
      <c r="J6" s="891"/>
      <c r="K6" s="891"/>
      <c r="L6" s="891"/>
      <c r="M6" s="891"/>
      <c r="N6" s="891"/>
      <c r="O6" s="891"/>
      <c r="P6" s="892"/>
      <c r="Q6" s="331"/>
    </row>
    <row r="7" spans="1:17" ht="24.75" customHeight="1" x14ac:dyDescent="0.25">
      <c r="A7" s="2" t="s">
        <v>4</v>
      </c>
      <c r="B7" s="3"/>
      <c r="C7" s="916" t="s">
        <v>597</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598</v>
      </c>
      <c r="D9" s="891"/>
      <c r="E9" s="891"/>
      <c r="F9" s="891"/>
      <c r="G9" s="891"/>
      <c r="H9" s="891"/>
      <c r="I9" s="891"/>
      <c r="J9" s="891"/>
      <c r="K9" s="891"/>
      <c r="L9" s="891"/>
      <c r="M9" s="891"/>
      <c r="N9" s="891"/>
      <c r="O9" s="891"/>
      <c r="P9" s="892"/>
      <c r="Q9" s="331"/>
    </row>
    <row r="10" spans="1:17" ht="12.75" customHeight="1" x14ac:dyDescent="0.25">
      <c r="A10" s="2"/>
      <c r="B10" s="3" t="s">
        <v>7</v>
      </c>
      <c r="C10" s="891" t="s">
        <v>599</v>
      </c>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t="s">
        <v>600</v>
      </c>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687"/>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20" s="13" customFormat="1" ht="54.75" customHeight="1" thickBot="1" x14ac:dyDescent="0.3">
      <c r="A17" s="895"/>
      <c r="B17" s="897"/>
      <c r="C17" s="925"/>
      <c r="D17" s="923"/>
      <c r="E17" s="890"/>
      <c r="F17" s="903"/>
      <c r="G17" s="905"/>
      <c r="H17" s="890"/>
      <c r="I17" s="921"/>
      <c r="J17" s="923"/>
      <c r="K17" s="888"/>
      <c r="L17" s="927"/>
      <c r="M17" s="911"/>
      <c r="N17" s="888"/>
      <c r="O17" s="890"/>
      <c r="P17" s="895"/>
      <c r="Q17" s="330"/>
    </row>
    <row r="18" spans="1:20"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20" s="19" customFormat="1" x14ac:dyDescent="0.25">
      <c r="A19" s="16"/>
      <c r="B19" s="17" t="s">
        <v>19</v>
      </c>
      <c r="C19" s="182"/>
      <c r="D19" s="244"/>
      <c r="E19" s="142"/>
      <c r="F19" s="290"/>
      <c r="G19" s="209"/>
      <c r="H19" s="142"/>
      <c r="I19" s="290"/>
      <c r="J19" s="244"/>
      <c r="K19" s="18"/>
      <c r="L19" s="402"/>
      <c r="M19" s="209"/>
      <c r="N19" s="18"/>
      <c r="O19" s="142"/>
      <c r="P19" s="290"/>
      <c r="Q19" s="182"/>
    </row>
    <row r="20" spans="1:20" s="19" customFormat="1" ht="12.75" thickBot="1" x14ac:dyDescent="0.3">
      <c r="A20" s="20"/>
      <c r="B20" s="21" t="s">
        <v>20</v>
      </c>
      <c r="C20" s="183">
        <f>SUM(F20,I20,L20,O20)</f>
        <v>662604</v>
      </c>
      <c r="D20" s="125">
        <f>SUM(D21,D24,D25,D41,D42)</f>
        <v>443451</v>
      </c>
      <c r="E20" s="270">
        <f>SUM(E21,E24,E25,E41,E42)</f>
        <v>0</v>
      </c>
      <c r="F20" s="291">
        <f>SUM(F21,F24,F25,F41,F42)</f>
        <v>443451</v>
      </c>
      <c r="G20" s="210">
        <f>SUM(G21,G24,G42)</f>
        <v>189478</v>
      </c>
      <c r="H20" s="270">
        <f t="shared" ref="H20:I20" si="0">SUM(H21,H24,H42)</f>
        <v>0</v>
      </c>
      <c r="I20" s="291">
        <f t="shared" si="0"/>
        <v>189478</v>
      </c>
      <c r="J20" s="125">
        <f>SUM(J21,J26,J42)</f>
        <v>29675</v>
      </c>
      <c r="K20" s="22">
        <f t="shared" ref="K20:L20" si="1">SUM(K21,K26,K42)</f>
        <v>0</v>
      </c>
      <c r="L20" s="403">
        <f t="shared" si="1"/>
        <v>29675</v>
      </c>
      <c r="M20" s="210">
        <f>SUM(M21,M44)</f>
        <v>0</v>
      </c>
      <c r="N20" s="22">
        <f t="shared" ref="N20:O20" si="2">SUM(N21,N44)</f>
        <v>0</v>
      </c>
      <c r="O20" s="270">
        <f t="shared" si="2"/>
        <v>0</v>
      </c>
      <c r="P20" s="291"/>
      <c r="Q20" s="182"/>
      <c r="R20" s="405"/>
      <c r="S20" s="405"/>
      <c r="T20" s="405"/>
    </row>
    <row r="21" spans="1:20" ht="12.75" hidden="1" thickTop="1" x14ac:dyDescent="0.25">
      <c r="A21" s="23"/>
      <c r="B21" s="24" t="s">
        <v>21</v>
      </c>
      <c r="C21" s="184">
        <f t="shared" ref="C21" si="3">SUM(F21,I21,L21,O21)</f>
        <v>0</v>
      </c>
      <c r="D21" s="126">
        <f>SUM(D22:D23)</f>
        <v>0</v>
      </c>
      <c r="E21" s="25">
        <f t="shared" ref="E21" si="4">SUM(E22:E23)</f>
        <v>0</v>
      </c>
      <c r="F21" s="165">
        <f>SUM(F22:F23)</f>
        <v>0</v>
      </c>
      <c r="G21" s="211">
        <f>SUM(G22:G23)</f>
        <v>0</v>
      </c>
      <c r="H21" s="25">
        <f t="shared" ref="H21:O21" si="5">SUM(H22:H23)</f>
        <v>0</v>
      </c>
      <c r="I21" s="271">
        <f t="shared" si="5"/>
        <v>0</v>
      </c>
      <c r="J21" s="126">
        <f>SUM(J22:J23)</f>
        <v>0</v>
      </c>
      <c r="K21" s="25">
        <f t="shared" si="5"/>
        <v>0</v>
      </c>
      <c r="L21" s="165">
        <f t="shared" si="5"/>
        <v>0</v>
      </c>
      <c r="M21" s="211">
        <f>SUM(M22:M23)</f>
        <v>0</v>
      </c>
      <c r="N21" s="25">
        <f t="shared" si="5"/>
        <v>0</v>
      </c>
      <c r="O21" s="271">
        <f t="shared" si="5"/>
        <v>0</v>
      </c>
      <c r="P21" s="292"/>
      <c r="Q21" s="331"/>
      <c r="R21" s="405"/>
      <c r="S21" s="405"/>
      <c r="T21" s="405"/>
    </row>
    <row r="22" spans="1:20" ht="12.75" hidden="1" thickTop="1" x14ac:dyDescent="0.25">
      <c r="A22" s="26"/>
      <c r="B22" s="27" t="s">
        <v>22</v>
      </c>
      <c r="C22" s="185">
        <f>SUM(F22,I22,L22,O22)</f>
        <v>0</v>
      </c>
      <c r="D22" s="245"/>
      <c r="E22" s="28"/>
      <c r="F22" s="166">
        <f>D22+E22</f>
        <v>0</v>
      </c>
      <c r="G22" s="212"/>
      <c r="H22" s="28"/>
      <c r="I22" s="143">
        <f>G22+H22</f>
        <v>0</v>
      </c>
      <c r="J22" s="245"/>
      <c r="K22" s="28"/>
      <c r="L22" s="166">
        <f>J22+K22</f>
        <v>0</v>
      </c>
      <c r="M22" s="212"/>
      <c r="N22" s="28"/>
      <c r="O22" s="143">
        <f t="shared" ref="O22" si="6">M22+N22</f>
        <v>0</v>
      </c>
      <c r="P22" s="293"/>
      <c r="Q22" s="331"/>
      <c r="R22" s="405"/>
      <c r="S22" s="405"/>
      <c r="T22" s="405"/>
    </row>
    <row r="23" spans="1:20" ht="12.75" hidden="1" thickTop="1" x14ac:dyDescent="0.25">
      <c r="A23" s="29"/>
      <c r="B23" s="30" t="s">
        <v>23</v>
      </c>
      <c r="C23" s="186">
        <f t="shared" ref="C23" si="7">SUM(F23,I23,L23,O23)</f>
        <v>0</v>
      </c>
      <c r="D23" s="246"/>
      <c r="E23" s="31"/>
      <c r="F23" s="247">
        <f t="shared" ref="F23:F24" si="8">D23+E23</f>
        <v>0</v>
      </c>
      <c r="G23" s="213"/>
      <c r="H23" s="31"/>
      <c r="I23" s="272">
        <f t="shared" ref="I23:I24" si="9">G23+H23</f>
        <v>0</v>
      </c>
      <c r="J23" s="246"/>
      <c r="K23" s="31"/>
      <c r="L23" s="247">
        <f>J23+K23</f>
        <v>0</v>
      </c>
      <c r="M23" s="213"/>
      <c r="N23" s="31"/>
      <c r="O23" s="144">
        <f>M23+N23</f>
        <v>0</v>
      </c>
      <c r="P23" s="294"/>
      <c r="Q23" s="331"/>
      <c r="R23" s="405"/>
      <c r="S23" s="405"/>
      <c r="T23" s="405"/>
    </row>
    <row r="24" spans="1:20" s="19" customFormat="1" ht="25.5" thickTop="1" thickBot="1" x14ac:dyDescent="0.3">
      <c r="A24" s="32">
        <v>19300</v>
      </c>
      <c r="B24" s="32" t="s">
        <v>24</v>
      </c>
      <c r="C24" s="187">
        <f>SUM(F24,I24)</f>
        <v>632929</v>
      </c>
      <c r="D24" s="248">
        <f>D50</f>
        <v>443451</v>
      </c>
      <c r="E24" s="273"/>
      <c r="F24" s="334">
        <f t="shared" si="8"/>
        <v>443451</v>
      </c>
      <c r="G24" s="214">
        <v>189478</v>
      </c>
      <c r="H24" s="273"/>
      <c r="I24" s="334">
        <f t="shared" si="9"/>
        <v>189478</v>
      </c>
      <c r="J24" s="289" t="s">
        <v>25</v>
      </c>
      <c r="K24" s="410" t="s">
        <v>25</v>
      </c>
      <c r="L24" s="411" t="s">
        <v>25</v>
      </c>
      <c r="M24" s="282" t="s">
        <v>25</v>
      </c>
      <c r="N24" s="145" t="s">
        <v>25</v>
      </c>
      <c r="O24" s="145" t="s">
        <v>25</v>
      </c>
      <c r="P24" s="295"/>
      <c r="Q24" s="182"/>
      <c r="R24" s="405"/>
      <c r="S24" s="405"/>
      <c r="T24" s="405"/>
    </row>
    <row r="25" spans="1:20" s="19" customFormat="1" ht="24.75" hidden="1" thickTop="1" x14ac:dyDescent="0.25">
      <c r="A25" s="118"/>
      <c r="B25" s="34" t="s">
        <v>26</v>
      </c>
      <c r="C25" s="188">
        <f>SUM(F25)</f>
        <v>0</v>
      </c>
      <c r="D25" s="249"/>
      <c r="E25" s="76"/>
      <c r="F25" s="450">
        <f>D25+E25</f>
        <v>0</v>
      </c>
      <c r="G25" s="215" t="s">
        <v>25</v>
      </c>
      <c r="H25" s="35" t="s">
        <v>25</v>
      </c>
      <c r="I25" s="119" t="s">
        <v>25</v>
      </c>
      <c r="J25" s="250" t="s">
        <v>25</v>
      </c>
      <c r="K25" s="35" t="s">
        <v>25</v>
      </c>
      <c r="L25" s="167" t="s">
        <v>25</v>
      </c>
      <c r="M25" s="283" t="s">
        <v>25</v>
      </c>
      <c r="N25" s="119" t="s">
        <v>25</v>
      </c>
      <c r="O25" s="119" t="s">
        <v>25</v>
      </c>
      <c r="P25" s="296"/>
      <c r="Q25" s="182"/>
      <c r="R25" s="405"/>
      <c r="S25" s="405"/>
      <c r="T25" s="405"/>
    </row>
    <row r="26" spans="1:20" s="19" customFormat="1" ht="24" customHeight="1" thickTop="1" x14ac:dyDescent="0.25">
      <c r="A26" s="34">
        <v>21300</v>
      </c>
      <c r="B26" s="34" t="s">
        <v>27</v>
      </c>
      <c r="C26" s="188">
        <f>SUM(L26)</f>
        <v>14390</v>
      </c>
      <c r="D26" s="250" t="s">
        <v>25</v>
      </c>
      <c r="E26" s="119" t="s">
        <v>25</v>
      </c>
      <c r="F26" s="296" t="s">
        <v>25</v>
      </c>
      <c r="G26" s="215" t="s">
        <v>25</v>
      </c>
      <c r="H26" s="119" t="s">
        <v>25</v>
      </c>
      <c r="I26" s="296" t="s">
        <v>25</v>
      </c>
      <c r="J26" s="127">
        <f>SUM(J27,J31,J33,J36)</f>
        <v>14390</v>
      </c>
      <c r="K26" s="36">
        <f t="shared" ref="K26" si="10">SUM(K27,K31,K33,K36)</f>
        <v>0</v>
      </c>
      <c r="L26" s="174">
        <f>SUM(L27,L31,L33,L36)</f>
        <v>14390</v>
      </c>
      <c r="M26" s="283" t="s">
        <v>25</v>
      </c>
      <c r="N26" s="119" t="s">
        <v>25</v>
      </c>
      <c r="O26" s="119" t="s">
        <v>25</v>
      </c>
      <c r="P26" s="296"/>
      <c r="Q26" s="182"/>
      <c r="R26" s="405"/>
      <c r="S26" s="405"/>
      <c r="T26" s="405"/>
    </row>
    <row r="27" spans="1:20" s="19" customFormat="1" ht="24" x14ac:dyDescent="0.25">
      <c r="A27" s="37">
        <v>21350</v>
      </c>
      <c r="B27" s="34" t="s">
        <v>28</v>
      </c>
      <c r="C27" s="188">
        <f t="shared" ref="C27:C40" si="11">SUM(L27)</f>
        <v>10460</v>
      </c>
      <c r="D27" s="250" t="s">
        <v>25</v>
      </c>
      <c r="E27" s="119" t="s">
        <v>25</v>
      </c>
      <c r="F27" s="296" t="s">
        <v>25</v>
      </c>
      <c r="G27" s="215" t="s">
        <v>25</v>
      </c>
      <c r="H27" s="119" t="s">
        <v>25</v>
      </c>
      <c r="I27" s="296" t="s">
        <v>25</v>
      </c>
      <c r="J27" s="127">
        <f>SUM(J28:J30)</f>
        <v>10460</v>
      </c>
      <c r="K27" s="36">
        <f t="shared" ref="K27" si="12">SUM(K28:K30)</f>
        <v>0</v>
      </c>
      <c r="L27" s="174">
        <f>SUM(L28:L30)</f>
        <v>10460</v>
      </c>
      <c r="M27" s="283" t="s">
        <v>25</v>
      </c>
      <c r="N27" s="119" t="s">
        <v>25</v>
      </c>
      <c r="O27" s="119" t="s">
        <v>25</v>
      </c>
      <c r="P27" s="296"/>
      <c r="Q27" s="182"/>
      <c r="R27" s="405"/>
      <c r="S27" s="405"/>
      <c r="T27" s="405"/>
    </row>
    <row r="28" spans="1:20" hidden="1" x14ac:dyDescent="0.25">
      <c r="A28" s="26">
        <v>21351</v>
      </c>
      <c r="B28" s="38" t="s">
        <v>29</v>
      </c>
      <c r="C28" s="189">
        <f t="shared" si="11"/>
        <v>0</v>
      </c>
      <c r="D28" s="251" t="s">
        <v>25</v>
      </c>
      <c r="E28" s="39" t="s">
        <v>25</v>
      </c>
      <c r="F28" s="415" t="s">
        <v>25</v>
      </c>
      <c r="G28" s="216" t="s">
        <v>25</v>
      </c>
      <c r="H28" s="39" t="s">
        <v>25</v>
      </c>
      <c r="I28" s="146" t="s">
        <v>25</v>
      </c>
      <c r="J28" s="251"/>
      <c r="K28" s="39"/>
      <c r="L28" s="89">
        <f t="shared" ref="L28:L30" si="13">J28+K28</f>
        <v>0</v>
      </c>
      <c r="M28" s="284" t="s">
        <v>25</v>
      </c>
      <c r="N28" s="146" t="s">
        <v>25</v>
      </c>
      <c r="O28" s="146" t="s">
        <v>25</v>
      </c>
      <c r="P28" s="297"/>
      <c r="Q28" s="331"/>
      <c r="R28" s="405"/>
      <c r="S28" s="405"/>
      <c r="T28" s="405"/>
    </row>
    <row r="29" spans="1:20" x14ac:dyDescent="0.25">
      <c r="A29" s="29">
        <v>21352</v>
      </c>
      <c r="B29" s="41" t="s">
        <v>30</v>
      </c>
      <c r="C29" s="190">
        <f t="shared" si="11"/>
        <v>10460</v>
      </c>
      <c r="D29" s="252" t="s">
        <v>25</v>
      </c>
      <c r="E29" s="147" t="s">
        <v>25</v>
      </c>
      <c r="F29" s="298" t="s">
        <v>25</v>
      </c>
      <c r="G29" s="217" t="s">
        <v>25</v>
      </c>
      <c r="H29" s="147" t="s">
        <v>25</v>
      </c>
      <c r="I29" s="298" t="s">
        <v>25</v>
      </c>
      <c r="J29" s="451">
        <v>10460</v>
      </c>
      <c r="K29" s="42"/>
      <c r="L29" s="88">
        <f t="shared" si="13"/>
        <v>10460</v>
      </c>
      <c r="M29" s="285" t="s">
        <v>25</v>
      </c>
      <c r="N29" s="147" t="s">
        <v>25</v>
      </c>
      <c r="O29" s="147" t="s">
        <v>25</v>
      </c>
      <c r="P29" s="298"/>
      <c r="Q29" s="331"/>
      <c r="R29" s="405"/>
      <c r="S29" s="405"/>
      <c r="T29" s="405"/>
    </row>
    <row r="30" spans="1:20" ht="24" hidden="1" x14ac:dyDescent="0.25">
      <c r="A30" s="29">
        <v>21359</v>
      </c>
      <c r="B30" s="41" t="s">
        <v>31</v>
      </c>
      <c r="C30" s="190">
        <f t="shared" si="11"/>
        <v>0</v>
      </c>
      <c r="D30" s="252" t="s">
        <v>25</v>
      </c>
      <c r="E30" s="42" t="s">
        <v>25</v>
      </c>
      <c r="F30" s="419" t="s">
        <v>25</v>
      </c>
      <c r="G30" s="217" t="s">
        <v>25</v>
      </c>
      <c r="H30" s="42" t="s">
        <v>25</v>
      </c>
      <c r="I30" s="147" t="s">
        <v>25</v>
      </c>
      <c r="J30" s="451"/>
      <c r="K30" s="42"/>
      <c r="L30" s="88">
        <f t="shared" si="13"/>
        <v>0</v>
      </c>
      <c r="M30" s="285" t="s">
        <v>25</v>
      </c>
      <c r="N30" s="147" t="s">
        <v>25</v>
      </c>
      <c r="O30" s="147" t="s">
        <v>25</v>
      </c>
      <c r="P30" s="298"/>
      <c r="Q30" s="331"/>
      <c r="R30" s="405"/>
      <c r="S30" s="405"/>
      <c r="T30" s="405"/>
    </row>
    <row r="31" spans="1:20" s="19" customFormat="1" ht="36" hidden="1" x14ac:dyDescent="0.25">
      <c r="A31" s="37">
        <v>21370</v>
      </c>
      <c r="B31" s="34" t="s">
        <v>32</v>
      </c>
      <c r="C31" s="188">
        <f t="shared" si="11"/>
        <v>0</v>
      </c>
      <c r="D31" s="250" t="s">
        <v>25</v>
      </c>
      <c r="E31" s="35" t="s">
        <v>25</v>
      </c>
      <c r="F31" s="167" t="s">
        <v>25</v>
      </c>
      <c r="G31" s="215" t="s">
        <v>25</v>
      </c>
      <c r="H31" s="35" t="s">
        <v>25</v>
      </c>
      <c r="I31" s="119" t="s">
        <v>25</v>
      </c>
      <c r="J31" s="610">
        <f>SUM(J32)</f>
        <v>0</v>
      </c>
      <c r="K31" s="36">
        <f t="shared" ref="K31" si="14">SUM(K32)</f>
        <v>0</v>
      </c>
      <c r="L31" s="174">
        <f>SUM(L32)</f>
        <v>0</v>
      </c>
      <c r="M31" s="283" t="s">
        <v>25</v>
      </c>
      <c r="N31" s="119" t="s">
        <v>25</v>
      </c>
      <c r="O31" s="119" t="s">
        <v>25</v>
      </c>
      <c r="P31" s="296"/>
      <c r="Q31" s="182"/>
      <c r="R31" s="405"/>
      <c r="S31" s="405"/>
      <c r="T31" s="405"/>
    </row>
    <row r="32" spans="1:20" ht="36" hidden="1" x14ac:dyDescent="0.25">
      <c r="A32" s="44">
        <v>21379</v>
      </c>
      <c r="B32" s="45" t="s">
        <v>33</v>
      </c>
      <c r="C32" s="191">
        <f t="shared" si="11"/>
        <v>0</v>
      </c>
      <c r="D32" s="253" t="s">
        <v>25</v>
      </c>
      <c r="E32" s="46" t="s">
        <v>25</v>
      </c>
      <c r="F32" s="423" t="s">
        <v>25</v>
      </c>
      <c r="G32" s="218" t="s">
        <v>25</v>
      </c>
      <c r="H32" s="46" t="s">
        <v>25</v>
      </c>
      <c r="I32" s="148" t="s">
        <v>25</v>
      </c>
      <c r="J32" s="611"/>
      <c r="K32" s="46"/>
      <c r="L32" s="179">
        <f>J32+K32</f>
        <v>0</v>
      </c>
      <c r="M32" s="286" t="s">
        <v>25</v>
      </c>
      <c r="N32" s="148" t="s">
        <v>25</v>
      </c>
      <c r="O32" s="148" t="s">
        <v>25</v>
      </c>
      <c r="P32" s="299"/>
      <c r="Q32" s="331"/>
      <c r="R32" s="405"/>
      <c r="S32" s="405"/>
      <c r="T32" s="405"/>
    </row>
    <row r="33" spans="1:20" s="19" customFormat="1" x14ac:dyDescent="0.25">
      <c r="A33" s="37">
        <v>21380</v>
      </c>
      <c r="B33" s="34" t="s">
        <v>34</v>
      </c>
      <c r="C33" s="188">
        <f t="shared" si="11"/>
        <v>1630</v>
      </c>
      <c r="D33" s="250" t="s">
        <v>25</v>
      </c>
      <c r="E33" s="119" t="s">
        <v>25</v>
      </c>
      <c r="F33" s="296" t="s">
        <v>25</v>
      </c>
      <c r="G33" s="215" t="s">
        <v>25</v>
      </c>
      <c r="H33" s="119" t="s">
        <v>25</v>
      </c>
      <c r="I33" s="296" t="s">
        <v>25</v>
      </c>
      <c r="J33" s="610">
        <f>SUM(J34:J35)</f>
        <v>1630</v>
      </c>
      <c r="K33" s="36">
        <f t="shared" ref="K33" si="15">SUM(K34:K35)</f>
        <v>0</v>
      </c>
      <c r="L33" s="174">
        <f>SUM(L34:L35)</f>
        <v>1630</v>
      </c>
      <c r="M33" s="283" t="s">
        <v>25</v>
      </c>
      <c r="N33" s="119" t="s">
        <v>25</v>
      </c>
      <c r="O33" s="119" t="s">
        <v>25</v>
      </c>
      <c r="P33" s="296"/>
      <c r="Q33" s="182"/>
      <c r="R33" s="405"/>
      <c r="S33" s="405"/>
      <c r="T33" s="405"/>
    </row>
    <row r="34" spans="1:20" x14ac:dyDescent="0.25">
      <c r="A34" s="27">
        <v>21381</v>
      </c>
      <c r="B34" s="38" t="s">
        <v>35</v>
      </c>
      <c r="C34" s="189">
        <f t="shared" si="11"/>
        <v>1500</v>
      </c>
      <c r="D34" s="251" t="s">
        <v>25</v>
      </c>
      <c r="E34" s="146" t="s">
        <v>25</v>
      </c>
      <c r="F34" s="297" t="s">
        <v>25</v>
      </c>
      <c r="G34" s="216" t="s">
        <v>25</v>
      </c>
      <c r="H34" s="146" t="s">
        <v>25</v>
      </c>
      <c r="I34" s="297" t="s">
        <v>25</v>
      </c>
      <c r="J34" s="606">
        <v>1500</v>
      </c>
      <c r="K34" s="39"/>
      <c r="L34" s="89">
        <f t="shared" ref="L34:L35" si="16">J34+K34</f>
        <v>1500</v>
      </c>
      <c r="M34" s="284" t="s">
        <v>25</v>
      </c>
      <c r="N34" s="146" t="s">
        <v>25</v>
      </c>
      <c r="O34" s="146" t="s">
        <v>25</v>
      </c>
      <c r="P34" s="297"/>
      <c r="Q34" s="331"/>
      <c r="R34" s="405"/>
      <c r="S34" s="405"/>
      <c r="T34" s="405"/>
    </row>
    <row r="35" spans="1:20" ht="24" x14ac:dyDescent="0.25">
      <c r="A35" s="30">
        <v>21383</v>
      </c>
      <c r="B35" s="41" t="s">
        <v>36</v>
      </c>
      <c r="C35" s="190">
        <f t="shared" si="11"/>
        <v>130</v>
      </c>
      <c r="D35" s="252" t="s">
        <v>25</v>
      </c>
      <c r="E35" s="147" t="s">
        <v>25</v>
      </c>
      <c r="F35" s="298" t="s">
        <v>25</v>
      </c>
      <c r="G35" s="217" t="s">
        <v>25</v>
      </c>
      <c r="H35" s="147" t="s">
        <v>25</v>
      </c>
      <c r="I35" s="298" t="s">
        <v>25</v>
      </c>
      <c r="J35" s="451">
        <v>130</v>
      </c>
      <c r="K35" s="42"/>
      <c r="L35" s="88">
        <f t="shared" si="16"/>
        <v>130</v>
      </c>
      <c r="M35" s="285" t="s">
        <v>25</v>
      </c>
      <c r="N35" s="147" t="s">
        <v>25</v>
      </c>
      <c r="O35" s="147" t="s">
        <v>25</v>
      </c>
      <c r="P35" s="298"/>
      <c r="Q35" s="331"/>
      <c r="R35" s="405"/>
      <c r="S35" s="405"/>
      <c r="T35" s="405"/>
    </row>
    <row r="36" spans="1:20" s="19" customFormat="1" ht="24" x14ac:dyDescent="0.25">
      <c r="A36" s="37">
        <v>21390</v>
      </c>
      <c r="B36" s="34" t="s">
        <v>37</v>
      </c>
      <c r="C36" s="188">
        <f t="shared" si="11"/>
        <v>2300</v>
      </c>
      <c r="D36" s="250" t="s">
        <v>25</v>
      </c>
      <c r="E36" s="119" t="s">
        <v>25</v>
      </c>
      <c r="F36" s="296" t="s">
        <v>25</v>
      </c>
      <c r="G36" s="215" t="s">
        <v>25</v>
      </c>
      <c r="H36" s="119" t="s">
        <v>25</v>
      </c>
      <c r="I36" s="296" t="s">
        <v>25</v>
      </c>
      <c r="J36" s="610">
        <f>SUM(J37:J40)</f>
        <v>2300</v>
      </c>
      <c r="K36" s="36">
        <f t="shared" ref="K36" si="17">SUM(K37:K40)</f>
        <v>0</v>
      </c>
      <c r="L36" s="174">
        <f>SUM(L37:L40)</f>
        <v>2300</v>
      </c>
      <c r="M36" s="283" t="s">
        <v>25</v>
      </c>
      <c r="N36" s="119" t="s">
        <v>25</v>
      </c>
      <c r="O36" s="119" t="s">
        <v>25</v>
      </c>
      <c r="P36" s="296"/>
      <c r="Q36" s="182"/>
      <c r="R36" s="405"/>
      <c r="S36" s="405"/>
      <c r="T36" s="405"/>
    </row>
    <row r="37" spans="1:20" ht="24" hidden="1" x14ac:dyDescent="0.25">
      <c r="A37" s="27">
        <v>21391</v>
      </c>
      <c r="B37" s="38" t="s">
        <v>38</v>
      </c>
      <c r="C37" s="189">
        <f t="shared" si="11"/>
        <v>0</v>
      </c>
      <c r="D37" s="251" t="s">
        <v>25</v>
      </c>
      <c r="E37" s="39" t="s">
        <v>25</v>
      </c>
      <c r="F37" s="415" t="s">
        <v>25</v>
      </c>
      <c r="G37" s="216" t="s">
        <v>25</v>
      </c>
      <c r="H37" s="39" t="s">
        <v>25</v>
      </c>
      <c r="I37" s="146" t="s">
        <v>25</v>
      </c>
      <c r="J37" s="251"/>
      <c r="K37" s="39"/>
      <c r="L37" s="89">
        <f t="shared" ref="L37:L40" si="18">J37+K37</f>
        <v>0</v>
      </c>
      <c r="M37" s="284" t="s">
        <v>25</v>
      </c>
      <c r="N37" s="146" t="s">
        <v>25</v>
      </c>
      <c r="O37" s="146" t="s">
        <v>25</v>
      </c>
      <c r="P37" s="297"/>
      <c r="Q37" s="331"/>
      <c r="R37" s="405"/>
      <c r="S37" s="405"/>
      <c r="T37" s="405"/>
    </row>
    <row r="38" spans="1:20" hidden="1" x14ac:dyDescent="0.25">
      <c r="A38" s="30">
        <v>21393</v>
      </c>
      <c r="B38" s="41" t="s">
        <v>39</v>
      </c>
      <c r="C38" s="190">
        <f t="shared" si="11"/>
        <v>0</v>
      </c>
      <c r="D38" s="252" t="s">
        <v>25</v>
      </c>
      <c r="E38" s="42" t="s">
        <v>25</v>
      </c>
      <c r="F38" s="419" t="s">
        <v>25</v>
      </c>
      <c r="G38" s="217" t="s">
        <v>25</v>
      </c>
      <c r="H38" s="42" t="s">
        <v>25</v>
      </c>
      <c r="I38" s="147" t="s">
        <v>25</v>
      </c>
      <c r="J38" s="252"/>
      <c r="K38" s="42"/>
      <c r="L38" s="88">
        <f t="shared" si="18"/>
        <v>0</v>
      </c>
      <c r="M38" s="285" t="s">
        <v>25</v>
      </c>
      <c r="N38" s="147" t="s">
        <v>25</v>
      </c>
      <c r="O38" s="147" t="s">
        <v>25</v>
      </c>
      <c r="P38" s="298"/>
      <c r="Q38" s="331"/>
      <c r="R38" s="405"/>
      <c r="S38" s="405"/>
      <c r="T38" s="405"/>
    </row>
    <row r="39" spans="1:20" hidden="1" x14ac:dyDescent="0.25">
      <c r="A39" s="30">
        <v>21395</v>
      </c>
      <c r="B39" s="41" t="s">
        <v>40</v>
      </c>
      <c r="C39" s="190">
        <f t="shared" si="11"/>
        <v>0</v>
      </c>
      <c r="D39" s="252" t="s">
        <v>25</v>
      </c>
      <c r="E39" s="42" t="s">
        <v>25</v>
      </c>
      <c r="F39" s="419" t="s">
        <v>25</v>
      </c>
      <c r="G39" s="217" t="s">
        <v>25</v>
      </c>
      <c r="H39" s="42" t="s">
        <v>25</v>
      </c>
      <c r="I39" s="147" t="s">
        <v>25</v>
      </c>
      <c r="J39" s="252"/>
      <c r="K39" s="42"/>
      <c r="L39" s="88">
        <f t="shared" si="18"/>
        <v>0</v>
      </c>
      <c r="M39" s="285" t="s">
        <v>25</v>
      </c>
      <c r="N39" s="147" t="s">
        <v>25</v>
      </c>
      <c r="O39" s="147" t="s">
        <v>25</v>
      </c>
      <c r="P39" s="298"/>
      <c r="Q39" s="331"/>
      <c r="R39" s="405"/>
      <c r="S39" s="405"/>
      <c r="T39" s="405"/>
    </row>
    <row r="40" spans="1:20" ht="24" x14ac:dyDescent="0.25">
      <c r="A40" s="30">
        <v>21399</v>
      </c>
      <c r="B40" s="41" t="s">
        <v>41</v>
      </c>
      <c r="C40" s="190">
        <f t="shared" si="11"/>
        <v>2300</v>
      </c>
      <c r="D40" s="252" t="s">
        <v>25</v>
      </c>
      <c r="E40" s="147" t="s">
        <v>25</v>
      </c>
      <c r="F40" s="298" t="s">
        <v>25</v>
      </c>
      <c r="G40" s="217" t="s">
        <v>25</v>
      </c>
      <c r="H40" s="147" t="s">
        <v>25</v>
      </c>
      <c r="I40" s="298" t="s">
        <v>25</v>
      </c>
      <c r="J40" s="252">
        <f>2200+100</f>
        <v>2300</v>
      </c>
      <c r="K40" s="42"/>
      <c r="L40" s="88">
        <f t="shared" si="18"/>
        <v>2300</v>
      </c>
      <c r="M40" s="285" t="s">
        <v>25</v>
      </c>
      <c r="N40" s="147" t="s">
        <v>25</v>
      </c>
      <c r="O40" s="147" t="s">
        <v>25</v>
      </c>
      <c r="P40" s="298"/>
      <c r="Q40" s="331"/>
      <c r="R40" s="405"/>
      <c r="S40" s="405"/>
      <c r="T40" s="405"/>
    </row>
    <row r="41" spans="1:20" s="19" customFormat="1" ht="36.75" hidden="1" customHeight="1" x14ac:dyDescent="0.25">
      <c r="A41" s="37">
        <v>21420</v>
      </c>
      <c r="B41" s="34" t="s">
        <v>42</v>
      </c>
      <c r="C41" s="192">
        <f>SUM(F41)</f>
        <v>0</v>
      </c>
      <c r="D41" s="254"/>
      <c r="E41" s="428"/>
      <c r="F41" s="450">
        <f>D41+E41</f>
        <v>0</v>
      </c>
      <c r="G41" s="215" t="s">
        <v>25</v>
      </c>
      <c r="H41" s="35" t="s">
        <v>25</v>
      </c>
      <c r="I41" s="119" t="s">
        <v>25</v>
      </c>
      <c r="J41" s="250" t="s">
        <v>25</v>
      </c>
      <c r="K41" s="35" t="s">
        <v>25</v>
      </c>
      <c r="L41" s="167" t="s">
        <v>25</v>
      </c>
      <c r="M41" s="283" t="s">
        <v>25</v>
      </c>
      <c r="N41" s="119" t="s">
        <v>25</v>
      </c>
      <c r="O41" s="119" t="s">
        <v>25</v>
      </c>
      <c r="P41" s="296"/>
      <c r="Q41" s="182"/>
      <c r="R41" s="405"/>
      <c r="S41" s="405"/>
      <c r="T41" s="405"/>
    </row>
    <row r="42" spans="1:20" s="19" customFormat="1" ht="24" x14ac:dyDescent="0.25">
      <c r="A42" s="48">
        <v>21490</v>
      </c>
      <c r="B42" s="49" t="s">
        <v>43</v>
      </c>
      <c r="C42" s="192">
        <f>SUM(F42,I42,L42)</f>
        <v>15285</v>
      </c>
      <c r="D42" s="255">
        <f>D43</f>
        <v>0</v>
      </c>
      <c r="E42" s="274">
        <f t="shared" ref="E42" si="19">E43</f>
        <v>0</v>
      </c>
      <c r="F42" s="337">
        <f>F43</f>
        <v>0</v>
      </c>
      <c r="G42" s="219">
        <f t="shared" ref="G42:K42" si="20">G43</f>
        <v>0</v>
      </c>
      <c r="H42" s="274">
        <f t="shared" si="20"/>
        <v>0</v>
      </c>
      <c r="I42" s="337">
        <f t="shared" si="20"/>
        <v>0</v>
      </c>
      <c r="J42" s="255">
        <f t="shared" si="20"/>
        <v>15285</v>
      </c>
      <c r="K42" s="50">
        <f t="shared" si="20"/>
        <v>0</v>
      </c>
      <c r="L42" s="256">
        <f>L43</f>
        <v>15285</v>
      </c>
      <c r="M42" s="283" t="s">
        <v>25</v>
      </c>
      <c r="N42" s="119" t="s">
        <v>25</v>
      </c>
      <c r="O42" s="119" t="s">
        <v>25</v>
      </c>
      <c r="P42" s="296"/>
      <c r="Q42" s="182"/>
      <c r="R42" s="405"/>
      <c r="S42" s="405"/>
      <c r="T42" s="405"/>
    </row>
    <row r="43" spans="1:20" s="19" customFormat="1" ht="24" x14ac:dyDescent="0.25">
      <c r="A43" s="30">
        <v>21499</v>
      </c>
      <c r="B43" s="41" t="s">
        <v>44</v>
      </c>
      <c r="C43" s="193">
        <f>SUM(F43,I43,L43)</f>
        <v>15285</v>
      </c>
      <c r="D43" s="257"/>
      <c r="E43" s="163"/>
      <c r="F43" s="323">
        <f>D43+E43</f>
        <v>0</v>
      </c>
      <c r="G43" s="220"/>
      <c r="H43" s="154"/>
      <c r="I43" s="323">
        <f>G43+H43</f>
        <v>0</v>
      </c>
      <c r="J43" s="264">
        <v>15285</v>
      </c>
      <c r="K43" s="40"/>
      <c r="L43" s="179">
        <f>J43+K43</f>
        <v>15285</v>
      </c>
      <c r="M43" s="286" t="s">
        <v>25</v>
      </c>
      <c r="N43" s="148" t="s">
        <v>25</v>
      </c>
      <c r="O43" s="148" t="s">
        <v>25</v>
      </c>
      <c r="P43" s="299"/>
      <c r="Q43" s="182"/>
      <c r="R43" s="405"/>
      <c r="S43" s="405"/>
      <c r="T43" s="405"/>
    </row>
    <row r="44" spans="1:20" ht="24" hidden="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1">SUM(M45:M46)</f>
        <v>0</v>
      </c>
      <c r="N44" s="149">
        <f t="shared" si="21"/>
        <v>0</v>
      </c>
      <c r="O44" s="149">
        <f>SUM(O45:O46)</f>
        <v>0</v>
      </c>
      <c r="P44" s="300"/>
      <c r="Q44" s="331"/>
      <c r="R44" s="405"/>
      <c r="S44" s="405"/>
      <c r="T44" s="405"/>
    </row>
    <row r="45" spans="1:20" ht="24" hidden="1" x14ac:dyDescent="0.25">
      <c r="A45" s="54">
        <v>23410</v>
      </c>
      <c r="B45" s="55" t="s">
        <v>46</v>
      </c>
      <c r="C45" s="194">
        <f t="shared" ref="C45:C46" si="22">SUM(O45)</f>
        <v>0</v>
      </c>
      <c r="D45" s="260" t="s">
        <v>25</v>
      </c>
      <c r="E45" s="56" t="s">
        <v>25</v>
      </c>
      <c r="F45" s="261" t="s">
        <v>25</v>
      </c>
      <c r="G45" s="222" t="s">
        <v>25</v>
      </c>
      <c r="H45" s="56" t="s">
        <v>25</v>
      </c>
      <c r="I45" s="276" t="s">
        <v>25</v>
      </c>
      <c r="J45" s="260" t="s">
        <v>25</v>
      </c>
      <c r="K45" s="56" t="s">
        <v>25</v>
      </c>
      <c r="L45" s="261" t="s">
        <v>25</v>
      </c>
      <c r="M45" s="222"/>
      <c r="N45" s="56"/>
      <c r="O45" s="150">
        <f t="shared" ref="O45:O46" si="23">M45+N45</f>
        <v>0</v>
      </c>
      <c r="P45" s="301"/>
      <c r="Q45" s="331"/>
      <c r="R45" s="405"/>
      <c r="S45" s="405"/>
      <c r="T45" s="405"/>
    </row>
    <row r="46" spans="1:20" ht="24" hidden="1" x14ac:dyDescent="0.25">
      <c r="A46" s="54">
        <v>23510</v>
      </c>
      <c r="B46" s="55" t="s">
        <v>47</v>
      </c>
      <c r="C46" s="194">
        <f t="shared" si="22"/>
        <v>0</v>
      </c>
      <c r="D46" s="260" t="s">
        <v>25</v>
      </c>
      <c r="E46" s="56" t="s">
        <v>25</v>
      </c>
      <c r="F46" s="261" t="s">
        <v>25</v>
      </c>
      <c r="G46" s="222" t="s">
        <v>25</v>
      </c>
      <c r="H46" s="56" t="s">
        <v>25</v>
      </c>
      <c r="I46" s="276" t="s">
        <v>25</v>
      </c>
      <c r="J46" s="260" t="s">
        <v>25</v>
      </c>
      <c r="K46" s="56" t="s">
        <v>25</v>
      </c>
      <c r="L46" s="261" t="s">
        <v>25</v>
      </c>
      <c r="M46" s="222"/>
      <c r="N46" s="56"/>
      <c r="O46" s="150">
        <f t="shared" si="23"/>
        <v>0</v>
      </c>
      <c r="P46" s="301"/>
      <c r="Q46" s="331"/>
      <c r="R46" s="405"/>
      <c r="S46" s="405"/>
      <c r="T46" s="405"/>
    </row>
    <row r="47" spans="1:20" x14ac:dyDescent="0.25">
      <c r="A47" s="57"/>
      <c r="B47" s="55"/>
      <c r="C47" s="195"/>
      <c r="D47" s="262"/>
      <c r="E47" s="156"/>
      <c r="F47" s="339"/>
      <c r="G47" s="222"/>
      <c r="H47" s="276"/>
      <c r="I47" s="339"/>
      <c r="J47" s="260"/>
      <c r="K47" s="56"/>
      <c r="L47" s="431"/>
      <c r="M47" s="288"/>
      <c r="N47" s="105"/>
      <c r="O47" s="151"/>
      <c r="P47" s="302"/>
      <c r="Q47" s="331"/>
      <c r="R47" s="405"/>
      <c r="S47" s="405"/>
      <c r="T47" s="405"/>
    </row>
    <row r="48" spans="1:20" s="19" customFormat="1" x14ac:dyDescent="0.25">
      <c r="A48" s="58"/>
      <c r="B48" s="59" t="s">
        <v>48</v>
      </c>
      <c r="C48" s="196"/>
      <c r="D48" s="263"/>
      <c r="E48" s="340"/>
      <c r="F48" s="303"/>
      <c r="G48" s="223"/>
      <c r="H48" s="152"/>
      <c r="I48" s="303"/>
      <c r="J48" s="130"/>
      <c r="K48" s="106"/>
      <c r="L48" s="433"/>
      <c r="M48" s="223"/>
      <c r="N48" s="106"/>
      <c r="O48" s="152"/>
      <c r="P48" s="303"/>
      <c r="Q48" s="182"/>
      <c r="R48" s="405"/>
      <c r="S48" s="405"/>
      <c r="T48" s="405"/>
    </row>
    <row r="49" spans="1:20" s="19" customFormat="1" ht="12.75" thickBot="1" x14ac:dyDescent="0.3">
      <c r="A49" s="60"/>
      <c r="B49" s="20" t="s">
        <v>49</v>
      </c>
      <c r="C49" s="197">
        <f t="shared" ref="C49:C112" si="24">SUM(F49,I49,L49,O49)</f>
        <v>662604</v>
      </c>
      <c r="D49" s="131">
        <f>SUM(D50,D281)</f>
        <v>443451</v>
      </c>
      <c r="E49" s="114">
        <f t="shared" ref="E49" si="25">SUM(E50,E281)</f>
        <v>0</v>
      </c>
      <c r="F49" s="304">
        <f>SUM(F50,F281)</f>
        <v>443451</v>
      </c>
      <c r="G49" s="224">
        <f>SUM(G50,G281)</f>
        <v>189478</v>
      </c>
      <c r="H49" s="114">
        <f t="shared" ref="H49:O49" si="26">SUM(H50,H281)</f>
        <v>0</v>
      </c>
      <c r="I49" s="304">
        <f t="shared" si="26"/>
        <v>189478</v>
      </c>
      <c r="J49" s="131">
        <f>SUM(J50,J281)</f>
        <v>29675</v>
      </c>
      <c r="K49" s="61">
        <f t="shared" si="26"/>
        <v>0</v>
      </c>
      <c r="L49" s="168">
        <f t="shared" si="26"/>
        <v>29675</v>
      </c>
      <c r="M49" s="224">
        <f t="shared" si="26"/>
        <v>0</v>
      </c>
      <c r="N49" s="61">
        <f t="shared" si="26"/>
        <v>0</v>
      </c>
      <c r="O49" s="114">
        <f t="shared" si="26"/>
        <v>0</v>
      </c>
      <c r="P49" s="304"/>
      <c r="Q49" s="182"/>
      <c r="R49" s="405"/>
      <c r="S49" s="405"/>
      <c r="T49" s="405"/>
    </row>
    <row r="50" spans="1:20" s="19" customFormat="1" ht="36.75" thickTop="1" x14ac:dyDescent="0.25">
      <c r="A50" s="62"/>
      <c r="B50" s="63" t="s">
        <v>50</v>
      </c>
      <c r="C50" s="198">
        <f t="shared" si="24"/>
        <v>662604</v>
      </c>
      <c r="D50" s="132">
        <f>SUM(D51,D193)</f>
        <v>443451</v>
      </c>
      <c r="E50" s="277">
        <f t="shared" ref="E50" si="27">SUM(E51,E193)</f>
        <v>0</v>
      </c>
      <c r="F50" s="305">
        <f>SUM(F51,F193)</f>
        <v>443451</v>
      </c>
      <c r="G50" s="225">
        <f>SUM(G51,G193)</f>
        <v>189478</v>
      </c>
      <c r="H50" s="277">
        <f t="shared" ref="H50:O50" si="28">SUM(H51,H193)</f>
        <v>0</v>
      </c>
      <c r="I50" s="305">
        <f t="shared" si="28"/>
        <v>189478</v>
      </c>
      <c r="J50" s="132">
        <f>SUM(J51,J193)</f>
        <v>29675</v>
      </c>
      <c r="K50" s="64">
        <f t="shared" si="28"/>
        <v>0</v>
      </c>
      <c r="L50" s="436">
        <f t="shared" si="28"/>
        <v>29675</v>
      </c>
      <c r="M50" s="225">
        <f t="shared" si="28"/>
        <v>0</v>
      </c>
      <c r="N50" s="64">
        <f t="shared" si="28"/>
        <v>0</v>
      </c>
      <c r="O50" s="277">
        <f t="shared" si="28"/>
        <v>0</v>
      </c>
      <c r="P50" s="305"/>
      <c r="Q50" s="182"/>
      <c r="R50" s="405"/>
      <c r="S50" s="405"/>
      <c r="T50" s="405"/>
    </row>
    <row r="51" spans="1:20" s="19" customFormat="1" ht="24" x14ac:dyDescent="0.25">
      <c r="A51" s="65"/>
      <c r="B51" s="16" t="s">
        <v>51</v>
      </c>
      <c r="C51" s="199">
        <f t="shared" si="24"/>
        <v>661104</v>
      </c>
      <c r="D51" s="133">
        <f>SUM(D52,D74,D172,D186)</f>
        <v>443451</v>
      </c>
      <c r="E51" s="278">
        <f t="shared" ref="E51" si="29">SUM(E52,E74,E172,E186)</f>
        <v>0</v>
      </c>
      <c r="F51" s="306">
        <f>SUM(F52,F74,F172,F186)</f>
        <v>443451</v>
      </c>
      <c r="G51" s="226">
        <f>SUM(G52,G74,G172,G186)</f>
        <v>189478</v>
      </c>
      <c r="H51" s="278">
        <f t="shared" ref="H51:O51" si="30">SUM(H52,H74,H172,H186)</f>
        <v>0</v>
      </c>
      <c r="I51" s="306">
        <f t="shared" si="30"/>
        <v>189478</v>
      </c>
      <c r="J51" s="133">
        <f>SUM(J52,J74,J172,J186)</f>
        <v>28175</v>
      </c>
      <c r="K51" s="66">
        <f t="shared" si="30"/>
        <v>0</v>
      </c>
      <c r="L51" s="169">
        <f t="shared" si="30"/>
        <v>28175</v>
      </c>
      <c r="M51" s="226">
        <f t="shared" si="30"/>
        <v>0</v>
      </c>
      <c r="N51" s="66">
        <f t="shared" si="30"/>
        <v>0</v>
      </c>
      <c r="O51" s="278">
        <f t="shared" si="30"/>
        <v>0</v>
      </c>
      <c r="P51" s="306"/>
      <c r="Q51" s="182"/>
      <c r="R51" s="405"/>
      <c r="S51" s="405"/>
      <c r="T51" s="405"/>
    </row>
    <row r="52" spans="1:20" s="19" customFormat="1" x14ac:dyDescent="0.25">
      <c r="A52" s="67">
        <v>1000</v>
      </c>
      <c r="B52" s="67" t="s">
        <v>52</v>
      </c>
      <c r="C52" s="200">
        <f t="shared" si="24"/>
        <v>569358</v>
      </c>
      <c r="D52" s="134">
        <f>SUM(D53,D66)</f>
        <v>379880</v>
      </c>
      <c r="E52" s="122">
        <f t="shared" ref="E52" si="31">SUM(E53,E66)</f>
        <v>0</v>
      </c>
      <c r="F52" s="307">
        <f>SUM(F53,F66)</f>
        <v>379880</v>
      </c>
      <c r="G52" s="227">
        <f>SUM(G53,G66)</f>
        <v>189478</v>
      </c>
      <c r="H52" s="122">
        <f t="shared" ref="H52:O52" si="32">SUM(H53,H66)</f>
        <v>0</v>
      </c>
      <c r="I52" s="307">
        <f t="shared" si="32"/>
        <v>189478</v>
      </c>
      <c r="J52" s="134">
        <f>SUM(J53,J66)</f>
        <v>0</v>
      </c>
      <c r="K52" s="68">
        <f t="shared" si="32"/>
        <v>0</v>
      </c>
      <c r="L52" s="170">
        <f t="shared" si="32"/>
        <v>0</v>
      </c>
      <c r="M52" s="227">
        <f t="shared" si="32"/>
        <v>0</v>
      </c>
      <c r="N52" s="68">
        <f t="shared" si="32"/>
        <v>0</v>
      </c>
      <c r="O52" s="122">
        <f t="shared" si="32"/>
        <v>0</v>
      </c>
      <c r="P52" s="307"/>
      <c r="Q52" s="182"/>
      <c r="R52" s="405"/>
      <c r="S52" s="405"/>
      <c r="T52" s="405"/>
    </row>
    <row r="53" spans="1:20" x14ac:dyDescent="0.25">
      <c r="A53" s="34">
        <v>1100</v>
      </c>
      <c r="B53" s="69" t="s">
        <v>53</v>
      </c>
      <c r="C53" s="188">
        <f t="shared" si="24"/>
        <v>429143</v>
      </c>
      <c r="D53" s="127">
        <f>SUM(D54,D57,D65)</f>
        <v>277431</v>
      </c>
      <c r="E53" s="120">
        <f t="shared" ref="E53" si="33">SUM(E54,E57,E65)</f>
        <v>0</v>
      </c>
      <c r="F53" s="314">
        <f>SUM(F54,F57,F65)</f>
        <v>277431</v>
      </c>
      <c r="G53" s="228">
        <f>SUM(G54,G57,G65)</f>
        <v>151712</v>
      </c>
      <c r="H53" s="120">
        <f t="shared" ref="H53:N53" si="34">SUM(H54,H57,H65)</f>
        <v>0</v>
      </c>
      <c r="I53" s="314">
        <f t="shared" si="34"/>
        <v>151712</v>
      </c>
      <c r="J53" s="127">
        <f>SUM(J54,J57,J65)</f>
        <v>0</v>
      </c>
      <c r="K53" s="36">
        <f t="shared" si="34"/>
        <v>0</v>
      </c>
      <c r="L53" s="174">
        <f t="shared" si="34"/>
        <v>0</v>
      </c>
      <c r="M53" s="228">
        <f t="shared" si="34"/>
        <v>0</v>
      </c>
      <c r="N53" s="36">
        <f t="shared" si="34"/>
        <v>0</v>
      </c>
      <c r="O53" s="120">
        <f>SUM(O54,O57,O65)</f>
        <v>0</v>
      </c>
      <c r="P53" s="308"/>
      <c r="Q53" s="331"/>
      <c r="R53" s="405"/>
      <c r="S53" s="405"/>
      <c r="T53" s="405"/>
    </row>
    <row r="54" spans="1:20" x14ac:dyDescent="0.25">
      <c r="A54" s="70">
        <v>1110</v>
      </c>
      <c r="B54" s="55" t="s">
        <v>54</v>
      </c>
      <c r="C54" s="195">
        <f t="shared" si="24"/>
        <v>402415</v>
      </c>
      <c r="D54" s="262">
        <f>SUM(D55:D56)</f>
        <v>252863</v>
      </c>
      <c r="E54" s="156"/>
      <c r="F54" s="309">
        <f>SUM(F55:F56)</f>
        <v>252863</v>
      </c>
      <c r="G54" s="229">
        <f>SUM(G55:G56)</f>
        <v>149552</v>
      </c>
      <c r="H54" s="153"/>
      <c r="I54" s="309">
        <f>SUM(I55:I56)</f>
        <v>149552</v>
      </c>
      <c r="J54" s="82">
        <f>SUM(J55:J56)</f>
        <v>0</v>
      </c>
      <c r="K54" s="71"/>
      <c r="L54" s="172">
        <f>SUM(L55:L56)</f>
        <v>0</v>
      </c>
      <c r="M54" s="229"/>
      <c r="N54" s="71"/>
      <c r="O54" s="153">
        <f>SUM(O55:O56)</f>
        <v>0</v>
      </c>
      <c r="P54" s="309"/>
      <c r="Q54" s="331"/>
      <c r="R54" s="405"/>
      <c r="S54" s="405"/>
      <c r="T54" s="405"/>
    </row>
    <row r="55" spans="1:20" hidden="1" x14ac:dyDescent="0.25">
      <c r="A55" s="27">
        <v>1111</v>
      </c>
      <c r="B55" s="38" t="s">
        <v>55</v>
      </c>
      <c r="C55" s="189">
        <f t="shared" si="24"/>
        <v>0</v>
      </c>
      <c r="D55" s="264"/>
      <c r="E55" s="40"/>
      <c r="F55" s="89">
        <f>D55+E55</f>
        <v>0</v>
      </c>
      <c r="G55" s="220"/>
      <c r="H55" s="40"/>
      <c r="I55" s="154">
        <f>G55+H55</f>
        <v>0</v>
      </c>
      <c r="J55" s="264"/>
      <c r="K55" s="40"/>
      <c r="L55" s="89">
        <f>J55+K55</f>
        <v>0</v>
      </c>
      <c r="M55" s="220"/>
      <c r="N55" s="40"/>
      <c r="O55" s="154">
        <f>M55+N55</f>
        <v>0</v>
      </c>
      <c r="P55" s="310"/>
      <c r="Q55" s="331"/>
      <c r="R55" s="405"/>
      <c r="S55" s="405"/>
      <c r="T55" s="405"/>
    </row>
    <row r="56" spans="1:20" ht="24" customHeight="1" x14ac:dyDescent="0.25">
      <c r="A56" s="30">
        <v>1119</v>
      </c>
      <c r="B56" s="41" t="s">
        <v>56</v>
      </c>
      <c r="C56" s="190">
        <f t="shared" si="24"/>
        <v>402415</v>
      </c>
      <c r="D56" s="265">
        <v>252863</v>
      </c>
      <c r="E56" s="155"/>
      <c r="F56" s="311">
        <f>D56+E56</f>
        <v>252863</v>
      </c>
      <c r="G56" s="230">
        <f>110484+5712+33356</f>
        <v>149552</v>
      </c>
      <c r="H56" s="155"/>
      <c r="I56" s="311">
        <f>G56+H56</f>
        <v>149552</v>
      </c>
      <c r="J56" s="265"/>
      <c r="K56" s="43"/>
      <c r="L56" s="88">
        <f>J56+K56</f>
        <v>0</v>
      </c>
      <c r="M56" s="230"/>
      <c r="N56" s="43"/>
      <c r="O56" s="155">
        <f>M56+N56</f>
        <v>0</v>
      </c>
      <c r="P56" s="311"/>
      <c r="Q56" s="331"/>
      <c r="R56" s="405"/>
      <c r="S56" s="405"/>
      <c r="T56" s="405"/>
    </row>
    <row r="57" spans="1:20" ht="23.25" customHeight="1" x14ac:dyDescent="0.25">
      <c r="A57" s="72">
        <v>1140</v>
      </c>
      <c r="B57" s="41" t="s">
        <v>57</v>
      </c>
      <c r="C57" s="190">
        <f t="shared" si="24"/>
        <v>26728</v>
      </c>
      <c r="D57" s="129">
        <f>SUM(D58:D64)</f>
        <v>24568</v>
      </c>
      <c r="E57" s="87">
        <f t="shared" ref="E57" si="35">SUM(E58:E64)</f>
        <v>0</v>
      </c>
      <c r="F57" s="312">
        <f>SUM(F58:F64)</f>
        <v>24568</v>
      </c>
      <c r="G57" s="231">
        <f>SUM(G58:G64)</f>
        <v>2160</v>
      </c>
      <c r="H57" s="87">
        <f t="shared" ref="H57:I57" si="36">SUM(H58:H64)</f>
        <v>0</v>
      </c>
      <c r="I57" s="312">
        <f t="shared" si="36"/>
        <v>2160</v>
      </c>
      <c r="J57" s="129">
        <f>SUM(J58:J64)</f>
        <v>0</v>
      </c>
      <c r="K57" s="73">
        <f t="shared" ref="K57:N57" si="37">SUM(K58:K64)</f>
        <v>0</v>
      </c>
      <c r="L57" s="93">
        <f t="shared" si="37"/>
        <v>0</v>
      </c>
      <c r="M57" s="231">
        <f t="shared" si="37"/>
        <v>0</v>
      </c>
      <c r="N57" s="73">
        <f t="shared" si="37"/>
        <v>0</v>
      </c>
      <c r="O57" s="87">
        <f>SUM(O58:O64)</f>
        <v>0</v>
      </c>
      <c r="P57" s="312"/>
      <c r="Q57" s="331"/>
      <c r="R57" s="405"/>
      <c r="S57" s="405"/>
      <c r="T57" s="405"/>
    </row>
    <row r="58" spans="1:20" hidden="1" x14ac:dyDescent="0.25">
      <c r="A58" s="30">
        <v>1141</v>
      </c>
      <c r="B58" s="41" t="s">
        <v>58</v>
      </c>
      <c r="C58" s="190">
        <f t="shared" si="24"/>
        <v>0</v>
      </c>
      <c r="D58" s="265"/>
      <c r="E58" s="43"/>
      <c r="F58" s="88">
        <f t="shared" ref="F58:F65" si="38">D58+E58</f>
        <v>0</v>
      </c>
      <c r="G58" s="230"/>
      <c r="H58" s="43"/>
      <c r="I58" s="155">
        <f t="shared" ref="I58:I65" si="39">G58+H58</f>
        <v>0</v>
      </c>
      <c r="J58" s="265"/>
      <c r="K58" s="43"/>
      <c r="L58" s="88">
        <f t="shared" ref="L58:L65" si="40">J58+K58</f>
        <v>0</v>
      </c>
      <c r="M58" s="230"/>
      <c r="N58" s="43"/>
      <c r="O58" s="155">
        <f t="shared" ref="O58:O65" si="41">M58+N58</f>
        <v>0</v>
      </c>
      <c r="P58" s="311"/>
      <c r="Q58" s="331"/>
      <c r="R58" s="405"/>
      <c r="S58" s="405"/>
      <c r="T58" s="405"/>
    </row>
    <row r="59" spans="1:20" ht="24.75" hidden="1" customHeight="1" x14ac:dyDescent="0.25">
      <c r="A59" s="30">
        <v>1142</v>
      </c>
      <c r="B59" s="41" t="s">
        <v>59</v>
      </c>
      <c r="C59" s="190">
        <f t="shared" si="24"/>
        <v>0</v>
      </c>
      <c r="D59" s="265"/>
      <c r="E59" s="43"/>
      <c r="F59" s="88">
        <f t="shared" si="38"/>
        <v>0</v>
      </c>
      <c r="G59" s="230"/>
      <c r="H59" s="43"/>
      <c r="I59" s="155">
        <f t="shared" si="39"/>
        <v>0</v>
      </c>
      <c r="J59" s="265"/>
      <c r="K59" s="43"/>
      <c r="L59" s="88">
        <f t="shared" si="40"/>
        <v>0</v>
      </c>
      <c r="M59" s="230"/>
      <c r="N59" s="43"/>
      <c r="O59" s="155">
        <f t="shared" si="41"/>
        <v>0</v>
      </c>
      <c r="P59" s="311"/>
      <c r="Q59" s="331"/>
      <c r="R59" s="405"/>
      <c r="S59" s="405"/>
      <c r="T59" s="405"/>
    </row>
    <row r="60" spans="1:20" ht="24" hidden="1" x14ac:dyDescent="0.25">
      <c r="A60" s="30">
        <v>1145</v>
      </c>
      <c r="B60" s="41" t="s">
        <v>60</v>
      </c>
      <c r="C60" s="190">
        <f t="shared" si="24"/>
        <v>0</v>
      </c>
      <c r="D60" s="265"/>
      <c r="E60" s="43"/>
      <c r="F60" s="88">
        <f t="shared" si="38"/>
        <v>0</v>
      </c>
      <c r="G60" s="230"/>
      <c r="H60" s="43"/>
      <c r="I60" s="155">
        <f t="shared" si="39"/>
        <v>0</v>
      </c>
      <c r="J60" s="265"/>
      <c r="K60" s="43"/>
      <c r="L60" s="88">
        <f t="shared" si="40"/>
        <v>0</v>
      </c>
      <c r="M60" s="230"/>
      <c r="N60" s="43"/>
      <c r="O60" s="155">
        <f t="shared" si="41"/>
        <v>0</v>
      </c>
      <c r="P60" s="311"/>
      <c r="Q60" s="331"/>
      <c r="R60" s="405"/>
      <c r="S60" s="405"/>
      <c r="T60" s="405"/>
    </row>
    <row r="61" spans="1:20" ht="27.75" hidden="1" customHeight="1" x14ac:dyDescent="0.25">
      <c r="A61" s="30">
        <v>1146</v>
      </c>
      <c r="B61" s="41" t="s">
        <v>61</v>
      </c>
      <c r="C61" s="190">
        <f t="shared" si="24"/>
        <v>0</v>
      </c>
      <c r="D61" s="265"/>
      <c r="E61" s="43"/>
      <c r="F61" s="88">
        <f t="shared" si="38"/>
        <v>0</v>
      </c>
      <c r="G61" s="230"/>
      <c r="H61" s="43"/>
      <c r="I61" s="155">
        <f t="shared" si="39"/>
        <v>0</v>
      </c>
      <c r="J61" s="265"/>
      <c r="K61" s="43"/>
      <c r="L61" s="88">
        <f t="shared" si="40"/>
        <v>0</v>
      </c>
      <c r="M61" s="230"/>
      <c r="N61" s="43"/>
      <c r="O61" s="155">
        <f t="shared" si="41"/>
        <v>0</v>
      </c>
      <c r="P61" s="311"/>
      <c r="Q61" s="331"/>
      <c r="R61" s="405"/>
      <c r="S61" s="405"/>
      <c r="T61" s="405"/>
    </row>
    <row r="62" spans="1:20" x14ac:dyDescent="0.25">
      <c r="A62" s="30">
        <v>1147</v>
      </c>
      <c r="B62" s="41" t="s">
        <v>62</v>
      </c>
      <c r="C62" s="190">
        <f t="shared" si="24"/>
        <v>3551</v>
      </c>
      <c r="D62" s="265">
        <v>3551</v>
      </c>
      <c r="E62" s="155"/>
      <c r="F62" s="311">
        <f t="shared" si="38"/>
        <v>3551</v>
      </c>
      <c r="G62" s="230"/>
      <c r="H62" s="155"/>
      <c r="I62" s="311">
        <f t="shared" si="39"/>
        <v>0</v>
      </c>
      <c r="J62" s="265"/>
      <c r="K62" s="43"/>
      <c r="L62" s="88">
        <f t="shared" si="40"/>
        <v>0</v>
      </c>
      <c r="M62" s="230"/>
      <c r="N62" s="43"/>
      <c r="O62" s="155">
        <f t="shared" si="41"/>
        <v>0</v>
      </c>
      <c r="P62" s="311"/>
      <c r="Q62" s="331"/>
      <c r="R62" s="405"/>
      <c r="S62" s="405"/>
      <c r="T62" s="405"/>
    </row>
    <row r="63" spans="1:20" x14ac:dyDescent="0.25">
      <c r="A63" s="30">
        <v>1148</v>
      </c>
      <c r="B63" s="41" t="s">
        <v>63</v>
      </c>
      <c r="C63" s="190">
        <f t="shared" si="24"/>
        <v>19721</v>
      </c>
      <c r="D63" s="265">
        <v>19721</v>
      </c>
      <c r="E63" s="155"/>
      <c r="F63" s="311">
        <f t="shared" si="38"/>
        <v>19721</v>
      </c>
      <c r="G63" s="230"/>
      <c r="H63" s="155"/>
      <c r="I63" s="311">
        <f t="shared" si="39"/>
        <v>0</v>
      </c>
      <c r="J63" s="265"/>
      <c r="K63" s="43"/>
      <c r="L63" s="88">
        <f t="shared" si="40"/>
        <v>0</v>
      </c>
      <c r="M63" s="230"/>
      <c r="N63" s="43"/>
      <c r="O63" s="155">
        <f t="shared" si="41"/>
        <v>0</v>
      </c>
      <c r="P63" s="311"/>
      <c r="Q63" s="331"/>
      <c r="R63" s="405"/>
      <c r="S63" s="405"/>
      <c r="T63" s="405"/>
    </row>
    <row r="64" spans="1:20" ht="25.5" customHeight="1" x14ac:dyDescent="0.25">
      <c r="A64" s="30">
        <v>1149</v>
      </c>
      <c r="B64" s="41" t="s">
        <v>64</v>
      </c>
      <c r="C64" s="190">
        <f t="shared" si="24"/>
        <v>3456</v>
      </c>
      <c r="D64" s="265">
        <v>1296</v>
      </c>
      <c r="E64" s="155"/>
      <c r="F64" s="311">
        <f t="shared" si="38"/>
        <v>1296</v>
      </c>
      <c r="G64" s="230">
        <f>2160</f>
        <v>2160</v>
      </c>
      <c r="H64" s="155"/>
      <c r="I64" s="311">
        <f t="shared" si="39"/>
        <v>2160</v>
      </c>
      <c r="J64" s="265"/>
      <c r="K64" s="43"/>
      <c r="L64" s="88">
        <f t="shared" si="40"/>
        <v>0</v>
      </c>
      <c r="M64" s="230"/>
      <c r="N64" s="43"/>
      <c r="O64" s="155">
        <f t="shared" si="41"/>
        <v>0</v>
      </c>
      <c r="P64" s="311"/>
      <c r="Q64" s="331"/>
      <c r="R64" s="405"/>
      <c r="S64" s="405"/>
      <c r="T64" s="405"/>
    </row>
    <row r="65" spans="1:20" ht="36" hidden="1" x14ac:dyDescent="0.25">
      <c r="A65" s="70">
        <v>1150</v>
      </c>
      <c r="B65" s="55" t="s">
        <v>65</v>
      </c>
      <c r="C65" s="195">
        <f t="shared" si="24"/>
        <v>0</v>
      </c>
      <c r="D65" s="262"/>
      <c r="E65" s="74"/>
      <c r="F65" s="173">
        <f t="shared" si="38"/>
        <v>0</v>
      </c>
      <c r="G65" s="232"/>
      <c r="H65" s="74"/>
      <c r="I65" s="156">
        <f t="shared" si="39"/>
        <v>0</v>
      </c>
      <c r="J65" s="262"/>
      <c r="K65" s="74"/>
      <c r="L65" s="173">
        <f t="shared" si="40"/>
        <v>0</v>
      </c>
      <c r="M65" s="232"/>
      <c r="N65" s="74"/>
      <c r="O65" s="156">
        <f t="shared" si="41"/>
        <v>0</v>
      </c>
      <c r="P65" s="313"/>
      <c r="Q65" s="331"/>
      <c r="R65" s="405"/>
      <c r="S65" s="405"/>
      <c r="T65" s="405"/>
    </row>
    <row r="66" spans="1:20" ht="36" x14ac:dyDescent="0.25">
      <c r="A66" s="34">
        <v>1200</v>
      </c>
      <c r="B66" s="69" t="s">
        <v>66</v>
      </c>
      <c r="C66" s="188">
        <f t="shared" si="24"/>
        <v>140215</v>
      </c>
      <c r="D66" s="127">
        <f>SUM(D67:D68)</f>
        <v>102449</v>
      </c>
      <c r="E66" s="120">
        <f t="shared" ref="E66" si="42">SUM(E67:E68)</f>
        <v>0</v>
      </c>
      <c r="F66" s="314">
        <f>SUM(F67:F68)</f>
        <v>102449</v>
      </c>
      <c r="G66" s="228">
        <f>SUM(G67:G68)</f>
        <v>37766</v>
      </c>
      <c r="H66" s="120">
        <f t="shared" ref="H66:I66" si="43">SUM(H67:H68)</f>
        <v>0</v>
      </c>
      <c r="I66" s="314">
        <f t="shared" si="43"/>
        <v>37766</v>
      </c>
      <c r="J66" s="127">
        <f>SUM(J67:J68)</f>
        <v>0</v>
      </c>
      <c r="K66" s="36">
        <f t="shared" ref="K66:N66" si="44">SUM(K67:K68)</f>
        <v>0</v>
      </c>
      <c r="L66" s="174">
        <f t="shared" si="44"/>
        <v>0</v>
      </c>
      <c r="M66" s="228">
        <f t="shared" si="44"/>
        <v>0</v>
      </c>
      <c r="N66" s="36">
        <f t="shared" si="44"/>
        <v>0</v>
      </c>
      <c r="O66" s="120">
        <f>SUM(O67:O68)</f>
        <v>0</v>
      </c>
      <c r="P66" s="314"/>
      <c r="Q66" s="331"/>
      <c r="R66" s="405"/>
      <c r="S66" s="405"/>
      <c r="T66" s="405"/>
    </row>
    <row r="67" spans="1:20" ht="24" x14ac:dyDescent="0.25">
      <c r="A67" s="686">
        <v>1210</v>
      </c>
      <c r="B67" s="38" t="s">
        <v>67</v>
      </c>
      <c r="C67" s="189">
        <f t="shared" si="24"/>
        <v>107620</v>
      </c>
      <c r="D67" s="264">
        <v>71454</v>
      </c>
      <c r="E67" s="154"/>
      <c r="F67" s="310">
        <f>D67+E67</f>
        <v>71454</v>
      </c>
      <c r="G67" s="220">
        <f>26856+1347+7963</f>
        <v>36166</v>
      </c>
      <c r="H67" s="154"/>
      <c r="I67" s="310">
        <f>G67+H67</f>
        <v>36166</v>
      </c>
      <c r="J67" s="264"/>
      <c r="K67" s="40"/>
      <c r="L67" s="89">
        <f>J67+K67</f>
        <v>0</v>
      </c>
      <c r="M67" s="220"/>
      <c r="N67" s="40"/>
      <c r="O67" s="154">
        <f>M67+N67</f>
        <v>0</v>
      </c>
      <c r="P67" s="310"/>
      <c r="Q67" s="331"/>
      <c r="R67" s="405"/>
      <c r="S67" s="405"/>
      <c r="T67" s="405"/>
    </row>
    <row r="68" spans="1:20" ht="24" x14ac:dyDescent="0.25">
      <c r="A68" s="72">
        <v>1220</v>
      </c>
      <c r="B68" s="41" t="s">
        <v>68</v>
      </c>
      <c r="C68" s="190">
        <f t="shared" si="24"/>
        <v>32595</v>
      </c>
      <c r="D68" s="129">
        <f>SUM(D69:D73)</f>
        <v>30995</v>
      </c>
      <c r="E68" s="87">
        <f t="shared" ref="E68" si="45">SUM(E69:E73)</f>
        <v>0</v>
      </c>
      <c r="F68" s="312">
        <f>SUM(F69:F73)</f>
        <v>30995</v>
      </c>
      <c r="G68" s="231">
        <f>SUM(G69:G73)</f>
        <v>1600</v>
      </c>
      <c r="H68" s="87">
        <f t="shared" ref="H68:I68" si="46">SUM(H69:H73)</f>
        <v>0</v>
      </c>
      <c r="I68" s="312">
        <f t="shared" si="46"/>
        <v>1600</v>
      </c>
      <c r="J68" s="129">
        <f>SUM(J69:J73)</f>
        <v>0</v>
      </c>
      <c r="K68" s="73">
        <f t="shared" ref="K68:O68" si="47">SUM(K69:K73)</f>
        <v>0</v>
      </c>
      <c r="L68" s="93">
        <f t="shared" si="47"/>
        <v>0</v>
      </c>
      <c r="M68" s="231">
        <f t="shared" si="47"/>
        <v>0</v>
      </c>
      <c r="N68" s="73">
        <f t="shared" si="47"/>
        <v>0</v>
      </c>
      <c r="O68" s="87">
        <f t="shared" si="47"/>
        <v>0</v>
      </c>
      <c r="P68" s="312"/>
      <c r="Q68" s="331"/>
      <c r="R68" s="405"/>
      <c r="S68" s="405"/>
      <c r="T68" s="405"/>
    </row>
    <row r="69" spans="1:20" ht="60" x14ac:dyDescent="0.25">
      <c r="A69" s="30">
        <v>1221</v>
      </c>
      <c r="B69" s="41" t="s">
        <v>69</v>
      </c>
      <c r="C69" s="190">
        <f t="shared" si="24"/>
        <v>19654</v>
      </c>
      <c r="D69" s="265">
        <f>18268-214</f>
        <v>18054</v>
      </c>
      <c r="E69" s="155"/>
      <c r="F69" s="311">
        <f t="shared" ref="F69:F73" si="48">D69+E69</f>
        <v>18054</v>
      </c>
      <c r="G69" s="230">
        <f>1200+400</f>
        <v>1600</v>
      </c>
      <c r="H69" s="155"/>
      <c r="I69" s="311">
        <f t="shared" ref="I69:I73" si="49">G69+H69</f>
        <v>1600</v>
      </c>
      <c r="J69" s="265"/>
      <c r="K69" s="43"/>
      <c r="L69" s="88">
        <f t="shared" ref="L69:L73" si="50">J69+K69</f>
        <v>0</v>
      </c>
      <c r="M69" s="230"/>
      <c r="N69" s="43"/>
      <c r="O69" s="155">
        <f t="shared" ref="O69:O73" si="51">M69+N69</f>
        <v>0</v>
      </c>
      <c r="P69" s="442"/>
      <c r="Q69" s="331"/>
      <c r="R69" s="405"/>
      <c r="S69" s="405"/>
      <c r="T69" s="405"/>
    </row>
    <row r="70" spans="1:20" hidden="1" x14ac:dyDescent="0.25">
      <c r="A70" s="30">
        <v>1223</v>
      </c>
      <c r="B70" s="41" t="s">
        <v>70</v>
      </c>
      <c r="C70" s="190">
        <f t="shared" si="24"/>
        <v>0</v>
      </c>
      <c r="D70" s="265"/>
      <c r="E70" s="43"/>
      <c r="F70" s="88">
        <f t="shared" si="48"/>
        <v>0</v>
      </c>
      <c r="G70" s="230"/>
      <c r="H70" s="43"/>
      <c r="I70" s="155">
        <f t="shared" si="49"/>
        <v>0</v>
      </c>
      <c r="J70" s="265"/>
      <c r="K70" s="43"/>
      <c r="L70" s="88">
        <f t="shared" si="50"/>
        <v>0</v>
      </c>
      <c r="M70" s="230"/>
      <c r="N70" s="43"/>
      <c r="O70" s="155">
        <f t="shared" si="51"/>
        <v>0</v>
      </c>
      <c r="P70" s="311"/>
      <c r="Q70" s="331"/>
      <c r="R70" s="405"/>
      <c r="S70" s="405"/>
      <c r="T70" s="405"/>
    </row>
    <row r="71" spans="1:20" hidden="1" x14ac:dyDescent="0.25">
      <c r="A71" s="30">
        <v>1225</v>
      </c>
      <c r="B71" s="41" t="s">
        <v>71</v>
      </c>
      <c r="C71" s="190">
        <f t="shared" si="24"/>
        <v>0</v>
      </c>
      <c r="D71" s="265"/>
      <c r="E71" s="43"/>
      <c r="F71" s="88">
        <f t="shared" si="48"/>
        <v>0</v>
      </c>
      <c r="G71" s="230"/>
      <c r="H71" s="43"/>
      <c r="I71" s="155">
        <f t="shared" si="49"/>
        <v>0</v>
      </c>
      <c r="J71" s="265"/>
      <c r="K71" s="43"/>
      <c r="L71" s="88">
        <f t="shared" si="50"/>
        <v>0</v>
      </c>
      <c r="M71" s="230"/>
      <c r="N71" s="43"/>
      <c r="O71" s="155">
        <f t="shared" si="51"/>
        <v>0</v>
      </c>
      <c r="P71" s="311"/>
      <c r="Q71" s="331"/>
      <c r="R71" s="405"/>
      <c r="S71" s="405"/>
      <c r="T71" s="405"/>
    </row>
    <row r="72" spans="1:20" ht="36" x14ac:dyDescent="0.25">
      <c r="A72" s="30">
        <v>1227</v>
      </c>
      <c r="B72" s="41" t="s">
        <v>72</v>
      </c>
      <c r="C72" s="190">
        <f t="shared" si="24"/>
        <v>12300</v>
      </c>
      <c r="D72" s="265">
        <v>12300</v>
      </c>
      <c r="E72" s="155"/>
      <c r="F72" s="311">
        <f t="shared" si="48"/>
        <v>12300</v>
      </c>
      <c r="G72" s="230"/>
      <c r="H72" s="155"/>
      <c r="I72" s="311">
        <f t="shared" si="49"/>
        <v>0</v>
      </c>
      <c r="J72" s="265"/>
      <c r="K72" s="43"/>
      <c r="L72" s="88">
        <f t="shared" si="50"/>
        <v>0</v>
      </c>
      <c r="M72" s="230"/>
      <c r="N72" s="43"/>
      <c r="O72" s="155">
        <f t="shared" si="51"/>
        <v>0</v>
      </c>
      <c r="P72" s="311"/>
      <c r="Q72" s="331"/>
      <c r="R72" s="405"/>
      <c r="S72" s="405"/>
      <c r="T72" s="405"/>
    </row>
    <row r="73" spans="1:20" ht="60" x14ac:dyDescent="0.25">
      <c r="A73" s="30">
        <v>1228</v>
      </c>
      <c r="B73" s="41" t="s">
        <v>73</v>
      </c>
      <c r="C73" s="190">
        <f t="shared" si="24"/>
        <v>641</v>
      </c>
      <c r="D73" s="265">
        <f>427+214</f>
        <v>641</v>
      </c>
      <c r="E73" s="155"/>
      <c r="F73" s="311">
        <f t="shared" si="48"/>
        <v>641</v>
      </c>
      <c r="G73" s="230"/>
      <c r="H73" s="155"/>
      <c r="I73" s="311">
        <f t="shared" si="49"/>
        <v>0</v>
      </c>
      <c r="J73" s="265"/>
      <c r="K73" s="43"/>
      <c r="L73" s="88">
        <f t="shared" si="50"/>
        <v>0</v>
      </c>
      <c r="M73" s="230"/>
      <c r="N73" s="43"/>
      <c r="O73" s="155">
        <f t="shared" si="51"/>
        <v>0</v>
      </c>
      <c r="P73" s="442"/>
      <c r="Q73" s="331"/>
      <c r="R73" s="405"/>
      <c r="S73" s="405"/>
      <c r="T73" s="405"/>
    </row>
    <row r="74" spans="1:20" x14ac:dyDescent="0.25">
      <c r="A74" s="67">
        <v>2000</v>
      </c>
      <c r="B74" s="67" t="s">
        <v>74</v>
      </c>
      <c r="C74" s="200">
        <f t="shared" si="24"/>
        <v>91746</v>
      </c>
      <c r="D74" s="134">
        <f>SUM(D75,D82,D129,D163,D164,D171)</f>
        <v>63571</v>
      </c>
      <c r="E74" s="122">
        <f t="shared" ref="E74" si="52">SUM(E75,E82,E129,E163,E164,E171)</f>
        <v>0</v>
      </c>
      <c r="F74" s="307">
        <f>SUM(F75,F82,F129,F163,F164,F171)</f>
        <v>63571</v>
      </c>
      <c r="G74" s="227">
        <f>SUM(G75,G82,G129,G163,G164,G171)</f>
        <v>0</v>
      </c>
      <c r="H74" s="122">
        <f t="shared" ref="H74:I74" si="53">SUM(H75,H82,H129,H163,H164,H171)</f>
        <v>0</v>
      </c>
      <c r="I74" s="307">
        <f t="shared" si="53"/>
        <v>0</v>
      </c>
      <c r="J74" s="134">
        <f>SUM(J75,J82,J129,J163,J164,J171)</f>
        <v>28175</v>
      </c>
      <c r="K74" s="68">
        <f t="shared" ref="K74:O74" si="54">SUM(K75,K82,K129,K163,K164,K171)</f>
        <v>0</v>
      </c>
      <c r="L74" s="170">
        <f t="shared" si="54"/>
        <v>28175</v>
      </c>
      <c r="M74" s="227">
        <f t="shared" si="54"/>
        <v>0</v>
      </c>
      <c r="N74" s="68">
        <f t="shared" si="54"/>
        <v>0</v>
      </c>
      <c r="O74" s="122">
        <f t="shared" si="54"/>
        <v>0</v>
      </c>
      <c r="P74" s="307"/>
      <c r="Q74" s="331"/>
      <c r="R74" s="405"/>
      <c r="S74" s="405"/>
      <c r="T74" s="405"/>
    </row>
    <row r="75" spans="1:20" ht="24" x14ac:dyDescent="0.25">
      <c r="A75" s="34">
        <v>2100</v>
      </c>
      <c r="B75" s="69" t="s">
        <v>75</v>
      </c>
      <c r="C75" s="188">
        <f t="shared" si="24"/>
        <v>189</v>
      </c>
      <c r="D75" s="127">
        <f>SUM(D76,D79)</f>
        <v>0</v>
      </c>
      <c r="E75" s="120">
        <f t="shared" ref="E75" si="55">SUM(E76,E79)</f>
        <v>189</v>
      </c>
      <c r="F75" s="314">
        <f>SUM(F76,F79)</f>
        <v>189</v>
      </c>
      <c r="G75" s="228">
        <f>SUM(G76,G79)</f>
        <v>0</v>
      </c>
      <c r="H75" s="120">
        <f t="shared" ref="H75:I75" si="56">SUM(H76,H79)</f>
        <v>0</v>
      </c>
      <c r="I75" s="314">
        <f t="shared" si="56"/>
        <v>0</v>
      </c>
      <c r="J75" s="127">
        <f>SUM(J76,J79)</f>
        <v>0</v>
      </c>
      <c r="K75" s="36">
        <f t="shared" ref="K75:O75" si="57">SUM(K76,K79)</f>
        <v>0</v>
      </c>
      <c r="L75" s="174">
        <f t="shared" si="57"/>
        <v>0</v>
      </c>
      <c r="M75" s="228">
        <f t="shared" si="57"/>
        <v>0</v>
      </c>
      <c r="N75" s="36">
        <f t="shared" si="57"/>
        <v>0</v>
      </c>
      <c r="O75" s="120">
        <f t="shared" si="57"/>
        <v>0</v>
      </c>
      <c r="P75" s="314"/>
      <c r="Q75" s="331"/>
      <c r="R75" s="405"/>
      <c r="S75" s="405"/>
      <c r="T75" s="405"/>
    </row>
    <row r="76" spans="1:20" ht="24" x14ac:dyDescent="0.25">
      <c r="A76" s="686">
        <v>2110</v>
      </c>
      <c r="B76" s="38" t="s">
        <v>76</v>
      </c>
      <c r="C76" s="189">
        <f t="shared" si="24"/>
        <v>189</v>
      </c>
      <c r="D76" s="128">
        <f>SUM(D77:D78)</f>
        <v>0</v>
      </c>
      <c r="E76" s="86">
        <f t="shared" ref="E76" si="58">SUM(E77:E78)</f>
        <v>189</v>
      </c>
      <c r="F76" s="315">
        <f>SUM(F77:F78)</f>
        <v>189</v>
      </c>
      <c r="G76" s="233">
        <f>SUM(G77:G78)</f>
        <v>0</v>
      </c>
      <c r="H76" s="86">
        <f t="shared" ref="H76:I76" si="59">SUM(H77:H78)</f>
        <v>0</v>
      </c>
      <c r="I76" s="315">
        <f t="shared" si="59"/>
        <v>0</v>
      </c>
      <c r="J76" s="128">
        <f>SUM(J77:J78)</f>
        <v>0</v>
      </c>
      <c r="K76" s="75">
        <f t="shared" ref="K76:O76" si="60">SUM(K77:K78)</f>
        <v>0</v>
      </c>
      <c r="L76" s="175">
        <f t="shared" si="60"/>
        <v>0</v>
      </c>
      <c r="M76" s="233">
        <f t="shared" si="60"/>
        <v>0</v>
      </c>
      <c r="N76" s="75">
        <f t="shared" si="60"/>
        <v>0</v>
      </c>
      <c r="O76" s="86">
        <f t="shared" si="60"/>
        <v>0</v>
      </c>
      <c r="P76" s="315"/>
      <c r="Q76" s="331"/>
      <c r="R76" s="405"/>
      <c r="S76" s="405"/>
      <c r="T76" s="405"/>
    </row>
    <row r="77" spans="1:20" hidden="1" x14ac:dyDescent="0.25">
      <c r="A77" s="30">
        <v>2111</v>
      </c>
      <c r="B77" s="41" t="s">
        <v>77</v>
      </c>
      <c r="C77" s="190">
        <f t="shared" si="24"/>
        <v>0</v>
      </c>
      <c r="D77" s="265"/>
      <c r="E77" s="43"/>
      <c r="F77" s="88">
        <f t="shared" ref="F77:F78" si="61">D77+E77</f>
        <v>0</v>
      </c>
      <c r="G77" s="230"/>
      <c r="H77" s="43"/>
      <c r="I77" s="155">
        <f t="shared" ref="I77:I78" si="62">G77+H77</f>
        <v>0</v>
      </c>
      <c r="J77" s="265"/>
      <c r="K77" s="43"/>
      <c r="L77" s="88">
        <f t="shared" ref="L77:L78" si="63">J77+K77</f>
        <v>0</v>
      </c>
      <c r="M77" s="230"/>
      <c r="N77" s="43"/>
      <c r="O77" s="155">
        <f t="shared" ref="O77:O78" si="64">M77+N77</f>
        <v>0</v>
      </c>
      <c r="P77" s="311"/>
      <c r="Q77" s="331"/>
      <c r="R77" s="405"/>
      <c r="S77" s="405"/>
      <c r="T77" s="405"/>
    </row>
    <row r="78" spans="1:20" ht="24" customHeight="1" x14ac:dyDescent="0.25">
      <c r="A78" s="30">
        <v>2112</v>
      </c>
      <c r="B78" s="41" t="s">
        <v>78</v>
      </c>
      <c r="C78" s="190">
        <f t="shared" si="24"/>
        <v>189</v>
      </c>
      <c r="D78" s="265"/>
      <c r="E78" s="155">
        <v>189</v>
      </c>
      <c r="F78" s="311">
        <f t="shared" si="61"/>
        <v>189</v>
      </c>
      <c r="G78" s="230"/>
      <c r="H78" s="155"/>
      <c r="I78" s="311">
        <f t="shared" si="62"/>
        <v>0</v>
      </c>
      <c r="J78" s="265"/>
      <c r="K78" s="43"/>
      <c r="L78" s="88">
        <f t="shared" si="63"/>
        <v>0</v>
      </c>
      <c r="M78" s="230"/>
      <c r="N78" s="43"/>
      <c r="O78" s="155">
        <f t="shared" si="64"/>
        <v>0</v>
      </c>
      <c r="P78" s="442" t="s">
        <v>820</v>
      </c>
      <c r="Q78" s="331"/>
      <c r="R78" s="405"/>
      <c r="S78" s="405"/>
      <c r="T78" s="405"/>
    </row>
    <row r="79" spans="1:20" ht="24" hidden="1" x14ac:dyDescent="0.25">
      <c r="A79" s="72">
        <v>2120</v>
      </c>
      <c r="B79" s="41" t="s">
        <v>79</v>
      </c>
      <c r="C79" s="190">
        <f t="shared" si="24"/>
        <v>0</v>
      </c>
      <c r="D79" s="129">
        <f>SUM(D80:D81)</f>
        <v>0</v>
      </c>
      <c r="E79" s="73">
        <f t="shared" ref="E79" si="65">SUM(E80:E81)</f>
        <v>0</v>
      </c>
      <c r="F79" s="93">
        <f>SUM(F80:F81)</f>
        <v>0</v>
      </c>
      <c r="G79" s="231">
        <f>SUM(G80:G81)</f>
        <v>0</v>
      </c>
      <c r="H79" s="73">
        <f t="shared" ref="H79:I79" si="66">SUM(H80:H81)</f>
        <v>0</v>
      </c>
      <c r="I79" s="87">
        <f t="shared" si="66"/>
        <v>0</v>
      </c>
      <c r="J79" s="129">
        <f>SUM(J80:J81)</f>
        <v>0</v>
      </c>
      <c r="K79" s="73">
        <f t="shared" ref="K79:O79" si="67">SUM(K80:K81)</f>
        <v>0</v>
      </c>
      <c r="L79" s="93">
        <f t="shared" si="67"/>
        <v>0</v>
      </c>
      <c r="M79" s="231">
        <f t="shared" si="67"/>
        <v>0</v>
      </c>
      <c r="N79" s="73">
        <f t="shared" si="67"/>
        <v>0</v>
      </c>
      <c r="O79" s="87">
        <f t="shared" si="67"/>
        <v>0</v>
      </c>
      <c r="P79" s="312"/>
      <c r="Q79" s="331"/>
      <c r="R79" s="405"/>
      <c r="S79" s="405"/>
      <c r="T79" s="405"/>
    </row>
    <row r="80" spans="1:20" hidden="1" x14ac:dyDescent="0.25">
      <c r="A80" s="30">
        <v>2121</v>
      </c>
      <c r="B80" s="41" t="s">
        <v>77</v>
      </c>
      <c r="C80" s="190">
        <f t="shared" si="24"/>
        <v>0</v>
      </c>
      <c r="D80" s="265"/>
      <c r="E80" s="43"/>
      <c r="F80" s="88">
        <f t="shared" ref="F80:F81" si="68">D80+E80</f>
        <v>0</v>
      </c>
      <c r="G80" s="230"/>
      <c r="H80" s="43"/>
      <c r="I80" s="155">
        <f t="shared" ref="I80:I81" si="69">G80+H80</f>
        <v>0</v>
      </c>
      <c r="J80" s="265"/>
      <c r="K80" s="43"/>
      <c r="L80" s="88">
        <f t="shared" ref="L80:L81" si="70">J80+K80</f>
        <v>0</v>
      </c>
      <c r="M80" s="230"/>
      <c r="N80" s="43"/>
      <c r="O80" s="155">
        <f t="shared" ref="O80:O81" si="71">M80+N80</f>
        <v>0</v>
      </c>
      <c r="P80" s="311"/>
      <c r="Q80" s="331"/>
      <c r="R80" s="405"/>
      <c r="S80" s="405"/>
      <c r="T80" s="405"/>
    </row>
    <row r="81" spans="1:20" ht="24" hidden="1" x14ac:dyDescent="0.25">
      <c r="A81" s="30">
        <v>2122</v>
      </c>
      <c r="B81" s="41" t="s">
        <v>78</v>
      </c>
      <c r="C81" s="190">
        <f t="shared" si="24"/>
        <v>0</v>
      </c>
      <c r="D81" s="265"/>
      <c r="E81" s="43"/>
      <c r="F81" s="88">
        <f t="shared" si="68"/>
        <v>0</v>
      </c>
      <c r="G81" s="230"/>
      <c r="H81" s="43"/>
      <c r="I81" s="155">
        <f t="shared" si="69"/>
        <v>0</v>
      </c>
      <c r="J81" s="265"/>
      <c r="K81" s="43"/>
      <c r="L81" s="88">
        <f t="shared" si="70"/>
        <v>0</v>
      </c>
      <c r="M81" s="230"/>
      <c r="N81" s="43"/>
      <c r="O81" s="155">
        <f t="shared" si="71"/>
        <v>0</v>
      </c>
      <c r="P81" s="311"/>
      <c r="Q81" s="331"/>
      <c r="R81" s="405"/>
      <c r="S81" s="405"/>
      <c r="T81" s="405"/>
    </row>
    <row r="82" spans="1:20" x14ac:dyDescent="0.25">
      <c r="A82" s="34">
        <v>2200</v>
      </c>
      <c r="B82" s="69" t="s">
        <v>80</v>
      </c>
      <c r="C82" s="188">
        <f t="shared" si="24"/>
        <v>64639</v>
      </c>
      <c r="D82" s="127">
        <f>SUM(D83,D88,D94,D102,D111,D115,D121,D127)</f>
        <v>49343</v>
      </c>
      <c r="E82" s="120">
        <f t="shared" ref="E82" si="72">SUM(E83,E88,E94,E102,E111,E115,E121,E127)</f>
        <v>-189</v>
      </c>
      <c r="F82" s="314">
        <f>SUM(F83,F88,F94,F102,F111,F115,F121,F127)</f>
        <v>49154</v>
      </c>
      <c r="G82" s="228">
        <f>SUM(G83,G88,G94,G102,G111,G115,G121,G127)</f>
        <v>0</v>
      </c>
      <c r="H82" s="120">
        <f t="shared" ref="H82:I82" si="73">SUM(H83,H88,H94,H102,H111,H115,H121,H127)</f>
        <v>0</v>
      </c>
      <c r="I82" s="314">
        <f t="shared" si="73"/>
        <v>0</v>
      </c>
      <c r="J82" s="127">
        <f>SUM(J83,J88,J94,J102,J111,J115,J121,J127)</f>
        <v>15485</v>
      </c>
      <c r="K82" s="36">
        <f t="shared" ref="K82:O82" si="74">SUM(K83,K88,K94,K102,K111,K115,K121,K127)</f>
        <v>0</v>
      </c>
      <c r="L82" s="174">
        <f t="shared" si="74"/>
        <v>15485</v>
      </c>
      <c r="M82" s="228">
        <f t="shared" si="74"/>
        <v>0</v>
      </c>
      <c r="N82" s="36">
        <f t="shared" si="74"/>
        <v>0</v>
      </c>
      <c r="O82" s="120">
        <f t="shared" si="74"/>
        <v>0</v>
      </c>
      <c r="P82" s="316"/>
      <c r="Q82" s="331"/>
      <c r="R82" s="405"/>
      <c r="S82" s="405"/>
      <c r="T82" s="405"/>
    </row>
    <row r="83" spans="1:20" ht="24" x14ac:dyDescent="0.25">
      <c r="A83" s="70">
        <v>2210</v>
      </c>
      <c r="B83" s="55" t="s">
        <v>81</v>
      </c>
      <c r="C83" s="195">
        <f t="shared" si="24"/>
        <v>2465</v>
      </c>
      <c r="D83" s="82">
        <f>SUM(D84:D87)</f>
        <v>1680</v>
      </c>
      <c r="E83" s="153">
        <f t="shared" ref="E83" si="75">SUM(E84:E87)</f>
        <v>0</v>
      </c>
      <c r="F83" s="309">
        <f>SUM(F84:F87)</f>
        <v>1680</v>
      </c>
      <c r="G83" s="229">
        <f>SUM(G84:G87)</f>
        <v>0</v>
      </c>
      <c r="H83" s="153">
        <f t="shared" ref="H83:I83" si="76">SUM(H84:H87)</f>
        <v>0</v>
      </c>
      <c r="I83" s="309">
        <f t="shared" si="76"/>
        <v>0</v>
      </c>
      <c r="J83" s="82">
        <f>SUM(J84:J87)</f>
        <v>785</v>
      </c>
      <c r="K83" s="71">
        <f t="shared" ref="K83:O83" si="77">SUM(K84:K87)</f>
        <v>0</v>
      </c>
      <c r="L83" s="172">
        <f t="shared" si="77"/>
        <v>785</v>
      </c>
      <c r="M83" s="229">
        <f t="shared" si="77"/>
        <v>0</v>
      </c>
      <c r="N83" s="71">
        <f t="shared" si="77"/>
        <v>0</v>
      </c>
      <c r="O83" s="153">
        <f t="shared" si="77"/>
        <v>0</v>
      </c>
      <c r="P83" s="309"/>
      <c r="Q83" s="331"/>
      <c r="R83" s="405"/>
      <c r="S83" s="405"/>
      <c r="T83" s="405"/>
    </row>
    <row r="84" spans="1:20" ht="24" hidden="1" x14ac:dyDescent="0.25">
      <c r="A84" s="27">
        <v>2211</v>
      </c>
      <c r="B84" s="38" t="s">
        <v>82</v>
      </c>
      <c r="C84" s="189">
        <f t="shared" si="24"/>
        <v>0</v>
      </c>
      <c r="D84" s="264"/>
      <c r="E84" s="40"/>
      <c r="F84" s="89">
        <f t="shared" ref="F84:F87" si="78">D84+E84</f>
        <v>0</v>
      </c>
      <c r="G84" s="220"/>
      <c r="H84" s="40"/>
      <c r="I84" s="154">
        <f t="shared" ref="I84:I87" si="79">G84+H84</f>
        <v>0</v>
      </c>
      <c r="J84" s="264"/>
      <c r="K84" s="40"/>
      <c r="L84" s="89">
        <f t="shared" ref="L84:L87" si="80">J84+K84</f>
        <v>0</v>
      </c>
      <c r="M84" s="220"/>
      <c r="N84" s="40"/>
      <c r="O84" s="154">
        <f t="shared" ref="O84:O87" si="81">M84+N84</f>
        <v>0</v>
      </c>
      <c r="P84" s="310"/>
      <c r="Q84" s="331"/>
      <c r="R84" s="405"/>
      <c r="S84" s="405"/>
      <c r="T84" s="405"/>
    </row>
    <row r="85" spans="1:20" ht="36" x14ac:dyDescent="0.25">
      <c r="A85" s="30">
        <v>2212</v>
      </c>
      <c r="B85" s="41" t="s">
        <v>83</v>
      </c>
      <c r="C85" s="190">
        <f t="shared" si="24"/>
        <v>2006</v>
      </c>
      <c r="D85" s="265">
        <v>1221</v>
      </c>
      <c r="E85" s="155"/>
      <c r="F85" s="311">
        <f t="shared" si="78"/>
        <v>1221</v>
      </c>
      <c r="G85" s="230"/>
      <c r="H85" s="155"/>
      <c r="I85" s="311">
        <f t="shared" si="79"/>
        <v>0</v>
      </c>
      <c r="J85" s="265">
        <v>785</v>
      </c>
      <c r="K85" s="43"/>
      <c r="L85" s="88">
        <f t="shared" si="80"/>
        <v>785</v>
      </c>
      <c r="M85" s="230"/>
      <c r="N85" s="43"/>
      <c r="O85" s="155">
        <f t="shared" si="81"/>
        <v>0</v>
      </c>
      <c r="P85" s="311"/>
      <c r="Q85" s="331"/>
      <c r="R85" s="405"/>
      <c r="S85" s="405"/>
      <c r="T85" s="405"/>
    </row>
    <row r="86" spans="1:20" ht="24" x14ac:dyDescent="0.25">
      <c r="A86" s="30">
        <v>2214</v>
      </c>
      <c r="B86" s="41" t="s">
        <v>84</v>
      </c>
      <c r="C86" s="190">
        <f t="shared" si="24"/>
        <v>359</v>
      </c>
      <c r="D86" s="265">
        <v>359</v>
      </c>
      <c r="E86" s="155"/>
      <c r="F86" s="311">
        <f t="shared" si="78"/>
        <v>359</v>
      </c>
      <c r="G86" s="230"/>
      <c r="H86" s="155"/>
      <c r="I86" s="311">
        <f t="shared" si="79"/>
        <v>0</v>
      </c>
      <c r="J86" s="265"/>
      <c r="K86" s="43"/>
      <c r="L86" s="88">
        <f t="shared" si="80"/>
        <v>0</v>
      </c>
      <c r="M86" s="230"/>
      <c r="N86" s="43"/>
      <c r="O86" s="155">
        <f t="shared" si="81"/>
        <v>0</v>
      </c>
      <c r="P86" s="311"/>
      <c r="Q86" s="331"/>
      <c r="R86" s="405"/>
      <c r="S86" s="405"/>
      <c r="T86" s="405"/>
    </row>
    <row r="87" spans="1:20" x14ac:dyDescent="0.25">
      <c r="A87" s="30">
        <v>2219</v>
      </c>
      <c r="B87" s="41" t="s">
        <v>85</v>
      </c>
      <c r="C87" s="190">
        <f t="shared" si="24"/>
        <v>100</v>
      </c>
      <c r="D87" s="265">
        <v>100</v>
      </c>
      <c r="E87" s="155"/>
      <c r="F87" s="311">
        <f t="shared" si="78"/>
        <v>100</v>
      </c>
      <c r="G87" s="230"/>
      <c r="H87" s="155"/>
      <c r="I87" s="311">
        <f t="shared" si="79"/>
        <v>0</v>
      </c>
      <c r="J87" s="265"/>
      <c r="K87" s="43"/>
      <c r="L87" s="88">
        <f t="shared" si="80"/>
        <v>0</v>
      </c>
      <c r="M87" s="230"/>
      <c r="N87" s="43"/>
      <c r="O87" s="155">
        <f t="shared" si="81"/>
        <v>0</v>
      </c>
      <c r="P87" s="311"/>
      <c r="Q87" s="331"/>
      <c r="R87" s="405"/>
      <c r="S87" s="405"/>
      <c r="T87" s="405"/>
    </row>
    <row r="88" spans="1:20" ht="24" x14ac:dyDescent="0.25">
      <c r="A88" s="72">
        <v>2220</v>
      </c>
      <c r="B88" s="41" t="s">
        <v>86</v>
      </c>
      <c r="C88" s="190">
        <f t="shared" si="24"/>
        <v>53351</v>
      </c>
      <c r="D88" s="129">
        <f>SUM(D89:D93)</f>
        <v>38851</v>
      </c>
      <c r="E88" s="87">
        <f t="shared" ref="E88" si="82">SUM(E89:E93)</f>
        <v>0</v>
      </c>
      <c r="F88" s="312">
        <f>SUM(F89:F93)</f>
        <v>38851</v>
      </c>
      <c r="G88" s="231">
        <f>SUM(G89:G93)</f>
        <v>0</v>
      </c>
      <c r="H88" s="87">
        <f t="shared" ref="H88:I88" si="83">SUM(H89:H93)</f>
        <v>0</v>
      </c>
      <c r="I88" s="312">
        <f t="shared" si="83"/>
        <v>0</v>
      </c>
      <c r="J88" s="129">
        <f>SUM(J89:J93)</f>
        <v>14500</v>
      </c>
      <c r="K88" s="73">
        <f t="shared" ref="K88:O88" si="84">SUM(K89:K93)</f>
        <v>0</v>
      </c>
      <c r="L88" s="93">
        <f t="shared" si="84"/>
        <v>14500</v>
      </c>
      <c r="M88" s="231">
        <f t="shared" si="84"/>
        <v>0</v>
      </c>
      <c r="N88" s="73">
        <f t="shared" si="84"/>
        <v>0</v>
      </c>
      <c r="O88" s="87">
        <f t="shared" si="84"/>
        <v>0</v>
      </c>
      <c r="P88" s="312"/>
      <c r="Q88" s="331"/>
      <c r="R88" s="405"/>
      <c r="S88" s="405"/>
      <c r="T88" s="405"/>
    </row>
    <row r="89" spans="1:20" ht="24" x14ac:dyDescent="0.25">
      <c r="A89" s="30">
        <v>2221</v>
      </c>
      <c r="B89" s="41" t="s">
        <v>305</v>
      </c>
      <c r="C89" s="190">
        <f t="shared" si="24"/>
        <v>19123</v>
      </c>
      <c r="D89" s="265">
        <f>17138+785+1200</f>
        <v>19123</v>
      </c>
      <c r="E89" s="155"/>
      <c r="F89" s="311">
        <f t="shared" ref="F89:F93" si="85">D89+E89</f>
        <v>19123</v>
      </c>
      <c r="G89" s="230"/>
      <c r="H89" s="155"/>
      <c r="I89" s="311">
        <f t="shared" ref="I89:I93" si="86">G89+H89</f>
        <v>0</v>
      </c>
      <c r="J89" s="265">
        <f>1985-1200-785</f>
        <v>0</v>
      </c>
      <c r="K89" s="43"/>
      <c r="L89" s="88">
        <f t="shared" ref="L89:L93" si="87">J89+K89</f>
        <v>0</v>
      </c>
      <c r="M89" s="230"/>
      <c r="N89" s="43"/>
      <c r="O89" s="155">
        <f t="shared" ref="O89:O93" si="88">M89+N89</f>
        <v>0</v>
      </c>
      <c r="P89" s="311"/>
      <c r="Q89" s="331"/>
      <c r="R89" s="405"/>
      <c r="S89" s="405"/>
      <c r="T89" s="405"/>
    </row>
    <row r="90" spans="1:20" x14ac:dyDescent="0.25">
      <c r="A90" s="30">
        <v>2222</v>
      </c>
      <c r="B90" s="41" t="s">
        <v>87</v>
      </c>
      <c r="C90" s="190">
        <f t="shared" si="24"/>
        <v>5409</v>
      </c>
      <c r="D90" s="265">
        <v>5109</v>
      </c>
      <c r="E90" s="155"/>
      <c r="F90" s="311">
        <f t="shared" si="85"/>
        <v>5109</v>
      </c>
      <c r="G90" s="230"/>
      <c r="H90" s="155"/>
      <c r="I90" s="311">
        <f t="shared" si="86"/>
        <v>0</v>
      </c>
      <c r="J90" s="265">
        <v>300</v>
      </c>
      <c r="K90" s="43"/>
      <c r="L90" s="88">
        <f t="shared" si="87"/>
        <v>300</v>
      </c>
      <c r="M90" s="230"/>
      <c r="N90" s="43"/>
      <c r="O90" s="155">
        <f t="shared" si="88"/>
        <v>0</v>
      </c>
      <c r="P90" s="311"/>
      <c r="Q90" s="331"/>
      <c r="R90" s="405"/>
      <c r="S90" s="405"/>
      <c r="T90" s="405"/>
    </row>
    <row r="91" spans="1:20" x14ac:dyDescent="0.25">
      <c r="A91" s="30">
        <v>2223</v>
      </c>
      <c r="B91" s="41" t="s">
        <v>88</v>
      </c>
      <c r="C91" s="190">
        <f t="shared" si="24"/>
        <v>27900</v>
      </c>
      <c r="D91" s="265">
        <f>14900-1200</f>
        <v>13700</v>
      </c>
      <c r="E91" s="155"/>
      <c r="F91" s="311">
        <f t="shared" si="85"/>
        <v>13700</v>
      </c>
      <c r="G91" s="230"/>
      <c r="H91" s="155"/>
      <c r="I91" s="311">
        <f t="shared" si="86"/>
        <v>0</v>
      </c>
      <c r="J91" s="265">
        <f>13000+1200</f>
        <v>14200</v>
      </c>
      <c r="K91" s="43"/>
      <c r="L91" s="88">
        <f t="shared" si="87"/>
        <v>14200</v>
      </c>
      <c r="M91" s="230"/>
      <c r="N91" s="43"/>
      <c r="O91" s="155">
        <f t="shared" si="88"/>
        <v>0</v>
      </c>
      <c r="P91" s="311"/>
      <c r="Q91" s="331"/>
      <c r="R91" s="405"/>
      <c r="S91" s="405"/>
      <c r="T91" s="405"/>
    </row>
    <row r="92" spans="1:20" ht="48" x14ac:dyDescent="0.25">
      <c r="A92" s="30">
        <v>2224</v>
      </c>
      <c r="B92" s="41" t="s">
        <v>89</v>
      </c>
      <c r="C92" s="190">
        <f t="shared" si="24"/>
        <v>919</v>
      </c>
      <c r="D92" s="265">
        <v>919</v>
      </c>
      <c r="E92" s="155"/>
      <c r="F92" s="311">
        <f t="shared" si="85"/>
        <v>919</v>
      </c>
      <c r="G92" s="230"/>
      <c r="H92" s="155"/>
      <c r="I92" s="311">
        <f t="shared" si="86"/>
        <v>0</v>
      </c>
      <c r="J92" s="265"/>
      <c r="K92" s="43"/>
      <c r="L92" s="88">
        <f t="shared" si="87"/>
        <v>0</v>
      </c>
      <c r="M92" s="230"/>
      <c r="N92" s="43"/>
      <c r="O92" s="155">
        <f t="shared" si="88"/>
        <v>0</v>
      </c>
      <c r="P92" s="311"/>
      <c r="Q92" s="331"/>
      <c r="R92" s="405"/>
      <c r="S92" s="405"/>
      <c r="T92" s="405"/>
    </row>
    <row r="93" spans="1:20" ht="24" hidden="1" x14ac:dyDescent="0.25">
      <c r="A93" s="30">
        <v>2229</v>
      </c>
      <c r="B93" s="41" t="s">
        <v>90</v>
      </c>
      <c r="C93" s="190">
        <f t="shared" si="24"/>
        <v>0</v>
      </c>
      <c r="D93" s="265"/>
      <c r="E93" s="43"/>
      <c r="F93" s="88">
        <f t="shared" si="85"/>
        <v>0</v>
      </c>
      <c r="G93" s="230"/>
      <c r="H93" s="43"/>
      <c r="I93" s="155">
        <f t="shared" si="86"/>
        <v>0</v>
      </c>
      <c r="J93" s="265"/>
      <c r="K93" s="43"/>
      <c r="L93" s="88">
        <f t="shared" si="87"/>
        <v>0</v>
      </c>
      <c r="M93" s="230"/>
      <c r="N93" s="43"/>
      <c r="O93" s="155">
        <f t="shared" si="88"/>
        <v>0</v>
      </c>
      <c r="P93" s="311"/>
      <c r="Q93" s="331"/>
      <c r="R93" s="405"/>
      <c r="S93" s="405"/>
      <c r="T93" s="405"/>
    </row>
    <row r="94" spans="1:20" ht="36" x14ac:dyDescent="0.25">
      <c r="A94" s="72">
        <v>2230</v>
      </c>
      <c r="B94" s="41" t="s">
        <v>91</v>
      </c>
      <c r="C94" s="190">
        <f t="shared" si="24"/>
        <v>1770</v>
      </c>
      <c r="D94" s="129">
        <f>SUM(D95:D101)</f>
        <v>1770</v>
      </c>
      <c r="E94" s="87">
        <f t="shared" ref="E94" si="89">SUM(E95:E101)</f>
        <v>0</v>
      </c>
      <c r="F94" s="312">
        <f>SUM(F95:F101)</f>
        <v>1770</v>
      </c>
      <c r="G94" s="231">
        <f>SUM(G95:G101)</f>
        <v>0</v>
      </c>
      <c r="H94" s="87">
        <f t="shared" ref="H94:I94" si="90">SUM(H95:H101)</f>
        <v>0</v>
      </c>
      <c r="I94" s="312">
        <f t="shared" si="90"/>
        <v>0</v>
      </c>
      <c r="J94" s="129">
        <f>SUM(J95:J101)</f>
        <v>0</v>
      </c>
      <c r="K94" s="73">
        <f t="shared" ref="K94:N94" si="91">SUM(K95:K101)</f>
        <v>0</v>
      </c>
      <c r="L94" s="93">
        <f t="shared" si="91"/>
        <v>0</v>
      </c>
      <c r="M94" s="231">
        <f t="shared" si="91"/>
        <v>0</v>
      </c>
      <c r="N94" s="73">
        <f t="shared" si="91"/>
        <v>0</v>
      </c>
      <c r="O94" s="87">
        <f>SUM(O95:O101)</f>
        <v>0</v>
      </c>
      <c r="P94" s="312"/>
      <c r="Q94" s="331"/>
      <c r="R94" s="405"/>
      <c r="S94" s="405"/>
      <c r="T94" s="405"/>
    </row>
    <row r="95" spans="1:20" ht="24" hidden="1" x14ac:dyDescent="0.25">
      <c r="A95" s="30">
        <v>2231</v>
      </c>
      <c r="B95" s="41" t="s">
        <v>92</v>
      </c>
      <c r="C95" s="190">
        <f t="shared" si="24"/>
        <v>0</v>
      </c>
      <c r="D95" s="265"/>
      <c r="E95" s="43"/>
      <c r="F95" s="88">
        <f t="shared" ref="F95:F101" si="92">D95+E95</f>
        <v>0</v>
      </c>
      <c r="G95" s="230"/>
      <c r="H95" s="43"/>
      <c r="I95" s="155">
        <f t="shared" ref="I95:I101" si="93">G95+H95</f>
        <v>0</v>
      </c>
      <c r="J95" s="265"/>
      <c r="K95" s="43"/>
      <c r="L95" s="88">
        <f t="shared" ref="L95:L101" si="94">J95+K95</f>
        <v>0</v>
      </c>
      <c r="M95" s="230"/>
      <c r="N95" s="43"/>
      <c r="O95" s="155">
        <f t="shared" ref="O95:O101" si="95">M95+N95</f>
        <v>0</v>
      </c>
      <c r="P95" s="311"/>
      <c r="Q95" s="331"/>
      <c r="R95" s="405"/>
      <c r="S95" s="405"/>
      <c r="T95" s="405"/>
    </row>
    <row r="96" spans="1:20" ht="36" hidden="1" x14ac:dyDescent="0.25">
      <c r="A96" s="30">
        <v>2232</v>
      </c>
      <c r="B96" s="41" t="s">
        <v>93</v>
      </c>
      <c r="C96" s="190">
        <f t="shared" si="24"/>
        <v>0</v>
      </c>
      <c r="D96" s="265"/>
      <c r="E96" s="43"/>
      <c r="F96" s="88">
        <f t="shared" si="92"/>
        <v>0</v>
      </c>
      <c r="G96" s="230"/>
      <c r="H96" s="43"/>
      <c r="I96" s="155">
        <f t="shared" si="93"/>
        <v>0</v>
      </c>
      <c r="J96" s="265"/>
      <c r="K96" s="43"/>
      <c r="L96" s="88">
        <f t="shared" si="94"/>
        <v>0</v>
      </c>
      <c r="M96" s="230"/>
      <c r="N96" s="43"/>
      <c r="O96" s="155">
        <f t="shared" si="95"/>
        <v>0</v>
      </c>
      <c r="P96" s="311"/>
      <c r="Q96" s="331"/>
      <c r="R96" s="405"/>
      <c r="S96" s="405"/>
      <c r="T96" s="405"/>
    </row>
    <row r="97" spans="1:20" ht="24" hidden="1" x14ac:dyDescent="0.25">
      <c r="A97" s="27">
        <v>2233</v>
      </c>
      <c r="B97" s="38" t="s">
        <v>94</v>
      </c>
      <c r="C97" s="189">
        <f t="shared" si="24"/>
        <v>0</v>
      </c>
      <c r="D97" s="264"/>
      <c r="E97" s="40"/>
      <c r="F97" s="89">
        <f t="shared" si="92"/>
        <v>0</v>
      </c>
      <c r="G97" s="220"/>
      <c r="H97" s="40"/>
      <c r="I97" s="154">
        <f t="shared" si="93"/>
        <v>0</v>
      </c>
      <c r="J97" s="264"/>
      <c r="K97" s="40"/>
      <c r="L97" s="89">
        <f t="shared" si="94"/>
        <v>0</v>
      </c>
      <c r="M97" s="220"/>
      <c r="N97" s="40"/>
      <c r="O97" s="154">
        <f t="shared" si="95"/>
        <v>0</v>
      </c>
      <c r="P97" s="310"/>
      <c r="Q97" s="331"/>
      <c r="R97" s="405"/>
      <c r="S97" s="405"/>
      <c r="T97" s="405"/>
    </row>
    <row r="98" spans="1:20" ht="36" hidden="1" x14ac:dyDescent="0.25">
      <c r="A98" s="30">
        <v>2234</v>
      </c>
      <c r="B98" s="41" t="s">
        <v>95</v>
      </c>
      <c r="C98" s="190">
        <f t="shared" si="24"/>
        <v>0</v>
      </c>
      <c r="D98" s="265"/>
      <c r="E98" s="43"/>
      <c r="F98" s="88">
        <f t="shared" si="92"/>
        <v>0</v>
      </c>
      <c r="G98" s="230"/>
      <c r="H98" s="43"/>
      <c r="I98" s="155">
        <f t="shared" si="93"/>
        <v>0</v>
      </c>
      <c r="J98" s="265"/>
      <c r="K98" s="43"/>
      <c r="L98" s="88">
        <f t="shared" si="94"/>
        <v>0</v>
      </c>
      <c r="M98" s="230"/>
      <c r="N98" s="43"/>
      <c r="O98" s="155">
        <f t="shared" si="95"/>
        <v>0</v>
      </c>
      <c r="P98" s="311"/>
      <c r="Q98" s="331"/>
      <c r="R98" s="405"/>
      <c r="S98" s="405"/>
      <c r="T98" s="405"/>
    </row>
    <row r="99" spans="1:20" ht="24" x14ac:dyDescent="0.25">
      <c r="A99" s="30">
        <v>2235</v>
      </c>
      <c r="B99" s="41" t="s">
        <v>96</v>
      </c>
      <c r="C99" s="190">
        <f t="shared" si="24"/>
        <v>32</v>
      </c>
      <c r="D99" s="265">
        <v>32</v>
      </c>
      <c r="E99" s="155"/>
      <c r="F99" s="311">
        <f t="shared" si="92"/>
        <v>32</v>
      </c>
      <c r="G99" s="230"/>
      <c r="H99" s="155"/>
      <c r="I99" s="311">
        <f t="shared" si="93"/>
        <v>0</v>
      </c>
      <c r="J99" s="265"/>
      <c r="K99" s="43"/>
      <c r="L99" s="88">
        <f t="shared" si="94"/>
        <v>0</v>
      </c>
      <c r="M99" s="230"/>
      <c r="N99" s="43"/>
      <c r="O99" s="155">
        <f t="shared" si="95"/>
        <v>0</v>
      </c>
      <c r="P99" s="311"/>
      <c r="Q99" s="331"/>
      <c r="R99" s="405"/>
      <c r="S99" s="405"/>
      <c r="T99" s="405"/>
    </row>
    <row r="100" spans="1:20" hidden="1" x14ac:dyDescent="0.25">
      <c r="A100" s="30">
        <v>2236</v>
      </c>
      <c r="B100" s="41" t="s">
        <v>97</v>
      </c>
      <c r="C100" s="190">
        <f t="shared" si="24"/>
        <v>0</v>
      </c>
      <c r="D100" s="265"/>
      <c r="E100" s="43"/>
      <c r="F100" s="88">
        <f t="shared" si="92"/>
        <v>0</v>
      </c>
      <c r="G100" s="230"/>
      <c r="H100" s="43"/>
      <c r="I100" s="155">
        <f t="shared" si="93"/>
        <v>0</v>
      </c>
      <c r="J100" s="265"/>
      <c r="K100" s="43"/>
      <c r="L100" s="88">
        <f t="shared" si="94"/>
        <v>0</v>
      </c>
      <c r="M100" s="230"/>
      <c r="N100" s="43"/>
      <c r="O100" s="155">
        <f t="shared" si="95"/>
        <v>0</v>
      </c>
      <c r="P100" s="311"/>
      <c r="Q100" s="331"/>
      <c r="R100" s="405"/>
      <c r="S100" s="405"/>
      <c r="T100" s="405"/>
    </row>
    <row r="101" spans="1:20" ht="24" x14ac:dyDescent="0.25">
      <c r="A101" s="30">
        <v>2239</v>
      </c>
      <c r="B101" s="41" t="s">
        <v>98</v>
      </c>
      <c r="C101" s="190">
        <f t="shared" si="24"/>
        <v>1738</v>
      </c>
      <c r="D101" s="265">
        <v>1738</v>
      </c>
      <c r="E101" s="155"/>
      <c r="F101" s="311">
        <f t="shared" si="92"/>
        <v>1738</v>
      </c>
      <c r="G101" s="230"/>
      <c r="H101" s="155"/>
      <c r="I101" s="311">
        <f t="shared" si="93"/>
        <v>0</v>
      </c>
      <c r="J101" s="265"/>
      <c r="K101" s="43"/>
      <c r="L101" s="88">
        <f t="shared" si="94"/>
        <v>0</v>
      </c>
      <c r="M101" s="230"/>
      <c r="N101" s="43"/>
      <c r="O101" s="155">
        <f t="shared" si="95"/>
        <v>0</v>
      </c>
      <c r="P101" s="311"/>
      <c r="Q101" s="331"/>
      <c r="R101" s="405"/>
      <c r="S101" s="405"/>
      <c r="T101" s="405"/>
    </row>
    <row r="102" spans="1:20" ht="36" x14ac:dyDescent="0.25">
      <c r="A102" s="72">
        <v>2240</v>
      </c>
      <c r="B102" s="41" t="s">
        <v>99</v>
      </c>
      <c r="C102" s="190">
        <f t="shared" si="24"/>
        <v>5960</v>
      </c>
      <c r="D102" s="129">
        <f>SUM(D103:D110)</f>
        <v>6149</v>
      </c>
      <c r="E102" s="87">
        <f t="shared" ref="E102" si="96">SUM(E103:E110)</f>
        <v>-189</v>
      </c>
      <c r="F102" s="312">
        <f>SUM(F103:F110)</f>
        <v>5960</v>
      </c>
      <c r="G102" s="231">
        <f>SUM(G103:G110)</f>
        <v>0</v>
      </c>
      <c r="H102" s="87">
        <f t="shared" ref="H102:I102" si="97">SUM(H103:H110)</f>
        <v>0</v>
      </c>
      <c r="I102" s="312">
        <f t="shared" si="97"/>
        <v>0</v>
      </c>
      <c r="J102" s="129">
        <f>SUM(J103:J110)</f>
        <v>0</v>
      </c>
      <c r="K102" s="73">
        <f t="shared" ref="K102:N102" si="98">SUM(K103:K110)</f>
        <v>0</v>
      </c>
      <c r="L102" s="93">
        <f t="shared" si="98"/>
        <v>0</v>
      </c>
      <c r="M102" s="231">
        <f t="shared" si="98"/>
        <v>0</v>
      </c>
      <c r="N102" s="73">
        <f t="shared" si="98"/>
        <v>0</v>
      </c>
      <c r="O102" s="87">
        <f>SUM(O103:O110)</f>
        <v>0</v>
      </c>
      <c r="P102" s="312"/>
      <c r="Q102" s="331"/>
      <c r="R102" s="405"/>
      <c r="S102" s="405"/>
      <c r="T102" s="405"/>
    </row>
    <row r="103" spans="1:20" hidden="1" x14ac:dyDescent="0.25">
      <c r="A103" s="30">
        <v>2241</v>
      </c>
      <c r="B103" s="41" t="s">
        <v>100</v>
      </c>
      <c r="C103" s="190">
        <f t="shared" si="24"/>
        <v>0</v>
      </c>
      <c r="D103" s="265"/>
      <c r="E103" s="43"/>
      <c r="F103" s="88">
        <f t="shared" ref="F103:F110" si="99">D103+E103</f>
        <v>0</v>
      </c>
      <c r="G103" s="230"/>
      <c r="H103" s="43"/>
      <c r="I103" s="155">
        <f t="shared" ref="I103:I110" si="100">G103+H103</f>
        <v>0</v>
      </c>
      <c r="J103" s="265"/>
      <c r="K103" s="43"/>
      <c r="L103" s="88">
        <f t="shared" ref="L103:L110" si="101">J103+K103</f>
        <v>0</v>
      </c>
      <c r="M103" s="230"/>
      <c r="N103" s="43"/>
      <c r="O103" s="155">
        <f t="shared" ref="O103:O110" si="102">M103+N103</f>
        <v>0</v>
      </c>
      <c r="P103" s="311"/>
      <c r="Q103" s="331"/>
      <c r="R103" s="405"/>
      <c r="S103" s="405"/>
      <c r="T103" s="405"/>
    </row>
    <row r="104" spans="1:20" ht="36" x14ac:dyDescent="0.25">
      <c r="A104" s="30">
        <v>2242</v>
      </c>
      <c r="B104" s="41" t="s">
        <v>101</v>
      </c>
      <c r="C104" s="190">
        <f t="shared" si="24"/>
        <v>536</v>
      </c>
      <c r="D104" s="265">
        <v>725</v>
      </c>
      <c r="E104" s="155">
        <v>-189</v>
      </c>
      <c r="F104" s="311">
        <f t="shared" si="99"/>
        <v>536</v>
      </c>
      <c r="G104" s="230"/>
      <c r="H104" s="155"/>
      <c r="I104" s="311">
        <f t="shared" si="100"/>
        <v>0</v>
      </c>
      <c r="J104" s="265"/>
      <c r="K104" s="43"/>
      <c r="L104" s="88">
        <f t="shared" si="101"/>
        <v>0</v>
      </c>
      <c r="M104" s="230"/>
      <c r="N104" s="43"/>
      <c r="O104" s="155">
        <f t="shared" si="102"/>
        <v>0</v>
      </c>
      <c r="P104" s="442" t="s">
        <v>821</v>
      </c>
      <c r="Q104" s="331"/>
      <c r="R104" s="405"/>
      <c r="S104" s="405"/>
      <c r="T104" s="405"/>
    </row>
    <row r="105" spans="1:20" ht="24" x14ac:dyDescent="0.25">
      <c r="A105" s="30">
        <v>2243</v>
      </c>
      <c r="B105" s="41" t="s">
        <v>102</v>
      </c>
      <c r="C105" s="190">
        <f t="shared" si="24"/>
        <v>900</v>
      </c>
      <c r="D105" s="265">
        <v>900</v>
      </c>
      <c r="E105" s="155"/>
      <c r="F105" s="311">
        <f t="shared" si="99"/>
        <v>900</v>
      </c>
      <c r="G105" s="230"/>
      <c r="H105" s="155"/>
      <c r="I105" s="311">
        <f t="shared" si="100"/>
        <v>0</v>
      </c>
      <c r="J105" s="265"/>
      <c r="K105" s="43"/>
      <c r="L105" s="88">
        <f t="shared" si="101"/>
        <v>0</v>
      </c>
      <c r="M105" s="230"/>
      <c r="N105" s="43"/>
      <c r="O105" s="155">
        <f t="shared" si="102"/>
        <v>0</v>
      </c>
      <c r="P105" s="311"/>
      <c r="Q105" s="331"/>
      <c r="R105" s="405"/>
      <c r="S105" s="405"/>
      <c r="T105" s="405"/>
    </row>
    <row r="106" spans="1:20" x14ac:dyDescent="0.25">
      <c r="A106" s="30">
        <v>2244</v>
      </c>
      <c r="B106" s="41" t="s">
        <v>103</v>
      </c>
      <c r="C106" s="190">
        <f t="shared" si="24"/>
        <v>4401</v>
      </c>
      <c r="D106" s="265">
        <v>4401</v>
      </c>
      <c r="E106" s="155"/>
      <c r="F106" s="311">
        <f t="shared" si="99"/>
        <v>4401</v>
      </c>
      <c r="G106" s="230"/>
      <c r="H106" s="155"/>
      <c r="I106" s="311">
        <f t="shared" si="100"/>
        <v>0</v>
      </c>
      <c r="J106" s="265"/>
      <c r="K106" s="43"/>
      <c r="L106" s="88">
        <f t="shared" si="101"/>
        <v>0</v>
      </c>
      <c r="M106" s="230"/>
      <c r="N106" s="43"/>
      <c r="O106" s="155">
        <f t="shared" si="102"/>
        <v>0</v>
      </c>
      <c r="P106" s="311"/>
      <c r="Q106" s="331"/>
      <c r="R106" s="405"/>
      <c r="S106" s="405"/>
      <c r="T106" s="405"/>
    </row>
    <row r="107" spans="1:20" ht="24" hidden="1" x14ac:dyDescent="0.25">
      <c r="A107" s="30">
        <v>2246</v>
      </c>
      <c r="B107" s="41" t="s">
        <v>104</v>
      </c>
      <c r="C107" s="190">
        <f t="shared" si="24"/>
        <v>0</v>
      </c>
      <c r="D107" s="265"/>
      <c r="E107" s="43"/>
      <c r="F107" s="88">
        <f t="shared" si="99"/>
        <v>0</v>
      </c>
      <c r="G107" s="230"/>
      <c r="H107" s="43"/>
      <c r="I107" s="155">
        <f t="shared" si="100"/>
        <v>0</v>
      </c>
      <c r="J107" s="265"/>
      <c r="K107" s="43"/>
      <c r="L107" s="88">
        <f t="shared" si="101"/>
        <v>0</v>
      </c>
      <c r="M107" s="230"/>
      <c r="N107" s="43"/>
      <c r="O107" s="155">
        <f t="shared" si="102"/>
        <v>0</v>
      </c>
      <c r="P107" s="311"/>
      <c r="Q107" s="331"/>
      <c r="R107" s="405"/>
      <c r="S107" s="405"/>
      <c r="T107" s="405"/>
    </row>
    <row r="108" spans="1:20" x14ac:dyDescent="0.25">
      <c r="A108" s="30">
        <v>2247</v>
      </c>
      <c r="B108" s="41" t="s">
        <v>105</v>
      </c>
      <c r="C108" s="190">
        <f t="shared" si="24"/>
        <v>23</v>
      </c>
      <c r="D108" s="265">
        <v>23</v>
      </c>
      <c r="E108" s="155"/>
      <c r="F108" s="311">
        <f t="shared" si="99"/>
        <v>23</v>
      </c>
      <c r="G108" s="230"/>
      <c r="H108" s="155"/>
      <c r="I108" s="311">
        <f t="shared" si="100"/>
        <v>0</v>
      </c>
      <c r="J108" s="265"/>
      <c r="K108" s="43"/>
      <c r="L108" s="88">
        <f t="shared" si="101"/>
        <v>0</v>
      </c>
      <c r="M108" s="230"/>
      <c r="N108" s="43"/>
      <c r="O108" s="155">
        <f t="shared" si="102"/>
        <v>0</v>
      </c>
      <c r="P108" s="311"/>
      <c r="Q108" s="331"/>
      <c r="R108" s="405"/>
      <c r="S108" s="405"/>
      <c r="T108" s="405"/>
    </row>
    <row r="109" spans="1:20" ht="24" hidden="1" x14ac:dyDescent="0.25">
      <c r="A109" s="30">
        <v>2248</v>
      </c>
      <c r="B109" s="41" t="s">
        <v>106</v>
      </c>
      <c r="C109" s="190">
        <f t="shared" si="24"/>
        <v>0</v>
      </c>
      <c r="D109" s="265"/>
      <c r="E109" s="43"/>
      <c r="F109" s="88">
        <f t="shared" si="99"/>
        <v>0</v>
      </c>
      <c r="G109" s="230"/>
      <c r="H109" s="43"/>
      <c r="I109" s="155">
        <f t="shared" si="100"/>
        <v>0</v>
      </c>
      <c r="J109" s="265"/>
      <c r="K109" s="43"/>
      <c r="L109" s="88">
        <f t="shared" si="101"/>
        <v>0</v>
      </c>
      <c r="M109" s="230"/>
      <c r="N109" s="43"/>
      <c r="O109" s="155">
        <f t="shared" si="102"/>
        <v>0</v>
      </c>
      <c r="P109" s="311"/>
      <c r="Q109" s="331"/>
      <c r="R109" s="405"/>
      <c r="S109" s="405"/>
      <c r="T109" s="405"/>
    </row>
    <row r="110" spans="1:20" ht="24" x14ac:dyDescent="0.25">
      <c r="A110" s="30">
        <v>2249</v>
      </c>
      <c r="B110" s="41" t="s">
        <v>107</v>
      </c>
      <c r="C110" s="190">
        <f t="shared" si="24"/>
        <v>100</v>
      </c>
      <c r="D110" s="265">
        <v>100</v>
      </c>
      <c r="E110" s="155"/>
      <c r="F110" s="311">
        <f t="shared" si="99"/>
        <v>100</v>
      </c>
      <c r="G110" s="230"/>
      <c r="H110" s="155"/>
      <c r="I110" s="311">
        <f t="shared" si="100"/>
        <v>0</v>
      </c>
      <c r="J110" s="265"/>
      <c r="K110" s="43"/>
      <c r="L110" s="88">
        <f t="shared" si="101"/>
        <v>0</v>
      </c>
      <c r="M110" s="230"/>
      <c r="N110" s="43"/>
      <c r="O110" s="155">
        <f t="shared" si="102"/>
        <v>0</v>
      </c>
      <c r="P110" s="311"/>
      <c r="Q110" s="331"/>
      <c r="R110" s="405"/>
      <c r="S110" s="405"/>
      <c r="T110" s="405"/>
    </row>
    <row r="111" spans="1:20" x14ac:dyDescent="0.25">
      <c r="A111" s="72">
        <v>2250</v>
      </c>
      <c r="B111" s="41" t="s">
        <v>108</v>
      </c>
      <c r="C111" s="190">
        <f t="shared" si="24"/>
        <v>772</v>
      </c>
      <c r="D111" s="129">
        <f>SUM(D112:D114)</f>
        <v>772</v>
      </c>
      <c r="E111" s="87">
        <f t="shared" ref="E111" si="103">SUM(E112:E114)</f>
        <v>0</v>
      </c>
      <c r="F111" s="312">
        <f>SUM(F112:F114)</f>
        <v>772</v>
      </c>
      <c r="G111" s="231">
        <f>SUM(G112:G114)</f>
        <v>0</v>
      </c>
      <c r="H111" s="87">
        <f t="shared" ref="H111:I111" si="104">SUM(H112:H114)</f>
        <v>0</v>
      </c>
      <c r="I111" s="312">
        <f t="shared" si="104"/>
        <v>0</v>
      </c>
      <c r="J111" s="129">
        <f>SUM(J112:J114)</f>
        <v>0</v>
      </c>
      <c r="K111" s="73">
        <f t="shared" ref="K111:N111" si="105">SUM(K112:K114)</f>
        <v>0</v>
      </c>
      <c r="L111" s="93">
        <f t="shared" si="105"/>
        <v>0</v>
      </c>
      <c r="M111" s="231">
        <f t="shared" si="105"/>
        <v>0</v>
      </c>
      <c r="N111" s="73">
        <f t="shared" si="105"/>
        <v>0</v>
      </c>
      <c r="O111" s="87">
        <f>SUM(O112:O114)</f>
        <v>0</v>
      </c>
      <c r="P111" s="312"/>
      <c r="Q111" s="331"/>
      <c r="R111" s="405"/>
      <c r="S111" s="405"/>
      <c r="T111" s="405"/>
    </row>
    <row r="112" spans="1:20" x14ac:dyDescent="0.25">
      <c r="A112" s="30">
        <v>2251</v>
      </c>
      <c r="B112" s="41" t="s">
        <v>109</v>
      </c>
      <c r="C112" s="190">
        <f t="shared" si="24"/>
        <v>251</v>
      </c>
      <c r="D112" s="265">
        <f>166+85</f>
        <v>251</v>
      </c>
      <c r="E112" s="155"/>
      <c r="F112" s="311">
        <f t="shared" ref="F112:F114" si="106">D112+E112</f>
        <v>251</v>
      </c>
      <c r="G112" s="230"/>
      <c r="H112" s="155"/>
      <c r="I112" s="311">
        <f t="shared" ref="I112:I114" si="107">G112+H112</f>
        <v>0</v>
      </c>
      <c r="J112" s="265"/>
      <c r="K112" s="43"/>
      <c r="L112" s="88">
        <f t="shared" ref="L112:L114" si="108">J112+K112</f>
        <v>0</v>
      </c>
      <c r="M112" s="230"/>
      <c r="N112" s="43"/>
      <c r="O112" s="155">
        <f t="shared" ref="O112:O114" si="109">M112+N112</f>
        <v>0</v>
      </c>
      <c r="P112" s="311"/>
      <c r="Q112" s="331"/>
      <c r="R112" s="405"/>
      <c r="S112" s="405"/>
      <c r="T112" s="405"/>
    </row>
    <row r="113" spans="1:20" ht="24" hidden="1" x14ac:dyDescent="0.25">
      <c r="A113" s="30">
        <v>2252</v>
      </c>
      <c r="B113" s="41" t="s">
        <v>110</v>
      </c>
      <c r="C113" s="190">
        <f t="shared" ref="C113:C176" si="110">SUM(F113,I113,L113,O113)</f>
        <v>0</v>
      </c>
      <c r="D113" s="265"/>
      <c r="E113" s="43"/>
      <c r="F113" s="88">
        <f t="shared" si="106"/>
        <v>0</v>
      </c>
      <c r="G113" s="230"/>
      <c r="H113" s="43"/>
      <c r="I113" s="155">
        <f t="shared" si="107"/>
        <v>0</v>
      </c>
      <c r="J113" s="265"/>
      <c r="K113" s="43"/>
      <c r="L113" s="88">
        <f t="shared" si="108"/>
        <v>0</v>
      </c>
      <c r="M113" s="230"/>
      <c r="N113" s="43"/>
      <c r="O113" s="155">
        <f t="shared" si="109"/>
        <v>0</v>
      </c>
      <c r="P113" s="311"/>
      <c r="Q113" s="331"/>
      <c r="R113" s="405"/>
      <c r="S113" s="405"/>
      <c r="T113" s="405"/>
    </row>
    <row r="114" spans="1:20" ht="24" x14ac:dyDescent="0.25">
      <c r="A114" s="30">
        <v>2259</v>
      </c>
      <c r="B114" s="41" t="s">
        <v>111</v>
      </c>
      <c r="C114" s="190">
        <f t="shared" si="110"/>
        <v>521</v>
      </c>
      <c r="D114" s="265">
        <v>521</v>
      </c>
      <c r="E114" s="155"/>
      <c r="F114" s="311">
        <f t="shared" si="106"/>
        <v>521</v>
      </c>
      <c r="G114" s="230"/>
      <c r="H114" s="155"/>
      <c r="I114" s="311">
        <f t="shared" si="107"/>
        <v>0</v>
      </c>
      <c r="J114" s="265"/>
      <c r="K114" s="43"/>
      <c r="L114" s="88">
        <f t="shared" si="108"/>
        <v>0</v>
      </c>
      <c r="M114" s="230"/>
      <c r="N114" s="43"/>
      <c r="O114" s="155">
        <f t="shared" si="109"/>
        <v>0</v>
      </c>
      <c r="P114" s="311"/>
      <c r="Q114" s="331"/>
      <c r="R114" s="405"/>
      <c r="S114" s="405"/>
      <c r="T114" s="405"/>
    </row>
    <row r="115" spans="1:20" x14ac:dyDescent="0.25">
      <c r="A115" s="72">
        <v>2260</v>
      </c>
      <c r="B115" s="41" t="s">
        <v>112</v>
      </c>
      <c r="C115" s="190">
        <f t="shared" si="110"/>
        <v>121</v>
      </c>
      <c r="D115" s="129">
        <f>SUM(D116:D120)</f>
        <v>121</v>
      </c>
      <c r="E115" s="87">
        <f t="shared" ref="E115" si="111">SUM(E116:E120)</f>
        <v>0</v>
      </c>
      <c r="F115" s="312">
        <f>SUM(F116:F120)</f>
        <v>121</v>
      </c>
      <c r="G115" s="231">
        <f>SUM(G116:G120)</f>
        <v>0</v>
      </c>
      <c r="H115" s="87">
        <f t="shared" ref="H115:I115" si="112">SUM(H116:H120)</f>
        <v>0</v>
      </c>
      <c r="I115" s="312">
        <f t="shared" si="112"/>
        <v>0</v>
      </c>
      <c r="J115" s="129">
        <f>SUM(J116:J120)</f>
        <v>0</v>
      </c>
      <c r="K115" s="73">
        <f t="shared" ref="K115:N115" si="113">SUM(K116:K120)</f>
        <v>0</v>
      </c>
      <c r="L115" s="93">
        <f t="shared" si="113"/>
        <v>0</v>
      </c>
      <c r="M115" s="231">
        <f t="shared" si="113"/>
        <v>0</v>
      </c>
      <c r="N115" s="73">
        <f t="shared" si="113"/>
        <v>0</v>
      </c>
      <c r="O115" s="87">
        <f>SUM(O116:O120)</f>
        <v>0</v>
      </c>
      <c r="P115" s="312"/>
      <c r="Q115" s="331"/>
      <c r="R115" s="405"/>
      <c r="S115" s="405"/>
      <c r="T115" s="405"/>
    </row>
    <row r="116" spans="1:20" hidden="1" x14ac:dyDescent="0.25">
      <c r="A116" s="30">
        <v>2261</v>
      </c>
      <c r="B116" s="41" t="s">
        <v>113</v>
      </c>
      <c r="C116" s="190">
        <f t="shared" si="110"/>
        <v>0</v>
      </c>
      <c r="D116" s="265"/>
      <c r="E116" s="43"/>
      <c r="F116" s="88">
        <f t="shared" ref="F116:F120" si="114">D116+E116</f>
        <v>0</v>
      </c>
      <c r="G116" s="230"/>
      <c r="H116" s="43"/>
      <c r="I116" s="155">
        <f t="shared" ref="I116:I120" si="115">G116+H116</f>
        <v>0</v>
      </c>
      <c r="J116" s="265"/>
      <c r="K116" s="43"/>
      <c r="L116" s="88">
        <f t="shared" ref="L116:L120" si="116">J116+K116</f>
        <v>0</v>
      </c>
      <c r="M116" s="230"/>
      <c r="N116" s="43"/>
      <c r="O116" s="155">
        <f t="shared" ref="O116:O120" si="117">M116+N116</f>
        <v>0</v>
      </c>
      <c r="P116" s="311"/>
      <c r="Q116" s="331"/>
      <c r="R116" s="405"/>
      <c r="S116" s="405"/>
      <c r="T116" s="405"/>
    </row>
    <row r="117" spans="1:20" hidden="1" x14ac:dyDescent="0.25">
      <c r="A117" s="30">
        <v>2262</v>
      </c>
      <c r="B117" s="41" t="s">
        <v>114</v>
      </c>
      <c r="C117" s="190">
        <f t="shared" si="110"/>
        <v>0</v>
      </c>
      <c r="D117" s="265"/>
      <c r="E117" s="43"/>
      <c r="F117" s="88">
        <f t="shared" si="114"/>
        <v>0</v>
      </c>
      <c r="G117" s="230"/>
      <c r="H117" s="43"/>
      <c r="I117" s="155">
        <f t="shared" si="115"/>
        <v>0</v>
      </c>
      <c r="J117" s="265"/>
      <c r="K117" s="43"/>
      <c r="L117" s="88">
        <f t="shared" si="116"/>
        <v>0</v>
      </c>
      <c r="M117" s="230"/>
      <c r="N117" s="43"/>
      <c r="O117" s="155">
        <f t="shared" si="117"/>
        <v>0</v>
      </c>
      <c r="P117" s="311"/>
      <c r="Q117" s="331"/>
      <c r="R117" s="405"/>
      <c r="S117" s="405"/>
      <c r="T117" s="405"/>
    </row>
    <row r="118" spans="1:20" hidden="1" x14ac:dyDescent="0.25">
      <c r="A118" s="30">
        <v>2263</v>
      </c>
      <c r="B118" s="41" t="s">
        <v>115</v>
      </c>
      <c r="C118" s="190">
        <f t="shared" si="110"/>
        <v>0</v>
      </c>
      <c r="D118" s="265"/>
      <c r="E118" s="43"/>
      <c r="F118" s="88">
        <f t="shared" si="114"/>
        <v>0</v>
      </c>
      <c r="G118" s="230"/>
      <c r="H118" s="43"/>
      <c r="I118" s="155">
        <f t="shared" si="115"/>
        <v>0</v>
      </c>
      <c r="J118" s="265"/>
      <c r="K118" s="43"/>
      <c r="L118" s="88">
        <f t="shared" si="116"/>
        <v>0</v>
      </c>
      <c r="M118" s="230"/>
      <c r="N118" s="43"/>
      <c r="O118" s="155">
        <f t="shared" si="117"/>
        <v>0</v>
      </c>
      <c r="P118" s="311"/>
      <c r="Q118" s="331"/>
      <c r="R118" s="405"/>
      <c r="S118" s="405"/>
      <c r="T118" s="405"/>
    </row>
    <row r="119" spans="1:20" ht="24" x14ac:dyDescent="0.25">
      <c r="A119" s="30">
        <v>2264</v>
      </c>
      <c r="B119" s="41" t="s">
        <v>116</v>
      </c>
      <c r="C119" s="190">
        <f t="shared" si="110"/>
        <v>100</v>
      </c>
      <c r="D119" s="265">
        <v>100</v>
      </c>
      <c r="E119" s="155"/>
      <c r="F119" s="311">
        <f t="shared" si="114"/>
        <v>100</v>
      </c>
      <c r="G119" s="230"/>
      <c r="H119" s="155"/>
      <c r="I119" s="311">
        <f t="shared" si="115"/>
        <v>0</v>
      </c>
      <c r="J119" s="265"/>
      <c r="K119" s="43"/>
      <c r="L119" s="88">
        <f t="shared" si="116"/>
        <v>0</v>
      </c>
      <c r="M119" s="230"/>
      <c r="N119" s="43"/>
      <c r="O119" s="155">
        <f t="shared" si="117"/>
        <v>0</v>
      </c>
      <c r="P119" s="311"/>
      <c r="Q119" s="331"/>
      <c r="R119" s="405"/>
      <c r="S119" s="405"/>
      <c r="T119" s="405"/>
    </row>
    <row r="120" spans="1:20" x14ac:dyDescent="0.25">
      <c r="A120" s="30">
        <v>2269</v>
      </c>
      <c r="B120" s="41" t="s">
        <v>117</v>
      </c>
      <c r="C120" s="190">
        <f t="shared" si="110"/>
        <v>21</v>
      </c>
      <c r="D120" s="265">
        <v>21</v>
      </c>
      <c r="E120" s="155"/>
      <c r="F120" s="311">
        <f t="shared" si="114"/>
        <v>21</v>
      </c>
      <c r="G120" s="230"/>
      <c r="H120" s="155"/>
      <c r="I120" s="311">
        <f t="shared" si="115"/>
        <v>0</v>
      </c>
      <c r="J120" s="265"/>
      <c r="K120" s="43"/>
      <c r="L120" s="88">
        <f t="shared" si="116"/>
        <v>0</v>
      </c>
      <c r="M120" s="230"/>
      <c r="N120" s="43"/>
      <c r="O120" s="155">
        <f t="shared" si="117"/>
        <v>0</v>
      </c>
      <c r="P120" s="311"/>
      <c r="Q120" s="331"/>
      <c r="R120" s="405"/>
      <c r="S120" s="405"/>
      <c r="T120" s="405"/>
    </row>
    <row r="121" spans="1:20" x14ac:dyDescent="0.25">
      <c r="A121" s="72">
        <v>2270</v>
      </c>
      <c r="B121" s="41" t="s">
        <v>118</v>
      </c>
      <c r="C121" s="190">
        <f t="shared" si="110"/>
        <v>200</v>
      </c>
      <c r="D121" s="129">
        <f>SUM(D122:D126)</f>
        <v>0</v>
      </c>
      <c r="E121" s="87">
        <f t="shared" ref="E121" si="118">SUM(E122:E126)</f>
        <v>0</v>
      </c>
      <c r="F121" s="312">
        <f>SUM(F122:F126)</f>
        <v>0</v>
      </c>
      <c r="G121" s="231">
        <f>SUM(G122:G126)</f>
        <v>0</v>
      </c>
      <c r="H121" s="87">
        <f t="shared" ref="H121:I121" si="119">SUM(H122:H126)</f>
        <v>0</v>
      </c>
      <c r="I121" s="312">
        <f t="shared" si="119"/>
        <v>0</v>
      </c>
      <c r="J121" s="129">
        <f>SUM(J122:J126)</f>
        <v>200</v>
      </c>
      <c r="K121" s="73">
        <f t="shared" ref="K121:N121" si="120">SUM(K122:K126)</f>
        <v>0</v>
      </c>
      <c r="L121" s="93">
        <f t="shared" si="120"/>
        <v>200</v>
      </c>
      <c r="M121" s="231">
        <f t="shared" si="120"/>
        <v>0</v>
      </c>
      <c r="N121" s="73">
        <f t="shared" si="120"/>
        <v>0</v>
      </c>
      <c r="O121" s="87">
        <f>SUM(O122:O126)</f>
        <v>0</v>
      </c>
      <c r="P121" s="312"/>
      <c r="Q121" s="331"/>
      <c r="R121" s="405"/>
      <c r="S121" s="405"/>
      <c r="T121" s="405"/>
    </row>
    <row r="122" spans="1:20" hidden="1" x14ac:dyDescent="0.25">
      <c r="A122" s="30">
        <v>2272</v>
      </c>
      <c r="B122" s="92" t="s">
        <v>119</v>
      </c>
      <c r="C122" s="190">
        <f t="shared" si="110"/>
        <v>0</v>
      </c>
      <c r="D122" s="265"/>
      <c r="E122" s="43"/>
      <c r="F122" s="88">
        <f t="shared" ref="F122:F126" si="121">D122+E122</f>
        <v>0</v>
      </c>
      <c r="G122" s="230"/>
      <c r="H122" s="43"/>
      <c r="I122" s="155">
        <f t="shared" ref="I122:I126" si="122">G122+H122</f>
        <v>0</v>
      </c>
      <c r="J122" s="265"/>
      <c r="K122" s="43"/>
      <c r="L122" s="88">
        <f t="shared" ref="L122:L126" si="123">J122+K122</f>
        <v>0</v>
      </c>
      <c r="M122" s="230"/>
      <c r="N122" s="43"/>
      <c r="O122" s="155">
        <f t="shared" ref="O122:O126" si="124">M122+N122</f>
        <v>0</v>
      </c>
      <c r="P122" s="311"/>
      <c r="Q122" s="331"/>
      <c r="R122" s="405"/>
      <c r="S122" s="405"/>
      <c r="T122" s="405"/>
    </row>
    <row r="123" spans="1:20" ht="24" hidden="1" x14ac:dyDescent="0.25">
      <c r="A123" s="30">
        <v>2274</v>
      </c>
      <c r="B123" s="117" t="s">
        <v>306</v>
      </c>
      <c r="C123" s="190">
        <f t="shared" si="110"/>
        <v>0</v>
      </c>
      <c r="D123" s="265"/>
      <c r="E123" s="43"/>
      <c r="F123" s="88">
        <f t="shared" si="121"/>
        <v>0</v>
      </c>
      <c r="G123" s="230"/>
      <c r="H123" s="43"/>
      <c r="I123" s="155">
        <f t="shared" si="122"/>
        <v>0</v>
      </c>
      <c r="J123" s="265"/>
      <c r="K123" s="43"/>
      <c r="L123" s="88">
        <f t="shared" si="123"/>
        <v>0</v>
      </c>
      <c r="M123" s="230"/>
      <c r="N123" s="43"/>
      <c r="O123" s="155">
        <f t="shared" si="124"/>
        <v>0</v>
      </c>
      <c r="P123" s="311"/>
      <c r="Q123" s="331"/>
      <c r="R123" s="405"/>
      <c r="S123" s="405"/>
      <c r="T123" s="405"/>
    </row>
    <row r="124" spans="1:20" ht="24" hidden="1" x14ac:dyDescent="0.25">
      <c r="A124" s="30">
        <v>2275</v>
      </c>
      <c r="B124" s="41" t="s">
        <v>120</v>
      </c>
      <c r="C124" s="190">
        <f t="shared" si="110"/>
        <v>0</v>
      </c>
      <c r="D124" s="265"/>
      <c r="E124" s="43"/>
      <c r="F124" s="88">
        <f t="shared" si="121"/>
        <v>0</v>
      </c>
      <c r="G124" s="230"/>
      <c r="H124" s="43"/>
      <c r="I124" s="155">
        <f t="shared" si="122"/>
        <v>0</v>
      </c>
      <c r="J124" s="265"/>
      <c r="K124" s="43"/>
      <c r="L124" s="88">
        <f t="shared" si="123"/>
        <v>0</v>
      </c>
      <c r="M124" s="230"/>
      <c r="N124" s="43"/>
      <c r="O124" s="155">
        <f t="shared" si="124"/>
        <v>0</v>
      </c>
      <c r="P124" s="311"/>
      <c r="Q124" s="331"/>
      <c r="R124" s="405"/>
      <c r="S124" s="405"/>
      <c r="T124" s="405"/>
    </row>
    <row r="125" spans="1:20" ht="36" hidden="1" x14ac:dyDescent="0.25">
      <c r="A125" s="30">
        <v>2276</v>
      </c>
      <c r="B125" s="41" t="s">
        <v>121</v>
      </c>
      <c r="C125" s="190">
        <f t="shared" si="110"/>
        <v>0</v>
      </c>
      <c r="D125" s="265"/>
      <c r="E125" s="43"/>
      <c r="F125" s="88">
        <f t="shared" si="121"/>
        <v>0</v>
      </c>
      <c r="G125" s="230"/>
      <c r="H125" s="43"/>
      <c r="I125" s="155">
        <f t="shared" si="122"/>
        <v>0</v>
      </c>
      <c r="J125" s="265"/>
      <c r="K125" s="43"/>
      <c r="L125" s="88">
        <f t="shared" si="123"/>
        <v>0</v>
      </c>
      <c r="M125" s="230"/>
      <c r="N125" s="43"/>
      <c r="O125" s="155">
        <f t="shared" si="124"/>
        <v>0</v>
      </c>
      <c r="P125" s="311"/>
      <c r="Q125" s="331"/>
      <c r="R125" s="405"/>
      <c r="S125" s="405"/>
      <c r="T125" s="405"/>
    </row>
    <row r="126" spans="1:20" ht="24" x14ac:dyDescent="0.25">
      <c r="A126" s="30">
        <v>2279</v>
      </c>
      <c r="B126" s="41" t="s">
        <v>122</v>
      </c>
      <c r="C126" s="190">
        <f t="shared" si="110"/>
        <v>200</v>
      </c>
      <c r="D126" s="265"/>
      <c r="E126" s="155"/>
      <c r="F126" s="311">
        <f t="shared" si="121"/>
        <v>0</v>
      </c>
      <c r="G126" s="230"/>
      <c r="H126" s="155"/>
      <c r="I126" s="311">
        <f t="shared" si="122"/>
        <v>0</v>
      </c>
      <c r="J126" s="265">
        <v>200</v>
      </c>
      <c r="K126" s="43"/>
      <c r="L126" s="88">
        <f t="shared" si="123"/>
        <v>200</v>
      </c>
      <c r="M126" s="230"/>
      <c r="N126" s="43"/>
      <c r="O126" s="155">
        <f t="shared" si="124"/>
        <v>0</v>
      </c>
      <c r="P126" s="311"/>
      <c r="Q126" s="331"/>
      <c r="R126" s="405"/>
      <c r="S126" s="405"/>
      <c r="T126" s="405"/>
    </row>
    <row r="127" spans="1:20" ht="24" hidden="1" x14ac:dyDescent="0.25">
      <c r="A127" s="686">
        <v>2280</v>
      </c>
      <c r="B127" s="38" t="s">
        <v>123</v>
      </c>
      <c r="C127" s="189">
        <f t="shared" si="110"/>
        <v>0</v>
      </c>
      <c r="D127" s="128">
        <f t="shared" ref="D127:O127" si="125">SUM(D128)</f>
        <v>0</v>
      </c>
      <c r="E127" s="75">
        <f t="shared" si="125"/>
        <v>0</v>
      </c>
      <c r="F127" s="175">
        <f t="shared" si="125"/>
        <v>0</v>
      </c>
      <c r="G127" s="233">
        <f t="shared" si="125"/>
        <v>0</v>
      </c>
      <c r="H127" s="75">
        <f t="shared" si="125"/>
        <v>0</v>
      </c>
      <c r="I127" s="86">
        <f t="shared" si="125"/>
        <v>0</v>
      </c>
      <c r="J127" s="128">
        <f t="shared" si="125"/>
        <v>0</v>
      </c>
      <c r="K127" s="75">
        <f t="shared" si="125"/>
        <v>0</v>
      </c>
      <c r="L127" s="175">
        <f t="shared" si="125"/>
        <v>0</v>
      </c>
      <c r="M127" s="233">
        <f t="shared" si="125"/>
        <v>0</v>
      </c>
      <c r="N127" s="75">
        <f t="shared" si="125"/>
        <v>0</v>
      </c>
      <c r="O127" s="87">
        <f t="shared" si="125"/>
        <v>0</v>
      </c>
      <c r="P127" s="312"/>
      <c r="Q127" s="331"/>
      <c r="R127" s="405"/>
      <c r="S127" s="405"/>
      <c r="T127" s="405"/>
    </row>
    <row r="128" spans="1:20" ht="24" hidden="1" x14ac:dyDescent="0.25">
      <c r="A128" s="30">
        <v>2283</v>
      </c>
      <c r="B128" s="41" t="s">
        <v>124</v>
      </c>
      <c r="C128" s="190">
        <f t="shared" si="110"/>
        <v>0</v>
      </c>
      <c r="D128" s="265"/>
      <c r="E128" s="43"/>
      <c r="F128" s="88">
        <f>D128+E128</f>
        <v>0</v>
      </c>
      <c r="G128" s="230"/>
      <c r="H128" s="43"/>
      <c r="I128" s="155">
        <f>G128+H128</f>
        <v>0</v>
      </c>
      <c r="J128" s="265"/>
      <c r="K128" s="43"/>
      <c r="L128" s="88">
        <f>J128+K128</f>
        <v>0</v>
      </c>
      <c r="M128" s="230"/>
      <c r="N128" s="43"/>
      <c r="O128" s="155">
        <f>M128+N128</f>
        <v>0</v>
      </c>
      <c r="P128" s="311"/>
      <c r="Q128" s="331"/>
      <c r="R128" s="405"/>
      <c r="S128" s="405"/>
      <c r="T128" s="405"/>
    </row>
    <row r="129" spans="1:20" ht="38.25" customHeight="1" x14ac:dyDescent="0.25">
      <c r="A129" s="34">
        <v>2300</v>
      </c>
      <c r="B129" s="69" t="s">
        <v>125</v>
      </c>
      <c r="C129" s="188">
        <f t="shared" si="110"/>
        <v>26837</v>
      </c>
      <c r="D129" s="127">
        <f>SUM(D130,D135,D139,D140,D143,D150,D158,D159,D162)</f>
        <v>14147</v>
      </c>
      <c r="E129" s="120">
        <f t="shared" ref="E129" si="126">SUM(E130,E135,E139,E140,E143,E150,E158,E159,E162)</f>
        <v>0</v>
      </c>
      <c r="F129" s="314">
        <f>SUM(F130,F135,F139,F140,F143,F150,F158,F159,F162)</f>
        <v>14147</v>
      </c>
      <c r="G129" s="228">
        <f>SUM(G130,G135,G139,G140,G143,G150,G158,G159,G162)</f>
        <v>0</v>
      </c>
      <c r="H129" s="120">
        <f t="shared" ref="H129:I129" si="127">SUM(H130,H135,H139,H140,H143,H150,H158,H159,H162)</f>
        <v>0</v>
      </c>
      <c r="I129" s="314">
        <f t="shared" si="127"/>
        <v>0</v>
      </c>
      <c r="J129" s="127">
        <f>SUM(J130,J135,J139,J140,J143,J150,J158,J159,J162)</f>
        <v>12690</v>
      </c>
      <c r="K129" s="36">
        <f t="shared" ref="K129:N129" si="128">SUM(K130,K135,K139,K140,K143,K150,K158,K159,K162)</f>
        <v>0</v>
      </c>
      <c r="L129" s="174">
        <f t="shared" si="128"/>
        <v>12690</v>
      </c>
      <c r="M129" s="228">
        <f t="shared" si="128"/>
        <v>0</v>
      </c>
      <c r="N129" s="36">
        <f t="shared" si="128"/>
        <v>0</v>
      </c>
      <c r="O129" s="120">
        <f>SUM(O130,O135,O139,O140,O143,O150,O158,O159,O162)</f>
        <v>0</v>
      </c>
      <c r="P129" s="314"/>
      <c r="Q129" s="331"/>
      <c r="R129" s="405"/>
      <c r="S129" s="405"/>
      <c r="T129" s="405"/>
    </row>
    <row r="130" spans="1:20" ht="24" x14ac:dyDescent="0.25">
      <c r="A130" s="686">
        <v>2310</v>
      </c>
      <c r="B130" s="38" t="s">
        <v>126</v>
      </c>
      <c r="C130" s="189">
        <f t="shared" si="110"/>
        <v>6537</v>
      </c>
      <c r="D130" s="128">
        <f t="shared" ref="D130:O130" si="129">SUM(D131:D134)</f>
        <v>6537</v>
      </c>
      <c r="E130" s="86">
        <f t="shared" si="129"/>
        <v>0</v>
      </c>
      <c r="F130" s="315">
        <f t="shared" si="129"/>
        <v>6537</v>
      </c>
      <c r="G130" s="233">
        <f t="shared" si="129"/>
        <v>0</v>
      </c>
      <c r="H130" s="86">
        <f t="shared" si="129"/>
        <v>0</v>
      </c>
      <c r="I130" s="315">
        <f t="shared" si="129"/>
        <v>0</v>
      </c>
      <c r="J130" s="128">
        <f t="shared" si="129"/>
        <v>0</v>
      </c>
      <c r="K130" s="75">
        <f t="shared" si="129"/>
        <v>0</v>
      </c>
      <c r="L130" s="175">
        <f t="shared" si="129"/>
        <v>0</v>
      </c>
      <c r="M130" s="233">
        <f t="shared" si="129"/>
        <v>0</v>
      </c>
      <c r="N130" s="75">
        <f t="shared" si="129"/>
        <v>0</v>
      </c>
      <c r="O130" s="86">
        <f t="shared" si="129"/>
        <v>0</v>
      </c>
      <c r="P130" s="315"/>
      <c r="Q130" s="331"/>
      <c r="R130" s="405"/>
      <c r="S130" s="405"/>
      <c r="T130" s="405"/>
    </row>
    <row r="131" spans="1:20" x14ac:dyDescent="0.25">
      <c r="A131" s="30">
        <v>2311</v>
      </c>
      <c r="B131" s="41" t="s">
        <v>127</v>
      </c>
      <c r="C131" s="190">
        <f t="shared" si="110"/>
        <v>1000</v>
      </c>
      <c r="D131" s="265">
        <v>1000</v>
      </c>
      <c r="E131" s="155"/>
      <c r="F131" s="311">
        <f t="shared" ref="F131:F134" si="130">D131+E131</f>
        <v>1000</v>
      </c>
      <c r="G131" s="230"/>
      <c r="H131" s="155"/>
      <c r="I131" s="311">
        <f t="shared" ref="I131:I134" si="131">G131+H131</f>
        <v>0</v>
      </c>
      <c r="J131" s="265"/>
      <c r="K131" s="43"/>
      <c r="L131" s="88">
        <f t="shared" ref="L131:L134" si="132">J131+K131</f>
        <v>0</v>
      </c>
      <c r="M131" s="230"/>
      <c r="N131" s="43"/>
      <c r="O131" s="155">
        <f t="shared" ref="O131:O134" si="133">M131+N131</f>
        <v>0</v>
      </c>
      <c r="P131" s="311"/>
      <c r="Q131" s="331"/>
      <c r="R131" s="405"/>
      <c r="S131" s="405"/>
      <c r="T131" s="405"/>
    </row>
    <row r="132" spans="1:20" x14ac:dyDescent="0.25">
      <c r="A132" s="30">
        <v>2312</v>
      </c>
      <c r="B132" s="41" t="s">
        <v>128</v>
      </c>
      <c r="C132" s="190">
        <f t="shared" si="110"/>
        <v>5337</v>
      </c>
      <c r="D132" s="265">
        <f>330+5007</f>
        <v>5337</v>
      </c>
      <c r="E132" s="155"/>
      <c r="F132" s="311">
        <f t="shared" si="130"/>
        <v>5337</v>
      </c>
      <c r="G132" s="230"/>
      <c r="H132" s="155"/>
      <c r="I132" s="311">
        <f t="shared" si="131"/>
        <v>0</v>
      </c>
      <c r="J132" s="265"/>
      <c r="K132" s="43"/>
      <c r="L132" s="88">
        <f t="shared" si="132"/>
        <v>0</v>
      </c>
      <c r="M132" s="230"/>
      <c r="N132" s="43"/>
      <c r="O132" s="155">
        <f t="shared" si="133"/>
        <v>0</v>
      </c>
      <c r="P132" s="311"/>
      <c r="Q132" s="331"/>
      <c r="R132" s="405"/>
      <c r="S132" s="405"/>
      <c r="T132" s="405"/>
    </row>
    <row r="133" spans="1:20" hidden="1" x14ac:dyDescent="0.25">
      <c r="A133" s="30">
        <v>2313</v>
      </c>
      <c r="B133" s="41" t="s">
        <v>129</v>
      </c>
      <c r="C133" s="190">
        <f t="shared" si="110"/>
        <v>0</v>
      </c>
      <c r="D133" s="265"/>
      <c r="E133" s="43"/>
      <c r="F133" s="88">
        <f t="shared" si="130"/>
        <v>0</v>
      </c>
      <c r="G133" s="230"/>
      <c r="H133" s="43"/>
      <c r="I133" s="155">
        <f t="shared" si="131"/>
        <v>0</v>
      </c>
      <c r="J133" s="265"/>
      <c r="K133" s="43"/>
      <c r="L133" s="88">
        <f t="shared" si="132"/>
        <v>0</v>
      </c>
      <c r="M133" s="230"/>
      <c r="N133" s="43"/>
      <c r="O133" s="155">
        <f t="shared" si="133"/>
        <v>0</v>
      </c>
      <c r="P133" s="311"/>
      <c r="Q133" s="331"/>
      <c r="R133" s="405"/>
      <c r="S133" s="405"/>
      <c r="T133" s="405"/>
    </row>
    <row r="134" spans="1:20" ht="47.25" customHeight="1" x14ac:dyDescent="0.25">
      <c r="A134" s="30">
        <v>2314</v>
      </c>
      <c r="B134" s="41" t="s">
        <v>307</v>
      </c>
      <c r="C134" s="190">
        <f t="shared" si="110"/>
        <v>200</v>
      </c>
      <c r="D134" s="265">
        <v>200</v>
      </c>
      <c r="E134" s="155"/>
      <c r="F134" s="311">
        <f t="shared" si="130"/>
        <v>200</v>
      </c>
      <c r="G134" s="230"/>
      <c r="H134" s="155"/>
      <c r="I134" s="311">
        <f t="shared" si="131"/>
        <v>0</v>
      </c>
      <c r="J134" s="265"/>
      <c r="K134" s="43"/>
      <c r="L134" s="88">
        <f t="shared" si="132"/>
        <v>0</v>
      </c>
      <c r="M134" s="230"/>
      <c r="N134" s="43"/>
      <c r="O134" s="155">
        <f t="shared" si="133"/>
        <v>0</v>
      </c>
      <c r="P134" s="311"/>
      <c r="Q134" s="331"/>
      <c r="R134" s="405"/>
      <c r="S134" s="405"/>
      <c r="T134" s="405"/>
    </row>
    <row r="135" spans="1:20" x14ac:dyDescent="0.25">
      <c r="A135" s="72">
        <v>2320</v>
      </c>
      <c r="B135" s="41" t="s">
        <v>130</v>
      </c>
      <c r="C135" s="190">
        <f t="shared" si="110"/>
        <v>1090</v>
      </c>
      <c r="D135" s="129">
        <f>SUM(D136:D138)</f>
        <v>660</v>
      </c>
      <c r="E135" s="87">
        <f t="shared" ref="E135" si="134">SUM(E136:E138)</f>
        <v>0</v>
      </c>
      <c r="F135" s="312">
        <f>SUM(F136:F138)</f>
        <v>660</v>
      </c>
      <c r="G135" s="231">
        <f>SUM(G136:G138)</f>
        <v>0</v>
      </c>
      <c r="H135" s="87">
        <f t="shared" ref="H135:I135" si="135">SUM(H136:H138)</f>
        <v>0</v>
      </c>
      <c r="I135" s="312">
        <f t="shared" si="135"/>
        <v>0</v>
      </c>
      <c r="J135" s="129">
        <f>SUM(J136:J138)</f>
        <v>430</v>
      </c>
      <c r="K135" s="73">
        <f t="shared" ref="K135:N135" si="136">SUM(K136:K138)</f>
        <v>0</v>
      </c>
      <c r="L135" s="93">
        <f t="shared" si="136"/>
        <v>430</v>
      </c>
      <c r="M135" s="231">
        <f t="shared" si="136"/>
        <v>0</v>
      </c>
      <c r="N135" s="73">
        <f t="shared" si="136"/>
        <v>0</v>
      </c>
      <c r="O135" s="87">
        <f>SUM(O136:O138)</f>
        <v>0</v>
      </c>
      <c r="P135" s="312"/>
      <c r="Q135" s="331"/>
      <c r="R135" s="405"/>
      <c r="S135" s="405"/>
      <c r="T135" s="405"/>
    </row>
    <row r="136" spans="1:20" hidden="1" x14ac:dyDescent="0.25">
      <c r="A136" s="30">
        <v>2321</v>
      </c>
      <c r="B136" s="41" t="s">
        <v>131</v>
      </c>
      <c r="C136" s="190">
        <f t="shared" si="110"/>
        <v>0</v>
      </c>
      <c r="D136" s="265"/>
      <c r="E136" s="43"/>
      <c r="F136" s="88">
        <f t="shared" ref="F136:F139" si="137">D136+E136</f>
        <v>0</v>
      </c>
      <c r="G136" s="230"/>
      <c r="H136" s="43"/>
      <c r="I136" s="155">
        <f t="shared" ref="I136:I139" si="138">G136+H136</f>
        <v>0</v>
      </c>
      <c r="J136" s="265"/>
      <c r="K136" s="43"/>
      <c r="L136" s="88">
        <f t="shared" ref="L136:L139" si="139">J136+K136</f>
        <v>0</v>
      </c>
      <c r="M136" s="230"/>
      <c r="N136" s="43"/>
      <c r="O136" s="155">
        <f t="shared" ref="O136:O139" si="140">M136+N136</f>
        <v>0</v>
      </c>
      <c r="P136" s="311"/>
      <c r="Q136" s="331"/>
      <c r="R136" s="405"/>
      <c r="S136" s="405"/>
      <c r="T136" s="405"/>
    </row>
    <row r="137" spans="1:20" x14ac:dyDescent="0.25">
      <c r="A137" s="30">
        <v>2322</v>
      </c>
      <c r="B137" s="41" t="s">
        <v>132</v>
      </c>
      <c r="C137" s="190">
        <f t="shared" si="110"/>
        <v>1090</v>
      </c>
      <c r="D137" s="265">
        <v>660</v>
      </c>
      <c r="E137" s="155"/>
      <c r="F137" s="311">
        <f t="shared" si="137"/>
        <v>660</v>
      </c>
      <c r="G137" s="230"/>
      <c r="H137" s="155"/>
      <c r="I137" s="311">
        <f t="shared" si="138"/>
        <v>0</v>
      </c>
      <c r="J137" s="265">
        <f>330+100</f>
        <v>430</v>
      </c>
      <c r="K137" s="43"/>
      <c r="L137" s="88">
        <f t="shared" si="139"/>
        <v>430</v>
      </c>
      <c r="M137" s="230"/>
      <c r="N137" s="43"/>
      <c r="O137" s="155">
        <f t="shared" si="140"/>
        <v>0</v>
      </c>
      <c r="P137" s="311"/>
      <c r="Q137" s="331"/>
      <c r="R137" s="405"/>
      <c r="S137" s="405"/>
      <c r="T137" s="405"/>
    </row>
    <row r="138" spans="1:20" ht="10.5" hidden="1" customHeight="1" x14ac:dyDescent="0.25">
      <c r="A138" s="30">
        <v>2329</v>
      </c>
      <c r="B138" s="41" t="s">
        <v>133</v>
      </c>
      <c r="C138" s="190">
        <f t="shared" si="110"/>
        <v>0</v>
      </c>
      <c r="D138" s="265"/>
      <c r="E138" s="43"/>
      <c r="F138" s="88">
        <f t="shared" si="137"/>
        <v>0</v>
      </c>
      <c r="G138" s="230"/>
      <c r="H138" s="43"/>
      <c r="I138" s="155">
        <f t="shared" si="138"/>
        <v>0</v>
      </c>
      <c r="J138" s="265"/>
      <c r="K138" s="43"/>
      <c r="L138" s="88">
        <f t="shared" si="139"/>
        <v>0</v>
      </c>
      <c r="M138" s="230"/>
      <c r="N138" s="43"/>
      <c r="O138" s="155">
        <f t="shared" si="140"/>
        <v>0</v>
      </c>
      <c r="P138" s="311"/>
      <c r="Q138" s="331"/>
      <c r="R138" s="405"/>
      <c r="S138" s="405"/>
      <c r="T138" s="405"/>
    </row>
    <row r="139" spans="1:20" hidden="1" x14ac:dyDescent="0.25">
      <c r="A139" s="72">
        <v>2330</v>
      </c>
      <c r="B139" s="41" t="s">
        <v>134</v>
      </c>
      <c r="C139" s="190">
        <f t="shared" si="110"/>
        <v>0</v>
      </c>
      <c r="D139" s="265"/>
      <c r="E139" s="43"/>
      <c r="F139" s="88">
        <f t="shared" si="137"/>
        <v>0</v>
      </c>
      <c r="G139" s="230"/>
      <c r="H139" s="43"/>
      <c r="I139" s="155">
        <f t="shared" si="138"/>
        <v>0</v>
      </c>
      <c r="J139" s="265"/>
      <c r="K139" s="43"/>
      <c r="L139" s="88">
        <f t="shared" si="139"/>
        <v>0</v>
      </c>
      <c r="M139" s="230"/>
      <c r="N139" s="43"/>
      <c r="O139" s="155">
        <f t="shared" si="140"/>
        <v>0</v>
      </c>
      <c r="P139" s="311"/>
      <c r="Q139" s="331"/>
      <c r="R139" s="405"/>
      <c r="S139" s="405"/>
      <c r="T139" s="405"/>
    </row>
    <row r="140" spans="1:20" ht="48" x14ac:dyDescent="0.25">
      <c r="A140" s="72">
        <v>2340</v>
      </c>
      <c r="B140" s="41" t="s">
        <v>135</v>
      </c>
      <c r="C140" s="190">
        <f t="shared" si="110"/>
        <v>300</v>
      </c>
      <c r="D140" s="129">
        <f>SUM(D141:D142)</f>
        <v>300</v>
      </c>
      <c r="E140" s="87">
        <f t="shared" ref="E140" si="141">SUM(E141:E142)</f>
        <v>0</v>
      </c>
      <c r="F140" s="312">
        <f>SUM(F141:F142)</f>
        <v>300</v>
      </c>
      <c r="G140" s="231">
        <f>SUM(G141:G142)</f>
        <v>0</v>
      </c>
      <c r="H140" s="87">
        <f t="shared" ref="H140:I140" si="142">SUM(H141:H142)</f>
        <v>0</v>
      </c>
      <c r="I140" s="312">
        <f t="shared" si="142"/>
        <v>0</v>
      </c>
      <c r="J140" s="129">
        <f>SUM(J141:J142)</f>
        <v>0</v>
      </c>
      <c r="K140" s="73">
        <f t="shared" ref="K140:N140" si="143">SUM(K141:K142)</f>
        <v>0</v>
      </c>
      <c r="L140" s="93">
        <f t="shared" si="143"/>
        <v>0</v>
      </c>
      <c r="M140" s="231">
        <f t="shared" si="143"/>
        <v>0</v>
      </c>
      <c r="N140" s="73">
        <f t="shared" si="143"/>
        <v>0</v>
      </c>
      <c r="O140" s="87">
        <f>SUM(O141:O142)</f>
        <v>0</v>
      </c>
      <c r="P140" s="312"/>
      <c r="Q140" s="331"/>
      <c r="R140" s="405"/>
      <c r="S140" s="405"/>
      <c r="T140" s="405"/>
    </row>
    <row r="141" spans="1:20" x14ac:dyDescent="0.25">
      <c r="A141" s="30">
        <v>2341</v>
      </c>
      <c r="B141" s="41" t="s">
        <v>136</v>
      </c>
      <c r="C141" s="190">
        <f t="shared" si="110"/>
        <v>300</v>
      </c>
      <c r="D141" s="265">
        <v>300</v>
      </c>
      <c r="E141" s="155"/>
      <c r="F141" s="311">
        <f t="shared" ref="F141:F142" si="144">D141+E141</f>
        <v>300</v>
      </c>
      <c r="G141" s="230"/>
      <c r="H141" s="155"/>
      <c r="I141" s="311">
        <f t="shared" ref="I141:I142" si="145">G141+H141</f>
        <v>0</v>
      </c>
      <c r="J141" s="265"/>
      <c r="K141" s="43"/>
      <c r="L141" s="88">
        <f t="shared" ref="L141:L142" si="146">J141+K141</f>
        <v>0</v>
      </c>
      <c r="M141" s="230"/>
      <c r="N141" s="43"/>
      <c r="O141" s="155">
        <f t="shared" ref="O141:O142" si="147">M141+N141</f>
        <v>0</v>
      </c>
      <c r="P141" s="311"/>
      <c r="Q141" s="331"/>
      <c r="R141" s="405"/>
      <c r="S141" s="405"/>
      <c r="T141" s="405"/>
    </row>
    <row r="142" spans="1:20" ht="24" hidden="1" x14ac:dyDescent="0.25">
      <c r="A142" s="30">
        <v>2344</v>
      </c>
      <c r="B142" s="41" t="s">
        <v>137</v>
      </c>
      <c r="C142" s="190">
        <f t="shared" si="110"/>
        <v>0</v>
      </c>
      <c r="D142" s="265"/>
      <c r="E142" s="43"/>
      <c r="F142" s="88">
        <f t="shared" si="144"/>
        <v>0</v>
      </c>
      <c r="G142" s="230"/>
      <c r="H142" s="43"/>
      <c r="I142" s="155">
        <f t="shared" si="145"/>
        <v>0</v>
      </c>
      <c r="J142" s="265"/>
      <c r="K142" s="43"/>
      <c r="L142" s="88">
        <f t="shared" si="146"/>
        <v>0</v>
      </c>
      <c r="M142" s="230"/>
      <c r="N142" s="43"/>
      <c r="O142" s="155">
        <f t="shared" si="147"/>
        <v>0</v>
      </c>
      <c r="P142" s="311"/>
      <c r="Q142" s="331"/>
      <c r="R142" s="405"/>
      <c r="S142" s="405"/>
      <c r="T142" s="405"/>
    </row>
    <row r="143" spans="1:20" ht="24" x14ac:dyDescent="0.25">
      <c r="A143" s="70">
        <v>2350</v>
      </c>
      <c r="B143" s="55" t="s">
        <v>138</v>
      </c>
      <c r="C143" s="195">
        <f t="shared" si="110"/>
        <v>3850</v>
      </c>
      <c r="D143" s="82">
        <f>SUM(D144:D149)</f>
        <v>3850</v>
      </c>
      <c r="E143" s="153">
        <f t="shared" ref="E143" si="148">SUM(E144:E149)</f>
        <v>0</v>
      </c>
      <c r="F143" s="309">
        <f>SUM(F144:F149)</f>
        <v>3850</v>
      </c>
      <c r="G143" s="229">
        <f>SUM(G144:G149)</f>
        <v>0</v>
      </c>
      <c r="H143" s="153">
        <f t="shared" ref="H143:N143" si="149">SUM(H144:H149)</f>
        <v>0</v>
      </c>
      <c r="I143" s="309">
        <f t="shared" si="149"/>
        <v>0</v>
      </c>
      <c r="J143" s="82">
        <f>SUM(J144:J149)</f>
        <v>0</v>
      </c>
      <c r="K143" s="71">
        <f t="shared" si="149"/>
        <v>0</v>
      </c>
      <c r="L143" s="172">
        <f t="shared" si="149"/>
        <v>0</v>
      </c>
      <c r="M143" s="229">
        <f t="shared" si="149"/>
        <v>0</v>
      </c>
      <c r="N143" s="71">
        <f t="shared" si="149"/>
        <v>0</v>
      </c>
      <c r="O143" s="153">
        <f>SUM(O144:O149)</f>
        <v>0</v>
      </c>
      <c r="P143" s="309"/>
      <c r="Q143" s="331"/>
      <c r="R143" s="405"/>
      <c r="S143" s="405"/>
      <c r="T143" s="405"/>
    </row>
    <row r="144" spans="1:20" x14ac:dyDescent="0.25">
      <c r="A144" s="27">
        <v>2351</v>
      </c>
      <c r="B144" s="38" t="s">
        <v>139</v>
      </c>
      <c r="C144" s="189">
        <f t="shared" si="110"/>
        <v>1450</v>
      </c>
      <c r="D144" s="264">
        <v>1450</v>
      </c>
      <c r="E144" s="154"/>
      <c r="F144" s="310">
        <f t="shared" ref="F144:F149" si="150">D144+E144</f>
        <v>1450</v>
      </c>
      <c r="G144" s="220"/>
      <c r="H144" s="154"/>
      <c r="I144" s="310">
        <f t="shared" ref="I144:I149" si="151">G144+H144</f>
        <v>0</v>
      </c>
      <c r="J144" s="264"/>
      <c r="K144" s="40"/>
      <c r="L144" s="89">
        <f t="shared" ref="L144:L149" si="152">J144+K144</f>
        <v>0</v>
      </c>
      <c r="M144" s="220"/>
      <c r="N144" s="40"/>
      <c r="O144" s="154">
        <f t="shared" ref="O144:O149" si="153">M144+N144</f>
        <v>0</v>
      </c>
      <c r="P144" s="310"/>
      <c r="Q144" s="331"/>
      <c r="R144" s="405"/>
      <c r="S144" s="405"/>
      <c r="T144" s="405"/>
    </row>
    <row r="145" spans="1:20" x14ac:dyDescent="0.25">
      <c r="A145" s="30">
        <v>2352</v>
      </c>
      <c r="B145" s="41" t="s">
        <v>140</v>
      </c>
      <c r="C145" s="190">
        <f t="shared" si="110"/>
        <v>2300</v>
      </c>
      <c r="D145" s="265">
        <v>2300</v>
      </c>
      <c r="E145" s="155"/>
      <c r="F145" s="311">
        <f t="shared" si="150"/>
        <v>2300</v>
      </c>
      <c r="G145" s="230"/>
      <c r="H145" s="155"/>
      <c r="I145" s="311">
        <f t="shared" si="151"/>
        <v>0</v>
      </c>
      <c r="J145" s="265"/>
      <c r="K145" s="43"/>
      <c r="L145" s="88">
        <f t="shared" si="152"/>
        <v>0</v>
      </c>
      <c r="M145" s="230"/>
      <c r="N145" s="43"/>
      <c r="O145" s="155">
        <f t="shared" si="153"/>
        <v>0</v>
      </c>
      <c r="P145" s="311"/>
      <c r="Q145" s="331"/>
      <c r="R145" s="405"/>
      <c r="S145" s="405"/>
      <c r="T145" s="405"/>
    </row>
    <row r="146" spans="1:20" ht="24" hidden="1" x14ac:dyDescent="0.25">
      <c r="A146" s="30">
        <v>2353</v>
      </c>
      <c r="B146" s="41" t="s">
        <v>141</v>
      </c>
      <c r="C146" s="190">
        <f t="shared" si="110"/>
        <v>0</v>
      </c>
      <c r="D146" s="265"/>
      <c r="E146" s="43"/>
      <c r="F146" s="88">
        <f t="shared" si="150"/>
        <v>0</v>
      </c>
      <c r="G146" s="230"/>
      <c r="H146" s="43"/>
      <c r="I146" s="155">
        <f t="shared" si="151"/>
        <v>0</v>
      </c>
      <c r="J146" s="265"/>
      <c r="K146" s="43"/>
      <c r="L146" s="88">
        <f t="shared" si="152"/>
        <v>0</v>
      </c>
      <c r="M146" s="230"/>
      <c r="N146" s="43"/>
      <c r="O146" s="155">
        <f t="shared" si="153"/>
        <v>0</v>
      </c>
      <c r="P146" s="311"/>
      <c r="Q146" s="331"/>
      <c r="R146" s="405"/>
      <c r="S146" s="405"/>
      <c r="T146" s="405"/>
    </row>
    <row r="147" spans="1:20" ht="24" hidden="1" x14ac:dyDescent="0.25">
      <c r="A147" s="30">
        <v>2354</v>
      </c>
      <c r="B147" s="41" t="s">
        <v>142</v>
      </c>
      <c r="C147" s="190">
        <f t="shared" si="110"/>
        <v>0</v>
      </c>
      <c r="D147" s="265"/>
      <c r="E147" s="43"/>
      <c r="F147" s="88">
        <f t="shared" si="150"/>
        <v>0</v>
      </c>
      <c r="G147" s="230"/>
      <c r="H147" s="43"/>
      <c r="I147" s="155">
        <f t="shared" si="151"/>
        <v>0</v>
      </c>
      <c r="J147" s="265"/>
      <c r="K147" s="43"/>
      <c r="L147" s="88">
        <f t="shared" si="152"/>
        <v>0</v>
      </c>
      <c r="M147" s="230"/>
      <c r="N147" s="43"/>
      <c r="O147" s="155">
        <f t="shared" si="153"/>
        <v>0</v>
      </c>
      <c r="P147" s="311"/>
      <c r="Q147" s="331"/>
      <c r="R147" s="405"/>
      <c r="S147" s="405"/>
      <c r="T147" s="405"/>
    </row>
    <row r="148" spans="1:20" ht="24" x14ac:dyDescent="0.25">
      <c r="A148" s="30">
        <v>2355</v>
      </c>
      <c r="B148" s="41" t="s">
        <v>143</v>
      </c>
      <c r="C148" s="190">
        <f t="shared" si="110"/>
        <v>100</v>
      </c>
      <c r="D148" s="265">
        <v>100</v>
      </c>
      <c r="E148" s="155"/>
      <c r="F148" s="311">
        <f t="shared" si="150"/>
        <v>100</v>
      </c>
      <c r="G148" s="230"/>
      <c r="H148" s="155"/>
      <c r="I148" s="311">
        <f t="shared" si="151"/>
        <v>0</v>
      </c>
      <c r="J148" s="265"/>
      <c r="K148" s="43"/>
      <c r="L148" s="88">
        <f t="shared" si="152"/>
        <v>0</v>
      </c>
      <c r="M148" s="230"/>
      <c r="N148" s="43"/>
      <c r="O148" s="155">
        <f t="shared" si="153"/>
        <v>0</v>
      </c>
      <c r="P148" s="311"/>
      <c r="Q148" s="331"/>
      <c r="R148" s="405"/>
      <c r="S148" s="405"/>
      <c r="T148" s="405"/>
    </row>
    <row r="149" spans="1:20" ht="24" hidden="1" x14ac:dyDescent="0.25">
      <c r="A149" s="30">
        <v>2359</v>
      </c>
      <c r="B149" s="41" t="s">
        <v>144</v>
      </c>
      <c r="C149" s="190">
        <f t="shared" si="110"/>
        <v>0</v>
      </c>
      <c r="D149" s="265"/>
      <c r="E149" s="43"/>
      <c r="F149" s="88">
        <f t="shared" si="150"/>
        <v>0</v>
      </c>
      <c r="G149" s="230"/>
      <c r="H149" s="43"/>
      <c r="I149" s="155">
        <f t="shared" si="151"/>
        <v>0</v>
      </c>
      <c r="J149" s="265"/>
      <c r="K149" s="43"/>
      <c r="L149" s="88">
        <f t="shared" si="152"/>
        <v>0</v>
      </c>
      <c r="M149" s="230"/>
      <c r="N149" s="43"/>
      <c r="O149" s="155">
        <f t="shared" si="153"/>
        <v>0</v>
      </c>
      <c r="P149" s="311"/>
      <c r="Q149" s="331"/>
      <c r="R149" s="405"/>
      <c r="S149" s="405"/>
      <c r="T149" s="405"/>
    </row>
    <row r="150" spans="1:20" ht="24.75" customHeight="1" x14ac:dyDescent="0.25">
      <c r="A150" s="72">
        <v>2360</v>
      </c>
      <c r="B150" s="41" t="s">
        <v>145</v>
      </c>
      <c r="C150" s="190">
        <f t="shared" si="110"/>
        <v>12260</v>
      </c>
      <c r="D150" s="129">
        <f>SUM(D151:D157)</f>
        <v>0</v>
      </c>
      <c r="E150" s="87">
        <f t="shared" ref="E150" si="154">SUM(E151:E157)</f>
        <v>0</v>
      </c>
      <c r="F150" s="312">
        <f>SUM(F151:F157)</f>
        <v>0</v>
      </c>
      <c r="G150" s="231">
        <f>SUM(G151:G157)</f>
        <v>0</v>
      </c>
      <c r="H150" s="87">
        <f t="shared" ref="H150:I150" si="155">SUM(H151:H157)</f>
        <v>0</v>
      </c>
      <c r="I150" s="312">
        <f t="shared" si="155"/>
        <v>0</v>
      </c>
      <c r="J150" s="129">
        <f>SUM(J151:J157)</f>
        <v>12260</v>
      </c>
      <c r="K150" s="73">
        <f t="shared" ref="K150:N150" si="156">SUM(K151:K157)</f>
        <v>0</v>
      </c>
      <c r="L150" s="93">
        <f t="shared" si="156"/>
        <v>12260</v>
      </c>
      <c r="M150" s="231">
        <f t="shared" si="156"/>
        <v>0</v>
      </c>
      <c r="N150" s="73">
        <f t="shared" si="156"/>
        <v>0</v>
      </c>
      <c r="O150" s="87">
        <f>SUM(O151:O157)</f>
        <v>0</v>
      </c>
      <c r="P150" s="312"/>
      <c r="Q150" s="331"/>
      <c r="R150" s="405"/>
      <c r="S150" s="405"/>
      <c r="T150" s="405"/>
    </row>
    <row r="151" spans="1:20" hidden="1" x14ac:dyDescent="0.25">
      <c r="A151" s="29">
        <v>2361</v>
      </c>
      <c r="B151" s="41" t="s">
        <v>146</v>
      </c>
      <c r="C151" s="190">
        <f t="shared" si="110"/>
        <v>0</v>
      </c>
      <c r="D151" s="265"/>
      <c r="E151" s="43"/>
      <c r="F151" s="88">
        <f t="shared" ref="F151:F158" si="157">D151+E151</f>
        <v>0</v>
      </c>
      <c r="G151" s="230"/>
      <c r="H151" s="43"/>
      <c r="I151" s="155">
        <f t="shared" ref="I151:I158" si="158">G151+H151</f>
        <v>0</v>
      </c>
      <c r="J151" s="265"/>
      <c r="K151" s="43"/>
      <c r="L151" s="88">
        <f t="shared" ref="L151:L158" si="159">J151+K151</f>
        <v>0</v>
      </c>
      <c r="M151" s="230"/>
      <c r="N151" s="43"/>
      <c r="O151" s="155">
        <f t="shared" ref="O151:O158" si="160">M151+N151</f>
        <v>0</v>
      </c>
      <c r="P151" s="311"/>
      <c r="Q151" s="331"/>
      <c r="R151" s="405"/>
      <c r="S151" s="405"/>
      <c r="T151" s="405"/>
    </row>
    <row r="152" spans="1:20" ht="24" hidden="1" x14ac:dyDescent="0.25">
      <c r="A152" s="29">
        <v>2362</v>
      </c>
      <c r="B152" s="41" t="s">
        <v>147</v>
      </c>
      <c r="C152" s="190">
        <f t="shared" si="110"/>
        <v>0</v>
      </c>
      <c r="D152" s="265"/>
      <c r="E152" s="43"/>
      <c r="F152" s="88">
        <f t="shared" si="157"/>
        <v>0</v>
      </c>
      <c r="G152" s="230"/>
      <c r="H152" s="43"/>
      <c r="I152" s="155">
        <f t="shared" si="158"/>
        <v>0</v>
      </c>
      <c r="J152" s="265"/>
      <c r="K152" s="43"/>
      <c r="L152" s="88">
        <f t="shared" si="159"/>
        <v>0</v>
      </c>
      <c r="M152" s="230"/>
      <c r="N152" s="43"/>
      <c r="O152" s="155">
        <f t="shared" si="160"/>
        <v>0</v>
      </c>
      <c r="P152" s="311"/>
      <c r="Q152" s="331"/>
      <c r="R152" s="405"/>
      <c r="S152" s="405"/>
      <c r="T152" s="405"/>
    </row>
    <row r="153" spans="1:20" x14ac:dyDescent="0.25">
      <c r="A153" s="29">
        <v>2363</v>
      </c>
      <c r="B153" s="41" t="s">
        <v>148</v>
      </c>
      <c r="C153" s="190">
        <f t="shared" si="110"/>
        <v>12260</v>
      </c>
      <c r="D153" s="265"/>
      <c r="E153" s="155"/>
      <c r="F153" s="311">
        <f t="shared" si="157"/>
        <v>0</v>
      </c>
      <c r="G153" s="230"/>
      <c r="H153" s="155"/>
      <c r="I153" s="311">
        <f t="shared" si="158"/>
        <v>0</v>
      </c>
      <c r="J153" s="265">
        <v>12260</v>
      </c>
      <c r="K153" s="43"/>
      <c r="L153" s="88">
        <f t="shared" si="159"/>
        <v>12260</v>
      </c>
      <c r="M153" s="230"/>
      <c r="N153" s="43"/>
      <c r="O153" s="155">
        <f t="shared" si="160"/>
        <v>0</v>
      </c>
      <c r="P153" s="311"/>
      <c r="Q153" s="331"/>
      <c r="R153" s="405"/>
      <c r="S153" s="405"/>
      <c r="T153" s="405"/>
    </row>
    <row r="154" spans="1:20" hidden="1" x14ac:dyDescent="0.25">
      <c r="A154" s="29">
        <v>2364</v>
      </c>
      <c r="B154" s="41" t="s">
        <v>149</v>
      </c>
      <c r="C154" s="190">
        <f t="shared" si="110"/>
        <v>0</v>
      </c>
      <c r="D154" s="265"/>
      <c r="E154" s="43"/>
      <c r="F154" s="88">
        <f t="shared" si="157"/>
        <v>0</v>
      </c>
      <c r="G154" s="230"/>
      <c r="H154" s="43"/>
      <c r="I154" s="155">
        <f t="shared" si="158"/>
        <v>0</v>
      </c>
      <c r="J154" s="265"/>
      <c r="K154" s="43"/>
      <c r="L154" s="88">
        <f t="shared" si="159"/>
        <v>0</v>
      </c>
      <c r="M154" s="230"/>
      <c r="N154" s="43"/>
      <c r="O154" s="155">
        <f t="shared" si="160"/>
        <v>0</v>
      </c>
      <c r="P154" s="311"/>
      <c r="Q154" s="331"/>
      <c r="R154" s="405"/>
      <c r="S154" s="405"/>
      <c r="T154" s="405"/>
    </row>
    <row r="155" spans="1:20" ht="12.75" hidden="1" customHeight="1" x14ac:dyDescent="0.25">
      <c r="A155" s="29">
        <v>2365</v>
      </c>
      <c r="B155" s="41" t="s">
        <v>150</v>
      </c>
      <c r="C155" s="190">
        <f t="shared" si="110"/>
        <v>0</v>
      </c>
      <c r="D155" s="265"/>
      <c r="E155" s="43"/>
      <c r="F155" s="88">
        <f t="shared" si="157"/>
        <v>0</v>
      </c>
      <c r="G155" s="230"/>
      <c r="H155" s="43"/>
      <c r="I155" s="155">
        <f t="shared" si="158"/>
        <v>0</v>
      </c>
      <c r="J155" s="265"/>
      <c r="K155" s="43"/>
      <c r="L155" s="88">
        <f t="shared" si="159"/>
        <v>0</v>
      </c>
      <c r="M155" s="230"/>
      <c r="N155" s="43"/>
      <c r="O155" s="155">
        <f t="shared" si="160"/>
        <v>0</v>
      </c>
      <c r="P155" s="311"/>
      <c r="Q155" s="331"/>
      <c r="R155" s="405"/>
      <c r="S155" s="405"/>
      <c r="T155" s="405"/>
    </row>
    <row r="156" spans="1:20" ht="36" hidden="1" x14ac:dyDescent="0.25">
      <c r="A156" s="29">
        <v>2366</v>
      </c>
      <c r="B156" s="41" t="s">
        <v>151</v>
      </c>
      <c r="C156" s="190">
        <f t="shared" si="110"/>
        <v>0</v>
      </c>
      <c r="D156" s="265"/>
      <c r="E156" s="43"/>
      <c r="F156" s="88">
        <f t="shared" si="157"/>
        <v>0</v>
      </c>
      <c r="G156" s="230"/>
      <c r="H156" s="43"/>
      <c r="I156" s="155">
        <f t="shared" si="158"/>
        <v>0</v>
      </c>
      <c r="J156" s="265"/>
      <c r="K156" s="43"/>
      <c r="L156" s="88">
        <f t="shared" si="159"/>
        <v>0</v>
      </c>
      <c r="M156" s="230"/>
      <c r="N156" s="43"/>
      <c r="O156" s="155">
        <f t="shared" si="160"/>
        <v>0</v>
      </c>
      <c r="P156" s="311"/>
      <c r="Q156" s="331"/>
      <c r="R156" s="405"/>
      <c r="S156" s="405"/>
      <c r="T156" s="405"/>
    </row>
    <row r="157" spans="1:20" ht="48" hidden="1" x14ac:dyDescent="0.25">
      <c r="A157" s="29">
        <v>2369</v>
      </c>
      <c r="B157" s="41" t="s">
        <v>152</v>
      </c>
      <c r="C157" s="190">
        <f t="shared" si="110"/>
        <v>0</v>
      </c>
      <c r="D157" s="265"/>
      <c r="E157" s="43"/>
      <c r="F157" s="88">
        <f t="shared" si="157"/>
        <v>0</v>
      </c>
      <c r="G157" s="230"/>
      <c r="H157" s="43"/>
      <c r="I157" s="155">
        <f t="shared" si="158"/>
        <v>0</v>
      </c>
      <c r="J157" s="265"/>
      <c r="K157" s="43"/>
      <c r="L157" s="88">
        <f t="shared" si="159"/>
        <v>0</v>
      </c>
      <c r="M157" s="230"/>
      <c r="N157" s="43"/>
      <c r="O157" s="155">
        <f t="shared" si="160"/>
        <v>0</v>
      </c>
      <c r="P157" s="311"/>
      <c r="Q157" s="331"/>
      <c r="R157" s="405"/>
      <c r="S157" s="405"/>
      <c r="T157" s="405"/>
    </row>
    <row r="158" spans="1:20" x14ac:dyDescent="0.25">
      <c r="A158" s="70">
        <v>2370</v>
      </c>
      <c r="B158" s="55" t="s">
        <v>153</v>
      </c>
      <c r="C158" s="195">
        <f t="shared" si="110"/>
        <v>2800</v>
      </c>
      <c r="D158" s="262">
        <v>2800</v>
      </c>
      <c r="E158" s="156"/>
      <c r="F158" s="313">
        <f t="shared" si="157"/>
        <v>2800</v>
      </c>
      <c r="G158" s="232"/>
      <c r="H158" s="156"/>
      <c r="I158" s="313">
        <f t="shared" si="158"/>
        <v>0</v>
      </c>
      <c r="J158" s="262"/>
      <c r="K158" s="74"/>
      <c r="L158" s="173">
        <f t="shared" si="159"/>
        <v>0</v>
      </c>
      <c r="M158" s="232"/>
      <c r="N158" s="74"/>
      <c r="O158" s="156">
        <f t="shared" si="160"/>
        <v>0</v>
      </c>
      <c r="P158" s="313"/>
      <c r="Q158" s="331"/>
      <c r="R158" s="405"/>
      <c r="S158" s="405"/>
      <c r="T158" s="405"/>
    </row>
    <row r="159" spans="1:20" hidden="1" x14ac:dyDescent="0.25">
      <c r="A159" s="70">
        <v>2380</v>
      </c>
      <c r="B159" s="55" t="s">
        <v>154</v>
      </c>
      <c r="C159" s="195">
        <f t="shared" si="110"/>
        <v>0</v>
      </c>
      <c r="D159" s="82">
        <f>SUM(D160:D161)</f>
        <v>0</v>
      </c>
      <c r="E159" s="71">
        <f t="shared" ref="E159" si="161">SUM(E160:E161)</f>
        <v>0</v>
      </c>
      <c r="F159" s="172">
        <f>SUM(F160:F161)</f>
        <v>0</v>
      </c>
      <c r="G159" s="229">
        <f>SUM(G160:G161)</f>
        <v>0</v>
      </c>
      <c r="H159" s="71">
        <f t="shared" ref="H159:I159" si="162">SUM(H160:H161)</f>
        <v>0</v>
      </c>
      <c r="I159" s="153">
        <f t="shared" si="162"/>
        <v>0</v>
      </c>
      <c r="J159" s="82">
        <f>SUM(J160:J161)</f>
        <v>0</v>
      </c>
      <c r="K159" s="71">
        <f t="shared" ref="K159:N159" si="163">SUM(K160:K161)</f>
        <v>0</v>
      </c>
      <c r="L159" s="172">
        <f t="shared" si="163"/>
        <v>0</v>
      </c>
      <c r="M159" s="229">
        <f t="shared" si="163"/>
        <v>0</v>
      </c>
      <c r="N159" s="71">
        <f t="shared" si="163"/>
        <v>0</v>
      </c>
      <c r="O159" s="153">
        <f>SUM(O160:O161)</f>
        <v>0</v>
      </c>
      <c r="P159" s="309"/>
      <c r="Q159" s="331"/>
      <c r="R159" s="405"/>
      <c r="S159" s="405"/>
      <c r="T159" s="405"/>
    </row>
    <row r="160" spans="1:20" hidden="1" x14ac:dyDescent="0.25">
      <c r="A160" s="26">
        <v>2381</v>
      </c>
      <c r="B160" s="38" t="s">
        <v>155</v>
      </c>
      <c r="C160" s="189">
        <f t="shared" si="110"/>
        <v>0</v>
      </c>
      <c r="D160" s="264"/>
      <c r="E160" s="40"/>
      <c r="F160" s="89">
        <f t="shared" ref="F160:F163" si="164">D160+E160</f>
        <v>0</v>
      </c>
      <c r="G160" s="220"/>
      <c r="H160" s="40"/>
      <c r="I160" s="154">
        <f t="shared" ref="I160:I163" si="165">G160+H160</f>
        <v>0</v>
      </c>
      <c r="J160" s="264"/>
      <c r="K160" s="40"/>
      <c r="L160" s="89">
        <f t="shared" ref="L160:L163" si="166">J160+K160</f>
        <v>0</v>
      </c>
      <c r="M160" s="220"/>
      <c r="N160" s="40"/>
      <c r="O160" s="154">
        <f t="shared" ref="O160:O163" si="167">M160+N160</f>
        <v>0</v>
      </c>
      <c r="P160" s="310"/>
      <c r="Q160" s="331"/>
      <c r="R160" s="405"/>
      <c r="S160" s="405"/>
      <c r="T160" s="405"/>
    </row>
    <row r="161" spans="1:20" ht="24" hidden="1" x14ac:dyDescent="0.25">
      <c r="A161" s="29">
        <v>2389</v>
      </c>
      <c r="B161" s="41" t="s">
        <v>156</v>
      </c>
      <c r="C161" s="190">
        <f t="shared" si="110"/>
        <v>0</v>
      </c>
      <c r="D161" s="265"/>
      <c r="E161" s="43"/>
      <c r="F161" s="88">
        <f t="shared" si="164"/>
        <v>0</v>
      </c>
      <c r="G161" s="230"/>
      <c r="H161" s="43"/>
      <c r="I161" s="155">
        <f t="shared" si="165"/>
        <v>0</v>
      </c>
      <c r="J161" s="265"/>
      <c r="K161" s="43"/>
      <c r="L161" s="88">
        <f t="shared" si="166"/>
        <v>0</v>
      </c>
      <c r="M161" s="230"/>
      <c r="N161" s="43"/>
      <c r="O161" s="155">
        <f t="shared" si="167"/>
        <v>0</v>
      </c>
      <c r="P161" s="311"/>
      <c r="Q161" s="331"/>
      <c r="R161" s="405"/>
      <c r="S161" s="405"/>
      <c r="T161" s="405"/>
    </row>
    <row r="162" spans="1:20" hidden="1" x14ac:dyDescent="0.25">
      <c r="A162" s="70">
        <v>2390</v>
      </c>
      <c r="B162" s="55" t="s">
        <v>157</v>
      </c>
      <c r="C162" s="195">
        <f t="shared" si="110"/>
        <v>0</v>
      </c>
      <c r="D162" s="262"/>
      <c r="E162" s="74"/>
      <c r="F162" s="173">
        <f t="shared" si="164"/>
        <v>0</v>
      </c>
      <c r="G162" s="232"/>
      <c r="H162" s="74"/>
      <c r="I162" s="156">
        <f t="shared" si="165"/>
        <v>0</v>
      </c>
      <c r="J162" s="262"/>
      <c r="K162" s="74"/>
      <c r="L162" s="173">
        <f t="shared" si="166"/>
        <v>0</v>
      </c>
      <c r="M162" s="232"/>
      <c r="N162" s="74"/>
      <c r="O162" s="156">
        <f t="shared" si="167"/>
        <v>0</v>
      </c>
      <c r="P162" s="313"/>
      <c r="Q162" s="331"/>
      <c r="R162" s="405"/>
      <c r="S162" s="405"/>
      <c r="T162" s="405"/>
    </row>
    <row r="163" spans="1:20" hidden="1" x14ac:dyDescent="0.25">
      <c r="A163" s="34">
        <v>2400</v>
      </c>
      <c r="B163" s="69" t="s">
        <v>158</v>
      </c>
      <c r="C163" s="188">
        <f t="shared" si="110"/>
        <v>0</v>
      </c>
      <c r="D163" s="249"/>
      <c r="E163" s="76"/>
      <c r="F163" s="177">
        <f t="shared" si="164"/>
        <v>0</v>
      </c>
      <c r="G163" s="234"/>
      <c r="H163" s="76"/>
      <c r="I163" s="157">
        <f t="shared" si="165"/>
        <v>0</v>
      </c>
      <c r="J163" s="249"/>
      <c r="K163" s="76"/>
      <c r="L163" s="177">
        <f t="shared" si="166"/>
        <v>0</v>
      </c>
      <c r="M163" s="234"/>
      <c r="N163" s="76"/>
      <c r="O163" s="157">
        <f t="shared" si="167"/>
        <v>0</v>
      </c>
      <c r="P163" s="317"/>
      <c r="Q163" s="331"/>
      <c r="R163" s="405"/>
      <c r="S163" s="405"/>
      <c r="T163" s="405"/>
    </row>
    <row r="164" spans="1:20" ht="24" x14ac:dyDescent="0.25">
      <c r="A164" s="34">
        <v>2500</v>
      </c>
      <c r="B164" s="69" t="s">
        <v>159</v>
      </c>
      <c r="C164" s="188">
        <f t="shared" si="110"/>
        <v>81</v>
      </c>
      <c r="D164" s="127">
        <f>SUM(D165,D170)</f>
        <v>81</v>
      </c>
      <c r="E164" s="120">
        <f t="shared" ref="E164" si="168">SUM(E165,E170)</f>
        <v>0</v>
      </c>
      <c r="F164" s="314">
        <f>SUM(F165,F170)</f>
        <v>81</v>
      </c>
      <c r="G164" s="228">
        <f t="shared" ref="G164:O164" si="169">SUM(G165,G170)</f>
        <v>0</v>
      </c>
      <c r="H164" s="120">
        <f t="shared" si="169"/>
        <v>0</v>
      </c>
      <c r="I164" s="314">
        <f t="shared" si="169"/>
        <v>0</v>
      </c>
      <c r="J164" s="127">
        <f t="shared" si="169"/>
        <v>0</v>
      </c>
      <c r="K164" s="36">
        <f t="shared" si="169"/>
        <v>0</v>
      </c>
      <c r="L164" s="174">
        <f t="shared" si="169"/>
        <v>0</v>
      </c>
      <c r="M164" s="228">
        <f t="shared" si="169"/>
        <v>0</v>
      </c>
      <c r="N164" s="36">
        <f t="shared" si="169"/>
        <v>0</v>
      </c>
      <c r="O164" s="120">
        <f t="shared" si="169"/>
        <v>0</v>
      </c>
      <c r="P164" s="308"/>
      <c r="Q164" s="331"/>
      <c r="R164" s="405"/>
      <c r="S164" s="405"/>
      <c r="T164" s="405"/>
    </row>
    <row r="165" spans="1:20" ht="16.5" customHeight="1" x14ac:dyDescent="0.25">
      <c r="A165" s="686">
        <v>2510</v>
      </c>
      <c r="B165" s="38" t="s">
        <v>160</v>
      </c>
      <c r="C165" s="189">
        <f t="shared" si="110"/>
        <v>81</v>
      </c>
      <c r="D165" s="128">
        <f>SUM(D166:D169)</f>
        <v>81</v>
      </c>
      <c r="E165" s="86">
        <f t="shared" ref="E165" si="170">SUM(E166:E169)</f>
        <v>0</v>
      </c>
      <c r="F165" s="315">
        <f>SUM(F166:F169)</f>
        <v>81</v>
      </c>
      <c r="G165" s="233">
        <f t="shared" ref="G165:O165" si="171">SUM(G166:G169)</f>
        <v>0</v>
      </c>
      <c r="H165" s="86">
        <f t="shared" si="171"/>
        <v>0</v>
      </c>
      <c r="I165" s="315">
        <f t="shared" si="171"/>
        <v>0</v>
      </c>
      <c r="J165" s="128">
        <f t="shared" si="171"/>
        <v>0</v>
      </c>
      <c r="K165" s="75">
        <f t="shared" si="171"/>
        <v>0</v>
      </c>
      <c r="L165" s="175">
        <f t="shared" si="171"/>
        <v>0</v>
      </c>
      <c r="M165" s="233">
        <f t="shared" si="171"/>
        <v>0</v>
      </c>
      <c r="N165" s="75">
        <f t="shared" si="171"/>
        <v>0</v>
      </c>
      <c r="O165" s="158">
        <f t="shared" si="171"/>
        <v>0</v>
      </c>
      <c r="P165" s="318"/>
      <c r="Q165" s="331"/>
      <c r="R165" s="405"/>
      <c r="S165" s="405"/>
      <c r="T165" s="405"/>
    </row>
    <row r="166" spans="1:20" ht="24" hidden="1" x14ac:dyDescent="0.25">
      <c r="A166" s="30">
        <v>2512</v>
      </c>
      <c r="B166" s="41" t="s">
        <v>161</v>
      </c>
      <c r="C166" s="190">
        <f t="shared" si="110"/>
        <v>0</v>
      </c>
      <c r="D166" s="265"/>
      <c r="E166" s="43"/>
      <c r="F166" s="88">
        <f t="shared" ref="F166:F171" si="172">D166+E166</f>
        <v>0</v>
      </c>
      <c r="G166" s="230"/>
      <c r="H166" s="43"/>
      <c r="I166" s="155">
        <f t="shared" ref="I166:I171" si="173">G166+H166</f>
        <v>0</v>
      </c>
      <c r="J166" s="265"/>
      <c r="K166" s="43"/>
      <c r="L166" s="88">
        <f t="shared" ref="L166:L171" si="174">J166+K166</f>
        <v>0</v>
      </c>
      <c r="M166" s="230"/>
      <c r="N166" s="43"/>
      <c r="O166" s="155">
        <f t="shared" ref="O166:O171" si="175">M166+N166</f>
        <v>0</v>
      </c>
      <c r="P166" s="311"/>
      <c r="Q166" s="331"/>
      <c r="R166" s="405"/>
      <c r="S166" s="405"/>
      <c r="T166" s="405"/>
    </row>
    <row r="167" spans="1:20" ht="36" hidden="1" x14ac:dyDescent="0.25">
      <c r="A167" s="30">
        <v>2513</v>
      </c>
      <c r="B167" s="41" t="s">
        <v>162</v>
      </c>
      <c r="C167" s="190">
        <f t="shared" si="110"/>
        <v>0</v>
      </c>
      <c r="D167" s="265"/>
      <c r="E167" s="43"/>
      <c r="F167" s="88">
        <f t="shared" si="172"/>
        <v>0</v>
      </c>
      <c r="G167" s="230"/>
      <c r="H167" s="43"/>
      <c r="I167" s="155">
        <f t="shared" si="173"/>
        <v>0</v>
      </c>
      <c r="J167" s="265"/>
      <c r="K167" s="43"/>
      <c r="L167" s="88">
        <f t="shared" si="174"/>
        <v>0</v>
      </c>
      <c r="M167" s="230"/>
      <c r="N167" s="43"/>
      <c r="O167" s="155">
        <f t="shared" si="175"/>
        <v>0</v>
      </c>
      <c r="P167" s="311"/>
      <c r="Q167" s="331"/>
      <c r="R167" s="405"/>
      <c r="S167" s="405"/>
      <c r="T167" s="405"/>
    </row>
    <row r="168" spans="1:20" ht="24" hidden="1" x14ac:dyDescent="0.25">
      <c r="A168" s="30">
        <v>2515</v>
      </c>
      <c r="B168" s="41" t="s">
        <v>163</v>
      </c>
      <c r="C168" s="190">
        <f t="shared" si="110"/>
        <v>0</v>
      </c>
      <c r="D168" s="265"/>
      <c r="E168" s="43"/>
      <c r="F168" s="88">
        <f t="shared" si="172"/>
        <v>0</v>
      </c>
      <c r="G168" s="230"/>
      <c r="H168" s="43"/>
      <c r="I168" s="155">
        <f t="shared" si="173"/>
        <v>0</v>
      </c>
      <c r="J168" s="265"/>
      <c r="K168" s="43"/>
      <c r="L168" s="88">
        <f t="shared" si="174"/>
        <v>0</v>
      </c>
      <c r="M168" s="230"/>
      <c r="N168" s="43"/>
      <c r="O168" s="155">
        <f t="shared" si="175"/>
        <v>0</v>
      </c>
      <c r="P168" s="311"/>
      <c r="Q168" s="331"/>
      <c r="R168" s="405"/>
      <c r="S168" s="405"/>
      <c r="T168" s="405"/>
    </row>
    <row r="169" spans="1:20" ht="24" x14ac:dyDescent="0.25">
      <c r="A169" s="30">
        <v>2519</v>
      </c>
      <c r="B169" s="41" t="s">
        <v>164</v>
      </c>
      <c r="C169" s="190">
        <f t="shared" si="110"/>
        <v>81</v>
      </c>
      <c r="D169" s="265">
        <v>81</v>
      </c>
      <c r="E169" s="155"/>
      <c r="F169" s="311">
        <f t="shared" si="172"/>
        <v>81</v>
      </c>
      <c r="G169" s="230"/>
      <c r="H169" s="155"/>
      <c r="I169" s="311">
        <f t="shared" si="173"/>
        <v>0</v>
      </c>
      <c r="J169" s="265"/>
      <c r="K169" s="43"/>
      <c r="L169" s="88">
        <f t="shared" si="174"/>
        <v>0</v>
      </c>
      <c r="M169" s="230"/>
      <c r="N169" s="43"/>
      <c r="O169" s="155">
        <f t="shared" si="175"/>
        <v>0</v>
      </c>
      <c r="P169" s="442"/>
      <c r="Q169" s="331"/>
      <c r="R169" s="405"/>
      <c r="S169" s="405"/>
      <c r="T169" s="405"/>
    </row>
    <row r="170" spans="1:20" ht="24" hidden="1" x14ac:dyDescent="0.25">
      <c r="A170" s="72">
        <v>2520</v>
      </c>
      <c r="B170" s="41" t="s">
        <v>165</v>
      </c>
      <c r="C170" s="190">
        <f t="shared" si="110"/>
        <v>0</v>
      </c>
      <c r="D170" s="265"/>
      <c r="E170" s="43"/>
      <c r="F170" s="88">
        <f t="shared" si="172"/>
        <v>0</v>
      </c>
      <c r="G170" s="230"/>
      <c r="H170" s="43"/>
      <c r="I170" s="155">
        <f t="shared" si="173"/>
        <v>0</v>
      </c>
      <c r="J170" s="265"/>
      <c r="K170" s="43"/>
      <c r="L170" s="88">
        <f t="shared" si="174"/>
        <v>0</v>
      </c>
      <c r="M170" s="230"/>
      <c r="N170" s="43"/>
      <c r="O170" s="155">
        <f t="shared" si="175"/>
        <v>0</v>
      </c>
      <c r="P170" s="311"/>
      <c r="Q170" s="331"/>
      <c r="R170" s="405"/>
      <c r="S170" s="405"/>
      <c r="T170" s="405"/>
    </row>
    <row r="171" spans="1:20" s="77" customFormat="1" ht="48" hidden="1" x14ac:dyDescent="0.25">
      <c r="A171" s="17">
        <v>2800</v>
      </c>
      <c r="B171" s="38" t="s">
        <v>166</v>
      </c>
      <c r="C171" s="189">
        <f t="shared" si="110"/>
        <v>0</v>
      </c>
      <c r="D171" s="264"/>
      <c r="E171" s="40"/>
      <c r="F171" s="166">
        <f t="shared" si="172"/>
        <v>0</v>
      </c>
      <c r="G171" s="212"/>
      <c r="H171" s="28"/>
      <c r="I171" s="143">
        <f t="shared" si="173"/>
        <v>0</v>
      </c>
      <c r="J171" s="245"/>
      <c r="K171" s="28"/>
      <c r="L171" s="166">
        <f t="shared" si="174"/>
        <v>0</v>
      </c>
      <c r="M171" s="212"/>
      <c r="N171" s="28"/>
      <c r="O171" s="143">
        <f t="shared" si="175"/>
        <v>0</v>
      </c>
      <c r="P171" s="293"/>
      <c r="Q171" s="341"/>
      <c r="R171" s="405"/>
      <c r="S171" s="405"/>
      <c r="T171" s="405"/>
    </row>
    <row r="172" spans="1:20" hidden="1" x14ac:dyDescent="0.25">
      <c r="A172" s="67">
        <v>3000</v>
      </c>
      <c r="B172" s="67" t="s">
        <v>167</v>
      </c>
      <c r="C172" s="200">
        <f t="shared" si="110"/>
        <v>0</v>
      </c>
      <c r="D172" s="134">
        <f>SUM(D173,D183)</f>
        <v>0</v>
      </c>
      <c r="E172" s="68">
        <f t="shared" ref="E172" si="176">SUM(E173,E183)</f>
        <v>0</v>
      </c>
      <c r="F172" s="170">
        <f>SUM(F173,F183)</f>
        <v>0</v>
      </c>
      <c r="G172" s="227">
        <f>SUM(G173,G183)</f>
        <v>0</v>
      </c>
      <c r="H172" s="68">
        <f t="shared" ref="H172:I172" si="177">SUM(H173,H183)</f>
        <v>0</v>
      </c>
      <c r="I172" s="122">
        <f t="shared" si="177"/>
        <v>0</v>
      </c>
      <c r="J172" s="134">
        <f>SUM(J173,J183)</f>
        <v>0</v>
      </c>
      <c r="K172" s="68">
        <f t="shared" ref="K172:N172" si="178">SUM(K173,K183)</f>
        <v>0</v>
      </c>
      <c r="L172" s="170">
        <f t="shared" si="178"/>
        <v>0</v>
      </c>
      <c r="M172" s="227">
        <f t="shared" si="178"/>
        <v>0</v>
      </c>
      <c r="N172" s="68">
        <f t="shared" si="178"/>
        <v>0</v>
      </c>
      <c r="O172" s="122">
        <f>SUM(O173,O183)</f>
        <v>0</v>
      </c>
      <c r="P172" s="307"/>
      <c r="Q172" s="331"/>
      <c r="R172" s="405"/>
      <c r="S172" s="405"/>
      <c r="T172" s="405"/>
    </row>
    <row r="173" spans="1:20" ht="24" hidden="1" x14ac:dyDescent="0.25">
      <c r="A173" s="34">
        <v>3200</v>
      </c>
      <c r="B173" s="78" t="s">
        <v>168</v>
      </c>
      <c r="C173" s="188">
        <f t="shared" si="110"/>
        <v>0</v>
      </c>
      <c r="D173" s="127">
        <f>SUM(D174,D178)</f>
        <v>0</v>
      </c>
      <c r="E173" s="36">
        <f t="shared" ref="E173" si="179">SUM(E174,E178)</f>
        <v>0</v>
      </c>
      <c r="F173" s="174">
        <f>SUM(F174,F178)</f>
        <v>0</v>
      </c>
      <c r="G173" s="228">
        <f t="shared" ref="G173:O173" si="180">SUM(G174,G178)</f>
        <v>0</v>
      </c>
      <c r="H173" s="36">
        <f t="shared" si="180"/>
        <v>0</v>
      </c>
      <c r="I173" s="120">
        <f t="shared" si="180"/>
        <v>0</v>
      </c>
      <c r="J173" s="127">
        <f t="shared" si="180"/>
        <v>0</v>
      </c>
      <c r="K173" s="36">
        <f t="shared" si="180"/>
        <v>0</v>
      </c>
      <c r="L173" s="174">
        <f t="shared" si="180"/>
        <v>0</v>
      </c>
      <c r="M173" s="228">
        <f t="shared" si="180"/>
        <v>0</v>
      </c>
      <c r="N173" s="36">
        <f t="shared" si="180"/>
        <v>0</v>
      </c>
      <c r="O173" s="121">
        <f t="shared" si="180"/>
        <v>0</v>
      </c>
      <c r="P173" s="308"/>
      <c r="Q173" s="331"/>
      <c r="R173" s="405"/>
      <c r="S173" s="405"/>
      <c r="T173" s="405"/>
    </row>
    <row r="174" spans="1:20" ht="36" hidden="1" x14ac:dyDescent="0.25">
      <c r="A174" s="686">
        <v>3260</v>
      </c>
      <c r="B174" s="38" t="s">
        <v>169</v>
      </c>
      <c r="C174" s="189">
        <f t="shared" si="110"/>
        <v>0</v>
      </c>
      <c r="D174" s="128">
        <f>SUM(D175:D177)</f>
        <v>0</v>
      </c>
      <c r="E174" s="75">
        <f t="shared" ref="E174" si="181">SUM(E175:E177)</f>
        <v>0</v>
      </c>
      <c r="F174" s="175">
        <f>SUM(F175:F177)</f>
        <v>0</v>
      </c>
      <c r="G174" s="233">
        <f>SUM(G175:G177)</f>
        <v>0</v>
      </c>
      <c r="H174" s="75">
        <f t="shared" ref="H174:I174" si="182">SUM(H175:H177)</f>
        <v>0</v>
      </c>
      <c r="I174" s="86">
        <f t="shared" si="182"/>
        <v>0</v>
      </c>
      <c r="J174" s="128">
        <f>SUM(J175:J177)</f>
        <v>0</v>
      </c>
      <c r="K174" s="75">
        <f t="shared" ref="K174:N174" si="183">SUM(K175:K177)</f>
        <v>0</v>
      </c>
      <c r="L174" s="175">
        <f t="shared" si="183"/>
        <v>0</v>
      </c>
      <c r="M174" s="233">
        <f t="shared" si="183"/>
        <v>0</v>
      </c>
      <c r="N174" s="75">
        <f t="shared" si="183"/>
        <v>0</v>
      </c>
      <c r="O174" s="86">
        <f>SUM(O175:O177)</f>
        <v>0</v>
      </c>
      <c r="P174" s="315"/>
      <c r="Q174" s="331"/>
      <c r="R174" s="405"/>
      <c r="S174" s="405"/>
      <c r="T174" s="405"/>
    </row>
    <row r="175" spans="1:20" ht="24" hidden="1" x14ac:dyDescent="0.25">
      <c r="A175" s="30">
        <v>3261</v>
      </c>
      <c r="B175" s="41" t="s">
        <v>170</v>
      </c>
      <c r="C175" s="190">
        <f t="shared" si="110"/>
        <v>0</v>
      </c>
      <c r="D175" s="265"/>
      <c r="E175" s="43"/>
      <c r="F175" s="88">
        <f t="shared" ref="F175:F177" si="184">D175+E175</f>
        <v>0</v>
      </c>
      <c r="G175" s="230"/>
      <c r="H175" s="43"/>
      <c r="I175" s="155">
        <f t="shared" ref="I175:I177" si="185">G175+H175</f>
        <v>0</v>
      </c>
      <c r="J175" s="265"/>
      <c r="K175" s="43"/>
      <c r="L175" s="88">
        <f t="shared" ref="L175:L177" si="186">J175+K175</f>
        <v>0</v>
      </c>
      <c r="M175" s="230"/>
      <c r="N175" s="43"/>
      <c r="O175" s="155">
        <f t="shared" ref="O175:O177" si="187">M175+N175</f>
        <v>0</v>
      </c>
      <c r="P175" s="311"/>
      <c r="Q175" s="331"/>
      <c r="R175" s="405"/>
      <c r="S175" s="405"/>
      <c r="T175" s="405"/>
    </row>
    <row r="176" spans="1:20" ht="36" hidden="1" x14ac:dyDescent="0.25">
      <c r="A176" s="30">
        <v>3262</v>
      </c>
      <c r="B176" s="41" t="s">
        <v>171</v>
      </c>
      <c r="C176" s="190">
        <f t="shared" si="110"/>
        <v>0</v>
      </c>
      <c r="D176" s="265"/>
      <c r="E176" s="43"/>
      <c r="F176" s="88">
        <f t="shared" si="184"/>
        <v>0</v>
      </c>
      <c r="G176" s="230"/>
      <c r="H176" s="43"/>
      <c r="I176" s="155">
        <f t="shared" si="185"/>
        <v>0</v>
      </c>
      <c r="J176" s="265"/>
      <c r="K176" s="43"/>
      <c r="L176" s="88">
        <f t="shared" si="186"/>
        <v>0</v>
      </c>
      <c r="M176" s="230"/>
      <c r="N176" s="43"/>
      <c r="O176" s="155">
        <f t="shared" si="187"/>
        <v>0</v>
      </c>
      <c r="P176" s="311"/>
      <c r="Q176" s="331"/>
      <c r="R176" s="405"/>
      <c r="S176" s="405"/>
      <c r="T176" s="405"/>
    </row>
    <row r="177" spans="1:20" ht="24" hidden="1" x14ac:dyDescent="0.25">
      <c r="A177" s="30">
        <v>3263</v>
      </c>
      <c r="B177" s="41" t="s">
        <v>172</v>
      </c>
      <c r="C177" s="190">
        <f t="shared" ref="C177:C240" si="188">SUM(F177,I177,L177,O177)</f>
        <v>0</v>
      </c>
      <c r="D177" s="265"/>
      <c r="E177" s="43"/>
      <c r="F177" s="88">
        <f t="shared" si="184"/>
        <v>0</v>
      </c>
      <c r="G177" s="230"/>
      <c r="H177" s="43"/>
      <c r="I177" s="155">
        <f t="shared" si="185"/>
        <v>0</v>
      </c>
      <c r="J177" s="265"/>
      <c r="K177" s="43"/>
      <c r="L177" s="88">
        <f t="shared" si="186"/>
        <v>0</v>
      </c>
      <c r="M177" s="230"/>
      <c r="N177" s="43"/>
      <c r="O177" s="155">
        <f t="shared" si="187"/>
        <v>0</v>
      </c>
      <c r="P177" s="311"/>
      <c r="Q177" s="331"/>
      <c r="R177" s="405"/>
      <c r="S177" s="405"/>
      <c r="T177" s="405"/>
    </row>
    <row r="178" spans="1:20" ht="84" hidden="1" x14ac:dyDescent="0.25">
      <c r="A178" s="686">
        <v>3290</v>
      </c>
      <c r="B178" s="38" t="s">
        <v>300</v>
      </c>
      <c r="C178" s="201">
        <f t="shared" si="188"/>
        <v>0</v>
      </c>
      <c r="D178" s="128">
        <f>SUM(D179:D182)</f>
        <v>0</v>
      </c>
      <c r="E178" s="75">
        <f t="shared" ref="E178" si="189">SUM(E179:E182)</f>
        <v>0</v>
      </c>
      <c r="F178" s="175">
        <f>SUM(F179:F182)</f>
        <v>0</v>
      </c>
      <c r="G178" s="233">
        <f t="shared" ref="G178:O178" si="190">SUM(G179:G182)</f>
        <v>0</v>
      </c>
      <c r="H178" s="75">
        <f t="shared" si="190"/>
        <v>0</v>
      </c>
      <c r="I178" s="86">
        <f t="shared" si="190"/>
        <v>0</v>
      </c>
      <c r="J178" s="128">
        <f t="shared" si="190"/>
        <v>0</v>
      </c>
      <c r="K178" s="75">
        <f t="shared" si="190"/>
        <v>0</v>
      </c>
      <c r="L178" s="175">
        <f t="shared" si="190"/>
        <v>0</v>
      </c>
      <c r="M178" s="233">
        <f t="shared" si="190"/>
        <v>0</v>
      </c>
      <c r="N178" s="75">
        <f t="shared" si="190"/>
        <v>0</v>
      </c>
      <c r="O178" s="159">
        <f t="shared" si="190"/>
        <v>0</v>
      </c>
      <c r="P178" s="319"/>
      <c r="Q178" s="331"/>
      <c r="R178" s="405"/>
      <c r="S178" s="405"/>
      <c r="T178" s="405"/>
    </row>
    <row r="179" spans="1:20" ht="72" hidden="1" x14ac:dyDescent="0.25">
      <c r="A179" s="30">
        <v>3291</v>
      </c>
      <c r="B179" s="41" t="s">
        <v>173</v>
      </c>
      <c r="C179" s="190">
        <f t="shared" si="188"/>
        <v>0</v>
      </c>
      <c r="D179" s="265"/>
      <c r="E179" s="43"/>
      <c r="F179" s="88">
        <f t="shared" ref="F179:F182" si="191">D179+E179</f>
        <v>0</v>
      </c>
      <c r="G179" s="230"/>
      <c r="H179" s="43"/>
      <c r="I179" s="155">
        <f t="shared" ref="I179:I182" si="192">G179+H179</f>
        <v>0</v>
      </c>
      <c r="J179" s="265"/>
      <c r="K179" s="43"/>
      <c r="L179" s="88">
        <f t="shared" ref="L179:L182" si="193">J179+K179</f>
        <v>0</v>
      </c>
      <c r="M179" s="230"/>
      <c r="N179" s="43"/>
      <c r="O179" s="155">
        <f t="shared" ref="O179:O182" si="194">M179+N179</f>
        <v>0</v>
      </c>
      <c r="P179" s="311"/>
      <c r="Q179" s="331"/>
      <c r="R179" s="405"/>
      <c r="S179" s="405"/>
      <c r="T179" s="405"/>
    </row>
    <row r="180" spans="1:20" ht="72" hidden="1" x14ac:dyDescent="0.25">
      <c r="A180" s="30">
        <v>3292</v>
      </c>
      <c r="B180" s="41" t="s">
        <v>174</v>
      </c>
      <c r="C180" s="190">
        <f t="shared" si="188"/>
        <v>0</v>
      </c>
      <c r="D180" s="265"/>
      <c r="E180" s="43"/>
      <c r="F180" s="88">
        <f t="shared" si="191"/>
        <v>0</v>
      </c>
      <c r="G180" s="230"/>
      <c r="H180" s="43"/>
      <c r="I180" s="155">
        <f t="shared" si="192"/>
        <v>0</v>
      </c>
      <c r="J180" s="265"/>
      <c r="K180" s="43"/>
      <c r="L180" s="88">
        <f t="shared" si="193"/>
        <v>0</v>
      </c>
      <c r="M180" s="230"/>
      <c r="N180" s="43"/>
      <c r="O180" s="155">
        <f t="shared" si="194"/>
        <v>0</v>
      </c>
      <c r="P180" s="311"/>
      <c r="Q180" s="331"/>
      <c r="R180" s="405"/>
      <c r="S180" s="405"/>
      <c r="T180" s="405"/>
    </row>
    <row r="181" spans="1:20" ht="72" hidden="1" x14ac:dyDescent="0.25">
      <c r="A181" s="30">
        <v>3293</v>
      </c>
      <c r="B181" s="41" t="s">
        <v>175</v>
      </c>
      <c r="C181" s="190">
        <f t="shared" si="188"/>
        <v>0</v>
      </c>
      <c r="D181" s="265"/>
      <c r="E181" s="43"/>
      <c r="F181" s="88">
        <f t="shared" si="191"/>
        <v>0</v>
      </c>
      <c r="G181" s="230"/>
      <c r="H181" s="43"/>
      <c r="I181" s="155">
        <f t="shared" si="192"/>
        <v>0</v>
      </c>
      <c r="J181" s="265"/>
      <c r="K181" s="43"/>
      <c r="L181" s="88">
        <f t="shared" si="193"/>
        <v>0</v>
      </c>
      <c r="M181" s="230"/>
      <c r="N181" s="43"/>
      <c r="O181" s="155">
        <f t="shared" si="194"/>
        <v>0</v>
      </c>
      <c r="P181" s="311"/>
      <c r="Q181" s="331"/>
      <c r="R181" s="405"/>
      <c r="S181" s="405"/>
      <c r="T181" s="405"/>
    </row>
    <row r="182" spans="1:20" ht="60" hidden="1" x14ac:dyDescent="0.25">
      <c r="A182" s="79">
        <v>3294</v>
      </c>
      <c r="B182" s="41" t="s">
        <v>176</v>
      </c>
      <c r="C182" s="201">
        <f t="shared" si="188"/>
        <v>0</v>
      </c>
      <c r="D182" s="266"/>
      <c r="E182" s="80"/>
      <c r="F182" s="178">
        <f t="shared" si="191"/>
        <v>0</v>
      </c>
      <c r="G182" s="235"/>
      <c r="H182" s="80"/>
      <c r="I182" s="160">
        <f t="shared" si="192"/>
        <v>0</v>
      </c>
      <c r="J182" s="266"/>
      <c r="K182" s="80"/>
      <c r="L182" s="178">
        <f t="shared" si="193"/>
        <v>0</v>
      </c>
      <c r="M182" s="235"/>
      <c r="N182" s="80"/>
      <c r="O182" s="160">
        <f t="shared" si="194"/>
        <v>0</v>
      </c>
      <c r="P182" s="320"/>
      <c r="Q182" s="331"/>
      <c r="R182" s="405"/>
      <c r="S182" s="405"/>
      <c r="T182" s="405"/>
    </row>
    <row r="183" spans="1:20" ht="48" hidden="1" x14ac:dyDescent="0.25">
      <c r="A183" s="49">
        <v>3300</v>
      </c>
      <c r="B183" s="78" t="s">
        <v>177</v>
      </c>
      <c r="C183" s="202">
        <f t="shared" si="188"/>
        <v>0</v>
      </c>
      <c r="D183" s="135">
        <f>SUM(D184:D185)</f>
        <v>0</v>
      </c>
      <c r="E183" s="81">
        <f t="shared" ref="E183" si="195">SUM(E184:E185)</f>
        <v>0</v>
      </c>
      <c r="F183" s="171">
        <f>SUM(F184:F185)</f>
        <v>0</v>
      </c>
      <c r="G183" s="236">
        <f t="shared" ref="G183:O183" si="196">SUM(G184:G185)</f>
        <v>0</v>
      </c>
      <c r="H183" s="81">
        <f t="shared" si="196"/>
        <v>0</v>
      </c>
      <c r="I183" s="121">
        <f t="shared" si="196"/>
        <v>0</v>
      </c>
      <c r="J183" s="135">
        <f t="shared" si="196"/>
        <v>0</v>
      </c>
      <c r="K183" s="81">
        <f t="shared" si="196"/>
        <v>0</v>
      </c>
      <c r="L183" s="171">
        <f t="shared" si="196"/>
        <v>0</v>
      </c>
      <c r="M183" s="236">
        <f t="shared" si="196"/>
        <v>0</v>
      </c>
      <c r="N183" s="81">
        <f t="shared" si="196"/>
        <v>0</v>
      </c>
      <c r="O183" s="121">
        <f t="shared" si="196"/>
        <v>0</v>
      </c>
      <c r="P183" s="308"/>
      <c r="Q183" s="331"/>
      <c r="R183" s="405"/>
      <c r="S183" s="405"/>
      <c r="T183" s="405"/>
    </row>
    <row r="184" spans="1:20" ht="48" hidden="1" x14ac:dyDescent="0.25">
      <c r="A184" s="54">
        <v>3310</v>
      </c>
      <c r="B184" s="55" t="s">
        <v>178</v>
      </c>
      <c r="C184" s="195">
        <f t="shared" si="188"/>
        <v>0</v>
      </c>
      <c r="D184" s="262"/>
      <c r="E184" s="74"/>
      <c r="F184" s="173">
        <f t="shared" ref="F184:F185" si="197">D184+E184</f>
        <v>0</v>
      </c>
      <c r="G184" s="232"/>
      <c r="H184" s="74"/>
      <c r="I184" s="156">
        <f t="shared" ref="I184:I185" si="198">G184+H184</f>
        <v>0</v>
      </c>
      <c r="J184" s="262"/>
      <c r="K184" s="74"/>
      <c r="L184" s="173">
        <f t="shared" ref="L184:L185" si="199">J184+K184</f>
        <v>0</v>
      </c>
      <c r="M184" s="232"/>
      <c r="N184" s="74"/>
      <c r="O184" s="156">
        <f t="shared" ref="O184:O185" si="200">M184+N184</f>
        <v>0</v>
      </c>
      <c r="P184" s="313"/>
      <c r="Q184" s="331"/>
      <c r="R184" s="405"/>
      <c r="S184" s="405"/>
      <c r="T184" s="405"/>
    </row>
    <row r="185" spans="1:20" ht="60" hidden="1" x14ac:dyDescent="0.25">
      <c r="A185" s="27">
        <v>3320</v>
      </c>
      <c r="B185" s="38" t="s">
        <v>179</v>
      </c>
      <c r="C185" s="189">
        <f t="shared" si="188"/>
        <v>0</v>
      </c>
      <c r="D185" s="264"/>
      <c r="E185" s="40"/>
      <c r="F185" s="89">
        <f t="shared" si="197"/>
        <v>0</v>
      </c>
      <c r="G185" s="220"/>
      <c r="H185" s="40"/>
      <c r="I185" s="154">
        <f t="shared" si="198"/>
        <v>0</v>
      </c>
      <c r="J185" s="264"/>
      <c r="K185" s="40"/>
      <c r="L185" s="89">
        <f t="shared" si="199"/>
        <v>0</v>
      </c>
      <c r="M185" s="220"/>
      <c r="N185" s="40"/>
      <c r="O185" s="154">
        <f t="shared" si="200"/>
        <v>0</v>
      </c>
      <c r="P185" s="310"/>
      <c r="Q185" s="331"/>
      <c r="R185" s="405"/>
      <c r="S185" s="405"/>
      <c r="T185" s="405"/>
    </row>
    <row r="186" spans="1:20" hidden="1" x14ac:dyDescent="0.25">
      <c r="A186" s="83">
        <v>4000</v>
      </c>
      <c r="B186" s="67" t="s">
        <v>180</v>
      </c>
      <c r="C186" s="200">
        <f t="shared" si="188"/>
        <v>0</v>
      </c>
      <c r="D186" s="134">
        <f>SUM(D187,D190)</f>
        <v>0</v>
      </c>
      <c r="E186" s="68">
        <f t="shared" ref="E186" si="201">SUM(E187,E190)</f>
        <v>0</v>
      </c>
      <c r="F186" s="170">
        <f>SUM(F187,F190)</f>
        <v>0</v>
      </c>
      <c r="G186" s="227">
        <f>SUM(G187,G190)</f>
        <v>0</v>
      </c>
      <c r="H186" s="68">
        <f t="shared" ref="H186:I186" si="202">SUM(H187,H190)</f>
        <v>0</v>
      </c>
      <c r="I186" s="122">
        <f t="shared" si="202"/>
        <v>0</v>
      </c>
      <c r="J186" s="134">
        <f>SUM(J187,J190)</f>
        <v>0</v>
      </c>
      <c r="K186" s="68">
        <f t="shared" ref="K186:N186" si="203">SUM(K187,K190)</f>
        <v>0</v>
      </c>
      <c r="L186" s="170">
        <f t="shared" si="203"/>
        <v>0</v>
      </c>
      <c r="M186" s="227">
        <f t="shared" si="203"/>
        <v>0</v>
      </c>
      <c r="N186" s="68">
        <f t="shared" si="203"/>
        <v>0</v>
      </c>
      <c r="O186" s="122">
        <f>SUM(O187,O190)</f>
        <v>0</v>
      </c>
      <c r="P186" s="307"/>
      <c r="Q186" s="331"/>
      <c r="R186" s="405"/>
      <c r="S186" s="405"/>
      <c r="T186" s="405"/>
    </row>
    <row r="187" spans="1:20" ht="24" hidden="1" x14ac:dyDescent="0.25">
      <c r="A187" s="84">
        <v>4200</v>
      </c>
      <c r="B187" s="69" t="s">
        <v>181</v>
      </c>
      <c r="C187" s="188">
        <f t="shared" si="188"/>
        <v>0</v>
      </c>
      <c r="D187" s="127">
        <f>SUM(D188,D189)</f>
        <v>0</v>
      </c>
      <c r="E187" s="36">
        <f t="shared" ref="E187" si="204">SUM(E188,E189)</f>
        <v>0</v>
      </c>
      <c r="F187" s="174">
        <f>SUM(F188,F189)</f>
        <v>0</v>
      </c>
      <c r="G187" s="228">
        <f>SUM(G188,G189)</f>
        <v>0</v>
      </c>
      <c r="H187" s="36">
        <f t="shared" ref="H187:I187" si="205">SUM(H188,H189)</f>
        <v>0</v>
      </c>
      <c r="I187" s="120">
        <f t="shared" si="205"/>
        <v>0</v>
      </c>
      <c r="J187" s="127">
        <f>SUM(J188,J189)</f>
        <v>0</v>
      </c>
      <c r="K187" s="36">
        <f t="shared" ref="K187:N187" si="206">SUM(K188,K189)</f>
        <v>0</v>
      </c>
      <c r="L187" s="174">
        <f t="shared" si="206"/>
        <v>0</v>
      </c>
      <c r="M187" s="228">
        <f t="shared" si="206"/>
        <v>0</v>
      </c>
      <c r="N187" s="36">
        <f t="shared" si="206"/>
        <v>0</v>
      </c>
      <c r="O187" s="120">
        <f>SUM(O188,O189)</f>
        <v>0</v>
      </c>
      <c r="P187" s="314"/>
      <c r="Q187" s="331"/>
      <c r="R187" s="405"/>
      <c r="S187" s="405"/>
      <c r="T187" s="405"/>
    </row>
    <row r="188" spans="1:20" ht="36" hidden="1" x14ac:dyDescent="0.25">
      <c r="A188" s="686">
        <v>4240</v>
      </c>
      <c r="B188" s="38" t="s">
        <v>182</v>
      </c>
      <c r="C188" s="189">
        <f t="shared" si="188"/>
        <v>0</v>
      </c>
      <c r="D188" s="264"/>
      <c r="E188" s="40"/>
      <c r="F188" s="89">
        <f t="shared" ref="F188:F189" si="207">D188+E188</f>
        <v>0</v>
      </c>
      <c r="G188" s="220"/>
      <c r="H188" s="40"/>
      <c r="I188" s="154">
        <f t="shared" ref="I188:I189" si="208">G188+H188</f>
        <v>0</v>
      </c>
      <c r="J188" s="264"/>
      <c r="K188" s="40"/>
      <c r="L188" s="89">
        <f t="shared" ref="L188:L189" si="209">J188+K188</f>
        <v>0</v>
      </c>
      <c r="M188" s="220"/>
      <c r="N188" s="40"/>
      <c r="O188" s="154">
        <f t="shared" ref="O188:O189" si="210">M188+N188</f>
        <v>0</v>
      </c>
      <c r="P188" s="310"/>
      <c r="Q188" s="331"/>
      <c r="R188" s="405"/>
      <c r="S188" s="405"/>
      <c r="T188" s="405"/>
    </row>
    <row r="189" spans="1:20" ht="24" hidden="1" x14ac:dyDescent="0.25">
      <c r="A189" s="72">
        <v>4250</v>
      </c>
      <c r="B189" s="41" t="s">
        <v>183</v>
      </c>
      <c r="C189" s="190">
        <f t="shared" si="188"/>
        <v>0</v>
      </c>
      <c r="D189" s="265"/>
      <c r="E189" s="43"/>
      <c r="F189" s="88">
        <f t="shared" si="207"/>
        <v>0</v>
      </c>
      <c r="G189" s="230"/>
      <c r="H189" s="43"/>
      <c r="I189" s="155">
        <f t="shared" si="208"/>
        <v>0</v>
      </c>
      <c r="J189" s="265"/>
      <c r="K189" s="43"/>
      <c r="L189" s="88">
        <f t="shared" si="209"/>
        <v>0</v>
      </c>
      <c r="M189" s="230"/>
      <c r="N189" s="43"/>
      <c r="O189" s="155">
        <f t="shared" si="210"/>
        <v>0</v>
      </c>
      <c r="P189" s="311"/>
      <c r="Q189" s="331"/>
      <c r="R189" s="405"/>
      <c r="S189" s="405"/>
      <c r="T189" s="405"/>
    </row>
    <row r="190" spans="1:20" hidden="1" x14ac:dyDescent="0.25">
      <c r="A190" s="34">
        <v>4300</v>
      </c>
      <c r="B190" s="69" t="s">
        <v>184</v>
      </c>
      <c r="C190" s="188">
        <f t="shared" si="188"/>
        <v>0</v>
      </c>
      <c r="D190" s="127">
        <f>SUM(D191)</f>
        <v>0</v>
      </c>
      <c r="E190" s="36">
        <f t="shared" ref="E190" si="211">SUM(E191)</f>
        <v>0</v>
      </c>
      <c r="F190" s="174">
        <f>SUM(F191)</f>
        <v>0</v>
      </c>
      <c r="G190" s="228">
        <f>SUM(G191)</f>
        <v>0</v>
      </c>
      <c r="H190" s="36">
        <f t="shared" ref="H190:I190" si="212">SUM(H191)</f>
        <v>0</v>
      </c>
      <c r="I190" s="120">
        <f t="shared" si="212"/>
        <v>0</v>
      </c>
      <c r="J190" s="127">
        <f>SUM(J191)</f>
        <v>0</v>
      </c>
      <c r="K190" s="36">
        <f t="shared" ref="K190:N190" si="213">SUM(K191)</f>
        <v>0</v>
      </c>
      <c r="L190" s="174">
        <f t="shared" si="213"/>
        <v>0</v>
      </c>
      <c r="M190" s="228">
        <f t="shared" si="213"/>
        <v>0</v>
      </c>
      <c r="N190" s="36">
        <f t="shared" si="213"/>
        <v>0</v>
      </c>
      <c r="O190" s="120">
        <f>SUM(O191)</f>
        <v>0</v>
      </c>
      <c r="P190" s="314"/>
      <c r="Q190" s="331"/>
      <c r="R190" s="405"/>
      <c r="S190" s="405"/>
      <c r="T190" s="405"/>
    </row>
    <row r="191" spans="1:20" ht="24" hidden="1" x14ac:dyDescent="0.25">
      <c r="A191" s="686">
        <v>4310</v>
      </c>
      <c r="B191" s="38" t="s">
        <v>185</v>
      </c>
      <c r="C191" s="189">
        <f t="shared" si="188"/>
        <v>0</v>
      </c>
      <c r="D191" s="128">
        <f>SUM(D192:D192)</f>
        <v>0</v>
      </c>
      <c r="E191" s="75">
        <f t="shared" ref="E191" si="214">SUM(E192:E192)</f>
        <v>0</v>
      </c>
      <c r="F191" s="175">
        <f>SUM(F192:F192)</f>
        <v>0</v>
      </c>
      <c r="G191" s="233">
        <f>SUM(G192:G192)</f>
        <v>0</v>
      </c>
      <c r="H191" s="75">
        <f t="shared" ref="H191:I191" si="215">SUM(H192:H192)</f>
        <v>0</v>
      </c>
      <c r="I191" s="86">
        <f t="shared" si="215"/>
        <v>0</v>
      </c>
      <c r="J191" s="128">
        <f>SUM(J192:J192)</f>
        <v>0</v>
      </c>
      <c r="K191" s="75">
        <f t="shared" ref="K191:N191" si="216">SUM(K192:K192)</f>
        <v>0</v>
      </c>
      <c r="L191" s="175">
        <f t="shared" si="216"/>
        <v>0</v>
      </c>
      <c r="M191" s="233">
        <f t="shared" si="216"/>
        <v>0</v>
      </c>
      <c r="N191" s="75">
        <f t="shared" si="216"/>
        <v>0</v>
      </c>
      <c r="O191" s="86">
        <f>SUM(O192:O192)</f>
        <v>0</v>
      </c>
      <c r="P191" s="315"/>
      <c r="Q191" s="331"/>
      <c r="R191" s="405"/>
      <c r="S191" s="405"/>
      <c r="T191" s="405"/>
    </row>
    <row r="192" spans="1:20" ht="36" hidden="1" x14ac:dyDescent="0.25">
      <c r="A192" s="30">
        <v>4311</v>
      </c>
      <c r="B192" s="41" t="s">
        <v>186</v>
      </c>
      <c r="C192" s="190">
        <f t="shared" si="188"/>
        <v>0</v>
      </c>
      <c r="D192" s="265"/>
      <c r="E192" s="43"/>
      <c r="F192" s="88">
        <f>D192+E192</f>
        <v>0</v>
      </c>
      <c r="G192" s="230"/>
      <c r="H192" s="43"/>
      <c r="I192" s="155">
        <f>G192+H192</f>
        <v>0</v>
      </c>
      <c r="J192" s="265"/>
      <c r="K192" s="43"/>
      <c r="L192" s="88">
        <f>J192+K192</f>
        <v>0</v>
      </c>
      <c r="M192" s="230"/>
      <c r="N192" s="43"/>
      <c r="O192" s="155">
        <f>M192+N192</f>
        <v>0</v>
      </c>
      <c r="P192" s="311"/>
      <c r="Q192" s="331"/>
      <c r="R192" s="405"/>
      <c r="S192" s="405"/>
      <c r="T192" s="405"/>
    </row>
    <row r="193" spans="1:20" s="19" customFormat="1" ht="24" x14ac:dyDescent="0.25">
      <c r="A193" s="85"/>
      <c r="B193" s="17" t="s">
        <v>187</v>
      </c>
      <c r="C193" s="199">
        <f t="shared" si="188"/>
        <v>1500</v>
      </c>
      <c r="D193" s="133">
        <f>SUM(D194,D229,D268)</f>
        <v>0</v>
      </c>
      <c r="E193" s="278">
        <f t="shared" ref="E193" si="217">SUM(E194,E229,E268)</f>
        <v>0</v>
      </c>
      <c r="F193" s="306">
        <f>SUM(F194,F229,F268)</f>
        <v>0</v>
      </c>
      <c r="G193" s="226">
        <f>SUM(G194,G229,G268)</f>
        <v>0</v>
      </c>
      <c r="H193" s="278">
        <f t="shared" ref="H193:I193" si="218">SUM(H194,H229,H268)</f>
        <v>0</v>
      </c>
      <c r="I193" s="306">
        <f t="shared" si="218"/>
        <v>0</v>
      </c>
      <c r="J193" s="133">
        <f>SUM(J194,J229,J268)</f>
        <v>1500</v>
      </c>
      <c r="K193" s="66">
        <f t="shared" ref="K193:N193" si="219">SUM(K194,K229,K268)</f>
        <v>0</v>
      </c>
      <c r="L193" s="169">
        <f t="shared" si="219"/>
        <v>1500</v>
      </c>
      <c r="M193" s="226">
        <f t="shared" si="219"/>
        <v>0</v>
      </c>
      <c r="N193" s="66">
        <f t="shared" si="219"/>
        <v>0</v>
      </c>
      <c r="O193" s="161">
        <f>SUM(O194,O229,O268)</f>
        <v>0</v>
      </c>
      <c r="P193" s="321"/>
      <c r="Q193" s="182"/>
      <c r="R193" s="405"/>
      <c r="S193" s="405"/>
      <c r="T193" s="405"/>
    </row>
    <row r="194" spans="1:20" x14ac:dyDescent="0.25">
      <c r="A194" s="67">
        <v>5000</v>
      </c>
      <c r="B194" s="67" t="s">
        <v>188</v>
      </c>
      <c r="C194" s="200">
        <f t="shared" si="188"/>
        <v>1500</v>
      </c>
      <c r="D194" s="134">
        <f>D195+D203</f>
        <v>0</v>
      </c>
      <c r="E194" s="122">
        <f t="shared" ref="E194" si="220">E195+E203</f>
        <v>0</v>
      </c>
      <c r="F194" s="307">
        <f>F195+F203</f>
        <v>0</v>
      </c>
      <c r="G194" s="227">
        <f>G195+G203</f>
        <v>0</v>
      </c>
      <c r="H194" s="122">
        <f t="shared" ref="H194:I194" si="221">H195+H203</f>
        <v>0</v>
      </c>
      <c r="I194" s="307">
        <f t="shared" si="221"/>
        <v>0</v>
      </c>
      <c r="J194" s="134">
        <f>J195+J203</f>
        <v>1500</v>
      </c>
      <c r="K194" s="68">
        <f t="shared" ref="K194:N194" si="222">K195+K203</f>
        <v>0</v>
      </c>
      <c r="L194" s="170">
        <f t="shared" si="222"/>
        <v>1500</v>
      </c>
      <c r="M194" s="227">
        <f t="shared" si="222"/>
        <v>0</v>
      </c>
      <c r="N194" s="68">
        <f t="shared" si="222"/>
        <v>0</v>
      </c>
      <c r="O194" s="122">
        <f>O195+O203</f>
        <v>0</v>
      </c>
      <c r="P194" s="307"/>
      <c r="Q194" s="331"/>
      <c r="R194" s="405"/>
      <c r="S194" s="405"/>
      <c r="T194" s="405"/>
    </row>
    <row r="195" spans="1:20" hidden="1" x14ac:dyDescent="0.25">
      <c r="A195" s="34">
        <v>5100</v>
      </c>
      <c r="B195" s="69" t="s">
        <v>189</v>
      </c>
      <c r="C195" s="188">
        <f t="shared" si="188"/>
        <v>0</v>
      </c>
      <c r="D195" s="127">
        <f>D196+D197+D200+D201+D202</f>
        <v>0</v>
      </c>
      <c r="E195" s="36">
        <f t="shared" ref="E195" si="223">E196+E197+E200+E201+E202</f>
        <v>0</v>
      </c>
      <c r="F195" s="174">
        <f>F196+F197+F200+F201+F202</f>
        <v>0</v>
      </c>
      <c r="G195" s="228">
        <f>G196+G197+G200+G201+G202</f>
        <v>0</v>
      </c>
      <c r="H195" s="36">
        <f t="shared" ref="H195:I195" si="224">H196+H197+H200+H201+H202</f>
        <v>0</v>
      </c>
      <c r="I195" s="120">
        <f t="shared" si="224"/>
        <v>0</v>
      </c>
      <c r="J195" s="127">
        <f>J196+J197+J200+J201+J202</f>
        <v>0</v>
      </c>
      <c r="K195" s="36">
        <f t="shared" ref="K195:N195" si="225">K196+K197+K200+K201+K202</f>
        <v>0</v>
      </c>
      <c r="L195" s="174">
        <f t="shared" si="225"/>
        <v>0</v>
      </c>
      <c r="M195" s="228">
        <f t="shared" si="225"/>
        <v>0</v>
      </c>
      <c r="N195" s="36">
        <f t="shared" si="225"/>
        <v>0</v>
      </c>
      <c r="O195" s="120">
        <f>O196+O197+O200+O201+O202</f>
        <v>0</v>
      </c>
      <c r="P195" s="314"/>
      <c r="Q195" s="331"/>
      <c r="R195" s="405"/>
      <c r="S195" s="405"/>
      <c r="T195" s="405"/>
    </row>
    <row r="196" spans="1:20" hidden="1" x14ac:dyDescent="0.25">
      <c r="A196" s="686">
        <v>5110</v>
      </c>
      <c r="B196" s="38" t="s">
        <v>190</v>
      </c>
      <c r="C196" s="189">
        <f t="shared" si="188"/>
        <v>0</v>
      </c>
      <c r="D196" s="264"/>
      <c r="E196" s="40"/>
      <c r="F196" s="89">
        <f>D196+E196</f>
        <v>0</v>
      </c>
      <c r="G196" s="220"/>
      <c r="H196" s="40"/>
      <c r="I196" s="154">
        <f>G196+H196</f>
        <v>0</v>
      </c>
      <c r="J196" s="264"/>
      <c r="K196" s="40"/>
      <c r="L196" s="89">
        <f>J196+K196</f>
        <v>0</v>
      </c>
      <c r="M196" s="220"/>
      <c r="N196" s="40"/>
      <c r="O196" s="154">
        <f>M196+N196</f>
        <v>0</v>
      </c>
      <c r="P196" s="310"/>
      <c r="Q196" s="331"/>
      <c r="R196" s="405"/>
      <c r="S196" s="405"/>
      <c r="T196" s="405"/>
    </row>
    <row r="197" spans="1:20" ht="24" hidden="1" x14ac:dyDescent="0.25">
      <c r="A197" s="72">
        <v>5120</v>
      </c>
      <c r="B197" s="41" t="s">
        <v>191</v>
      </c>
      <c r="C197" s="190">
        <f t="shared" si="188"/>
        <v>0</v>
      </c>
      <c r="D197" s="129">
        <f>D198+D199</f>
        <v>0</v>
      </c>
      <c r="E197" s="73">
        <f t="shared" ref="E197" si="226">E198+E199</f>
        <v>0</v>
      </c>
      <c r="F197" s="93">
        <f>F198+F199</f>
        <v>0</v>
      </c>
      <c r="G197" s="231">
        <f>G198+G199</f>
        <v>0</v>
      </c>
      <c r="H197" s="73">
        <f t="shared" ref="H197:I197" si="227">H198+H199</f>
        <v>0</v>
      </c>
      <c r="I197" s="87">
        <f t="shared" si="227"/>
        <v>0</v>
      </c>
      <c r="J197" s="129">
        <f>J198+J199</f>
        <v>0</v>
      </c>
      <c r="K197" s="73">
        <f t="shared" ref="K197:O197" si="228">K198+K199</f>
        <v>0</v>
      </c>
      <c r="L197" s="93">
        <f t="shared" si="228"/>
        <v>0</v>
      </c>
      <c r="M197" s="231">
        <f t="shared" si="228"/>
        <v>0</v>
      </c>
      <c r="N197" s="73">
        <f t="shared" si="228"/>
        <v>0</v>
      </c>
      <c r="O197" s="87">
        <f t="shared" si="228"/>
        <v>0</v>
      </c>
      <c r="P197" s="312"/>
      <c r="Q197" s="331"/>
      <c r="R197" s="405"/>
      <c r="S197" s="405"/>
      <c r="T197" s="405"/>
    </row>
    <row r="198" spans="1:20" hidden="1" x14ac:dyDescent="0.25">
      <c r="A198" s="30">
        <v>5121</v>
      </c>
      <c r="B198" s="41" t="s">
        <v>192</v>
      </c>
      <c r="C198" s="190">
        <f t="shared" si="188"/>
        <v>0</v>
      </c>
      <c r="D198" s="265"/>
      <c r="E198" s="43"/>
      <c r="F198" s="88">
        <f t="shared" ref="F198:F202" si="229">D198+E198</f>
        <v>0</v>
      </c>
      <c r="G198" s="230"/>
      <c r="H198" s="43"/>
      <c r="I198" s="155">
        <f t="shared" ref="I198:I202" si="230">G198+H198</f>
        <v>0</v>
      </c>
      <c r="J198" s="265"/>
      <c r="K198" s="43"/>
      <c r="L198" s="88">
        <f t="shared" ref="L198:L202" si="231">J198+K198</f>
        <v>0</v>
      </c>
      <c r="M198" s="230"/>
      <c r="N198" s="43"/>
      <c r="O198" s="155">
        <f t="shared" ref="O198:O202" si="232">M198+N198</f>
        <v>0</v>
      </c>
      <c r="P198" s="311"/>
      <c r="Q198" s="331"/>
      <c r="R198" s="405"/>
      <c r="S198" s="405"/>
      <c r="T198" s="405"/>
    </row>
    <row r="199" spans="1:20" ht="24" hidden="1" x14ac:dyDescent="0.25">
      <c r="A199" s="30">
        <v>5129</v>
      </c>
      <c r="B199" s="41" t="s">
        <v>193</v>
      </c>
      <c r="C199" s="190">
        <f t="shared" si="188"/>
        <v>0</v>
      </c>
      <c r="D199" s="265"/>
      <c r="E199" s="43"/>
      <c r="F199" s="88">
        <f t="shared" si="229"/>
        <v>0</v>
      </c>
      <c r="G199" s="230"/>
      <c r="H199" s="43"/>
      <c r="I199" s="155">
        <f t="shared" si="230"/>
        <v>0</v>
      </c>
      <c r="J199" s="265"/>
      <c r="K199" s="43"/>
      <c r="L199" s="88">
        <f t="shared" si="231"/>
        <v>0</v>
      </c>
      <c r="M199" s="230"/>
      <c r="N199" s="43"/>
      <c r="O199" s="155">
        <f t="shared" si="232"/>
        <v>0</v>
      </c>
      <c r="P199" s="311"/>
      <c r="Q199" s="331"/>
      <c r="R199" s="405"/>
      <c r="S199" s="405"/>
      <c r="T199" s="405"/>
    </row>
    <row r="200" spans="1:20" hidden="1" x14ac:dyDescent="0.25">
      <c r="A200" s="72">
        <v>5130</v>
      </c>
      <c r="B200" s="41" t="s">
        <v>194</v>
      </c>
      <c r="C200" s="190">
        <f t="shared" si="188"/>
        <v>0</v>
      </c>
      <c r="D200" s="265"/>
      <c r="E200" s="43"/>
      <c r="F200" s="88">
        <f t="shared" si="229"/>
        <v>0</v>
      </c>
      <c r="G200" s="230"/>
      <c r="H200" s="43"/>
      <c r="I200" s="155">
        <f t="shared" si="230"/>
        <v>0</v>
      </c>
      <c r="J200" s="265"/>
      <c r="K200" s="43"/>
      <c r="L200" s="88">
        <f t="shared" si="231"/>
        <v>0</v>
      </c>
      <c r="M200" s="230"/>
      <c r="N200" s="43"/>
      <c r="O200" s="155">
        <f t="shared" si="232"/>
        <v>0</v>
      </c>
      <c r="P200" s="311"/>
      <c r="Q200" s="331"/>
      <c r="R200" s="405"/>
      <c r="S200" s="405"/>
      <c r="T200" s="405"/>
    </row>
    <row r="201" spans="1:20" hidden="1" x14ac:dyDescent="0.25">
      <c r="A201" s="72">
        <v>5140</v>
      </c>
      <c r="B201" s="41" t="s">
        <v>195</v>
      </c>
      <c r="C201" s="190">
        <f t="shared" si="188"/>
        <v>0</v>
      </c>
      <c r="D201" s="265"/>
      <c r="E201" s="43"/>
      <c r="F201" s="88">
        <f t="shared" si="229"/>
        <v>0</v>
      </c>
      <c r="G201" s="230"/>
      <c r="H201" s="43"/>
      <c r="I201" s="155">
        <f t="shared" si="230"/>
        <v>0</v>
      </c>
      <c r="J201" s="265"/>
      <c r="K201" s="43"/>
      <c r="L201" s="88">
        <f t="shared" si="231"/>
        <v>0</v>
      </c>
      <c r="M201" s="230"/>
      <c r="N201" s="43"/>
      <c r="O201" s="155">
        <f t="shared" si="232"/>
        <v>0</v>
      </c>
      <c r="P201" s="311"/>
      <c r="Q201" s="331"/>
      <c r="R201" s="405"/>
      <c r="S201" s="405"/>
      <c r="T201" s="405"/>
    </row>
    <row r="202" spans="1:20" ht="24" hidden="1" x14ac:dyDescent="0.25">
      <c r="A202" s="72">
        <v>5170</v>
      </c>
      <c r="B202" s="41" t="s">
        <v>196</v>
      </c>
      <c r="C202" s="190">
        <f t="shared" si="188"/>
        <v>0</v>
      </c>
      <c r="D202" s="265"/>
      <c r="E202" s="43"/>
      <c r="F202" s="88">
        <f t="shared" si="229"/>
        <v>0</v>
      </c>
      <c r="G202" s="230"/>
      <c r="H202" s="43"/>
      <c r="I202" s="155">
        <f t="shared" si="230"/>
        <v>0</v>
      </c>
      <c r="J202" s="265"/>
      <c r="K202" s="43"/>
      <c r="L202" s="88">
        <f t="shared" si="231"/>
        <v>0</v>
      </c>
      <c r="M202" s="230"/>
      <c r="N202" s="43"/>
      <c r="O202" s="155">
        <f t="shared" si="232"/>
        <v>0</v>
      </c>
      <c r="P202" s="311"/>
      <c r="Q202" s="331"/>
      <c r="R202" s="405"/>
      <c r="S202" s="405"/>
      <c r="T202" s="405"/>
    </row>
    <row r="203" spans="1:20" x14ac:dyDescent="0.25">
      <c r="A203" s="34">
        <v>5200</v>
      </c>
      <c r="B203" s="69" t="s">
        <v>197</v>
      </c>
      <c r="C203" s="188">
        <f t="shared" si="188"/>
        <v>1500</v>
      </c>
      <c r="D203" s="127">
        <f>D204+D214+D215+D224+D225+D226+D228</f>
        <v>0</v>
      </c>
      <c r="E203" s="120">
        <f t="shared" ref="E203" si="233">E204+E214+E215+E224+E225+E226+E228</f>
        <v>0</v>
      </c>
      <c r="F203" s="314">
        <f>F204+F214+F215+F224+F225+F226+F228</f>
        <v>0</v>
      </c>
      <c r="G203" s="228">
        <f>G204+G214+G215+G224+G225+G226+G228</f>
        <v>0</v>
      </c>
      <c r="H203" s="120">
        <f t="shared" ref="H203:I203" si="234">H204+H214+H215+H224+H225+H226+H228</f>
        <v>0</v>
      </c>
      <c r="I203" s="314">
        <f t="shared" si="234"/>
        <v>0</v>
      </c>
      <c r="J203" s="127">
        <f>J204+J214+J215+J224+J225+J226+J228</f>
        <v>1500</v>
      </c>
      <c r="K203" s="36">
        <f t="shared" ref="K203:O203" si="235">K204+K214+K215+K224+K225+K226+K228</f>
        <v>0</v>
      </c>
      <c r="L203" s="174">
        <f t="shared" si="235"/>
        <v>1500</v>
      </c>
      <c r="M203" s="228">
        <f t="shared" si="235"/>
        <v>0</v>
      </c>
      <c r="N203" s="36">
        <f t="shared" si="235"/>
        <v>0</v>
      </c>
      <c r="O203" s="120">
        <f t="shared" si="235"/>
        <v>0</v>
      </c>
      <c r="P203" s="314"/>
      <c r="Q203" s="331"/>
      <c r="R203" s="405"/>
      <c r="S203" s="405"/>
      <c r="T203" s="405"/>
    </row>
    <row r="204" spans="1:20" hidden="1" x14ac:dyDescent="0.25">
      <c r="A204" s="70">
        <v>5210</v>
      </c>
      <c r="B204" s="55" t="s">
        <v>198</v>
      </c>
      <c r="C204" s="195">
        <f t="shared" si="188"/>
        <v>0</v>
      </c>
      <c r="D204" s="82">
        <f>SUM(D205:D213)</f>
        <v>0</v>
      </c>
      <c r="E204" s="71">
        <f>SUM(E205:E213)</f>
        <v>0</v>
      </c>
      <c r="F204" s="172">
        <f t="shared" ref="F204:N204" si="236">SUM(F205:F213)</f>
        <v>0</v>
      </c>
      <c r="G204" s="229">
        <f>SUM(G205:G213)</f>
        <v>0</v>
      </c>
      <c r="H204" s="71">
        <f t="shared" si="236"/>
        <v>0</v>
      </c>
      <c r="I204" s="153">
        <f t="shared" si="236"/>
        <v>0</v>
      </c>
      <c r="J204" s="82">
        <f>SUM(J205:J213)</f>
        <v>0</v>
      </c>
      <c r="K204" s="71">
        <f t="shared" si="236"/>
        <v>0</v>
      </c>
      <c r="L204" s="172">
        <f t="shared" si="236"/>
        <v>0</v>
      </c>
      <c r="M204" s="229">
        <f t="shared" si="236"/>
        <v>0</v>
      </c>
      <c r="N204" s="71">
        <f t="shared" si="236"/>
        <v>0</v>
      </c>
      <c r="O204" s="153">
        <f>SUM(O205:O213)</f>
        <v>0</v>
      </c>
      <c r="P204" s="309"/>
      <c r="Q204" s="331"/>
      <c r="R204" s="405"/>
      <c r="S204" s="405"/>
      <c r="T204" s="405"/>
    </row>
    <row r="205" spans="1:20" hidden="1" x14ac:dyDescent="0.25">
      <c r="A205" s="27">
        <v>5211</v>
      </c>
      <c r="B205" s="38" t="s">
        <v>199</v>
      </c>
      <c r="C205" s="189">
        <f t="shared" si="188"/>
        <v>0</v>
      </c>
      <c r="D205" s="264"/>
      <c r="E205" s="40"/>
      <c r="F205" s="89">
        <f t="shared" ref="F205:F214" si="237">D205+E205</f>
        <v>0</v>
      </c>
      <c r="G205" s="220"/>
      <c r="H205" s="40"/>
      <c r="I205" s="154">
        <f t="shared" ref="I205:I214" si="238">G205+H205</f>
        <v>0</v>
      </c>
      <c r="J205" s="264"/>
      <c r="K205" s="40"/>
      <c r="L205" s="89">
        <f t="shared" ref="L205:L214" si="239">J205+K205</f>
        <v>0</v>
      </c>
      <c r="M205" s="220"/>
      <c r="N205" s="40"/>
      <c r="O205" s="154">
        <f t="shared" ref="O205:O214" si="240">M205+N205</f>
        <v>0</v>
      </c>
      <c r="P205" s="310"/>
      <c r="Q205" s="331"/>
      <c r="R205" s="405"/>
      <c r="S205" s="405"/>
      <c r="T205" s="405"/>
    </row>
    <row r="206" spans="1:20" hidden="1" x14ac:dyDescent="0.25">
      <c r="A206" s="30">
        <v>5212</v>
      </c>
      <c r="B206" s="41" t="s">
        <v>200</v>
      </c>
      <c r="C206" s="190">
        <f t="shared" si="188"/>
        <v>0</v>
      </c>
      <c r="D206" s="265"/>
      <c r="E206" s="43"/>
      <c r="F206" s="88">
        <f t="shared" si="237"/>
        <v>0</v>
      </c>
      <c r="G206" s="230"/>
      <c r="H206" s="43"/>
      <c r="I206" s="155">
        <f t="shared" si="238"/>
        <v>0</v>
      </c>
      <c r="J206" s="265"/>
      <c r="K206" s="43"/>
      <c r="L206" s="88">
        <f t="shared" si="239"/>
        <v>0</v>
      </c>
      <c r="M206" s="230"/>
      <c r="N206" s="43"/>
      <c r="O206" s="155">
        <f t="shared" si="240"/>
        <v>0</v>
      </c>
      <c r="P206" s="311"/>
      <c r="Q206" s="331"/>
      <c r="R206" s="405"/>
      <c r="S206" s="405"/>
      <c r="T206" s="405"/>
    </row>
    <row r="207" spans="1:20" hidden="1" x14ac:dyDescent="0.25">
      <c r="A207" s="30">
        <v>5213</v>
      </c>
      <c r="B207" s="41" t="s">
        <v>201</v>
      </c>
      <c r="C207" s="190">
        <f t="shared" si="188"/>
        <v>0</v>
      </c>
      <c r="D207" s="265"/>
      <c r="E207" s="43"/>
      <c r="F207" s="88">
        <f t="shared" si="237"/>
        <v>0</v>
      </c>
      <c r="G207" s="230"/>
      <c r="H207" s="43"/>
      <c r="I207" s="155">
        <f t="shared" si="238"/>
        <v>0</v>
      </c>
      <c r="J207" s="265"/>
      <c r="K207" s="43"/>
      <c r="L207" s="88">
        <f t="shared" si="239"/>
        <v>0</v>
      </c>
      <c r="M207" s="230"/>
      <c r="N207" s="43"/>
      <c r="O207" s="155">
        <f t="shared" si="240"/>
        <v>0</v>
      </c>
      <c r="P207" s="311"/>
      <c r="Q207" s="331"/>
      <c r="R207" s="405"/>
      <c r="S207" s="405"/>
      <c r="T207" s="405"/>
    </row>
    <row r="208" spans="1:20" hidden="1" x14ac:dyDescent="0.25">
      <c r="A208" s="30">
        <v>5214</v>
      </c>
      <c r="B208" s="41" t="s">
        <v>202</v>
      </c>
      <c r="C208" s="190">
        <f t="shared" si="188"/>
        <v>0</v>
      </c>
      <c r="D208" s="265"/>
      <c r="E208" s="43"/>
      <c r="F208" s="88">
        <f t="shared" si="237"/>
        <v>0</v>
      </c>
      <c r="G208" s="230"/>
      <c r="H208" s="43"/>
      <c r="I208" s="155">
        <f t="shared" si="238"/>
        <v>0</v>
      </c>
      <c r="J208" s="265"/>
      <c r="K208" s="43"/>
      <c r="L208" s="88">
        <f t="shared" si="239"/>
        <v>0</v>
      </c>
      <c r="M208" s="230"/>
      <c r="N208" s="43"/>
      <c r="O208" s="155">
        <f t="shared" si="240"/>
        <v>0</v>
      </c>
      <c r="P208" s="311"/>
      <c r="Q208" s="331"/>
      <c r="R208" s="405"/>
      <c r="S208" s="405"/>
      <c r="T208" s="405"/>
    </row>
    <row r="209" spans="1:20" hidden="1" x14ac:dyDescent="0.25">
      <c r="A209" s="30">
        <v>5215</v>
      </c>
      <c r="B209" s="41" t="s">
        <v>203</v>
      </c>
      <c r="C209" s="190">
        <f t="shared" si="188"/>
        <v>0</v>
      </c>
      <c r="D209" s="265"/>
      <c r="E209" s="43"/>
      <c r="F209" s="88">
        <f t="shared" si="237"/>
        <v>0</v>
      </c>
      <c r="G209" s="230"/>
      <c r="H209" s="43"/>
      <c r="I209" s="155">
        <f t="shared" si="238"/>
        <v>0</v>
      </c>
      <c r="J209" s="265"/>
      <c r="K209" s="43"/>
      <c r="L209" s="88">
        <f t="shared" si="239"/>
        <v>0</v>
      </c>
      <c r="M209" s="230"/>
      <c r="N209" s="43"/>
      <c r="O209" s="155">
        <f t="shared" si="240"/>
        <v>0</v>
      </c>
      <c r="P209" s="311"/>
      <c r="Q209" s="331"/>
      <c r="R209" s="405"/>
      <c r="S209" s="405"/>
      <c r="T209" s="405"/>
    </row>
    <row r="210" spans="1:20" ht="24" hidden="1" x14ac:dyDescent="0.25">
      <c r="A210" s="30">
        <v>5216</v>
      </c>
      <c r="B210" s="41" t="s">
        <v>204</v>
      </c>
      <c r="C210" s="190">
        <f t="shared" si="188"/>
        <v>0</v>
      </c>
      <c r="D210" s="265"/>
      <c r="E210" s="43"/>
      <c r="F210" s="88">
        <f t="shared" si="237"/>
        <v>0</v>
      </c>
      <c r="G210" s="230"/>
      <c r="H210" s="43"/>
      <c r="I210" s="155">
        <f t="shared" si="238"/>
        <v>0</v>
      </c>
      <c r="J210" s="265"/>
      <c r="K210" s="43"/>
      <c r="L210" s="88">
        <f t="shared" si="239"/>
        <v>0</v>
      </c>
      <c r="M210" s="230"/>
      <c r="N210" s="43"/>
      <c r="O210" s="155">
        <f t="shared" si="240"/>
        <v>0</v>
      </c>
      <c r="P210" s="311"/>
      <c r="Q210" s="331"/>
      <c r="R210" s="405"/>
      <c r="S210" s="405"/>
      <c r="T210" s="405"/>
    </row>
    <row r="211" spans="1:20" hidden="1" x14ac:dyDescent="0.25">
      <c r="A211" s="30">
        <v>5217</v>
      </c>
      <c r="B211" s="41" t="s">
        <v>205</v>
      </c>
      <c r="C211" s="190">
        <f t="shared" si="188"/>
        <v>0</v>
      </c>
      <c r="D211" s="265"/>
      <c r="E211" s="43"/>
      <c r="F211" s="88">
        <f t="shared" si="237"/>
        <v>0</v>
      </c>
      <c r="G211" s="230"/>
      <c r="H211" s="43"/>
      <c r="I211" s="155">
        <f t="shared" si="238"/>
        <v>0</v>
      </c>
      <c r="J211" s="265"/>
      <c r="K211" s="43"/>
      <c r="L211" s="88">
        <f t="shared" si="239"/>
        <v>0</v>
      </c>
      <c r="M211" s="230"/>
      <c r="N211" s="43"/>
      <c r="O211" s="155">
        <f t="shared" si="240"/>
        <v>0</v>
      </c>
      <c r="P211" s="311"/>
      <c r="Q211" s="331"/>
      <c r="R211" s="405"/>
      <c r="S211" s="405"/>
      <c r="T211" s="405"/>
    </row>
    <row r="212" spans="1:20" hidden="1" x14ac:dyDescent="0.25">
      <c r="A212" s="30">
        <v>5218</v>
      </c>
      <c r="B212" s="41" t="s">
        <v>206</v>
      </c>
      <c r="C212" s="190">
        <f t="shared" si="188"/>
        <v>0</v>
      </c>
      <c r="D212" s="265"/>
      <c r="E212" s="43"/>
      <c r="F212" s="88">
        <f t="shared" si="237"/>
        <v>0</v>
      </c>
      <c r="G212" s="230"/>
      <c r="H212" s="43"/>
      <c r="I212" s="155">
        <f t="shared" si="238"/>
        <v>0</v>
      </c>
      <c r="J212" s="265"/>
      <c r="K212" s="43"/>
      <c r="L212" s="88">
        <f t="shared" si="239"/>
        <v>0</v>
      </c>
      <c r="M212" s="230"/>
      <c r="N212" s="43"/>
      <c r="O212" s="155">
        <f t="shared" si="240"/>
        <v>0</v>
      </c>
      <c r="P212" s="311"/>
      <c r="Q212" s="331"/>
      <c r="R212" s="405"/>
      <c r="S212" s="405"/>
      <c r="T212" s="405"/>
    </row>
    <row r="213" spans="1:20" hidden="1" x14ac:dyDescent="0.25">
      <c r="A213" s="30">
        <v>5219</v>
      </c>
      <c r="B213" s="41" t="s">
        <v>207</v>
      </c>
      <c r="C213" s="190">
        <f t="shared" si="188"/>
        <v>0</v>
      </c>
      <c r="D213" s="265"/>
      <c r="E213" s="43"/>
      <c r="F213" s="88">
        <f t="shared" si="237"/>
        <v>0</v>
      </c>
      <c r="G213" s="230"/>
      <c r="H213" s="43"/>
      <c r="I213" s="155">
        <f t="shared" si="238"/>
        <v>0</v>
      </c>
      <c r="J213" s="265"/>
      <c r="K213" s="43"/>
      <c r="L213" s="88">
        <f t="shared" si="239"/>
        <v>0</v>
      </c>
      <c r="M213" s="230"/>
      <c r="N213" s="43"/>
      <c r="O213" s="155">
        <f t="shared" si="240"/>
        <v>0</v>
      </c>
      <c r="P213" s="311"/>
      <c r="Q213" s="331"/>
      <c r="R213" s="405"/>
      <c r="S213" s="405"/>
      <c r="T213" s="405"/>
    </row>
    <row r="214" spans="1:20" ht="13.5" hidden="1" customHeight="1" x14ac:dyDescent="0.25">
      <c r="A214" s="72">
        <v>5220</v>
      </c>
      <c r="B214" s="41" t="s">
        <v>208</v>
      </c>
      <c r="C214" s="190">
        <f t="shared" si="188"/>
        <v>0</v>
      </c>
      <c r="D214" s="265"/>
      <c r="E214" s="43"/>
      <c r="F214" s="88">
        <f t="shared" si="237"/>
        <v>0</v>
      </c>
      <c r="G214" s="230"/>
      <c r="H214" s="43"/>
      <c r="I214" s="155">
        <f t="shared" si="238"/>
        <v>0</v>
      </c>
      <c r="J214" s="265"/>
      <c r="K214" s="43"/>
      <c r="L214" s="88">
        <f t="shared" si="239"/>
        <v>0</v>
      </c>
      <c r="M214" s="230"/>
      <c r="N214" s="43"/>
      <c r="O214" s="155">
        <f t="shared" si="240"/>
        <v>0</v>
      </c>
      <c r="P214" s="311"/>
      <c r="Q214" s="331"/>
      <c r="R214" s="405"/>
      <c r="S214" s="405"/>
      <c r="T214" s="405"/>
    </row>
    <row r="215" spans="1:20" x14ac:dyDescent="0.25">
      <c r="A215" s="72">
        <v>5230</v>
      </c>
      <c r="B215" s="41" t="s">
        <v>209</v>
      </c>
      <c r="C215" s="190">
        <f t="shared" si="188"/>
        <v>1200</v>
      </c>
      <c r="D215" s="129">
        <f>SUM(D216:D223)</f>
        <v>0</v>
      </c>
      <c r="E215" s="87">
        <f t="shared" ref="E215" si="241">SUM(E216:E223)</f>
        <v>0</v>
      </c>
      <c r="F215" s="312">
        <f>SUM(F216:F223)</f>
        <v>0</v>
      </c>
      <c r="G215" s="231">
        <f>SUM(G216:G223)</f>
        <v>0</v>
      </c>
      <c r="H215" s="87">
        <f t="shared" ref="H215:I215" si="242">SUM(H216:H223)</f>
        <v>0</v>
      </c>
      <c r="I215" s="312">
        <f t="shared" si="242"/>
        <v>0</v>
      </c>
      <c r="J215" s="129">
        <f>SUM(J216:J223)</f>
        <v>1200</v>
      </c>
      <c r="K215" s="73">
        <f t="shared" ref="K215:N215" si="243">SUM(K216:K223)</f>
        <v>0</v>
      </c>
      <c r="L215" s="93">
        <f t="shared" si="243"/>
        <v>1200</v>
      </c>
      <c r="M215" s="231">
        <f t="shared" si="243"/>
        <v>0</v>
      </c>
      <c r="N215" s="73">
        <f t="shared" si="243"/>
        <v>0</v>
      </c>
      <c r="O215" s="87">
        <f>SUM(O216:O223)</f>
        <v>0</v>
      </c>
      <c r="P215" s="312"/>
      <c r="Q215" s="331"/>
      <c r="R215" s="405"/>
      <c r="S215" s="405"/>
      <c r="T215" s="405"/>
    </row>
    <row r="216" spans="1:20" hidden="1" x14ac:dyDescent="0.25">
      <c r="A216" s="30">
        <v>5231</v>
      </c>
      <c r="B216" s="41" t="s">
        <v>210</v>
      </c>
      <c r="C216" s="190">
        <f t="shared" si="188"/>
        <v>0</v>
      </c>
      <c r="D216" s="265"/>
      <c r="E216" s="43"/>
      <c r="F216" s="88">
        <f t="shared" ref="F216:F225" si="244">D216+E216</f>
        <v>0</v>
      </c>
      <c r="G216" s="230"/>
      <c r="H216" s="43"/>
      <c r="I216" s="155">
        <f t="shared" ref="I216:I225" si="245">G216+H216</f>
        <v>0</v>
      </c>
      <c r="J216" s="265"/>
      <c r="K216" s="43"/>
      <c r="L216" s="88">
        <f t="shared" ref="L216:L225" si="246">J216+K216</f>
        <v>0</v>
      </c>
      <c r="M216" s="230"/>
      <c r="N216" s="43"/>
      <c r="O216" s="155">
        <f t="shared" ref="O216:O225" si="247">M216+N216</f>
        <v>0</v>
      </c>
      <c r="P216" s="311"/>
      <c r="Q216" s="331"/>
      <c r="R216" s="405"/>
      <c r="S216" s="405"/>
      <c r="T216" s="405"/>
    </row>
    <row r="217" spans="1:20" hidden="1" x14ac:dyDescent="0.25">
      <c r="A217" s="30">
        <v>5232</v>
      </c>
      <c r="B217" s="41" t="s">
        <v>211</v>
      </c>
      <c r="C217" s="190">
        <f t="shared" si="188"/>
        <v>0</v>
      </c>
      <c r="D217" s="265"/>
      <c r="E217" s="43"/>
      <c r="F217" s="88">
        <f t="shared" si="244"/>
        <v>0</v>
      </c>
      <c r="G217" s="230"/>
      <c r="H217" s="43"/>
      <c r="I217" s="155">
        <f t="shared" si="245"/>
        <v>0</v>
      </c>
      <c r="J217" s="265"/>
      <c r="K217" s="43"/>
      <c r="L217" s="88">
        <f t="shared" si="246"/>
        <v>0</v>
      </c>
      <c r="M217" s="230"/>
      <c r="N217" s="43"/>
      <c r="O217" s="155">
        <f t="shared" si="247"/>
        <v>0</v>
      </c>
      <c r="P217" s="311"/>
      <c r="Q217" s="331"/>
      <c r="R217" s="405"/>
      <c r="S217" s="405"/>
      <c r="T217" s="405"/>
    </row>
    <row r="218" spans="1:20" hidden="1" x14ac:dyDescent="0.25">
      <c r="A218" s="30">
        <v>5233</v>
      </c>
      <c r="B218" s="41" t="s">
        <v>212</v>
      </c>
      <c r="C218" s="190">
        <f t="shared" si="188"/>
        <v>0</v>
      </c>
      <c r="D218" s="265"/>
      <c r="E218" s="43"/>
      <c r="F218" s="88">
        <f t="shared" si="244"/>
        <v>0</v>
      </c>
      <c r="G218" s="230"/>
      <c r="H218" s="43"/>
      <c r="I218" s="155">
        <f t="shared" si="245"/>
        <v>0</v>
      </c>
      <c r="J218" s="265"/>
      <c r="K218" s="43"/>
      <c r="L218" s="88">
        <f t="shared" si="246"/>
        <v>0</v>
      </c>
      <c r="M218" s="230"/>
      <c r="N218" s="43"/>
      <c r="O218" s="155">
        <f t="shared" si="247"/>
        <v>0</v>
      </c>
      <c r="P218" s="311"/>
      <c r="Q218" s="331"/>
      <c r="R218" s="405"/>
      <c r="S218" s="405"/>
      <c r="T218" s="405"/>
    </row>
    <row r="219" spans="1:20" ht="24" hidden="1" x14ac:dyDescent="0.25">
      <c r="A219" s="30">
        <v>5234</v>
      </c>
      <c r="B219" s="41" t="s">
        <v>213</v>
      </c>
      <c r="C219" s="190">
        <f t="shared" si="188"/>
        <v>0</v>
      </c>
      <c r="D219" s="265"/>
      <c r="E219" s="43"/>
      <c r="F219" s="88">
        <f t="shared" si="244"/>
        <v>0</v>
      </c>
      <c r="G219" s="230"/>
      <c r="H219" s="43"/>
      <c r="I219" s="155">
        <f t="shared" si="245"/>
        <v>0</v>
      </c>
      <c r="J219" s="265"/>
      <c r="K219" s="43"/>
      <c r="L219" s="88">
        <f t="shared" si="246"/>
        <v>0</v>
      </c>
      <c r="M219" s="230"/>
      <c r="N219" s="43"/>
      <c r="O219" s="155">
        <f t="shared" si="247"/>
        <v>0</v>
      </c>
      <c r="P219" s="311"/>
      <c r="Q219" s="331"/>
      <c r="R219" s="405"/>
      <c r="S219" s="405"/>
      <c r="T219" s="405"/>
    </row>
    <row r="220" spans="1:20" ht="14.25" hidden="1" customHeight="1" x14ac:dyDescent="0.25">
      <c r="A220" s="30">
        <v>5236</v>
      </c>
      <c r="B220" s="41" t="s">
        <v>214</v>
      </c>
      <c r="C220" s="190">
        <f t="shared" si="188"/>
        <v>0</v>
      </c>
      <c r="D220" s="265"/>
      <c r="E220" s="43"/>
      <c r="F220" s="88">
        <f t="shared" si="244"/>
        <v>0</v>
      </c>
      <c r="G220" s="230"/>
      <c r="H220" s="43"/>
      <c r="I220" s="155">
        <f t="shared" si="245"/>
        <v>0</v>
      </c>
      <c r="J220" s="265"/>
      <c r="K220" s="43"/>
      <c r="L220" s="88">
        <f t="shared" si="246"/>
        <v>0</v>
      </c>
      <c r="M220" s="230"/>
      <c r="N220" s="43"/>
      <c r="O220" s="155">
        <f t="shared" si="247"/>
        <v>0</v>
      </c>
      <c r="P220" s="311"/>
      <c r="Q220" s="331"/>
      <c r="R220" s="405"/>
      <c r="S220" s="405"/>
      <c r="T220" s="405"/>
    </row>
    <row r="221" spans="1:20" ht="14.25" hidden="1" customHeight="1" x14ac:dyDescent="0.25">
      <c r="A221" s="30">
        <v>5237</v>
      </c>
      <c r="B221" s="41" t="s">
        <v>215</v>
      </c>
      <c r="C221" s="190">
        <f t="shared" si="188"/>
        <v>0</v>
      </c>
      <c r="D221" s="265"/>
      <c r="E221" s="43"/>
      <c r="F221" s="88">
        <f t="shared" si="244"/>
        <v>0</v>
      </c>
      <c r="G221" s="230"/>
      <c r="H221" s="43"/>
      <c r="I221" s="155">
        <f t="shared" si="245"/>
        <v>0</v>
      </c>
      <c r="J221" s="265"/>
      <c r="K221" s="43"/>
      <c r="L221" s="88">
        <f t="shared" si="246"/>
        <v>0</v>
      </c>
      <c r="M221" s="230"/>
      <c r="N221" s="43"/>
      <c r="O221" s="155">
        <f t="shared" si="247"/>
        <v>0</v>
      </c>
      <c r="P221" s="311"/>
      <c r="Q221" s="331"/>
      <c r="R221" s="405"/>
      <c r="S221" s="405"/>
      <c r="T221" s="405"/>
    </row>
    <row r="222" spans="1:20" ht="24" hidden="1" x14ac:dyDescent="0.25">
      <c r="A222" s="30">
        <v>5238</v>
      </c>
      <c r="B222" s="41" t="s">
        <v>216</v>
      </c>
      <c r="C222" s="190">
        <f t="shared" si="188"/>
        <v>0</v>
      </c>
      <c r="D222" s="265"/>
      <c r="E222" s="43"/>
      <c r="F222" s="88">
        <f t="shared" si="244"/>
        <v>0</v>
      </c>
      <c r="G222" s="230"/>
      <c r="H222" s="43"/>
      <c r="I222" s="155">
        <f t="shared" si="245"/>
        <v>0</v>
      </c>
      <c r="J222" s="265"/>
      <c r="K222" s="43"/>
      <c r="L222" s="88">
        <f t="shared" si="246"/>
        <v>0</v>
      </c>
      <c r="M222" s="230"/>
      <c r="N222" s="43"/>
      <c r="O222" s="155">
        <f t="shared" si="247"/>
        <v>0</v>
      </c>
      <c r="P222" s="311"/>
      <c r="Q222" s="331"/>
      <c r="R222" s="405"/>
      <c r="S222" s="405"/>
      <c r="T222" s="405"/>
    </row>
    <row r="223" spans="1:20" ht="24" x14ac:dyDescent="0.25">
      <c r="A223" s="30">
        <v>5239</v>
      </c>
      <c r="B223" s="41" t="s">
        <v>217</v>
      </c>
      <c r="C223" s="190">
        <f t="shared" si="188"/>
        <v>1200</v>
      </c>
      <c r="D223" s="265"/>
      <c r="E223" s="155"/>
      <c r="F223" s="311">
        <f t="shared" si="244"/>
        <v>0</v>
      </c>
      <c r="G223" s="230"/>
      <c r="H223" s="155"/>
      <c r="I223" s="311">
        <f t="shared" si="245"/>
        <v>0</v>
      </c>
      <c r="J223" s="265">
        <v>1200</v>
      </c>
      <c r="K223" s="43"/>
      <c r="L223" s="88">
        <f t="shared" si="246"/>
        <v>1200</v>
      </c>
      <c r="M223" s="230"/>
      <c r="N223" s="43"/>
      <c r="O223" s="155">
        <f t="shared" si="247"/>
        <v>0</v>
      </c>
      <c r="P223" s="311"/>
      <c r="Q223" s="331"/>
      <c r="R223" s="405"/>
      <c r="S223" s="405"/>
      <c r="T223" s="405"/>
    </row>
    <row r="224" spans="1:20" ht="24" hidden="1" x14ac:dyDescent="0.25">
      <c r="A224" s="72">
        <v>5240</v>
      </c>
      <c r="B224" s="41" t="s">
        <v>218</v>
      </c>
      <c r="C224" s="190">
        <f t="shared" si="188"/>
        <v>0</v>
      </c>
      <c r="D224" s="265"/>
      <c r="E224" s="43"/>
      <c r="F224" s="88">
        <f t="shared" si="244"/>
        <v>0</v>
      </c>
      <c r="G224" s="230"/>
      <c r="H224" s="43"/>
      <c r="I224" s="155">
        <f t="shared" si="245"/>
        <v>0</v>
      </c>
      <c r="J224" s="265"/>
      <c r="K224" s="43"/>
      <c r="L224" s="88">
        <f t="shared" si="246"/>
        <v>0</v>
      </c>
      <c r="M224" s="230"/>
      <c r="N224" s="43"/>
      <c r="O224" s="155">
        <f t="shared" si="247"/>
        <v>0</v>
      </c>
      <c r="P224" s="311"/>
      <c r="Q224" s="331"/>
      <c r="R224" s="405"/>
      <c r="S224" s="405"/>
      <c r="T224" s="405"/>
    </row>
    <row r="225" spans="1:20" hidden="1" x14ac:dyDescent="0.25">
      <c r="A225" s="72">
        <v>5250</v>
      </c>
      <c r="B225" s="41" t="s">
        <v>219</v>
      </c>
      <c r="C225" s="190">
        <f t="shared" si="188"/>
        <v>0</v>
      </c>
      <c r="D225" s="265"/>
      <c r="E225" s="43"/>
      <c r="F225" s="88">
        <f t="shared" si="244"/>
        <v>0</v>
      </c>
      <c r="G225" s="230"/>
      <c r="H225" s="43"/>
      <c r="I225" s="155">
        <f t="shared" si="245"/>
        <v>0</v>
      </c>
      <c r="J225" s="265"/>
      <c r="K225" s="43"/>
      <c r="L225" s="88">
        <f t="shared" si="246"/>
        <v>0</v>
      </c>
      <c r="M225" s="230"/>
      <c r="N225" s="43"/>
      <c r="O225" s="155">
        <f t="shared" si="247"/>
        <v>0</v>
      </c>
      <c r="P225" s="311"/>
      <c r="Q225" s="331"/>
      <c r="R225" s="405"/>
      <c r="S225" s="405"/>
      <c r="T225" s="405"/>
    </row>
    <row r="226" spans="1:20" x14ac:dyDescent="0.25">
      <c r="A226" s="72">
        <v>5260</v>
      </c>
      <c r="B226" s="41" t="s">
        <v>220</v>
      </c>
      <c r="C226" s="190">
        <f t="shared" si="188"/>
        <v>300</v>
      </c>
      <c r="D226" s="129">
        <f>SUM(D227)</f>
        <v>0</v>
      </c>
      <c r="E226" s="87">
        <f t="shared" ref="E226" si="248">SUM(E227)</f>
        <v>0</v>
      </c>
      <c r="F226" s="312">
        <f>SUM(F227)</f>
        <v>0</v>
      </c>
      <c r="G226" s="231">
        <f>SUM(G227)</f>
        <v>0</v>
      </c>
      <c r="H226" s="87">
        <f t="shared" ref="H226:I226" si="249">SUM(H227)</f>
        <v>0</v>
      </c>
      <c r="I226" s="312">
        <f t="shared" si="249"/>
        <v>0</v>
      </c>
      <c r="J226" s="129">
        <f>SUM(J227)</f>
        <v>300</v>
      </c>
      <c r="K226" s="73">
        <f t="shared" ref="K226:N226" si="250">SUM(K227)</f>
        <v>0</v>
      </c>
      <c r="L226" s="93">
        <f t="shared" si="250"/>
        <v>300</v>
      </c>
      <c r="M226" s="231">
        <f t="shared" si="250"/>
        <v>0</v>
      </c>
      <c r="N226" s="73">
        <f t="shared" si="250"/>
        <v>0</v>
      </c>
      <c r="O226" s="87">
        <f>SUM(O227)</f>
        <v>0</v>
      </c>
      <c r="P226" s="312"/>
      <c r="Q226" s="331"/>
      <c r="R226" s="405"/>
      <c r="S226" s="405"/>
      <c r="T226" s="405"/>
    </row>
    <row r="227" spans="1:20" ht="24" x14ac:dyDescent="0.25">
      <c r="A227" s="30">
        <v>5269</v>
      </c>
      <c r="B227" s="41" t="s">
        <v>221</v>
      </c>
      <c r="C227" s="190">
        <f t="shared" si="188"/>
        <v>300</v>
      </c>
      <c r="D227" s="265"/>
      <c r="E227" s="155"/>
      <c r="F227" s="311">
        <f t="shared" ref="F227:F228" si="251">D227+E227</f>
        <v>0</v>
      </c>
      <c r="G227" s="230"/>
      <c r="H227" s="155"/>
      <c r="I227" s="311">
        <f t="shared" ref="I227:I228" si="252">G227+H227</f>
        <v>0</v>
      </c>
      <c r="J227" s="265">
        <v>300</v>
      </c>
      <c r="K227" s="43"/>
      <c r="L227" s="88">
        <f t="shared" ref="L227:L228" si="253">J227+K227</f>
        <v>300</v>
      </c>
      <c r="M227" s="230"/>
      <c r="N227" s="43"/>
      <c r="O227" s="155">
        <f t="shared" ref="O227:O228" si="254">M227+N227</f>
        <v>0</v>
      </c>
      <c r="P227" s="311"/>
      <c r="Q227" s="331"/>
      <c r="R227" s="405"/>
      <c r="S227" s="405"/>
      <c r="T227" s="405"/>
    </row>
    <row r="228" spans="1:20" ht="24" hidden="1" x14ac:dyDescent="0.25">
      <c r="A228" s="70">
        <v>5270</v>
      </c>
      <c r="B228" s="55" t="s">
        <v>222</v>
      </c>
      <c r="C228" s="195">
        <f t="shared" si="188"/>
        <v>0</v>
      </c>
      <c r="D228" s="262"/>
      <c r="E228" s="74"/>
      <c r="F228" s="173">
        <f t="shared" si="251"/>
        <v>0</v>
      </c>
      <c r="G228" s="232"/>
      <c r="H228" s="74"/>
      <c r="I228" s="156">
        <f t="shared" si="252"/>
        <v>0</v>
      </c>
      <c r="J228" s="262"/>
      <c r="K228" s="74"/>
      <c r="L228" s="173">
        <f t="shared" si="253"/>
        <v>0</v>
      </c>
      <c r="M228" s="232"/>
      <c r="N228" s="74"/>
      <c r="O228" s="156">
        <f t="shared" si="254"/>
        <v>0</v>
      </c>
      <c r="P228" s="313"/>
      <c r="Q228" s="331"/>
      <c r="R228" s="405"/>
      <c r="S228" s="405"/>
      <c r="T228" s="405"/>
    </row>
    <row r="229" spans="1:20" hidden="1" x14ac:dyDescent="0.25">
      <c r="A229" s="67">
        <v>6000</v>
      </c>
      <c r="B229" s="67" t="s">
        <v>223</v>
      </c>
      <c r="C229" s="200">
        <f t="shared" si="188"/>
        <v>0</v>
      </c>
      <c r="D229" s="134">
        <f>D230+D250+D258</f>
        <v>0</v>
      </c>
      <c r="E229" s="68">
        <f t="shared" ref="E229" si="255">E230+E250+E258</f>
        <v>0</v>
      </c>
      <c r="F229" s="170">
        <f>F230+F250+F258</f>
        <v>0</v>
      </c>
      <c r="G229" s="227">
        <f>G230+G250+G258</f>
        <v>0</v>
      </c>
      <c r="H229" s="68">
        <f t="shared" ref="H229:I229" si="256">H230+H250+H258</f>
        <v>0</v>
      </c>
      <c r="I229" s="122">
        <f t="shared" si="256"/>
        <v>0</v>
      </c>
      <c r="J229" s="134">
        <f>J230+J250+J258</f>
        <v>0</v>
      </c>
      <c r="K229" s="68">
        <f t="shared" ref="K229:N229" si="257">K230+K250+K258</f>
        <v>0</v>
      </c>
      <c r="L229" s="170">
        <f t="shared" si="257"/>
        <v>0</v>
      </c>
      <c r="M229" s="227">
        <f t="shared" si="257"/>
        <v>0</v>
      </c>
      <c r="N229" s="68">
        <f t="shared" si="257"/>
        <v>0</v>
      </c>
      <c r="O229" s="122">
        <f>O230+O250+O258</f>
        <v>0</v>
      </c>
      <c r="P229" s="307"/>
      <c r="Q229" s="331"/>
      <c r="R229" s="405"/>
      <c r="S229" s="405"/>
      <c r="T229" s="405"/>
    </row>
    <row r="230" spans="1:20" ht="14.25" hidden="1" customHeight="1" x14ac:dyDescent="0.25">
      <c r="A230" s="49">
        <v>6200</v>
      </c>
      <c r="B230" s="78" t="s">
        <v>224</v>
      </c>
      <c r="C230" s="202">
        <f t="shared" si="188"/>
        <v>0</v>
      </c>
      <c r="D230" s="135">
        <f>SUM(D231,D232,D234,D237,D243,D244,D245)</f>
        <v>0</v>
      </c>
      <c r="E230" s="81">
        <f t="shared" ref="E230" si="258">SUM(E231,E232,E234,E237,E243,E244,E245)</f>
        <v>0</v>
      </c>
      <c r="F230" s="171">
        <f>SUM(F231,F232,F234,F237,F243,F244,F245)</f>
        <v>0</v>
      </c>
      <c r="G230" s="236">
        <f>SUM(G231,G232,G234,G237,G243,G244,G245)</f>
        <v>0</v>
      </c>
      <c r="H230" s="81">
        <f t="shared" ref="H230:I230" si="259">SUM(H231,H232,H234,H237,H243,H244,H245)</f>
        <v>0</v>
      </c>
      <c r="I230" s="121">
        <f t="shared" si="259"/>
        <v>0</v>
      </c>
      <c r="J230" s="135">
        <f>SUM(J231,J232,J234,J237,J243,J244,J245)</f>
        <v>0</v>
      </c>
      <c r="K230" s="81">
        <f t="shared" ref="K230:N230" si="260">SUM(K231,K232,K234,K237,K243,K244,K245)</f>
        <v>0</v>
      </c>
      <c r="L230" s="171">
        <f t="shared" si="260"/>
        <v>0</v>
      </c>
      <c r="M230" s="236">
        <f t="shared" si="260"/>
        <v>0</v>
      </c>
      <c r="N230" s="81">
        <f t="shared" si="260"/>
        <v>0</v>
      </c>
      <c r="O230" s="121">
        <f>SUM(O231,O232,O234,O237,O243,O244,O245)</f>
        <v>0</v>
      </c>
      <c r="P230" s="308"/>
      <c r="Q230" s="331"/>
      <c r="R230" s="405"/>
      <c r="S230" s="405"/>
      <c r="T230" s="405"/>
    </row>
    <row r="231" spans="1:20" ht="24" hidden="1" x14ac:dyDescent="0.25">
      <c r="A231" s="686">
        <v>6220</v>
      </c>
      <c r="B231" s="38" t="s">
        <v>225</v>
      </c>
      <c r="C231" s="189">
        <f t="shared" si="188"/>
        <v>0</v>
      </c>
      <c r="D231" s="264"/>
      <c r="E231" s="40"/>
      <c r="F231" s="89">
        <f>D231+E231</f>
        <v>0</v>
      </c>
      <c r="G231" s="220"/>
      <c r="H231" s="40"/>
      <c r="I231" s="154">
        <f>G231+H231</f>
        <v>0</v>
      </c>
      <c r="J231" s="264"/>
      <c r="K231" s="40"/>
      <c r="L231" s="89">
        <f>J231+K231</f>
        <v>0</v>
      </c>
      <c r="M231" s="220"/>
      <c r="N231" s="40"/>
      <c r="O231" s="154">
        <f>M231+N231</f>
        <v>0</v>
      </c>
      <c r="P231" s="310"/>
      <c r="Q231" s="331"/>
      <c r="R231" s="405"/>
      <c r="S231" s="405"/>
      <c r="T231" s="405"/>
    </row>
    <row r="232" spans="1:20" hidden="1" x14ac:dyDescent="0.25">
      <c r="A232" s="72">
        <v>6230</v>
      </c>
      <c r="B232" s="41" t="s">
        <v>226</v>
      </c>
      <c r="C232" s="190">
        <f t="shared" si="188"/>
        <v>0</v>
      </c>
      <c r="D232" s="129">
        <f t="shared" ref="D232:O232" si="261">SUM(D233)</f>
        <v>0</v>
      </c>
      <c r="E232" s="73">
        <f t="shared" si="261"/>
        <v>0</v>
      </c>
      <c r="F232" s="93">
        <f t="shared" si="261"/>
        <v>0</v>
      </c>
      <c r="G232" s="231">
        <f t="shared" si="261"/>
        <v>0</v>
      </c>
      <c r="H232" s="73">
        <f t="shared" si="261"/>
        <v>0</v>
      </c>
      <c r="I232" s="87">
        <f t="shared" si="261"/>
        <v>0</v>
      </c>
      <c r="J232" s="129">
        <f t="shared" si="261"/>
        <v>0</v>
      </c>
      <c r="K232" s="73">
        <f t="shared" si="261"/>
        <v>0</v>
      </c>
      <c r="L232" s="93">
        <f t="shared" si="261"/>
        <v>0</v>
      </c>
      <c r="M232" s="231">
        <f t="shared" si="261"/>
        <v>0</v>
      </c>
      <c r="N232" s="73">
        <f t="shared" si="261"/>
        <v>0</v>
      </c>
      <c r="O232" s="87">
        <f t="shared" si="261"/>
        <v>0</v>
      </c>
      <c r="P232" s="312"/>
      <c r="Q232" s="331"/>
      <c r="R232" s="405"/>
      <c r="S232" s="405"/>
      <c r="T232" s="405"/>
    </row>
    <row r="233" spans="1:20" ht="24" hidden="1" x14ac:dyDescent="0.25">
      <c r="A233" s="30">
        <v>6239</v>
      </c>
      <c r="B233" s="38" t="s">
        <v>227</v>
      </c>
      <c r="C233" s="190">
        <f t="shared" si="188"/>
        <v>0</v>
      </c>
      <c r="D233" s="264"/>
      <c r="E233" s="40"/>
      <c r="F233" s="89">
        <f>D233+E233</f>
        <v>0</v>
      </c>
      <c r="G233" s="220"/>
      <c r="H233" s="40"/>
      <c r="I233" s="154">
        <f>G233+H233</f>
        <v>0</v>
      </c>
      <c r="J233" s="264"/>
      <c r="K233" s="40"/>
      <c r="L233" s="89">
        <f>J233+K233</f>
        <v>0</v>
      </c>
      <c r="M233" s="220"/>
      <c r="N233" s="40"/>
      <c r="O233" s="154">
        <f>M233+N233</f>
        <v>0</v>
      </c>
      <c r="P233" s="310"/>
      <c r="Q233" s="331"/>
      <c r="R233" s="405"/>
      <c r="S233" s="405"/>
      <c r="T233" s="405"/>
    </row>
    <row r="234" spans="1:20" ht="24" hidden="1" x14ac:dyDescent="0.25">
      <c r="A234" s="72">
        <v>6240</v>
      </c>
      <c r="B234" s="41" t="s">
        <v>228</v>
      </c>
      <c r="C234" s="190">
        <f t="shared" si="188"/>
        <v>0</v>
      </c>
      <c r="D234" s="129">
        <f>SUM(D235:D236)</f>
        <v>0</v>
      </c>
      <c r="E234" s="73">
        <f t="shared" ref="E234" si="262">SUM(E235:E236)</f>
        <v>0</v>
      </c>
      <c r="F234" s="93">
        <f>SUM(F235:F236)</f>
        <v>0</v>
      </c>
      <c r="G234" s="231">
        <f>SUM(G235:G236)</f>
        <v>0</v>
      </c>
      <c r="H234" s="73">
        <f t="shared" ref="H234:I234" si="263">SUM(H235:H236)</f>
        <v>0</v>
      </c>
      <c r="I234" s="87">
        <f t="shared" si="263"/>
        <v>0</v>
      </c>
      <c r="J234" s="129">
        <f>SUM(J235:J236)</f>
        <v>0</v>
      </c>
      <c r="K234" s="73">
        <f t="shared" ref="K234:N234" si="264">SUM(K235:K236)</f>
        <v>0</v>
      </c>
      <c r="L234" s="93">
        <f t="shared" si="264"/>
        <v>0</v>
      </c>
      <c r="M234" s="231">
        <f t="shared" si="264"/>
        <v>0</v>
      </c>
      <c r="N234" s="73">
        <f t="shared" si="264"/>
        <v>0</v>
      </c>
      <c r="O234" s="87">
        <f>SUM(O235:O236)</f>
        <v>0</v>
      </c>
      <c r="P234" s="312"/>
      <c r="Q234" s="331"/>
      <c r="R234" s="405"/>
      <c r="S234" s="405"/>
      <c r="T234" s="405"/>
    </row>
    <row r="235" spans="1:20" hidden="1" x14ac:dyDescent="0.25">
      <c r="A235" s="30">
        <v>6241</v>
      </c>
      <c r="B235" s="41" t="s">
        <v>229</v>
      </c>
      <c r="C235" s="190">
        <f t="shared" si="188"/>
        <v>0</v>
      </c>
      <c r="D235" s="265"/>
      <c r="E235" s="43"/>
      <c r="F235" s="88">
        <f t="shared" ref="F235:F236" si="265">D235+E235</f>
        <v>0</v>
      </c>
      <c r="G235" s="230"/>
      <c r="H235" s="43"/>
      <c r="I235" s="155">
        <f t="shared" ref="I235:I236" si="266">G235+H235</f>
        <v>0</v>
      </c>
      <c r="J235" s="265"/>
      <c r="K235" s="43"/>
      <c r="L235" s="88">
        <f t="shared" ref="L235:L236" si="267">J235+K235</f>
        <v>0</v>
      </c>
      <c r="M235" s="230"/>
      <c r="N235" s="43"/>
      <c r="O235" s="155">
        <f t="shared" ref="O235:O236" si="268">M235+N235</f>
        <v>0</v>
      </c>
      <c r="P235" s="311"/>
      <c r="Q235" s="331"/>
      <c r="R235" s="405"/>
      <c r="S235" s="405"/>
      <c r="T235" s="405"/>
    </row>
    <row r="236" spans="1:20" hidden="1" x14ac:dyDescent="0.25">
      <c r="A236" s="30">
        <v>6242</v>
      </c>
      <c r="B236" s="41" t="s">
        <v>230</v>
      </c>
      <c r="C236" s="190">
        <f t="shared" si="188"/>
        <v>0</v>
      </c>
      <c r="D236" s="265"/>
      <c r="E236" s="43"/>
      <c r="F236" s="88">
        <f t="shared" si="265"/>
        <v>0</v>
      </c>
      <c r="G236" s="230"/>
      <c r="H236" s="43"/>
      <c r="I236" s="155">
        <f t="shared" si="266"/>
        <v>0</v>
      </c>
      <c r="J236" s="265"/>
      <c r="K236" s="43"/>
      <c r="L236" s="88">
        <f t="shared" si="267"/>
        <v>0</v>
      </c>
      <c r="M236" s="230"/>
      <c r="N236" s="43"/>
      <c r="O236" s="155">
        <f t="shared" si="268"/>
        <v>0</v>
      </c>
      <c r="P236" s="311"/>
      <c r="Q236" s="331"/>
      <c r="R236" s="405"/>
      <c r="S236" s="405"/>
      <c r="T236" s="405"/>
    </row>
    <row r="237" spans="1:20" ht="25.5" hidden="1" customHeight="1" x14ac:dyDescent="0.25">
      <c r="A237" s="72">
        <v>6250</v>
      </c>
      <c r="B237" s="41" t="s">
        <v>231</v>
      </c>
      <c r="C237" s="190">
        <f t="shared" si="188"/>
        <v>0</v>
      </c>
      <c r="D237" s="129">
        <f>SUM(D238:D242)</f>
        <v>0</v>
      </c>
      <c r="E237" s="73">
        <f t="shared" ref="E237" si="269">SUM(E238:E242)</f>
        <v>0</v>
      </c>
      <c r="F237" s="93">
        <f>SUM(F238:F242)</f>
        <v>0</v>
      </c>
      <c r="G237" s="231">
        <f>SUM(G238:G242)</f>
        <v>0</v>
      </c>
      <c r="H237" s="73">
        <f t="shared" ref="H237:I237" si="270">SUM(H238:H242)</f>
        <v>0</v>
      </c>
      <c r="I237" s="87">
        <f t="shared" si="270"/>
        <v>0</v>
      </c>
      <c r="J237" s="129">
        <f>SUM(J238:J242)</f>
        <v>0</v>
      </c>
      <c r="K237" s="73">
        <f t="shared" ref="K237:N237" si="271">SUM(K238:K242)</f>
        <v>0</v>
      </c>
      <c r="L237" s="93">
        <f t="shared" si="271"/>
        <v>0</v>
      </c>
      <c r="M237" s="231">
        <f t="shared" si="271"/>
        <v>0</v>
      </c>
      <c r="N237" s="73">
        <f t="shared" si="271"/>
        <v>0</v>
      </c>
      <c r="O237" s="87">
        <f>SUM(O238:O242)</f>
        <v>0</v>
      </c>
      <c r="P237" s="312"/>
      <c r="Q237" s="331"/>
      <c r="R237" s="405"/>
      <c r="S237" s="405"/>
      <c r="T237" s="405"/>
    </row>
    <row r="238" spans="1:20" ht="14.25" hidden="1" customHeight="1" x14ac:dyDescent="0.25">
      <c r="A238" s="30">
        <v>6252</v>
      </c>
      <c r="B238" s="41" t="s">
        <v>232</v>
      </c>
      <c r="C238" s="190">
        <f t="shared" si="188"/>
        <v>0</v>
      </c>
      <c r="D238" s="265"/>
      <c r="E238" s="43"/>
      <c r="F238" s="88">
        <f t="shared" ref="F238:F244" si="272">D238+E238</f>
        <v>0</v>
      </c>
      <c r="G238" s="230"/>
      <c r="H238" s="43"/>
      <c r="I238" s="155">
        <f t="shared" ref="I238:I244" si="273">G238+H238</f>
        <v>0</v>
      </c>
      <c r="J238" s="265"/>
      <c r="K238" s="43"/>
      <c r="L238" s="88">
        <f t="shared" ref="L238:L244" si="274">J238+K238</f>
        <v>0</v>
      </c>
      <c r="M238" s="230"/>
      <c r="N238" s="43"/>
      <c r="O238" s="155">
        <f t="shared" ref="O238:O244" si="275">M238+N238</f>
        <v>0</v>
      </c>
      <c r="P238" s="311"/>
      <c r="Q238" s="331"/>
      <c r="R238" s="405"/>
      <c r="S238" s="405"/>
      <c r="T238" s="405"/>
    </row>
    <row r="239" spans="1:20" ht="14.25" hidden="1" customHeight="1" x14ac:dyDescent="0.25">
      <c r="A239" s="30">
        <v>6253</v>
      </c>
      <c r="B239" s="41" t="s">
        <v>233</v>
      </c>
      <c r="C239" s="190">
        <f t="shared" si="188"/>
        <v>0</v>
      </c>
      <c r="D239" s="265"/>
      <c r="E239" s="43"/>
      <c r="F239" s="88">
        <f t="shared" si="272"/>
        <v>0</v>
      </c>
      <c r="G239" s="230"/>
      <c r="H239" s="43"/>
      <c r="I239" s="155">
        <f t="shared" si="273"/>
        <v>0</v>
      </c>
      <c r="J239" s="265"/>
      <c r="K239" s="43"/>
      <c r="L239" s="88">
        <f t="shared" si="274"/>
        <v>0</v>
      </c>
      <c r="M239" s="230"/>
      <c r="N239" s="43"/>
      <c r="O239" s="155">
        <f t="shared" si="275"/>
        <v>0</v>
      </c>
      <c r="P239" s="311"/>
      <c r="Q239" s="331"/>
      <c r="R239" s="405"/>
      <c r="S239" s="405"/>
      <c r="T239" s="405"/>
    </row>
    <row r="240" spans="1:20" ht="24" hidden="1" x14ac:dyDescent="0.25">
      <c r="A240" s="30">
        <v>6254</v>
      </c>
      <c r="B240" s="41" t="s">
        <v>234</v>
      </c>
      <c r="C240" s="190">
        <f t="shared" si="188"/>
        <v>0</v>
      </c>
      <c r="D240" s="265"/>
      <c r="E240" s="43"/>
      <c r="F240" s="88">
        <f t="shared" si="272"/>
        <v>0</v>
      </c>
      <c r="G240" s="230"/>
      <c r="H240" s="43"/>
      <c r="I240" s="155">
        <f t="shared" si="273"/>
        <v>0</v>
      </c>
      <c r="J240" s="265"/>
      <c r="K240" s="43"/>
      <c r="L240" s="88">
        <f t="shared" si="274"/>
        <v>0</v>
      </c>
      <c r="M240" s="230"/>
      <c r="N240" s="43"/>
      <c r="O240" s="155">
        <f t="shared" si="275"/>
        <v>0</v>
      </c>
      <c r="P240" s="311"/>
      <c r="Q240" s="331"/>
      <c r="R240" s="405"/>
      <c r="S240" s="405"/>
      <c r="T240" s="405"/>
    </row>
    <row r="241" spans="1:20" ht="24" hidden="1" x14ac:dyDescent="0.25">
      <c r="A241" s="30">
        <v>6255</v>
      </c>
      <c r="B241" s="41" t="s">
        <v>235</v>
      </c>
      <c r="C241" s="190">
        <f t="shared" ref="C241:C295" si="276">SUM(F241,I241,L241,O241)</f>
        <v>0</v>
      </c>
      <c r="D241" s="265"/>
      <c r="E241" s="43"/>
      <c r="F241" s="88">
        <f t="shared" si="272"/>
        <v>0</v>
      </c>
      <c r="G241" s="230"/>
      <c r="H241" s="43"/>
      <c r="I241" s="155">
        <f t="shared" si="273"/>
        <v>0</v>
      </c>
      <c r="J241" s="265"/>
      <c r="K241" s="43"/>
      <c r="L241" s="88">
        <f t="shared" si="274"/>
        <v>0</v>
      </c>
      <c r="M241" s="230"/>
      <c r="N241" s="43"/>
      <c r="O241" s="155">
        <f t="shared" si="275"/>
        <v>0</v>
      </c>
      <c r="P241" s="311"/>
      <c r="Q241" s="331"/>
      <c r="R241" s="405"/>
      <c r="S241" s="405"/>
      <c r="T241" s="405"/>
    </row>
    <row r="242" spans="1:20" hidden="1" x14ac:dyDescent="0.25">
      <c r="A242" s="30">
        <v>6259</v>
      </c>
      <c r="B242" s="41" t="s">
        <v>236</v>
      </c>
      <c r="C242" s="190">
        <f t="shared" si="276"/>
        <v>0</v>
      </c>
      <c r="D242" s="265"/>
      <c r="E242" s="43"/>
      <c r="F242" s="88">
        <f t="shared" si="272"/>
        <v>0</v>
      </c>
      <c r="G242" s="230"/>
      <c r="H242" s="43"/>
      <c r="I242" s="155">
        <f t="shared" si="273"/>
        <v>0</v>
      </c>
      <c r="J242" s="265"/>
      <c r="K242" s="43"/>
      <c r="L242" s="88">
        <f t="shared" si="274"/>
        <v>0</v>
      </c>
      <c r="M242" s="230"/>
      <c r="N242" s="43"/>
      <c r="O242" s="155">
        <f t="shared" si="275"/>
        <v>0</v>
      </c>
      <c r="P242" s="311"/>
      <c r="Q242" s="331"/>
      <c r="R242" s="405"/>
      <c r="S242" s="405"/>
      <c r="T242" s="405"/>
    </row>
    <row r="243" spans="1:20" ht="24" hidden="1" x14ac:dyDescent="0.25">
      <c r="A243" s="72">
        <v>6260</v>
      </c>
      <c r="B243" s="41" t="s">
        <v>237</v>
      </c>
      <c r="C243" s="190">
        <f t="shared" si="276"/>
        <v>0</v>
      </c>
      <c r="D243" s="265"/>
      <c r="E243" s="43"/>
      <c r="F243" s="88">
        <f t="shared" si="272"/>
        <v>0</v>
      </c>
      <c r="G243" s="230"/>
      <c r="H243" s="43"/>
      <c r="I243" s="155">
        <f t="shared" si="273"/>
        <v>0</v>
      </c>
      <c r="J243" s="265"/>
      <c r="K243" s="43"/>
      <c r="L243" s="88">
        <f t="shared" si="274"/>
        <v>0</v>
      </c>
      <c r="M243" s="230"/>
      <c r="N243" s="43"/>
      <c r="O243" s="155">
        <f t="shared" si="275"/>
        <v>0</v>
      </c>
      <c r="P243" s="311"/>
      <c r="Q243" s="331"/>
      <c r="R243" s="405"/>
      <c r="S243" s="405"/>
      <c r="T243" s="405"/>
    </row>
    <row r="244" spans="1:20" hidden="1" x14ac:dyDescent="0.25">
      <c r="A244" s="72">
        <v>6270</v>
      </c>
      <c r="B244" s="41" t="s">
        <v>238</v>
      </c>
      <c r="C244" s="190">
        <f t="shared" si="276"/>
        <v>0</v>
      </c>
      <c r="D244" s="265"/>
      <c r="E244" s="43"/>
      <c r="F244" s="88">
        <f t="shared" si="272"/>
        <v>0</v>
      </c>
      <c r="G244" s="230"/>
      <c r="H244" s="43"/>
      <c r="I244" s="155">
        <f t="shared" si="273"/>
        <v>0</v>
      </c>
      <c r="J244" s="265"/>
      <c r="K244" s="43"/>
      <c r="L244" s="88">
        <f t="shared" si="274"/>
        <v>0</v>
      </c>
      <c r="M244" s="230"/>
      <c r="N244" s="43"/>
      <c r="O244" s="155">
        <f t="shared" si="275"/>
        <v>0</v>
      </c>
      <c r="P244" s="311"/>
      <c r="Q244" s="331"/>
      <c r="R244" s="405"/>
      <c r="S244" s="405"/>
      <c r="T244" s="405"/>
    </row>
    <row r="245" spans="1:20" ht="24" hidden="1" x14ac:dyDescent="0.25">
      <c r="A245" s="686">
        <v>6290</v>
      </c>
      <c r="B245" s="38" t="s">
        <v>239</v>
      </c>
      <c r="C245" s="201">
        <f t="shared" si="276"/>
        <v>0</v>
      </c>
      <c r="D245" s="128">
        <f>SUM(D246:D249)</f>
        <v>0</v>
      </c>
      <c r="E245" s="75">
        <f t="shared" ref="E245" si="277">SUM(E246:E249)</f>
        <v>0</v>
      </c>
      <c r="F245" s="175">
        <f>SUM(F246:F249)</f>
        <v>0</v>
      </c>
      <c r="G245" s="233">
        <f t="shared" ref="G245:O245" si="278">SUM(G246:G249)</f>
        <v>0</v>
      </c>
      <c r="H245" s="75">
        <f t="shared" si="278"/>
        <v>0</v>
      </c>
      <c r="I245" s="86">
        <f t="shared" si="278"/>
        <v>0</v>
      </c>
      <c r="J245" s="128">
        <f t="shared" si="278"/>
        <v>0</v>
      </c>
      <c r="K245" s="75">
        <f t="shared" si="278"/>
        <v>0</v>
      </c>
      <c r="L245" s="175">
        <f t="shared" si="278"/>
        <v>0</v>
      </c>
      <c r="M245" s="233">
        <f t="shared" si="278"/>
        <v>0</v>
      </c>
      <c r="N245" s="75">
        <f t="shared" si="278"/>
        <v>0</v>
      </c>
      <c r="O245" s="86">
        <f t="shared" si="278"/>
        <v>0</v>
      </c>
      <c r="P245" s="319"/>
      <c r="Q245" s="331"/>
      <c r="R245" s="405"/>
      <c r="S245" s="405"/>
      <c r="T245" s="405"/>
    </row>
    <row r="246" spans="1:20" hidden="1" x14ac:dyDescent="0.25">
      <c r="A246" s="30">
        <v>6291</v>
      </c>
      <c r="B246" s="41" t="s">
        <v>240</v>
      </c>
      <c r="C246" s="190">
        <f t="shared" si="276"/>
        <v>0</v>
      </c>
      <c r="D246" s="265"/>
      <c r="E246" s="43"/>
      <c r="F246" s="88">
        <f t="shared" ref="F246:F249" si="279">D246+E246</f>
        <v>0</v>
      </c>
      <c r="G246" s="230"/>
      <c r="H246" s="43"/>
      <c r="I246" s="155">
        <f t="shared" ref="I246:I249" si="280">G246+H246</f>
        <v>0</v>
      </c>
      <c r="J246" s="265"/>
      <c r="K246" s="43"/>
      <c r="L246" s="88">
        <f t="shared" ref="L246:L249" si="281">J246+K246</f>
        <v>0</v>
      </c>
      <c r="M246" s="230"/>
      <c r="N246" s="43"/>
      <c r="O246" s="155">
        <f t="shared" ref="O246:O249" si="282">M246+N246</f>
        <v>0</v>
      </c>
      <c r="P246" s="311"/>
      <c r="Q246" s="331"/>
      <c r="R246" s="405"/>
      <c r="S246" s="405"/>
      <c r="T246" s="405"/>
    </row>
    <row r="247" spans="1:20" hidden="1" x14ac:dyDescent="0.25">
      <c r="A247" s="30">
        <v>6292</v>
      </c>
      <c r="B247" s="41" t="s">
        <v>241</v>
      </c>
      <c r="C247" s="190">
        <f t="shared" si="276"/>
        <v>0</v>
      </c>
      <c r="D247" s="265"/>
      <c r="E247" s="43"/>
      <c r="F247" s="88">
        <f t="shared" si="279"/>
        <v>0</v>
      </c>
      <c r="G247" s="230"/>
      <c r="H247" s="43"/>
      <c r="I247" s="155">
        <f t="shared" si="280"/>
        <v>0</v>
      </c>
      <c r="J247" s="265"/>
      <c r="K247" s="43"/>
      <c r="L247" s="88">
        <f t="shared" si="281"/>
        <v>0</v>
      </c>
      <c r="M247" s="230"/>
      <c r="N247" s="43"/>
      <c r="O247" s="155">
        <f t="shared" si="282"/>
        <v>0</v>
      </c>
      <c r="P247" s="311"/>
      <c r="Q247" s="331"/>
      <c r="R247" s="405"/>
      <c r="S247" s="405"/>
      <c r="T247" s="405"/>
    </row>
    <row r="248" spans="1:20" ht="72" hidden="1" x14ac:dyDescent="0.25">
      <c r="A248" s="30">
        <v>6296</v>
      </c>
      <c r="B248" s="41" t="s">
        <v>242</v>
      </c>
      <c r="C248" s="190">
        <f t="shared" si="276"/>
        <v>0</v>
      </c>
      <c r="D248" s="265"/>
      <c r="E248" s="43"/>
      <c r="F248" s="88">
        <f t="shared" si="279"/>
        <v>0</v>
      </c>
      <c r="G248" s="230"/>
      <c r="H248" s="43"/>
      <c r="I248" s="155">
        <f t="shared" si="280"/>
        <v>0</v>
      </c>
      <c r="J248" s="265"/>
      <c r="K248" s="43"/>
      <c r="L248" s="88">
        <f t="shared" si="281"/>
        <v>0</v>
      </c>
      <c r="M248" s="230"/>
      <c r="N248" s="43"/>
      <c r="O248" s="155">
        <f t="shared" si="282"/>
        <v>0</v>
      </c>
      <c r="P248" s="311"/>
      <c r="Q248" s="331"/>
      <c r="R248" s="405"/>
      <c r="S248" s="405"/>
      <c r="T248" s="405"/>
    </row>
    <row r="249" spans="1:20" ht="39.75" hidden="1" customHeight="1" x14ac:dyDescent="0.25">
      <c r="A249" s="30">
        <v>6299</v>
      </c>
      <c r="B249" s="41" t="s">
        <v>243</v>
      </c>
      <c r="C249" s="190">
        <f t="shared" si="276"/>
        <v>0</v>
      </c>
      <c r="D249" s="265"/>
      <c r="E249" s="43"/>
      <c r="F249" s="88">
        <f t="shared" si="279"/>
        <v>0</v>
      </c>
      <c r="G249" s="230"/>
      <c r="H249" s="43"/>
      <c r="I249" s="155">
        <f t="shared" si="280"/>
        <v>0</v>
      </c>
      <c r="J249" s="265"/>
      <c r="K249" s="43"/>
      <c r="L249" s="88">
        <f t="shared" si="281"/>
        <v>0</v>
      </c>
      <c r="M249" s="230"/>
      <c r="N249" s="43"/>
      <c r="O249" s="155">
        <f t="shared" si="282"/>
        <v>0</v>
      </c>
      <c r="P249" s="311"/>
      <c r="Q249" s="331"/>
      <c r="R249" s="405"/>
      <c r="S249" s="405"/>
      <c r="T249" s="405"/>
    </row>
    <row r="250" spans="1:20" hidden="1" x14ac:dyDescent="0.25">
      <c r="A250" s="34">
        <v>6300</v>
      </c>
      <c r="B250" s="69" t="s">
        <v>244</v>
      </c>
      <c r="C250" s="188">
        <f t="shared" si="276"/>
        <v>0</v>
      </c>
      <c r="D250" s="127">
        <f>SUM(D251,D256,D257)</f>
        <v>0</v>
      </c>
      <c r="E250" s="36">
        <f t="shared" ref="E250" si="283">SUM(E251,E256,E257)</f>
        <v>0</v>
      </c>
      <c r="F250" s="174">
        <f>SUM(F251,F256,F257)</f>
        <v>0</v>
      </c>
      <c r="G250" s="228">
        <f t="shared" ref="G250:O250" si="284">SUM(G251,G256,G257)</f>
        <v>0</v>
      </c>
      <c r="H250" s="36">
        <f t="shared" si="284"/>
        <v>0</v>
      </c>
      <c r="I250" s="120">
        <f t="shared" si="284"/>
        <v>0</v>
      </c>
      <c r="J250" s="127">
        <f t="shared" si="284"/>
        <v>0</v>
      </c>
      <c r="K250" s="36">
        <f t="shared" si="284"/>
        <v>0</v>
      </c>
      <c r="L250" s="174">
        <f t="shared" si="284"/>
        <v>0</v>
      </c>
      <c r="M250" s="228">
        <f t="shared" si="284"/>
        <v>0</v>
      </c>
      <c r="N250" s="36">
        <f t="shared" si="284"/>
        <v>0</v>
      </c>
      <c r="O250" s="120">
        <f t="shared" si="284"/>
        <v>0</v>
      </c>
      <c r="P250" s="316"/>
      <c r="Q250" s="331"/>
      <c r="R250" s="405"/>
      <c r="S250" s="405"/>
      <c r="T250" s="405"/>
    </row>
    <row r="251" spans="1:20" ht="24" hidden="1" x14ac:dyDescent="0.25">
      <c r="A251" s="686">
        <v>6320</v>
      </c>
      <c r="B251" s="38" t="s">
        <v>245</v>
      </c>
      <c r="C251" s="201">
        <f t="shared" si="276"/>
        <v>0</v>
      </c>
      <c r="D251" s="128">
        <f>SUM(D252:D255)</f>
        <v>0</v>
      </c>
      <c r="E251" s="75">
        <f t="shared" ref="E251" si="285">SUM(E252:E255)</f>
        <v>0</v>
      </c>
      <c r="F251" s="175">
        <f>SUM(F252:F255)</f>
        <v>0</v>
      </c>
      <c r="G251" s="233">
        <f t="shared" ref="G251:O251" si="286">SUM(G252:G255)</f>
        <v>0</v>
      </c>
      <c r="H251" s="75">
        <f t="shared" si="286"/>
        <v>0</v>
      </c>
      <c r="I251" s="86">
        <f t="shared" si="286"/>
        <v>0</v>
      </c>
      <c r="J251" s="128">
        <f t="shared" si="286"/>
        <v>0</v>
      </c>
      <c r="K251" s="75">
        <f t="shared" si="286"/>
        <v>0</v>
      </c>
      <c r="L251" s="175">
        <f t="shared" si="286"/>
        <v>0</v>
      </c>
      <c r="M251" s="233">
        <f t="shared" si="286"/>
        <v>0</v>
      </c>
      <c r="N251" s="75">
        <f t="shared" si="286"/>
        <v>0</v>
      </c>
      <c r="O251" s="86">
        <f t="shared" si="286"/>
        <v>0</v>
      </c>
      <c r="P251" s="315"/>
      <c r="Q251" s="331"/>
      <c r="R251" s="405"/>
      <c r="S251" s="405"/>
      <c r="T251" s="405"/>
    </row>
    <row r="252" spans="1:20" hidden="1" x14ac:dyDescent="0.25">
      <c r="A252" s="30">
        <v>6322</v>
      </c>
      <c r="B252" s="41" t="s">
        <v>246</v>
      </c>
      <c r="C252" s="190">
        <f t="shared" si="276"/>
        <v>0</v>
      </c>
      <c r="D252" s="265"/>
      <c r="E252" s="43"/>
      <c r="F252" s="88">
        <f t="shared" ref="F252:F257" si="287">D252+E252</f>
        <v>0</v>
      </c>
      <c r="G252" s="230"/>
      <c r="H252" s="43"/>
      <c r="I252" s="155">
        <f t="shared" ref="I252:I257" si="288">G252+H252</f>
        <v>0</v>
      </c>
      <c r="J252" s="265"/>
      <c r="K252" s="43"/>
      <c r="L252" s="88">
        <f t="shared" ref="L252:L257" si="289">J252+K252</f>
        <v>0</v>
      </c>
      <c r="M252" s="230"/>
      <c r="N252" s="43"/>
      <c r="O252" s="155">
        <f t="shared" ref="O252:O257" si="290">M252+N252</f>
        <v>0</v>
      </c>
      <c r="P252" s="311"/>
      <c r="Q252" s="331"/>
      <c r="R252" s="405"/>
      <c r="S252" s="405"/>
      <c r="T252" s="405"/>
    </row>
    <row r="253" spans="1:20" ht="24" hidden="1" x14ac:dyDescent="0.25">
      <c r="A253" s="30">
        <v>6323</v>
      </c>
      <c r="B253" s="41" t="s">
        <v>247</v>
      </c>
      <c r="C253" s="190">
        <f t="shared" si="276"/>
        <v>0</v>
      </c>
      <c r="D253" s="265"/>
      <c r="E253" s="43"/>
      <c r="F253" s="88">
        <f t="shared" si="287"/>
        <v>0</v>
      </c>
      <c r="G253" s="230"/>
      <c r="H253" s="43"/>
      <c r="I253" s="155">
        <f t="shared" si="288"/>
        <v>0</v>
      </c>
      <c r="J253" s="265"/>
      <c r="K253" s="43"/>
      <c r="L253" s="88">
        <f t="shared" si="289"/>
        <v>0</v>
      </c>
      <c r="M253" s="230"/>
      <c r="N253" s="43"/>
      <c r="O253" s="155">
        <f t="shared" si="290"/>
        <v>0</v>
      </c>
      <c r="P253" s="311"/>
      <c r="Q253" s="331"/>
      <c r="R253" s="405"/>
      <c r="S253" s="405"/>
      <c r="T253" s="405"/>
    </row>
    <row r="254" spans="1:20" ht="24" hidden="1" x14ac:dyDescent="0.25">
      <c r="A254" s="30">
        <v>6324</v>
      </c>
      <c r="B254" s="41" t="s">
        <v>301</v>
      </c>
      <c r="C254" s="190">
        <f t="shared" si="276"/>
        <v>0</v>
      </c>
      <c r="D254" s="265"/>
      <c r="E254" s="43"/>
      <c r="F254" s="88">
        <f t="shared" si="287"/>
        <v>0</v>
      </c>
      <c r="G254" s="230"/>
      <c r="H254" s="43"/>
      <c r="I254" s="155">
        <f t="shared" si="288"/>
        <v>0</v>
      </c>
      <c r="J254" s="265"/>
      <c r="K254" s="43"/>
      <c r="L254" s="88">
        <f t="shared" si="289"/>
        <v>0</v>
      </c>
      <c r="M254" s="230"/>
      <c r="N254" s="43"/>
      <c r="O254" s="155">
        <f t="shared" si="290"/>
        <v>0</v>
      </c>
      <c r="P254" s="311"/>
      <c r="Q254" s="331"/>
      <c r="R254" s="405"/>
      <c r="S254" s="405"/>
      <c r="T254" s="405"/>
    </row>
    <row r="255" spans="1:20" hidden="1" x14ac:dyDescent="0.25">
      <c r="A255" s="27">
        <v>6329</v>
      </c>
      <c r="B255" s="38" t="s">
        <v>302</v>
      </c>
      <c r="C255" s="189">
        <f t="shared" si="276"/>
        <v>0</v>
      </c>
      <c r="D255" s="264"/>
      <c r="E255" s="40"/>
      <c r="F255" s="89">
        <f t="shared" si="287"/>
        <v>0</v>
      </c>
      <c r="G255" s="220"/>
      <c r="H255" s="40"/>
      <c r="I255" s="154">
        <f t="shared" si="288"/>
        <v>0</v>
      </c>
      <c r="J255" s="264"/>
      <c r="K255" s="40"/>
      <c r="L255" s="89">
        <f t="shared" si="289"/>
        <v>0</v>
      </c>
      <c r="M255" s="220"/>
      <c r="N255" s="40"/>
      <c r="O255" s="154">
        <f t="shared" si="290"/>
        <v>0</v>
      </c>
      <c r="P255" s="310"/>
      <c r="Q255" s="331"/>
      <c r="R255" s="405"/>
      <c r="S255" s="405"/>
      <c r="T255" s="405"/>
    </row>
    <row r="256" spans="1:20" ht="24" hidden="1" x14ac:dyDescent="0.25">
      <c r="A256" s="90">
        <v>6330</v>
      </c>
      <c r="B256" s="91" t="s">
        <v>248</v>
      </c>
      <c r="C256" s="201">
        <f t="shared" si="276"/>
        <v>0</v>
      </c>
      <c r="D256" s="266"/>
      <c r="E256" s="80"/>
      <c r="F256" s="178">
        <f t="shared" si="287"/>
        <v>0</v>
      </c>
      <c r="G256" s="235"/>
      <c r="H256" s="80"/>
      <c r="I256" s="160">
        <f t="shared" si="288"/>
        <v>0</v>
      </c>
      <c r="J256" s="266"/>
      <c r="K256" s="80"/>
      <c r="L256" s="178">
        <f t="shared" si="289"/>
        <v>0</v>
      </c>
      <c r="M256" s="235"/>
      <c r="N256" s="80"/>
      <c r="O256" s="160">
        <f t="shared" si="290"/>
        <v>0</v>
      </c>
      <c r="P256" s="320"/>
      <c r="Q256" s="331"/>
      <c r="R256" s="405"/>
      <c r="S256" s="405"/>
      <c r="T256" s="405"/>
    </row>
    <row r="257" spans="1:20" hidden="1" x14ac:dyDescent="0.25">
      <c r="A257" s="72">
        <v>6360</v>
      </c>
      <c r="B257" s="41" t="s">
        <v>249</v>
      </c>
      <c r="C257" s="190">
        <f t="shared" si="276"/>
        <v>0</v>
      </c>
      <c r="D257" s="265"/>
      <c r="E257" s="43"/>
      <c r="F257" s="88">
        <f t="shared" si="287"/>
        <v>0</v>
      </c>
      <c r="G257" s="230"/>
      <c r="H257" s="43"/>
      <c r="I257" s="155">
        <f t="shared" si="288"/>
        <v>0</v>
      </c>
      <c r="J257" s="265"/>
      <c r="K257" s="43"/>
      <c r="L257" s="88">
        <f t="shared" si="289"/>
        <v>0</v>
      </c>
      <c r="M257" s="230"/>
      <c r="N257" s="43"/>
      <c r="O257" s="155">
        <f t="shared" si="290"/>
        <v>0</v>
      </c>
      <c r="P257" s="311"/>
      <c r="Q257" s="331"/>
      <c r="R257" s="405"/>
      <c r="S257" s="405"/>
      <c r="T257" s="405"/>
    </row>
    <row r="258" spans="1:20" ht="36" hidden="1" x14ac:dyDescent="0.25">
      <c r="A258" s="34">
        <v>6400</v>
      </c>
      <c r="B258" s="69" t="s">
        <v>250</v>
      </c>
      <c r="C258" s="188">
        <f t="shared" si="276"/>
        <v>0</v>
      </c>
      <c r="D258" s="127">
        <f>SUM(D259,D263)</f>
        <v>0</v>
      </c>
      <c r="E258" s="36">
        <f t="shared" ref="E258" si="291">SUM(E259,E263)</f>
        <v>0</v>
      </c>
      <c r="F258" s="174">
        <f>SUM(F259,F263)</f>
        <v>0</v>
      </c>
      <c r="G258" s="228">
        <f t="shared" ref="G258:O258" si="292">SUM(G259,G263)</f>
        <v>0</v>
      </c>
      <c r="H258" s="36">
        <f t="shared" si="292"/>
        <v>0</v>
      </c>
      <c r="I258" s="120">
        <f t="shared" si="292"/>
        <v>0</v>
      </c>
      <c r="J258" s="127">
        <f t="shared" si="292"/>
        <v>0</v>
      </c>
      <c r="K258" s="36">
        <f t="shared" si="292"/>
        <v>0</v>
      </c>
      <c r="L258" s="174">
        <f t="shared" si="292"/>
        <v>0</v>
      </c>
      <c r="M258" s="228">
        <f t="shared" si="292"/>
        <v>0</v>
      </c>
      <c r="N258" s="36">
        <f t="shared" si="292"/>
        <v>0</v>
      </c>
      <c r="O258" s="120">
        <f t="shared" si="292"/>
        <v>0</v>
      </c>
      <c r="P258" s="316"/>
      <c r="Q258" s="331"/>
      <c r="R258" s="405"/>
      <c r="S258" s="405"/>
      <c r="T258" s="405"/>
    </row>
    <row r="259" spans="1:20" ht="24" hidden="1" x14ac:dyDescent="0.25">
      <c r="A259" s="686">
        <v>6410</v>
      </c>
      <c r="B259" s="38" t="s">
        <v>251</v>
      </c>
      <c r="C259" s="189">
        <f t="shared" si="276"/>
        <v>0</v>
      </c>
      <c r="D259" s="128">
        <f>SUM(D260:D262)</f>
        <v>0</v>
      </c>
      <c r="E259" s="75">
        <f t="shared" ref="E259" si="293">SUM(E260:E262)</f>
        <v>0</v>
      </c>
      <c r="F259" s="175">
        <f>SUM(F260:F262)</f>
        <v>0</v>
      </c>
      <c r="G259" s="233">
        <f t="shared" ref="G259:O259" si="294">SUM(G260:G262)</f>
        <v>0</v>
      </c>
      <c r="H259" s="75">
        <f t="shared" si="294"/>
        <v>0</v>
      </c>
      <c r="I259" s="86">
        <f t="shared" si="294"/>
        <v>0</v>
      </c>
      <c r="J259" s="128">
        <f t="shared" si="294"/>
        <v>0</v>
      </c>
      <c r="K259" s="75">
        <f t="shared" si="294"/>
        <v>0</v>
      </c>
      <c r="L259" s="175">
        <f t="shared" si="294"/>
        <v>0</v>
      </c>
      <c r="M259" s="233">
        <f t="shared" si="294"/>
        <v>0</v>
      </c>
      <c r="N259" s="75">
        <f t="shared" si="294"/>
        <v>0</v>
      </c>
      <c r="O259" s="158">
        <f t="shared" si="294"/>
        <v>0</v>
      </c>
      <c r="P259" s="318"/>
      <c r="Q259" s="331"/>
      <c r="R259" s="405"/>
      <c r="S259" s="405"/>
      <c r="T259" s="405"/>
    </row>
    <row r="260" spans="1:20" hidden="1" x14ac:dyDescent="0.25">
      <c r="A260" s="30">
        <v>6411</v>
      </c>
      <c r="B260" s="92" t="s">
        <v>252</v>
      </c>
      <c r="C260" s="190">
        <f t="shared" si="276"/>
        <v>0</v>
      </c>
      <c r="D260" s="265"/>
      <c r="E260" s="43"/>
      <c r="F260" s="88">
        <f t="shared" ref="F260:F262" si="295">D260+E260</f>
        <v>0</v>
      </c>
      <c r="G260" s="230"/>
      <c r="H260" s="43"/>
      <c r="I260" s="155">
        <f t="shared" ref="I260:I262" si="296">G260+H260</f>
        <v>0</v>
      </c>
      <c r="J260" s="265"/>
      <c r="K260" s="43"/>
      <c r="L260" s="88">
        <f t="shared" ref="L260:L262" si="297">J260+K260</f>
        <v>0</v>
      </c>
      <c r="M260" s="230"/>
      <c r="N260" s="43"/>
      <c r="O260" s="155">
        <f t="shared" ref="O260:O262" si="298">M260+N260</f>
        <v>0</v>
      </c>
      <c r="P260" s="311"/>
      <c r="Q260" s="331"/>
      <c r="R260" s="405"/>
      <c r="S260" s="405"/>
      <c r="T260" s="405"/>
    </row>
    <row r="261" spans="1:20" ht="36" hidden="1" x14ac:dyDescent="0.25">
      <c r="A261" s="30">
        <v>6412</v>
      </c>
      <c r="B261" s="41" t="s">
        <v>253</v>
      </c>
      <c r="C261" s="190">
        <f t="shared" si="276"/>
        <v>0</v>
      </c>
      <c r="D261" s="265"/>
      <c r="E261" s="43"/>
      <c r="F261" s="88">
        <f t="shared" si="295"/>
        <v>0</v>
      </c>
      <c r="G261" s="230"/>
      <c r="H261" s="43"/>
      <c r="I261" s="155">
        <f t="shared" si="296"/>
        <v>0</v>
      </c>
      <c r="J261" s="265"/>
      <c r="K261" s="43"/>
      <c r="L261" s="88">
        <f t="shared" si="297"/>
        <v>0</v>
      </c>
      <c r="M261" s="230"/>
      <c r="N261" s="43"/>
      <c r="O261" s="155">
        <f t="shared" si="298"/>
        <v>0</v>
      </c>
      <c r="P261" s="311"/>
      <c r="Q261" s="331"/>
      <c r="R261" s="405"/>
      <c r="S261" s="405"/>
      <c r="T261" s="405"/>
    </row>
    <row r="262" spans="1:20" ht="36" hidden="1" x14ac:dyDescent="0.25">
      <c r="A262" s="30">
        <v>6419</v>
      </c>
      <c r="B262" s="41" t="s">
        <v>254</v>
      </c>
      <c r="C262" s="190">
        <f t="shared" si="276"/>
        <v>0</v>
      </c>
      <c r="D262" s="265"/>
      <c r="E262" s="43"/>
      <c r="F262" s="88">
        <f t="shared" si="295"/>
        <v>0</v>
      </c>
      <c r="G262" s="230"/>
      <c r="H262" s="43"/>
      <c r="I262" s="155">
        <f t="shared" si="296"/>
        <v>0</v>
      </c>
      <c r="J262" s="265"/>
      <c r="K262" s="43"/>
      <c r="L262" s="88">
        <f t="shared" si="297"/>
        <v>0</v>
      </c>
      <c r="M262" s="230"/>
      <c r="N262" s="43"/>
      <c r="O262" s="155">
        <f t="shared" si="298"/>
        <v>0</v>
      </c>
      <c r="P262" s="311"/>
      <c r="Q262" s="331"/>
      <c r="R262" s="405"/>
      <c r="S262" s="405"/>
      <c r="T262" s="405"/>
    </row>
    <row r="263" spans="1:20" ht="36" hidden="1" x14ac:dyDescent="0.25">
      <c r="A263" s="72">
        <v>6420</v>
      </c>
      <c r="B263" s="41" t="s">
        <v>255</v>
      </c>
      <c r="C263" s="190">
        <f t="shared" si="276"/>
        <v>0</v>
      </c>
      <c r="D263" s="129">
        <f>SUM(D264:D267)</f>
        <v>0</v>
      </c>
      <c r="E263" s="73">
        <f t="shared" ref="E263" si="299">SUM(E264:E267)</f>
        <v>0</v>
      </c>
      <c r="F263" s="93">
        <f>SUM(F264:F267)</f>
        <v>0</v>
      </c>
      <c r="G263" s="231">
        <f>SUM(G264:G267)</f>
        <v>0</v>
      </c>
      <c r="H263" s="73">
        <f t="shared" ref="H263:I263" si="300">SUM(H264:H267)</f>
        <v>0</v>
      </c>
      <c r="I263" s="87">
        <f t="shared" si="300"/>
        <v>0</v>
      </c>
      <c r="J263" s="129">
        <f>SUM(J264:J267)</f>
        <v>0</v>
      </c>
      <c r="K263" s="73">
        <f t="shared" ref="K263:N263" si="301">SUM(K264:K267)</f>
        <v>0</v>
      </c>
      <c r="L263" s="93">
        <f t="shared" si="301"/>
        <v>0</v>
      </c>
      <c r="M263" s="231">
        <f t="shared" si="301"/>
        <v>0</v>
      </c>
      <c r="N263" s="73">
        <f t="shared" si="301"/>
        <v>0</v>
      </c>
      <c r="O263" s="87">
        <f>SUM(O264:O267)</f>
        <v>0</v>
      </c>
      <c r="P263" s="312"/>
      <c r="Q263" s="331"/>
      <c r="R263" s="405"/>
      <c r="S263" s="405"/>
      <c r="T263" s="405"/>
    </row>
    <row r="264" spans="1:20" hidden="1" x14ac:dyDescent="0.25">
      <c r="A264" s="30">
        <v>6421</v>
      </c>
      <c r="B264" s="41" t="s">
        <v>256</v>
      </c>
      <c r="C264" s="190">
        <f t="shared" si="276"/>
        <v>0</v>
      </c>
      <c r="D264" s="265"/>
      <c r="E264" s="43"/>
      <c r="F264" s="88">
        <f t="shared" ref="F264:F267" si="302">D264+E264</f>
        <v>0</v>
      </c>
      <c r="G264" s="230"/>
      <c r="H264" s="43"/>
      <c r="I264" s="155">
        <f t="shared" ref="I264:I267" si="303">G264+H264</f>
        <v>0</v>
      </c>
      <c r="J264" s="265"/>
      <c r="K264" s="43"/>
      <c r="L264" s="88">
        <f t="shared" ref="L264:L267" si="304">J264+K264</f>
        <v>0</v>
      </c>
      <c r="M264" s="230"/>
      <c r="N264" s="43"/>
      <c r="O264" s="155">
        <f t="shared" ref="O264:O267" si="305">M264+N264</f>
        <v>0</v>
      </c>
      <c r="P264" s="311"/>
      <c r="Q264" s="331"/>
      <c r="R264" s="405"/>
      <c r="S264" s="405"/>
      <c r="T264" s="405"/>
    </row>
    <row r="265" spans="1:20" hidden="1" x14ac:dyDescent="0.25">
      <c r="A265" s="30">
        <v>6422</v>
      </c>
      <c r="B265" s="41" t="s">
        <v>257</v>
      </c>
      <c r="C265" s="190">
        <f t="shared" si="276"/>
        <v>0</v>
      </c>
      <c r="D265" s="265"/>
      <c r="E265" s="43"/>
      <c r="F265" s="88">
        <f t="shared" si="302"/>
        <v>0</v>
      </c>
      <c r="G265" s="230"/>
      <c r="H265" s="43"/>
      <c r="I265" s="155">
        <f t="shared" si="303"/>
        <v>0</v>
      </c>
      <c r="J265" s="265"/>
      <c r="K265" s="43"/>
      <c r="L265" s="88">
        <f t="shared" si="304"/>
        <v>0</v>
      </c>
      <c r="M265" s="230"/>
      <c r="N265" s="43"/>
      <c r="O265" s="155">
        <f t="shared" si="305"/>
        <v>0</v>
      </c>
      <c r="P265" s="311"/>
      <c r="Q265" s="331"/>
      <c r="R265" s="405"/>
      <c r="S265" s="405"/>
      <c r="T265" s="405"/>
    </row>
    <row r="266" spans="1:20" ht="24" hidden="1" x14ac:dyDescent="0.25">
      <c r="A266" s="30">
        <v>6423</v>
      </c>
      <c r="B266" s="41" t="s">
        <v>258</v>
      </c>
      <c r="C266" s="190">
        <f t="shared" si="276"/>
        <v>0</v>
      </c>
      <c r="D266" s="265"/>
      <c r="E266" s="43"/>
      <c r="F266" s="88">
        <f t="shared" si="302"/>
        <v>0</v>
      </c>
      <c r="G266" s="230"/>
      <c r="H266" s="43"/>
      <c r="I266" s="155">
        <f t="shared" si="303"/>
        <v>0</v>
      </c>
      <c r="J266" s="265"/>
      <c r="K266" s="43"/>
      <c r="L266" s="88">
        <f t="shared" si="304"/>
        <v>0</v>
      </c>
      <c r="M266" s="230"/>
      <c r="N266" s="43"/>
      <c r="O266" s="155">
        <f t="shared" si="305"/>
        <v>0</v>
      </c>
      <c r="P266" s="311"/>
      <c r="Q266" s="331"/>
      <c r="R266" s="405"/>
      <c r="S266" s="405"/>
      <c r="T266" s="405"/>
    </row>
    <row r="267" spans="1:20" ht="36" hidden="1" x14ac:dyDescent="0.25">
      <c r="A267" s="30">
        <v>6424</v>
      </c>
      <c r="B267" s="41" t="s">
        <v>259</v>
      </c>
      <c r="C267" s="190">
        <f t="shared" si="276"/>
        <v>0</v>
      </c>
      <c r="D267" s="265"/>
      <c r="E267" s="43"/>
      <c r="F267" s="88">
        <f t="shared" si="302"/>
        <v>0</v>
      </c>
      <c r="G267" s="230"/>
      <c r="H267" s="43"/>
      <c r="I267" s="155">
        <f t="shared" si="303"/>
        <v>0</v>
      </c>
      <c r="J267" s="265"/>
      <c r="K267" s="43"/>
      <c r="L267" s="88">
        <f t="shared" si="304"/>
        <v>0</v>
      </c>
      <c r="M267" s="230"/>
      <c r="N267" s="43"/>
      <c r="O267" s="155">
        <f t="shared" si="305"/>
        <v>0</v>
      </c>
      <c r="P267" s="311"/>
      <c r="Q267" s="331"/>
      <c r="R267" s="405"/>
      <c r="S267" s="405"/>
      <c r="T267" s="405"/>
    </row>
    <row r="268" spans="1:20" ht="36" hidden="1" x14ac:dyDescent="0.25">
      <c r="A268" s="95">
        <v>7000</v>
      </c>
      <c r="B268" s="95" t="s">
        <v>260</v>
      </c>
      <c r="C268" s="203">
        <f>SUM(F268,I268,L268,O268)</f>
        <v>0</v>
      </c>
      <c r="D268" s="136">
        <f>SUM(D269,D279)</f>
        <v>0</v>
      </c>
      <c r="E268" s="96">
        <f t="shared" ref="E268" si="306">SUM(E269,E279)</f>
        <v>0</v>
      </c>
      <c r="F268" s="267">
        <f>SUM(F269,F279)</f>
        <v>0</v>
      </c>
      <c r="G268" s="237">
        <f>SUM(G269,G279)</f>
        <v>0</v>
      </c>
      <c r="H268" s="96">
        <f t="shared" ref="H268:I268" si="307">SUM(H269,H279)</f>
        <v>0</v>
      </c>
      <c r="I268" s="279">
        <f t="shared" si="307"/>
        <v>0</v>
      </c>
      <c r="J268" s="136">
        <f>SUM(J269,J279)</f>
        <v>0</v>
      </c>
      <c r="K268" s="96">
        <f t="shared" ref="K268:N268" si="308">SUM(K269,K279)</f>
        <v>0</v>
      </c>
      <c r="L268" s="267">
        <f t="shared" si="308"/>
        <v>0</v>
      </c>
      <c r="M268" s="237">
        <f t="shared" si="308"/>
        <v>0</v>
      </c>
      <c r="N268" s="96">
        <f t="shared" si="308"/>
        <v>0</v>
      </c>
      <c r="O268" s="162">
        <f>SUM(O269,O279)</f>
        <v>0</v>
      </c>
      <c r="P268" s="322"/>
      <c r="Q268" s="331"/>
      <c r="R268" s="405"/>
      <c r="S268" s="405"/>
      <c r="T268" s="405"/>
    </row>
    <row r="269" spans="1:20" ht="24" hidden="1" x14ac:dyDescent="0.25">
      <c r="A269" s="34">
        <v>7200</v>
      </c>
      <c r="B269" s="69" t="s">
        <v>261</v>
      </c>
      <c r="C269" s="188">
        <f t="shared" si="276"/>
        <v>0</v>
      </c>
      <c r="D269" s="127">
        <f>SUM(D270,D271,D274,D275,D278)</f>
        <v>0</v>
      </c>
      <c r="E269" s="36">
        <f t="shared" ref="E269" si="309">SUM(E270,E271,E274,E275,E278)</f>
        <v>0</v>
      </c>
      <c r="F269" s="174">
        <f>SUM(F270,F271,F274,F275,F278)</f>
        <v>0</v>
      </c>
      <c r="G269" s="228">
        <f>SUM(G270,G271,G274,G275,G278)</f>
        <v>0</v>
      </c>
      <c r="H269" s="36"/>
      <c r="I269" s="120">
        <f>SUM(I270,I271,I274,I275,I278)</f>
        <v>0</v>
      </c>
      <c r="J269" s="127">
        <f>SUM(J270,J271,J274,J275,J278)</f>
        <v>0</v>
      </c>
      <c r="K269" s="36"/>
      <c r="L269" s="174">
        <f>SUM(L270,L271,L274,L275,L278)</f>
        <v>0</v>
      </c>
      <c r="M269" s="228"/>
      <c r="N269" s="36"/>
      <c r="O269" s="121">
        <f>SUM(O270,O271,O274,O275,O278)</f>
        <v>0</v>
      </c>
      <c r="P269" s="308"/>
      <c r="Q269" s="331"/>
      <c r="R269" s="405"/>
      <c r="S269" s="405"/>
      <c r="T269" s="405"/>
    </row>
    <row r="270" spans="1:20" ht="24" hidden="1" x14ac:dyDescent="0.25">
      <c r="A270" s="686">
        <v>7210</v>
      </c>
      <c r="B270" s="38" t="s">
        <v>262</v>
      </c>
      <c r="C270" s="189">
        <f t="shared" si="276"/>
        <v>0</v>
      </c>
      <c r="D270" s="264"/>
      <c r="E270" s="40"/>
      <c r="F270" s="89">
        <f>D270+E270</f>
        <v>0</v>
      </c>
      <c r="G270" s="220"/>
      <c r="H270" s="40"/>
      <c r="I270" s="154">
        <f>G270+H270</f>
        <v>0</v>
      </c>
      <c r="J270" s="264"/>
      <c r="K270" s="40"/>
      <c r="L270" s="89">
        <f>J270+K270</f>
        <v>0</v>
      </c>
      <c r="M270" s="220"/>
      <c r="N270" s="40"/>
      <c r="O270" s="154">
        <f>M270+N270</f>
        <v>0</v>
      </c>
      <c r="P270" s="310"/>
      <c r="Q270" s="331"/>
      <c r="R270" s="405"/>
      <c r="S270" s="405"/>
      <c r="T270" s="405"/>
    </row>
    <row r="271" spans="1:20" s="94" customFormat="1" ht="36" hidden="1" x14ac:dyDescent="0.25">
      <c r="A271" s="72">
        <v>7220</v>
      </c>
      <c r="B271" s="41" t="s">
        <v>263</v>
      </c>
      <c r="C271" s="190">
        <f t="shared" si="276"/>
        <v>0</v>
      </c>
      <c r="D271" s="129">
        <f>SUM(D272:D273)</f>
        <v>0</v>
      </c>
      <c r="E271" s="73">
        <f t="shared" ref="E271" si="310">SUM(E272:E273)</f>
        <v>0</v>
      </c>
      <c r="F271" s="93">
        <f>SUM(F272:F273)</f>
        <v>0</v>
      </c>
      <c r="G271" s="231">
        <f>SUM(G272:G273)</f>
        <v>0</v>
      </c>
      <c r="H271" s="73">
        <f t="shared" ref="H271:I271" si="311">SUM(H272:H273)</f>
        <v>0</v>
      </c>
      <c r="I271" s="87">
        <f t="shared" si="311"/>
        <v>0</v>
      </c>
      <c r="J271" s="129">
        <f>SUM(J272:J273)</f>
        <v>0</v>
      </c>
      <c r="K271" s="73">
        <f t="shared" ref="K271:O271" si="312">SUM(K272:K273)</f>
        <v>0</v>
      </c>
      <c r="L271" s="93">
        <f t="shared" si="312"/>
        <v>0</v>
      </c>
      <c r="M271" s="231">
        <f t="shared" si="312"/>
        <v>0</v>
      </c>
      <c r="N271" s="73">
        <f t="shared" si="312"/>
        <v>0</v>
      </c>
      <c r="O271" s="87">
        <f t="shared" si="312"/>
        <v>0</v>
      </c>
      <c r="P271" s="312"/>
      <c r="Q271" s="343"/>
      <c r="R271" s="405"/>
      <c r="S271" s="405"/>
      <c r="T271" s="405"/>
    </row>
    <row r="272" spans="1:20" s="94" customFormat="1" ht="36" hidden="1" x14ac:dyDescent="0.25">
      <c r="A272" s="30">
        <v>7221</v>
      </c>
      <c r="B272" s="41" t="s">
        <v>264</v>
      </c>
      <c r="C272" s="190">
        <f t="shared" si="276"/>
        <v>0</v>
      </c>
      <c r="D272" s="265"/>
      <c r="E272" s="43"/>
      <c r="F272" s="88">
        <f t="shared" ref="F272:F274" si="313">D272+E272</f>
        <v>0</v>
      </c>
      <c r="G272" s="230"/>
      <c r="H272" s="43"/>
      <c r="I272" s="155">
        <f t="shared" ref="I272:I274" si="314">G272+H272</f>
        <v>0</v>
      </c>
      <c r="J272" s="265"/>
      <c r="K272" s="43"/>
      <c r="L272" s="88">
        <f t="shared" ref="L272:L274" si="315">J272+K272</f>
        <v>0</v>
      </c>
      <c r="M272" s="230"/>
      <c r="N272" s="43"/>
      <c r="O272" s="155">
        <f t="shared" ref="O272:O274" si="316">M272+N272</f>
        <v>0</v>
      </c>
      <c r="P272" s="311"/>
      <c r="Q272" s="343"/>
      <c r="R272" s="405"/>
      <c r="S272" s="405"/>
      <c r="T272" s="405"/>
    </row>
    <row r="273" spans="1:20" s="94" customFormat="1" ht="36" hidden="1" x14ac:dyDescent="0.25">
      <c r="A273" s="30">
        <v>7222</v>
      </c>
      <c r="B273" s="41" t="s">
        <v>265</v>
      </c>
      <c r="C273" s="190">
        <f t="shared" si="276"/>
        <v>0</v>
      </c>
      <c r="D273" s="265"/>
      <c r="E273" s="43"/>
      <c r="F273" s="88">
        <f t="shared" si="313"/>
        <v>0</v>
      </c>
      <c r="G273" s="230"/>
      <c r="H273" s="43"/>
      <c r="I273" s="155">
        <f t="shared" si="314"/>
        <v>0</v>
      </c>
      <c r="J273" s="265"/>
      <c r="K273" s="43"/>
      <c r="L273" s="88">
        <f t="shared" si="315"/>
        <v>0</v>
      </c>
      <c r="M273" s="230"/>
      <c r="N273" s="43"/>
      <c r="O273" s="155">
        <f t="shared" si="316"/>
        <v>0</v>
      </c>
      <c r="P273" s="311"/>
      <c r="Q273" s="343"/>
      <c r="R273" s="405"/>
      <c r="S273" s="405"/>
      <c r="T273" s="405"/>
    </row>
    <row r="274" spans="1:20" ht="24" hidden="1" x14ac:dyDescent="0.25">
      <c r="A274" s="72">
        <v>7230</v>
      </c>
      <c r="B274" s="41" t="s">
        <v>308</v>
      </c>
      <c r="C274" s="190">
        <f t="shared" si="276"/>
        <v>0</v>
      </c>
      <c r="D274" s="265"/>
      <c r="E274" s="43"/>
      <c r="F274" s="88">
        <f t="shared" si="313"/>
        <v>0</v>
      </c>
      <c r="G274" s="230"/>
      <c r="H274" s="43"/>
      <c r="I274" s="155">
        <f t="shared" si="314"/>
        <v>0</v>
      </c>
      <c r="J274" s="265"/>
      <c r="K274" s="43"/>
      <c r="L274" s="88">
        <f t="shared" si="315"/>
        <v>0</v>
      </c>
      <c r="M274" s="230"/>
      <c r="N274" s="43"/>
      <c r="O274" s="155">
        <f t="shared" si="316"/>
        <v>0</v>
      </c>
      <c r="P274" s="311"/>
      <c r="Q274" s="331"/>
      <c r="R274" s="405"/>
      <c r="S274" s="405"/>
      <c r="T274" s="405"/>
    </row>
    <row r="275" spans="1:20" ht="24" hidden="1" x14ac:dyDescent="0.25">
      <c r="A275" s="72">
        <v>7240</v>
      </c>
      <c r="B275" s="41" t="s">
        <v>266</v>
      </c>
      <c r="C275" s="190">
        <f t="shared" si="276"/>
        <v>0</v>
      </c>
      <c r="D275" s="129">
        <f>SUM(D276:D277)</f>
        <v>0</v>
      </c>
      <c r="E275" s="73">
        <f t="shared" ref="E275" si="317">SUM(E276:E277)</f>
        <v>0</v>
      </c>
      <c r="F275" s="93">
        <f>SUM(F276:F277)</f>
        <v>0</v>
      </c>
      <c r="G275" s="231">
        <f>SUM(G276:G277)</f>
        <v>0</v>
      </c>
      <c r="H275" s="73">
        <f t="shared" ref="H275:I275" si="318">SUM(H276:H277)</f>
        <v>0</v>
      </c>
      <c r="I275" s="87">
        <f t="shared" si="318"/>
        <v>0</v>
      </c>
      <c r="J275" s="129">
        <f>SUM(J276:J277)</f>
        <v>0</v>
      </c>
      <c r="K275" s="73">
        <f t="shared" ref="K275:O275" si="319">SUM(K276:K277)</f>
        <v>0</v>
      </c>
      <c r="L275" s="93">
        <f t="shared" si="319"/>
        <v>0</v>
      </c>
      <c r="M275" s="231">
        <f t="shared" si="319"/>
        <v>0</v>
      </c>
      <c r="N275" s="73">
        <f t="shared" si="319"/>
        <v>0</v>
      </c>
      <c r="O275" s="87">
        <f t="shared" si="319"/>
        <v>0</v>
      </c>
      <c r="P275" s="312"/>
      <c r="Q275" s="331"/>
      <c r="R275" s="405"/>
      <c r="S275" s="405"/>
      <c r="T275" s="405"/>
    </row>
    <row r="276" spans="1:20" ht="48" hidden="1" x14ac:dyDescent="0.25">
      <c r="A276" s="30">
        <v>7245</v>
      </c>
      <c r="B276" s="41" t="s">
        <v>267</v>
      </c>
      <c r="C276" s="190">
        <f t="shared" si="276"/>
        <v>0</v>
      </c>
      <c r="D276" s="265"/>
      <c r="E276" s="43"/>
      <c r="F276" s="88">
        <f t="shared" ref="F276:F278" si="320">D276+E276</f>
        <v>0</v>
      </c>
      <c r="G276" s="230"/>
      <c r="H276" s="43"/>
      <c r="I276" s="155">
        <f t="shared" ref="I276:I278" si="321">G276+H276</f>
        <v>0</v>
      </c>
      <c r="J276" s="265"/>
      <c r="K276" s="43"/>
      <c r="L276" s="88">
        <f t="shared" ref="L276:L278" si="322">J276+K276</f>
        <v>0</v>
      </c>
      <c r="M276" s="230"/>
      <c r="N276" s="43"/>
      <c r="O276" s="155">
        <f t="shared" ref="O276:O278" si="323">M276+N276</f>
        <v>0</v>
      </c>
      <c r="P276" s="311"/>
      <c r="Q276" s="331"/>
      <c r="R276" s="405"/>
      <c r="S276" s="405"/>
      <c r="T276" s="405"/>
    </row>
    <row r="277" spans="1:20" ht="96" hidden="1" x14ac:dyDescent="0.25">
      <c r="A277" s="30">
        <v>7246</v>
      </c>
      <c r="B277" s="41" t="s">
        <v>268</v>
      </c>
      <c r="C277" s="190">
        <f t="shared" si="276"/>
        <v>0</v>
      </c>
      <c r="D277" s="265"/>
      <c r="E277" s="43"/>
      <c r="F277" s="88">
        <f t="shared" si="320"/>
        <v>0</v>
      </c>
      <c r="G277" s="230"/>
      <c r="H277" s="43"/>
      <c r="I277" s="155">
        <f t="shared" si="321"/>
        <v>0</v>
      </c>
      <c r="J277" s="265"/>
      <c r="K277" s="43"/>
      <c r="L277" s="88">
        <f t="shared" si="322"/>
        <v>0</v>
      </c>
      <c r="M277" s="230"/>
      <c r="N277" s="43"/>
      <c r="O277" s="155">
        <f t="shared" si="323"/>
        <v>0</v>
      </c>
      <c r="P277" s="311"/>
      <c r="Q277" s="331"/>
      <c r="R277" s="405"/>
      <c r="S277" s="405"/>
      <c r="T277" s="405"/>
    </row>
    <row r="278" spans="1:20" ht="24" hidden="1" x14ac:dyDescent="0.25">
      <c r="A278" s="90">
        <v>7260</v>
      </c>
      <c r="B278" s="38" t="s">
        <v>269</v>
      </c>
      <c r="C278" s="189">
        <f t="shared" si="276"/>
        <v>0</v>
      </c>
      <c r="D278" s="264"/>
      <c r="E278" s="40"/>
      <c r="F278" s="89">
        <f t="shared" si="320"/>
        <v>0</v>
      </c>
      <c r="G278" s="220"/>
      <c r="H278" s="40"/>
      <c r="I278" s="154">
        <f t="shared" si="321"/>
        <v>0</v>
      </c>
      <c r="J278" s="264"/>
      <c r="K278" s="40"/>
      <c r="L278" s="89">
        <f t="shared" si="322"/>
        <v>0</v>
      </c>
      <c r="M278" s="220"/>
      <c r="N278" s="40"/>
      <c r="O278" s="154">
        <f t="shared" si="323"/>
        <v>0</v>
      </c>
      <c r="P278" s="310"/>
      <c r="Q278" s="331"/>
      <c r="R278" s="405"/>
      <c r="S278" s="405"/>
      <c r="T278" s="405"/>
    </row>
    <row r="279" spans="1:20" hidden="1" x14ac:dyDescent="0.25">
      <c r="A279" s="52">
        <v>7700</v>
      </c>
      <c r="B279" s="103" t="s">
        <v>298</v>
      </c>
      <c r="C279" s="204">
        <f t="shared" si="276"/>
        <v>0</v>
      </c>
      <c r="D279" s="137">
        <f t="shared" ref="D279:O279" si="324">D280</f>
        <v>0</v>
      </c>
      <c r="E279" s="104">
        <f t="shared" si="324"/>
        <v>0</v>
      </c>
      <c r="F279" s="176">
        <f t="shared" si="324"/>
        <v>0</v>
      </c>
      <c r="G279" s="238">
        <f t="shared" si="324"/>
        <v>0</v>
      </c>
      <c r="H279" s="104">
        <f t="shared" si="324"/>
        <v>0</v>
      </c>
      <c r="I279" s="280">
        <f t="shared" si="324"/>
        <v>0</v>
      </c>
      <c r="J279" s="137">
        <f t="shared" si="324"/>
        <v>0</v>
      </c>
      <c r="K279" s="104">
        <f t="shared" si="324"/>
        <v>0</v>
      </c>
      <c r="L279" s="176">
        <f t="shared" si="324"/>
        <v>0</v>
      </c>
      <c r="M279" s="238">
        <f t="shared" si="324"/>
        <v>0</v>
      </c>
      <c r="N279" s="104">
        <f t="shared" si="324"/>
        <v>0</v>
      </c>
      <c r="O279" s="280">
        <f t="shared" si="324"/>
        <v>0</v>
      </c>
      <c r="P279" s="316"/>
      <c r="Q279" s="331"/>
      <c r="R279" s="405"/>
      <c r="S279" s="405"/>
      <c r="T279" s="405"/>
    </row>
    <row r="280" spans="1:20" hidden="1" x14ac:dyDescent="0.25">
      <c r="A280" s="70">
        <v>7720</v>
      </c>
      <c r="B280" s="38" t="s">
        <v>299</v>
      </c>
      <c r="C280" s="191">
        <f t="shared" si="276"/>
        <v>0</v>
      </c>
      <c r="D280" s="257"/>
      <c r="E280" s="47"/>
      <c r="F280" s="179">
        <f>D280+E280</f>
        <v>0</v>
      </c>
      <c r="G280" s="239"/>
      <c r="H280" s="47"/>
      <c r="I280" s="163">
        <f>G280+H280</f>
        <v>0</v>
      </c>
      <c r="J280" s="257"/>
      <c r="K280" s="47"/>
      <c r="L280" s="179">
        <f>J280+K280</f>
        <v>0</v>
      </c>
      <c r="M280" s="239"/>
      <c r="N280" s="47"/>
      <c r="O280" s="163">
        <f>M280+N280</f>
        <v>0</v>
      </c>
      <c r="P280" s="323"/>
      <c r="Q280" s="331"/>
      <c r="R280" s="405"/>
      <c r="S280" s="405"/>
      <c r="T280" s="405"/>
    </row>
    <row r="281" spans="1:20" hidden="1" x14ac:dyDescent="0.25">
      <c r="A281" s="92"/>
      <c r="B281" s="41" t="s">
        <v>270</v>
      </c>
      <c r="C281" s="190">
        <f t="shared" si="276"/>
        <v>0</v>
      </c>
      <c r="D281" s="129">
        <f>SUM(D282:D283)</f>
        <v>0</v>
      </c>
      <c r="E281" s="73">
        <f t="shared" ref="E281" si="325">SUM(E282:E283)</f>
        <v>0</v>
      </c>
      <c r="F281" s="93">
        <f>SUM(F282:F283)</f>
        <v>0</v>
      </c>
      <c r="G281" s="231">
        <f>SUM(G282:G283)</f>
        <v>0</v>
      </c>
      <c r="H281" s="73">
        <f t="shared" ref="H281:I281" si="326">SUM(H282:H283)</f>
        <v>0</v>
      </c>
      <c r="I281" s="87">
        <f t="shared" si="326"/>
        <v>0</v>
      </c>
      <c r="J281" s="129">
        <f>SUM(J282:J283)</f>
        <v>0</v>
      </c>
      <c r="K281" s="73">
        <f t="shared" ref="K281:O281" si="327">SUM(K282:K283)</f>
        <v>0</v>
      </c>
      <c r="L281" s="93">
        <f t="shared" si="327"/>
        <v>0</v>
      </c>
      <c r="M281" s="231">
        <f t="shared" si="327"/>
        <v>0</v>
      </c>
      <c r="N281" s="73">
        <f t="shared" si="327"/>
        <v>0</v>
      </c>
      <c r="O281" s="87">
        <f t="shared" si="327"/>
        <v>0</v>
      </c>
      <c r="P281" s="312"/>
      <c r="Q281" s="331"/>
      <c r="R281" s="405"/>
      <c r="S281" s="405"/>
      <c r="T281" s="405"/>
    </row>
    <row r="282" spans="1:20" hidden="1" x14ac:dyDescent="0.25">
      <c r="A282" s="92" t="s">
        <v>271</v>
      </c>
      <c r="B282" s="30" t="s">
        <v>272</v>
      </c>
      <c r="C282" s="190">
        <f t="shared" si="276"/>
        <v>0</v>
      </c>
      <c r="D282" s="265"/>
      <c r="E282" s="43"/>
      <c r="F282" s="88">
        <f>E282+D282</f>
        <v>0</v>
      </c>
      <c r="G282" s="230"/>
      <c r="H282" s="43"/>
      <c r="I282" s="155">
        <f>H282+G282</f>
        <v>0</v>
      </c>
      <c r="J282" s="265"/>
      <c r="K282" s="43"/>
      <c r="L282" s="88">
        <f>K282+J282</f>
        <v>0</v>
      </c>
      <c r="M282" s="230"/>
      <c r="N282" s="43"/>
      <c r="O282" s="155">
        <f>N282+M282</f>
        <v>0</v>
      </c>
      <c r="P282" s="311"/>
      <c r="Q282" s="331"/>
      <c r="R282" s="405"/>
      <c r="S282" s="405"/>
      <c r="T282" s="405"/>
    </row>
    <row r="283" spans="1:20" ht="24" hidden="1" x14ac:dyDescent="0.25">
      <c r="A283" s="92" t="s">
        <v>273</v>
      </c>
      <c r="B283" s="97" t="s">
        <v>274</v>
      </c>
      <c r="C283" s="189">
        <f t="shared" si="276"/>
        <v>0</v>
      </c>
      <c r="D283" s="264"/>
      <c r="E283" s="40"/>
      <c r="F283" s="89">
        <f>E283+D283</f>
        <v>0</v>
      </c>
      <c r="G283" s="220"/>
      <c r="H283" s="40"/>
      <c r="I283" s="154">
        <f>H283+G283</f>
        <v>0</v>
      </c>
      <c r="J283" s="264"/>
      <c r="K283" s="40"/>
      <c r="L283" s="89">
        <f>K283+J283</f>
        <v>0</v>
      </c>
      <c r="M283" s="220"/>
      <c r="N283" s="40"/>
      <c r="O283" s="154">
        <f>N283+M283</f>
        <v>0</v>
      </c>
      <c r="P283" s="310"/>
      <c r="Q283" s="331"/>
      <c r="R283" s="405"/>
      <c r="S283" s="405"/>
      <c r="T283" s="405"/>
    </row>
    <row r="284" spans="1:20" ht="12.75" thickBot="1" x14ac:dyDescent="0.3">
      <c r="A284" s="108"/>
      <c r="B284" s="108" t="s">
        <v>275</v>
      </c>
      <c r="C284" s="205">
        <f t="shared" si="276"/>
        <v>662604</v>
      </c>
      <c r="D284" s="138">
        <f t="shared" ref="D284:O284" si="328">SUM(D281,D268,D229,D194,D186,D172,D74,D52)</f>
        <v>443451</v>
      </c>
      <c r="E284" s="281">
        <f t="shared" si="328"/>
        <v>0</v>
      </c>
      <c r="F284" s="324">
        <f t="shared" si="328"/>
        <v>443451</v>
      </c>
      <c r="G284" s="240">
        <f t="shared" si="328"/>
        <v>189478</v>
      </c>
      <c r="H284" s="281">
        <f t="shared" si="328"/>
        <v>0</v>
      </c>
      <c r="I284" s="324">
        <f t="shared" si="328"/>
        <v>189478</v>
      </c>
      <c r="J284" s="138">
        <f t="shared" si="328"/>
        <v>29675</v>
      </c>
      <c r="K284" s="109">
        <f t="shared" si="328"/>
        <v>0</v>
      </c>
      <c r="L284" s="446">
        <f t="shared" si="328"/>
        <v>29675</v>
      </c>
      <c r="M284" s="240">
        <f t="shared" si="328"/>
        <v>0</v>
      </c>
      <c r="N284" s="109">
        <f t="shared" si="328"/>
        <v>0</v>
      </c>
      <c r="O284" s="281">
        <f t="shared" si="328"/>
        <v>0</v>
      </c>
      <c r="P284" s="324"/>
      <c r="Q284" s="331"/>
      <c r="R284" s="405"/>
      <c r="S284" s="405"/>
      <c r="T284" s="405"/>
    </row>
    <row r="285" spans="1:20" s="19" customFormat="1" ht="13.5" hidden="1" thickTop="1" thickBot="1" x14ac:dyDescent="0.3">
      <c r="A285" s="881" t="s">
        <v>276</v>
      </c>
      <c r="B285" s="882"/>
      <c r="C285" s="206">
        <f t="shared" si="276"/>
        <v>0</v>
      </c>
      <c r="D285" s="139">
        <f>SUM(D24,D25,D41)-D50</f>
        <v>0</v>
      </c>
      <c r="E285" s="111">
        <f t="shared" ref="E285:N285" si="329">SUM(E24,E25,E41)-E50</f>
        <v>0</v>
      </c>
      <c r="F285" s="112">
        <f>SUM(F24,F25,F41)-F50</f>
        <v>0</v>
      </c>
      <c r="G285" s="241">
        <f>SUM(G24,G25,G41)-G50</f>
        <v>0</v>
      </c>
      <c r="H285" s="111">
        <f t="shared" si="329"/>
        <v>0</v>
      </c>
      <c r="I285" s="123">
        <f t="shared" si="329"/>
        <v>0</v>
      </c>
      <c r="J285" s="139">
        <f>(J26+J42)-J50</f>
        <v>0</v>
      </c>
      <c r="K285" s="111">
        <f t="shared" ref="K285:L285" si="330">(K26+K42)-K50</f>
        <v>0</v>
      </c>
      <c r="L285" s="112">
        <f t="shared" si="330"/>
        <v>0</v>
      </c>
      <c r="M285" s="241">
        <f t="shared" si="329"/>
        <v>0</v>
      </c>
      <c r="N285" s="111">
        <f t="shared" si="329"/>
        <v>0</v>
      </c>
      <c r="O285" s="123">
        <f>O44-O50</f>
        <v>0</v>
      </c>
      <c r="P285" s="325"/>
      <c r="Q285" s="182"/>
      <c r="R285" s="405"/>
      <c r="S285" s="405"/>
      <c r="T285" s="405"/>
    </row>
    <row r="286" spans="1:20" s="19" customFormat="1" ht="12.75" hidden="1" thickTop="1" x14ac:dyDescent="0.25">
      <c r="A286" s="883" t="s">
        <v>277</v>
      </c>
      <c r="B286" s="884"/>
      <c r="C286" s="207">
        <f t="shared" si="276"/>
        <v>0</v>
      </c>
      <c r="D286" s="140">
        <f t="shared" ref="D286:O286" si="331">SUM(D287,D288)-D295+D296</f>
        <v>0</v>
      </c>
      <c r="E286" s="101">
        <f t="shared" si="331"/>
        <v>0</v>
      </c>
      <c r="F286" s="107">
        <f t="shared" si="331"/>
        <v>0</v>
      </c>
      <c r="G286" s="242">
        <f t="shared" si="331"/>
        <v>0</v>
      </c>
      <c r="H286" s="101">
        <f t="shared" si="331"/>
        <v>0</v>
      </c>
      <c r="I286" s="110">
        <f t="shared" si="331"/>
        <v>0</v>
      </c>
      <c r="J286" s="140">
        <f t="shared" si="331"/>
        <v>0</v>
      </c>
      <c r="K286" s="101">
        <f t="shared" si="331"/>
        <v>0</v>
      </c>
      <c r="L286" s="107">
        <f t="shared" si="331"/>
        <v>0</v>
      </c>
      <c r="M286" s="242">
        <f t="shared" si="331"/>
        <v>0</v>
      </c>
      <c r="N286" s="101">
        <f t="shared" si="331"/>
        <v>0</v>
      </c>
      <c r="O286" s="110">
        <f t="shared" si="331"/>
        <v>0</v>
      </c>
      <c r="P286" s="326"/>
      <c r="Q286" s="182"/>
      <c r="R286" s="405"/>
      <c r="S286" s="405"/>
      <c r="T286" s="405"/>
    </row>
    <row r="287" spans="1:20" s="19" customFormat="1" ht="13.5" hidden="1" thickTop="1" thickBot="1" x14ac:dyDescent="0.3">
      <c r="A287" s="60" t="s">
        <v>278</v>
      </c>
      <c r="B287" s="60" t="s">
        <v>279</v>
      </c>
      <c r="C287" s="197">
        <f t="shared" si="276"/>
        <v>0</v>
      </c>
      <c r="D287" s="131">
        <f t="shared" ref="D287:O287" si="332">D21-D281</f>
        <v>0</v>
      </c>
      <c r="E287" s="61">
        <f t="shared" si="332"/>
        <v>0</v>
      </c>
      <c r="F287" s="168">
        <f t="shared" si="332"/>
        <v>0</v>
      </c>
      <c r="G287" s="224">
        <f t="shared" si="332"/>
        <v>0</v>
      </c>
      <c r="H287" s="61">
        <f t="shared" si="332"/>
        <v>0</v>
      </c>
      <c r="I287" s="114">
        <f t="shared" si="332"/>
        <v>0</v>
      </c>
      <c r="J287" s="131">
        <f t="shared" si="332"/>
        <v>0</v>
      </c>
      <c r="K287" s="61">
        <f t="shared" si="332"/>
        <v>0</v>
      </c>
      <c r="L287" s="168">
        <f t="shared" si="332"/>
        <v>0</v>
      </c>
      <c r="M287" s="224">
        <f t="shared" si="332"/>
        <v>0</v>
      </c>
      <c r="N287" s="61">
        <f t="shared" si="332"/>
        <v>0</v>
      </c>
      <c r="O287" s="114">
        <f t="shared" si="332"/>
        <v>0</v>
      </c>
      <c r="P287" s="304"/>
      <c r="Q287" s="182"/>
      <c r="R287" s="405"/>
      <c r="S287" s="405"/>
      <c r="T287" s="405"/>
    </row>
    <row r="288" spans="1:20" s="19" customFormat="1" ht="12.75" hidden="1" thickTop="1" x14ac:dyDescent="0.25">
      <c r="A288" s="113" t="s">
        <v>280</v>
      </c>
      <c r="B288" s="113" t="s">
        <v>281</v>
      </c>
      <c r="C288" s="207">
        <f t="shared" si="276"/>
        <v>0</v>
      </c>
      <c r="D288" s="140">
        <f t="shared" ref="D288:O288" si="333">SUM(D289,D291,D293)-SUM(D290,D292,D294)</f>
        <v>0</v>
      </c>
      <c r="E288" s="101">
        <f t="shared" si="333"/>
        <v>0</v>
      </c>
      <c r="F288" s="107">
        <f t="shared" si="333"/>
        <v>0</v>
      </c>
      <c r="G288" s="242">
        <f t="shared" si="333"/>
        <v>0</v>
      </c>
      <c r="H288" s="101">
        <f t="shared" si="333"/>
        <v>0</v>
      </c>
      <c r="I288" s="110">
        <f t="shared" si="333"/>
        <v>0</v>
      </c>
      <c r="J288" s="140">
        <f t="shared" si="333"/>
        <v>0</v>
      </c>
      <c r="K288" s="101">
        <f t="shared" si="333"/>
        <v>0</v>
      </c>
      <c r="L288" s="107">
        <f t="shared" si="333"/>
        <v>0</v>
      </c>
      <c r="M288" s="242">
        <f t="shared" si="333"/>
        <v>0</v>
      </c>
      <c r="N288" s="101">
        <f t="shared" si="333"/>
        <v>0</v>
      </c>
      <c r="O288" s="110">
        <f t="shared" si="333"/>
        <v>0</v>
      </c>
      <c r="P288" s="326"/>
      <c r="Q288" s="182"/>
      <c r="R288" s="405"/>
      <c r="S288" s="405"/>
      <c r="T288" s="405"/>
    </row>
    <row r="289" spans="1:20" ht="12.75" hidden="1" thickTop="1" x14ac:dyDescent="0.25">
      <c r="A289" s="98" t="s">
        <v>282</v>
      </c>
      <c r="B289" s="57" t="s">
        <v>283</v>
      </c>
      <c r="C289" s="191">
        <f t="shared" si="276"/>
        <v>0</v>
      </c>
      <c r="D289" s="257"/>
      <c r="E289" s="47"/>
      <c r="F289" s="179">
        <f t="shared" ref="F289:F296" si="334">E289+D289</f>
        <v>0</v>
      </c>
      <c r="G289" s="239"/>
      <c r="H289" s="47"/>
      <c r="I289" s="163">
        <f t="shared" ref="I289:I296" si="335">H289+G289</f>
        <v>0</v>
      </c>
      <c r="J289" s="257"/>
      <c r="K289" s="47"/>
      <c r="L289" s="179">
        <f t="shared" ref="L289:L296" si="336">K289+J289</f>
        <v>0</v>
      </c>
      <c r="M289" s="239"/>
      <c r="N289" s="47"/>
      <c r="O289" s="163">
        <f t="shared" ref="O289:O296" si="337">N289+M289</f>
        <v>0</v>
      </c>
      <c r="P289" s="323"/>
      <c r="Q289" s="331"/>
      <c r="R289" s="405"/>
      <c r="S289" s="405"/>
      <c r="T289" s="405"/>
    </row>
    <row r="290" spans="1:20" ht="24.75" hidden="1" thickTop="1" x14ac:dyDescent="0.25">
      <c r="A290" s="92" t="s">
        <v>284</v>
      </c>
      <c r="B290" s="29" t="s">
        <v>285</v>
      </c>
      <c r="C290" s="190">
        <f t="shared" si="276"/>
        <v>0</v>
      </c>
      <c r="D290" s="265"/>
      <c r="E290" s="43"/>
      <c r="F290" s="88">
        <f t="shared" si="334"/>
        <v>0</v>
      </c>
      <c r="G290" s="230"/>
      <c r="H290" s="43"/>
      <c r="I290" s="155">
        <f t="shared" si="335"/>
        <v>0</v>
      </c>
      <c r="J290" s="265"/>
      <c r="K290" s="43"/>
      <c r="L290" s="88">
        <f t="shared" si="336"/>
        <v>0</v>
      </c>
      <c r="M290" s="230"/>
      <c r="N290" s="43"/>
      <c r="O290" s="155">
        <f t="shared" si="337"/>
        <v>0</v>
      </c>
      <c r="P290" s="311"/>
      <c r="Q290" s="331"/>
      <c r="R290" s="405"/>
      <c r="S290" s="405"/>
      <c r="T290" s="405"/>
    </row>
    <row r="291" spans="1:20" ht="12.75" hidden="1" thickTop="1" x14ac:dyDescent="0.25">
      <c r="A291" s="92" t="s">
        <v>286</v>
      </c>
      <c r="B291" s="29" t="s">
        <v>287</v>
      </c>
      <c r="C291" s="190">
        <f t="shared" si="276"/>
        <v>0</v>
      </c>
      <c r="D291" s="265"/>
      <c r="E291" s="43"/>
      <c r="F291" s="88">
        <f t="shared" si="334"/>
        <v>0</v>
      </c>
      <c r="G291" s="230"/>
      <c r="H291" s="43"/>
      <c r="I291" s="155">
        <f t="shared" si="335"/>
        <v>0</v>
      </c>
      <c r="J291" s="265"/>
      <c r="K291" s="43"/>
      <c r="L291" s="88">
        <f t="shared" si="336"/>
        <v>0</v>
      </c>
      <c r="M291" s="230"/>
      <c r="N291" s="43"/>
      <c r="O291" s="155">
        <f t="shared" si="337"/>
        <v>0</v>
      </c>
      <c r="P291" s="311"/>
      <c r="Q291" s="331"/>
      <c r="R291" s="405"/>
      <c r="S291" s="405"/>
      <c r="T291" s="405"/>
    </row>
    <row r="292" spans="1:20" ht="24.75" hidden="1" thickTop="1" x14ac:dyDescent="0.25">
      <c r="A292" s="92" t="s">
        <v>288</v>
      </c>
      <c r="B292" s="29" t="s">
        <v>289</v>
      </c>
      <c r="C292" s="190">
        <f>SUM(F292,I292,L292,O292)</f>
        <v>0</v>
      </c>
      <c r="D292" s="265"/>
      <c r="E292" s="43"/>
      <c r="F292" s="88">
        <f t="shared" si="334"/>
        <v>0</v>
      </c>
      <c r="G292" s="230"/>
      <c r="H292" s="43"/>
      <c r="I292" s="155">
        <f t="shared" si="335"/>
        <v>0</v>
      </c>
      <c r="J292" s="265"/>
      <c r="K292" s="43"/>
      <c r="L292" s="88">
        <f t="shared" si="336"/>
        <v>0</v>
      </c>
      <c r="M292" s="230"/>
      <c r="N292" s="43"/>
      <c r="O292" s="155">
        <f t="shared" si="337"/>
        <v>0</v>
      </c>
      <c r="P292" s="311"/>
      <c r="Q292" s="331"/>
      <c r="R292" s="405"/>
      <c r="S292" s="405"/>
      <c r="T292" s="405"/>
    </row>
    <row r="293" spans="1:20" ht="12.75" hidden="1" thickTop="1" x14ac:dyDescent="0.25">
      <c r="A293" s="92" t="s">
        <v>290</v>
      </c>
      <c r="B293" s="29" t="s">
        <v>291</v>
      </c>
      <c r="C293" s="190">
        <f t="shared" si="276"/>
        <v>0</v>
      </c>
      <c r="D293" s="265"/>
      <c r="E293" s="43"/>
      <c r="F293" s="88">
        <f t="shared" si="334"/>
        <v>0</v>
      </c>
      <c r="G293" s="230"/>
      <c r="H293" s="43"/>
      <c r="I293" s="155">
        <f t="shared" si="335"/>
        <v>0</v>
      </c>
      <c r="J293" s="265"/>
      <c r="K293" s="43"/>
      <c r="L293" s="88">
        <f t="shared" si="336"/>
        <v>0</v>
      </c>
      <c r="M293" s="230"/>
      <c r="N293" s="43"/>
      <c r="O293" s="155">
        <f t="shared" si="337"/>
        <v>0</v>
      </c>
      <c r="P293" s="311"/>
      <c r="Q293" s="331"/>
      <c r="R293" s="405"/>
      <c r="S293" s="405"/>
      <c r="T293" s="405"/>
    </row>
    <row r="294" spans="1:20" ht="24.75" hidden="1" thickTop="1" x14ac:dyDescent="0.25">
      <c r="A294" s="99" t="s">
        <v>292</v>
      </c>
      <c r="B294" s="100" t="s">
        <v>293</v>
      </c>
      <c r="C294" s="201">
        <f t="shared" si="276"/>
        <v>0</v>
      </c>
      <c r="D294" s="266"/>
      <c r="E294" s="80"/>
      <c r="F294" s="178">
        <f t="shared" si="334"/>
        <v>0</v>
      </c>
      <c r="G294" s="235"/>
      <c r="H294" s="80"/>
      <c r="I294" s="160">
        <f t="shared" si="335"/>
        <v>0</v>
      </c>
      <c r="J294" s="266"/>
      <c r="K294" s="80"/>
      <c r="L294" s="178">
        <f t="shared" si="336"/>
        <v>0</v>
      </c>
      <c r="M294" s="235"/>
      <c r="N294" s="80"/>
      <c r="O294" s="160">
        <f t="shared" si="337"/>
        <v>0</v>
      </c>
      <c r="P294" s="320"/>
      <c r="Q294" s="331"/>
      <c r="R294" s="405"/>
      <c r="S294" s="405"/>
      <c r="T294" s="405"/>
    </row>
    <row r="295" spans="1:20" s="19" customFormat="1" ht="13.5" hidden="1" thickTop="1" thickBot="1" x14ac:dyDescent="0.3">
      <c r="A295" s="115" t="s">
        <v>294</v>
      </c>
      <c r="B295" s="115" t="s">
        <v>295</v>
      </c>
      <c r="C295" s="206">
        <f t="shared" si="276"/>
        <v>0</v>
      </c>
      <c r="D295" s="268"/>
      <c r="E295" s="116"/>
      <c r="F295" s="180">
        <f t="shared" si="334"/>
        <v>0</v>
      </c>
      <c r="G295" s="243"/>
      <c r="H295" s="116"/>
      <c r="I295" s="164">
        <f t="shared" si="335"/>
        <v>0</v>
      </c>
      <c r="J295" s="268"/>
      <c r="K295" s="116"/>
      <c r="L295" s="180">
        <f t="shared" si="336"/>
        <v>0</v>
      </c>
      <c r="M295" s="243"/>
      <c r="N295" s="116"/>
      <c r="O295" s="164">
        <f t="shared" si="337"/>
        <v>0</v>
      </c>
      <c r="P295" s="327"/>
      <c r="Q295" s="182"/>
      <c r="R295" s="405"/>
      <c r="S295" s="405"/>
      <c r="T295" s="405"/>
    </row>
    <row r="296" spans="1:20" s="19" customFormat="1" ht="48.75" hidden="1" thickTop="1" x14ac:dyDescent="0.25">
      <c r="A296" s="113" t="s">
        <v>296</v>
      </c>
      <c r="B296" s="102" t="s">
        <v>297</v>
      </c>
      <c r="C296" s="207">
        <f>SUM(F296,I296,L296,O296)</f>
        <v>0</v>
      </c>
      <c r="D296" s="269"/>
      <c r="E296" s="449"/>
      <c r="F296" s="177">
        <f t="shared" si="334"/>
        <v>0</v>
      </c>
      <c r="G296" s="234"/>
      <c r="H296" s="76"/>
      <c r="I296" s="157">
        <f t="shared" si="335"/>
        <v>0</v>
      </c>
      <c r="J296" s="249"/>
      <c r="K296" s="76"/>
      <c r="L296" s="177">
        <f t="shared" si="336"/>
        <v>0</v>
      </c>
      <c r="M296" s="234"/>
      <c r="N296" s="76"/>
      <c r="O296" s="157">
        <f t="shared" si="337"/>
        <v>0</v>
      </c>
      <c r="P296" s="317"/>
      <c r="Q296" s="182"/>
      <c r="R296" s="405"/>
      <c r="S296" s="405"/>
      <c r="T296" s="405"/>
    </row>
    <row r="297" spans="1:20" ht="12.75" thickTop="1" x14ac:dyDescent="0.25">
      <c r="A297" s="1"/>
      <c r="B297" s="1"/>
      <c r="C297" s="1"/>
      <c r="D297" s="1"/>
      <c r="E297" s="1"/>
      <c r="F297" s="1"/>
      <c r="G297" s="1"/>
      <c r="H297" s="1"/>
      <c r="I297" s="1"/>
      <c r="J297" s="1"/>
      <c r="K297" s="1"/>
      <c r="L297" s="1"/>
      <c r="M297" s="1"/>
      <c r="N297" s="1"/>
      <c r="O297" s="1"/>
    </row>
    <row r="298" spans="1:20" x14ac:dyDescent="0.25">
      <c r="A298" s="1"/>
      <c r="B298" s="1"/>
      <c r="C298" s="1"/>
      <c r="D298" s="1"/>
      <c r="E298" s="1"/>
      <c r="F298" s="1"/>
      <c r="G298" s="1"/>
      <c r="H298" s="1"/>
      <c r="I298" s="1"/>
      <c r="J298" s="1"/>
      <c r="K298" s="1"/>
      <c r="L298" s="1"/>
      <c r="M298" s="1"/>
      <c r="N298" s="1"/>
      <c r="O298" s="1"/>
    </row>
    <row r="299" spans="1:20" x14ac:dyDescent="0.25">
      <c r="A299" s="1"/>
      <c r="B299" s="1"/>
      <c r="C299" s="1"/>
      <c r="D299" s="1"/>
      <c r="E299" s="1"/>
      <c r="F299" s="1"/>
      <c r="G299" s="1"/>
      <c r="H299" s="1"/>
      <c r="I299" s="1"/>
      <c r="J299" s="1"/>
      <c r="K299" s="1"/>
      <c r="L299" s="1"/>
      <c r="M299" s="1"/>
      <c r="N299" s="1"/>
      <c r="O299" s="1"/>
    </row>
    <row r="300" spans="1:20" x14ac:dyDescent="0.25">
      <c r="A300" s="1"/>
      <c r="B300" s="1"/>
      <c r="C300" s="1"/>
      <c r="D300" s="1"/>
      <c r="E300" s="1"/>
      <c r="F300" s="1"/>
      <c r="G300" s="1"/>
      <c r="H300" s="1"/>
      <c r="I300" s="1"/>
      <c r="J300" s="1"/>
      <c r="K300" s="1"/>
      <c r="L300" s="1"/>
      <c r="M300" s="1"/>
      <c r="N300" s="1"/>
      <c r="O300" s="1"/>
    </row>
    <row r="301" spans="1:20" x14ac:dyDescent="0.25">
      <c r="A301" s="1"/>
      <c r="B301" s="1"/>
      <c r="C301" s="1"/>
      <c r="D301" s="1"/>
      <c r="E301" s="1"/>
      <c r="F301" s="1"/>
      <c r="G301" s="1"/>
      <c r="H301" s="1"/>
      <c r="I301" s="1"/>
      <c r="J301" s="1"/>
      <c r="K301" s="1"/>
      <c r="L301" s="1"/>
      <c r="M301" s="1"/>
      <c r="N301" s="1"/>
      <c r="O301" s="1"/>
    </row>
    <row r="302" spans="1:20" x14ac:dyDescent="0.25">
      <c r="A302" s="1"/>
      <c r="B302" s="1"/>
      <c r="C302" s="1"/>
      <c r="D302" s="1"/>
      <c r="E302" s="1"/>
      <c r="F302" s="1"/>
      <c r="G302" s="1"/>
      <c r="H302" s="1"/>
      <c r="I302" s="1"/>
      <c r="J302" s="1"/>
      <c r="K302" s="1"/>
      <c r="L302" s="1"/>
      <c r="M302" s="1"/>
      <c r="N302" s="1"/>
      <c r="O302" s="1"/>
    </row>
    <row r="303" spans="1:20" x14ac:dyDescent="0.25">
      <c r="A303" s="1"/>
      <c r="B303" s="1"/>
      <c r="C303" s="1"/>
      <c r="D303" s="1"/>
      <c r="E303" s="1"/>
      <c r="F303" s="1"/>
      <c r="G303" s="1"/>
      <c r="H303" s="1"/>
      <c r="I303" s="1"/>
      <c r="J303" s="1"/>
      <c r="K303" s="1"/>
      <c r="L303" s="1"/>
      <c r="M303" s="1"/>
      <c r="N303" s="1"/>
      <c r="O303" s="1"/>
    </row>
    <row r="304" spans="1:20"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in2LPdiF8/bvTznzfKSh2c6jpIgXzp9bj83Ev3vBLyB0FbpwD6/radJbZBSYbKcDoNyOL83jxLPAwkBGtvMcxA==" saltValue="fNpI4JSbj1zfkkQQHd6zkQ==" spinCount="100000" sheet="1" objects="1" scenarios="1" formatCells="0" formatColumns="0" formatRows="0"/>
  <autoFilter ref="A18:P296">
    <filterColumn colId="2">
      <filters blank="1">
        <filter val="1 000"/>
        <filter val="1 090"/>
        <filter val="1 200"/>
        <filter val="1 450"/>
        <filter val="1 500"/>
        <filter val="1 630"/>
        <filter val="1 738"/>
        <filter val="1 770"/>
        <filter val="10 460"/>
        <filter val="100"/>
        <filter val="107 620"/>
        <filter val="12 260"/>
        <filter val="12 300"/>
        <filter val="121"/>
        <filter val="130"/>
        <filter val="14 390"/>
        <filter val="140 215"/>
        <filter val="15 285"/>
        <filter val="189"/>
        <filter val="19 123"/>
        <filter val="19 654"/>
        <filter val="19 721"/>
        <filter val="2 006"/>
        <filter val="2 300"/>
        <filter val="2 465"/>
        <filter val="2 800"/>
        <filter val="200"/>
        <filter val="21"/>
        <filter val="23"/>
        <filter val="251"/>
        <filter val="26 728"/>
        <filter val="26 837"/>
        <filter val="27 900"/>
        <filter val="3 456"/>
        <filter val="3 551"/>
        <filter val="3 850"/>
        <filter val="300"/>
        <filter val="32"/>
        <filter val="32 595"/>
        <filter val="359"/>
        <filter val="4 401"/>
        <filter val="402 415"/>
        <filter val="429 143"/>
        <filter val="5 337"/>
        <filter val="5 409"/>
        <filter val="5 960"/>
        <filter val="521"/>
        <filter val="53 351"/>
        <filter val="536"/>
        <filter val="569 358"/>
        <filter val="6 537"/>
        <filter val="632 929"/>
        <filter val="64 639"/>
        <filter val="641"/>
        <filter val="661 104"/>
        <filter val="662 604"/>
        <filter val="772"/>
        <filter val="81"/>
        <filter val="900"/>
        <filter val="91 746"/>
        <filter val="919"/>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110.pielikums Jūrmalas pilsētas domes
2017.gada 23.marta saistošajiem noteikumiem Nr.14
(protokols Nr.6, 9.punkts)</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9" sqref="T9"/>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7.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29.28515625" style="1" hidden="1" customWidth="1" outlineLevel="1"/>
    <col min="17" max="17" width="9.140625" style="1" collapsed="1"/>
    <col min="18" max="16384" width="9.140625" style="1"/>
  </cols>
  <sheetData>
    <row r="1" spans="1:17" x14ac:dyDescent="0.25">
      <c r="A1" s="912" t="s">
        <v>733</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734</v>
      </c>
      <c r="D3" s="916"/>
      <c r="E3" s="916"/>
      <c r="F3" s="916"/>
      <c r="G3" s="916"/>
      <c r="H3" s="916"/>
      <c r="I3" s="916"/>
      <c r="J3" s="916"/>
      <c r="K3" s="916"/>
      <c r="L3" s="916"/>
      <c r="M3" s="916"/>
      <c r="N3" s="916"/>
      <c r="O3" s="916"/>
      <c r="P3" s="917"/>
      <c r="Q3" s="331"/>
    </row>
    <row r="4" spans="1:17" ht="12.75" customHeight="1" x14ac:dyDescent="0.25">
      <c r="A4" s="4" t="s">
        <v>1</v>
      </c>
      <c r="B4" s="5"/>
      <c r="C4" s="916" t="s">
        <v>735</v>
      </c>
      <c r="D4" s="916"/>
      <c r="E4" s="916"/>
      <c r="F4" s="916"/>
      <c r="G4" s="916"/>
      <c r="H4" s="916"/>
      <c r="I4" s="916"/>
      <c r="J4" s="916"/>
      <c r="K4" s="916"/>
      <c r="L4" s="916"/>
      <c r="M4" s="916"/>
      <c r="N4" s="916"/>
      <c r="O4" s="916"/>
      <c r="P4" s="917"/>
      <c r="Q4" s="331"/>
    </row>
    <row r="5" spans="1:17" ht="12.75" customHeight="1" x14ac:dyDescent="0.25">
      <c r="A5" s="2" t="s">
        <v>2</v>
      </c>
      <c r="B5" s="3"/>
      <c r="C5" s="891" t="s">
        <v>736</v>
      </c>
      <c r="D5" s="891"/>
      <c r="E5" s="891"/>
      <c r="F5" s="891"/>
      <c r="G5" s="891"/>
      <c r="H5" s="891"/>
      <c r="I5" s="891"/>
      <c r="J5" s="891"/>
      <c r="K5" s="891"/>
      <c r="L5" s="891"/>
      <c r="M5" s="891"/>
      <c r="N5" s="891"/>
      <c r="O5" s="891"/>
      <c r="P5" s="892"/>
      <c r="Q5" s="331"/>
    </row>
    <row r="6" spans="1:17" ht="12.75" customHeight="1" x14ac:dyDescent="0.25">
      <c r="A6" s="2" t="s">
        <v>3</v>
      </c>
      <c r="B6" s="3"/>
      <c r="C6" s="891" t="s">
        <v>607</v>
      </c>
      <c r="D6" s="891"/>
      <c r="E6" s="891"/>
      <c r="F6" s="891"/>
      <c r="G6" s="891"/>
      <c r="H6" s="891"/>
      <c r="I6" s="891"/>
      <c r="J6" s="891"/>
      <c r="K6" s="891"/>
      <c r="L6" s="891"/>
      <c r="M6" s="891"/>
      <c r="N6" s="891"/>
      <c r="O6" s="891"/>
      <c r="P6" s="892"/>
      <c r="Q6" s="331"/>
    </row>
    <row r="7" spans="1:17" x14ac:dyDescent="0.25">
      <c r="A7" s="2" t="s">
        <v>4</v>
      </c>
      <c r="B7" s="3"/>
      <c r="C7" s="916" t="s">
        <v>737</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738</v>
      </c>
      <c r="D9" s="891"/>
      <c r="E9" s="891"/>
      <c r="F9" s="891"/>
      <c r="G9" s="891"/>
      <c r="H9" s="891"/>
      <c r="I9" s="891"/>
      <c r="J9" s="891"/>
      <c r="K9" s="891"/>
      <c r="L9" s="891"/>
      <c r="M9" s="891"/>
      <c r="N9" s="891"/>
      <c r="O9" s="891"/>
      <c r="P9" s="892"/>
      <c r="Q9" s="331"/>
    </row>
    <row r="10" spans="1:17" ht="12.75" customHeight="1" x14ac:dyDescent="0.25">
      <c r="A10" s="2"/>
      <c r="B10" s="3" t="s">
        <v>7</v>
      </c>
      <c r="C10" s="891"/>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t="s">
        <v>739</v>
      </c>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595"/>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17" s="13" customFormat="1" ht="53.25" customHeight="1" thickBot="1" x14ac:dyDescent="0.3">
      <c r="A17" s="895"/>
      <c r="B17" s="897"/>
      <c r="C17" s="925"/>
      <c r="D17" s="923"/>
      <c r="E17" s="890"/>
      <c r="F17" s="903"/>
      <c r="G17" s="905"/>
      <c r="H17" s="890"/>
      <c r="I17" s="921"/>
      <c r="J17" s="923"/>
      <c r="K17" s="888"/>
      <c r="L17" s="927"/>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17" s="19" customFormat="1" x14ac:dyDescent="0.25">
      <c r="A19" s="16"/>
      <c r="B19" s="17" t="s">
        <v>19</v>
      </c>
      <c r="C19" s="182"/>
      <c r="D19" s="244"/>
      <c r="E19" s="142"/>
      <c r="F19" s="290"/>
      <c r="G19" s="209"/>
      <c r="H19" s="142"/>
      <c r="I19" s="290"/>
      <c r="J19" s="244"/>
      <c r="K19" s="18"/>
      <c r="L19" s="402"/>
      <c r="M19" s="209"/>
      <c r="N19" s="18"/>
      <c r="O19" s="142"/>
      <c r="P19" s="290"/>
      <c r="Q19" s="182"/>
    </row>
    <row r="20" spans="1:17" s="19" customFormat="1" ht="12.75" thickBot="1" x14ac:dyDescent="0.3">
      <c r="A20" s="20"/>
      <c r="B20" s="21" t="s">
        <v>20</v>
      </c>
      <c r="C20" s="183">
        <f>SUM(F20,I20,L20,O20)</f>
        <v>165942</v>
      </c>
      <c r="D20" s="125">
        <f>SUM(D21,D24,D25,D41,D42)</f>
        <v>158537</v>
      </c>
      <c r="E20" s="270">
        <f>SUM(E21,E24,E25,E41,E42)</f>
        <v>516</v>
      </c>
      <c r="F20" s="291">
        <f>SUM(F21,F24,F25,F41,F42)</f>
        <v>159053</v>
      </c>
      <c r="G20" s="210">
        <f>SUM(G21,G24,G42)</f>
        <v>0</v>
      </c>
      <c r="H20" s="270">
        <f t="shared" ref="H20:I20" si="0">SUM(H21,H24,H42)</f>
        <v>0</v>
      </c>
      <c r="I20" s="291">
        <f t="shared" si="0"/>
        <v>0</v>
      </c>
      <c r="J20" s="125">
        <f>SUM(J21,J26,J42)</f>
        <v>6710</v>
      </c>
      <c r="K20" s="22">
        <f t="shared" ref="K20:L20" si="1">SUM(K21,K26,K42)</f>
        <v>0</v>
      </c>
      <c r="L20" s="403">
        <f t="shared" si="1"/>
        <v>6710</v>
      </c>
      <c r="M20" s="210">
        <f>SUM(M21,M44)</f>
        <v>179</v>
      </c>
      <c r="N20" s="22">
        <f t="shared" ref="N20:O20" si="2">SUM(N21,N44)</f>
        <v>0</v>
      </c>
      <c r="O20" s="270">
        <f t="shared" si="2"/>
        <v>179</v>
      </c>
      <c r="P20" s="404"/>
      <c r="Q20" s="182"/>
    </row>
    <row r="21" spans="1:17" ht="12.75" thickTop="1" x14ac:dyDescent="0.25">
      <c r="A21" s="23"/>
      <c r="B21" s="24" t="s">
        <v>21</v>
      </c>
      <c r="C21" s="184">
        <f t="shared" ref="C21" si="3">SUM(F21,I21,L21,O21)</f>
        <v>6889</v>
      </c>
      <c r="D21" s="126">
        <f t="shared" ref="D21:E21" si="4">SUM(D22:D23)</f>
        <v>0</v>
      </c>
      <c r="E21" s="271">
        <f t="shared" si="4"/>
        <v>0</v>
      </c>
      <c r="F21" s="292">
        <f>SUM(F22:F23)</f>
        <v>0</v>
      </c>
      <c r="G21" s="211">
        <f t="shared" ref="G21:O21" si="5">SUM(G22:G23)</f>
        <v>0</v>
      </c>
      <c r="H21" s="271">
        <f t="shared" si="5"/>
        <v>0</v>
      </c>
      <c r="I21" s="292">
        <f t="shared" si="5"/>
        <v>0</v>
      </c>
      <c r="J21" s="126">
        <f t="shared" si="5"/>
        <v>6710</v>
      </c>
      <c r="K21" s="25">
        <f t="shared" si="5"/>
        <v>0</v>
      </c>
      <c r="L21" s="165">
        <f t="shared" si="5"/>
        <v>6710</v>
      </c>
      <c r="M21" s="211">
        <f>SUM(M22:M23)</f>
        <v>179</v>
      </c>
      <c r="N21" s="25">
        <f t="shared" si="5"/>
        <v>0</v>
      </c>
      <c r="O21" s="271">
        <f t="shared" si="5"/>
        <v>179</v>
      </c>
      <c r="P21" s="406"/>
      <c r="Q21" s="331"/>
    </row>
    <row r="22" spans="1:17" hidden="1" x14ac:dyDescent="0.25">
      <c r="A22" s="26"/>
      <c r="B22" s="27" t="s">
        <v>22</v>
      </c>
      <c r="C22" s="185">
        <f>SUM(F22,I22,L22,O22)</f>
        <v>0</v>
      </c>
      <c r="D22" s="245"/>
      <c r="E22" s="28"/>
      <c r="F22" s="407">
        <f>D22+E22</f>
        <v>0</v>
      </c>
      <c r="G22" s="212"/>
      <c r="H22" s="28"/>
      <c r="I22" s="408">
        <f>G22+H22</f>
        <v>0</v>
      </c>
      <c r="J22" s="245"/>
      <c r="K22" s="28"/>
      <c r="L22" s="407">
        <f>J22+K22</f>
        <v>0</v>
      </c>
      <c r="M22" s="212"/>
      <c r="N22" s="28"/>
      <c r="O22" s="408">
        <f t="shared" ref="O22" si="6">M22+N22</f>
        <v>0</v>
      </c>
      <c r="P22" s="293"/>
      <c r="Q22" s="331"/>
    </row>
    <row r="23" spans="1:17" x14ac:dyDescent="0.25">
      <c r="A23" s="29"/>
      <c r="B23" s="30" t="s">
        <v>23</v>
      </c>
      <c r="C23" s="186">
        <f t="shared" ref="C23" si="7">SUM(F23,I23,L23,O23)</f>
        <v>6889</v>
      </c>
      <c r="D23" s="246"/>
      <c r="E23" s="272"/>
      <c r="F23" s="294">
        <f t="shared" ref="F23:F24" si="8">D23+E23</f>
        <v>0</v>
      </c>
      <c r="G23" s="213"/>
      <c r="H23" s="272"/>
      <c r="I23" s="294">
        <f>G23+H23</f>
        <v>0</v>
      </c>
      <c r="J23" s="246">
        <v>6710</v>
      </c>
      <c r="K23" s="31"/>
      <c r="L23" s="409">
        <f>J23+K23</f>
        <v>6710</v>
      </c>
      <c r="M23" s="213">
        <v>179</v>
      </c>
      <c r="N23" s="31"/>
      <c r="O23" s="144">
        <f>M23+N23</f>
        <v>179</v>
      </c>
      <c r="P23" s="333"/>
      <c r="Q23" s="331"/>
    </row>
    <row r="24" spans="1:17" s="19" customFormat="1" ht="24.75" thickBot="1" x14ac:dyDescent="0.3">
      <c r="A24" s="32">
        <v>19300</v>
      </c>
      <c r="B24" s="32" t="s">
        <v>24</v>
      </c>
      <c r="C24" s="187">
        <f>SUM(F24,I24)</f>
        <v>159053</v>
      </c>
      <c r="D24" s="248">
        <f>D50</f>
        <v>158537</v>
      </c>
      <c r="E24" s="273">
        <f>E50</f>
        <v>516</v>
      </c>
      <c r="F24" s="519">
        <f t="shared" si="8"/>
        <v>159053</v>
      </c>
      <c r="G24" s="214"/>
      <c r="H24" s="273"/>
      <c r="I24" s="519">
        <f t="shared" ref="I24" si="9">G24+H24</f>
        <v>0</v>
      </c>
      <c r="J24" s="289" t="s">
        <v>25</v>
      </c>
      <c r="K24" s="410" t="s">
        <v>25</v>
      </c>
      <c r="L24" s="411" t="s">
        <v>25</v>
      </c>
      <c r="M24" s="282" t="s">
        <v>25</v>
      </c>
      <c r="N24" s="145" t="s">
        <v>25</v>
      </c>
      <c r="O24" s="145" t="s">
        <v>25</v>
      </c>
      <c r="P24" s="412"/>
      <c r="Q24" s="182"/>
    </row>
    <row r="25" spans="1:17" s="19" customFormat="1" ht="24.75" hidden="1" thickTop="1" x14ac:dyDescent="0.25">
      <c r="A25" s="118"/>
      <c r="B25" s="34" t="s">
        <v>26</v>
      </c>
      <c r="C25" s="188">
        <f>SUM(F25)</f>
        <v>0</v>
      </c>
      <c r="D25" s="249"/>
      <c r="E25" s="76"/>
      <c r="F25" s="413">
        <f>D25+E25</f>
        <v>0</v>
      </c>
      <c r="G25" s="215" t="s">
        <v>25</v>
      </c>
      <c r="H25" s="35" t="s">
        <v>25</v>
      </c>
      <c r="I25" s="119" t="s">
        <v>25</v>
      </c>
      <c r="J25" s="250" t="s">
        <v>25</v>
      </c>
      <c r="K25" s="35" t="s">
        <v>25</v>
      </c>
      <c r="L25" s="167" t="s">
        <v>25</v>
      </c>
      <c r="M25" s="283" t="s">
        <v>25</v>
      </c>
      <c r="N25" s="119" t="s">
        <v>25</v>
      </c>
      <c r="O25" s="119" t="s">
        <v>25</v>
      </c>
      <c r="P25" s="414"/>
      <c r="Q25" s="182"/>
    </row>
    <row r="26" spans="1:17" s="19" customFormat="1" ht="36.75" hidden="1" thickTop="1" x14ac:dyDescent="0.25">
      <c r="A26" s="34">
        <v>21300</v>
      </c>
      <c r="B26" s="34" t="s">
        <v>27</v>
      </c>
      <c r="C26" s="188">
        <f>SUM(L26)</f>
        <v>0</v>
      </c>
      <c r="D26" s="250" t="s">
        <v>25</v>
      </c>
      <c r="E26" s="35" t="s">
        <v>25</v>
      </c>
      <c r="F26" s="167" t="s">
        <v>25</v>
      </c>
      <c r="G26" s="215" t="s">
        <v>25</v>
      </c>
      <c r="H26" s="35" t="s">
        <v>25</v>
      </c>
      <c r="I26" s="119" t="s">
        <v>25</v>
      </c>
      <c r="J26" s="127">
        <f t="shared" ref="J26:K26" si="10">SUM(J27,J31,J33,J36)</f>
        <v>0</v>
      </c>
      <c r="K26" s="36">
        <f t="shared" si="10"/>
        <v>0</v>
      </c>
      <c r="L26" s="174">
        <f>SUM(L27,L31,L33,L36)</f>
        <v>0</v>
      </c>
      <c r="M26" s="283" t="s">
        <v>25</v>
      </c>
      <c r="N26" s="119" t="s">
        <v>25</v>
      </c>
      <c r="O26" s="119" t="s">
        <v>25</v>
      </c>
      <c r="P26" s="414"/>
      <c r="Q26" s="182"/>
    </row>
    <row r="27" spans="1:17" s="19" customFormat="1" ht="24.75" hidden="1" thickTop="1" x14ac:dyDescent="0.25">
      <c r="A27" s="37">
        <v>21350</v>
      </c>
      <c r="B27" s="34" t="s">
        <v>28</v>
      </c>
      <c r="C27" s="188">
        <f t="shared" ref="C27:C40" si="11">SUM(L27)</f>
        <v>0</v>
      </c>
      <c r="D27" s="250" t="s">
        <v>25</v>
      </c>
      <c r="E27" s="35" t="s">
        <v>25</v>
      </c>
      <c r="F27" s="167" t="s">
        <v>25</v>
      </c>
      <c r="G27" s="215" t="s">
        <v>25</v>
      </c>
      <c r="H27" s="35" t="s">
        <v>25</v>
      </c>
      <c r="I27" s="119" t="s">
        <v>25</v>
      </c>
      <c r="J27" s="127">
        <f t="shared" ref="J27:K27" si="12">SUM(J28:J30)</f>
        <v>0</v>
      </c>
      <c r="K27" s="36">
        <f t="shared" si="12"/>
        <v>0</v>
      </c>
      <c r="L27" s="174">
        <f>SUM(L28:L30)</f>
        <v>0</v>
      </c>
      <c r="M27" s="283" t="s">
        <v>25</v>
      </c>
      <c r="N27" s="119" t="s">
        <v>25</v>
      </c>
      <c r="O27" s="119" t="s">
        <v>25</v>
      </c>
      <c r="P27" s="414"/>
      <c r="Q27" s="182"/>
    </row>
    <row r="28" spans="1:17" ht="12.75" hidden="1" thickTop="1" x14ac:dyDescent="0.25">
      <c r="A28" s="26">
        <v>21351</v>
      </c>
      <c r="B28" s="38" t="s">
        <v>29</v>
      </c>
      <c r="C28" s="189">
        <f t="shared" si="11"/>
        <v>0</v>
      </c>
      <c r="D28" s="251" t="s">
        <v>25</v>
      </c>
      <c r="E28" s="39" t="s">
        <v>25</v>
      </c>
      <c r="F28" s="415" t="s">
        <v>25</v>
      </c>
      <c r="G28" s="216" t="s">
        <v>25</v>
      </c>
      <c r="H28" s="39" t="s">
        <v>25</v>
      </c>
      <c r="I28" s="146" t="s">
        <v>25</v>
      </c>
      <c r="J28" s="416"/>
      <c r="K28" s="417"/>
      <c r="L28" s="175">
        <f t="shared" ref="L28:L30" si="13">J28+K28</f>
        <v>0</v>
      </c>
      <c r="M28" s="284" t="s">
        <v>25</v>
      </c>
      <c r="N28" s="146" t="s">
        <v>25</v>
      </c>
      <c r="O28" s="146" t="s">
        <v>25</v>
      </c>
      <c r="P28" s="418"/>
      <c r="Q28" s="331"/>
    </row>
    <row r="29" spans="1:17" ht="12.75" hidden="1" thickTop="1" x14ac:dyDescent="0.25">
      <c r="A29" s="29">
        <v>21352</v>
      </c>
      <c r="B29" s="41" t="s">
        <v>30</v>
      </c>
      <c r="C29" s="190">
        <f t="shared" si="11"/>
        <v>0</v>
      </c>
      <c r="D29" s="252" t="s">
        <v>25</v>
      </c>
      <c r="E29" s="42" t="s">
        <v>25</v>
      </c>
      <c r="F29" s="419" t="s">
        <v>25</v>
      </c>
      <c r="G29" s="217" t="s">
        <v>25</v>
      </c>
      <c r="H29" s="42" t="s">
        <v>25</v>
      </c>
      <c r="I29" s="147" t="s">
        <v>25</v>
      </c>
      <c r="J29" s="420"/>
      <c r="K29" s="421"/>
      <c r="L29" s="93">
        <f t="shared" si="13"/>
        <v>0</v>
      </c>
      <c r="M29" s="285" t="s">
        <v>25</v>
      </c>
      <c r="N29" s="147" t="s">
        <v>25</v>
      </c>
      <c r="O29" s="147" t="s">
        <v>25</v>
      </c>
      <c r="P29" s="422"/>
      <c r="Q29" s="331"/>
    </row>
    <row r="30" spans="1:17" ht="24.75" hidden="1" thickTop="1" x14ac:dyDescent="0.25">
      <c r="A30" s="29">
        <v>21359</v>
      </c>
      <c r="B30" s="41" t="s">
        <v>31</v>
      </c>
      <c r="C30" s="190">
        <f t="shared" si="11"/>
        <v>0</v>
      </c>
      <c r="D30" s="252" t="s">
        <v>25</v>
      </c>
      <c r="E30" s="42" t="s">
        <v>25</v>
      </c>
      <c r="F30" s="419" t="s">
        <v>25</v>
      </c>
      <c r="G30" s="217" t="s">
        <v>25</v>
      </c>
      <c r="H30" s="42" t="s">
        <v>25</v>
      </c>
      <c r="I30" s="147" t="s">
        <v>25</v>
      </c>
      <c r="J30" s="420"/>
      <c r="K30" s="421"/>
      <c r="L30" s="93">
        <f t="shared" si="13"/>
        <v>0</v>
      </c>
      <c r="M30" s="285" t="s">
        <v>25</v>
      </c>
      <c r="N30" s="147" t="s">
        <v>25</v>
      </c>
      <c r="O30" s="147" t="s">
        <v>25</v>
      </c>
      <c r="P30" s="422"/>
      <c r="Q30" s="331"/>
    </row>
    <row r="31" spans="1:17" s="19" customFormat="1" ht="36.75" hidden="1" thickTop="1" x14ac:dyDescent="0.25">
      <c r="A31" s="37">
        <v>21370</v>
      </c>
      <c r="B31" s="34" t="s">
        <v>32</v>
      </c>
      <c r="C31" s="188">
        <f t="shared" si="11"/>
        <v>0</v>
      </c>
      <c r="D31" s="250" t="s">
        <v>25</v>
      </c>
      <c r="E31" s="35" t="s">
        <v>25</v>
      </c>
      <c r="F31" s="167" t="s">
        <v>25</v>
      </c>
      <c r="G31" s="215" t="s">
        <v>25</v>
      </c>
      <c r="H31" s="35" t="s">
        <v>25</v>
      </c>
      <c r="I31" s="119" t="s">
        <v>25</v>
      </c>
      <c r="J31" s="127">
        <f t="shared" ref="J31:K31" si="14">SUM(J32)</f>
        <v>0</v>
      </c>
      <c r="K31" s="36">
        <f t="shared" si="14"/>
        <v>0</v>
      </c>
      <c r="L31" s="174">
        <f>SUM(L32)</f>
        <v>0</v>
      </c>
      <c r="M31" s="283" t="s">
        <v>25</v>
      </c>
      <c r="N31" s="119" t="s">
        <v>25</v>
      </c>
      <c r="O31" s="119" t="s">
        <v>25</v>
      </c>
      <c r="P31" s="414"/>
      <c r="Q31" s="182"/>
    </row>
    <row r="32" spans="1:17" ht="36.75" hidden="1" thickTop="1" x14ac:dyDescent="0.25">
      <c r="A32" s="44">
        <v>21379</v>
      </c>
      <c r="B32" s="45" t="s">
        <v>33</v>
      </c>
      <c r="C32" s="191">
        <f t="shared" si="11"/>
        <v>0</v>
      </c>
      <c r="D32" s="253" t="s">
        <v>25</v>
      </c>
      <c r="E32" s="46" t="s">
        <v>25</v>
      </c>
      <c r="F32" s="423" t="s">
        <v>25</v>
      </c>
      <c r="G32" s="218" t="s">
        <v>25</v>
      </c>
      <c r="H32" s="46" t="s">
        <v>25</v>
      </c>
      <c r="I32" s="148" t="s">
        <v>25</v>
      </c>
      <c r="J32" s="424"/>
      <c r="K32" s="425"/>
      <c r="L32" s="426">
        <f>J32+K32</f>
        <v>0</v>
      </c>
      <c r="M32" s="286" t="s">
        <v>25</v>
      </c>
      <c r="N32" s="148" t="s">
        <v>25</v>
      </c>
      <c r="O32" s="148" t="s">
        <v>25</v>
      </c>
      <c r="P32" s="427"/>
      <c r="Q32" s="331"/>
    </row>
    <row r="33" spans="1:17" s="19" customFormat="1" ht="12.75" hidden="1" thickTop="1" x14ac:dyDescent="0.25">
      <c r="A33" s="37">
        <v>21380</v>
      </c>
      <c r="B33" s="34" t="s">
        <v>34</v>
      </c>
      <c r="C33" s="188">
        <f t="shared" si="11"/>
        <v>0</v>
      </c>
      <c r="D33" s="250" t="s">
        <v>25</v>
      </c>
      <c r="E33" s="35" t="s">
        <v>25</v>
      </c>
      <c r="F33" s="167" t="s">
        <v>25</v>
      </c>
      <c r="G33" s="215" t="s">
        <v>25</v>
      </c>
      <c r="H33" s="35" t="s">
        <v>25</v>
      </c>
      <c r="I33" s="119" t="s">
        <v>25</v>
      </c>
      <c r="J33" s="127">
        <f t="shared" ref="J33:K33" si="15">SUM(J34:J35)</f>
        <v>0</v>
      </c>
      <c r="K33" s="36">
        <f t="shared" si="15"/>
        <v>0</v>
      </c>
      <c r="L33" s="174">
        <f>SUM(L34:L35)</f>
        <v>0</v>
      </c>
      <c r="M33" s="283" t="s">
        <v>25</v>
      </c>
      <c r="N33" s="119" t="s">
        <v>25</v>
      </c>
      <c r="O33" s="119" t="s">
        <v>25</v>
      </c>
      <c r="P33" s="414"/>
      <c r="Q33" s="182"/>
    </row>
    <row r="34" spans="1:17" ht="12.75" hidden="1" thickTop="1" x14ac:dyDescent="0.25">
      <c r="A34" s="27">
        <v>21381</v>
      </c>
      <c r="B34" s="38" t="s">
        <v>35</v>
      </c>
      <c r="C34" s="189">
        <f t="shared" si="11"/>
        <v>0</v>
      </c>
      <c r="D34" s="251" t="s">
        <v>25</v>
      </c>
      <c r="E34" s="39" t="s">
        <v>25</v>
      </c>
      <c r="F34" s="415" t="s">
        <v>25</v>
      </c>
      <c r="G34" s="216" t="s">
        <v>25</v>
      </c>
      <c r="H34" s="39" t="s">
        <v>25</v>
      </c>
      <c r="I34" s="146" t="s">
        <v>25</v>
      </c>
      <c r="J34" s="416"/>
      <c r="K34" s="417"/>
      <c r="L34" s="175">
        <f t="shared" ref="L34:L35" si="16">J34+K34</f>
        <v>0</v>
      </c>
      <c r="M34" s="284" t="s">
        <v>25</v>
      </c>
      <c r="N34" s="146" t="s">
        <v>25</v>
      </c>
      <c r="O34" s="146" t="s">
        <v>25</v>
      </c>
      <c r="P34" s="418"/>
      <c r="Q34" s="331"/>
    </row>
    <row r="35" spans="1:17" ht="24.75" hidden="1" thickTop="1" x14ac:dyDescent="0.25">
      <c r="A35" s="30">
        <v>21383</v>
      </c>
      <c r="B35" s="41" t="s">
        <v>36</v>
      </c>
      <c r="C35" s="190">
        <f t="shared" si="11"/>
        <v>0</v>
      </c>
      <c r="D35" s="252" t="s">
        <v>25</v>
      </c>
      <c r="E35" s="42" t="s">
        <v>25</v>
      </c>
      <c r="F35" s="419" t="s">
        <v>25</v>
      </c>
      <c r="G35" s="217" t="s">
        <v>25</v>
      </c>
      <c r="H35" s="42" t="s">
        <v>25</v>
      </c>
      <c r="I35" s="147" t="s">
        <v>25</v>
      </c>
      <c r="J35" s="420"/>
      <c r="K35" s="421"/>
      <c r="L35" s="93">
        <f t="shared" si="16"/>
        <v>0</v>
      </c>
      <c r="M35" s="285" t="s">
        <v>25</v>
      </c>
      <c r="N35" s="147" t="s">
        <v>25</v>
      </c>
      <c r="O35" s="147" t="s">
        <v>25</v>
      </c>
      <c r="P35" s="422"/>
      <c r="Q35" s="331"/>
    </row>
    <row r="36" spans="1:17" s="19" customFormat="1" ht="24.75" hidden="1" thickTop="1" x14ac:dyDescent="0.25">
      <c r="A36" s="37">
        <v>21390</v>
      </c>
      <c r="B36" s="34" t="s">
        <v>37</v>
      </c>
      <c r="C36" s="188">
        <f t="shared" si="11"/>
        <v>0</v>
      </c>
      <c r="D36" s="250" t="s">
        <v>25</v>
      </c>
      <c r="E36" s="35" t="s">
        <v>25</v>
      </c>
      <c r="F36" s="167" t="s">
        <v>25</v>
      </c>
      <c r="G36" s="215" t="s">
        <v>25</v>
      </c>
      <c r="H36" s="35" t="s">
        <v>25</v>
      </c>
      <c r="I36" s="119" t="s">
        <v>25</v>
      </c>
      <c r="J36" s="127">
        <f t="shared" ref="J36:K36" si="17">SUM(J37:J40)</f>
        <v>0</v>
      </c>
      <c r="K36" s="36">
        <f t="shared" si="17"/>
        <v>0</v>
      </c>
      <c r="L36" s="174">
        <f>SUM(L37:L40)</f>
        <v>0</v>
      </c>
      <c r="M36" s="283" t="s">
        <v>25</v>
      </c>
      <c r="N36" s="119" t="s">
        <v>25</v>
      </c>
      <c r="O36" s="119" t="s">
        <v>25</v>
      </c>
      <c r="P36" s="414"/>
      <c r="Q36" s="182"/>
    </row>
    <row r="37" spans="1:17" ht="24.75" hidden="1" thickTop="1" x14ac:dyDescent="0.25">
      <c r="A37" s="27">
        <v>21391</v>
      </c>
      <c r="B37" s="38" t="s">
        <v>38</v>
      </c>
      <c r="C37" s="189">
        <f t="shared" si="11"/>
        <v>0</v>
      </c>
      <c r="D37" s="251" t="s">
        <v>25</v>
      </c>
      <c r="E37" s="39" t="s">
        <v>25</v>
      </c>
      <c r="F37" s="415" t="s">
        <v>25</v>
      </c>
      <c r="G37" s="216" t="s">
        <v>25</v>
      </c>
      <c r="H37" s="39" t="s">
        <v>25</v>
      </c>
      <c r="I37" s="146" t="s">
        <v>25</v>
      </c>
      <c r="J37" s="416"/>
      <c r="K37" s="417"/>
      <c r="L37" s="175">
        <f t="shared" ref="L37:L40" si="18">J37+K37</f>
        <v>0</v>
      </c>
      <c r="M37" s="284" t="s">
        <v>25</v>
      </c>
      <c r="N37" s="146" t="s">
        <v>25</v>
      </c>
      <c r="O37" s="146" t="s">
        <v>25</v>
      </c>
      <c r="P37" s="418"/>
      <c r="Q37" s="331"/>
    </row>
    <row r="38" spans="1:17" ht="12.75" hidden="1" thickTop="1" x14ac:dyDescent="0.25">
      <c r="A38" s="30">
        <v>21393</v>
      </c>
      <c r="B38" s="41" t="s">
        <v>39</v>
      </c>
      <c r="C38" s="190">
        <f t="shared" si="11"/>
        <v>0</v>
      </c>
      <c r="D38" s="252" t="s">
        <v>25</v>
      </c>
      <c r="E38" s="42" t="s">
        <v>25</v>
      </c>
      <c r="F38" s="419" t="s">
        <v>25</v>
      </c>
      <c r="G38" s="217" t="s">
        <v>25</v>
      </c>
      <c r="H38" s="42" t="s">
        <v>25</v>
      </c>
      <c r="I38" s="147" t="s">
        <v>25</v>
      </c>
      <c r="J38" s="420"/>
      <c r="K38" s="421"/>
      <c r="L38" s="93">
        <f t="shared" si="18"/>
        <v>0</v>
      </c>
      <c r="M38" s="285" t="s">
        <v>25</v>
      </c>
      <c r="N38" s="147" t="s">
        <v>25</v>
      </c>
      <c r="O38" s="147" t="s">
        <v>25</v>
      </c>
      <c r="P38" s="422"/>
      <c r="Q38" s="331"/>
    </row>
    <row r="39" spans="1:17" ht="12.75" hidden="1" thickTop="1" x14ac:dyDescent="0.25">
      <c r="A39" s="30">
        <v>21395</v>
      </c>
      <c r="B39" s="41" t="s">
        <v>40</v>
      </c>
      <c r="C39" s="190">
        <f t="shared" si="11"/>
        <v>0</v>
      </c>
      <c r="D39" s="252" t="s">
        <v>25</v>
      </c>
      <c r="E39" s="42" t="s">
        <v>25</v>
      </c>
      <c r="F39" s="419" t="s">
        <v>25</v>
      </c>
      <c r="G39" s="217" t="s">
        <v>25</v>
      </c>
      <c r="H39" s="42" t="s">
        <v>25</v>
      </c>
      <c r="I39" s="147" t="s">
        <v>25</v>
      </c>
      <c r="J39" s="420"/>
      <c r="K39" s="421"/>
      <c r="L39" s="93">
        <f t="shared" si="18"/>
        <v>0</v>
      </c>
      <c r="M39" s="285" t="s">
        <v>25</v>
      </c>
      <c r="N39" s="147" t="s">
        <v>25</v>
      </c>
      <c r="O39" s="147" t="s">
        <v>25</v>
      </c>
      <c r="P39" s="422"/>
      <c r="Q39" s="331"/>
    </row>
    <row r="40" spans="1:17" ht="24.75" hidden="1" thickTop="1" x14ac:dyDescent="0.25">
      <c r="A40" s="30">
        <v>21399</v>
      </c>
      <c r="B40" s="41" t="s">
        <v>41</v>
      </c>
      <c r="C40" s="190">
        <f t="shared" si="11"/>
        <v>0</v>
      </c>
      <c r="D40" s="252" t="s">
        <v>25</v>
      </c>
      <c r="E40" s="42" t="s">
        <v>25</v>
      </c>
      <c r="F40" s="419" t="s">
        <v>25</v>
      </c>
      <c r="G40" s="217" t="s">
        <v>25</v>
      </c>
      <c r="H40" s="42" t="s">
        <v>25</v>
      </c>
      <c r="I40" s="147" t="s">
        <v>25</v>
      </c>
      <c r="J40" s="420"/>
      <c r="K40" s="421"/>
      <c r="L40" s="93">
        <f t="shared" si="18"/>
        <v>0</v>
      </c>
      <c r="M40" s="285" t="s">
        <v>25</v>
      </c>
      <c r="N40" s="147" t="s">
        <v>25</v>
      </c>
      <c r="O40" s="147" t="s">
        <v>25</v>
      </c>
      <c r="P40" s="422"/>
      <c r="Q40" s="331"/>
    </row>
    <row r="41" spans="1:17" s="19" customFormat="1" ht="36.75" hidden="1" customHeight="1" x14ac:dyDescent="0.25">
      <c r="A41" s="37">
        <v>21420</v>
      </c>
      <c r="B41" s="34" t="s">
        <v>42</v>
      </c>
      <c r="C41" s="192">
        <f>SUM(F41)</f>
        <v>0</v>
      </c>
      <c r="D41" s="254"/>
      <c r="E41" s="428"/>
      <c r="F41" s="413">
        <f>D41+E41</f>
        <v>0</v>
      </c>
      <c r="G41" s="215" t="s">
        <v>25</v>
      </c>
      <c r="H41" s="35" t="s">
        <v>25</v>
      </c>
      <c r="I41" s="119" t="s">
        <v>25</v>
      </c>
      <c r="J41" s="250" t="s">
        <v>25</v>
      </c>
      <c r="K41" s="35" t="s">
        <v>25</v>
      </c>
      <c r="L41" s="167" t="s">
        <v>25</v>
      </c>
      <c r="M41" s="283" t="s">
        <v>25</v>
      </c>
      <c r="N41" s="119" t="s">
        <v>25</v>
      </c>
      <c r="O41" s="119" t="s">
        <v>25</v>
      </c>
      <c r="P41" s="414"/>
      <c r="Q41" s="182"/>
    </row>
    <row r="42" spans="1:17" s="19" customFormat="1" ht="24.75" hidden="1" thickTop="1" x14ac:dyDescent="0.25">
      <c r="A42" s="48">
        <v>21490</v>
      </c>
      <c r="B42" s="49" t="s">
        <v>43</v>
      </c>
      <c r="C42" s="192">
        <f>SUM(F42,I42,L42)</f>
        <v>0</v>
      </c>
      <c r="D42" s="255">
        <f t="shared" ref="D42:E42" si="19">D43</f>
        <v>0</v>
      </c>
      <c r="E42" s="50">
        <f t="shared" si="19"/>
        <v>0</v>
      </c>
      <c r="F42" s="256">
        <f>F43</f>
        <v>0</v>
      </c>
      <c r="G42" s="219">
        <f t="shared" ref="G42:K42" si="20">G43</f>
        <v>0</v>
      </c>
      <c r="H42" s="50">
        <f t="shared" si="20"/>
        <v>0</v>
      </c>
      <c r="I42" s="274">
        <f t="shared" si="20"/>
        <v>0</v>
      </c>
      <c r="J42" s="255">
        <f t="shared" si="20"/>
        <v>0</v>
      </c>
      <c r="K42" s="50">
        <f t="shared" si="20"/>
        <v>0</v>
      </c>
      <c r="L42" s="256">
        <f>L43</f>
        <v>0</v>
      </c>
      <c r="M42" s="283" t="s">
        <v>25</v>
      </c>
      <c r="N42" s="119" t="s">
        <v>25</v>
      </c>
      <c r="O42" s="119" t="s">
        <v>25</v>
      </c>
      <c r="P42" s="414"/>
      <c r="Q42" s="182"/>
    </row>
    <row r="43" spans="1:17" s="19" customFormat="1" ht="24.75" hidden="1" thickTop="1" x14ac:dyDescent="0.25">
      <c r="A43" s="30">
        <v>21499</v>
      </c>
      <c r="B43" s="41" t="s">
        <v>44</v>
      </c>
      <c r="C43" s="193">
        <f>SUM(F43,I43,L43)</f>
        <v>0</v>
      </c>
      <c r="D43" s="257"/>
      <c r="E43" s="47"/>
      <c r="F43" s="175">
        <f>D43+E43</f>
        <v>0</v>
      </c>
      <c r="G43" s="220"/>
      <c r="H43" s="40"/>
      <c r="I43" s="86">
        <f>G43+H43</f>
        <v>0</v>
      </c>
      <c r="J43" s="264"/>
      <c r="K43" s="40"/>
      <c r="L43" s="175">
        <f>J43+K43</f>
        <v>0</v>
      </c>
      <c r="M43" s="286" t="s">
        <v>25</v>
      </c>
      <c r="N43" s="148" t="s">
        <v>25</v>
      </c>
      <c r="O43" s="148" t="s">
        <v>25</v>
      </c>
      <c r="P43" s="427"/>
      <c r="Q43" s="182"/>
    </row>
    <row r="44" spans="1:17" ht="24.75" hidden="1" thickTop="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1">SUM(M45:M46)</f>
        <v>0</v>
      </c>
      <c r="N44" s="149">
        <f t="shared" si="21"/>
        <v>0</v>
      </c>
      <c r="O44" s="149">
        <f>SUM(O45:O46)</f>
        <v>0</v>
      </c>
      <c r="P44" s="335"/>
      <c r="Q44" s="331"/>
    </row>
    <row r="45" spans="1:17" ht="24.75" hidden="1" thickTop="1" x14ac:dyDescent="0.25">
      <c r="A45" s="54">
        <v>23410</v>
      </c>
      <c r="B45" s="55" t="s">
        <v>46</v>
      </c>
      <c r="C45" s="194">
        <f t="shared" ref="C45:C46" si="22">SUM(O45)</f>
        <v>0</v>
      </c>
      <c r="D45" s="260" t="s">
        <v>25</v>
      </c>
      <c r="E45" s="56" t="s">
        <v>25</v>
      </c>
      <c r="F45" s="261" t="s">
        <v>25</v>
      </c>
      <c r="G45" s="222" t="s">
        <v>25</v>
      </c>
      <c r="H45" s="56" t="s">
        <v>25</v>
      </c>
      <c r="I45" s="276" t="s">
        <v>25</v>
      </c>
      <c r="J45" s="260" t="s">
        <v>25</v>
      </c>
      <c r="K45" s="56" t="s">
        <v>25</v>
      </c>
      <c r="L45" s="261" t="s">
        <v>25</v>
      </c>
      <c r="M45" s="429"/>
      <c r="N45" s="430"/>
      <c r="O45" s="151">
        <f t="shared" ref="O45:O46" si="23">M45+N45</f>
        <v>0</v>
      </c>
      <c r="P45" s="301"/>
      <c r="Q45" s="331"/>
    </row>
    <row r="46" spans="1:17" ht="24.75" hidden="1" thickTop="1" x14ac:dyDescent="0.25">
      <c r="A46" s="54">
        <v>23510</v>
      </c>
      <c r="B46" s="55" t="s">
        <v>47</v>
      </c>
      <c r="C46" s="194">
        <f t="shared" si="22"/>
        <v>0</v>
      </c>
      <c r="D46" s="260" t="s">
        <v>25</v>
      </c>
      <c r="E46" s="56" t="s">
        <v>25</v>
      </c>
      <c r="F46" s="261" t="s">
        <v>25</v>
      </c>
      <c r="G46" s="222" t="s">
        <v>25</v>
      </c>
      <c r="H46" s="56" t="s">
        <v>25</v>
      </c>
      <c r="I46" s="276" t="s">
        <v>25</v>
      </c>
      <c r="J46" s="260" t="s">
        <v>25</v>
      </c>
      <c r="K46" s="56" t="s">
        <v>25</v>
      </c>
      <c r="L46" s="261" t="s">
        <v>25</v>
      </c>
      <c r="M46" s="429"/>
      <c r="N46" s="430"/>
      <c r="O46" s="151">
        <f t="shared" si="23"/>
        <v>0</v>
      </c>
      <c r="P46" s="301"/>
      <c r="Q46" s="331"/>
    </row>
    <row r="47" spans="1:17" ht="12.75" thickTop="1" x14ac:dyDescent="0.25">
      <c r="A47" s="57"/>
      <c r="B47" s="55"/>
      <c r="C47" s="195"/>
      <c r="D47" s="262"/>
      <c r="E47" s="156"/>
      <c r="F47" s="339"/>
      <c r="G47" s="222"/>
      <c r="H47" s="276"/>
      <c r="I47" s="339"/>
      <c r="J47" s="260"/>
      <c r="K47" s="56"/>
      <c r="L47" s="431"/>
      <c r="M47" s="288"/>
      <c r="N47" s="105"/>
      <c r="O47" s="151"/>
      <c r="P47" s="301"/>
      <c r="Q47" s="331"/>
    </row>
    <row r="48" spans="1:17" s="19" customFormat="1" x14ac:dyDescent="0.25">
      <c r="A48" s="58"/>
      <c r="B48" s="59" t="s">
        <v>48</v>
      </c>
      <c r="C48" s="196"/>
      <c r="D48" s="263"/>
      <c r="E48" s="340"/>
      <c r="F48" s="303"/>
      <c r="G48" s="223"/>
      <c r="H48" s="152"/>
      <c r="I48" s="303"/>
      <c r="J48" s="130"/>
      <c r="K48" s="106"/>
      <c r="L48" s="433"/>
      <c r="M48" s="223"/>
      <c r="N48" s="106"/>
      <c r="O48" s="152"/>
      <c r="P48" s="434"/>
      <c r="Q48" s="182"/>
    </row>
    <row r="49" spans="1:17" s="19" customFormat="1" ht="12.75" thickBot="1" x14ac:dyDescent="0.3">
      <c r="A49" s="60"/>
      <c r="B49" s="20" t="s">
        <v>49</v>
      </c>
      <c r="C49" s="197">
        <f t="shared" ref="C49:C112" si="24">SUM(F49,I49,L49,O49)</f>
        <v>165942</v>
      </c>
      <c r="D49" s="131">
        <f t="shared" ref="D49:E49" si="25">SUM(D50,D281)</f>
        <v>158537</v>
      </c>
      <c r="E49" s="114">
        <f t="shared" si="25"/>
        <v>516</v>
      </c>
      <c r="F49" s="304">
        <f>SUM(F50,F281)</f>
        <v>159053</v>
      </c>
      <c r="G49" s="224">
        <f t="shared" ref="G49:O49" si="26">SUM(G50,G281)</f>
        <v>0</v>
      </c>
      <c r="H49" s="114">
        <f t="shared" si="26"/>
        <v>0</v>
      </c>
      <c r="I49" s="304">
        <f t="shared" si="26"/>
        <v>0</v>
      </c>
      <c r="J49" s="131">
        <f t="shared" si="26"/>
        <v>6710</v>
      </c>
      <c r="K49" s="61">
        <f t="shared" si="26"/>
        <v>0</v>
      </c>
      <c r="L49" s="168">
        <f t="shared" si="26"/>
        <v>6710</v>
      </c>
      <c r="M49" s="224">
        <f t="shared" si="26"/>
        <v>179</v>
      </c>
      <c r="N49" s="61">
        <f t="shared" si="26"/>
        <v>0</v>
      </c>
      <c r="O49" s="114">
        <f t="shared" si="26"/>
        <v>179</v>
      </c>
      <c r="P49" s="435"/>
      <c r="Q49" s="182"/>
    </row>
    <row r="50" spans="1:17" s="19" customFormat="1" ht="36.75" thickTop="1" x14ac:dyDescent="0.25">
      <c r="A50" s="62"/>
      <c r="B50" s="63" t="s">
        <v>50</v>
      </c>
      <c r="C50" s="198">
        <f t="shared" si="24"/>
        <v>165942</v>
      </c>
      <c r="D50" s="132">
        <f t="shared" ref="D50:E50" si="27">SUM(D51,D193)</f>
        <v>158537</v>
      </c>
      <c r="E50" s="277">
        <f t="shared" si="27"/>
        <v>516</v>
      </c>
      <c r="F50" s="305">
        <f>SUM(F51,F193)</f>
        <v>159053</v>
      </c>
      <c r="G50" s="225">
        <f t="shared" ref="G50:O50" si="28">SUM(G51,G193)</f>
        <v>0</v>
      </c>
      <c r="H50" s="277">
        <f t="shared" si="28"/>
        <v>0</v>
      </c>
      <c r="I50" s="305">
        <f t="shared" si="28"/>
        <v>0</v>
      </c>
      <c r="J50" s="132">
        <f t="shared" si="28"/>
        <v>6710</v>
      </c>
      <c r="K50" s="64">
        <f t="shared" si="28"/>
        <v>0</v>
      </c>
      <c r="L50" s="436">
        <f t="shared" si="28"/>
        <v>6710</v>
      </c>
      <c r="M50" s="225">
        <f t="shared" si="28"/>
        <v>179</v>
      </c>
      <c r="N50" s="64">
        <f t="shared" si="28"/>
        <v>0</v>
      </c>
      <c r="O50" s="277">
        <f t="shared" si="28"/>
        <v>179</v>
      </c>
      <c r="P50" s="437"/>
      <c r="Q50" s="182"/>
    </row>
    <row r="51" spans="1:17" s="19" customFormat="1" ht="24" x14ac:dyDescent="0.25">
      <c r="A51" s="65"/>
      <c r="B51" s="16" t="s">
        <v>51</v>
      </c>
      <c r="C51" s="199">
        <f t="shared" si="24"/>
        <v>165402</v>
      </c>
      <c r="D51" s="133">
        <f t="shared" ref="D51:E51" si="29">SUM(D52,D74,D172,D186)</f>
        <v>157997</v>
      </c>
      <c r="E51" s="278">
        <f t="shared" si="29"/>
        <v>516</v>
      </c>
      <c r="F51" s="306">
        <f>SUM(F52,F74,F172,F186)</f>
        <v>158513</v>
      </c>
      <c r="G51" s="226">
        <f t="shared" ref="G51:O51" si="30">SUM(G52,G74,G172,G186)</f>
        <v>0</v>
      </c>
      <c r="H51" s="278">
        <f t="shared" si="30"/>
        <v>0</v>
      </c>
      <c r="I51" s="306">
        <f t="shared" si="30"/>
        <v>0</v>
      </c>
      <c r="J51" s="133">
        <f t="shared" si="30"/>
        <v>6710</v>
      </c>
      <c r="K51" s="66">
        <f t="shared" si="30"/>
        <v>0</v>
      </c>
      <c r="L51" s="169">
        <f t="shared" si="30"/>
        <v>6710</v>
      </c>
      <c r="M51" s="226">
        <f t="shared" si="30"/>
        <v>179</v>
      </c>
      <c r="N51" s="66">
        <f t="shared" si="30"/>
        <v>0</v>
      </c>
      <c r="O51" s="278">
        <f t="shared" si="30"/>
        <v>179</v>
      </c>
      <c r="P51" s="438"/>
      <c r="Q51" s="182"/>
    </row>
    <row r="52" spans="1:17" s="19" customFormat="1" hidden="1" x14ac:dyDescent="0.25">
      <c r="A52" s="67">
        <v>1000</v>
      </c>
      <c r="B52" s="67" t="s">
        <v>52</v>
      </c>
      <c r="C52" s="200">
        <f t="shared" si="24"/>
        <v>0</v>
      </c>
      <c r="D52" s="134">
        <f t="shared" ref="D52:E52" si="31">SUM(D53,D66)</f>
        <v>0</v>
      </c>
      <c r="E52" s="68">
        <f t="shared" si="31"/>
        <v>0</v>
      </c>
      <c r="F52" s="170">
        <f>SUM(F53,F66)</f>
        <v>0</v>
      </c>
      <c r="G52" s="227">
        <f t="shared" ref="G52:O52" si="32">SUM(G53,G66)</f>
        <v>0</v>
      </c>
      <c r="H52" s="68">
        <f t="shared" si="32"/>
        <v>0</v>
      </c>
      <c r="I52" s="122">
        <f t="shared" si="32"/>
        <v>0</v>
      </c>
      <c r="J52" s="134">
        <f t="shared" si="32"/>
        <v>0</v>
      </c>
      <c r="K52" s="68">
        <f t="shared" si="32"/>
        <v>0</v>
      </c>
      <c r="L52" s="170">
        <f t="shared" si="32"/>
        <v>0</v>
      </c>
      <c r="M52" s="227">
        <f t="shared" si="32"/>
        <v>0</v>
      </c>
      <c r="N52" s="68">
        <f t="shared" si="32"/>
        <v>0</v>
      </c>
      <c r="O52" s="122">
        <f t="shared" si="32"/>
        <v>0</v>
      </c>
      <c r="P52" s="439"/>
      <c r="Q52" s="182"/>
    </row>
    <row r="53" spans="1:17" hidden="1" x14ac:dyDescent="0.25">
      <c r="A53" s="34">
        <v>1100</v>
      </c>
      <c r="B53" s="69" t="s">
        <v>53</v>
      </c>
      <c r="C53" s="188">
        <f t="shared" si="24"/>
        <v>0</v>
      </c>
      <c r="D53" s="127">
        <f t="shared" ref="D53:E53" si="33">SUM(D54,D57,D65)</f>
        <v>0</v>
      </c>
      <c r="E53" s="36">
        <f t="shared" si="33"/>
        <v>0</v>
      </c>
      <c r="F53" s="174">
        <f>SUM(F54,F57,F65)</f>
        <v>0</v>
      </c>
      <c r="G53" s="228">
        <f t="shared" ref="G53:N53" si="34">SUM(G54,G57,G65)</f>
        <v>0</v>
      </c>
      <c r="H53" s="36">
        <f t="shared" si="34"/>
        <v>0</v>
      </c>
      <c r="I53" s="120">
        <f t="shared" si="34"/>
        <v>0</v>
      </c>
      <c r="J53" s="127">
        <f t="shared" si="34"/>
        <v>0</v>
      </c>
      <c r="K53" s="36">
        <f t="shared" si="34"/>
        <v>0</v>
      </c>
      <c r="L53" s="174">
        <f t="shared" si="34"/>
        <v>0</v>
      </c>
      <c r="M53" s="228">
        <f t="shared" si="34"/>
        <v>0</v>
      </c>
      <c r="N53" s="36">
        <f t="shared" si="34"/>
        <v>0</v>
      </c>
      <c r="O53" s="120">
        <f>SUM(O54,O57,O65)</f>
        <v>0</v>
      </c>
      <c r="P53" s="440"/>
      <c r="Q53" s="331"/>
    </row>
    <row r="54" spans="1:17" hidden="1" x14ac:dyDescent="0.25">
      <c r="A54" s="70">
        <v>1110</v>
      </c>
      <c r="B54" s="55" t="s">
        <v>54</v>
      </c>
      <c r="C54" s="195">
        <f>SUM(F54,I54,L54,O54)</f>
        <v>0</v>
      </c>
      <c r="D54" s="82">
        <f>SUM(D55:D56)</f>
        <v>0</v>
      </c>
      <c r="E54" s="71">
        <f>SUM(E55:E56)</f>
        <v>0</v>
      </c>
      <c r="F54" s="172">
        <f>SUM(F55:F56)</f>
        <v>0</v>
      </c>
      <c r="G54" s="229">
        <f t="shared" ref="G54:H54" si="35">SUM(G55:G56)</f>
        <v>0</v>
      </c>
      <c r="H54" s="71">
        <f t="shared" si="35"/>
        <v>0</v>
      </c>
      <c r="I54" s="153">
        <f>SUM(I55:I56)</f>
        <v>0</v>
      </c>
      <c r="J54" s="82">
        <f t="shared" ref="J54:K54" si="36">SUM(J55:J56)</f>
        <v>0</v>
      </c>
      <c r="K54" s="71">
        <f t="shared" si="36"/>
        <v>0</v>
      </c>
      <c r="L54" s="172">
        <f>SUM(L55:L56)</f>
        <v>0</v>
      </c>
      <c r="M54" s="229">
        <f t="shared" ref="M54:N54" si="37">SUM(M55:M56)</f>
        <v>0</v>
      </c>
      <c r="N54" s="71">
        <f t="shared" si="37"/>
        <v>0</v>
      </c>
      <c r="O54" s="153">
        <f>SUM(O55:O56)</f>
        <v>0</v>
      </c>
      <c r="P54" s="313"/>
      <c r="Q54" s="331"/>
    </row>
    <row r="55" spans="1:17" hidden="1" x14ac:dyDescent="0.25">
      <c r="A55" s="27">
        <v>1111</v>
      </c>
      <c r="B55" s="38" t="s">
        <v>55</v>
      </c>
      <c r="C55" s="189">
        <f t="shared" si="24"/>
        <v>0</v>
      </c>
      <c r="D55" s="264"/>
      <c r="E55" s="40"/>
      <c r="F55" s="175">
        <f>D55+E55</f>
        <v>0</v>
      </c>
      <c r="G55" s="220"/>
      <c r="H55" s="40"/>
      <c r="I55" s="86">
        <f>G55+H55</f>
        <v>0</v>
      </c>
      <c r="J55" s="264"/>
      <c r="K55" s="40"/>
      <c r="L55" s="175">
        <f>J55+K55</f>
        <v>0</v>
      </c>
      <c r="M55" s="220"/>
      <c r="N55" s="40"/>
      <c r="O55" s="86">
        <f>M55+N55</f>
        <v>0</v>
      </c>
      <c r="P55" s="310"/>
      <c r="Q55" s="331"/>
    </row>
    <row r="56" spans="1:17" ht="24" hidden="1" customHeight="1" x14ac:dyDescent="0.25">
      <c r="A56" s="30">
        <v>1119</v>
      </c>
      <c r="B56" s="41" t="s">
        <v>56</v>
      </c>
      <c r="C56" s="190">
        <f t="shared" si="24"/>
        <v>0</v>
      </c>
      <c r="D56" s="265"/>
      <c r="E56" s="43"/>
      <c r="F56" s="93">
        <f>D56+E56</f>
        <v>0</v>
      </c>
      <c r="G56" s="230"/>
      <c r="H56" s="43"/>
      <c r="I56" s="87">
        <f>G56+H56</f>
        <v>0</v>
      </c>
      <c r="J56" s="265"/>
      <c r="K56" s="43"/>
      <c r="L56" s="93">
        <f>J56+K56</f>
        <v>0</v>
      </c>
      <c r="M56" s="230"/>
      <c r="N56" s="43"/>
      <c r="O56" s="87">
        <f>M56+N56</f>
        <v>0</v>
      </c>
      <c r="P56" s="311"/>
      <c r="Q56" s="331"/>
    </row>
    <row r="57" spans="1:17" ht="23.25" hidden="1" customHeight="1" x14ac:dyDescent="0.25">
      <c r="A57" s="72">
        <v>1140</v>
      </c>
      <c r="B57" s="41" t="s">
        <v>57</v>
      </c>
      <c r="C57" s="190">
        <f t="shared" si="24"/>
        <v>0</v>
      </c>
      <c r="D57" s="129">
        <f t="shared" ref="D57:E57" si="38">SUM(D58:D64)</f>
        <v>0</v>
      </c>
      <c r="E57" s="73">
        <f t="shared" si="38"/>
        <v>0</v>
      </c>
      <c r="F57" s="93">
        <f>SUM(F58:F64)</f>
        <v>0</v>
      </c>
      <c r="G57" s="231">
        <f t="shared" ref="G57:N57" si="39">SUM(G58:G64)</f>
        <v>0</v>
      </c>
      <c r="H57" s="73">
        <f t="shared" si="39"/>
        <v>0</v>
      </c>
      <c r="I57" s="87">
        <f t="shared" si="39"/>
        <v>0</v>
      </c>
      <c r="J57" s="129">
        <f t="shared" si="39"/>
        <v>0</v>
      </c>
      <c r="K57" s="73">
        <f t="shared" si="39"/>
        <v>0</v>
      </c>
      <c r="L57" s="93">
        <f t="shared" si="39"/>
        <v>0</v>
      </c>
      <c r="M57" s="231">
        <f t="shared" si="39"/>
        <v>0</v>
      </c>
      <c r="N57" s="73">
        <f t="shared" si="39"/>
        <v>0</v>
      </c>
      <c r="O57" s="87">
        <f>SUM(O58:O64)</f>
        <v>0</v>
      </c>
      <c r="P57" s="311"/>
      <c r="Q57" s="331"/>
    </row>
    <row r="58" spans="1:17" hidden="1" x14ac:dyDescent="0.25">
      <c r="A58" s="30">
        <v>1141</v>
      </c>
      <c r="B58" s="41" t="s">
        <v>58</v>
      </c>
      <c r="C58" s="190">
        <f t="shared" si="24"/>
        <v>0</v>
      </c>
      <c r="D58" s="265"/>
      <c r="E58" s="43"/>
      <c r="F58" s="93">
        <f t="shared" ref="F58:F65" si="40">D58+E58</f>
        <v>0</v>
      </c>
      <c r="G58" s="230"/>
      <c r="H58" s="43"/>
      <c r="I58" s="87">
        <f t="shared" ref="I58:I65" si="41">G58+H58</f>
        <v>0</v>
      </c>
      <c r="J58" s="265"/>
      <c r="K58" s="43"/>
      <c r="L58" s="93">
        <f t="shared" ref="L58:L65" si="42">J58+K58</f>
        <v>0</v>
      </c>
      <c r="M58" s="230"/>
      <c r="N58" s="43"/>
      <c r="O58" s="87">
        <f t="shared" ref="O58:O65" si="43">M58+N58</f>
        <v>0</v>
      </c>
      <c r="P58" s="311"/>
      <c r="Q58" s="331"/>
    </row>
    <row r="59" spans="1:17" ht="24.75" hidden="1" customHeight="1" x14ac:dyDescent="0.25">
      <c r="A59" s="30">
        <v>1142</v>
      </c>
      <c r="B59" s="41" t="s">
        <v>59</v>
      </c>
      <c r="C59" s="190">
        <f t="shared" si="24"/>
        <v>0</v>
      </c>
      <c r="D59" s="265"/>
      <c r="E59" s="43"/>
      <c r="F59" s="93">
        <f t="shared" si="40"/>
        <v>0</v>
      </c>
      <c r="G59" s="230"/>
      <c r="H59" s="43"/>
      <c r="I59" s="87">
        <f t="shared" si="41"/>
        <v>0</v>
      </c>
      <c r="J59" s="265"/>
      <c r="K59" s="43"/>
      <c r="L59" s="93">
        <f t="shared" si="42"/>
        <v>0</v>
      </c>
      <c r="M59" s="230"/>
      <c r="N59" s="43"/>
      <c r="O59" s="87">
        <f t="shared" si="43"/>
        <v>0</v>
      </c>
      <c r="P59" s="311"/>
      <c r="Q59" s="331"/>
    </row>
    <row r="60" spans="1:17" ht="24" hidden="1" x14ac:dyDescent="0.25">
      <c r="A60" s="30">
        <v>1145</v>
      </c>
      <c r="B60" s="41" t="s">
        <v>60</v>
      </c>
      <c r="C60" s="190">
        <f t="shared" si="24"/>
        <v>0</v>
      </c>
      <c r="D60" s="265"/>
      <c r="E60" s="43"/>
      <c r="F60" s="93">
        <f t="shared" si="40"/>
        <v>0</v>
      </c>
      <c r="G60" s="230"/>
      <c r="H60" s="43"/>
      <c r="I60" s="87">
        <f t="shared" si="41"/>
        <v>0</v>
      </c>
      <c r="J60" s="265"/>
      <c r="K60" s="43"/>
      <c r="L60" s="93">
        <f t="shared" si="42"/>
        <v>0</v>
      </c>
      <c r="M60" s="230"/>
      <c r="N60" s="43"/>
      <c r="O60" s="87">
        <f t="shared" si="43"/>
        <v>0</v>
      </c>
      <c r="P60" s="311"/>
      <c r="Q60" s="331"/>
    </row>
    <row r="61" spans="1:17" ht="27.75" hidden="1" customHeight="1" x14ac:dyDescent="0.25">
      <c r="A61" s="30">
        <v>1146</v>
      </c>
      <c r="B61" s="41" t="s">
        <v>61</v>
      </c>
      <c r="C61" s="190">
        <f t="shared" si="24"/>
        <v>0</v>
      </c>
      <c r="D61" s="265"/>
      <c r="E61" s="43"/>
      <c r="F61" s="93">
        <f t="shared" si="40"/>
        <v>0</v>
      </c>
      <c r="G61" s="230"/>
      <c r="H61" s="43"/>
      <c r="I61" s="87">
        <f t="shared" si="41"/>
        <v>0</v>
      </c>
      <c r="J61" s="265"/>
      <c r="K61" s="43"/>
      <c r="L61" s="93">
        <f t="shared" si="42"/>
        <v>0</v>
      </c>
      <c r="M61" s="230"/>
      <c r="N61" s="43"/>
      <c r="O61" s="87">
        <f t="shared" si="43"/>
        <v>0</v>
      </c>
      <c r="P61" s="311"/>
      <c r="Q61" s="331"/>
    </row>
    <row r="62" spans="1:17" hidden="1" x14ac:dyDescent="0.25">
      <c r="A62" s="30">
        <v>1147</v>
      </c>
      <c r="B62" s="41" t="s">
        <v>62</v>
      </c>
      <c r="C62" s="190">
        <f t="shared" si="24"/>
        <v>0</v>
      </c>
      <c r="D62" s="265"/>
      <c r="E62" s="43"/>
      <c r="F62" s="93">
        <f t="shared" si="40"/>
        <v>0</v>
      </c>
      <c r="G62" s="230"/>
      <c r="H62" s="43"/>
      <c r="I62" s="87">
        <f t="shared" si="41"/>
        <v>0</v>
      </c>
      <c r="J62" s="265"/>
      <c r="K62" s="43"/>
      <c r="L62" s="93">
        <f t="shared" si="42"/>
        <v>0</v>
      </c>
      <c r="M62" s="230"/>
      <c r="N62" s="43"/>
      <c r="O62" s="87">
        <f t="shared" si="43"/>
        <v>0</v>
      </c>
      <c r="P62" s="311"/>
      <c r="Q62" s="331"/>
    </row>
    <row r="63" spans="1:17" hidden="1" x14ac:dyDescent="0.25">
      <c r="A63" s="30">
        <v>1148</v>
      </c>
      <c r="B63" s="41" t="s">
        <v>63</v>
      </c>
      <c r="C63" s="190">
        <f t="shared" si="24"/>
        <v>0</v>
      </c>
      <c r="D63" s="265"/>
      <c r="E63" s="43"/>
      <c r="F63" s="93">
        <f t="shared" si="40"/>
        <v>0</v>
      </c>
      <c r="G63" s="230"/>
      <c r="H63" s="43"/>
      <c r="I63" s="87">
        <f t="shared" si="41"/>
        <v>0</v>
      </c>
      <c r="J63" s="265"/>
      <c r="K63" s="43"/>
      <c r="L63" s="93">
        <f t="shared" si="42"/>
        <v>0</v>
      </c>
      <c r="M63" s="230"/>
      <c r="N63" s="43"/>
      <c r="O63" s="87">
        <f t="shared" si="43"/>
        <v>0</v>
      </c>
      <c r="P63" s="311"/>
      <c r="Q63" s="331"/>
    </row>
    <row r="64" spans="1:17" ht="36" hidden="1" x14ac:dyDescent="0.25">
      <c r="A64" s="30">
        <v>1149</v>
      </c>
      <c r="B64" s="41" t="s">
        <v>64</v>
      </c>
      <c r="C64" s="190">
        <f t="shared" si="24"/>
        <v>0</v>
      </c>
      <c r="D64" s="265"/>
      <c r="E64" s="43"/>
      <c r="F64" s="93">
        <f t="shared" si="40"/>
        <v>0</v>
      </c>
      <c r="G64" s="230"/>
      <c r="H64" s="43"/>
      <c r="I64" s="87">
        <f t="shared" si="41"/>
        <v>0</v>
      </c>
      <c r="J64" s="265"/>
      <c r="K64" s="43"/>
      <c r="L64" s="93">
        <f t="shared" si="42"/>
        <v>0</v>
      </c>
      <c r="M64" s="230"/>
      <c r="N64" s="43"/>
      <c r="O64" s="87">
        <f t="shared" si="43"/>
        <v>0</v>
      </c>
      <c r="P64" s="311"/>
      <c r="Q64" s="331"/>
    </row>
    <row r="65" spans="1:17" ht="36" hidden="1" x14ac:dyDescent="0.25">
      <c r="A65" s="70">
        <v>1150</v>
      </c>
      <c r="B65" s="55" t="s">
        <v>65</v>
      </c>
      <c r="C65" s="195">
        <f t="shared" si="24"/>
        <v>0</v>
      </c>
      <c r="D65" s="262"/>
      <c r="E65" s="74"/>
      <c r="F65" s="172">
        <f t="shared" si="40"/>
        <v>0</v>
      </c>
      <c r="G65" s="232"/>
      <c r="H65" s="74"/>
      <c r="I65" s="153">
        <f t="shared" si="41"/>
        <v>0</v>
      </c>
      <c r="J65" s="262"/>
      <c r="K65" s="74"/>
      <c r="L65" s="172">
        <f t="shared" si="42"/>
        <v>0</v>
      </c>
      <c r="M65" s="232"/>
      <c r="N65" s="74"/>
      <c r="O65" s="153">
        <f t="shared" si="43"/>
        <v>0</v>
      </c>
      <c r="P65" s="313"/>
      <c r="Q65" s="331"/>
    </row>
    <row r="66" spans="1:17" ht="36" hidden="1" x14ac:dyDescent="0.25">
      <c r="A66" s="34">
        <v>1200</v>
      </c>
      <c r="B66" s="69" t="s">
        <v>66</v>
      </c>
      <c r="C66" s="188">
        <f t="shared" si="24"/>
        <v>0</v>
      </c>
      <c r="D66" s="127">
        <f t="shared" ref="D66:E66" si="44">SUM(D67:D68)</f>
        <v>0</v>
      </c>
      <c r="E66" s="36">
        <f t="shared" si="44"/>
        <v>0</v>
      </c>
      <c r="F66" s="174">
        <f>SUM(F67:F68)</f>
        <v>0</v>
      </c>
      <c r="G66" s="228">
        <f t="shared" ref="G66:N66" si="45">SUM(G67:G68)</f>
        <v>0</v>
      </c>
      <c r="H66" s="36">
        <f t="shared" si="45"/>
        <v>0</v>
      </c>
      <c r="I66" s="120">
        <f t="shared" si="45"/>
        <v>0</v>
      </c>
      <c r="J66" s="127">
        <f t="shared" si="45"/>
        <v>0</v>
      </c>
      <c r="K66" s="36">
        <f t="shared" si="45"/>
        <v>0</v>
      </c>
      <c r="L66" s="174">
        <f t="shared" si="45"/>
        <v>0</v>
      </c>
      <c r="M66" s="228">
        <f t="shared" si="45"/>
        <v>0</v>
      </c>
      <c r="N66" s="36">
        <f t="shared" si="45"/>
        <v>0</v>
      </c>
      <c r="O66" s="120">
        <f>SUM(O67:O68)</f>
        <v>0</v>
      </c>
      <c r="P66" s="317"/>
      <c r="Q66" s="331"/>
    </row>
    <row r="67" spans="1:17" ht="24" hidden="1" x14ac:dyDescent="0.25">
      <c r="A67" s="594">
        <v>1210</v>
      </c>
      <c r="B67" s="38" t="s">
        <v>67</v>
      </c>
      <c r="C67" s="189">
        <f t="shared" si="24"/>
        <v>0</v>
      </c>
      <c r="D67" s="264"/>
      <c r="E67" s="40"/>
      <c r="F67" s="175">
        <f>D67+E67</f>
        <v>0</v>
      </c>
      <c r="G67" s="220"/>
      <c r="H67" s="40"/>
      <c r="I67" s="86">
        <f>G67+H67</f>
        <v>0</v>
      </c>
      <c r="J67" s="264"/>
      <c r="K67" s="40"/>
      <c r="L67" s="175">
        <f>J67+K67</f>
        <v>0</v>
      </c>
      <c r="M67" s="220"/>
      <c r="N67" s="40"/>
      <c r="O67" s="86">
        <f>M67+N67</f>
        <v>0</v>
      </c>
      <c r="P67" s="310"/>
      <c r="Q67" s="331"/>
    </row>
    <row r="68" spans="1:17" ht="24" hidden="1" x14ac:dyDescent="0.25">
      <c r="A68" s="72">
        <v>1220</v>
      </c>
      <c r="B68" s="41" t="s">
        <v>68</v>
      </c>
      <c r="C68" s="190">
        <f t="shared" si="24"/>
        <v>0</v>
      </c>
      <c r="D68" s="129">
        <f t="shared" ref="D68:E68" si="46">SUM(D69:D73)</f>
        <v>0</v>
      </c>
      <c r="E68" s="73">
        <f t="shared" si="46"/>
        <v>0</v>
      </c>
      <c r="F68" s="93">
        <f>SUM(F69:F73)</f>
        <v>0</v>
      </c>
      <c r="G68" s="231">
        <f t="shared" ref="G68:O68" si="47">SUM(G69:G73)</f>
        <v>0</v>
      </c>
      <c r="H68" s="73">
        <f t="shared" si="47"/>
        <v>0</v>
      </c>
      <c r="I68" s="87">
        <f t="shared" si="47"/>
        <v>0</v>
      </c>
      <c r="J68" s="129">
        <f t="shared" si="47"/>
        <v>0</v>
      </c>
      <c r="K68" s="73">
        <f t="shared" si="47"/>
        <v>0</v>
      </c>
      <c r="L68" s="93">
        <f t="shared" si="47"/>
        <v>0</v>
      </c>
      <c r="M68" s="231">
        <f t="shared" si="47"/>
        <v>0</v>
      </c>
      <c r="N68" s="73">
        <f t="shared" si="47"/>
        <v>0</v>
      </c>
      <c r="O68" s="87">
        <f t="shared" si="47"/>
        <v>0</v>
      </c>
      <c r="P68" s="311"/>
      <c r="Q68" s="331"/>
    </row>
    <row r="69" spans="1:17" ht="60" hidden="1" x14ac:dyDescent="0.25">
      <c r="A69" s="30">
        <v>1221</v>
      </c>
      <c r="B69" s="41" t="s">
        <v>69</v>
      </c>
      <c r="C69" s="190">
        <f t="shared" si="24"/>
        <v>0</v>
      </c>
      <c r="D69" s="265"/>
      <c r="E69" s="43"/>
      <c r="F69" s="93">
        <f t="shared" ref="F69:F73" si="48">D69+E69</f>
        <v>0</v>
      </c>
      <c r="G69" s="230"/>
      <c r="H69" s="43"/>
      <c r="I69" s="87">
        <f t="shared" ref="I69:I73" si="49">G69+H69</f>
        <v>0</v>
      </c>
      <c r="J69" s="265"/>
      <c r="K69" s="43"/>
      <c r="L69" s="93">
        <f t="shared" ref="L69:L73" si="50">J69+K69</f>
        <v>0</v>
      </c>
      <c r="M69" s="230"/>
      <c r="N69" s="43"/>
      <c r="O69" s="87">
        <f t="shared" ref="O69:O73" si="51">M69+N69</f>
        <v>0</v>
      </c>
      <c r="P69" s="311"/>
      <c r="Q69" s="331"/>
    </row>
    <row r="70" spans="1:17" hidden="1" x14ac:dyDescent="0.25">
      <c r="A70" s="30">
        <v>1223</v>
      </c>
      <c r="B70" s="41" t="s">
        <v>70</v>
      </c>
      <c r="C70" s="190">
        <f t="shared" si="24"/>
        <v>0</v>
      </c>
      <c r="D70" s="265"/>
      <c r="E70" s="43"/>
      <c r="F70" s="93">
        <f t="shared" si="48"/>
        <v>0</v>
      </c>
      <c r="G70" s="230"/>
      <c r="H70" s="43"/>
      <c r="I70" s="87">
        <f t="shared" si="49"/>
        <v>0</v>
      </c>
      <c r="J70" s="265"/>
      <c r="K70" s="43"/>
      <c r="L70" s="93">
        <f t="shared" si="50"/>
        <v>0</v>
      </c>
      <c r="M70" s="230"/>
      <c r="N70" s="43"/>
      <c r="O70" s="87">
        <f t="shared" si="51"/>
        <v>0</v>
      </c>
      <c r="P70" s="311"/>
      <c r="Q70" s="331"/>
    </row>
    <row r="71" spans="1:17" hidden="1" x14ac:dyDescent="0.25">
      <c r="A71" s="30">
        <v>1225</v>
      </c>
      <c r="B71" s="41" t="s">
        <v>71</v>
      </c>
      <c r="C71" s="190">
        <f t="shared" si="24"/>
        <v>0</v>
      </c>
      <c r="D71" s="265"/>
      <c r="E71" s="43"/>
      <c r="F71" s="93">
        <f t="shared" si="48"/>
        <v>0</v>
      </c>
      <c r="G71" s="230"/>
      <c r="H71" s="43"/>
      <c r="I71" s="87">
        <f t="shared" si="49"/>
        <v>0</v>
      </c>
      <c r="J71" s="265"/>
      <c r="K71" s="43"/>
      <c r="L71" s="93">
        <f t="shared" si="50"/>
        <v>0</v>
      </c>
      <c r="M71" s="230"/>
      <c r="N71" s="43"/>
      <c r="O71" s="87">
        <f t="shared" si="51"/>
        <v>0</v>
      </c>
      <c r="P71" s="311"/>
      <c r="Q71" s="331"/>
    </row>
    <row r="72" spans="1:17" ht="36" hidden="1" x14ac:dyDescent="0.25">
      <c r="A72" s="30">
        <v>1227</v>
      </c>
      <c r="B72" s="41" t="s">
        <v>72</v>
      </c>
      <c r="C72" s="190">
        <f t="shared" si="24"/>
        <v>0</v>
      </c>
      <c r="D72" s="265"/>
      <c r="E72" s="43"/>
      <c r="F72" s="93">
        <f t="shared" si="48"/>
        <v>0</v>
      </c>
      <c r="G72" s="230"/>
      <c r="H72" s="43"/>
      <c r="I72" s="87">
        <f t="shared" si="49"/>
        <v>0</v>
      </c>
      <c r="J72" s="265"/>
      <c r="K72" s="43"/>
      <c r="L72" s="93">
        <f t="shared" si="50"/>
        <v>0</v>
      </c>
      <c r="M72" s="230"/>
      <c r="N72" s="43"/>
      <c r="O72" s="87">
        <f t="shared" si="51"/>
        <v>0</v>
      </c>
      <c r="P72" s="311"/>
      <c r="Q72" s="331"/>
    </row>
    <row r="73" spans="1:17" ht="60" hidden="1" x14ac:dyDescent="0.25">
      <c r="A73" s="30">
        <v>1228</v>
      </c>
      <c r="B73" s="41" t="s">
        <v>73</v>
      </c>
      <c r="C73" s="190">
        <f t="shared" si="24"/>
        <v>0</v>
      </c>
      <c r="D73" s="265"/>
      <c r="E73" s="43"/>
      <c r="F73" s="93">
        <f t="shared" si="48"/>
        <v>0</v>
      </c>
      <c r="G73" s="230"/>
      <c r="H73" s="43"/>
      <c r="I73" s="87">
        <f t="shared" si="49"/>
        <v>0</v>
      </c>
      <c r="J73" s="265"/>
      <c r="K73" s="43"/>
      <c r="L73" s="93">
        <f t="shared" si="50"/>
        <v>0</v>
      </c>
      <c r="M73" s="230"/>
      <c r="N73" s="43"/>
      <c r="O73" s="87">
        <f t="shared" si="51"/>
        <v>0</v>
      </c>
      <c r="P73" s="311"/>
      <c r="Q73" s="331"/>
    </row>
    <row r="74" spans="1:17" x14ac:dyDescent="0.25">
      <c r="A74" s="67">
        <v>2000</v>
      </c>
      <c r="B74" s="67" t="s">
        <v>74</v>
      </c>
      <c r="C74" s="200">
        <f t="shared" si="24"/>
        <v>165402</v>
      </c>
      <c r="D74" s="134">
        <f t="shared" ref="D74:E74" si="52">SUM(D75,D82,D129,D163,D164,D171)</f>
        <v>157997</v>
      </c>
      <c r="E74" s="122">
        <f t="shared" si="52"/>
        <v>516</v>
      </c>
      <c r="F74" s="307">
        <f>SUM(F75,F82,F129,F163,F164,F171)</f>
        <v>158513</v>
      </c>
      <c r="G74" s="227">
        <f t="shared" ref="G74:O74" si="53">SUM(G75,G82,G129,G163,G164,G171)</f>
        <v>0</v>
      </c>
      <c r="H74" s="122">
        <f t="shared" si="53"/>
        <v>0</v>
      </c>
      <c r="I74" s="307">
        <f t="shared" si="53"/>
        <v>0</v>
      </c>
      <c r="J74" s="134">
        <f t="shared" si="53"/>
        <v>6710</v>
      </c>
      <c r="K74" s="68">
        <f t="shared" si="53"/>
        <v>0</v>
      </c>
      <c r="L74" s="170">
        <f t="shared" si="53"/>
        <v>6710</v>
      </c>
      <c r="M74" s="227">
        <f t="shared" si="53"/>
        <v>179</v>
      </c>
      <c r="N74" s="68">
        <f t="shared" si="53"/>
        <v>0</v>
      </c>
      <c r="O74" s="122">
        <f t="shared" si="53"/>
        <v>179</v>
      </c>
      <c r="P74" s="439"/>
      <c r="Q74" s="331"/>
    </row>
    <row r="75" spans="1:17" ht="24" x14ac:dyDescent="0.25">
      <c r="A75" s="34">
        <v>2100</v>
      </c>
      <c r="B75" s="69" t="s">
        <v>75</v>
      </c>
      <c r="C75" s="188">
        <f t="shared" si="24"/>
        <v>5285</v>
      </c>
      <c r="D75" s="127">
        <f t="shared" ref="D75:E75" si="54">SUM(D76,D79)</f>
        <v>4989</v>
      </c>
      <c r="E75" s="120">
        <f t="shared" si="54"/>
        <v>296</v>
      </c>
      <c r="F75" s="314">
        <f>SUM(F76,F79)</f>
        <v>5285</v>
      </c>
      <c r="G75" s="228">
        <f t="shared" ref="G75:O75" si="55">SUM(G76,G79)</f>
        <v>0</v>
      </c>
      <c r="H75" s="120">
        <f t="shared" si="55"/>
        <v>0</v>
      </c>
      <c r="I75" s="314">
        <f t="shared" si="55"/>
        <v>0</v>
      </c>
      <c r="J75" s="127">
        <f t="shared" si="55"/>
        <v>0</v>
      </c>
      <c r="K75" s="36">
        <f t="shared" si="55"/>
        <v>0</v>
      </c>
      <c r="L75" s="174">
        <f t="shared" si="55"/>
        <v>0</v>
      </c>
      <c r="M75" s="228">
        <f t="shared" si="55"/>
        <v>0</v>
      </c>
      <c r="N75" s="36">
        <f t="shared" si="55"/>
        <v>0</v>
      </c>
      <c r="O75" s="120">
        <f t="shared" si="55"/>
        <v>0</v>
      </c>
      <c r="P75" s="317"/>
      <c r="Q75" s="331"/>
    </row>
    <row r="76" spans="1:17" ht="24" x14ac:dyDescent="0.25">
      <c r="A76" s="594">
        <v>2110</v>
      </c>
      <c r="B76" s="38" t="s">
        <v>76</v>
      </c>
      <c r="C76" s="189">
        <f t="shared" si="24"/>
        <v>1122</v>
      </c>
      <c r="D76" s="128">
        <f t="shared" ref="D76:E76" si="56">SUM(D77:D78)</f>
        <v>1122</v>
      </c>
      <c r="E76" s="86">
        <f t="shared" si="56"/>
        <v>0</v>
      </c>
      <c r="F76" s="315">
        <f>SUM(F77:F78)</f>
        <v>1122</v>
      </c>
      <c r="G76" s="233">
        <f t="shared" ref="G76:O76" si="57">SUM(G77:G78)</f>
        <v>0</v>
      </c>
      <c r="H76" s="86">
        <f t="shared" si="57"/>
        <v>0</v>
      </c>
      <c r="I76" s="315">
        <f t="shared" si="57"/>
        <v>0</v>
      </c>
      <c r="J76" s="128">
        <f t="shared" si="57"/>
        <v>0</v>
      </c>
      <c r="K76" s="75">
        <f t="shared" si="57"/>
        <v>0</v>
      </c>
      <c r="L76" s="175">
        <f t="shared" si="57"/>
        <v>0</v>
      </c>
      <c r="M76" s="233">
        <f t="shared" si="57"/>
        <v>0</v>
      </c>
      <c r="N76" s="75">
        <f t="shared" si="57"/>
        <v>0</v>
      </c>
      <c r="O76" s="86">
        <f t="shared" si="57"/>
        <v>0</v>
      </c>
      <c r="P76" s="310"/>
      <c r="Q76" s="331"/>
    </row>
    <row r="77" spans="1:17" x14ac:dyDescent="0.25">
      <c r="A77" s="30">
        <v>2111</v>
      </c>
      <c r="B77" s="41" t="s">
        <v>77</v>
      </c>
      <c r="C77" s="190">
        <f t="shared" si="24"/>
        <v>1122</v>
      </c>
      <c r="D77" s="265">
        <v>1122</v>
      </c>
      <c r="E77" s="155"/>
      <c r="F77" s="312">
        <f t="shared" ref="F77:F78" si="58">D77+E77</f>
        <v>1122</v>
      </c>
      <c r="G77" s="230"/>
      <c r="H77" s="155"/>
      <c r="I77" s="312">
        <f t="shared" ref="I77:I78" si="59">G77+H77</f>
        <v>0</v>
      </c>
      <c r="J77" s="265"/>
      <c r="K77" s="43"/>
      <c r="L77" s="93">
        <f t="shared" ref="L77:L78" si="60">J77+K77</f>
        <v>0</v>
      </c>
      <c r="M77" s="230"/>
      <c r="N77" s="43"/>
      <c r="O77" s="87">
        <f t="shared" ref="O77:O78" si="61">M77+N77</f>
        <v>0</v>
      </c>
      <c r="P77" s="311"/>
      <c r="Q77" s="331"/>
    </row>
    <row r="78" spans="1:17" ht="24" hidden="1" x14ac:dyDescent="0.25">
      <c r="A78" s="30">
        <v>2112</v>
      </c>
      <c r="B78" s="41" t="s">
        <v>78</v>
      </c>
      <c r="C78" s="190">
        <f t="shared" si="24"/>
        <v>0</v>
      </c>
      <c r="D78" s="265"/>
      <c r="E78" s="43"/>
      <c r="F78" s="93">
        <f t="shared" si="58"/>
        <v>0</v>
      </c>
      <c r="G78" s="230"/>
      <c r="H78" s="43"/>
      <c r="I78" s="87">
        <f t="shared" si="59"/>
        <v>0</v>
      </c>
      <c r="J78" s="265"/>
      <c r="K78" s="43"/>
      <c r="L78" s="93">
        <f t="shared" si="60"/>
        <v>0</v>
      </c>
      <c r="M78" s="230"/>
      <c r="N78" s="43"/>
      <c r="O78" s="87">
        <f t="shared" si="61"/>
        <v>0</v>
      </c>
      <c r="P78" s="311"/>
      <c r="Q78" s="331"/>
    </row>
    <row r="79" spans="1:17" ht="24" x14ac:dyDescent="0.25">
      <c r="A79" s="72">
        <v>2120</v>
      </c>
      <c r="B79" s="41" t="s">
        <v>79</v>
      </c>
      <c r="C79" s="190">
        <f t="shared" si="24"/>
        <v>4163</v>
      </c>
      <c r="D79" s="129">
        <f t="shared" ref="D79:E79" si="62">SUM(D80:D81)</f>
        <v>3867</v>
      </c>
      <c r="E79" s="87">
        <f t="shared" si="62"/>
        <v>296</v>
      </c>
      <c r="F79" s="312">
        <f>SUM(F80:F81)</f>
        <v>4163</v>
      </c>
      <c r="G79" s="231">
        <f t="shared" ref="G79:O79" si="63">SUM(G80:G81)</f>
        <v>0</v>
      </c>
      <c r="H79" s="87">
        <f t="shared" si="63"/>
        <v>0</v>
      </c>
      <c r="I79" s="312">
        <f t="shared" si="63"/>
        <v>0</v>
      </c>
      <c r="J79" s="129">
        <f t="shared" si="63"/>
        <v>0</v>
      </c>
      <c r="K79" s="73">
        <f t="shared" si="63"/>
        <v>0</v>
      </c>
      <c r="L79" s="93">
        <f t="shared" si="63"/>
        <v>0</v>
      </c>
      <c r="M79" s="231">
        <f t="shared" si="63"/>
        <v>0</v>
      </c>
      <c r="N79" s="73">
        <f t="shared" si="63"/>
        <v>0</v>
      </c>
      <c r="O79" s="87">
        <f t="shared" si="63"/>
        <v>0</v>
      </c>
      <c r="P79" s="311"/>
      <c r="Q79" s="331"/>
    </row>
    <row r="80" spans="1:17" ht="14.25" customHeight="1" x14ac:dyDescent="0.2">
      <c r="A80" s="30">
        <v>2121</v>
      </c>
      <c r="B80" s="41" t="s">
        <v>77</v>
      </c>
      <c r="C80" s="190">
        <f t="shared" si="24"/>
        <v>2315</v>
      </c>
      <c r="D80" s="265">
        <v>2199</v>
      </c>
      <c r="E80" s="155">
        <v>116</v>
      </c>
      <c r="F80" s="312">
        <f t="shared" ref="F80:F81" si="64">D80+E80</f>
        <v>2315</v>
      </c>
      <c r="G80" s="230"/>
      <c r="H80" s="155"/>
      <c r="I80" s="312">
        <f t="shared" ref="I80:I81" si="65">G80+H80</f>
        <v>0</v>
      </c>
      <c r="J80" s="265"/>
      <c r="K80" s="43"/>
      <c r="L80" s="93">
        <f t="shared" ref="L80:L81" si="66">J80+K80</f>
        <v>0</v>
      </c>
      <c r="M80" s="230"/>
      <c r="N80" s="43"/>
      <c r="O80" s="87">
        <f t="shared" ref="O80:O81" si="67">M80+N80</f>
        <v>0</v>
      </c>
      <c r="P80" s="628" t="s">
        <v>740</v>
      </c>
      <c r="Q80" s="331"/>
    </row>
    <row r="81" spans="1:17" ht="24" x14ac:dyDescent="0.2">
      <c r="A81" s="30">
        <v>2122</v>
      </c>
      <c r="B81" s="41" t="s">
        <v>78</v>
      </c>
      <c r="C81" s="190">
        <f t="shared" si="24"/>
        <v>1848</v>
      </c>
      <c r="D81" s="265">
        <v>1668</v>
      </c>
      <c r="E81" s="155">
        <v>180</v>
      </c>
      <c r="F81" s="312">
        <f t="shared" si="64"/>
        <v>1848</v>
      </c>
      <c r="G81" s="230"/>
      <c r="H81" s="155"/>
      <c r="I81" s="312">
        <f t="shared" si="65"/>
        <v>0</v>
      </c>
      <c r="J81" s="265"/>
      <c r="K81" s="43"/>
      <c r="L81" s="93">
        <f t="shared" si="66"/>
        <v>0</v>
      </c>
      <c r="M81" s="230"/>
      <c r="N81" s="43"/>
      <c r="O81" s="87">
        <f t="shared" si="67"/>
        <v>0</v>
      </c>
      <c r="P81" s="628" t="s">
        <v>741</v>
      </c>
      <c r="Q81" s="331"/>
    </row>
    <row r="82" spans="1:17" x14ac:dyDescent="0.25">
      <c r="A82" s="34">
        <v>2200</v>
      </c>
      <c r="B82" s="69" t="s">
        <v>80</v>
      </c>
      <c r="C82" s="188">
        <f t="shared" si="24"/>
        <v>94756</v>
      </c>
      <c r="D82" s="127">
        <f t="shared" ref="D82:E82" si="68">SUM(D83,D88,D94,D102,D111,D115,D121,D127)</f>
        <v>87826</v>
      </c>
      <c r="E82" s="120">
        <f t="shared" si="68"/>
        <v>220</v>
      </c>
      <c r="F82" s="314">
        <f>SUM(F83,F88,F94,F102,F111,F115,F121,F127)</f>
        <v>88046</v>
      </c>
      <c r="G82" s="228">
        <f t="shared" ref="G82:O82" si="69">SUM(G83,G88,G94,G102,G111,G115,G121,G127)</f>
        <v>0</v>
      </c>
      <c r="H82" s="120">
        <f t="shared" si="69"/>
        <v>0</v>
      </c>
      <c r="I82" s="314">
        <f t="shared" si="69"/>
        <v>0</v>
      </c>
      <c r="J82" s="127">
        <f t="shared" si="69"/>
        <v>6710</v>
      </c>
      <c r="K82" s="36">
        <f t="shared" si="69"/>
        <v>0</v>
      </c>
      <c r="L82" s="174">
        <f t="shared" si="69"/>
        <v>6710</v>
      </c>
      <c r="M82" s="228">
        <f t="shared" si="69"/>
        <v>0</v>
      </c>
      <c r="N82" s="36">
        <f t="shared" si="69"/>
        <v>0</v>
      </c>
      <c r="O82" s="120">
        <f t="shared" si="69"/>
        <v>0</v>
      </c>
      <c r="P82" s="441"/>
      <c r="Q82" s="331"/>
    </row>
    <row r="83" spans="1:17" ht="24" hidden="1" x14ac:dyDescent="0.25">
      <c r="A83" s="70">
        <v>2210</v>
      </c>
      <c r="B83" s="55" t="s">
        <v>81</v>
      </c>
      <c r="C83" s="195">
        <f t="shared" si="24"/>
        <v>0</v>
      </c>
      <c r="D83" s="82">
        <f t="shared" ref="D83:E83" si="70">SUM(D84:D87)</f>
        <v>0</v>
      </c>
      <c r="E83" s="71">
        <f t="shared" si="70"/>
        <v>0</v>
      </c>
      <c r="F83" s="172">
        <f>SUM(F84:F87)</f>
        <v>0</v>
      </c>
      <c r="G83" s="229">
        <f t="shared" ref="G83:O83" si="71">SUM(G84:G87)</f>
        <v>0</v>
      </c>
      <c r="H83" s="71">
        <f t="shared" si="71"/>
        <v>0</v>
      </c>
      <c r="I83" s="153">
        <f t="shared" si="71"/>
        <v>0</v>
      </c>
      <c r="J83" s="82">
        <f t="shared" si="71"/>
        <v>0</v>
      </c>
      <c r="K83" s="71">
        <f t="shared" si="71"/>
        <v>0</v>
      </c>
      <c r="L83" s="172">
        <f t="shared" si="71"/>
        <v>0</v>
      </c>
      <c r="M83" s="229">
        <f t="shared" si="71"/>
        <v>0</v>
      </c>
      <c r="N83" s="71">
        <f t="shared" si="71"/>
        <v>0</v>
      </c>
      <c r="O83" s="153">
        <f t="shared" si="71"/>
        <v>0</v>
      </c>
      <c r="P83" s="313"/>
      <c r="Q83" s="331"/>
    </row>
    <row r="84" spans="1:17" ht="24" hidden="1" x14ac:dyDescent="0.25">
      <c r="A84" s="27">
        <v>2211</v>
      </c>
      <c r="B84" s="38" t="s">
        <v>82</v>
      </c>
      <c r="C84" s="189">
        <f t="shared" si="24"/>
        <v>0</v>
      </c>
      <c r="D84" s="264"/>
      <c r="E84" s="40"/>
      <c r="F84" s="175">
        <f t="shared" ref="F84:F87" si="72">D84+E84</f>
        <v>0</v>
      </c>
      <c r="G84" s="220"/>
      <c r="H84" s="40"/>
      <c r="I84" s="86">
        <f t="shared" ref="I84:I87" si="73">G84+H84</f>
        <v>0</v>
      </c>
      <c r="J84" s="264"/>
      <c r="K84" s="40"/>
      <c r="L84" s="175">
        <f t="shared" ref="L84:L87" si="74">J84+K84</f>
        <v>0</v>
      </c>
      <c r="M84" s="220"/>
      <c r="N84" s="40"/>
      <c r="O84" s="86">
        <f t="shared" ref="O84:O87" si="75">M84+N84</f>
        <v>0</v>
      </c>
      <c r="P84" s="310"/>
      <c r="Q84" s="331"/>
    </row>
    <row r="85" spans="1:17" ht="36" hidden="1" x14ac:dyDescent="0.25">
      <c r="A85" s="30">
        <v>2212</v>
      </c>
      <c r="B85" s="41" t="s">
        <v>83</v>
      </c>
      <c r="C85" s="190">
        <f t="shared" si="24"/>
        <v>0</v>
      </c>
      <c r="D85" s="265"/>
      <c r="E85" s="43"/>
      <c r="F85" s="93">
        <f t="shared" si="72"/>
        <v>0</v>
      </c>
      <c r="G85" s="230"/>
      <c r="H85" s="43"/>
      <c r="I85" s="87">
        <f t="shared" si="73"/>
        <v>0</v>
      </c>
      <c r="J85" s="265"/>
      <c r="K85" s="43"/>
      <c r="L85" s="93">
        <f t="shared" si="74"/>
        <v>0</v>
      </c>
      <c r="M85" s="230"/>
      <c r="N85" s="43"/>
      <c r="O85" s="87">
        <f t="shared" si="75"/>
        <v>0</v>
      </c>
      <c r="P85" s="311"/>
      <c r="Q85" s="331"/>
    </row>
    <row r="86" spans="1:17" ht="24" hidden="1" x14ac:dyDescent="0.25">
      <c r="A86" s="30">
        <v>2214</v>
      </c>
      <c r="B86" s="41" t="s">
        <v>84</v>
      </c>
      <c r="C86" s="190">
        <f t="shared" si="24"/>
        <v>0</v>
      </c>
      <c r="D86" s="265"/>
      <c r="E86" s="43"/>
      <c r="F86" s="93">
        <f t="shared" si="72"/>
        <v>0</v>
      </c>
      <c r="G86" s="230"/>
      <c r="H86" s="43"/>
      <c r="I86" s="87">
        <f t="shared" si="73"/>
        <v>0</v>
      </c>
      <c r="J86" s="265"/>
      <c r="K86" s="43"/>
      <c r="L86" s="93">
        <f t="shared" si="74"/>
        <v>0</v>
      </c>
      <c r="M86" s="230"/>
      <c r="N86" s="43"/>
      <c r="O86" s="87">
        <f t="shared" si="75"/>
        <v>0</v>
      </c>
      <c r="P86" s="311"/>
      <c r="Q86" s="331"/>
    </row>
    <row r="87" spans="1:17" hidden="1" x14ac:dyDescent="0.25">
      <c r="A87" s="30">
        <v>2219</v>
      </c>
      <c r="B87" s="41" t="s">
        <v>85</v>
      </c>
      <c r="C87" s="190">
        <f t="shared" si="24"/>
        <v>0</v>
      </c>
      <c r="D87" s="265"/>
      <c r="E87" s="43"/>
      <c r="F87" s="93">
        <f t="shared" si="72"/>
        <v>0</v>
      </c>
      <c r="G87" s="230"/>
      <c r="H87" s="43"/>
      <c r="I87" s="87">
        <f t="shared" si="73"/>
        <v>0</v>
      </c>
      <c r="J87" s="265"/>
      <c r="K87" s="43"/>
      <c r="L87" s="93">
        <f t="shared" si="74"/>
        <v>0</v>
      </c>
      <c r="M87" s="230"/>
      <c r="N87" s="43"/>
      <c r="O87" s="87">
        <f t="shared" si="75"/>
        <v>0</v>
      </c>
      <c r="P87" s="311"/>
      <c r="Q87" s="331"/>
    </row>
    <row r="88" spans="1:17" ht="24" hidden="1" x14ac:dyDescent="0.25">
      <c r="A88" s="72">
        <v>2220</v>
      </c>
      <c r="B88" s="41" t="s">
        <v>86</v>
      </c>
      <c r="C88" s="190">
        <f t="shared" si="24"/>
        <v>0</v>
      </c>
      <c r="D88" s="129">
        <f t="shared" ref="D88:E88" si="76">SUM(D89:D93)</f>
        <v>0</v>
      </c>
      <c r="E88" s="73">
        <f t="shared" si="76"/>
        <v>0</v>
      </c>
      <c r="F88" s="93">
        <f>SUM(F89:F93)</f>
        <v>0</v>
      </c>
      <c r="G88" s="231">
        <f t="shared" ref="G88:O88" si="77">SUM(G89:G93)</f>
        <v>0</v>
      </c>
      <c r="H88" s="73">
        <f t="shared" si="77"/>
        <v>0</v>
      </c>
      <c r="I88" s="87">
        <f t="shared" si="77"/>
        <v>0</v>
      </c>
      <c r="J88" s="129">
        <f t="shared" si="77"/>
        <v>0</v>
      </c>
      <c r="K88" s="73">
        <f t="shared" si="77"/>
        <v>0</v>
      </c>
      <c r="L88" s="93">
        <f t="shared" si="77"/>
        <v>0</v>
      </c>
      <c r="M88" s="231">
        <f t="shared" si="77"/>
        <v>0</v>
      </c>
      <c r="N88" s="73">
        <f t="shared" si="77"/>
        <v>0</v>
      </c>
      <c r="O88" s="87">
        <f t="shared" si="77"/>
        <v>0</v>
      </c>
      <c r="P88" s="311"/>
      <c r="Q88" s="331"/>
    </row>
    <row r="89" spans="1:17" ht="24" hidden="1" x14ac:dyDescent="0.25">
      <c r="A89" s="30">
        <v>2221</v>
      </c>
      <c r="B89" s="41" t="s">
        <v>305</v>
      </c>
      <c r="C89" s="190">
        <f t="shared" si="24"/>
        <v>0</v>
      </c>
      <c r="D89" s="265"/>
      <c r="E89" s="43"/>
      <c r="F89" s="93">
        <f t="shared" ref="F89:F93" si="78">D89+E89</f>
        <v>0</v>
      </c>
      <c r="G89" s="230"/>
      <c r="H89" s="43"/>
      <c r="I89" s="87">
        <f t="shared" ref="I89:I93" si="79">G89+H89</f>
        <v>0</v>
      </c>
      <c r="J89" s="265"/>
      <c r="K89" s="43"/>
      <c r="L89" s="93">
        <f t="shared" ref="L89:L93" si="80">J89+K89</f>
        <v>0</v>
      </c>
      <c r="M89" s="230"/>
      <c r="N89" s="43"/>
      <c r="O89" s="87">
        <f t="shared" ref="O89:O93" si="81">M89+N89</f>
        <v>0</v>
      </c>
      <c r="P89" s="311"/>
      <c r="Q89" s="331"/>
    </row>
    <row r="90" spans="1:17" hidden="1" x14ac:dyDescent="0.25">
      <c r="A90" s="30">
        <v>2222</v>
      </c>
      <c r="B90" s="41" t="s">
        <v>87</v>
      </c>
      <c r="C90" s="190">
        <f t="shared" si="24"/>
        <v>0</v>
      </c>
      <c r="D90" s="265"/>
      <c r="E90" s="43"/>
      <c r="F90" s="93">
        <f t="shared" si="78"/>
        <v>0</v>
      </c>
      <c r="G90" s="230"/>
      <c r="H90" s="43"/>
      <c r="I90" s="87">
        <f t="shared" si="79"/>
        <v>0</v>
      </c>
      <c r="J90" s="265"/>
      <c r="K90" s="43"/>
      <c r="L90" s="93">
        <f t="shared" si="80"/>
        <v>0</v>
      </c>
      <c r="M90" s="230"/>
      <c r="N90" s="43"/>
      <c r="O90" s="87">
        <f t="shared" si="81"/>
        <v>0</v>
      </c>
      <c r="P90" s="311"/>
      <c r="Q90" s="331"/>
    </row>
    <row r="91" spans="1:17" hidden="1" x14ac:dyDescent="0.25">
      <c r="A91" s="30">
        <v>2223</v>
      </c>
      <c r="B91" s="41" t="s">
        <v>88</v>
      </c>
      <c r="C91" s="190">
        <f t="shared" si="24"/>
        <v>0</v>
      </c>
      <c r="D91" s="265"/>
      <c r="E91" s="43"/>
      <c r="F91" s="93">
        <f t="shared" si="78"/>
        <v>0</v>
      </c>
      <c r="G91" s="230"/>
      <c r="H91" s="43"/>
      <c r="I91" s="87">
        <f t="shared" si="79"/>
        <v>0</v>
      </c>
      <c r="J91" s="265"/>
      <c r="K91" s="43"/>
      <c r="L91" s="93">
        <f t="shared" si="80"/>
        <v>0</v>
      </c>
      <c r="M91" s="230"/>
      <c r="N91" s="43"/>
      <c r="O91" s="87">
        <f t="shared" si="81"/>
        <v>0</v>
      </c>
      <c r="P91" s="311"/>
      <c r="Q91" s="331"/>
    </row>
    <row r="92" spans="1:17" ht="48" hidden="1" x14ac:dyDescent="0.25">
      <c r="A92" s="30">
        <v>2224</v>
      </c>
      <c r="B92" s="41" t="s">
        <v>89</v>
      </c>
      <c r="C92" s="190">
        <f t="shared" si="24"/>
        <v>0</v>
      </c>
      <c r="D92" s="265"/>
      <c r="E92" s="43"/>
      <c r="F92" s="93">
        <f t="shared" si="78"/>
        <v>0</v>
      </c>
      <c r="G92" s="230"/>
      <c r="H92" s="43"/>
      <c r="I92" s="87">
        <f t="shared" si="79"/>
        <v>0</v>
      </c>
      <c r="J92" s="265"/>
      <c r="K92" s="43"/>
      <c r="L92" s="93">
        <f t="shared" si="80"/>
        <v>0</v>
      </c>
      <c r="M92" s="230"/>
      <c r="N92" s="43"/>
      <c r="O92" s="87">
        <f t="shared" si="81"/>
        <v>0</v>
      </c>
      <c r="P92" s="311"/>
      <c r="Q92" s="331"/>
    </row>
    <row r="93" spans="1:17" ht="24" hidden="1" x14ac:dyDescent="0.25">
      <c r="A93" s="30">
        <v>2229</v>
      </c>
      <c r="B93" s="41" t="s">
        <v>90</v>
      </c>
      <c r="C93" s="190">
        <f t="shared" si="24"/>
        <v>0</v>
      </c>
      <c r="D93" s="265"/>
      <c r="E93" s="43"/>
      <c r="F93" s="93">
        <f t="shared" si="78"/>
        <v>0</v>
      </c>
      <c r="G93" s="230"/>
      <c r="H93" s="43"/>
      <c r="I93" s="87">
        <f t="shared" si="79"/>
        <v>0</v>
      </c>
      <c r="J93" s="265"/>
      <c r="K93" s="43"/>
      <c r="L93" s="93">
        <f t="shared" si="80"/>
        <v>0</v>
      </c>
      <c r="M93" s="230"/>
      <c r="N93" s="43"/>
      <c r="O93" s="87">
        <f t="shared" si="81"/>
        <v>0</v>
      </c>
      <c r="P93" s="311"/>
      <c r="Q93" s="331"/>
    </row>
    <row r="94" spans="1:17" ht="36" hidden="1" x14ac:dyDescent="0.25">
      <c r="A94" s="72">
        <v>2230</v>
      </c>
      <c r="B94" s="41" t="s">
        <v>91</v>
      </c>
      <c r="C94" s="190">
        <f t="shared" si="24"/>
        <v>0</v>
      </c>
      <c r="D94" s="129">
        <f t="shared" ref="D94:E94" si="82">SUM(D95:D101)</f>
        <v>0</v>
      </c>
      <c r="E94" s="73">
        <f t="shared" si="82"/>
        <v>0</v>
      </c>
      <c r="F94" s="93">
        <f>SUM(F95:F101)</f>
        <v>0</v>
      </c>
      <c r="G94" s="231">
        <f t="shared" ref="G94:N94" si="83">SUM(G95:G101)</f>
        <v>0</v>
      </c>
      <c r="H94" s="73">
        <f t="shared" si="83"/>
        <v>0</v>
      </c>
      <c r="I94" s="87">
        <f t="shared" si="83"/>
        <v>0</v>
      </c>
      <c r="J94" s="129">
        <f t="shared" si="83"/>
        <v>0</v>
      </c>
      <c r="K94" s="73">
        <f t="shared" si="83"/>
        <v>0</v>
      </c>
      <c r="L94" s="93">
        <f t="shared" si="83"/>
        <v>0</v>
      </c>
      <c r="M94" s="231">
        <f t="shared" si="83"/>
        <v>0</v>
      </c>
      <c r="N94" s="73">
        <f t="shared" si="83"/>
        <v>0</v>
      </c>
      <c r="O94" s="87">
        <f>SUM(O95:O101)</f>
        <v>0</v>
      </c>
      <c r="P94" s="311"/>
      <c r="Q94" s="331"/>
    </row>
    <row r="95" spans="1:17" ht="24" hidden="1" x14ac:dyDescent="0.25">
      <c r="A95" s="30">
        <v>2231</v>
      </c>
      <c r="B95" s="41" t="s">
        <v>92</v>
      </c>
      <c r="C95" s="190">
        <f t="shared" si="24"/>
        <v>0</v>
      </c>
      <c r="D95" s="265"/>
      <c r="E95" s="43"/>
      <c r="F95" s="93">
        <f t="shared" ref="F95:F101" si="84">D95+E95</f>
        <v>0</v>
      </c>
      <c r="G95" s="230"/>
      <c r="H95" s="43"/>
      <c r="I95" s="87">
        <f t="shared" ref="I95:I101" si="85">G95+H95</f>
        <v>0</v>
      </c>
      <c r="J95" s="265"/>
      <c r="K95" s="43"/>
      <c r="L95" s="93">
        <f t="shared" ref="L95:L101" si="86">J95+K95</f>
        <v>0</v>
      </c>
      <c r="M95" s="230"/>
      <c r="N95" s="43"/>
      <c r="O95" s="87">
        <f t="shared" ref="O95:O101" si="87">M95+N95</f>
        <v>0</v>
      </c>
      <c r="P95" s="311"/>
      <c r="Q95" s="331"/>
    </row>
    <row r="96" spans="1:17" ht="36" hidden="1" x14ac:dyDescent="0.25">
      <c r="A96" s="30">
        <v>2232</v>
      </c>
      <c r="B96" s="41" t="s">
        <v>93</v>
      </c>
      <c r="C96" s="190">
        <f t="shared" si="24"/>
        <v>0</v>
      </c>
      <c r="D96" s="265"/>
      <c r="E96" s="43"/>
      <c r="F96" s="93">
        <f t="shared" si="84"/>
        <v>0</v>
      </c>
      <c r="G96" s="230"/>
      <c r="H96" s="43"/>
      <c r="I96" s="87">
        <f t="shared" si="85"/>
        <v>0</v>
      </c>
      <c r="J96" s="265"/>
      <c r="K96" s="43"/>
      <c r="L96" s="93">
        <f t="shared" si="86"/>
        <v>0</v>
      </c>
      <c r="M96" s="230"/>
      <c r="N96" s="43"/>
      <c r="O96" s="87">
        <f t="shared" si="87"/>
        <v>0</v>
      </c>
      <c r="P96" s="311"/>
      <c r="Q96" s="331"/>
    </row>
    <row r="97" spans="1:17" ht="24" hidden="1" x14ac:dyDescent="0.25">
      <c r="A97" s="27">
        <v>2233</v>
      </c>
      <c r="B97" s="38" t="s">
        <v>94</v>
      </c>
      <c r="C97" s="189">
        <f t="shared" si="24"/>
        <v>0</v>
      </c>
      <c r="D97" s="264"/>
      <c r="E97" s="40"/>
      <c r="F97" s="175">
        <f t="shared" si="84"/>
        <v>0</v>
      </c>
      <c r="G97" s="220"/>
      <c r="H97" s="40"/>
      <c r="I97" s="86">
        <f t="shared" si="85"/>
        <v>0</v>
      </c>
      <c r="J97" s="264"/>
      <c r="K97" s="40"/>
      <c r="L97" s="175">
        <f t="shared" si="86"/>
        <v>0</v>
      </c>
      <c r="M97" s="220"/>
      <c r="N97" s="40"/>
      <c r="O97" s="86">
        <f t="shared" si="87"/>
        <v>0</v>
      </c>
      <c r="P97" s="310"/>
      <c r="Q97" s="331"/>
    </row>
    <row r="98" spans="1:17" ht="36" hidden="1" x14ac:dyDescent="0.25">
      <c r="A98" s="30">
        <v>2234</v>
      </c>
      <c r="B98" s="41" t="s">
        <v>95</v>
      </c>
      <c r="C98" s="190">
        <f t="shared" si="24"/>
        <v>0</v>
      </c>
      <c r="D98" s="265"/>
      <c r="E98" s="43"/>
      <c r="F98" s="93">
        <f t="shared" si="84"/>
        <v>0</v>
      </c>
      <c r="G98" s="230"/>
      <c r="H98" s="43"/>
      <c r="I98" s="87">
        <f t="shared" si="85"/>
        <v>0</v>
      </c>
      <c r="J98" s="265"/>
      <c r="K98" s="43"/>
      <c r="L98" s="93">
        <f t="shared" si="86"/>
        <v>0</v>
      </c>
      <c r="M98" s="230"/>
      <c r="N98" s="43"/>
      <c r="O98" s="87">
        <f t="shared" si="87"/>
        <v>0</v>
      </c>
      <c r="P98" s="311"/>
      <c r="Q98" s="331"/>
    </row>
    <row r="99" spans="1:17" ht="24" hidden="1" x14ac:dyDescent="0.25">
      <c r="A99" s="30">
        <v>2235</v>
      </c>
      <c r="B99" s="41" t="s">
        <v>96</v>
      </c>
      <c r="C99" s="190">
        <f t="shared" si="24"/>
        <v>0</v>
      </c>
      <c r="D99" s="265"/>
      <c r="E99" s="43"/>
      <c r="F99" s="93">
        <f t="shared" si="84"/>
        <v>0</v>
      </c>
      <c r="G99" s="230"/>
      <c r="H99" s="43"/>
      <c r="I99" s="87">
        <f t="shared" si="85"/>
        <v>0</v>
      </c>
      <c r="J99" s="265"/>
      <c r="K99" s="43"/>
      <c r="L99" s="93">
        <f t="shared" si="86"/>
        <v>0</v>
      </c>
      <c r="M99" s="230"/>
      <c r="N99" s="43"/>
      <c r="O99" s="87">
        <f t="shared" si="87"/>
        <v>0</v>
      </c>
      <c r="P99" s="311"/>
      <c r="Q99" s="331"/>
    </row>
    <row r="100" spans="1:17" hidden="1" x14ac:dyDescent="0.25">
      <c r="A100" s="30">
        <v>2236</v>
      </c>
      <c r="B100" s="41" t="s">
        <v>97</v>
      </c>
      <c r="C100" s="190">
        <f t="shared" si="24"/>
        <v>0</v>
      </c>
      <c r="D100" s="265"/>
      <c r="E100" s="43"/>
      <c r="F100" s="93">
        <f t="shared" si="84"/>
        <v>0</v>
      </c>
      <c r="G100" s="230"/>
      <c r="H100" s="43"/>
      <c r="I100" s="87">
        <f t="shared" si="85"/>
        <v>0</v>
      </c>
      <c r="J100" s="265"/>
      <c r="K100" s="43"/>
      <c r="L100" s="93">
        <f t="shared" si="86"/>
        <v>0</v>
      </c>
      <c r="M100" s="230"/>
      <c r="N100" s="43"/>
      <c r="O100" s="87">
        <f t="shared" si="87"/>
        <v>0</v>
      </c>
      <c r="P100" s="311"/>
      <c r="Q100" s="331"/>
    </row>
    <row r="101" spans="1:17" ht="24" hidden="1" x14ac:dyDescent="0.25">
      <c r="A101" s="30">
        <v>2239</v>
      </c>
      <c r="B101" s="41" t="s">
        <v>98</v>
      </c>
      <c r="C101" s="190">
        <f t="shared" si="24"/>
        <v>0</v>
      </c>
      <c r="D101" s="265"/>
      <c r="E101" s="43"/>
      <c r="F101" s="93">
        <f t="shared" si="84"/>
        <v>0</v>
      </c>
      <c r="G101" s="230"/>
      <c r="H101" s="43"/>
      <c r="I101" s="87">
        <f t="shared" si="85"/>
        <v>0</v>
      </c>
      <c r="J101" s="265"/>
      <c r="K101" s="43"/>
      <c r="L101" s="93">
        <f t="shared" si="86"/>
        <v>0</v>
      </c>
      <c r="M101" s="230"/>
      <c r="N101" s="43"/>
      <c r="O101" s="87">
        <f t="shared" si="87"/>
        <v>0</v>
      </c>
      <c r="P101" s="311"/>
      <c r="Q101" s="331"/>
    </row>
    <row r="102" spans="1:17" ht="36" x14ac:dyDescent="0.25">
      <c r="A102" s="72">
        <v>2240</v>
      </c>
      <c r="B102" s="41" t="s">
        <v>99</v>
      </c>
      <c r="C102" s="190">
        <f t="shared" si="24"/>
        <v>120</v>
      </c>
      <c r="D102" s="129">
        <f t="shared" ref="D102:E102" si="88">SUM(D103:D110)</f>
        <v>120</v>
      </c>
      <c r="E102" s="87">
        <f t="shared" si="88"/>
        <v>0</v>
      </c>
      <c r="F102" s="312">
        <f>SUM(F103:F110)</f>
        <v>120</v>
      </c>
      <c r="G102" s="231">
        <f t="shared" ref="G102:N102" si="89">SUM(G103:G110)</f>
        <v>0</v>
      </c>
      <c r="H102" s="87">
        <f t="shared" si="89"/>
        <v>0</v>
      </c>
      <c r="I102" s="312">
        <f t="shared" si="89"/>
        <v>0</v>
      </c>
      <c r="J102" s="129">
        <f t="shared" si="89"/>
        <v>0</v>
      </c>
      <c r="K102" s="73">
        <f t="shared" si="89"/>
        <v>0</v>
      </c>
      <c r="L102" s="93">
        <f t="shared" si="89"/>
        <v>0</v>
      </c>
      <c r="M102" s="231">
        <f t="shared" si="89"/>
        <v>0</v>
      </c>
      <c r="N102" s="73">
        <f t="shared" si="89"/>
        <v>0</v>
      </c>
      <c r="O102" s="87">
        <f>SUM(O103:O110)</f>
        <v>0</v>
      </c>
      <c r="P102" s="311"/>
      <c r="Q102" s="331"/>
    </row>
    <row r="103" spans="1:17" hidden="1" x14ac:dyDescent="0.25">
      <c r="A103" s="30">
        <v>2241</v>
      </c>
      <c r="B103" s="41" t="s">
        <v>100</v>
      </c>
      <c r="C103" s="190">
        <f t="shared" si="24"/>
        <v>0</v>
      </c>
      <c r="D103" s="265"/>
      <c r="E103" s="43"/>
      <c r="F103" s="93">
        <f t="shared" ref="F103:F110" si="90">D103+E103</f>
        <v>0</v>
      </c>
      <c r="G103" s="230"/>
      <c r="H103" s="43"/>
      <c r="I103" s="87">
        <f t="shared" ref="I103:I110" si="91">G103+H103</f>
        <v>0</v>
      </c>
      <c r="J103" s="265"/>
      <c r="K103" s="43"/>
      <c r="L103" s="93">
        <f t="shared" ref="L103:L110" si="92">J103+K103</f>
        <v>0</v>
      </c>
      <c r="M103" s="230"/>
      <c r="N103" s="43"/>
      <c r="O103" s="87">
        <f t="shared" ref="O103:O110" si="93">M103+N103</f>
        <v>0</v>
      </c>
      <c r="P103" s="311"/>
      <c r="Q103" s="331"/>
    </row>
    <row r="104" spans="1:17" ht="24" x14ac:dyDescent="0.25">
      <c r="A104" s="30">
        <v>2242</v>
      </c>
      <c r="B104" s="41" t="s">
        <v>101</v>
      </c>
      <c r="C104" s="190">
        <f t="shared" si="24"/>
        <v>120</v>
      </c>
      <c r="D104" s="265">
        <v>120</v>
      </c>
      <c r="E104" s="155"/>
      <c r="F104" s="312">
        <f t="shared" si="90"/>
        <v>120</v>
      </c>
      <c r="G104" s="230"/>
      <c r="H104" s="155"/>
      <c r="I104" s="312">
        <f t="shared" si="91"/>
        <v>0</v>
      </c>
      <c r="J104" s="265"/>
      <c r="K104" s="43"/>
      <c r="L104" s="93">
        <f t="shared" si="92"/>
        <v>0</v>
      </c>
      <c r="M104" s="230"/>
      <c r="N104" s="43"/>
      <c r="O104" s="87">
        <f t="shared" si="93"/>
        <v>0</v>
      </c>
      <c r="P104" s="311"/>
      <c r="Q104" s="331"/>
    </row>
    <row r="105" spans="1:17" ht="24" hidden="1" x14ac:dyDescent="0.25">
      <c r="A105" s="30">
        <v>2243</v>
      </c>
      <c r="B105" s="41" t="s">
        <v>102</v>
      </c>
      <c r="C105" s="190">
        <f t="shared" si="24"/>
        <v>0</v>
      </c>
      <c r="D105" s="265"/>
      <c r="E105" s="43"/>
      <c r="F105" s="93">
        <f t="shared" si="90"/>
        <v>0</v>
      </c>
      <c r="G105" s="230"/>
      <c r="H105" s="43"/>
      <c r="I105" s="87">
        <f t="shared" si="91"/>
        <v>0</v>
      </c>
      <c r="J105" s="265"/>
      <c r="K105" s="43"/>
      <c r="L105" s="93">
        <f t="shared" si="92"/>
        <v>0</v>
      </c>
      <c r="M105" s="230"/>
      <c r="N105" s="43"/>
      <c r="O105" s="87">
        <f t="shared" si="93"/>
        <v>0</v>
      </c>
      <c r="P105" s="311"/>
      <c r="Q105" s="331"/>
    </row>
    <row r="106" spans="1:17" hidden="1" x14ac:dyDescent="0.25">
      <c r="A106" s="30">
        <v>2244</v>
      </c>
      <c r="B106" s="41" t="s">
        <v>103</v>
      </c>
      <c r="C106" s="190">
        <f t="shared" si="24"/>
        <v>0</v>
      </c>
      <c r="D106" s="265"/>
      <c r="E106" s="43"/>
      <c r="F106" s="93">
        <f t="shared" si="90"/>
        <v>0</v>
      </c>
      <c r="G106" s="230"/>
      <c r="H106" s="43"/>
      <c r="I106" s="87">
        <f t="shared" si="91"/>
        <v>0</v>
      </c>
      <c r="J106" s="265"/>
      <c r="K106" s="43"/>
      <c r="L106" s="93">
        <f t="shared" si="92"/>
        <v>0</v>
      </c>
      <c r="M106" s="230"/>
      <c r="N106" s="43"/>
      <c r="O106" s="87">
        <f t="shared" si="93"/>
        <v>0</v>
      </c>
      <c r="P106" s="311"/>
      <c r="Q106" s="331"/>
    </row>
    <row r="107" spans="1:17" ht="24" hidden="1" x14ac:dyDescent="0.25">
      <c r="A107" s="30">
        <v>2246</v>
      </c>
      <c r="B107" s="41" t="s">
        <v>104</v>
      </c>
      <c r="C107" s="190">
        <f t="shared" si="24"/>
        <v>0</v>
      </c>
      <c r="D107" s="265"/>
      <c r="E107" s="43"/>
      <c r="F107" s="93">
        <f t="shared" si="90"/>
        <v>0</v>
      </c>
      <c r="G107" s="230"/>
      <c r="H107" s="43"/>
      <c r="I107" s="87">
        <f t="shared" si="91"/>
        <v>0</v>
      </c>
      <c r="J107" s="265"/>
      <c r="K107" s="43"/>
      <c r="L107" s="93">
        <f t="shared" si="92"/>
        <v>0</v>
      </c>
      <c r="M107" s="230"/>
      <c r="N107" s="43"/>
      <c r="O107" s="87">
        <f t="shared" si="93"/>
        <v>0</v>
      </c>
      <c r="P107" s="311"/>
      <c r="Q107" s="331"/>
    </row>
    <row r="108" spans="1:17" hidden="1" x14ac:dyDescent="0.25">
      <c r="A108" s="30">
        <v>2247</v>
      </c>
      <c r="B108" s="41" t="s">
        <v>105</v>
      </c>
      <c r="C108" s="190">
        <f t="shared" si="24"/>
        <v>0</v>
      </c>
      <c r="D108" s="265"/>
      <c r="E108" s="43"/>
      <c r="F108" s="93">
        <f t="shared" si="90"/>
        <v>0</v>
      </c>
      <c r="G108" s="230"/>
      <c r="H108" s="43"/>
      <c r="I108" s="87">
        <f t="shared" si="91"/>
        <v>0</v>
      </c>
      <c r="J108" s="265"/>
      <c r="K108" s="43"/>
      <c r="L108" s="93">
        <f t="shared" si="92"/>
        <v>0</v>
      </c>
      <c r="M108" s="230"/>
      <c r="N108" s="43"/>
      <c r="O108" s="87">
        <f t="shared" si="93"/>
        <v>0</v>
      </c>
      <c r="P108" s="311"/>
      <c r="Q108" s="331"/>
    </row>
    <row r="109" spans="1:17" ht="24" hidden="1" x14ac:dyDescent="0.25">
      <c r="A109" s="30">
        <v>2248</v>
      </c>
      <c r="B109" s="41" t="s">
        <v>106</v>
      </c>
      <c r="C109" s="190">
        <f t="shared" si="24"/>
        <v>0</v>
      </c>
      <c r="D109" s="265"/>
      <c r="E109" s="43"/>
      <c r="F109" s="93">
        <f t="shared" si="90"/>
        <v>0</v>
      </c>
      <c r="G109" s="230"/>
      <c r="H109" s="43"/>
      <c r="I109" s="87">
        <f t="shared" si="91"/>
        <v>0</v>
      </c>
      <c r="J109" s="265"/>
      <c r="K109" s="43"/>
      <c r="L109" s="93">
        <f t="shared" si="92"/>
        <v>0</v>
      </c>
      <c r="M109" s="230"/>
      <c r="N109" s="43"/>
      <c r="O109" s="87">
        <f t="shared" si="93"/>
        <v>0</v>
      </c>
      <c r="P109" s="311"/>
      <c r="Q109" s="331"/>
    </row>
    <row r="110" spans="1:17" ht="24" hidden="1" x14ac:dyDescent="0.25">
      <c r="A110" s="30">
        <v>2249</v>
      </c>
      <c r="B110" s="41" t="s">
        <v>107</v>
      </c>
      <c r="C110" s="190">
        <f t="shared" si="24"/>
        <v>0</v>
      </c>
      <c r="D110" s="265"/>
      <c r="E110" s="43"/>
      <c r="F110" s="93">
        <f t="shared" si="90"/>
        <v>0</v>
      </c>
      <c r="G110" s="230"/>
      <c r="H110" s="43"/>
      <c r="I110" s="87">
        <f t="shared" si="91"/>
        <v>0</v>
      </c>
      <c r="J110" s="265"/>
      <c r="K110" s="43"/>
      <c r="L110" s="93">
        <f t="shared" si="92"/>
        <v>0</v>
      </c>
      <c r="M110" s="230"/>
      <c r="N110" s="43"/>
      <c r="O110" s="87">
        <f t="shared" si="93"/>
        <v>0</v>
      </c>
      <c r="P110" s="311"/>
      <c r="Q110" s="331"/>
    </row>
    <row r="111" spans="1:17" hidden="1" x14ac:dyDescent="0.25">
      <c r="A111" s="72">
        <v>2250</v>
      </c>
      <c r="B111" s="41" t="s">
        <v>108</v>
      </c>
      <c r="C111" s="190">
        <f t="shared" si="24"/>
        <v>0</v>
      </c>
      <c r="D111" s="129">
        <f t="shared" ref="D111:E111" si="94">SUM(D112:D114)</f>
        <v>0</v>
      </c>
      <c r="E111" s="73">
        <f t="shared" si="94"/>
        <v>0</v>
      </c>
      <c r="F111" s="93">
        <f>SUM(F112:F114)</f>
        <v>0</v>
      </c>
      <c r="G111" s="231">
        <f t="shared" ref="G111:N111" si="95">SUM(G112:G114)</f>
        <v>0</v>
      </c>
      <c r="H111" s="73">
        <f t="shared" si="95"/>
        <v>0</v>
      </c>
      <c r="I111" s="87">
        <f t="shared" si="95"/>
        <v>0</v>
      </c>
      <c r="J111" s="129">
        <f t="shared" si="95"/>
        <v>0</v>
      </c>
      <c r="K111" s="73">
        <f t="shared" si="95"/>
        <v>0</v>
      </c>
      <c r="L111" s="93">
        <f t="shared" si="95"/>
        <v>0</v>
      </c>
      <c r="M111" s="231">
        <f t="shared" si="95"/>
        <v>0</v>
      </c>
      <c r="N111" s="73">
        <f t="shared" si="95"/>
        <v>0</v>
      </c>
      <c r="O111" s="87">
        <f>SUM(O112:O114)</f>
        <v>0</v>
      </c>
      <c r="P111" s="311"/>
      <c r="Q111" s="331"/>
    </row>
    <row r="112" spans="1:17" hidden="1" x14ac:dyDescent="0.25">
      <c r="A112" s="30">
        <v>2251</v>
      </c>
      <c r="B112" s="41" t="s">
        <v>109</v>
      </c>
      <c r="C112" s="190">
        <f t="shared" si="24"/>
        <v>0</v>
      </c>
      <c r="D112" s="265"/>
      <c r="E112" s="43"/>
      <c r="F112" s="93">
        <f t="shared" ref="F112:F114" si="96">D112+E112</f>
        <v>0</v>
      </c>
      <c r="G112" s="230"/>
      <c r="H112" s="43"/>
      <c r="I112" s="87">
        <f t="shared" ref="I112:I114" si="97">G112+H112</f>
        <v>0</v>
      </c>
      <c r="J112" s="265"/>
      <c r="K112" s="43"/>
      <c r="L112" s="93">
        <f t="shared" ref="L112:L114" si="98">J112+K112</f>
        <v>0</v>
      </c>
      <c r="M112" s="230"/>
      <c r="N112" s="43"/>
      <c r="O112" s="87">
        <f t="shared" ref="O112:O114" si="99">M112+N112</f>
        <v>0</v>
      </c>
      <c r="P112" s="311"/>
      <c r="Q112" s="331"/>
    </row>
    <row r="113" spans="1:17" ht="24" hidden="1" x14ac:dyDescent="0.25">
      <c r="A113" s="30">
        <v>2252</v>
      </c>
      <c r="B113" s="41" t="s">
        <v>110</v>
      </c>
      <c r="C113" s="190">
        <f t="shared" ref="C113:C176" si="100">SUM(F113,I113,L113,O113)</f>
        <v>0</v>
      </c>
      <c r="D113" s="265"/>
      <c r="E113" s="43"/>
      <c r="F113" s="93">
        <f t="shared" si="96"/>
        <v>0</v>
      </c>
      <c r="G113" s="230"/>
      <c r="H113" s="43"/>
      <c r="I113" s="87">
        <f t="shared" si="97"/>
        <v>0</v>
      </c>
      <c r="J113" s="265"/>
      <c r="K113" s="43"/>
      <c r="L113" s="93">
        <f t="shared" si="98"/>
        <v>0</v>
      </c>
      <c r="M113" s="230"/>
      <c r="N113" s="43"/>
      <c r="O113" s="87">
        <f t="shared" si="99"/>
        <v>0</v>
      </c>
      <c r="P113" s="311"/>
      <c r="Q113" s="331"/>
    </row>
    <row r="114" spans="1:17" ht="24" hidden="1" x14ac:dyDescent="0.25">
      <c r="A114" s="30">
        <v>2259</v>
      </c>
      <c r="B114" s="41" t="s">
        <v>111</v>
      </c>
      <c r="C114" s="190">
        <f t="shared" si="100"/>
        <v>0</v>
      </c>
      <c r="D114" s="265"/>
      <c r="E114" s="43"/>
      <c r="F114" s="93">
        <f t="shared" si="96"/>
        <v>0</v>
      </c>
      <c r="G114" s="230"/>
      <c r="H114" s="43"/>
      <c r="I114" s="87">
        <f t="shared" si="97"/>
        <v>0</v>
      </c>
      <c r="J114" s="265"/>
      <c r="K114" s="43"/>
      <c r="L114" s="93">
        <f t="shared" si="98"/>
        <v>0</v>
      </c>
      <c r="M114" s="230"/>
      <c r="N114" s="43"/>
      <c r="O114" s="87">
        <f t="shared" si="99"/>
        <v>0</v>
      </c>
      <c r="P114" s="311"/>
      <c r="Q114" s="331"/>
    </row>
    <row r="115" spans="1:17" x14ac:dyDescent="0.25">
      <c r="A115" s="72">
        <v>2260</v>
      </c>
      <c r="B115" s="41" t="s">
        <v>112</v>
      </c>
      <c r="C115" s="190">
        <f t="shared" si="100"/>
        <v>72935</v>
      </c>
      <c r="D115" s="129">
        <f t="shared" ref="D115:E115" si="101">SUM(D116:D120)</f>
        <v>67485</v>
      </c>
      <c r="E115" s="87">
        <f t="shared" si="101"/>
        <v>0</v>
      </c>
      <c r="F115" s="312">
        <f>SUM(F116:F120)</f>
        <v>67485</v>
      </c>
      <c r="G115" s="231">
        <f t="shared" ref="G115:N115" si="102">SUM(G116:G120)</f>
        <v>0</v>
      </c>
      <c r="H115" s="87">
        <f t="shared" si="102"/>
        <v>0</v>
      </c>
      <c r="I115" s="312">
        <f t="shared" si="102"/>
        <v>0</v>
      </c>
      <c r="J115" s="129">
        <f t="shared" si="102"/>
        <v>5450</v>
      </c>
      <c r="K115" s="73">
        <f t="shared" si="102"/>
        <v>0</v>
      </c>
      <c r="L115" s="93">
        <f t="shared" si="102"/>
        <v>5450</v>
      </c>
      <c r="M115" s="231">
        <f t="shared" si="102"/>
        <v>0</v>
      </c>
      <c r="N115" s="73">
        <f t="shared" si="102"/>
        <v>0</v>
      </c>
      <c r="O115" s="87">
        <f>SUM(O116:O120)</f>
        <v>0</v>
      </c>
      <c r="P115" s="311"/>
      <c r="Q115" s="331"/>
    </row>
    <row r="116" spans="1:17" x14ac:dyDescent="0.25">
      <c r="A116" s="30">
        <v>2261</v>
      </c>
      <c r="B116" s="41" t="s">
        <v>113</v>
      </c>
      <c r="C116" s="190">
        <f t="shared" si="100"/>
        <v>36580</v>
      </c>
      <c r="D116" s="265">
        <v>36580</v>
      </c>
      <c r="E116" s="155"/>
      <c r="F116" s="312">
        <f t="shared" ref="F116:F120" si="103">D116+E116</f>
        <v>36580</v>
      </c>
      <c r="G116" s="230"/>
      <c r="H116" s="155"/>
      <c r="I116" s="312">
        <f t="shared" ref="I116:I120" si="104">G116+H116</f>
        <v>0</v>
      </c>
      <c r="J116" s="265"/>
      <c r="K116" s="43"/>
      <c r="L116" s="93">
        <f t="shared" ref="L116:L120" si="105">J116+K116</f>
        <v>0</v>
      </c>
      <c r="M116" s="230"/>
      <c r="N116" s="43"/>
      <c r="O116" s="87">
        <f t="shared" ref="O116:O120" si="106">M116+N116</f>
        <v>0</v>
      </c>
      <c r="P116" s="311"/>
      <c r="Q116" s="331"/>
    </row>
    <row r="117" spans="1:17" x14ac:dyDescent="0.25">
      <c r="A117" s="30">
        <v>2262</v>
      </c>
      <c r="B117" s="41" t="s">
        <v>114</v>
      </c>
      <c r="C117" s="190">
        <f t="shared" si="100"/>
        <v>36355</v>
      </c>
      <c r="D117" s="265">
        <v>30905</v>
      </c>
      <c r="E117" s="155"/>
      <c r="F117" s="312">
        <f t="shared" si="103"/>
        <v>30905</v>
      </c>
      <c r="G117" s="230"/>
      <c r="H117" s="155"/>
      <c r="I117" s="312">
        <f t="shared" si="104"/>
        <v>0</v>
      </c>
      <c r="J117" s="265">
        <v>5450</v>
      </c>
      <c r="K117" s="43"/>
      <c r="L117" s="93">
        <f t="shared" si="105"/>
        <v>5450</v>
      </c>
      <c r="M117" s="230"/>
      <c r="N117" s="43"/>
      <c r="O117" s="87">
        <f t="shared" si="106"/>
        <v>0</v>
      </c>
      <c r="P117" s="311"/>
      <c r="Q117" s="331"/>
    </row>
    <row r="118" spans="1:17" hidden="1" x14ac:dyDescent="0.25">
      <c r="A118" s="30">
        <v>2263</v>
      </c>
      <c r="B118" s="41" t="s">
        <v>115</v>
      </c>
      <c r="C118" s="190">
        <f t="shared" si="100"/>
        <v>0</v>
      </c>
      <c r="D118" s="265"/>
      <c r="E118" s="43"/>
      <c r="F118" s="93">
        <f t="shared" si="103"/>
        <v>0</v>
      </c>
      <c r="G118" s="230"/>
      <c r="H118" s="43"/>
      <c r="I118" s="87">
        <f t="shared" si="104"/>
        <v>0</v>
      </c>
      <c r="J118" s="265"/>
      <c r="K118" s="43"/>
      <c r="L118" s="93">
        <f t="shared" si="105"/>
        <v>0</v>
      </c>
      <c r="M118" s="230"/>
      <c r="N118" s="43"/>
      <c r="O118" s="87">
        <f t="shared" si="106"/>
        <v>0</v>
      </c>
      <c r="P118" s="311"/>
      <c r="Q118" s="331"/>
    </row>
    <row r="119" spans="1:17" ht="24" hidden="1" x14ac:dyDescent="0.25">
      <c r="A119" s="30">
        <v>2264</v>
      </c>
      <c r="B119" s="41" t="s">
        <v>116</v>
      </c>
      <c r="C119" s="190">
        <f t="shared" si="100"/>
        <v>0</v>
      </c>
      <c r="D119" s="265"/>
      <c r="E119" s="43"/>
      <c r="F119" s="93">
        <f t="shared" si="103"/>
        <v>0</v>
      </c>
      <c r="G119" s="230"/>
      <c r="H119" s="43"/>
      <c r="I119" s="87">
        <f t="shared" si="104"/>
        <v>0</v>
      </c>
      <c r="J119" s="265"/>
      <c r="K119" s="43"/>
      <c r="L119" s="93">
        <f t="shared" si="105"/>
        <v>0</v>
      </c>
      <c r="M119" s="230"/>
      <c r="N119" s="43"/>
      <c r="O119" s="87">
        <f t="shared" si="106"/>
        <v>0</v>
      </c>
      <c r="P119" s="311"/>
      <c r="Q119" s="331"/>
    </row>
    <row r="120" spans="1:17" hidden="1" x14ac:dyDescent="0.25">
      <c r="A120" s="30">
        <v>2269</v>
      </c>
      <c r="B120" s="41" t="s">
        <v>117</v>
      </c>
      <c r="C120" s="190">
        <f t="shared" si="100"/>
        <v>0</v>
      </c>
      <c r="D120" s="265"/>
      <c r="E120" s="43"/>
      <c r="F120" s="93">
        <f t="shared" si="103"/>
        <v>0</v>
      </c>
      <c r="G120" s="230"/>
      <c r="H120" s="43"/>
      <c r="I120" s="87">
        <f t="shared" si="104"/>
        <v>0</v>
      </c>
      <c r="J120" s="265"/>
      <c r="K120" s="43"/>
      <c r="L120" s="93">
        <f t="shared" si="105"/>
        <v>0</v>
      </c>
      <c r="M120" s="230"/>
      <c r="N120" s="43"/>
      <c r="O120" s="87">
        <f t="shared" si="106"/>
        <v>0</v>
      </c>
      <c r="P120" s="311"/>
      <c r="Q120" s="331"/>
    </row>
    <row r="121" spans="1:17" x14ac:dyDescent="0.25">
      <c r="A121" s="72">
        <v>2270</v>
      </c>
      <c r="B121" s="41" t="s">
        <v>118</v>
      </c>
      <c r="C121" s="190">
        <f t="shared" si="100"/>
        <v>21701</v>
      </c>
      <c r="D121" s="129">
        <f t="shared" ref="D121:E121" si="107">SUM(D122:D126)</f>
        <v>20221</v>
      </c>
      <c r="E121" s="87">
        <f t="shared" si="107"/>
        <v>220</v>
      </c>
      <c r="F121" s="312">
        <f>SUM(F122:F126)</f>
        <v>20441</v>
      </c>
      <c r="G121" s="231">
        <f t="shared" ref="G121:N121" si="108">SUM(G122:G126)</f>
        <v>0</v>
      </c>
      <c r="H121" s="87">
        <f t="shared" si="108"/>
        <v>0</v>
      </c>
      <c r="I121" s="312">
        <f t="shared" si="108"/>
        <v>0</v>
      </c>
      <c r="J121" s="129">
        <f t="shared" si="108"/>
        <v>1260</v>
      </c>
      <c r="K121" s="73">
        <f t="shared" si="108"/>
        <v>0</v>
      </c>
      <c r="L121" s="93">
        <f t="shared" si="108"/>
        <v>1260</v>
      </c>
      <c r="M121" s="231">
        <f t="shared" si="108"/>
        <v>0</v>
      </c>
      <c r="N121" s="73">
        <f t="shared" si="108"/>
        <v>0</v>
      </c>
      <c r="O121" s="87">
        <f>SUM(O122:O126)</f>
        <v>0</v>
      </c>
      <c r="P121" s="311"/>
      <c r="Q121" s="331"/>
    </row>
    <row r="122" spans="1:17" hidden="1" x14ac:dyDescent="0.25">
      <c r="A122" s="30">
        <v>2272</v>
      </c>
      <c r="B122" s="92" t="s">
        <v>119</v>
      </c>
      <c r="C122" s="190">
        <f t="shared" si="100"/>
        <v>0</v>
      </c>
      <c r="D122" s="265"/>
      <c r="E122" s="43"/>
      <c r="F122" s="93">
        <f t="shared" ref="F122:F126" si="109">D122+E122</f>
        <v>0</v>
      </c>
      <c r="G122" s="230"/>
      <c r="H122" s="43"/>
      <c r="I122" s="87">
        <f t="shared" ref="I122:I126" si="110">G122+H122</f>
        <v>0</v>
      </c>
      <c r="J122" s="265"/>
      <c r="K122" s="43"/>
      <c r="L122" s="93">
        <f t="shared" ref="L122:L126" si="111">J122+K122</f>
        <v>0</v>
      </c>
      <c r="M122" s="230"/>
      <c r="N122" s="43"/>
      <c r="O122" s="87">
        <f t="shared" ref="O122:O126" si="112">M122+N122</f>
        <v>0</v>
      </c>
      <c r="P122" s="311"/>
      <c r="Q122" s="331"/>
    </row>
    <row r="123" spans="1:17" ht="24" hidden="1" x14ac:dyDescent="0.25">
      <c r="A123" s="30">
        <v>2274</v>
      </c>
      <c r="B123" s="117" t="s">
        <v>306</v>
      </c>
      <c r="C123" s="190">
        <f t="shared" si="100"/>
        <v>0</v>
      </c>
      <c r="D123" s="265"/>
      <c r="E123" s="43"/>
      <c r="F123" s="93">
        <f t="shared" si="109"/>
        <v>0</v>
      </c>
      <c r="G123" s="230"/>
      <c r="H123" s="43"/>
      <c r="I123" s="87">
        <f t="shared" si="110"/>
        <v>0</v>
      </c>
      <c r="J123" s="265"/>
      <c r="K123" s="43"/>
      <c r="L123" s="93">
        <f t="shared" si="111"/>
        <v>0</v>
      </c>
      <c r="M123" s="230"/>
      <c r="N123" s="43"/>
      <c r="O123" s="87">
        <f t="shared" si="112"/>
        <v>0</v>
      </c>
      <c r="P123" s="311"/>
      <c r="Q123" s="331"/>
    </row>
    <row r="124" spans="1:17" ht="24" hidden="1" x14ac:dyDescent="0.25">
      <c r="A124" s="30">
        <v>2275</v>
      </c>
      <c r="B124" s="41" t="s">
        <v>120</v>
      </c>
      <c r="C124" s="190">
        <f t="shared" si="100"/>
        <v>0</v>
      </c>
      <c r="D124" s="265"/>
      <c r="E124" s="43"/>
      <c r="F124" s="93">
        <f t="shared" si="109"/>
        <v>0</v>
      </c>
      <c r="G124" s="230"/>
      <c r="H124" s="43"/>
      <c r="I124" s="87">
        <f t="shared" si="110"/>
        <v>0</v>
      </c>
      <c r="J124" s="265"/>
      <c r="K124" s="43"/>
      <c r="L124" s="93">
        <f t="shared" si="111"/>
        <v>0</v>
      </c>
      <c r="M124" s="230"/>
      <c r="N124" s="43"/>
      <c r="O124" s="87">
        <f t="shared" si="112"/>
        <v>0</v>
      </c>
      <c r="P124" s="311"/>
      <c r="Q124" s="331"/>
    </row>
    <row r="125" spans="1:17" ht="36" hidden="1" x14ac:dyDescent="0.25">
      <c r="A125" s="30">
        <v>2276</v>
      </c>
      <c r="B125" s="41" t="s">
        <v>121</v>
      </c>
      <c r="C125" s="190">
        <f t="shared" si="100"/>
        <v>0</v>
      </c>
      <c r="D125" s="265"/>
      <c r="E125" s="43"/>
      <c r="F125" s="93">
        <f t="shared" si="109"/>
        <v>0</v>
      </c>
      <c r="G125" s="230"/>
      <c r="H125" s="43"/>
      <c r="I125" s="87">
        <f t="shared" si="110"/>
        <v>0</v>
      </c>
      <c r="J125" s="265"/>
      <c r="K125" s="43"/>
      <c r="L125" s="93">
        <f t="shared" si="111"/>
        <v>0</v>
      </c>
      <c r="M125" s="230"/>
      <c r="N125" s="43"/>
      <c r="O125" s="87">
        <f t="shared" si="112"/>
        <v>0</v>
      </c>
      <c r="P125" s="311"/>
      <c r="Q125" s="331"/>
    </row>
    <row r="126" spans="1:17" ht="27" customHeight="1" x14ac:dyDescent="0.2">
      <c r="A126" s="30">
        <v>2279</v>
      </c>
      <c r="B126" s="41" t="s">
        <v>122</v>
      </c>
      <c r="C126" s="190">
        <f t="shared" si="100"/>
        <v>21701</v>
      </c>
      <c r="D126" s="265">
        <v>20221</v>
      </c>
      <c r="E126" s="155">
        <v>220</v>
      </c>
      <c r="F126" s="312">
        <f t="shared" si="109"/>
        <v>20441</v>
      </c>
      <c r="G126" s="230"/>
      <c r="H126" s="155"/>
      <c r="I126" s="312">
        <f t="shared" si="110"/>
        <v>0</v>
      </c>
      <c r="J126" s="265">
        <v>1260</v>
      </c>
      <c r="K126" s="43"/>
      <c r="L126" s="93">
        <f t="shared" si="111"/>
        <v>1260</v>
      </c>
      <c r="M126" s="230"/>
      <c r="N126" s="43"/>
      <c r="O126" s="87">
        <f t="shared" si="112"/>
        <v>0</v>
      </c>
      <c r="P126" s="628" t="s">
        <v>742</v>
      </c>
      <c r="Q126" s="331"/>
    </row>
    <row r="127" spans="1:17" ht="24" hidden="1" x14ac:dyDescent="0.25">
      <c r="A127" s="594">
        <v>2280</v>
      </c>
      <c r="B127" s="38" t="s">
        <v>123</v>
      </c>
      <c r="C127" s="189">
        <f t="shared" si="100"/>
        <v>0</v>
      </c>
      <c r="D127" s="128">
        <f t="shared" ref="D127:O127" si="113">SUM(D128)</f>
        <v>0</v>
      </c>
      <c r="E127" s="75">
        <f>SUM(E128)</f>
        <v>0</v>
      </c>
      <c r="F127" s="175">
        <f t="shared" si="113"/>
        <v>0</v>
      </c>
      <c r="G127" s="233">
        <f t="shared" si="113"/>
        <v>0</v>
      </c>
      <c r="H127" s="75">
        <f t="shared" si="113"/>
        <v>0</v>
      </c>
      <c r="I127" s="86">
        <f t="shared" si="113"/>
        <v>0</v>
      </c>
      <c r="J127" s="128">
        <f t="shared" si="113"/>
        <v>0</v>
      </c>
      <c r="K127" s="75">
        <f t="shared" si="113"/>
        <v>0</v>
      </c>
      <c r="L127" s="175">
        <f t="shared" si="113"/>
        <v>0</v>
      </c>
      <c r="M127" s="233">
        <f t="shared" si="113"/>
        <v>0</v>
      </c>
      <c r="N127" s="75">
        <f t="shared" si="113"/>
        <v>0</v>
      </c>
      <c r="O127" s="87">
        <f t="shared" si="113"/>
        <v>0</v>
      </c>
      <c r="P127" s="311"/>
      <c r="Q127" s="331"/>
    </row>
    <row r="128" spans="1:17" ht="24" hidden="1" x14ac:dyDescent="0.25">
      <c r="A128" s="30">
        <v>2283</v>
      </c>
      <c r="B128" s="41" t="s">
        <v>124</v>
      </c>
      <c r="C128" s="190">
        <f t="shared" si="100"/>
        <v>0</v>
      </c>
      <c r="D128" s="265"/>
      <c r="E128" s="43"/>
      <c r="F128" s="93">
        <f>D128+E128</f>
        <v>0</v>
      </c>
      <c r="G128" s="230"/>
      <c r="H128" s="43"/>
      <c r="I128" s="87">
        <f>G128+H128</f>
        <v>0</v>
      </c>
      <c r="J128" s="265"/>
      <c r="K128" s="43"/>
      <c r="L128" s="93">
        <f>J128+K128</f>
        <v>0</v>
      </c>
      <c r="M128" s="230"/>
      <c r="N128" s="43"/>
      <c r="O128" s="87">
        <f>M128+N128</f>
        <v>0</v>
      </c>
      <c r="P128" s="311"/>
      <c r="Q128" s="331"/>
    </row>
    <row r="129" spans="1:17" ht="38.25" customHeight="1" x14ac:dyDescent="0.25">
      <c r="A129" s="34">
        <v>2300</v>
      </c>
      <c r="B129" s="69" t="s">
        <v>125</v>
      </c>
      <c r="C129" s="188">
        <f t="shared" si="100"/>
        <v>65361</v>
      </c>
      <c r="D129" s="127">
        <f t="shared" ref="D129:E129" si="114">SUM(D130,D135,D139,D140,D143,D150,D158,D159,D162)</f>
        <v>65182</v>
      </c>
      <c r="E129" s="120">
        <f t="shared" si="114"/>
        <v>0</v>
      </c>
      <c r="F129" s="314">
        <f>SUM(F130,F135,F139,F140,F143,F150,F158,F159,F162)</f>
        <v>65182</v>
      </c>
      <c r="G129" s="228">
        <f t="shared" ref="G129:N129" si="115">SUM(G130,G135,G139,G140,G143,G150,G158,G159,G162)</f>
        <v>0</v>
      </c>
      <c r="H129" s="120">
        <f t="shared" si="115"/>
        <v>0</v>
      </c>
      <c r="I129" s="314">
        <f t="shared" si="115"/>
        <v>0</v>
      </c>
      <c r="J129" s="127">
        <f t="shared" si="115"/>
        <v>0</v>
      </c>
      <c r="K129" s="36">
        <f t="shared" si="115"/>
        <v>0</v>
      </c>
      <c r="L129" s="174">
        <f t="shared" si="115"/>
        <v>0</v>
      </c>
      <c r="M129" s="228">
        <f t="shared" si="115"/>
        <v>179</v>
      </c>
      <c r="N129" s="36">
        <f t="shared" si="115"/>
        <v>0</v>
      </c>
      <c r="O129" s="120">
        <f>SUM(O130,O135,O139,O140,O143,O150,O158,O159,O162)</f>
        <v>179</v>
      </c>
      <c r="P129" s="317"/>
      <c r="Q129" s="331"/>
    </row>
    <row r="130" spans="1:17" ht="24" x14ac:dyDescent="0.25">
      <c r="A130" s="594">
        <v>2310</v>
      </c>
      <c r="B130" s="38" t="s">
        <v>126</v>
      </c>
      <c r="C130" s="189">
        <f t="shared" si="100"/>
        <v>431</v>
      </c>
      <c r="D130" s="128">
        <f t="shared" ref="D130:O130" si="116">SUM(D131:D134)</f>
        <v>431</v>
      </c>
      <c r="E130" s="86">
        <f t="shared" si="116"/>
        <v>0</v>
      </c>
      <c r="F130" s="315">
        <f t="shared" si="116"/>
        <v>431</v>
      </c>
      <c r="G130" s="233">
        <f t="shared" si="116"/>
        <v>0</v>
      </c>
      <c r="H130" s="86">
        <f t="shared" si="116"/>
        <v>0</v>
      </c>
      <c r="I130" s="315">
        <f t="shared" si="116"/>
        <v>0</v>
      </c>
      <c r="J130" s="128">
        <f t="shared" si="116"/>
        <v>0</v>
      </c>
      <c r="K130" s="75">
        <f t="shared" si="116"/>
        <v>0</v>
      </c>
      <c r="L130" s="175">
        <f t="shared" si="116"/>
        <v>0</v>
      </c>
      <c r="M130" s="233">
        <f t="shared" si="116"/>
        <v>0</v>
      </c>
      <c r="N130" s="75">
        <f t="shared" si="116"/>
        <v>0</v>
      </c>
      <c r="O130" s="86">
        <f t="shared" si="116"/>
        <v>0</v>
      </c>
      <c r="P130" s="310"/>
      <c r="Q130" s="331"/>
    </row>
    <row r="131" spans="1:17" hidden="1" x14ac:dyDescent="0.25">
      <c r="A131" s="30">
        <v>2311</v>
      </c>
      <c r="B131" s="41" t="s">
        <v>127</v>
      </c>
      <c r="C131" s="190">
        <f t="shared" si="100"/>
        <v>0</v>
      </c>
      <c r="D131" s="265"/>
      <c r="E131" s="43"/>
      <c r="F131" s="93">
        <f t="shared" ref="F131:F134" si="117">D131+E131</f>
        <v>0</v>
      </c>
      <c r="G131" s="230"/>
      <c r="H131" s="43"/>
      <c r="I131" s="87">
        <f t="shared" ref="I131:I134" si="118">G131+H131</f>
        <v>0</v>
      </c>
      <c r="J131" s="265"/>
      <c r="K131" s="43"/>
      <c r="L131" s="93">
        <f t="shared" ref="L131:L134" si="119">J131+K131</f>
        <v>0</v>
      </c>
      <c r="M131" s="230"/>
      <c r="N131" s="43"/>
      <c r="O131" s="87">
        <f t="shared" ref="O131:O134" si="120">M131+N131</f>
        <v>0</v>
      </c>
      <c r="P131" s="311"/>
      <c r="Q131" s="331"/>
    </row>
    <row r="132" spans="1:17" x14ac:dyDescent="0.25">
      <c r="A132" s="30">
        <v>2312</v>
      </c>
      <c r="B132" s="41" t="s">
        <v>128</v>
      </c>
      <c r="C132" s="190">
        <f t="shared" si="100"/>
        <v>431</v>
      </c>
      <c r="D132" s="265">
        <v>431</v>
      </c>
      <c r="E132" s="155"/>
      <c r="F132" s="312">
        <f t="shared" si="117"/>
        <v>431</v>
      </c>
      <c r="G132" s="230"/>
      <c r="H132" s="155"/>
      <c r="I132" s="312">
        <f t="shared" si="118"/>
        <v>0</v>
      </c>
      <c r="J132" s="265"/>
      <c r="K132" s="43"/>
      <c r="L132" s="93">
        <f t="shared" si="119"/>
        <v>0</v>
      </c>
      <c r="M132" s="230"/>
      <c r="N132" s="43"/>
      <c r="O132" s="87">
        <f t="shared" si="120"/>
        <v>0</v>
      </c>
      <c r="P132" s="311"/>
      <c r="Q132" s="331"/>
    </row>
    <row r="133" spans="1:17" hidden="1" x14ac:dyDescent="0.25">
      <c r="A133" s="30">
        <v>2313</v>
      </c>
      <c r="B133" s="41" t="s">
        <v>129</v>
      </c>
      <c r="C133" s="190">
        <f t="shared" si="100"/>
        <v>0</v>
      </c>
      <c r="D133" s="265"/>
      <c r="E133" s="43"/>
      <c r="F133" s="93">
        <f t="shared" si="117"/>
        <v>0</v>
      </c>
      <c r="G133" s="230"/>
      <c r="H133" s="43"/>
      <c r="I133" s="87">
        <f t="shared" si="118"/>
        <v>0</v>
      </c>
      <c r="J133" s="265"/>
      <c r="K133" s="43"/>
      <c r="L133" s="93">
        <f t="shared" si="119"/>
        <v>0</v>
      </c>
      <c r="M133" s="230"/>
      <c r="N133" s="43"/>
      <c r="O133" s="87">
        <f t="shared" si="120"/>
        <v>0</v>
      </c>
      <c r="P133" s="311"/>
      <c r="Q133" s="331"/>
    </row>
    <row r="134" spans="1:17" ht="47.25" hidden="1" customHeight="1" x14ac:dyDescent="0.25">
      <c r="A134" s="30">
        <v>2314</v>
      </c>
      <c r="B134" s="41" t="s">
        <v>307</v>
      </c>
      <c r="C134" s="190">
        <f t="shared" si="100"/>
        <v>0</v>
      </c>
      <c r="D134" s="265"/>
      <c r="E134" s="43"/>
      <c r="F134" s="93">
        <f t="shared" si="117"/>
        <v>0</v>
      </c>
      <c r="G134" s="230"/>
      <c r="H134" s="43"/>
      <c r="I134" s="87">
        <f t="shared" si="118"/>
        <v>0</v>
      </c>
      <c r="J134" s="265"/>
      <c r="K134" s="43"/>
      <c r="L134" s="93">
        <f t="shared" si="119"/>
        <v>0</v>
      </c>
      <c r="M134" s="230"/>
      <c r="N134" s="43"/>
      <c r="O134" s="87">
        <f t="shared" si="120"/>
        <v>0</v>
      </c>
      <c r="P134" s="311"/>
      <c r="Q134" s="331"/>
    </row>
    <row r="135" spans="1:17" x14ac:dyDescent="0.25">
      <c r="A135" s="72">
        <v>2320</v>
      </c>
      <c r="B135" s="41" t="s">
        <v>130</v>
      </c>
      <c r="C135" s="190">
        <f t="shared" si="100"/>
        <v>1365</v>
      </c>
      <c r="D135" s="129">
        <f t="shared" ref="D135" si="121">SUM(D136:D138)</f>
        <v>1365</v>
      </c>
      <c r="E135" s="87">
        <f>SUM(E136:E138)</f>
        <v>0</v>
      </c>
      <c r="F135" s="312">
        <f>SUM(F136:F138)</f>
        <v>1365</v>
      </c>
      <c r="G135" s="231">
        <f t="shared" ref="G135" si="122">SUM(G136:G138)</f>
        <v>0</v>
      </c>
      <c r="H135" s="87">
        <f>SUM(H136:H138)</f>
        <v>0</v>
      </c>
      <c r="I135" s="312">
        <f t="shared" ref="I135:N135" si="123">SUM(I136:I138)</f>
        <v>0</v>
      </c>
      <c r="J135" s="129">
        <f t="shared" si="123"/>
        <v>0</v>
      </c>
      <c r="K135" s="73">
        <f t="shared" si="123"/>
        <v>0</v>
      </c>
      <c r="L135" s="93">
        <f t="shared" si="123"/>
        <v>0</v>
      </c>
      <c r="M135" s="231">
        <f t="shared" si="123"/>
        <v>0</v>
      </c>
      <c r="N135" s="73">
        <f t="shared" si="123"/>
        <v>0</v>
      </c>
      <c r="O135" s="87">
        <f>SUM(O136:O138)</f>
        <v>0</v>
      </c>
      <c r="P135" s="311"/>
      <c r="Q135" s="331"/>
    </row>
    <row r="136" spans="1:17" hidden="1" x14ac:dyDescent="0.25">
      <c r="A136" s="30">
        <v>2321</v>
      </c>
      <c r="B136" s="41" t="s">
        <v>131</v>
      </c>
      <c r="C136" s="190">
        <f t="shared" si="100"/>
        <v>0</v>
      </c>
      <c r="D136" s="265"/>
      <c r="E136" s="43"/>
      <c r="F136" s="93">
        <f t="shared" ref="F136:F139" si="124">D136+E136</f>
        <v>0</v>
      </c>
      <c r="G136" s="230"/>
      <c r="H136" s="43"/>
      <c r="I136" s="87">
        <f t="shared" ref="I136:I139" si="125">G136+H136</f>
        <v>0</v>
      </c>
      <c r="J136" s="265"/>
      <c r="K136" s="43"/>
      <c r="L136" s="93">
        <f t="shared" ref="L136:L139" si="126">J136+K136</f>
        <v>0</v>
      </c>
      <c r="M136" s="230"/>
      <c r="N136" s="43"/>
      <c r="O136" s="87">
        <f t="shared" ref="O136:O139" si="127">M136+N136</f>
        <v>0</v>
      </c>
      <c r="P136" s="311"/>
      <c r="Q136" s="331"/>
    </row>
    <row r="137" spans="1:17" x14ac:dyDescent="0.25">
      <c r="A137" s="30">
        <v>2322</v>
      </c>
      <c r="B137" s="41" t="s">
        <v>132</v>
      </c>
      <c r="C137" s="190">
        <f t="shared" si="100"/>
        <v>1365</v>
      </c>
      <c r="D137" s="265">
        <v>1365</v>
      </c>
      <c r="E137" s="155"/>
      <c r="F137" s="312">
        <f t="shared" si="124"/>
        <v>1365</v>
      </c>
      <c r="G137" s="230"/>
      <c r="H137" s="155"/>
      <c r="I137" s="312">
        <f t="shared" si="125"/>
        <v>0</v>
      </c>
      <c r="J137" s="265"/>
      <c r="K137" s="43"/>
      <c r="L137" s="93">
        <f t="shared" si="126"/>
        <v>0</v>
      </c>
      <c r="M137" s="230"/>
      <c r="N137" s="43"/>
      <c r="O137" s="87">
        <f t="shared" si="127"/>
        <v>0</v>
      </c>
      <c r="P137" s="311"/>
      <c r="Q137" s="331"/>
    </row>
    <row r="138" spans="1:17" ht="10.5" hidden="1" customHeight="1" x14ac:dyDescent="0.25">
      <c r="A138" s="30">
        <v>2329</v>
      </c>
      <c r="B138" s="41" t="s">
        <v>133</v>
      </c>
      <c r="C138" s="190">
        <f t="shared" si="100"/>
        <v>0</v>
      </c>
      <c r="D138" s="265"/>
      <c r="E138" s="43"/>
      <c r="F138" s="93">
        <f t="shared" si="124"/>
        <v>0</v>
      </c>
      <c r="G138" s="230"/>
      <c r="H138" s="43"/>
      <c r="I138" s="87">
        <f t="shared" si="125"/>
        <v>0</v>
      </c>
      <c r="J138" s="265"/>
      <c r="K138" s="43"/>
      <c r="L138" s="93">
        <f t="shared" si="126"/>
        <v>0</v>
      </c>
      <c r="M138" s="230"/>
      <c r="N138" s="43"/>
      <c r="O138" s="87">
        <f t="shared" si="127"/>
        <v>0</v>
      </c>
      <c r="P138" s="311"/>
      <c r="Q138" s="331"/>
    </row>
    <row r="139" spans="1:17" hidden="1" x14ac:dyDescent="0.25">
      <c r="A139" s="72">
        <v>2330</v>
      </c>
      <c r="B139" s="41" t="s">
        <v>134</v>
      </c>
      <c r="C139" s="190">
        <f t="shared" si="100"/>
        <v>0</v>
      </c>
      <c r="D139" s="265"/>
      <c r="E139" s="43"/>
      <c r="F139" s="93">
        <f t="shared" si="124"/>
        <v>0</v>
      </c>
      <c r="G139" s="230"/>
      <c r="H139" s="43"/>
      <c r="I139" s="87">
        <f t="shared" si="125"/>
        <v>0</v>
      </c>
      <c r="J139" s="265"/>
      <c r="K139" s="43"/>
      <c r="L139" s="93">
        <f t="shared" si="126"/>
        <v>0</v>
      </c>
      <c r="M139" s="230"/>
      <c r="N139" s="43"/>
      <c r="O139" s="87">
        <f t="shared" si="127"/>
        <v>0</v>
      </c>
      <c r="P139" s="311"/>
      <c r="Q139" s="331"/>
    </row>
    <row r="140" spans="1:17" ht="37.5" customHeight="1" x14ac:dyDescent="0.25">
      <c r="A140" s="72">
        <v>2340</v>
      </c>
      <c r="B140" s="41" t="s">
        <v>135</v>
      </c>
      <c r="C140" s="190">
        <f t="shared" si="100"/>
        <v>1980</v>
      </c>
      <c r="D140" s="129">
        <f t="shared" ref="D140" si="128">SUM(D141:D142)</f>
        <v>1980</v>
      </c>
      <c r="E140" s="87">
        <f>SUM(E141:E142)</f>
        <v>0</v>
      </c>
      <c r="F140" s="312">
        <f>SUM(F141:F142)</f>
        <v>1980</v>
      </c>
      <c r="G140" s="231">
        <f t="shared" ref="G140:N140" si="129">SUM(G141:G142)</f>
        <v>0</v>
      </c>
      <c r="H140" s="87">
        <f t="shared" si="129"/>
        <v>0</v>
      </c>
      <c r="I140" s="312">
        <f t="shared" si="129"/>
        <v>0</v>
      </c>
      <c r="J140" s="129">
        <f t="shared" si="129"/>
        <v>0</v>
      </c>
      <c r="K140" s="73">
        <f t="shared" si="129"/>
        <v>0</v>
      </c>
      <c r="L140" s="93">
        <f t="shared" si="129"/>
        <v>0</v>
      </c>
      <c r="M140" s="231">
        <f t="shared" si="129"/>
        <v>0</v>
      </c>
      <c r="N140" s="73">
        <f t="shared" si="129"/>
        <v>0</v>
      </c>
      <c r="O140" s="87">
        <f>SUM(O141:O142)</f>
        <v>0</v>
      </c>
      <c r="P140" s="311"/>
      <c r="Q140" s="331"/>
    </row>
    <row r="141" spans="1:17" x14ac:dyDescent="0.25">
      <c r="A141" s="30">
        <v>2341</v>
      </c>
      <c r="B141" s="41" t="s">
        <v>136</v>
      </c>
      <c r="C141" s="190">
        <f t="shared" si="100"/>
        <v>1980</v>
      </c>
      <c r="D141" s="265">
        <v>1980</v>
      </c>
      <c r="E141" s="155"/>
      <c r="F141" s="312">
        <f t="shared" ref="F141:F142" si="130">D141+E141</f>
        <v>1980</v>
      </c>
      <c r="G141" s="230"/>
      <c r="H141" s="155"/>
      <c r="I141" s="312">
        <f t="shared" ref="I141:I142" si="131">G141+H141</f>
        <v>0</v>
      </c>
      <c r="J141" s="265"/>
      <c r="K141" s="43"/>
      <c r="L141" s="93">
        <f t="shared" ref="L141:L142" si="132">J141+K141</f>
        <v>0</v>
      </c>
      <c r="M141" s="230"/>
      <c r="N141" s="43"/>
      <c r="O141" s="87">
        <f t="shared" ref="O141:O142" si="133">M141+N141</f>
        <v>0</v>
      </c>
      <c r="P141" s="311"/>
      <c r="Q141" s="331"/>
    </row>
    <row r="142" spans="1:17" ht="24" hidden="1" x14ac:dyDescent="0.25">
      <c r="A142" s="30">
        <v>2344</v>
      </c>
      <c r="B142" s="41" t="s">
        <v>137</v>
      </c>
      <c r="C142" s="190">
        <f t="shared" si="100"/>
        <v>0</v>
      </c>
      <c r="D142" s="265"/>
      <c r="E142" s="43"/>
      <c r="F142" s="93">
        <f t="shared" si="130"/>
        <v>0</v>
      </c>
      <c r="G142" s="230"/>
      <c r="H142" s="43"/>
      <c r="I142" s="87">
        <f t="shared" si="131"/>
        <v>0</v>
      </c>
      <c r="J142" s="265"/>
      <c r="K142" s="43"/>
      <c r="L142" s="93">
        <f t="shared" si="132"/>
        <v>0</v>
      </c>
      <c r="M142" s="230"/>
      <c r="N142" s="43"/>
      <c r="O142" s="87">
        <f t="shared" si="133"/>
        <v>0</v>
      </c>
      <c r="P142" s="311"/>
      <c r="Q142" s="331"/>
    </row>
    <row r="143" spans="1:17" ht="24" x14ac:dyDescent="0.25">
      <c r="A143" s="70">
        <v>2350</v>
      </c>
      <c r="B143" s="55" t="s">
        <v>138</v>
      </c>
      <c r="C143" s="195">
        <f t="shared" si="100"/>
        <v>100</v>
      </c>
      <c r="D143" s="82">
        <f t="shared" ref="D143" si="134">SUM(D144:D149)</f>
        <v>100</v>
      </c>
      <c r="E143" s="153">
        <f>SUM(E144:E149)</f>
        <v>0</v>
      </c>
      <c r="F143" s="309">
        <f>SUM(F144:F149)</f>
        <v>100</v>
      </c>
      <c r="G143" s="229">
        <f t="shared" ref="G143:N143" si="135">SUM(G144:G149)</f>
        <v>0</v>
      </c>
      <c r="H143" s="153">
        <f t="shared" si="135"/>
        <v>0</v>
      </c>
      <c r="I143" s="309">
        <f t="shared" si="135"/>
        <v>0</v>
      </c>
      <c r="J143" s="82">
        <f t="shared" si="135"/>
        <v>0</v>
      </c>
      <c r="K143" s="71">
        <f t="shared" si="135"/>
        <v>0</v>
      </c>
      <c r="L143" s="172">
        <f t="shared" si="135"/>
        <v>0</v>
      </c>
      <c r="M143" s="229">
        <f t="shared" si="135"/>
        <v>0</v>
      </c>
      <c r="N143" s="71">
        <f t="shared" si="135"/>
        <v>0</v>
      </c>
      <c r="O143" s="153">
        <f>SUM(O144:O149)</f>
        <v>0</v>
      </c>
      <c r="P143" s="313"/>
      <c r="Q143" s="331"/>
    </row>
    <row r="144" spans="1:17" hidden="1" x14ac:dyDescent="0.25">
      <c r="A144" s="27">
        <v>2351</v>
      </c>
      <c r="B144" s="38" t="s">
        <v>139</v>
      </c>
      <c r="C144" s="189">
        <f t="shared" si="100"/>
        <v>0</v>
      </c>
      <c r="D144" s="264"/>
      <c r="E144" s="40"/>
      <c r="F144" s="175">
        <f t="shared" ref="F144:F149" si="136">D144+E144</f>
        <v>0</v>
      </c>
      <c r="G144" s="220"/>
      <c r="H144" s="40"/>
      <c r="I144" s="86">
        <f t="shared" ref="I144:I149" si="137">G144+H144</f>
        <v>0</v>
      </c>
      <c r="J144" s="264"/>
      <c r="K144" s="40"/>
      <c r="L144" s="175">
        <f t="shared" ref="L144:L149" si="138">J144+K144</f>
        <v>0</v>
      </c>
      <c r="M144" s="220"/>
      <c r="N144" s="40"/>
      <c r="O144" s="86">
        <f t="shared" ref="O144:O149" si="139">M144+N144</f>
        <v>0</v>
      </c>
      <c r="P144" s="310"/>
      <c r="Q144" s="331"/>
    </row>
    <row r="145" spans="1:17" hidden="1" x14ac:dyDescent="0.25">
      <c r="A145" s="30">
        <v>2352</v>
      </c>
      <c r="B145" s="41" t="s">
        <v>140</v>
      </c>
      <c r="C145" s="190">
        <f t="shared" si="100"/>
        <v>0</v>
      </c>
      <c r="D145" s="265"/>
      <c r="E145" s="43"/>
      <c r="F145" s="93">
        <f t="shared" si="136"/>
        <v>0</v>
      </c>
      <c r="G145" s="230"/>
      <c r="H145" s="43"/>
      <c r="I145" s="87">
        <f t="shared" si="137"/>
        <v>0</v>
      </c>
      <c r="J145" s="265"/>
      <c r="K145" s="43"/>
      <c r="L145" s="93">
        <f t="shared" si="138"/>
        <v>0</v>
      </c>
      <c r="M145" s="230"/>
      <c r="N145" s="43"/>
      <c r="O145" s="87">
        <f t="shared" si="139"/>
        <v>0</v>
      </c>
      <c r="P145" s="311"/>
      <c r="Q145" s="331"/>
    </row>
    <row r="146" spans="1:17" ht="24" hidden="1" x14ac:dyDescent="0.25">
      <c r="A146" s="30">
        <v>2353</v>
      </c>
      <c r="B146" s="41" t="s">
        <v>141</v>
      </c>
      <c r="C146" s="190">
        <f t="shared" si="100"/>
        <v>0</v>
      </c>
      <c r="D146" s="265"/>
      <c r="E146" s="43"/>
      <c r="F146" s="93">
        <f t="shared" si="136"/>
        <v>0</v>
      </c>
      <c r="G146" s="230"/>
      <c r="H146" s="43"/>
      <c r="I146" s="87">
        <f t="shared" si="137"/>
        <v>0</v>
      </c>
      <c r="J146" s="265"/>
      <c r="K146" s="43"/>
      <c r="L146" s="93">
        <f t="shared" si="138"/>
        <v>0</v>
      </c>
      <c r="M146" s="230"/>
      <c r="N146" s="43"/>
      <c r="O146" s="87">
        <f t="shared" si="139"/>
        <v>0</v>
      </c>
      <c r="P146" s="311"/>
      <c r="Q146" s="331"/>
    </row>
    <row r="147" spans="1:17" ht="24" x14ac:dyDescent="0.25">
      <c r="A147" s="30">
        <v>2354</v>
      </c>
      <c r="B147" s="41" t="s">
        <v>142</v>
      </c>
      <c r="C147" s="190">
        <f t="shared" si="100"/>
        <v>100</v>
      </c>
      <c r="D147" s="265">
        <v>100</v>
      </c>
      <c r="E147" s="155"/>
      <c r="F147" s="312">
        <f t="shared" si="136"/>
        <v>100</v>
      </c>
      <c r="G147" s="230"/>
      <c r="H147" s="155"/>
      <c r="I147" s="312">
        <f t="shared" si="137"/>
        <v>0</v>
      </c>
      <c r="J147" s="265"/>
      <c r="K147" s="43"/>
      <c r="L147" s="93">
        <f t="shared" si="138"/>
        <v>0</v>
      </c>
      <c r="M147" s="230"/>
      <c r="N147" s="43"/>
      <c r="O147" s="87">
        <f t="shared" si="139"/>
        <v>0</v>
      </c>
      <c r="P147" s="311"/>
      <c r="Q147" s="331"/>
    </row>
    <row r="148" spans="1:17" ht="24" hidden="1" x14ac:dyDescent="0.25">
      <c r="A148" s="30">
        <v>2355</v>
      </c>
      <c r="B148" s="41" t="s">
        <v>143</v>
      </c>
      <c r="C148" s="190">
        <f t="shared" si="100"/>
        <v>0</v>
      </c>
      <c r="D148" s="265"/>
      <c r="E148" s="43"/>
      <c r="F148" s="93">
        <f t="shared" si="136"/>
        <v>0</v>
      </c>
      <c r="G148" s="230"/>
      <c r="H148" s="43"/>
      <c r="I148" s="87">
        <f t="shared" si="137"/>
        <v>0</v>
      </c>
      <c r="J148" s="265"/>
      <c r="K148" s="43"/>
      <c r="L148" s="93">
        <f t="shared" si="138"/>
        <v>0</v>
      </c>
      <c r="M148" s="230"/>
      <c r="N148" s="43"/>
      <c r="O148" s="87">
        <f t="shared" si="139"/>
        <v>0</v>
      </c>
      <c r="P148" s="311"/>
      <c r="Q148" s="331"/>
    </row>
    <row r="149" spans="1:17" ht="24" hidden="1" x14ac:dyDescent="0.25">
      <c r="A149" s="30">
        <v>2359</v>
      </c>
      <c r="B149" s="41" t="s">
        <v>144</v>
      </c>
      <c r="C149" s="190">
        <f t="shared" si="100"/>
        <v>0</v>
      </c>
      <c r="D149" s="265"/>
      <c r="E149" s="43"/>
      <c r="F149" s="93">
        <f t="shared" si="136"/>
        <v>0</v>
      </c>
      <c r="G149" s="230"/>
      <c r="H149" s="43"/>
      <c r="I149" s="87">
        <f t="shared" si="137"/>
        <v>0</v>
      </c>
      <c r="J149" s="265"/>
      <c r="K149" s="43"/>
      <c r="L149" s="93">
        <f t="shared" si="138"/>
        <v>0</v>
      </c>
      <c r="M149" s="230"/>
      <c r="N149" s="43"/>
      <c r="O149" s="87">
        <f t="shared" si="139"/>
        <v>0</v>
      </c>
      <c r="P149" s="311"/>
      <c r="Q149" s="331"/>
    </row>
    <row r="150" spans="1:17" ht="24.75" customHeight="1" x14ac:dyDescent="0.25">
      <c r="A150" s="72">
        <v>2360</v>
      </c>
      <c r="B150" s="41" t="s">
        <v>145</v>
      </c>
      <c r="C150" s="190">
        <f t="shared" si="100"/>
        <v>52786</v>
      </c>
      <c r="D150" s="129">
        <f t="shared" ref="D150" si="140">SUM(D151:D157)</f>
        <v>52786</v>
      </c>
      <c r="E150" s="87">
        <f>SUM(E151:E157)</f>
        <v>0</v>
      </c>
      <c r="F150" s="312">
        <f>SUM(F151:F157)</f>
        <v>52786</v>
      </c>
      <c r="G150" s="231">
        <f t="shared" ref="G150:N150" si="141">SUM(G151:G157)</f>
        <v>0</v>
      </c>
      <c r="H150" s="87">
        <f t="shared" si="141"/>
        <v>0</v>
      </c>
      <c r="I150" s="312">
        <f t="shared" si="141"/>
        <v>0</v>
      </c>
      <c r="J150" s="129">
        <f t="shared" si="141"/>
        <v>0</v>
      </c>
      <c r="K150" s="73">
        <f t="shared" si="141"/>
        <v>0</v>
      </c>
      <c r="L150" s="93">
        <f t="shared" si="141"/>
        <v>0</v>
      </c>
      <c r="M150" s="231">
        <f t="shared" si="141"/>
        <v>0</v>
      </c>
      <c r="N150" s="73">
        <f t="shared" si="141"/>
        <v>0</v>
      </c>
      <c r="O150" s="87">
        <f>SUM(O151:O157)</f>
        <v>0</v>
      </c>
      <c r="P150" s="311"/>
      <c r="Q150" s="331"/>
    </row>
    <row r="151" spans="1:17" x14ac:dyDescent="0.25">
      <c r="A151" s="29">
        <v>2361</v>
      </c>
      <c r="B151" s="41" t="s">
        <v>146</v>
      </c>
      <c r="C151" s="190">
        <f t="shared" si="100"/>
        <v>7100</v>
      </c>
      <c r="D151" s="265">
        <v>7100</v>
      </c>
      <c r="E151" s="155"/>
      <c r="F151" s="312">
        <f t="shared" ref="F151:F158" si="142">D151+E151</f>
        <v>7100</v>
      </c>
      <c r="G151" s="230"/>
      <c r="H151" s="155"/>
      <c r="I151" s="312">
        <f t="shared" ref="I151:I158" si="143">G151+H151</f>
        <v>0</v>
      </c>
      <c r="J151" s="265"/>
      <c r="K151" s="43"/>
      <c r="L151" s="93">
        <f t="shared" ref="L151:L158" si="144">J151+K151</f>
        <v>0</v>
      </c>
      <c r="M151" s="230"/>
      <c r="N151" s="43"/>
      <c r="O151" s="87">
        <f t="shared" ref="O151:O158" si="145">M151+N151</f>
        <v>0</v>
      </c>
      <c r="P151" s="311"/>
      <c r="Q151" s="331"/>
    </row>
    <row r="152" spans="1:17" ht="24" hidden="1" x14ac:dyDescent="0.25">
      <c r="A152" s="29">
        <v>2362</v>
      </c>
      <c r="B152" s="41" t="s">
        <v>147</v>
      </c>
      <c r="C152" s="190">
        <f t="shared" si="100"/>
        <v>0</v>
      </c>
      <c r="D152" s="265"/>
      <c r="E152" s="43"/>
      <c r="F152" s="93">
        <f t="shared" si="142"/>
        <v>0</v>
      </c>
      <c r="G152" s="230"/>
      <c r="H152" s="43"/>
      <c r="I152" s="87">
        <f t="shared" si="143"/>
        <v>0</v>
      </c>
      <c r="J152" s="265"/>
      <c r="K152" s="43"/>
      <c r="L152" s="93">
        <f t="shared" si="144"/>
        <v>0</v>
      </c>
      <c r="M152" s="230"/>
      <c r="N152" s="43"/>
      <c r="O152" s="87">
        <f t="shared" si="145"/>
        <v>0</v>
      </c>
      <c r="P152" s="311"/>
      <c r="Q152" s="331"/>
    </row>
    <row r="153" spans="1:17" x14ac:dyDescent="0.25">
      <c r="A153" s="29">
        <v>2363</v>
      </c>
      <c r="B153" s="41" t="s">
        <v>148</v>
      </c>
      <c r="C153" s="190">
        <f t="shared" si="100"/>
        <v>45686</v>
      </c>
      <c r="D153" s="265">
        <v>45686</v>
      </c>
      <c r="E153" s="155"/>
      <c r="F153" s="312">
        <f t="shared" si="142"/>
        <v>45686</v>
      </c>
      <c r="G153" s="230"/>
      <c r="H153" s="155"/>
      <c r="I153" s="312">
        <f t="shared" si="143"/>
        <v>0</v>
      </c>
      <c r="J153" s="265"/>
      <c r="K153" s="43"/>
      <c r="L153" s="93">
        <f t="shared" si="144"/>
        <v>0</v>
      </c>
      <c r="M153" s="230"/>
      <c r="N153" s="43"/>
      <c r="O153" s="87">
        <f t="shared" si="145"/>
        <v>0</v>
      </c>
      <c r="P153" s="311"/>
      <c r="Q153" s="331"/>
    </row>
    <row r="154" spans="1:17" hidden="1" x14ac:dyDescent="0.25">
      <c r="A154" s="29">
        <v>2364</v>
      </c>
      <c r="B154" s="41" t="s">
        <v>149</v>
      </c>
      <c r="C154" s="190">
        <f t="shared" si="100"/>
        <v>0</v>
      </c>
      <c r="D154" s="265"/>
      <c r="E154" s="43"/>
      <c r="F154" s="93">
        <f t="shared" si="142"/>
        <v>0</v>
      </c>
      <c r="G154" s="230"/>
      <c r="H154" s="43"/>
      <c r="I154" s="87">
        <f t="shared" si="143"/>
        <v>0</v>
      </c>
      <c r="J154" s="265"/>
      <c r="K154" s="43"/>
      <c r="L154" s="93">
        <f t="shared" si="144"/>
        <v>0</v>
      </c>
      <c r="M154" s="230"/>
      <c r="N154" s="43"/>
      <c r="O154" s="87">
        <f t="shared" si="145"/>
        <v>0</v>
      </c>
      <c r="P154" s="311"/>
      <c r="Q154" s="331"/>
    </row>
    <row r="155" spans="1:17" ht="12.75" hidden="1" customHeight="1" x14ac:dyDescent="0.25">
      <c r="A155" s="29">
        <v>2365</v>
      </c>
      <c r="B155" s="41" t="s">
        <v>150</v>
      </c>
      <c r="C155" s="190">
        <f t="shared" si="100"/>
        <v>0</v>
      </c>
      <c r="D155" s="265"/>
      <c r="E155" s="43"/>
      <c r="F155" s="93">
        <f t="shared" si="142"/>
        <v>0</v>
      </c>
      <c r="G155" s="230"/>
      <c r="H155" s="43"/>
      <c r="I155" s="87">
        <f t="shared" si="143"/>
        <v>0</v>
      </c>
      <c r="J155" s="265"/>
      <c r="K155" s="43"/>
      <c r="L155" s="93">
        <f t="shared" si="144"/>
        <v>0</v>
      </c>
      <c r="M155" s="230"/>
      <c r="N155" s="43"/>
      <c r="O155" s="87">
        <f t="shared" si="145"/>
        <v>0</v>
      </c>
      <c r="P155" s="311"/>
      <c r="Q155" s="331"/>
    </row>
    <row r="156" spans="1:17" ht="36" hidden="1" x14ac:dyDescent="0.25">
      <c r="A156" s="29">
        <v>2366</v>
      </c>
      <c r="B156" s="41" t="s">
        <v>151</v>
      </c>
      <c r="C156" s="190">
        <f t="shared" si="100"/>
        <v>0</v>
      </c>
      <c r="D156" s="265"/>
      <c r="E156" s="43"/>
      <c r="F156" s="93">
        <f t="shared" si="142"/>
        <v>0</v>
      </c>
      <c r="G156" s="230"/>
      <c r="H156" s="43"/>
      <c r="I156" s="87">
        <f t="shared" si="143"/>
        <v>0</v>
      </c>
      <c r="J156" s="265"/>
      <c r="K156" s="43"/>
      <c r="L156" s="93">
        <f t="shared" si="144"/>
        <v>0</v>
      </c>
      <c r="M156" s="230"/>
      <c r="N156" s="43"/>
      <c r="O156" s="87">
        <f t="shared" si="145"/>
        <v>0</v>
      </c>
      <c r="P156" s="311"/>
      <c r="Q156" s="331"/>
    </row>
    <row r="157" spans="1:17" ht="48" hidden="1" x14ac:dyDescent="0.25">
      <c r="A157" s="29">
        <v>2369</v>
      </c>
      <c r="B157" s="41" t="s">
        <v>152</v>
      </c>
      <c r="C157" s="190">
        <f t="shared" si="100"/>
        <v>0</v>
      </c>
      <c r="D157" s="265"/>
      <c r="E157" s="43"/>
      <c r="F157" s="93">
        <f t="shared" si="142"/>
        <v>0</v>
      </c>
      <c r="G157" s="230"/>
      <c r="H157" s="43"/>
      <c r="I157" s="87">
        <f t="shared" si="143"/>
        <v>0</v>
      </c>
      <c r="J157" s="265"/>
      <c r="K157" s="43"/>
      <c r="L157" s="93">
        <f t="shared" si="144"/>
        <v>0</v>
      </c>
      <c r="M157" s="230"/>
      <c r="N157" s="43"/>
      <c r="O157" s="87">
        <f t="shared" si="145"/>
        <v>0</v>
      </c>
      <c r="P157" s="311"/>
      <c r="Q157" s="331"/>
    </row>
    <row r="158" spans="1:17" x14ac:dyDescent="0.25">
      <c r="A158" s="70">
        <v>2370</v>
      </c>
      <c r="B158" s="55" t="s">
        <v>153</v>
      </c>
      <c r="C158" s="195">
        <f t="shared" si="100"/>
        <v>8699</v>
      </c>
      <c r="D158" s="262">
        <v>8520</v>
      </c>
      <c r="E158" s="156"/>
      <c r="F158" s="309">
        <f t="shared" si="142"/>
        <v>8520</v>
      </c>
      <c r="G158" s="232"/>
      <c r="H158" s="156"/>
      <c r="I158" s="309">
        <f t="shared" si="143"/>
        <v>0</v>
      </c>
      <c r="J158" s="262"/>
      <c r="K158" s="74"/>
      <c r="L158" s="172">
        <f t="shared" si="144"/>
        <v>0</v>
      </c>
      <c r="M158" s="232">
        <v>179</v>
      </c>
      <c r="N158" s="74"/>
      <c r="O158" s="153">
        <f t="shared" si="145"/>
        <v>179</v>
      </c>
      <c r="P158" s="313"/>
      <c r="Q158" s="331"/>
    </row>
    <row r="159" spans="1:17" hidden="1" x14ac:dyDescent="0.25">
      <c r="A159" s="70">
        <v>2380</v>
      </c>
      <c r="B159" s="55" t="s">
        <v>154</v>
      </c>
      <c r="C159" s="195">
        <f t="shared" si="100"/>
        <v>0</v>
      </c>
      <c r="D159" s="82">
        <f t="shared" ref="D159:E159" si="146">SUM(D160:D161)</f>
        <v>0</v>
      </c>
      <c r="E159" s="71">
        <f t="shared" si="146"/>
        <v>0</v>
      </c>
      <c r="F159" s="172">
        <f>SUM(F160:F161)</f>
        <v>0</v>
      </c>
      <c r="G159" s="229">
        <f t="shared" ref="G159:N159" si="147">SUM(G160:G161)</f>
        <v>0</v>
      </c>
      <c r="H159" s="71">
        <f t="shared" si="147"/>
        <v>0</v>
      </c>
      <c r="I159" s="153">
        <f t="shared" si="147"/>
        <v>0</v>
      </c>
      <c r="J159" s="82">
        <f t="shared" si="147"/>
        <v>0</v>
      </c>
      <c r="K159" s="71">
        <f t="shared" si="147"/>
        <v>0</v>
      </c>
      <c r="L159" s="172">
        <f t="shared" si="147"/>
        <v>0</v>
      </c>
      <c r="M159" s="229">
        <f t="shared" si="147"/>
        <v>0</v>
      </c>
      <c r="N159" s="71">
        <f t="shared" si="147"/>
        <v>0</v>
      </c>
      <c r="O159" s="153">
        <f>SUM(O160:O161)</f>
        <v>0</v>
      </c>
      <c r="P159" s="313"/>
      <c r="Q159" s="331"/>
    </row>
    <row r="160" spans="1:17" hidden="1" x14ac:dyDescent="0.25">
      <c r="A160" s="26">
        <v>2381</v>
      </c>
      <c r="B160" s="38" t="s">
        <v>155</v>
      </c>
      <c r="C160" s="189">
        <f t="shared" si="100"/>
        <v>0</v>
      </c>
      <c r="D160" s="264"/>
      <c r="E160" s="40"/>
      <c r="F160" s="175">
        <f t="shared" ref="F160:F163" si="148">D160+E160</f>
        <v>0</v>
      </c>
      <c r="G160" s="220"/>
      <c r="H160" s="40"/>
      <c r="I160" s="86">
        <f t="shared" ref="I160:I163" si="149">G160+H160</f>
        <v>0</v>
      </c>
      <c r="J160" s="264"/>
      <c r="K160" s="40"/>
      <c r="L160" s="175">
        <f t="shared" ref="L160:L163" si="150">J160+K160</f>
        <v>0</v>
      </c>
      <c r="M160" s="220"/>
      <c r="N160" s="40"/>
      <c r="O160" s="86">
        <f t="shared" ref="O160:O163" si="151">M160+N160</f>
        <v>0</v>
      </c>
      <c r="P160" s="310"/>
      <c r="Q160" s="331"/>
    </row>
    <row r="161" spans="1:17" ht="24" hidden="1" x14ac:dyDescent="0.25">
      <c r="A161" s="29">
        <v>2389</v>
      </c>
      <c r="B161" s="41" t="s">
        <v>156</v>
      </c>
      <c r="C161" s="190">
        <f t="shared" si="100"/>
        <v>0</v>
      </c>
      <c r="D161" s="265"/>
      <c r="E161" s="43"/>
      <c r="F161" s="93">
        <f t="shared" si="148"/>
        <v>0</v>
      </c>
      <c r="G161" s="230"/>
      <c r="H161" s="43"/>
      <c r="I161" s="87">
        <f t="shared" si="149"/>
        <v>0</v>
      </c>
      <c r="J161" s="265"/>
      <c r="K161" s="43"/>
      <c r="L161" s="93">
        <f t="shared" si="150"/>
        <v>0</v>
      </c>
      <c r="M161" s="230"/>
      <c r="N161" s="43"/>
      <c r="O161" s="87">
        <f t="shared" si="151"/>
        <v>0</v>
      </c>
      <c r="P161" s="311"/>
      <c r="Q161" s="331"/>
    </row>
    <row r="162" spans="1:17" hidden="1" x14ac:dyDescent="0.25">
      <c r="A162" s="70">
        <v>2390</v>
      </c>
      <c r="B162" s="55" t="s">
        <v>157</v>
      </c>
      <c r="C162" s="195">
        <f t="shared" si="100"/>
        <v>0</v>
      </c>
      <c r="D162" s="262"/>
      <c r="E162" s="74"/>
      <c r="F162" s="172">
        <f t="shared" si="148"/>
        <v>0</v>
      </c>
      <c r="G162" s="232"/>
      <c r="H162" s="74"/>
      <c r="I162" s="153">
        <f t="shared" si="149"/>
        <v>0</v>
      </c>
      <c r="J162" s="262"/>
      <c r="K162" s="74"/>
      <c r="L162" s="172">
        <f t="shared" si="150"/>
        <v>0</v>
      </c>
      <c r="M162" s="232"/>
      <c r="N162" s="74"/>
      <c r="O162" s="153">
        <f t="shared" si="151"/>
        <v>0</v>
      </c>
      <c r="P162" s="313"/>
      <c r="Q162" s="331"/>
    </row>
    <row r="163" spans="1:17" hidden="1" x14ac:dyDescent="0.25">
      <c r="A163" s="34">
        <v>2400</v>
      </c>
      <c r="B163" s="69" t="s">
        <v>158</v>
      </c>
      <c r="C163" s="188">
        <f t="shared" si="100"/>
        <v>0</v>
      </c>
      <c r="D163" s="249"/>
      <c r="E163" s="76"/>
      <c r="F163" s="174">
        <f t="shared" si="148"/>
        <v>0</v>
      </c>
      <c r="G163" s="234"/>
      <c r="H163" s="76"/>
      <c r="I163" s="120">
        <f t="shared" si="149"/>
        <v>0</v>
      </c>
      <c r="J163" s="249"/>
      <c r="K163" s="76"/>
      <c r="L163" s="174">
        <f t="shared" si="150"/>
        <v>0</v>
      </c>
      <c r="M163" s="234"/>
      <c r="N163" s="76"/>
      <c r="O163" s="120">
        <f t="shared" si="151"/>
        <v>0</v>
      </c>
      <c r="P163" s="317"/>
      <c r="Q163" s="331"/>
    </row>
    <row r="164" spans="1:17" ht="24" hidden="1" x14ac:dyDescent="0.25">
      <c r="A164" s="34">
        <v>2500</v>
      </c>
      <c r="B164" s="69" t="s">
        <v>159</v>
      </c>
      <c r="C164" s="188">
        <f t="shared" si="100"/>
        <v>0</v>
      </c>
      <c r="D164" s="127">
        <f t="shared" ref="D164:E164" si="152">SUM(D165,D170)</f>
        <v>0</v>
      </c>
      <c r="E164" s="36">
        <f t="shared" si="152"/>
        <v>0</v>
      </c>
      <c r="F164" s="174">
        <f>SUM(F165,F170)</f>
        <v>0</v>
      </c>
      <c r="G164" s="228">
        <f t="shared" ref="G164:O164" si="153">SUM(G165,G170)</f>
        <v>0</v>
      </c>
      <c r="H164" s="36">
        <f t="shared" si="153"/>
        <v>0</v>
      </c>
      <c r="I164" s="120">
        <f t="shared" si="153"/>
        <v>0</v>
      </c>
      <c r="J164" s="127">
        <f t="shared" si="153"/>
        <v>0</v>
      </c>
      <c r="K164" s="36">
        <f t="shared" si="153"/>
        <v>0</v>
      </c>
      <c r="L164" s="174">
        <f t="shared" si="153"/>
        <v>0</v>
      </c>
      <c r="M164" s="228">
        <f t="shared" si="153"/>
        <v>0</v>
      </c>
      <c r="N164" s="36">
        <f t="shared" si="153"/>
        <v>0</v>
      </c>
      <c r="O164" s="120">
        <f t="shared" si="153"/>
        <v>0</v>
      </c>
      <c r="P164" s="440"/>
      <c r="Q164" s="331"/>
    </row>
    <row r="165" spans="1:17" ht="16.5" hidden="1" customHeight="1" x14ac:dyDescent="0.25">
      <c r="A165" s="594">
        <v>2510</v>
      </c>
      <c r="B165" s="38" t="s">
        <v>160</v>
      </c>
      <c r="C165" s="189">
        <f t="shared" si="100"/>
        <v>0</v>
      </c>
      <c r="D165" s="128">
        <f t="shared" ref="D165:E165" si="154">SUM(D166:D169)</f>
        <v>0</v>
      </c>
      <c r="E165" s="75">
        <f t="shared" si="154"/>
        <v>0</v>
      </c>
      <c r="F165" s="175">
        <f>SUM(F166:F169)</f>
        <v>0</v>
      </c>
      <c r="G165" s="233">
        <f t="shared" ref="G165:O165" si="155">SUM(G166:G169)</f>
        <v>0</v>
      </c>
      <c r="H165" s="75">
        <f t="shared" si="155"/>
        <v>0</v>
      </c>
      <c r="I165" s="86">
        <f t="shared" si="155"/>
        <v>0</v>
      </c>
      <c r="J165" s="128">
        <f t="shared" si="155"/>
        <v>0</v>
      </c>
      <c r="K165" s="75">
        <f t="shared" si="155"/>
        <v>0</v>
      </c>
      <c r="L165" s="175">
        <f t="shared" si="155"/>
        <v>0</v>
      </c>
      <c r="M165" s="233">
        <f t="shared" si="155"/>
        <v>0</v>
      </c>
      <c r="N165" s="75">
        <f t="shared" si="155"/>
        <v>0</v>
      </c>
      <c r="O165" s="158">
        <f t="shared" si="155"/>
        <v>0</v>
      </c>
      <c r="P165" s="323"/>
      <c r="Q165" s="331"/>
    </row>
    <row r="166" spans="1:17" ht="24" hidden="1" x14ac:dyDescent="0.25">
      <c r="A166" s="30">
        <v>2512</v>
      </c>
      <c r="B166" s="41" t="s">
        <v>161</v>
      </c>
      <c r="C166" s="190">
        <f t="shared" si="100"/>
        <v>0</v>
      </c>
      <c r="D166" s="265"/>
      <c r="E166" s="43"/>
      <c r="F166" s="93">
        <f t="shared" ref="F166:F171" si="156">D166+E166</f>
        <v>0</v>
      </c>
      <c r="G166" s="230"/>
      <c r="H166" s="43"/>
      <c r="I166" s="87">
        <f t="shared" ref="I166:I171" si="157">G166+H166</f>
        <v>0</v>
      </c>
      <c r="J166" s="265"/>
      <c r="K166" s="43"/>
      <c r="L166" s="93">
        <f t="shared" ref="L166:L171" si="158">J166+K166</f>
        <v>0</v>
      </c>
      <c r="M166" s="230"/>
      <c r="N166" s="43"/>
      <c r="O166" s="87">
        <f t="shared" ref="O166:O171" si="159">M166+N166</f>
        <v>0</v>
      </c>
      <c r="P166" s="311"/>
      <c r="Q166" s="331"/>
    </row>
    <row r="167" spans="1:17" ht="36" hidden="1" x14ac:dyDescent="0.25">
      <c r="A167" s="30">
        <v>2513</v>
      </c>
      <c r="B167" s="41" t="s">
        <v>162</v>
      </c>
      <c r="C167" s="190">
        <f t="shared" si="100"/>
        <v>0</v>
      </c>
      <c r="D167" s="265"/>
      <c r="E167" s="43"/>
      <c r="F167" s="93">
        <f t="shared" si="156"/>
        <v>0</v>
      </c>
      <c r="G167" s="230"/>
      <c r="H167" s="43"/>
      <c r="I167" s="87">
        <f t="shared" si="157"/>
        <v>0</v>
      </c>
      <c r="J167" s="265"/>
      <c r="K167" s="43"/>
      <c r="L167" s="93">
        <f t="shared" si="158"/>
        <v>0</v>
      </c>
      <c r="M167" s="230"/>
      <c r="N167" s="43"/>
      <c r="O167" s="87">
        <f t="shared" si="159"/>
        <v>0</v>
      </c>
      <c r="P167" s="311"/>
      <c r="Q167" s="331"/>
    </row>
    <row r="168" spans="1:17" ht="24" hidden="1" x14ac:dyDescent="0.25">
      <c r="A168" s="30">
        <v>2515</v>
      </c>
      <c r="B168" s="41" t="s">
        <v>163</v>
      </c>
      <c r="C168" s="190">
        <f t="shared" si="100"/>
        <v>0</v>
      </c>
      <c r="D168" s="265"/>
      <c r="E168" s="43"/>
      <c r="F168" s="93">
        <f t="shared" si="156"/>
        <v>0</v>
      </c>
      <c r="G168" s="230"/>
      <c r="H168" s="43"/>
      <c r="I168" s="87">
        <f t="shared" si="157"/>
        <v>0</v>
      </c>
      <c r="J168" s="265"/>
      <c r="K168" s="43"/>
      <c r="L168" s="93">
        <f t="shared" si="158"/>
        <v>0</v>
      </c>
      <c r="M168" s="230"/>
      <c r="N168" s="43"/>
      <c r="O168" s="87">
        <f t="shared" si="159"/>
        <v>0</v>
      </c>
      <c r="P168" s="311"/>
      <c r="Q168" s="331"/>
    </row>
    <row r="169" spans="1:17" ht="24" hidden="1" x14ac:dyDescent="0.25">
      <c r="A169" s="30">
        <v>2519</v>
      </c>
      <c r="B169" s="41" t="s">
        <v>164</v>
      </c>
      <c r="C169" s="190">
        <f t="shared" si="100"/>
        <v>0</v>
      </c>
      <c r="D169" s="265"/>
      <c r="E169" s="43"/>
      <c r="F169" s="93">
        <f t="shared" si="156"/>
        <v>0</v>
      </c>
      <c r="G169" s="230"/>
      <c r="H169" s="43"/>
      <c r="I169" s="87">
        <f t="shared" si="157"/>
        <v>0</v>
      </c>
      <c r="J169" s="265"/>
      <c r="K169" s="43"/>
      <c r="L169" s="93">
        <f t="shared" si="158"/>
        <v>0</v>
      </c>
      <c r="M169" s="230"/>
      <c r="N169" s="43"/>
      <c r="O169" s="87">
        <f t="shared" si="159"/>
        <v>0</v>
      </c>
      <c r="P169" s="311"/>
      <c r="Q169" s="331"/>
    </row>
    <row r="170" spans="1:17" ht="24" hidden="1" x14ac:dyDescent="0.25">
      <c r="A170" s="72">
        <v>2520</v>
      </c>
      <c r="B170" s="41" t="s">
        <v>165</v>
      </c>
      <c r="C170" s="190">
        <f t="shared" si="100"/>
        <v>0</v>
      </c>
      <c r="D170" s="265"/>
      <c r="E170" s="43"/>
      <c r="F170" s="93">
        <f t="shared" si="156"/>
        <v>0</v>
      </c>
      <c r="G170" s="230"/>
      <c r="H170" s="43"/>
      <c r="I170" s="87">
        <f t="shared" si="157"/>
        <v>0</v>
      </c>
      <c r="J170" s="265"/>
      <c r="K170" s="43"/>
      <c r="L170" s="93">
        <f t="shared" si="158"/>
        <v>0</v>
      </c>
      <c r="M170" s="230"/>
      <c r="N170" s="43"/>
      <c r="O170" s="87">
        <f t="shared" si="159"/>
        <v>0</v>
      </c>
      <c r="P170" s="311"/>
      <c r="Q170" s="331"/>
    </row>
    <row r="171" spans="1:17" s="77" customFormat="1" ht="48" hidden="1" x14ac:dyDescent="0.25">
      <c r="A171" s="17">
        <v>2800</v>
      </c>
      <c r="B171" s="38" t="s">
        <v>166</v>
      </c>
      <c r="C171" s="189">
        <f t="shared" si="100"/>
        <v>0</v>
      </c>
      <c r="D171" s="264"/>
      <c r="E171" s="40"/>
      <c r="F171" s="407">
        <f t="shared" si="156"/>
        <v>0</v>
      </c>
      <c r="G171" s="212"/>
      <c r="H171" s="28"/>
      <c r="I171" s="408">
        <f t="shared" si="157"/>
        <v>0</v>
      </c>
      <c r="J171" s="245"/>
      <c r="K171" s="28"/>
      <c r="L171" s="407">
        <f t="shared" si="158"/>
        <v>0</v>
      </c>
      <c r="M171" s="212"/>
      <c r="N171" s="28"/>
      <c r="O171" s="408">
        <f t="shared" si="159"/>
        <v>0</v>
      </c>
      <c r="P171" s="293"/>
      <c r="Q171" s="341"/>
    </row>
    <row r="172" spans="1:17" hidden="1" x14ac:dyDescent="0.25">
      <c r="A172" s="67">
        <v>3000</v>
      </c>
      <c r="B172" s="67" t="s">
        <v>167</v>
      </c>
      <c r="C172" s="200">
        <f t="shared" si="100"/>
        <v>0</v>
      </c>
      <c r="D172" s="134">
        <f t="shared" ref="D172:E172" si="160">SUM(D173,D183)</f>
        <v>0</v>
      </c>
      <c r="E172" s="68">
        <f t="shared" si="160"/>
        <v>0</v>
      </c>
      <c r="F172" s="170">
        <f>SUM(F173,F183)</f>
        <v>0</v>
      </c>
      <c r="G172" s="227">
        <f t="shared" ref="G172:N172" si="161">SUM(G173,G183)</f>
        <v>0</v>
      </c>
      <c r="H172" s="68">
        <f t="shared" si="161"/>
        <v>0</v>
      </c>
      <c r="I172" s="122">
        <f t="shared" si="161"/>
        <v>0</v>
      </c>
      <c r="J172" s="134">
        <f t="shared" si="161"/>
        <v>0</v>
      </c>
      <c r="K172" s="68">
        <f t="shared" si="161"/>
        <v>0</v>
      </c>
      <c r="L172" s="170">
        <f t="shared" si="161"/>
        <v>0</v>
      </c>
      <c r="M172" s="227">
        <f t="shared" si="161"/>
        <v>0</v>
      </c>
      <c r="N172" s="68">
        <f t="shared" si="161"/>
        <v>0</v>
      </c>
      <c r="O172" s="122">
        <f>SUM(O173,O183)</f>
        <v>0</v>
      </c>
      <c r="P172" s="439"/>
      <c r="Q172" s="331"/>
    </row>
    <row r="173" spans="1:17" ht="24" hidden="1" x14ac:dyDescent="0.25">
      <c r="A173" s="34">
        <v>3200</v>
      </c>
      <c r="B173" s="78" t="s">
        <v>168</v>
      </c>
      <c r="C173" s="188">
        <f t="shared" si="100"/>
        <v>0</v>
      </c>
      <c r="D173" s="127">
        <f t="shared" ref="D173:E173" si="162">SUM(D174,D178)</f>
        <v>0</v>
      </c>
      <c r="E173" s="36">
        <f t="shared" si="162"/>
        <v>0</v>
      </c>
      <c r="F173" s="174">
        <f>SUM(F174,F178)</f>
        <v>0</v>
      </c>
      <c r="G173" s="228">
        <f t="shared" ref="G173:O173" si="163">SUM(G174,G178)</f>
        <v>0</v>
      </c>
      <c r="H173" s="36">
        <f t="shared" si="163"/>
        <v>0</v>
      </c>
      <c r="I173" s="120">
        <f t="shared" si="163"/>
        <v>0</v>
      </c>
      <c r="J173" s="127">
        <f t="shared" si="163"/>
        <v>0</v>
      </c>
      <c r="K173" s="36">
        <f t="shared" si="163"/>
        <v>0</v>
      </c>
      <c r="L173" s="174">
        <f t="shared" si="163"/>
        <v>0</v>
      </c>
      <c r="M173" s="228">
        <f t="shared" si="163"/>
        <v>0</v>
      </c>
      <c r="N173" s="36">
        <f t="shared" si="163"/>
        <v>0</v>
      </c>
      <c r="O173" s="121">
        <f t="shared" si="163"/>
        <v>0</v>
      </c>
      <c r="P173" s="440"/>
      <c r="Q173" s="331"/>
    </row>
    <row r="174" spans="1:17" ht="36" hidden="1" x14ac:dyDescent="0.25">
      <c r="A174" s="594">
        <v>3260</v>
      </c>
      <c r="B174" s="38" t="s">
        <v>169</v>
      </c>
      <c r="C174" s="189">
        <f t="shared" si="100"/>
        <v>0</v>
      </c>
      <c r="D174" s="128">
        <f t="shared" ref="D174:E174" si="164">SUM(D175:D177)</f>
        <v>0</v>
      </c>
      <c r="E174" s="75">
        <f t="shared" si="164"/>
        <v>0</v>
      </c>
      <c r="F174" s="175">
        <f>SUM(F175:F177)</f>
        <v>0</v>
      </c>
      <c r="G174" s="233">
        <f t="shared" ref="G174:N174" si="165">SUM(G175:G177)</f>
        <v>0</v>
      </c>
      <c r="H174" s="75">
        <f t="shared" si="165"/>
        <v>0</v>
      </c>
      <c r="I174" s="86">
        <f t="shared" si="165"/>
        <v>0</v>
      </c>
      <c r="J174" s="128">
        <f t="shared" si="165"/>
        <v>0</v>
      </c>
      <c r="K174" s="75">
        <f t="shared" si="165"/>
        <v>0</v>
      </c>
      <c r="L174" s="175">
        <f t="shared" si="165"/>
        <v>0</v>
      </c>
      <c r="M174" s="233">
        <f t="shared" si="165"/>
        <v>0</v>
      </c>
      <c r="N174" s="75">
        <f t="shared" si="165"/>
        <v>0</v>
      </c>
      <c r="O174" s="86">
        <f>SUM(O175:O177)</f>
        <v>0</v>
      </c>
      <c r="P174" s="310"/>
      <c r="Q174" s="331"/>
    </row>
    <row r="175" spans="1:17" ht="24" hidden="1" x14ac:dyDescent="0.25">
      <c r="A175" s="30">
        <v>3261</v>
      </c>
      <c r="B175" s="41" t="s">
        <v>170</v>
      </c>
      <c r="C175" s="190">
        <f t="shared" si="100"/>
        <v>0</v>
      </c>
      <c r="D175" s="265"/>
      <c r="E175" s="43"/>
      <c r="F175" s="93">
        <f t="shared" ref="F175:F177" si="166">D175+E175</f>
        <v>0</v>
      </c>
      <c r="G175" s="230"/>
      <c r="H175" s="43"/>
      <c r="I175" s="87">
        <f t="shared" ref="I175:I177" si="167">G175+H175</f>
        <v>0</v>
      </c>
      <c r="J175" s="265"/>
      <c r="K175" s="43"/>
      <c r="L175" s="93">
        <f t="shared" ref="L175:L177" si="168">J175+K175</f>
        <v>0</v>
      </c>
      <c r="M175" s="230"/>
      <c r="N175" s="43"/>
      <c r="O175" s="87">
        <f t="shared" ref="O175:O177" si="169">M175+N175</f>
        <v>0</v>
      </c>
      <c r="P175" s="311"/>
      <c r="Q175" s="331"/>
    </row>
    <row r="176" spans="1:17" ht="36" hidden="1" x14ac:dyDescent="0.25">
      <c r="A176" s="30">
        <v>3262</v>
      </c>
      <c r="B176" s="41" t="s">
        <v>171</v>
      </c>
      <c r="C176" s="190">
        <f t="shared" si="100"/>
        <v>0</v>
      </c>
      <c r="D176" s="265"/>
      <c r="E176" s="43"/>
      <c r="F176" s="93">
        <f t="shared" si="166"/>
        <v>0</v>
      </c>
      <c r="G176" s="230"/>
      <c r="H176" s="43"/>
      <c r="I176" s="87">
        <f t="shared" si="167"/>
        <v>0</v>
      </c>
      <c r="J176" s="265"/>
      <c r="K176" s="43"/>
      <c r="L176" s="93">
        <f t="shared" si="168"/>
        <v>0</v>
      </c>
      <c r="M176" s="230"/>
      <c r="N176" s="43"/>
      <c r="O176" s="87">
        <f t="shared" si="169"/>
        <v>0</v>
      </c>
      <c r="P176" s="311"/>
      <c r="Q176" s="331"/>
    </row>
    <row r="177" spans="1:17" ht="24" hidden="1" x14ac:dyDescent="0.25">
      <c r="A177" s="30">
        <v>3263</v>
      </c>
      <c r="B177" s="41" t="s">
        <v>172</v>
      </c>
      <c r="C177" s="190">
        <f t="shared" ref="C177:C240" si="170">SUM(F177,I177,L177,O177)</f>
        <v>0</v>
      </c>
      <c r="D177" s="265"/>
      <c r="E177" s="43"/>
      <c r="F177" s="93">
        <f t="shared" si="166"/>
        <v>0</v>
      </c>
      <c r="G177" s="230"/>
      <c r="H177" s="43"/>
      <c r="I177" s="87">
        <f t="shared" si="167"/>
        <v>0</v>
      </c>
      <c r="J177" s="265"/>
      <c r="K177" s="43"/>
      <c r="L177" s="93">
        <f t="shared" si="168"/>
        <v>0</v>
      </c>
      <c r="M177" s="230"/>
      <c r="N177" s="43"/>
      <c r="O177" s="87">
        <f t="shared" si="169"/>
        <v>0</v>
      </c>
      <c r="P177" s="311"/>
      <c r="Q177" s="331"/>
    </row>
    <row r="178" spans="1:17" ht="84" hidden="1" x14ac:dyDescent="0.25">
      <c r="A178" s="594">
        <v>3290</v>
      </c>
      <c r="B178" s="38" t="s">
        <v>300</v>
      </c>
      <c r="C178" s="201">
        <f t="shared" si="170"/>
        <v>0</v>
      </c>
      <c r="D178" s="128">
        <f t="shared" ref="D178:E178" si="171">SUM(D179:D182)</f>
        <v>0</v>
      </c>
      <c r="E178" s="75">
        <f t="shared" si="171"/>
        <v>0</v>
      </c>
      <c r="F178" s="175">
        <f>SUM(F179:F182)</f>
        <v>0</v>
      </c>
      <c r="G178" s="233">
        <f t="shared" ref="G178:O178" si="172">SUM(G179:G182)</f>
        <v>0</v>
      </c>
      <c r="H178" s="75">
        <f t="shared" si="172"/>
        <v>0</v>
      </c>
      <c r="I178" s="86">
        <f t="shared" si="172"/>
        <v>0</v>
      </c>
      <c r="J178" s="128">
        <f t="shared" si="172"/>
        <v>0</v>
      </c>
      <c r="K178" s="75">
        <f t="shared" si="172"/>
        <v>0</v>
      </c>
      <c r="L178" s="175">
        <f t="shared" si="172"/>
        <v>0</v>
      </c>
      <c r="M178" s="233">
        <f t="shared" si="172"/>
        <v>0</v>
      </c>
      <c r="N178" s="75">
        <f t="shared" si="172"/>
        <v>0</v>
      </c>
      <c r="O178" s="159">
        <f t="shared" si="172"/>
        <v>0</v>
      </c>
      <c r="P178" s="320"/>
      <c r="Q178" s="331"/>
    </row>
    <row r="179" spans="1:17" ht="72" hidden="1" x14ac:dyDescent="0.25">
      <c r="A179" s="30">
        <v>3291</v>
      </c>
      <c r="B179" s="41" t="s">
        <v>173</v>
      </c>
      <c r="C179" s="190">
        <f t="shared" si="170"/>
        <v>0</v>
      </c>
      <c r="D179" s="265"/>
      <c r="E179" s="43"/>
      <c r="F179" s="93">
        <f t="shared" ref="F179:F182" si="173">D179+E179</f>
        <v>0</v>
      </c>
      <c r="G179" s="230"/>
      <c r="H179" s="43"/>
      <c r="I179" s="87">
        <f t="shared" ref="I179:I182" si="174">G179+H179</f>
        <v>0</v>
      </c>
      <c r="J179" s="265"/>
      <c r="K179" s="43"/>
      <c r="L179" s="93">
        <f t="shared" ref="L179:L182" si="175">J179+K179</f>
        <v>0</v>
      </c>
      <c r="M179" s="230"/>
      <c r="N179" s="43"/>
      <c r="O179" s="87">
        <f t="shared" ref="O179:O182" si="176">M179+N179</f>
        <v>0</v>
      </c>
      <c r="P179" s="311"/>
      <c r="Q179" s="331"/>
    </row>
    <row r="180" spans="1:17" ht="72" hidden="1" x14ac:dyDescent="0.25">
      <c r="A180" s="30">
        <v>3292</v>
      </c>
      <c r="B180" s="41" t="s">
        <v>174</v>
      </c>
      <c r="C180" s="190">
        <f t="shared" si="170"/>
        <v>0</v>
      </c>
      <c r="D180" s="265"/>
      <c r="E180" s="43"/>
      <c r="F180" s="93">
        <f t="shared" si="173"/>
        <v>0</v>
      </c>
      <c r="G180" s="230"/>
      <c r="H180" s="43"/>
      <c r="I180" s="87">
        <f t="shared" si="174"/>
        <v>0</v>
      </c>
      <c r="J180" s="265"/>
      <c r="K180" s="43"/>
      <c r="L180" s="93">
        <f t="shared" si="175"/>
        <v>0</v>
      </c>
      <c r="M180" s="230"/>
      <c r="N180" s="43"/>
      <c r="O180" s="87">
        <f t="shared" si="176"/>
        <v>0</v>
      </c>
      <c r="P180" s="311"/>
      <c r="Q180" s="331"/>
    </row>
    <row r="181" spans="1:17" ht="72" hidden="1" x14ac:dyDescent="0.25">
      <c r="A181" s="30">
        <v>3293</v>
      </c>
      <c r="B181" s="41" t="s">
        <v>175</v>
      </c>
      <c r="C181" s="190">
        <f t="shared" si="170"/>
        <v>0</v>
      </c>
      <c r="D181" s="265"/>
      <c r="E181" s="43"/>
      <c r="F181" s="93">
        <f t="shared" si="173"/>
        <v>0</v>
      </c>
      <c r="G181" s="230"/>
      <c r="H181" s="43"/>
      <c r="I181" s="87">
        <f t="shared" si="174"/>
        <v>0</v>
      </c>
      <c r="J181" s="265"/>
      <c r="K181" s="43"/>
      <c r="L181" s="93">
        <f t="shared" si="175"/>
        <v>0</v>
      </c>
      <c r="M181" s="230"/>
      <c r="N181" s="43"/>
      <c r="O181" s="87">
        <f t="shared" si="176"/>
        <v>0</v>
      </c>
      <c r="P181" s="311"/>
      <c r="Q181" s="331"/>
    </row>
    <row r="182" spans="1:17" ht="60" hidden="1" x14ac:dyDescent="0.25">
      <c r="A182" s="79">
        <v>3294</v>
      </c>
      <c r="B182" s="41" t="s">
        <v>176</v>
      </c>
      <c r="C182" s="201">
        <f t="shared" si="170"/>
        <v>0</v>
      </c>
      <c r="D182" s="266"/>
      <c r="E182" s="80"/>
      <c r="F182" s="443">
        <f t="shared" si="173"/>
        <v>0</v>
      </c>
      <c r="G182" s="235"/>
      <c r="H182" s="80"/>
      <c r="I182" s="159">
        <f t="shared" si="174"/>
        <v>0</v>
      </c>
      <c r="J182" s="266"/>
      <c r="K182" s="80"/>
      <c r="L182" s="443">
        <f t="shared" si="175"/>
        <v>0</v>
      </c>
      <c r="M182" s="235"/>
      <c r="N182" s="80"/>
      <c r="O182" s="159">
        <f t="shared" si="176"/>
        <v>0</v>
      </c>
      <c r="P182" s="320"/>
      <c r="Q182" s="331"/>
    </row>
    <row r="183" spans="1:17" ht="48" hidden="1" x14ac:dyDescent="0.25">
      <c r="A183" s="49">
        <v>3300</v>
      </c>
      <c r="B183" s="78" t="s">
        <v>177</v>
      </c>
      <c r="C183" s="202">
        <f t="shared" si="170"/>
        <v>0</v>
      </c>
      <c r="D183" s="135">
        <f t="shared" ref="D183:E183" si="177">SUM(D184:D185)</f>
        <v>0</v>
      </c>
      <c r="E183" s="81">
        <f t="shared" si="177"/>
        <v>0</v>
      </c>
      <c r="F183" s="171">
        <f>SUM(F184:F185)</f>
        <v>0</v>
      </c>
      <c r="G183" s="236">
        <f t="shared" ref="G183:O183" si="178">SUM(G184:G185)</f>
        <v>0</v>
      </c>
      <c r="H183" s="81">
        <f t="shared" si="178"/>
        <v>0</v>
      </c>
      <c r="I183" s="121">
        <f t="shared" si="178"/>
        <v>0</v>
      </c>
      <c r="J183" s="135">
        <f t="shared" si="178"/>
        <v>0</v>
      </c>
      <c r="K183" s="81">
        <f t="shared" si="178"/>
        <v>0</v>
      </c>
      <c r="L183" s="171">
        <f t="shared" si="178"/>
        <v>0</v>
      </c>
      <c r="M183" s="236">
        <f t="shared" si="178"/>
        <v>0</v>
      </c>
      <c r="N183" s="81">
        <f t="shared" si="178"/>
        <v>0</v>
      </c>
      <c r="O183" s="121">
        <f t="shared" si="178"/>
        <v>0</v>
      </c>
      <c r="P183" s="440"/>
      <c r="Q183" s="331"/>
    </row>
    <row r="184" spans="1:17" ht="48" hidden="1" x14ac:dyDescent="0.25">
      <c r="A184" s="54">
        <v>3310</v>
      </c>
      <c r="B184" s="55" t="s">
        <v>178</v>
      </c>
      <c r="C184" s="195">
        <f t="shared" si="170"/>
        <v>0</v>
      </c>
      <c r="D184" s="262"/>
      <c r="E184" s="74"/>
      <c r="F184" s="172">
        <f t="shared" ref="F184:F185" si="179">D184+E184</f>
        <v>0</v>
      </c>
      <c r="G184" s="232"/>
      <c r="H184" s="74"/>
      <c r="I184" s="153">
        <f t="shared" ref="I184:I185" si="180">G184+H184</f>
        <v>0</v>
      </c>
      <c r="J184" s="262"/>
      <c r="K184" s="74"/>
      <c r="L184" s="172">
        <f t="shared" ref="L184:L185" si="181">J184+K184</f>
        <v>0</v>
      </c>
      <c r="M184" s="232"/>
      <c r="N184" s="74"/>
      <c r="O184" s="153">
        <f t="shared" ref="O184:O185" si="182">M184+N184</f>
        <v>0</v>
      </c>
      <c r="P184" s="313"/>
      <c r="Q184" s="331"/>
    </row>
    <row r="185" spans="1:17" ht="60" hidden="1" x14ac:dyDescent="0.25">
      <c r="A185" s="27">
        <v>3320</v>
      </c>
      <c r="B185" s="38" t="s">
        <v>179</v>
      </c>
      <c r="C185" s="189">
        <f t="shared" si="170"/>
        <v>0</v>
      </c>
      <c r="D185" s="264"/>
      <c r="E185" s="40"/>
      <c r="F185" s="175">
        <f t="shared" si="179"/>
        <v>0</v>
      </c>
      <c r="G185" s="220"/>
      <c r="H185" s="40"/>
      <c r="I185" s="86">
        <f t="shared" si="180"/>
        <v>0</v>
      </c>
      <c r="J185" s="264"/>
      <c r="K185" s="40"/>
      <c r="L185" s="175">
        <f t="shared" si="181"/>
        <v>0</v>
      </c>
      <c r="M185" s="220"/>
      <c r="N185" s="40"/>
      <c r="O185" s="86">
        <f t="shared" si="182"/>
        <v>0</v>
      </c>
      <c r="P185" s="310"/>
      <c r="Q185" s="331"/>
    </row>
    <row r="186" spans="1:17" hidden="1" x14ac:dyDescent="0.25">
      <c r="A186" s="83">
        <v>4000</v>
      </c>
      <c r="B186" s="67" t="s">
        <v>180</v>
      </c>
      <c r="C186" s="200">
        <f t="shared" si="170"/>
        <v>0</v>
      </c>
      <c r="D186" s="134">
        <f t="shared" ref="D186:E186" si="183">SUM(D187,D190)</f>
        <v>0</v>
      </c>
      <c r="E186" s="68">
        <f t="shared" si="183"/>
        <v>0</v>
      </c>
      <c r="F186" s="170">
        <f>SUM(F187,F190)</f>
        <v>0</v>
      </c>
      <c r="G186" s="227">
        <f t="shared" ref="G186:N186" si="184">SUM(G187,G190)</f>
        <v>0</v>
      </c>
      <c r="H186" s="68">
        <f t="shared" si="184"/>
        <v>0</v>
      </c>
      <c r="I186" s="122">
        <f t="shared" si="184"/>
        <v>0</v>
      </c>
      <c r="J186" s="134">
        <f t="shared" si="184"/>
        <v>0</v>
      </c>
      <c r="K186" s="68">
        <f t="shared" si="184"/>
        <v>0</v>
      </c>
      <c r="L186" s="170">
        <f t="shared" si="184"/>
        <v>0</v>
      </c>
      <c r="M186" s="227">
        <f t="shared" si="184"/>
        <v>0</v>
      </c>
      <c r="N186" s="68">
        <f t="shared" si="184"/>
        <v>0</v>
      </c>
      <c r="O186" s="122">
        <f>SUM(O187,O190)</f>
        <v>0</v>
      </c>
      <c r="P186" s="439"/>
      <c r="Q186" s="331"/>
    </row>
    <row r="187" spans="1:17" ht="24" hidden="1" x14ac:dyDescent="0.25">
      <c r="A187" s="84">
        <v>4200</v>
      </c>
      <c r="B187" s="69" t="s">
        <v>181</v>
      </c>
      <c r="C187" s="188">
        <f t="shared" si="170"/>
        <v>0</v>
      </c>
      <c r="D187" s="127">
        <f t="shared" ref="D187:E187" si="185">SUM(D188,D189)</f>
        <v>0</v>
      </c>
      <c r="E187" s="36">
        <f t="shared" si="185"/>
        <v>0</v>
      </c>
      <c r="F187" s="174">
        <f>SUM(F188,F189)</f>
        <v>0</v>
      </c>
      <c r="G187" s="228">
        <f t="shared" ref="G187:N187" si="186">SUM(G188,G189)</f>
        <v>0</v>
      </c>
      <c r="H187" s="36">
        <f t="shared" si="186"/>
        <v>0</v>
      </c>
      <c r="I187" s="120">
        <f t="shared" si="186"/>
        <v>0</v>
      </c>
      <c r="J187" s="127">
        <f t="shared" si="186"/>
        <v>0</v>
      </c>
      <c r="K187" s="36">
        <f t="shared" si="186"/>
        <v>0</v>
      </c>
      <c r="L187" s="174">
        <f t="shared" si="186"/>
        <v>0</v>
      </c>
      <c r="M187" s="228">
        <f t="shared" si="186"/>
        <v>0</v>
      </c>
      <c r="N187" s="36">
        <f t="shared" si="186"/>
        <v>0</v>
      </c>
      <c r="O187" s="120">
        <f>SUM(O188,O189)</f>
        <v>0</v>
      </c>
      <c r="P187" s="317"/>
      <c r="Q187" s="331"/>
    </row>
    <row r="188" spans="1:17" ht="36" hidden="1" x14ac:dyDescent="0.25">
      <c r="A188" s="594">
        <v>4240</v>
      </c>
      <c r="B188" s="38" t="s">
        <v>182</v>
      </c>
      <c r="C188" s="189">
        <f t="shared" si="170"/>
        <v>0</v>
      </c>
      <c r="D188" s="264"/>
      <c r="E188" s="40"/>
      <c r="F188" s="175">
        <f t="shared" ref="F188:F189" si="187">D188+E188</f>
        <v>0</v>
      </c>
      <c r="G188" s="220"/>
      <c r="H188" s="40"/>
      <c r="I188" s="86">
        <f t="shared" ref="I188:I189" si="188">G188+H188</f>
        <v>0</v>
      </c>
      <c r="J188" s="264"/>
      <c r="K188" s="40"/>
      <c r="L188" s="175">
        <f t="shared" ref="L188:L189" si="189">J188+K188</f>
        <v>0</v>
      </c>
      <c r="M188" s="220"/>
      <c r="N188" s="40"/>
      <c r="O188" s="86">
        <f t="shared" ref="O188:O189" si="190">M188+N188</f>
        <v>0</v>
      </c>
      <c r="P188" s="310"/>
      <c r="Q188" s="331"/>
    </row>
    <row r="189" spans="1:17" ht="24" hidden="1" x14ac:dyDescent="0.25">
      <c r="A189" s="72">
        <v>4250</v>
      </c>
      <c r="B189" s="41" t="s">
        <v>183</v>
      </c>
      <c r="C189" s="190">
        <f t="shared" si="170"/>
        <v>0</v>
      </c>
      <c r="D189" s="265"/>
      <c r="E189" s="43"/>
      <c r="F189" s="93">
        <f t="shared" si="187"/>
        <v>0</v>
      </c>
      <c r="G189" s="230"/>
      <c r="H189" s="43"/>
      <c r="I189" s="87">
        <f t="shared" si="188"/>
        <v>0</v>
      </c>
      <c r="J189" s="265"/>
      <c r="K189" s="43"/>
      <c r="L189" s="93">
        <f t="shared" si="189"/>
        <v>0</v>
      </c>
      <c r="M189" s="230"/>
      <c r="N189" s="43"/>
      <c r="O189" s="87">
        <f t="shared" si="190"/>
        <v>0</v>
      </c>
      <c r="P189" s="311"/>
      <c r="Q189" s="331"/>
    </row>
    <row r="190" spans="1:17" hidden="1" x14ac:dyDescent="0.25">
      <c r="A190" s="34">
        <v>4300</v>
      </c>
      <c r="B190" s="69" t="s">
        <v>184</v>
      </c>
      <c r="C190" s="188">
        <f t="shared" si="170"/>
        <v>0</v>
      </c>
      <c r="D190" s="127">
        <f t="shared" ref="D190:E190" si="191">SUM(D191)</f>
        <v>0</v>
      </c>
      <c r="E190" s="36">
        <f t="shared" si="191"/>
        <v>0</v>
      </c>
      <c r="F190" s="174">
        <f>SUM(F191)</f>
        <v>0</v>
      </c>
      <c r="G190" s="228">
        <f t="shared" ref="G190:N190" si="192">SUM(G191)</f>
        <v>0</v>
      </c>
      <c r="H190" s="36">
        <f t="shared" si="192"/>
        <v>0</v>
      </c>
      <c r="I190" s="120">
        <f t="shared" si="192"/>
        <v>0</v>
      </c>
      <c r="J190" s="127">
        <f t="shared" si="192"/>
        <v>0</v>
      </c>
      <c r="K190" s="36">
        <f t="shared" si="192"/>
        <v>0</v>
      </c>
      <c r="L190" s="174">
        <f t="shared" si="192"/>
        <v>0</v>
      </c>
      <c r="M190" s="228">
        <f t="shared" si="192"/>
        <v>0</v>
      </c>
      <c r="N190" s="36">
        <f t="shared" si="192"/>
        <v>0</v>
      </c>
      <c r="O190" s="120">
        <f>SUM(O191)</f>
        <v>0</v>
      </c>
      <c r="P190" s="317"/>
      <c r="Q190" s="331"/>
    </row>
    <row r="191" spans="1:17" ht="24" hidden="1" x14ac:dyDescent="0.25">
      <c r="A191" s="594">
        <v>4310</v>
      </c>
      <c r="B191" s="38" t="s">
        <v>185</v>
      </c>
      <c r="C191" s="189">
        <f t="shared" si="170"/>
        <v>0</v>
      </c>
      <c r="D191" s="128">
        <f t="shared" ref="D191:E191" si="193">SUM(D192:D192)</f>
        <v>0</v>
      </c>
      <c r="E191" s="75">
        <f t="shared" si="193"/>
        <v>0</v>
      </c>
      <c r="F191" s="175">
        <f>SUM(F192:F192)</f>
        <v>0</v>
      </c>
      <c r="G191" s="233">
        <f t="shared" ref="G191:N191" si="194">SUM(G192:G192)</f>
        <v>0</v>
      </c>
      <c r="H191" s="75">
        <f t="shared" si="194"/>
        <v>0</v>
      </c>
      <c r="I191" s="86">
        <f t="shared" si="194"/>
        <v>0</v>
      </c>
      <c r="J191" s="128">
        <f t="shared" si="194"/>
        <v>0</v>
      </c>
      <c r="K191" s="75">
        <f t="shared" si="194"/>
        <v>0</v>
      </c>
      <c r="L191" s="175">
        <f t="shared" si="194"/>
        <v>0</v>
      </c>
      <c r="M191" s="233">
        <f t="shared" si="194"/>
        <v>0</v>
      </c>
      <c r="N191" s="75">
        <f t="shared" si="194"/>
        <v>0</v>
      </c>
      <c r="O191" s="86">
        <f>SUM(O192:O192)</f>
        <v>0</v>
      </c>
      <c r="P191" s="310"/>
      <c r="Q191" s="331"/>
    </row>
    <row r="192" spans="1:17" ht="36" hidden="1" x14ac:dyDescent="0.25">
      <c r="A192" s="30">
        <v>4311</v>
      </c>
      <c r="B192" s="41" t="s">
        <v>186</v>
      </c>
      <c r="C192" s="190">
        <f t="shared" si="170"/>
        <v>0</v>
      </c>
      <c r="D192" s="265"/>
      <c r="E192" s="43"/>
      <c r="F192" s="93">
        <f>D192+E192</f>
        <v>0</v>
      </c>
      <c r="G192" s="230"/>
      <c r="H192" s="43"/>
      <c r="I192" s="87">
        <f>G192+H192</f>
        <v>0</v>
      </c>
      <c r="J192" s="265"/>
      <c r="K192" s="43"/>
      <c r="L192" s="93">
        <f>J192+K192</f>
        <v>0</v>
      </c>
      <c r="M192" s="230"/>
      <c r="N192" s="43"/>
      <c r="O192" s="87">
        <f>M192+N192</f>
        <v>0</v>
      </c>
      <c r="P192" s="311"/>
      <c r="Q192" s="331"/>
    </row>
    <row r="193" spans="1:17" s="19" customFormat="1" ht="24" x14ac:dyDescent="0.25">
      <c r="A193" s="85"/>
      <c r="B193" s="17" t="s">
        <v>187</v>
      </c>
      <c r="C193" s="199">
        <f t="shared" si="170"/>
        <v>540</v>
      </c>
      <c r="D193" s="133">
        <f t="shared" ref="D193:E193" si="195">SUM(D194,D229,D268)</f>
        <v>540</v>
      </c>
      <c r="E193" s="278">
        <f t="shared" si="195"/>
        <v>0</v>
      </c>
      <c r="F193" s="306">
        <f>SUM(F194,F229,F268)</f>
        <v>540</v>
      </c>
      <c r="G193" s="226">
        <f t="shared" ref="G193:N193" si="196">SUM(G194,G229,G268)</f>
        <v>0</v>
      </c>
      <c r="H193" s="278">
        <f t="shared" si="196"/>
        <v>0</v>
      </c>
      <c r="I193" s="306">
        <f t="shared" si="196"/>
        <v>0</v>
      </c>
      <c r="J193" s="133">
        <f t="shared" si="196"/>
        <v>0</v>
      </c>
      <c r="K193" s="66">
        <f t="shared" si="196"/>
        <v>0</v>
      </c>
      <c r="L193" s="169">
        <f t="shared" si="196"/>
        <v>0</v>
      </c>
      <c r="M193" s="226">
        <f t="shared" si="196"/>
        <v>0</v>
      </c>
      <c r="N193" s="66">
        <f t="shared" si="196"/>
        <v>0</v>
      </c>
      <c r="O193" s="161">
        <f>SUM(O194,O229,O268)</f>
        <v>0</v>
      </c>
      <c r="P193" s="444"/>
      <c r="Q193" s="182"/>
    </row>
    <row r="194" spans="1:17" x14ac:dyDescent="0.25">
      <c r="A194" s="67">
        <v>5000</v>
      </c>
      <c r="B194" s="67" t="s">
        <v>188</v>
      </c>
      <c r="C194" s="200">
        <f t="shared" si="170"/>
        <v>540</v>
      </c>
      <c r="D194" s="134">
        <f t="shared" ref="D194:E194" si="197">D195+D203</f>
        <v>540</v>
      </c>
      <c r="E194" s="122">
        <f t="shared" si="197"/>
        <v>0</v>
      </c>
      <c r="F194" s="307">
        <f>F195+F203</f>
        <v>540</v>
      </c>
      <c r="G194" s="227">
        <f t="shared" ref="G194:N194" si="198">G195+G203</f>
        <v>0</v>
      </c>
      <c r="H194" s="122">
        <f t="shared" si="198"/>
        <v>0</v>
      </c>
      <c r="I194" s="307">
        <f t="shared" si="198"/>
        <v>0</v>
      </c>
      <c r="J194" s="134">
        <f t="shared" si="198"/>
        <v>0</v>
      </c>
      <c r="K194" s="68">
        <f t="shared" si="198"/>
        <v>0</v>
      </c>
      <c r="L194" s="170">
        <f t="shared" si="198"/>
        <v>0</v>
      </c>
      <c r="M194" s="227">
        <f t="shared" si="198"/>
        <v>0</v>
      </c>
      <c r="N194" s="68">
        <f t="shared" si="198"/>
        <v>0</v>
      </c>
      <c r="O194" s="122">
        <f>O195+O203</f>
        <v>0</v>
      </c>
      <c r="P194" s="439"/>
      <c r="Q194" s="331"/>
    </row>
    <row r="195" spans="1:17" hidden="1" x14ac:dyDescent="0.25">
      <c r="A195" s="34">
        <v>5100</v>
      </c>
      <c r="B195" s="69" t="s">
        <v>189</v>
      </c>
      <c r="C195" s="188">
        <f t="shared" si="170"/>
        <v>0</v>
      </c>
      <c r="D195" s="127">
        <f t="shared" ref="D195:E195" si="199">D196+D197+D200+D201+D202</f>
        <v>0</v>
      </c>
      <c r="E195" s="36">
        <f t="shared" si="199"/>
        <v>0</v>
      </c>
      <c r="F195" s="174">
        <f>F196+F197+F200+F201+F202</f>
        <v>0</v>
      </c>
      <c r="G195" s="228">
        <f t="shared" ref="G195:N195" si="200">G196+G197+G200+G201+G202</f>
        <v>0</v>
      </c>
      <c r="H195" s="36">
        <f t="shared" si="200"/>
        <v>0</v>
      </c>
      <c r="I195" s="120">
        <f t="shared" si="200"/>
        <v>0</v>
      </c>
      <c r="J195" s="127">
        <f t="shared" si="200"/>
        <v>0</v>
      </c>
      <c r="K195" s="36">
        <f t="shared" si="200"/>
        <v>0</v>
      </c>
      <c r="L195" s="174">
        <f t="shared" si="200"/>
        <v>0</v>
      </c>
      <c r="M195" s="228">
        <f t="shared" si="200"/>
        <v>0</v>
      </c>
      <c r="N195" s="36">
        <f t="shared" si="200"/>
        <v>0</v>
      </c>
      <c r="O195" s="120">
        <f>O196+O197+O200+O201+O202</f>
        <v>0</v>
      </c>
      <c r="P195" s="317"/>
      <c r="Q195" s="331"/>
    </row>
    <row r="196" spans="1:17" hidden="1" x14ac:dyDescent="0.25">
      <c r="A196" s="594">
        <v>5110</v>
      </c>
      <c r="B196" s="38" t="s">
        <v>190</v>
      </c>
      <c r="C196" s="189">
        <f t="shared" si="170"/>
        <v>0</v>
      </c>
      <c r="D196" s="264"/>
      <c r="E196" s="40"/>
      <c r="F196" s="175">
        <f>D196+E196</f>
        <v>0</v>
      </c>
      <c r="G196" s="220"/>
      <c r="H196" s="40"/>
      <c r="I196" s="86">
        <f>G196+H196</f>
        <v>0</v>
      </c>
      <c r="J196" s="264"/>
      <c r="K196" s="40"/>
      <c r="L196" s="175">
        <f>J196+K196</f>
        <v>0</v>
      </c>
      <c r="M196" s="220"/>
      <c r="N196" s="40"/>
      <c r="O196" s="86">
        <f>M196+N196</f>
        <v>0</v>
      </c>
      <c r="P196" s="310"/>
      <c r="Q196" s="331"/>
    </row>
    <row r="197" spans="1:17" ht="24" hidden="1" x14ac:dyDescent="0.25">
      <c r="A197" s="72">
        <v>5120</v>
      </c>
      <c r="B197" s="41" t="s">
        <v>191</v>
      </c>
      <c r="C197" s="190">
        <f t="shared" si="170"/>
        <v>0</v>
      </c>
      <c r="D197" s="129">
        <f t="shared" ref="D197:E197" si="201">D198+D199</f>
        <v>0</v>
      </c>
      <c r="E197" s="73">
        <f t="shared" si="201"/>
        <v>0</v>
      </c>
      <c r="F197" s="93">
        <f>F198+F199</f>
        <v>0</v>
      </c>
      <c r="G197" s="231">
        <f t="shared" ref="G197:O197" si="202">G198+G199</f>
        <v>0</v>
      </c>
      <c r="H197" s="73">
        <f t="shared" si="202"/>
        <v>0</v>
      </c>
      <c r="I197" s="87">
        <f t="shared" si="202"/>
        <v>0</v>
      </c>
      <c r="J197" s="129">
        <f t="shared" si="202"/>
        <v>0</v>
      </c>
      <c r="K197" s="73">
        <f t="shared" si="202"/>
        <v>0</v>
      </c>
      <c r="L197" s="93">
        <f t="shared" si="202"/>
        <v>0</v>
      </c>
      <c r="M197" s="231">
        <f t="shared" si="202"/>
        <v>0</v>
      </c>
      <c r="N197" s="73">
        <f t="shared" si="202"/>
        <v>0</v>
      </c>
      <c r="O197" s="87">
        <f t="shared" si="202"/>
        <v>0</v>
      </c>
      <c r="P197" s="311"/>
      <c r="Q197" s="331"/>
    </row>
    <row r="198" spans="1:17" hidden="1" x14ac:dyDescent="0.25">
      <c r="A198" s="30">
        <v>5121</v>
      </c>
      <c r="B198" s="41" t="s">
        <v>192</v>
      </c>
      <c r="C198" s="190">
        <f t="shared" si="170"/>
        <v>0</v>
      </c>
      <c r="D198" s="265"/>
      <c r="E198" s="43"/>
      <c r="F198" s="93">
        <f t="shared" ref="F198:F202" si="203">D198+E198</f>
        <v>0</v>
      </c>
      <c r="G198" s="230"/>
      <c r="H198" s="43"/>
      <c r="I198" s="87">
        <f t="shared" ref="I198:I202" si="204">G198+H198</f>
        <v>0</v>
      </c>
      <c r="J198" s="265"/>
      <c r="K198" s="43"/>
      <c r="L198" s="93">
        <f t="shared" ref="L198:L202" si="205">J198+K198</f>
        <v>0</v>
      </c>
      <c r="M198" s="230"/>
      <c r="N198" s="43"/>
      <c r="O198" s="87">
        <f t="shared" ref="O198:O202" si="206">M198+N198</f>
        <v>0</v>
      </c>
      <c r="P198" s="311"/>
      <c r="Q198" s="331"/>
    </row>
    <row r="199" spans="1:17" ht="24" hidden="1" x14ac:dyDescent="0.25">
      <c r="A199" s="30">
        <v>5129</v>
      </c>
      <c r="B199" s="41" t="s">
        <v>193</v>
      </c>
      <c r="C199" s="190">
        <f t="shared" si="170"/>
        <v>0</v>
      </c>
      <c r="D199" s="265"/>
      <c r="E199" s="43"/>
      <c r="F199" s="93">
        <f t="shared" si="203"/>
        <v>0</v>
      </c>
      <c r="G199" s="230"/>
      <c r="H199" s="43"/>
      <c r="I199" s="87">
        <f t="shared" si="204"/>
        <v>0</v>
      </c>
      <c r="J199" s="265"/>
      <c r="K199" s="43"/>
      <c r="L199" s="93">
        <f t="shared" si="205"/>
        <v>0</v>
      </c>
      <c r="M199" s="230"/>
      <c r="N199" s="43"/>
      <c r="O199" s="87">
        <f t="shared" si="206"/>
        <v>0</v>
      </c>
      <c r="P199" s="311"/>
      <c r="Q199" s="331"/>
    </row>
    <row r="200" spans="1:17" hidden="1" x14ac:dyDescent="0.25">
      <c r="A200" s="72">
        <v>5130</v>
      </c>
      <c r="B200" s="41" t="s">
        <v>194</v>
      </c>
      <c r="C200" s="190">
        <f t="shared" si="170"/>
        <v>0</v>
      </c>
      <c r="D200" s="265"/>
      <c r="E200" s="43"/>
      <c r="F200" s="93">
        <f t="shared" si="203"/>
        <v>0</v>
      </c>
      <c r="G200" s="230"/>
      <c r="H200" s="43"/>
      <c r="I200" s="87">
        <f t="shared" si="204"/>
        <v>0</v>
      </c>
      <c r="J200" s="265"/>
      <c r="K200" s="43"/>
      <c r="L200" s="93">
        <f t="shared" si="205"/>
        <v>0</v>
      </c>
      <c r="M200" s="230"/>
      <c r="N200" s="43"/>
      <c r="O200" s="87">
        <f t="shared" si="206"/>
        <v>0</v>
      </c>
      <c r="P200" s="311"/>
      <c r="Q200" s="331"/>
    </row>
    <row r="201" spans="1:17" hidden="1" x14ac:dyDescent="0.25">
      <c r="A201" s="72">
        <v>5140</v>
      </c>
      <c r="B201" s="41" t="s">
        <v>195</v>
      </c>
      <c r="C201" s="190">
        <f t="shared" si="170"/>
        <v>0</v>
      </c>
      <c r="D201" s="265"/>
      <c r="E201" s="43"/>
      <c r="F201" s="93">
        <f t="shared" si="203"/>
        <v>0</v>
      </c>
      <c r="G201" s="230"/>
      <c r="H201" s="43"/>
      <c r="I201" s="87">
        <f t="shared" si="204"/>
        <v>0</v>
      </c>
      <c r="J201" s="265"/>
      <c r="K201" s="43"/>
      <c r="L201" s="93">
        <f t="shared" si="205"/>
        <v>0</v>
      </c>
      <c r="M201" s="230"/>
      <c r="N201" s="43"/>
      <c r="O201" s="87">
        <f t="shared" si="206"/>
        <v>0</v>
      </c>
      <c r="P201" s="311"/>
      <c r="Q201" s="331"/>
    </row>
    <row r="202" spans="1:17" ht="24" hidden="1" x14ac:dyDescent="0.25">
      <c r="A202" s="72">
        <v>5170</v>
      </c>
      <c r="B202" s="41" t="s">
        <v>196</v>
      </c>
      <c r="C202" s="190">
        <f t="shared" si="170"/>
        <v>0</v>
      </c>
      <c r="D202" s="265"/>
      <c r="E202" s="43"/>
      <c r="F202" s="93">
        <f t="shared" si="203"/>
        <v>0</v>
      </c>
      <c r="G202" s="230"/>
      <c r="H202" s="43"/>
      <c r="I202" s="87">
        <f t="shared" si="204"/>
        <v>0</v>
      </c>
      <c r="J202" s="265"/>
      <c r="K202" s="43"/>
      <c r="L202" s="93">
        <f t="shared" si="205"/>
        <v>0</v>
      </c>
      <c r="M202" s="230"/>
      <c r="N202" s="43"/>
      <c r="O202" s="87">
        <f t="shared" si="206"/>
        <v>0</v>
      </c>
      <c r="P202" s="311"/>
      <c r="Q202" s="331"/>
    </row>
    <row r="203" spans="1:17" x14ac:dyDescent="0.25">
      <c r="A203" s="34">
        <v>5200</v>
      </c>
      <c r="B203" s="69" t="s">
        <v>197</v>
      </c>
      <c r="C203" s="188">
        <f t="shared" si="170"/>
        <v>540</v>
      </c>
      <c r="D203" s="127">
        <f t="shared" ref="D203:E203" si="207">D204+D214+D215+D224+D225+D226+D228</f>
        <v>540</v>
      </c>
      <c r="E203" s="120">
        <f t="shared" si="207"/>
        <v>0</v>
      </c>
      <c r="F203" s="314">
        <f>F204+F214+F215+F224+F225+F226+F228</f>
        <v>540</v>
      </c>
      <c r="G203" s="228">
        <f t="shared" ref="G203:O203" si="208">G204+G214+G215+G224+G225+G226+G228</f>
        <v>0</v>
      </c>
      <c r="H203" s="120">
        <f t="shared" si="208"/>
        <v>0</v>
      </c>
      <c r="I203" s="314">
        <f t="shared" si="208"/>
        <v>0</v>
      </c>
      <c r="J203" s="127">
        <f t="shared" si="208"/>
        <v>0</v>
      </c>
      <c r="K203" s="36">
        <f t="shared" si="208"/>
        <v>0</v>
      </c>
      <c r="L203" s="174">
        <f t="shared" si="208"/>
        <v>0</v>
      </c>
      <c r="M203" s="228">
        <f t="shared" si="208"/>
        <v>0</v>
      </c>
      <c r="N203" s="36">
        <f t="shared" si="208"/>
        <v>0</v>
      </c>
      <c r="O203" s="120">
        <f t="shared" si="208"/>
        <v>0</v>
      </c>
      <c r="P203" s="317"/>
      <c r="Q203" s="331"/>
    </row>
    <row r="204" spans="1:17" hidden="1" x14ac:dyDescent="0.25">
      <c r="A204" s="70">
        <v>5210</v>
      </c>
      <c r="B204" s="55" t="s">
        <v>198</v>
      </c>
      <c r="C204" s="195">
        <f t="shared" si="170"/>
        <v>0</v>
      </c>
      <c r="D204" s="82">
        <f>SUM(D205:D213)</f>
        <v>0</v>
      </c>
      <c r="E204" s="71">
        <f>SUM(E205:E213)</f>
        <v>0</v>
      </c>
      <c r="F204" s="172">
        <f t="shared" ref="F204:N204" si="209">SUM(F205:F213)</f>
        <v>0</v>
      </c>
      <c r="G204" s="229">
        <f t="shared" si="209"/>
        <v>0</v>
      </c>
      <c r="H204" s="71">
        <f t="shared" si="209"/>
        <v>0</v>
      </c>
      <c r="I204" s="153">
        <f t="shared" si="209"/>
        <v>0</v>
      </c>
      <c r="J204" s="82">
        <f t="shared" si="209"/>
        <v>0</v>
      </c>
      <c r="K204" s="71">
        <f t="shared" si="209"/>
        <v>0</v>
      </c>
      <c r="L204" s="172">
        <f t="shared" si="209"/>
        <v>0</v>
      </c>
      <c r="M204" s="229">
        <f t="shared" si="209"/>
        <v>0</v>
      </c>
      <c r="N204" s="71">
        <f t="shared" si="209"/>
        <v>0</v>
      </c>
      <c r="O204" s="153">
        <f>SUM(O205:O213)</f>
        <v>0</v>
      </c>
      <c r="P204" s="313"/>
      <c r="Q204" s="331"/>
    </row>
    <row r="205" spans="1:17" hidden="1" x14ac:dyDescent="0.25">
      <c r="A205" s="27">
        <v>5211</v>
      </c>
      <c r="B205" s="38" t="s">
        <v>199</v>
      </c>
      <c r="C205" s="189">
        <f t="shared" si="170"/>
        <v>0</v>
      </c>
      <c r="D205" s="264"/>
      <c r="E205" s="40"/>
      <c r="F205" s="175">
        <f t="shared" ref="F205:F214" si="210">D205+E205</f>
        <v>0</v>
      </c>
      <c r="G205" s="220"/>
      <c r="H205" s="40"/>
      <c r="I205" s="86">
        <f t="shared" ref="I205:I214" si="211">G205+H205</f>
        <v>0</v>
      </c>
      <c r="J205" s="264"/>
      <c r="K205" s="40"/>
      <c r="L205" s="175">
        <f t="shared" ref="L205:L214" si="212">J205+K205</f>
        <v>0</v>
      </c>
      <c r="M205" s="220"/>
      <c r="N205" s="40"/>
      <c r="O205" s="86">
        <f t="shared" ref="O205:O214" si="213">M205+N205</f>
        <v>0</v>
      </c>
      <c r="P205" s="310"/>
      <c r="Q205" s="331"/>
    </row>
    <row r="206" spans="1:17" hidden="1" x14ac:dyDescent="0.25">
      <c r="A206" s="30">
        <v>5212</v>
      </c>
      <c r="B206" s="41" t="s">
        <v>200</v>
      </c>
      <c r="C206" s="190">
        <f t="shared" si="170"/>
        <v>0</v>
      </c>
      <c r="D206" s="265"/>
      <c r="E206" s="43"/>
      <c r="F206" s="93">
        <f t="shared" si="210"/>
        <v>0</v>
      </c>
      <c r="G206" s="230"/>
      <c r="H206" s="43"/>
      <c r="I206" s="87">
        <f t="shared" si="211"/>
        <v>0</v>
      </c>
      <c r="J206" s="265"/>
      <c r="K206" s="43"/>
      <c r="L206" s="93">
        <f t="shared" si="212"/>
        <v>0</v>
      </c>
      <c r="M206" s="230"/>
      <c r="N206" s="43"/>
      <c r="O206" s="87">
        <f t="shared" si="213"/>
        <v>0</v>
      </c>
      <c r="P206" s="311"/>
      <c r="Q206" s="331"/>
    </row>
    <row r="207" spans="1:17" hidden="1" x14ac:dyDescent="0.25">
      <c r="A207" s="30">
        <v>5213</v>
      </c>
      <c r="B207" s="41" t="s">
        <v>201</v>
      </c>
      <c r="C207" s="190">
        <f t="shared" si="170"/>
        <v>0</v>
      </c>
      <c r="D207" s="265"/>
      <c r="E207" s="43"/>
      <c r="F207" s="93">
        <f t="shared" si="210"/>
        <v>0</v>
      </c>
      <c r="G207" s="230"/>
      <c r="H207" s="43"/>
      <c r="I207" s="87">
        <f t="shared" si="211"/>
        <v>0</v>
      </c>
      <c r="J207" s="265"/>
      <c r="K207" s="43"/>
      <c r="L207" s="93">
        <f t="shared" si="212"/>
        <v>0</v>
      </c>
      <c r="M207" s="230"/>
      <c r="N207" s="43"/>
      <c r="O207" s="87">
        <f t="shared" si="213"/>
        <v>0</v>
      </c>
      <c r="P207" s="311"/>
      <c r="Q207" s="331"/>
    </row>
    <row r="208" spans="1:17" hidden="1" x14ac:dyDescent="0.25">
      <c r="A208" s="30">
        <v>5214</v>
      </c>
      <c r="B208" s="41" t="s">
        <v>202</v>
      </c>
      <c r="C208" s="190">
        <f t="shared" si="170"/>
        <v>0</v>
      </c>
      <c r="D208" s="265"/>
      <c r="E208" s="43"/>
      <c r="F208" s="93">
        <f t="shared" si="210"/>
        <v>0</v>
      </c>
      <c r="G208" s="230"/>
      <c r="H208" s="43"/>
      <c r="I208" s="87">
        <f t="shared" si="211"/>
        <v>0</v>
      </c>
      <c r="J208" s="265"/>
      <c r="K208" s="43"/>
      <c r="L208" s="93">
        <f t="shared" si="212"/>
        <v>0</v>
      </c>
      <c r="M208" s="230"/>
      <c r="N208" s="43"/>
      <c r="O208" s="87">
        <f t="shared" si="213"/>
        <v>0</v>
      </c>
      <c r="P208" s="311"/>
      <c r="Q208" s="331"/>
    </row>
    <row r="209" spans="1:17" hidden="1" x14ac:dyDescent="0.25">
      <c r="A209" s="30">
        <v>5215</v>
      </c>
      <c r="B209" s="41" t="s">
        <v>203</v>
      </c>
      <c r="C209" s="190">
        <f t="shared" si="170"/>
        <v>0</v>
      </c>
      <c r="D209" s="265"/>
      <c r="E209" s="43"/>
      <c r="F209" s="93">
        <f t="shared" si="210"/>
        <v>0</v>
      </c>
      <c r="G209" s="230"/>
      <c r="H209" s="43"/>
      <c r="I209" s="87">
        <f t="shared" si="211"/>
        <v>0</v>
      </c>
      <c r="J209" s="265"/>
      <c r="K209" s="43"/>
      <c r="L209" s="93">
        <f t="shared" si="212"/>
        <v>0</v>
      </c>
      <c r="M209" s="230"/>
      <c r="N209" s="43"/>
      <c r="O209" s="87">
        <f t="shared" si="213"/>
        <v>0</v>
      </c>
      <c r="P209" s="311"/>
      <c r="Q209" s="331"/>
    </row>
    <row r="210" spans="1:17" ht="24" hidden="1" x14ac:dyDescent="0.25">
      <c r="A210" s="30">
        <v>5216</v>
      </c>
      <c r="B210" s="41" t="s">
        <v>204</v>
      </c>
      <c r="C210" s="190">
        <f t="shared" si="170"/>
        <v>0</v>
      </c>
      <c r="D210" s="265"/>
      <c r="E210" s="43"/>
      <c r="F210" s="93">
        <f t="shared" si="210"/>
        <v>0</v>
      </c>
      <c r="G210" s="230"/>
      <c r="H210" s="43"/>
      <c r="I210" s="87">
        <f t="shared" si="211"/>
        <v>0</v>
      </c>
      <c r="J210" s="265"/>
      <c r="K210" s="43"/>
      <c r="L210" s="93">
        <f t="shared" si="212"/>
        <v>0</v>
      </c>
      <c r="M210" s="230"/>
      <c r="N210" s="43"/>
      <c r="O210" s="87">
        <f t="shared" si="213"/>
        <v>0</v>
      </c>
      <c r="P210" s="311"/>
      <c r="Q210" s="331"/>
    </row>
    <row r="211" spans="1:17" hidden="1" x14ac:dyDescent="0.25">
      <c r="A211" s="30">
        <v>5217</v>
      </c>
      <c r="B211" s="41" t="s">
        <v>205</v>
      </c>
      <c r="C211" s="190">
        <f t="shared" si="170"/>
        <v>0</v>
      </c>
      <c r="D211" s="265"/>
      <c r="E211" s="43"/>
      <c r="F211" s="93">
        <f t="shared" si="210"/>
        <v>0</v>
      </c>
      <c r="G211" s="230"/>
      <c r="H211" s="43"/>
      <c r="I211" s="87">
        <f t="shared" si="211"/>
        <v>0</v>
      </c>
      <c r="J211" s="265"/>
      <c r="K211" s="43"/>
      <c r="L211" s="93">
        <f t="shared" si="212"/>
        <v>0</v>
      </c>
      <c r="M211" s="230"/>
      <c r="N211" s="43"/>
      <c r="O211" s="87">
        <f t="shared" si="213"/>
        <v>0</v>
      </c>
      <c r="P211" s="311"/>
      <c r="Q211" s="331"/>
    </row>
    <row r="212" spans="1:17" hidden="1" x14ac:dyDescent="0.25">
      <c r="A212" s="30">
        <v>5218</v>
      </c>
      <c r="B212" s="41" t="s">
        <v>206</v>
      </c>
      <c r="C212" s="190">
        <f t="shared" si="170"/>
        <v>0</v>
      </c>
      <c r="D212" s="265"/>
      <c r="E212" s="43"/>
      <c r="F212" s="93">
        <f t="shared" si="210"/>
        <v>0</v>
      </c>
      <c r="G212" s="230"/>
      <c r="H212" s="43"/>
      <c r="I212" s="87">
        <f t="shared" si="211"/>
        <v>0</v>
      </c>
      <c r="J212" s="265"/>
      <c r="K212" s="43"/>
      <c r="L212" s="93">
        <f t="shared" si="212"/>
        <v>0</v>
      </c>
      <c r="M212" s="230"/>
      <c r="N212" s="43"/>
      <c r="O212" s="87">
        <f t="shared" si="213"/>
        <v>0</v>
      </c>
      <c r="P212" s="311"/>
      <c r="Q212" s="331"/>
    </row>
    <row r="213" spans="1:17" hidden="1" x14ac:dyDescent="0.25">
      <c r="A213" s="30">
        <v>5219</v>
      </c>
      <c r="B213" s="41" t="s">
        <v>207</v>
      </c>
      <c r="C213" s="190">
        <f t="shared" si="170"/>
        <v>0</v>
      </c>
      <c r="D213" s="265"/>
      <c r="E213" s="43"/>
      <c r="F213" s="93">
        <f t="shared" si="210"/>
        <v>0</v>
      </c>
      <c r="G213" s="230"/>
      <c r="H213" s="43"/>
      <c r="I213" s="87">
        <f t="shared" si="211"/>
        <v>0</v>
      </c>
      <c r="J213" s="265"/>
      <c r="K213" s="43"/>
      <c r="L213" s="93">
        <f t="shared" si="212"/>
        <v>0</v>
      </c>
      <c r="M213" s="230"/>
      <c r="N213" s="43"/>
      <c r="O213" s="87">
        <f t="shared" si="213"/>
        <v>0</v>
      </c>
      <c r="P213" s="311"/>
      <c r="Q213" s="331"/>
    </row>
    <row r="214" spans="1:17" ht="13.5" hidden="1" customHeight="1" x14ac:dyDescent="0.25">
      <c r="A214" s="72">
        <v>5220</v>
      </c>
      <c r="B214" s="41" t="s">
        <v>208</v>
      </c>
      <c r="C214" s="190">
        <f t="shared" si="170"/>
        <v>0</v>
      </c>
      <c r="D214" s="265"/>
      <c r="E214" s="43"/>
      <c r="F214" s="93">
        <f t="shared" si="210"/>
        <v>0</v>
      </c>
      <c r="G214" s="230"/>
      <c r="H214" s="43"/>
      <c r="I214" s="87">
        <f t="shared" si="211"/>
        <v>0</v>
      </c>
      <c r="J214" s="265"/>
      <c r="K214" s="43"/>
      <c r="L214" s="93">
        <f t="shared" si="212"/>
        <v>0</v>
      </c>
      <c r="M214" s="230"/>
      <c r="N214" s="43"/>
      <c r="O214" s="87">
        <f t="shared" si="213"/>
        <v>0</v>
      </c>
      <c r="P214" s="311"/>
      <c r="Q214" s="331"/>
    </row>
    <row r="215" spans="1:17" x14ac:dyDescent="0.25">
      <c r="A215" s="72">
        <v>5230</v>
      </c>
      <c r="B215" s="41" t="s">
        <v>209</v>
      </c>
      <c r="C215" s="190">
        <f t="shared" si="170"/>
        <v>540</v>
      </c>
      <c r="D215" s="129">
        <f t="shared" ref="D215:E215" si="214">SUM(D216:D223)</f>
        <v>540</v>
      </c>
      <c r="E215" s="87">
        <f t="shared" si="214"/>
        <v>0</v>
      </c>
      <c r="F215" s="312">
        <f>SUM(F216:F223)</f>
        <v>540</v>
      </c>
      <c r="G215" s="231">
        <f t="shared" ref="G215:N215" si="215">SUM(G216:G223)</f>
        <v>0</v>
      </c>
      <c r="H215" s="87">
        <f t="shared" si="215"/>
        <v>0</v>
      </c>
      <c r="I215" s="312">
        <f t="shared" si="215"/>
        <v>0</v>
      </c>
      <c r="J215" s="129">
        <f t="shared" si="215"/>
        <v>0</v>
      </c>
      <c r="K215" s="73">
        <f t="shared" si="215"/>
        <v>0</v>
      </c>
      <c r="L215" s="93">
        <f t="shared" si="215"/>
        <v>0</v>
      </c>
      <c r="M215" s="231">
        <f t="shared" si="215"/>
        <v>0</v>
      </c>
      <c r="N215" s="73">
        <f t="shared" si="215"/>
        <v>0</v>
      </c>
      <c r="O215" s="87">
        <f>SUM(O216:O223)</f>
        <v>0</v>
      </c>
      <c r="P215" s="311"/>
      <c r="Q215" s="331"/>
    </row>
    <row r="216" spans="1:17" hidden="1" x14ac:dyDescent="0.25">
      <c r="A216" s="30">
        <v>5231</v>
      </c>
      <c r="B216" s="41" t="s">
        <v>210</v>
      </c>
      <c r="C216" s="190">
        <f t="shared" si="170"/>
        <v>0</v>
      </c>
      <c r="D216" s="265"/>
      <c r="E216" s="43"/>
      <c r="F216" s="93">
        <f t="shared" ref="F216:F225" si="216">D216+E216</f>
        <v>0</v>
      </c>
      <c r="G216" s="230"/>
      <c r="H216" s="43"/>
      <c r="I216" s="87">
        <f t="shared" ref="I216:I225" si="217">G216+H216</f>
        <v>0</v>
      </c>
      <c r="J216" s="265"/>
      <c r="K216" s="43"/>
      <c r="L216" s="93">
        <f t="shared" ref="L216:L225" si="218">J216+K216</f>
        <v>0</v>
      </c>
      <c r="M216" s="230"/>
      <c r="N216" s="43"/>
      <c r="O216" s="87">
        <f t="shared" ref="O216:O225" si="219">M216+N216</f>
        <v>0</v>
      </c>
      <c r="P216" s="311"/>
      <c r="Q216" s="331"/>
    </row>
    <row r="217" spans="1:17" hidden="1" x14ac:dyDescent="0.25">
      <c r="A217" s="30">
        <v>5232</v>
      </c>
      <c r="B217" s="41" t="s">
        <v>211</v>
      </c>
      <c r="C217" s="190">
        <f t="shared" si="170"/>
        <v>0</v>
      </c>
      <c r="D217" s="265"/>
      <c r="E217" s="43"/>
      <c r="F217" s="93">
        <f t="shared" si="216"/>
        <v>0</v>
      </c>
      <c r="G217" s="230"/>
      <c r="H217" s="43"/>
      <c r="I217" s="87">
        <f t="shared" si="217"/>
        <v>0</v>
      </c>
      <c r="J217" s="265"/>
      <c r="K217" s="43"/>
      <c r="L217" s="93">
        <f t="shared" si="218"/>
        <v>0</v>
      </c>
      <c r="M217" s="230"/>
      <c r="N217" s="43"/>
      <c r="O217" s="87">
        <f t="shared" si="219"/>
        <v>0</v>
      </c>
      <c r="P217" s="311"/>
      <c r="Q217" s="331"/>
    </row>
    <row r="218" spans="1:17" hidden="1" x14ac:dyDescent="0.25">
      <c r="A218" s="30">
        <v>5233</v>
      </c>
      <c r="B218" s="41" t="s">
        <v>212</v>
      </c>
      <c r="C218" s="190">
        <f t="shared" si="170"/>
        <v>0</v>
      </c>
      <c r="D218" s="265"/>
      <c r="E218" s="43"/>
      <c r="F218" s="93">
        <f t="shared" si="216"/>
        <v>0</v>
      </c>
      <c r="G218" s="230"/>
      <c r="H218" s="43"/>
      <c r="I218" s="87">
        <f t="shared" si="217"/>
        <v>0</v>
      </c>
      <c r="J218" s="265"/>
      <c r="K218" s="43"/>
      <c r="L218" s="93">
        <f t="shared" si="218"/>
        <v>0</v>
      </c>
      <c r="M218" s="230"/>
      <c r="N218" s="43"/>
      <c r="O218" s="87">
        <f t="shared" si="219"/>
        <v>0</v>
      </c>
      <c r="P218" s="311"/>
      <c r="Q218" s="331"/>
    </row>
    <row r="219" spans="1:17" ht="24" hidden="1" x14ac:dyDescent="0.25">
      <c r="A219" s="30">
        <v>5234</v>
      </c>
      <c r="B219" s="41" t="s">
        <v>213</v>
      </c>
      <c r="C219" s="190">
        <f t="shared" si="170"/>
        <v>0</v>
      </c>
      <c r="D219" s="265"/>
      <c r="E219" s="43"/>
      <c r="F219" s="93">
        <f t="shared" si="216"/>
        <v>0</v>
      </c>
      <c r="G219" s="230"/>
      <c r="H219" s="43"/>
      <c r="I219" s="87">
        <f t="shared" si="217"/>
        <v>0</v>
      </c>
      <c r="J219" s="265"/>
      <c r="K219" s="43"/>
      <c r="L219" s="93">
        <f t="shared" si="218"/>
        <v>0</v>
      </c>
      <c r="M219" s="230"/>
      <c r="N219" s="43"/>
      <c r="O219" s="87">
        <f t="shared" si="219"/>
        <v>0</v>
      </c>
      <c r="P219" s="311"/>
      <c r="Q219" s="331"/>
    </row>
    <row r="220" spans="1:17" ht="14.25" hidden="1" customHeight="1" x14ac:dyDescent="0.25">
      <c r="A220" s="30">
        <v>5236</v>
      </c>
      <c r="B220" s="41" t="s">
        <v>214</v>
      </c>
      <c r="C220" s="190">
        <f t="shared" si="170"/>
        <v>0</v>
      </c>
      <c r="D220" s="265"/>
      <c r="E220" s="43"/>
      <c r="F220" s="93">
        <f t="shared" si="216"/>
        <v>0</v>
      </c>
      <c r="G220" s="230"/>
      <c r="H220" s="43"/>
      <c r="I220" s="87">
        <f t="shared" si="217"/>
        <v>0</v>
      </c>
      <c r="J220" s="265"/>
      <c r="K220" s="43"/>
      <c r="L220" s="93">
        <f t="shared" si="218"/>
        <v>0</v>
      </c>
      <c r="M220" s="230"/>
      <c r="N220" s="43"/>
      <c r="O220" s="87">
        <f t="shared" si="219"/>
        <v>0</v>
      </c>
      <c r="P220" s="311"/>
      <c r="Q220" s="331"/>
    </row>
    <row r="221" spans="1:17" ht="14.25" hidden="1" customHeight="1" x14ac:dyDescent="0.25">
      <c r="A221" s="30">
        <v>5237</v>
      </c>
      <c r="B221" s="41" t="s">
        <v>215</v>
      </c>
      <c r="C221" s="190">
        <f t="shared" si="170"/>
        <v>0</v>
      </c>
      <c r="D221" s="265"/>
      <c r="E221" s="43"/>
      <c r="F221" s="93">
        <f t="shared" si="216"/>
        <v>0</v>
      </c>
      <c r="G221" s="230"/>
      <c r="H221" s="43"/>
      <c r="I221" s="87">
        <f t="shared" si="217"/>
        <v>0</v>
      </c>
      <c r="J221" s="265"/>
      <c r="K221" s="43"/>
      <c r="L221" s="93">
        <f t="shared" si="218"/>
        <v>0</v>
      </c>
      <c r="M221" s="230"/>
      <c r="N221" s="43"/>
      <c r="O221" s="87">
        <f t="shared" si="219"/>
        <v>0</v>
      </c>
      <c r="P221" s="311"/>
      <c r="Q221" s="331"/>
    </row>
    <row r="222" spans="1:17" ht="24" hidden="1" x14ac:dyDescent="0.25">
      <c r="A222" s="30">
        <v>5238</v>
      </c>
      <c r="B222" s="41" t="s">
        <v>216</v>
      </c>
      <c r="C222" s="190">
        <f t="shared" si="170"/>
        <v>0</v>
      </c>
      <c r="D222" s="265"/>
      <c r="E222" s="43"/>
      <c r="F222" s="93">
        <f t="shared" si="216"/>
        <v>0</v>
      </c>
      <c r="G222" s="230"/>
      <c r="H222" s="43"/>
      <c r="I222" s="87">
        <f t="shared" si="217"/>
        <v>0</v>
      </c>
      <c r="J222" s="265"/>
      <c r="K222" s="43"/>
      <c r="L222" s="93">
        <f t="shared" si="218"/>
        <v>0</v>
      </c>
      <c r="M222" s="230"/>
      <c r="N222" s="43"/>
      <c r="O222" s="87">
        <f t="shared" si="219"/>
        <v>0</v>
      </c>
      <c r="P222" s="311"/>
      <c r="Q222" s="331"/>
    </row>
    <row r="223" spans="1:17" ht="24" x14ac:dyDescent="0.25">
      <c r="A223" s="30">
        <v>5239</v>
      </c>
      <c r="B223" s="41" t="s">
        <v>217</v>
      </c>
      <c r="C223" s="190">
        <f t="shared" si="170"/>
        <v>540</v>
      </c>
      <c r="D223" s="265">
        <v>540</v>
      </c>
      <c r="E223" s="155"/>
      <c r="F223" s="312">
        <f t="shared" si="216"/>
        <v>540</v>
      </c>
      <c r="G223" s="230"/>
      <c r="H223" s="155"/>
      <c r="I223" s="312">
        <f t="shared" si="217"/>
        <v>0</v>
      </c>
      <c r="J223" s="265"/>
      <c r="K223" s="43"/>
      <c r="L223" s="93">
        <f t="shared" si="218"/>
        <v>0</v>
      </c>
      <c r="M223" s="230"/>
      <c r="N223" s="43"/>
      <c r="O223" s="87">
        <f t="shared" si="219"/>
        <v>0</v>
      </c>
      <c r="P223" s="311"/>
      <c r="Q223" s="331"/>
    </row>
    <row r="224" spans="1:17" ht="24" hidden="1" x14ac:dyDescent="0.25">
      <c r="A224" s="72">
        <v>5240</v>
      </c>
      <c r="B224" s="41" t="s">
        <v>218</v>
      </c>
      <c r="C224" s="190">
        <f t="shared" si="170"/>
        <v>0</v>
      </c>
      <c r="D224" s="265"/>
      <c r="E224" s="43"/>
      <c r="F224" s="93">
        <f t="shared" si="216"/>
        <v>0</v>
      </c>
      <c r="G224" s="230"/>
      <c r="H224" s="43"/>
      <c r="I224" s="87">
        <f t="shared" si="217"/>
        <v>0</v>
      </c>
      <c r="J224" s="265"/>
      <c r="K224" s="43"/>
      <c r="L224" s="93">
        <f t="shared" si="218"/>
        <v>0</v>
      </c>
      <c r="M224" s="230"/>
      <c r="N224" s="43"/>
      <c r="O224" s="87">
        <f t="shared" si="219"/>
        <v>0</v>
      </c>
      <c r="P224" s="311"/>
      <c r="Q224" s="331"/>
    </row>
    <row r="225" spans="1:17" hidden="1" x14ac:dyDescent="0.25">
      <c r="A225" s="72">
        <v>5250</v>
      </c>
      <c r="B225" s="41" t="s">
        <v>219</v>
      </c>
      <c r="C225" s="190">
        <f t="shared" si="170"/>
        <v>0</v>
      </c>
      <c r="D225" s="265"/>
      <c r="E225" s="43"/>
      <c r="F225" s="93">
        <f t="shared" si="216"/>
        <v>0</v>
      </c>
      <c r="G225" s="230"/>
      <c r="H225" s="43"/>
      <c r="I225" s="87">
        <f t="shared" si="217"/>
        <v>0</v>
      </c>
      <c r="J225" s="265"/>
      <c r="K225" s="43"/>
      <c r="L225" s="93">
        <f t="shared" si="218"/>
        <v>0</v>
      </c>
      <c r="M225" s="230"/>
      <c r="N225" s="43"/>
      <c r="O225" s="87">
        <f t="shared" si="219"/>
        <v>0</v>
      </c>
      <c r="P225" s="311"/>
      <c r="Q225" s="331"/>
    </row>
    <row r="226" spans="1:17" hidden="1" x14ac:dyDescent="0.25">
      <c r="A226" s="72">
        <v>5260</v>
      </c>
      <c r="B226" s="41" t="s">
        <v>220</v>
      </c>
      <c r="C226" s="190">
        <f t="shared" si="170"/>
        <v>0</v>
      </c>
      <c r="D226" s="129">
        <f t="shared" ref="D226:E226" si="220">SUM(D227)</f>
        <v>0</v>
      </c>
      <c r="E226" s="73">
        <f t="shared" si="220"/>
        <v>0</v>
      </c>
      <c r="F226" s="93">
        <f>SUM(F227)</f>
        <v>0</v>
      </c>
      <c r="G226" s="231">
        <f t="shared" ref="G226:N226" si="221">SUM(G227)</f>
        <v>0</v>
      </c>
      <c r="H226" s="73">
        <f t="shared" si="221"/>
        <v>0</v>
      </c>
      <c r="I226" s="87">
        <f t="shared" si="221"/>
        <v>0</v>
      </c>
      <c r="J226" s="129">
        <f t="shared" si="221"/>
        <v>0</v>
      </c>
      <c r="K226" s="73">
        <f t="shared" si="221"/>
        <v>0</v>
      </c>
      <c r="L226" s="93">
        <f t="shared" si="221"/>
        <v>0</v>
      </c>
      <c r="M226" s="231">
        <f t="shared" si="221"/>
        <v>0</v>
      </c>
      <c r="N226" s="73">
        <f t="shared" si="221"/>
        <v>0</v>
      </c>
      <c r="O226" s="87">
        <f>SUM(O227)</f>
        <v>0</v>
      </c>
      <c r="P226" s="311"/>
      <c r="Q226" s="331"/>
    </row>
    <row r="227" spans="1:17" ht="24" hidden="1" x14ac:dyDescent="0.25">
      <c r="A227" s="30">
        <v>5269</v>
      </c>
      <c r="B227" s="41" t="s">
        <v>221</v>
      </c>
      <c r="C227" s="190">
        <f t="shared" si="170"/>
        <v>0</v>
      </c>
      <c r="D227" s="265"/>
      <c r="E227" s="43"/>
      <c r="F227" s="93">
        <f t="shared" ref="F227:F228" si="222">D227+E227</f>
        <v>0</v>
      </c>
      <c r="G227" s="230"/>
      <c r="H227" s="43"/>
      <c r="I227" s="87">
        <f t="shared" ref="I227:I228" si="223">G227+H227</f>
        <v>0</v>
      </c>
      <c r="J227" s="265"/>
      <c r="K227" s="43"/>
      <c r="L227" s="93">
        <f t="shared" ref="L227:L228" si="224">J227+K227</f>
        <v>0</v>
      </c>
      <c r="M227" s="230"/>
      <c r="N227" s="43"/>
      <c r="O227" s="87">
        <f t="shared" ref="O227:O228" si="225">M227+N227</f>
        <v>0</v>
      </c>
      <c r="P227" s="311"/>
      <c r="Q227" s="331"/>
    </row>
    <row r="228" spans="1:17" ht="24" hidden="1" x14ac:dyDescent="0.25">
      <c r="A228" s="70">
        <v>5270</v>
      </c>
      <c r="B228" s="55" t="s">
        <v>222</v>
      </c>
      <c r="C228" s="195">
        <f t="shared" si="170"/>
        <v>0</v>
      </c>
      <c r="D228" s="262"/>
      <c r="E228" s="74"/>
      <c r="F228" s="172">
        <f t="shared" si="222"/>
        <v>0</v>
      </c>
      <c r="G228" s="232"/>
      <c r="H228" s="74"/>
      <c r="I228" s="153">
        <f t="shared" si="223"/>
        <v>0</v>
      </c>
      <c r="J228" s="262"/>
      <c r="K228" s="74"/>
      <c r="L228" s="172">
        <f t="shared" si="224"/>
        <v>0</v>
      </c>
      <c r="M228" s="232"/>
      <c r="N228" s="74"/>
      <c r="O228" s="153">
        <f t="shared" si="225"/>
        <v>0</v>
      </c>
      <c r="P228" s="313"/>
      <c r="Q228" s="331"/>
    </row>
    <row r="229" spans="1:17" hidden="1" x14ac:dyDescent="0.25">
      <c r="A229" s="67">
        <v>6000</v>
      </c>
      <c r="B229" s="67" t="s">
        <v>223</v>
      </c>
      <c r="C229" s="200">
        <f t="shared" si="170"/>
        <v>0</v>
      </c>
      <c r="D229" s="134">
        <f t="shared" ref="D229:E229" si="226">D230+D250+D258</f>
        <v>0</v>
      </c>
      <c r="E229" s="68">
        <f t="shared" si="226"/>
        <v>0</v>
      </c>
      <c r="F229" s="170">
        <f>F230+F250+F258</f>
        <v>0</v>
      </c>
      <c r="G229" s="227">
        <f t="shared" ref="G229:N229" si="227">G230+G250+G258</f>
        <v>0</v>
      </c>
      <c r="H229" s="68">
        <f t="shared" si="227"/>
        <v>0</v>
      </c>
      <c r="I229" s="122">
        <f t="shared" si="227"/>
        <v>0</v>
      </c>
      <c r="J229" s="134">
        <f t="shared" si="227"/>
        <v>0</v>
      </c>
      <c r="K229" s="68">
        <f t="shared" si="227"/>
        <v>0</v>
      </c>
      <c r="L229" s="170">
        <f t="shared" si="227"/>
        <v>0</v>
      </c>
      <c r="M229" s="227">
        <f t="shared" si="227"/>
        <v>0</v>
      </c>
      <c r="N229" s="68">
        <f t="shared" si="227"/>
        <v>0</v>
      </c>
      <c r="O229" s="122">
        <f>O230+O250+O258</f>
        <v>0</v>
      </c>
      <c r="P229" s="439"/>
      <c r="Q229" s="331"/>
    </row>
    <row r="230" spans="1:17" ht="14.25" hidden="1" customHeight="1" x14ac:dyDescent="0.25">
      <c r="A230" s="49">
        <v>6200</v>
      </c>
      <c r="B230" s="78" t="s">
        <v>224</v>
      </c>
      <c r="C230" s="202">
        <f t="shared" si="170"/>
        <v>0</v>
      </c>
      <c r="D230" s="135">
        <f t="shared" ref="D230:E230" si="228">SUM(D231,D232,D234,D237,D243,D244,D245)</f>
        <v>0</v>
      </c>
      <c r="E230" s="81">
        <f t="shared" si="228"/>
        <v>0</v>
      </c>
      <c r="F230" s="171">
        <f>SUM(F231,F232,F234,F237,F243,F244,F245)</f>
        <v>0</v>
      </c>
      <c r="G230" s="236">
        <f t="shared" ref="G230:N230" si="229">SUM(G231,G232,G234,G237,G243,G244,G245)</f>
        <v>0</v>
      </c>
      <c r="H230" s="81">
        <f t="shared" si="229"/>
        <v>0</v>
      </c>
      <c r="I230" s="121">
        <f t="shared" si="229"/>
        <v>0</v>
      </c>
      <c r="J230" s="135">
        <f t="shared" si="229"/>
        <v>0</v>
      </c>
      <c r="K230" s="81">
        <f t="shared" si="229"/>
        <v>0</v>
      </c>
      <c r="L230" s="171">
        <f t="shared" si="229"/>
        <v>0</v>
      </c>
      <c r="M230" s="236">
        <f t="shared" si="229"/>
        <v>0</v>
      </c>
      <c r="N230" s="81">
        <f t="shared" si="229"/>
        <v>0</v>
      </c>
      <c r="O230" s="121">
        <f>SUM(O231,O232,O234,O237,O243,O244,O245)</f>
        <v>0</v>
      </c>
      <c r="P230" s="440"/>
      <c r="Q230" s="331"/>
    </row>
    <row r="231" spans="1:17" ht="24" hidden="1" x14ac:dyDescent="0.25">
      <c r="A231" s="594">
        <v>6220</v>
      </c>
      <c r="B231" s="38" t="s">
        <v>225</v>
      </c>
      <c r="C231" s="189">
        <f t="shared" si="170"/>
        <v>0</v>
      </c>
      <c r="D231" s="264"/>
      <c r="E231" s="40"/>
      <c r="F231" s="175">
        <f>D231+E231</f>
        <v>0</v>
      </c>
      <c r="G231" s="220"/>
      <c r="H231" s="40"/>
      <c r="I231" s="86">
        <f>G231+H231</f>
        <v>0</v>
      </c>
      <c r="J231" s="264"/>
      <c r="K231" s="40"/>
      <c r="L231" s="175">
        <f>J231+K231</f>
        <v>0</v>
      </c>
      <c r="M231" s="220"/>
      <c r="N231" s="40"/>
      <c r="O231" s="86">
        <f>M231+N231</f>
        <v>0</v>
      </c>
      <c r="P231" s="310"/>
      <c r="Q231" s="331"/>
    </row>
    <row r="232" spans="1:17" hidden="1" x14ac:dyDescent="0.25">
      <c r="A232" s="72">
        <v>6230</v>
      </c>
      <c r="B232" s="41" t="s">
        <v>226</v>
      </c>
      <c r="C232" s="190">
        <f t="shared" si="170"/>
        <v>0</v>
      </c>
      <c r="D232" s="129">
        <f t="shared" ref="D232:O232" si="230">SUM(D233)</f>
        <v>0</v>
      </c>
      <c r="E232" s="73">
        <f t="shared" si="230"/>
        <v>0</v>
      </c>
      <c r="F232" s="93">
        <f t="shared" si="230"/>
        <v>0</v>
      </c>
      <c r="G232" s="231">
        <f t="shared" si="230"/>
        <v>0</v>
      </c>
      <c r="H232" s="73">
        <f t="shared" si="230"/>
        <v>0</v>
      </c>
      <c r="I232" s="87">
        <f t="shared" si="230"/>
        <v>0</v>
      </c>
      <c r="J232" s="129">
        <f t="shared" si="230"/>
        <v>0</v>
      </c>
      <c r="K232" s="73">
        <f t="shared" si="230"/>
        <v>0</v>
      </c>
      <c r="L232" s="93">
        <f t="shared" si="230"/>
        <v>0</v>
      </c>
      <c r="M232" s="231">
        <f t="shared" si="230"/>
        <v>0</v>
      </c>
      <c r="N232" s="73">
        <f t="shared" si="230"/>
        <v>0</v>
      </c>
      <c r="O232" s="87">
        <f t="shared" si="230"/>
        <v>0</v>
      </c>
      <c r="P232" s="311"/>
      <c r="Q232" s="331"/>
    </row>
    <row r="233" spans="1:17" ht="24" hidden="1" x14ac:dyDescent="0.25">
      <c r="A233" s="30">
        <v>6239</v>
      </c>
      <c r="B233" s="38" t="s">
        <v>227</v>
      </c>
      <c r="C233" s="190">
        <f t="shared" si="170"/>
        <v>0</v>
      </c>
      <c r="D233" s="264"/>
      <c r="E233" s="40"/>
      <c r="F233" s="175">
        <f>D233+E233</f>
        <v>0</v>
      </c>
      <c r="G233" s="220"/>
      <c r="H233" s="40"/>
      <c r="I233" s="86">
        <f>G233+H233</f>
        <v>0</v>
      </c>
      <c r="J233" s="264"/>
      <c r="K233" s="40"/>
      <c r="L233" s="175">
        <f>J233+K233</f>
        <v>0</v>
      </c>
      <c r="M233" s="220"/>
      <c r="N233" s="40"/>
      <c r="O233" s="86">
        <f>M233+N233</f>
        <v>0</v>
      </c>
      <c r="P233" s="310"/>
      <c r="Q233" s="331"/>
    </row>
    <row r="234" spans="1:17" ht="24" hidden="1" x14ac:dyDescent="0.25">
      <c r="A234" s="72">
        <v>6240</v>
      </c>
      <c r="B234" s="41" t="s">
        <v>228</v>
      </c>
      <c r="C234" s="190">
        <f t="shared" si="170"/>
        <v>0</v>
      </c>
      <c r="D234" s="129">
        <f t="shared" ref="D234:E234" si="231">SUM(D235:D236)</f>
        <v>0</v>
      </c>
      <c r="E234" s="73">
        <f t="shared" si="231"/>
        <v>0</v>
      </c>
      <c r="F234" s="93">
        <f>SUM(F235:F236)</f>
        <v>0</v>
      </c>
      <c r="G234" s="231">
        <f t="shared" ref="G234:N234" si="232">SUM(G235:G236)</f>
        <v>0</v>
      </c>
      <c r="H234" s="73">
        <f t="shared" si="232"/>
        <v>0</v>
      </c>
      <c r="I234" s="87">
        <f t="shared" si="232"/>
        <v>0</v>
      </c>
      <c r="J234" s="129">
        <f t="shared" si="232"/>
        <v>0</v>
      </c>
      <c r="K234" s="73">
        <f t="shared" si="232"/>
        <v>0</v>
      </c>
      <c r="L234" s="93">
        <f t="shared" si="232"/>
        <v>0</v>
      </c>
      <c r="M234" s="231">
        <f t="shared" si="232"/>
        <v>0</v>
      </c>
      <c r="N234" s="73">
        <f t="shared" si="232"/>
        <v>0</v>
      </c>
      <c r="O234" s="87">
        <f>SUM(O235:O236)</f>
        <v>0</v>
      </c>
      <c r="P234" s="311"/>
      <c r="Q234" s="331"/>
    </row>
    <row r="235" spans="1:17" hidden="1" x14ac:dyDescent="0.25">
      <c r="A235" s="30">
        <v>6241</v>
      </c>
      <c r="B235" s="41" t="s">
        <v>229</v>
      </c>
      <c r="C235" s="190">
        <f t="shared" si="170"/>
        <v>0</v>
      </c>
      <c r="D235" s="265"/>
      <c r="E235" s="43"/>
      <c r="F235" s="93">
        <f t="shared" ref="F235:F236" si="233">D235+E235</f>
        <v>0</v>
      </c>
      <c r="G235" s="230"/>
      <c r="H235" s="43"/>
      <c r="I235" s="87">
        <f t="shared" ref="I235:I236" si="234">G235+H235</f>
        <v>0</v>
      </c>
      <c r="J235" s="265"/>
      <c r="K235" s="43"/>
      <c r="L235" s="93">
        <f t="shared" ref="L235:L236" si="235">J235+K235</f>
        <v>0</v>
      </c>
      <c r="M235" s="230"/>
      <c r="N235" s="43"/>
      <c r="O235" s="87">
        <f t="shared" ref="O235:O236" si="236">M235+N235</f>
        <v>0</v>
      </c>
      <c r="P235" s="311"/>
      <c r="Q235" s="331"/>
    </row>
    <row r="236" spans="1:17" hidden="1" x14ac:dyDescent="0.25">
      <c r="A236" s="30">
        <v>6242</v>
      </c>
      <c r="B236" s="41" t="s">
        <v>230</v>
      </c>
      <c r="C236" s="190">
        <f t="shared" si="170"/>
        <v>0</v>
      </c>
      <c r="D236" s="265"/>
      <c r="E236" s="43"/>
      <c r="F236" s="93">
        <f t="shared" si="233"/>
        <v>0</v>
      </c>
      <c r="G236" s="230"/>
      <c r="H236" s="43"/>
      <c r="I236" s="87">
        <f t="shared" si="234"/>
        <v>0</v>
      </c>
      <c r="J236" s="265"/>
      <c r="K236" s="43"/>
      <c r="L236" s="93">
        <f t="shared" si="235"/>
        <v>0</v>
      </c>
      <c r="M236" s="230"/>
      <c r="N236" s="43"/>
      <c r="O236" s="87">
        <f t="shared" si="236"/>
        <v>0</v>
      </c>
      <c r="P236" s="311"/>
      <c r="Q236" s="331"/>
    </row>
    <row r="237" spans="1:17" ht="25.5" hidden="1" customHeight="1" x14ac:dyDescent="0.25">
      <c r="A237" s="72">
        <v>6250</v>
      </c>
      <c r="B237" s="41" t="s">
        <v>231</v>
      </c>
      <c r="C237" s="190">
        <f t="shared" si="170"/>
        <v>0</v>
      </c>
      <c r="D237" s="129">
        <f t="shared" ref="D237:E237" si="237">SUM(D238:D242)</f>
        <v>0</v>
      </c>
      <c r="E237" s="73">
        <f t="shared" si="237"/>
        <v>0</v>
      </c>
      <c r="F237" s="93">
        <f>SUM(F238:F242)</f>
        <v>0</v>
      </c>
      <c r="G237" s="231">
        <f t="shared" ref="G237:N237" si="238">SUM(G238:G242)</f>
        <v>0</v>
      </c>
      <c r="H237" s="73">
        <f t="shared" si="238"/>
        <v>0</v>
      </c>
      <c r="I237" s="87">
        <f t="shared" si="238"/>
        <v>0</v>
      </c>
      <c r="J237" s="129">
        <f t="shared" si="238"/>
        <v>0</v>
      </c>
      <c r="K237" s="73">
        <f t="shared" si="238"/>
        <v>0</v>
      </c>
      <c r="L237" s="93">
        <f t="shared" si="238"/>
        <v>0</v>
      </c>
      <c r="M237" s="231">
        <f t="shared" si="238"/>
        <v>0</v>
      </c>
      <c r="N237" s="73">
        <f t="shared" si="238"/>
        <v>0</v>
      </c>
      <c r="O237" s="87">
        <f>SUM(O238:O242)</f>
        <v>0</v>
      </c>
      <c r="P237" s="311"/>
      <c r="Q237" s="331"/>
    </row>
    <row r="238" spans="1:17" ht="14.25" hidden="1" customHeight="1" x14ac:dyDescent="0.25">
      <c r="A238" s="30">
        <v>6252</v>
      </c>
      <c r="B238" s="41" t="s">
        <v>232</v>
      </c>
      <c r="C238" s="190">
        <f t="shared" si="170"/>
        <v>0</v>
      </c>
      <c r="D238" s="265"/>
      <c r="E238" s="43"/>
      <c r="F238" s="93">
        <f t="shared" ref="F238:F244" si="239">D238+E238</f>
        <v>0</v>
      </c>
      <c r="G238" s="230"/>
      <c r="H238" s="43"/>
      <c r="I238" s="87">
        <f t="shared" ref="I238:I244" si="240">G238+H238</f>
        <v>0</v>
      </c>
      <c r="J238" s="265"/>
      <c r="K238" s="43"/>
      <c r="L238" s="93">
        <f t="shared" ref="L238:L244" si="241">J238+K238</f>
        <v>0</v>
      </c>
      <c r="M238" s="230"/>
      <c r="N238" s="43"/>
      <c r="O238" s="87">
        <f t="shared" ref="O238:O244" si="242">M238+N238</f>
        <v>0</v>
      </c>
      <c r="P238" s="311"/>
      <c r="Q238" s="331"/>
    </row>
    <row r="239" spans="1:17" ht="14.25" hidden="1" customHeight="1" x14ac:dyDescent="0.25">
      <c r="A239" s="30">
        <v>6253</v>
      </c>
      <c r="B239" s="41" t="s">
        <v>233</v>
      </c>
      <c r="C239" s="190">
        <f t="shared" si="170"/>
        <v>0</v>
      </c>
      <c r="D239" s="265"/>
      <c r="E239" s="43"/>
      <c r="F239" s="93">
        <f t="shared" si="239"/>
        <v>0</v>
      </c>
      <c r="G239" s="230"/>
      <c r="H239" s="43"/>
      <c r="I239" s="87">
        <f t="shared" si="240"/>
        <v>0</v>
      </c>
      <c r="J239" s="265"/>
      <c r="K239" s="43"/>
      <c r="L239" s="93">
        <f t="shared" si="241"/>
        <v>0</v>
      </c>
      <c r="M239" s="230"/>
      <c r="N239" s="43"/>
      <c r="O239" s="87">
        <f t="shared" si="242"/>
        <v>0</v>
      </c>
      <c r="P239" s="311"/>
      <c r="Q239" s="331"/>
    </row>
    <row r="240" spans="1:17" ht="24" hidden="1" x14ac:dyDescent="0.25">
      <c r="A240" s="30">
        <v>6254</v>
      </c>
      <c r="B240" s="41" t="s">
        <v>234</v>
      </c>
      <c r="C240" s="190">
        <f t="shared" si="170"/>
        <v>0</v>
      </c>
      <c r="D240" s="265"/>
      <c r="E240" s="43"/>
      <c r="F240" s="93">
        <f t="shared" si="239"/>
        <v>0</v>
      </c>
      <c r="G240" s="230"/>
      <c r="H240" s="43"/>
      <c r="I240" s="87">
        <f t="shared" si="240"/>
        <v>0</v>
      </c>
      <c r="J240" s="265"/>
      <c r="K240" s="43"/>
      <c r="L240" s="93">
        <f t="shared" si="241"/>
        <v>0</v>
      </c>
      <c r="M240" s="230"/>
      <c r="N240" s="43"/>
      <c r="O240" s="87">
        <f t="shared" si="242"/>
        <v>0</v>
      </c>
      <c r="P240" s="311"/>
      <c r="Q240" s="331"/>
    </row>
    <row r="241" spans="1:17" ht="24" hidden="1" x14ac:dyDescent="0.25">
      <c r="A241" s="30">
        <v>6255</v>
      </c>
      <c r="B241" s="41" t="s">
        <v>235</v>
      </c>
      <c r="C241" s="190">
        <f t="shared" ref="C241:C295" si="243">SUM(F241,I241,L241,O241)</f>
        <v>0</v>
      </c>
      <c r="D241" s="265"/>
      <c r="E241" s="43"/>
      <c r="F241" s="93">
        <f t="shared" si="239"/>
        <v>0</v>
      </c>
      <c r="G241" s="230"/>
      <c r="H241" s="43"/>
      <c r="I241" s="87">
        <f t="shared" si="240"/>
        <v>0</v>
      </c>
      <c r="J241" s="265"/>
      <c r="K241" s="43"/>
      <c r="L241" s="93">
        <f t="shared" si="241"/>
        <v>0</v>
      </c>
      <c r="M241" s="230"/>
      <c r="N241" s="43"/>
      <c r="O241" s="87">
        <f t="shared" si="242"/>
        <v>0</v>
      </c>
      <c r="P241" s="311"/>
      <c r="Q241" s="331"/>
    </row>
    <row r="242" spans="1:17" hidden="1" x14ac:dyDescent="0.25">
      <c r="A242" s="30">
        <v>6259</v>
      </c>
      <c r="B242" s="41" t="s">
        <v>236</v>
      </c>
      <c r="C242" s="190">
        <f t="shared" si="243"/>
        <v>0</v>
      </c>
      <c r="D242" s="265"/>
      <c r="E242" s="43"/>
      <c r="F242" s="93">
        <f t="shared" si="239"/>
        <v>0</v>
      </c>
      <c r="G242" s="230"/>
      <c r="H242" s="43"/>
      <c r="I242" s="87">
        <f t="shared" si="240"/>
        <v>0</v>
      </c>
      <c r="J242" s="265"/>
      <c r="K242" s="43"/>
      <c r="L242" s="93">
        <f t="shared" si="241"/>
        <v>0</v>
      </c>
      <c r="M242" s="230"/>
      <c r="N242" s="43"/>
      <c r="O242" s="87">
        <f t="shared" si="242"/>
        <v>0</v>
      </c>
      <c r="P242" s="311"/>
      <c r="Q242" s="331"/>
    </row>
    <row r="243" spans="1:17" ht="24" hidden="1" x14ac:dyDescent="0.25">
      <c r="A243" s="72">
        <v>6260</v>
      </c>
      <c r="B243" s="41" t="s">
        <v>237</v>
      </c>
      <c r="C243" s="190">
        <f t="shared" si="243"/>
        <v>0</v>
      </c>
      <c r="D243" s="265"/>
      <c r="E243" s="43"/>
      <c r="F243" s="93">
        <f t="shared" si="239"/>
        <v>0</v>
      </c>
      <c r="G243" s="230"/>
      <c r="H243" s="43"/>
      <c r="I243" s="87">
        <f t="shared" si="240"/>
        <v>0</v>
      </c>
      <c r="J243" s="265"/>
      <c r="K243" s="43"/>
      <c r="L243" s="93">
        <f t="shared" si="241"/>
        <v>0</v>
      </c>
      <c r="M243" s="230"/>
      <c r="N243" s="43"/>
      <c r="O243" s="87">
        <f t="shared" si="242"/>
        <v>0</v>
      </c>
      <c r="P243" s="311"/>
      <c r="Q243" s="331"/>
    </row>
    <row r="244" spans="1:17" hidden="1" x14ac:dyDescent="0.25">
      <c r="A244" s="72">
        <v>6270</v>
      </c>
      <c r="B244" s="41" t="s">
        <v>238</v>
      </c>
      <c r="C244" s="190">
        <f t="shared" si="243"/>
        <v>0</v>
      </c>
      <c r="D244" s="265"/>
      <c r="E244" s="43"/>
      <c r="F244" s="93">
        <f t="shared" si="239"/>
        <v>0</v>
      </c>
      <c r="G244" s="230"/>
      <c r="H244" s="43"/>
      <c r="I244" s="87">
        <f t="shared" si="240"/>
        <v>0</v>
      </c>
      <c r="J244" s="265"/>
      <c r="K244" s="43"/>
      <c r="L244" s="93">
        <f t="shared" si="241"/>
        <v>0</v>
      </c>
      <c r="M244" s="230"/>
      <c r="N244" s="43"/>
      <c r="O244" s="87">
        <f t="shared" si="242"/>
        <v>0</v>
      </c>
      <c r="P244" s="311"/>
      <c r="Q244" s="331"/>
    </row>
    <row r="245" spans="1:17" ht="24" hidden="1" x14ac:dyDescent="0.25">
      <c r="A245" s="594">
        <v>6290</v>
      </c>
      <c r="B245" s="38" t="s">
        <v>239</v>
      </c>
      <c r="C245" s="201">
        <f t="shared" si="243"/>
        <v>0</v>
      </c>
      <c r="D245" s="128">
        <f t="shared" ref="D245:E245" si="244">SUM(D246:D249)</f>
        <v>0</v>
      </c>
      <c r="E245" s="75">
        <f t="shared" si="244"/>
        <v>0</v>
      </c>
      <c r="F245" s="175">
        <f>SUM(F246:F249)</f>
        <v>0</v>
      </c>
      <c r="G245" s="233">
        <f t="shared" ref="G245:O245" si="245">SUM(G246:G249)</f>
        <v>0</v>
      </c>
      <c r="H245" s="75">
        <f t="shared" si="245"/>
        <v>0</v>
      </c>
      <c r="I245" s="86">
        <f t="shared" si="245"/>
        <v>0</v>
      </c>
      <c r="J245" s="128">
        <f t="shared" si="245"/>
        <v>0</v>
      </c>
      <c r="K245" s="75">
        <f t="shared" si="245"/>
        <v>0</v>
      </c>
      <c r="L245" s="175">
        <f t="shared" si="245"/>
        <v>0</v>
      </c>
      <c r="M245" s="233">
        <f t="shared" si="245"/>
        <v>0</v>
      </c>
      <c r="N245" s="75">
        <f t="shared" si="245"/>
        <v>0</v>
      </c>
      <c r="O245" s="86">
        <f t="shared" si="245"/>
        <v>0</v>
      </c>
      <c r="P245" s="320"/>
      <c r="Q245" s="331"/>
    </row>
    <row r="246" spans="1:17" hidden="1" x14ac:dyDescent="0.25">
      <c r="A246" s="30">
        <v>6291</v>
      </c>
      <c r="B246" s="41" t="s">
        <v>240</v>
      </c>
      <c r="C246" s="190">
        <f t="shared" si="243"/>
        <v>0</v>
      </c>
      <c r="D246" s="265"/>
      <c r="E246" s="43"/>
      <c r="F246" s="93">
        <f t="shared" ref="F246:F249" si="246">D246+E246</f>
        <v>0</v>
      </c>
      <c r="G246" s="230"/>
      <c r="H246" s="43"/>
      <c r="I246" s="87">
        <f t="shared" ref="I246:I249" si="247">G246+H246</f>
        <v>0</v>
      </c>
      <c r="J246" s="265"/>
      <c r="K246" s="43"/>
      <c r="L246" s="93">
        <f t="shared" ref="L246:L249" si="248">J246+K246</f>
        <v>0</v>
      </c>
      <c r="M246" s="230"/>
      <c r="N246" s="43"/>
      <c r="O246" s="87">
        <f t="shared" ref="O246:O249" si="249">M246+N246</f>
        <v>0</v>
      </c>
      <c r="P246" s="311"/>
      <c r="Q246" s="331"/>
    </row>
    <row r="247" spans="1:17" hidden="1" x14ac:dyDescent="0.25">
      <c r="A247" s="30">
        <v>6292</v>
      </c>
      <c r="B247" s="41" t="s">
        <v>241</v>
      </c>
      <c r="C247" s="190">
        <f t="shared" si="243"/>
        <v>0</v>
      </c>
      <c r="D247" s="265"/>
      <c r="E247" s="43"/>
      <c r="F247" s="93">
        <f t="shared" si="246"/>
        <v>0</v>
      </c>
      <c r="G247" s="230"/>
      <c r="H247" s="43"/>
      <c r="I247" s="87">
        <f t="shared" si="247"/>
        <v>0</v>
      </c>
      <c r="J247" s="265"/>
      <c r="K247" s="43"/>
      <c r="L247" s="93">
        <f t="shared" si="248"/>
        <v>0</v>
      </c>
      <c r="M247" s="230"/>
      <c r="N247" s="43"/>
      <c r="O247" s="87">
        <f t="shared" si="249"/>
        <v>0</v>
      </c>
      <c r="P247" s="311"/>
      <c r="Q247" s="331"/>
    </row>
    <row r="248" spans="1:17" ht="72" hidden="1" x14ac:dyDescent="0.25">
      <c r="A248" s="30">
        <v>6296</v>
      </c>
      <c r="B248" s="41" t="s">
        <v>242</v>
      </c>
      <c r="C248" s="190">
        <f t="shared" si="243"/>
        <v>0</v>
      </c>
      <c r="D248" s="265"/>
      <c r="E248" s="43"/>
      <c r="F248" s="93">
        <f t="shared" si="246"/>
        <v>0</v>
      </c>
      <c r="G248" s="230"/>
      <c r="H248" s="43"/>
      <c r="I248" s="87">
        <f t="shared" si="247"/>
        <v>0</v>
      </c>
      <c r="J248" s="265"/>
      <c r="K248" s="43"/>
      <c r="L248" s="93">
        <f t="shared" si="248"/>
        <v>0</v>
      </c>
      <c r="M248" s="230"/>
      <c r="N248" s="43"/>
      <c r="O248" s="87">
        <f t="shared" si="249"/>
        <v>0</v>
      </c>
      <c r="P248" s="311"/>
      <c r="Q248" s="331"/>
    </row>
    <row r="249" spans="1:17" ht="39.75" hidden="1" customHeight="1" x14ac:dyDescent="0.25">
      <c r="A249" s="30">
        <v>6299</v>
      </c>
      <c r="B249" s="41" t="s">
        <v>243</v>
      </c>
      <c r="C249" s="190">
        <f t="shared" si="243"/>
        <v>0</v>
      </c>
      <c r="D249" s="265"/>
      <c r="E249" s="43"/>
      <c r="F249" s="93">
        <f t="shared" si="246"/>
        <v>0</v>
      </c>
      <c r="G249" s="230"/>
      <c r="H249" s="43"/>
      <c r="I249" s="87">
        <f t="shared" si="247"/>
        <v>0</v>
      </c>
      <c r="J249" s="265"/>
      <c r="K249" s="43"/>
      <c r="L249" s="93">
        <f t="shared" si="248"/>
        <v>0</v>
      </c>
      <c r="M249" s="230"/>
      <c r="N249" s="43"/>
      <c r="O249" s="87">
        <f t="shared" si="249"/>
        <v>0</v>
      </c>
      <c r="P249" s="311"/>
      <c r="Q249" s="331"/>
    </row>
    <row r="250" spans="1:17" hidden="1" x14ac:dyDescent="0.25">
      <c r="A250" s="34">
        <v>6300</v>
      </c>
      <c r="B250" s="69" t="s">
        <v>244</v>
      </c>
      <c r="C250" s="188">
        <f t="shared" si="243"/>
        <v>0</v>
      </c>
      <c r="D250" s="127">
        <f t="shared" ref="D250:E250" si="250">SUM(D251,D256,D257)</f>
        <v>0</v>
      </c>
      <c r="E250" s="36">
        <f t="shared" si="250"/>
        <v>0</v>
      </c>
      <c r="F250" s="174">
        <f>SUM(F251,F256,F257)</f>
        <v>0</v>
      </c>
      <c r="G250" s="228">
        <f t="shared" ref="G250:O250" si="251">SUM(G251,G256,G257)</f>
        <v>0</v>
      </c>
      <c r="H250" s="36">
        <f t="shared" si="251"/>
        <v>0</v>
      </c>
      <c r="I250" s="120">
        <f t="shared" si="251"/>
        <v>0</v>
      </c>
      <c r="J250" s="127">
        <f t="shared" si="251"/>
        <v>0</v>
      </c>
      <c r="K250" s="36">
        <f t="shared" si="251"/>
        <v>0</v>
      </c>
      <c r="L250" s="174">
        <f t="shared" si="251"/>
        <v>0</v>
      </c>
      <c r="M250" s="228">
        <f t="shared" si="251"/>
        <v>0</v>
      </c>
      <c r="N250" s="36">
        <f t="shared" si="251"/>
        <v>0</v>
      </c>
      <c r="O250" s="120">
        <f t="shared" si="251"/>
        <v>0</v>
      </c>
      <c r="P250" s="441"/>
      <c r="Q250" s="331"/>
    </row>
    <row r="251" spans="1:17" ht="24" hidden="1" x14ac:dyDescent="0.25">
      <c r="A251" s="594">
        <v>6320</v>
      </c>
      <c r="B251" s="38" t="s">
        <v>245</v>
      </c>
      <c r="C251" s="201">
        <f t="shared" si="243"/>
        <v>0</v>
      </c>
      <c r="D251" s="128">
        <f t="shared" ref="D251:E251" si="252">SUM(D252:D255)</f>
        <v>0</v>
      </c>
      <c r="E251" s="75">
        <f t="shared" si="252"/>
        <v>0</v>
      </c>
      <c r="F251" s="175">
        <f>SUM(F252:F255)</f>
        <v>0</v>
      </c>
      <c r="G251" s="233">
        <f t="shared" ref="G251:O251" si="253">SUM(G252:G255)</f>
        <v>0</v>
      </c>
      <c r="H251" s="75">
        <f t="shared" si="253"/>
        <v>0</v>
      </c>
      <c r="I251" s="86">
        <f t="shared" si="253"/>
        <v>0</v>
      </c>
      <c r="J251" s="128">
        <f t="shared" si="253"/>
        <v>0</v>
      </c>
      <c r="K251" s="75">
        <f t="shared" si="253"/>
        <v>0</v>
      </c>
      <c r="L251" s="175">
        <f t="shared" si="253"/>
        <v>0</v>
      </c>
      <c r="M251" s="233">
        <f t="shared" si="253"/>
        <v>0</v>
      </c>
      <c r="N251" s="75">
        <f t="shared" si="253"/>
        <v>0</v>
      </c>
      <c r="O251" s="86">
        <f t="shared" si="253"/>
        <v>0</v>
      </c>
      <c r="P251" s="310"/>
      <c r="Q251" s="331"/>
    </row>
    <row r="252" spans="1:17" hidden="1" x14ac:dyDescent="0.25">
      <c r="A252" s="30">
        <v>6322</v>
      </c>
      <c r="B252" s="41" t="s">
        <v>246</v>
      </c>
      <c r="C252" s="190">
        <f t="shared" si="243"/>
        <v>0</v>
      </c>
      <c r="D252" s="265"/>
      <c r="E252" s="43"/>
      <c r="F252" s="93">
        <f t="shared" ref="F252:F257" si="254">D252+E252</f>
        <v>0</v>
      </c>
      <c r="G252" s="230"/>
      <c r="H252" s="43"/>
      <c r="I252" s="87">
        <f t="shared" ref="I252:I257" si="255">G252+H252</f>
        <v>0</v>
      </c>
      <c r="J252" s="265"/>
      <c r="K252" s="43"/>
      <c r="L252" s="93">
        <f t="shared" ref="L252:L257" si="256">J252+K252</f>
        <v>0</v>
      </c>
      <c r="M252" s="230"/>
      <c r="N252" s="43"/>
      <c r="O252" s="87">
        <f t="shared" ref="O252:O257" si="257">M252+N252</f>
        <v>0</v>
      </c>
      <c r="P252" s="311"/>
      <c r="Q252" s="331"/>
    </row>
    <row r="253" spans="1:17" ht="24" hidden="1" x14ac:dyDescent="0.25">
      <c r="A253" s="30">
        <v>6323</v>
      </c>
      <c r="B253" s="41" t="s">
        <v>247</v>
      </c>
      <c r="C253" s="190">
        <f t="shared" si="243"/>
        <v>0</v>
      </c>
      <c r="D253" s="265"/>
      <c r="E253" s="43"/>
      <c r="F253" s="93">
        <f t="shared" si="254"/>
        <v>0</v>
      </c>
      <c r="G253" s="230"/>
      <c r="H253" s="43"/>
      <c r="I253" s="87">
        <f t="shared" si="255"/>
        <v>0</v>
      </c>
      <c r="J253" s="265"/>
      <c r="K253" s="43"/>
      <c r="L253" s="93">
        <f t="shared" si="256"/>
        <v>0</v>
      </c>
      <c r="M253" s="230"/>
      <c r="N253" s="43"/>
      <c r="O253" s="87">
        <f t="shared" si="257"/>
        <v>0</v>
      </c>
      <c r="P253" s="311"/>
      <c r="Q253" s="331"/>
    </row>
    <row r="254" spans="1:17" ht="24" hidden="1" x14ac:dyDescent="0.25">
      <c r="A254" s="30">
        <v>6324</v>
      </c>
      <c r="B254" s="41" t="s">
        <v>301</v>
      </c>
      <c r="C254" s="190">
        <f t="shared" si="243"/>
        <v>0</v>
      </c>
      <c r="D254" s="265"/>
      <c r="E254" s="43"/>
      <c r="F254" s="93">
        <f t="shared" si="254"/>
        <v>0</v>
      </c>
      <c r="G254" s="230"/>
      <c r="H254" s="43"/>
      <c r="I254" s="87">
        <f t="shared" si="255"/>
        <v>0</v>
      </c>
      <c r="J254" s="265"/>
      <c r="K254" s="43"/>
      <c r="L254" s="93">
        <f t="shared" si="256"/>
        <v>0</v>
      </c>
      <c r="M254" s="230"/>
      <c r="N254" s="43"/>
      <c r="O254" s="87">
        <f t="shared" si="257"/>
        <v>0</v>
      </c>
      <c r="P254" s="311"/>
      <c r="Q254" s="331"/>
    </row>
    <row r="255" spans="1:17" hidden="1" x14ac:dyDescent="0.25">
      <c r="A255" s="27">
        <v>6329</v>
      </c>
      <c r="B255" s="38" t="s">
        <v>302</v>
      </c>
      <c r="C255" s="189">
        <f t="shared" si="243"/>
        <v>0</v>
      </c>
      <c r="D255" s="264"/>
      <c r="E255" s="40"/>
      <c r="F255" s="175">
        <f t="shared" si="254"/>
        <v>0</v>
      </c>
      <c r="G255" s="220"/>
      <c r="H255" s="40"/>
      <c r="I255" s="86">
        <f t="shared" si="255"/>
        <v>0</v>
      </c>
      <c r="J255" s="264"/>
      <c r="K255" s="40"/>
      <c r="L255" s="175">
        <f t="shared" si="256"/>
        <v>0</v>
      </c>
      <c r="M255" s="220"/>
      <c r="N255" s="40"/>
      <c r="O255" s="86">
        <f t="shared" si="257"/>
        <v>0</v>
      </c>
      <c r="P255" s="310"/>
      <c r="Q255" s="331"/>
    </row>
    <row r="256" spans="1:17" ht="24" hidden="1" x14ac:dyDescent="0.25">
      <c r="A256" s="90">
        <v>6330</v>
      </c>
      <c r="B256" s="91" t="s">
        <v>248</v>
      </c>
      <c r="C256" s="201">
        <f t="shared" si="243"/>
        <v>0</v>
      </c>
      <c r="D256" s="266"/>
      <c r="E256" s="80"/>
      <c r="F256" s="443">
        <f t="shared" si="254"/>
        <v>0</v>
      </c>
      <c r="G256" s="235"/>
      <c r="H256" s="80"/>
      <c r="I256" s="159">
        <f t="shared" si="255"/>
        <v>0</v>
      </c>
      <c r="J256" s="266"/>
      <c r="K256" s="80"/>
      <c r="L256" s="443">
        <f t="shared" si="256"/>
        <v>0</v>
      </c>
      <c r="M256" s="235"/>
      <c r="N256" s="80"/>
      <c r="O256" s="159">
        <f t="shared" si="257"/>
        <v>0</v>
      </c>
      <c r="P256" s="320"/>
      <c r="Q256" s="331"/>
    </row>
    <row r="257" spans="1:17" hidden="1" x14ac:dyDescent="0.25">
      <c r="A257" s="72">
        <v>6360</v>
      </c>
      <c r="B257" s="41" t="s">
        <v>249</v>
      </c>
      <c r="C257" s="190">
        <f t="shared" si="243"/>
        <v>0</v>
      </c>
      <c r="D257" s="265"/>
      <c r="E257" s="43"/>
      <c r="F257" s="93">
        <f t="shared" si="254"/>
        <v>0</v>
      </c>
      <c r="G257" s="230"/>
      <c r="H257" s="43"/>
      <c r="I257" s="87">
        <f t="shared" si="255"/>
        <v>0</v>
      </c>
      <c r="J257" s="265"/>
      <c r="K257" s="43"/>
      <c r="L257" s="93">
        <f t="shared" si="256"/>
        <v>0</v>
      </c>
      <c r="M257" s="230"/>
      <c r="N257" s="43"/>
      <c r="O257" s="87">
        <f t="shared" si="257"/>
        <v>0</v>
      </c>
      <c r="P257" s="311"/>
      <c r="Q257" s="331"/>
    </row>
    <row r="258" spans="1:17" ht="36" hidden="1" x14ac:dyDescent="0.25">
      <c r="A258" s="34">
        <v>6400</v>
      </c>
      <c r="B258" s="69" t="s">
        <v>250</v>
      </c>
      <c r="C258" s="188">
        <f t="shared" si="243"/>
        <v>0</v>
      </c>
      <c r="D258" s="127">
        <f t="shared" ref="D258:E258" si="258">SUM(D259,D263)</f>
        <v>0</v>
      </c>
      <c r="E258" s="36">
        <f t="shared" si="258"/>
        <v>0</v>
      </c>
      <c r="F258" s="174">
        <f>SUM(F259,F263)</f>
        <v>0</v>
      </c>
      <c r="G258" s="228">
        <f t="shared" ref="G258:O258" si="259">SUM(G259,G263)</f>
        <v>0</v>
      </c>
      <c r="H258" s="36">
        <f t="shared" si="259"/>
        <v>0</v>
      </c>
      <c r="I258" s="120">
        <f t="shared" si="259"/>
        <v>0</v>
      </c>
      <c r="J258" s="127">
        <f t="shared" si="259"/>
        <v>0</v>
      </c>
      <c r="K258" s="36">
        <f t="shared" si="259"/>
        <v>0</v>
      </c>
      <c r="L258" s="174">
        <f t="shared" si="259"/>
        <v>0</v>
      </c>
      <c r="M258" s="228">
        <f t="shared" si="259"/>
        <v>0</v>
      </c>
      <c r="N258" s="36">
        <f t="shared" si="259"/>
        <v>0</v>
      </c>
      <c r="O258" s="120">
        <f t="shared" si="259"/>
        <v>0</v>
      </c>
      <c r="P258" s="441"/>
      <c r="Q258" s="331"/>
    </row>
    <row r="259" spans="1:17" ht="24" hidden="1" x14ac:dyDescent="0.25">
      <c r="A259" s="594">
        <v>6410</v>
      </c>
      <c r="B259" s="38" t="s">
        <v>251</v>
      </c>
      <c r="C259" s="189">
        <f t="shared" si="243"/>
        <v>0</v>
      </c>
      <c r="D259" s="128">
        <f t="shared" ref="D259:E259" si="260">SUM(D260:D262)</f>
        <v>0</v>
      </c>
      <c r="E259" s="75">
        <f t="shared" si="260"/>
        <v>0</v>
      </c>
      <c r="F259" s="175">
        <f>SUM(F260:F262)</f>
        <v>0</v>
      </c>
      <c r="G259" s="233">
        <f t="shared" ref="G259:O259" si="261">SUM(G260:G262)</f>
        <v>0</v>
      </c>
      <c r="H259" s="75">
        <f t="shared" si="261"/>
        <v>0</v>
      </c>
      <c r="I259" s="86">
        <f t="shared" si="261"/>
        <v>0</v>
      </c>
      <c r="J259" s="128">
        <f t="shared" si="261"/>
        <v>0</v>
      </c>
      <c r="K259" s="75">
        <f t="shared" si="261"/>
        <v>0</v>
      </c>
      <c r="L259" s="175">
        <f t="shared" si="261"/>
        <v>0</v>
      </c>
      <c r="M259" s="233">
        <f t="shared" si="261"/>
        <v>0</v>
      </c>
      <c r="N259" s="75">
        <f t="shared" si="261"/>
        <v>0</v>
      </c>
      <c r="O259" s="158">
        <f t="shared" si="261"/>
        <v>0</v>
      </c>
      <c r="P259" s="323"/>
      <c r="Q259" s="331"/>
    </row>
    <row r="260" spans="1:17" hidden="1" x14ac:dyDescent="0.25">
      <c r="A260" s="30">
        <v>6411</v>
      </c>
      <c r="B260" s="92" t="s">
        <v>252</v>
      </c>
      <c r="C260" s="190">
        <f t="shared" si="243"/>
        <v>0</v>
      </c>
      <c r="D260" s="265"/>
      <c r="E260" s="43"/>
      <c r="F260" s="93">
        <f t="shared" ref="F260:F262" si="262">D260+E260</f>
        <v>0</v>
      </c>
      <c r="G260" s="230"/>
      <c r="H260" s="43"/>
      <c r="I260" s="87">
        <f t="shared" ref="I260:I262" si="263">G260+H260</f>
        <v>0</v>
      </c>
      <c r="J260" s="265"/>
      <c r="K260" s="43"/>
      <c r="L260" s="93">
        <f t="shared" ref="L260:L262" si="264">J260+K260</f>
        <v>0</v>
      </c>
      <c r="M260" s="230"/>
      <c r="N260" s="43"/>
      <c r="O260" s="87">
        <f t="shared" ref="O260:O262" si="265">M260+N260</f>
        <v>0</v>
      </c>
      <c r="P260" s="311"/>
      <c r="Q260" s="331"/>
    </row>
    <row r="261" spans="1:17" ht="36" hidden="1" x14ac:dyDescent="0.25">
      <c r="A261" s="30">
        <v>6412</v>
      </c>
      <c r="B261" s="41" t="s">
        <v>253</v>
      </c>
      <c r="C261" s="190">
        <f t="shared" si="243"/>
        <v>0</v>
      </c>
      <c r="D261" s="265"/>
      <c r="E261" s="43"/>
      <c r="F261" s="93">
        <f t="shared" si="262"/>
        <v>0</v>
      </c>
      <c r="G261" s="230"/>
      <c r="H261" s="43"/>
      <c r="I261" s="87">
        <f t="shared" si="263"/>
        <v>0</v>
      </c>
      <c r="J261" s="265"/>
      <c r="K261" s="43"/>
      <c r="L261" s="93">
        <f t="shared" si="264"/>
        <v>0</v>
      </c>
      <c r="M261" s="230"/>
      <c r="N261" s="43"/>
      <c r="O261" s="87">
        <f t="shared" si="265"/>
        <v>0</v>
      </c>
      <c r="P261" s="311"/>
      <c r="Q261" s="331"/>
    </row>
    <row r="262" spans="1:17" ht="36" hidden="1" x14ac:dyDescent="0.25">
      <c r="A262" s="30">
        <v>6419</v>
      </c>
      <c r="B262" s="41" t="s">
        <v>254</v>
      </c>
      <c r="C262" s="190">
        <f t="shared" si="243"/>
        <v>0</v>
      </c>
      <c r="D262" s="265"/>
      <c r="E262" s="43"/>
      <c r="F262" s="93">
        <f t="shared" si="262"/>
        <v>0</v>
      </c>
      <c r="G262" s="230"/>
      <c r="H262" s="43"/>
      <c r="I262" s="87">
        <f t="shared" si="263"/>
        <v>0</v>
      </c>
      <c r="J262" s="265"/>
      <c r="K262" s="43"/>
      <c r="L262" s="93">
        <f t="shared" si="264"/>
        <v>0</v>
      </c>
      <c r="M262" s="230"/>
      <c r="N262" s="43"/>
      <c r="O262" s="87">
        <f t="shared" si="265"/>
        <v>0</v>
      </c>
      <c r="P262" s="311"/>
      <c r="Q262" s="331"/>
    </row>
    <row r="263" spans="1:17" ht="36" hidden="1" x14ac:dyDescent="0.25">
      <c r="A263" s="72">
        <v>6420</v>
      </c>
      <c r="B263" s="41" t="s">
        <v>255</v>
      </c>
      <c r="C263" s="190">
        <f t="shared" si="243"/>
        <v>0</v>
      </c>
      <c r="D263" s="129">
        <f t="shared" ref="D263:E263" si="266">SUM(D264:D267)</f>
        <v>0</v>
      </c>
      <c r="E263" s="73">
        <f t="shared" si="266"/>
        <v>0</v>
      </c>
      <c r="F263" s="93">
        <f>SUM(F264:F267)</f>
        <v>0</v>
      </c>
      <c r="G263" s="231">
        <f t="shared" ref="G263:N263" si="267">SUM(G264:G267)</f>
        <v>0</v>
      </c>
      <c r="H263" s="73">
        <f t="shared" si="267"/>
        <v>0</v>
      </c>
      <c r="I263" s="87">
        <f t="shared" si="267"/>
        <v>0</v>
      </c>
      <c r="J263" s="129">
        <f t="shared" si="267"/>
        <v>0</v>
      </c>
      <c r="K263" s="73">
        <f t="shared" si="267"/>
        <v>0</v>
      </c>
      <c r="L263" s="93">
        <f t="shared" si="267"/>
        <v>0</v>
      </c>
      <c r="M263" s="231">
        <f t="shared" si="267"/>
        <v>0</v>
      </c>
      <c r="N263" s="73">
        <f t="shared" si="267"/>
        <v>0</v>
      </c>
      <c r="O263" s="87">
        <f>SUM(O264:O267)</f>
        <v>0</v>
      </c>
      <c r="P263" s="311"/>
      <c r="Q263" s="331"/>
    </row>
    <row r="264" spans="1:17" hidden="1" x14ac:dyDescent="0.25">
      <c r="A264" s="30">
        <v>6421</v>
      </c>
      <c r="B264" s="41" t="s">
        <v>256</v>
      </c>
      <c r="C264" s="190">
        <f t="shared" si="243"/>
        <v>0</v>
      </c>
      <c r="D264" s="265"/>
      <c r="E264" s="43"/>
      <c r="F264" s="93">
        <f t="shared" ref="F264:F267" si="268">D264+E264</f>
        <v>0</v>
      </c>
      <c r="G264" s="230"/>
      <c r="H264" s="43"/>
      <c r="I264" s="87">
        <f t="shared" ref="I264:I267" si="269">G264+H264</f>
        <v>0</v>
      </c>
      <c r="J264" s="265"/>
      <c r="K264" s="43"/>
      <c r="L264" s="93">
        <f t="shared" ref="L264:L267" si="270">J264+K264</f>
        <v>0</v>
      </c>
      <c r="M264" s="230"/>
      <c r="N264" s="43"/>
      <c r="O264" s="87">
        <f t="shared" ref="O264:O267" si="271">M264+N264</f>
        <v>0</v>
      </c>
      <c r="P264" s="311"/>
      <c r="Q264" s="331"/>
    </row>
    <row r="265" spans="1:17" hidden="1" x14ac:dyDescent="0.25">
      <c r="A265" s="30">
        <v>6422</v>
      </c>
      <c r="B265" s="41" t="s">
        <v>257</v>
      </c>
      <c r="C265" s="190">
        <f t="shared" si="243"/>
        <v>0</v>
      </c>
      <c r="D265" s="265"/>
      <c r="E265" s="43"/>
      <c r="F265" s="93">
        <f t="shared" si="268"/>
        <v>0</v>
      </c>
      <c r="G265" s="230"/>
      <c r="H265" s="43"/>
      <c r="I265" s="87">
        <f t="shared" si="269"/>
        <v>0</v>
      </c>
      <c r="J265" s="265"/>
      <c r="K265" s="43"/>
      <c r="L265" s="93">
        <f t="shared" si="270"/>
        <v>0</v>
      </c>
      <c r="M265" s="230"/>
      <c r="N265" s="43"/>
      <c r="O265" s="87">
        <f t="shared" si="271"/>
        <v>0</v>
      </c>
      <c r="P265" s="311"/>
      <c r="Q265" s="331"/>
    </row>
    <row r="266" spans="1:17" ht="24" hidden="1" x14ac:dyDescent="0.25">
      <c r="A266" s="30">
        <v>6423</v>
      </c>
      <c r="B266" s="41" t="s">
        <v>258</v>
      </c>
      <c r="C266" s="190">
        <f t="shared" si="243"/>
        <v>0</v>
      </c>
      <c r="D266" s="265"/>
      <c r="E266" s="43"/>
      <c r="F266" s="93">
        <f t="shared" si="268"/>
        <v>0</v>
      </c>
      <c r="G266" s="230"/>
      <c r="H266" s="43"/>
      <c r="I266" s="87">
        <f t="shared" si="269"/>
        <v>0</v>
      </c>
      <c r="J266" s="265"/>
      <c r="K266" s="43"/>
      <c r="L266" s="93">
        <f t="shared" si="270"/>
        <v>0</v>
      </c>
      <c r="M266" s="230"/>
      <c r="N266" s="43"/>
      <c r="O266" s="87">
        <f t="shared" si="271"/>
        <v>0</v>
      </c>
      <c r="P266" s="311"/>
      <c r="Q266" s="331"/>
    </row>
    <row r="267" spans="1:17" ht="36" hidden="1" x14ac:dyDescent="0.25">
      <c r="A267" s="30">
        <v>6424</v>
      </c>
      <c r="B267" s="41" t="s">
        <v>259</v>
      </c>
      <c r="C267" s="190">
        <f t="shared" si="243"/>
        <v>0</v>
      </c>
      <c r="D267" s="265"/>
      <c r="E267" s="43"/>
      <c r="F267" s="93">
        <f t="shared" si="268"/>
        <v>0</v>
      </c>
      <c r="G267" s="230"/>
      <c r="H267" s="43"/>
      <c r="I267" s="87">
        <f t="shared" si="269"/>
        <v>0</v>
      </c>
      <c r="J267" s="265"/>
      <c r="K267" s="43"/>
      <c r="L267" s="93">
        <f t="shared" si="270"/>
        <v>0</v>
      </c>
      <c r="M267" s="230"/>
      <c r="N267" s="43"/>
      <c r="O267" s="87">
        <f t="shared" si="271"/>
        <v>0</v>
      </c>
      <c r="P267" s="311"/>
      <c r="Q267" s="331"/>
    </row>
    <row r="268" spans="1:17" ht="36" hidden="1" x14ac:dyDescent="0.25">
      <c r="A268" s="95">
        <v>7000</v>
      </c>
      <c r="B268" s="95" t="s">
        <v>260</v>
      </c>
      <c r="C268" s="203">
        <f>SUM(F268,I268,L268,O268)</f>
        <v>0</v>
      </c>
      <c r="D268" s="136">
        <f t="shared" ref="D268:E268" si="272">SUM(D269,D279)</f>
        <v>0</v>
      </c>
      <c r="E268" s="96">
        <f t="shared" si="272"/>
        <v>0</v>
      </c>
      <c r="F268" s="267">
        <f>SUM(F269,F279)</f>
        <v>0</v>
      </c>
      <c r="G268" s="237">
        <f t="shared" ref="G268:N268" si="273">SUM(G269,G279)</f>
        <v>0</v>
      </c>
      <c r="H268" s="96">
        <f t="shared" si="273"/>
        <v>0</v>
      </c>
      <c r="I268" s="279">
        <f t="shared" si="273"/>
        <v>0</v>
      </c>
      <c r="J268" s="136">
        <f t="shared" si="273"/>
        <v>0</v>
      </c>
      <c r="K268" s="96">
        <f t="shared" si="273"/>
        <v>0</v>
      </c>
      <c r="L268" s="267">
        <f t="shared" si="273"/>
        <v>0</v>
      </c>
      <c r="M268" s="237">
        <f t="shared" si="273"/>
        <v>0</v>
      </c>
      <c r="N268" s="96">
        <f t="shared" si="273"/>
        <v>0</v>
      </c>
      <c r="O268" s="162">
        <f>SUM(O269,O279)</f>
        <v>0</v>
      </c>
      <c r="P268" s="445"/>
      <c r="Q268" s="331"/>
    </row>
    <row r="269" spans="1:17" ht="24" hidden="1" x14ac:dyDescent="0.25">
      <c r="A269" s="34">
        <v>7200</v>
      </c>
      <c r="B269" s="69" t="s">
        <v>261</v>
      </c>
      <c r="C269" s="188">
        <f t="shared" si="243"/>
        <v>0</v>
      </c>
      <c r="D269" s="127">
        <f t="shared" ref="D269:E269" si="274">SUM(D270,D271,D274,D275,D278)</f>
        <v>0</v>
      </c>
      <c r="E269" s="36">
        <f t="shared" si="274"/>
        <v>0</v>
      </c>
      <c r="F269" s="174">
        <f>SUM(F270,F271,F274,F275,F278)</f>
        <v>0</v>
      </c>
      <c r="G269" s="228"/>
      <c r="H269" s="36"/>
      <c r="I269" s="120">
        <f>SUM(I270,I271,I274,I275,I278)</f>
        <v>0</v>
      </c>
      <c r="J269" s="127"/>
      <c r="K269" s="36"/>
      <c r="L269" s="174">
        <f>SUM(L270,L271,L274,L275,L278)</f>
        <v>0</v>
      </c>
      <c r="M269" s="228"/>
      <c r="N269" s="36"/>
      <c r="O269" s="121">
        <f>SUM(O270,O271,O274,O275,O278)</f>
        <v>0</v>
      </c>
      <c r="P269" s="440"/>
      <c r="Q269" s="331"/>
    </row>
    <row r="270" spans="1:17" ht="24" hidden="1" x14ac:dyDescent="0.25">
      <c r="A270" s="594">
        <v>7210</v>
      </c>
      <c r="B270" s="38" t="s">
        <v>262</v>
      </c>
      <c r="C270" s="189">
        <f t="shared" si="243"/>
        <v>0</v>
      </c>
      <c r="D270" s="264"/>
      <c r="E270" s="40"/>
      <c r="F270" s="175">
        <f>D270+E270</f>
        <v>0</v>
      </c>
      <c r="G270" s="220"/>
      <c r="H270" s="40"/>
      <c r="I270" s="86">
        <f>G270+H270</f>
        <v>0</v>
      </c>
      <c r="J270" s="264"/>
      <c r="K270" s="40"/>
      <c r="L270" s="175">
        <f>J270+K270</f>
        <v>0</v>
      </c>
      <c r="M270" s="220"/>
      <c r="N270" s="40"/>
      <c r="O270" s="86">
        <f>M270+N270</f>
        <v>0</v>
      </c>
      <c r="P270" s="310"/>
      <c r="Q270" s="331"/>
    </row>
    <row r="271" spans="1:17" s="94" customFormat="1" ht="36" hidden="1" x14ac:dyDescent="0.25">
      <c r="A271" s="72">
        <v>7220</v>
      </c>
      <c r="B271" s="41" t="s">
        <v>263</v>
      </c>
      <c r="C271" s="190">
        <f t="shared" si="243"/>
        <v>0</v>
      </c>
      <c r="D271" s="129">
        <f t="shared" ref="D271:E271" si="275">SUM(D272:D273)</f>
        <v>0</v>
      </c>
      <c r="E271" s="73">
        <f t="shared" si="275"/>
        <v>0</v>
      </c>
      <c r="F271" s="93">
        <f>SUM(F272:F273)</f>
        <v>0</v>
      </c>
      <c r="G271" s="231">
        <f t="shared" ref="G271:O271" si="276">SUM(G272:G273)</f>
        <v>0</v>
      </c>
      <c r="H271" s="73">
        <f t="shared" si="276"/>
        <v>0</v>
      </c>
      <c r="I271" s="87">
        <f t="shared" si="276"/>
        <v>0</v>
      </c>
      <c r="J271" s="129">
        <f t="shared" si="276"/>
        <v>0</v>
      </c>
      <c r="K271" s="73">
        <f t="shared" si="276"/>
        <v>0</v>
      </c>
      <c r="L271" s="93">
        <f t="shared" si="276"/>
        <v>0</v>
      </c>
      <c r="M271" s="231">
        <f t="shared" si="276"/>
        <v>0</v>
      </c>
      <c r="N271" s="73">
        <f t="shared" si="276"/>
        <v>0</v>
      </c>
      <c r="O271" s="87">
        <f t="shared" si="276"/>
        <v>0</v>
      </c>
      <c r="P271" s="311"/>
      <c r="Q271" s="343"/>
    </row>
    <row r="272" spans="1:17" s="94" customFormat="1" ht="36" hidden="1" x14ac:dyDescent="0.25">
      <c r="A272" s="30">
        <v>7221</v>
      </c>
      <c r="B272" s="41" t="s">
        <v>264</v>
      </c>
      <c r="C272" s="190">
        <f t="shared" si="243"/>
        <v>0</v>
      </c>
      <c r="D272" s="265"/>
      <c r="E272" s="43"/>
      <c r="F272" s="93">
        <f t="shared" ref="F272:F274" si="277">D272+E272</f>
        <v>0</v>
      </c>
      <c r="G272" s="230"/>
      <c r="H272" s="43"/>
      <c r="I272" s="87">
        <f t="shared" ref="I272:I274" si="278">G272+H272</f>
        <v>0</v>
      </c>
      <c r="J272" s="265"/>
      <c r="K272" s="43"/>
      <c r="L272" s="93">
        <f t="shared" ref="L272:L274" si="279">J272+K272</f>
        <v>0</v>
      </c>
      <c r="M272" s="230"/>
      <c r="N272" s="43"/>
      <c r="O272" s="87">
        <f t="shared" ref="O272:O274" si="280">M272+N272</f>
        <v>0</v>
      </c>
      <c r="P272" s="311"/>
      <c r="Q272" s="343"/>
    </row>
    <row r="273" spans="1:17" s="94" customFormat="1" ht="36" hidden="1" x14ac:dyDescent="0.25">
      <c r="A273" s="30">
        <v>7222</v>
      </c>
      <c r="B273" s="41" t="s">
        <v>265</v>
      </c>
      <c r="C273" s="190">
        <f t="shared" si="243"/>
        <v>0</v>
      </c>
      <c r="D273" s="265"/>
      <c r="E273" s="43"/>
      <c r="F273" s="93">
        <f t="shared" si="277"/>
        <v>0</v>
      </c>
      <c r="G273" s="230"/>
      <c r="H273" s="43"/>
      <c r="I273" s="87">
        <f t="shared" si="278"/>
        <v>0</v>
      </c>
      <c r="J273" s="265"/>
      <c r="K273" s="43"/>
      <c r="L273" s="93">
        <f t="shared" si="279"/>
        <v>0</v>
      </c>
      <c r="M273" s="230"/>
      <c r="N273" s="43"/>
      <c r="O273" s="87">
        <f t="shared" si="280"/>
        <v>0</v>
      </c>
      <c r="P273" s="311"/>
      <c r="Q273" s="343"/>
    </row>
    <row r="274" spans="1:17" ht="24" hidden="1" x14ac:dyDescent="0.25">
      <c r="A274" s="72">
        <v>7230</v>
      </c>
      <c r="B274" s="41" t="s">
        <v>308</v>
      </c>
      <c r="C274" s="190">
        <f t="shared" si="243"/>
        <v>0</v>
      </c>
      <c r="D274" s="265"/>
      <c r="E274" s="43"/>
      <c r="F274" s="93">
        <f t="shared" si="277"/>
        <v>0</v>
      </c>
      <c r="G274" s="230"/>
      <c r="H274" s="43"/>
      <c r="I274" s="87">
        <f t="shared" si="278"/>
        <v>0</v>
      </c>
      <c r="J274" s="265"/>
      <c r="K274" s="43"/>
      <c r="L274" s="93">
        <f t="shared" si="279"/>
        <v>0</v>
      </c>
      <c r="M274" s="230"/>
      <c r="N274" s="43"/>
      <c r="O274" s="87">
        <f t="shared" si="280"/>
        <v>0</v>
      </c>
      <c r="P274" s="311"/>
      <c r="Q274" s="331"/>
    </row>
    <row r="275" spans="1:17" ht="24" hidden="1" x14ac:dyDescent="0.25">
      <c r="A275" s="72">
        <v>7240</v>
      </c>
      <c r="B275" s="41" t="s">
        <v>266</v>
      </c>
      <c r="C275" s="190">
        <f t="shared" si="243"/>
        <v>0</v>
      </c>
      <c r="D275" s="129">
        <f t="shared" ref="D275:E275" si="281">SUM(D276:D277)</f>
        <v>0</v>
      </c>
      <c r="E275" s="73">
        <f t="shared" si="281"/>
        <v>0</v>
      </c>
      <c r="F275" s="93">
        <f>SUM(F276:F277)</f>
        <v>0</v>
      </c>
      <c r="G275" s="231">
        <f t="shared" ref="G275:O275" si="282">SUM(G276:G277)</f>
        <v>0</v>
      </c>
      <c r="H275" s="73">
        <f t="shared" si="282"/>
        <v>0</v>
      </c>
      <c r="I275" s="87">
        <f t="shared" si="282"/>
        <v>0</v>
      </c>
      <c r="J275" s="129">
        <f t="shared" si="282"/>
        <v>0</v>
      </c>
      <c r="K275" s="73">
        <f t="shared" si="282"/>
        <v>0</v>
      </c>
      <c r="L275" s="93">
        <f t="shared" si="282"/>
        <v>0</v>
      </c>
      <c r="M275" s="231">
        <f t="shared" si="282"/>
        <v>0</v>
      </c>
      <c r="N275" s="73">
        <f t="shared" si="282"/>
        <v>0</v>
      </c>
      <c r="O275" s="87">
        <f t="shared" si="282"/>
        <v>0</v>
      </c>
      <c r="P275" s="311"/>
      <c r="Q275" s="331"/>
    </row>
    <row r="276" spans="1:17" ht="48" hidden="1" x14ac:dyDescent="0.25">
      <c r="A276" s="30">
        <v>7245</v>
      </c>
      <c r="B276" s="41" t="s">
        <v>267</v>
      </c>
      <c r="C276" s="190">
        <f t="shared" si="243"/>
        <v>0</v>
      </c>
      <c r="D276" s="265"/>
      <c r="E276" s="43"/>
      <c r="F276" s="93">
        <f t="shared" ref="F276:F278" si="283">D276+E276</f>
        <v>0</v>
      </c>
      <c r="G276" s="230"/>
      <c r="H276" s="43"/>
      <c r="I276" s="87">
        <f t="shared" ref="I276:I278" si="284">G276+H276</f>
        <v>0</v>
      </c>
      <c r="J276" s="265"/>
      <c r="K276" s="43"/>
      <c r="L276" s="93">
        <f t="shared" ref="L276:L278" si="285">J276+K276</f>
        <v>0</v>
      </c>
      <c r="M276" s="230"/>
      <c r="N276" s="43"/>
      <c r="O276" s="87">
        <f t="shared" ref="O276:O278" si="286">M276+N276</f>
        <v>0</v>
      </c>
      <c r="P276" s="311"/>
      <c r="Q276" s="331"/>
    </row>
    <row r="277" spans="1:17" ht="96" hidden="1" x14ac:dyDescent="0.25">
      <c r="A277" s="30">
        <v>7246</v>
      </c>
      <c r="B277" s="41" t="s">
        <v>268</v>
      </c>
      <c r="C277" s="190">
        <f t="shared" si="243"/>
        <v>0</v>
      </c>
      <c r="D277" s="265"/>
      <c r="E277" s="43"/>
      <c r="F277" s="93">
        <f t="shared" si="283"/>
        <v>0</v>
      </c>
      <c r="G277" s="230"/>
      <c r="H277" s="43"/>
      <c r="I277" s="87">
        <f t="shared" si="284"/>
        <v>0</v>
      </c>
      <c r="J277" s="265"/>
      <c r="K277" s="43"/>
      <c r="L277" s="93">
        <f t="shared" si="285"/>
        <v>0</v>
      </c>
      <c r="M277" s="230"/>
      <c r="N277" s="43"/>
      <c r="O277" s="87">
        <f t="shared" si="286"/>
        <v>0</v>
      </c>
      <c r="P277" s="311"/>
      <c r="Q277" s="331"/>
    </row>
    <row r="278" spans="1:17" ht="24" hidden="1" x14ac:dyDescent="0.25">
      <c r="A278" s="90">
        <v>7260</v>
      </c>
      <c r="B278" s="38" t="s">
        <v>269</v>
      </c>
      <c r="C278" s="189">
        <f t="shared" si="243"/>
        <v>0</v>
      </c>
      <c r="D278" s="264"/>
      <c r="E278" s="40"/>
      <c r="F278" s="175">
        <f t="shared" si="283"/>
        <v>0</v>
      </c>
      <c r="G278" s="220"/>
      <c r="H278" s="40"/>
      <c r="I278" s="86">
        <f t="shared" si="284"/>
        <v>0</v>
      </c>
      <c r="J278" s="264"/>
      <c r="K278" s="40"/>
      <c r="L278" s="175">
        <f t="shared" si="285"/>
        <v>0</v>
      </c>
      <c r="M278" s="220"/>
      <c r="N278" s="40"/>
      <c r="O278" s="86">
        <f t="shared" si="286"/>
        <v>0</v>
      </c>
      <c r="P278" s="310"/>
      <c r="Q278" s="331"/>
    </row>
    <row r="279" spans="1:17" hidden="1" x14ac:dyDescent="0.25">
      <c r="A279" s="52">
        <v>7700</v>
      </c>
      <c r="B279" s="103" t="s">
        <v>298</v>
      </c>
      <c r="C279" s="204">
        <f t="shared" si="243"/>
        <v>0</v>
      </c>
      <c r="D279" s="137">
        <f t="shared" ref="D279:O279" si="287">D280</f>
        <v>0</v>
      </c>
      <c r="E279" s="104">
        <f t="shared" si="287"/>
        <v>0</v>
      </c>
      <c r="F279" s="176">
        <f t="shared" si="287"/>
        <v>0</v>
      </c>
      <c r="G279" s="238">
        <f t="shared" si="287"/>
        <v>0</v>
      </c>
      <c r="H279" s="104">
        <f t="shared" si="287"/>
        <v>0</v>
      </c>
      <c r="I279" s="280">
        <f t="shared" si="287"/>
        <v>0</v>
      </c>
      <c r="J279" s="137">
        <f t="shared" si="287"/>
        <v>0</v>
      </c>
      <c r="K279" s="104">
        <f t="shared" si="287"/>
        <v>0</v>
      </c>
      <c r="L279" s="176">
        <f t="shared" si="287"/>
        <v>0</v>
      </c>
      <c r="M279" s="238">
        <f t="shared" si="287"/>
        <v>0</v>
      </c>
      <c r="N279" s="104">
        <f t="shared" si="287"/>
        <v>0</v>
      </c>
      <c r="O279" s="280">
        <f t="shared" si="287"/>
        <v>0</v>
      </c>
      <c r="P279" s="441"/>
      <c r="Q279" s="331"/>
    </row>
    <row r="280" spans="1:17" hidden="1" x14ac:dyDescent="0.25">
      <c r="A280" s="70">
        <v>7720</v>
      </c>
      <c r="B280" s="38" t="s">
        <v>299</v>
      </c>
      <c r="C280" s="191">
        <f t="shared" si="243"/>
        <v>0</v>
      </c>
      <c r="D280" s="257"/>
      <c r="E280" s="47"/>
      <c r="F280" s="426">
        <f>D280+E280</f>
        <v>0</v>
      </c>
      <c r="G280" s="239"/>
      <c r="H280" s="47"/>
      <c r="I280" s="158">
        <f>G280+H280</f>
        <v>0</v>
      </c>
      <c r="J280" s="257"/>
      <c r="K280" s="47"/>
      <c r="L280" s="426">
        <f>J280+K280</f>
        <v>0</v>
      </c>
      <c r="M280" s="239"/>
      <c r="N280" s="47"/>
      <c r="O280" s="158">
        <f>M280+N280</f>
        <v>0</v>
      </c>
      <c r="P280" s="323"/>
      <c r="Q280" s="331"/>
    </row>
    <row r="281" spans="1:17" hidden="1" x14ac:dyDescent="0.25">
      <c r="A281" s="92"/>
      <c r="B281" s="41" t="s">
        <v>270</v>
      </c>
      <c r="C281" s="190">
        <f t="shared" si="243"/>
        <v>0</v>
      </c>
      <c r="D281" s="129">
        <f t="shared" ref="D281:E281" si="288">SUM(D282:D283)</f>
        <v>0</v>
      </c>
      <c r="E281" s="73">
        <f t="shared" si="288"/>
        <v>0</v>
      </c>
      <c r="F281" s="93">
        <f>SUM(F282:F283)</f>
        <v>0</v>
      </c>
      <c r="G281" s="231">
        <f t="shared" ref="G281:O281" si="289">SUM(G282:G283)</f>
        <v>0</v>
      </c>
      <c r="H281" s="73">
        <f t="shared" si="289"/>
        <v>0</v>
      </c>
      <c r="I281" s="87">
        <f t="shared" si="289"/>
        <v>0</v>
      </c>
      <c r="J281" s="129">
        <f t="shared" si="289"/>
        <v>0</v>
      </c>
      <c r="K281" s="73">
        <f t="shared" si="289"/>
        <v>0</v>
      </c>
      <c r="L281" s="93">
        <f t="shared" si="289"/>
        <v>0</v>
      </c>
      <c r="M281" s="231">
        <f t="shared" si="289"/>
        <v>0</v>
      </c>
      <c r="N281" s="73">
        <f t="shared" si="289"/>
        <v>0</v>
      </c>
      <c r="O281" s="87">
        <f t="shared" si="289"/>
        <v>0</v>
      </c>
      <c r="P281" s="311"/>
      <c r="Q281" s="331"/>
    </row>
    <row r="282" spans="1:17" hidden="1" x14ac:dyDescent="0.25">
      <c r="A282" s="92" t="s">
        <v>271</v>
      </c>
      <c r="B282" s="30" t="s">
        <v>272</v>
      </c>
      <c r="C282" s="190">
        <f t="shared" si="243"/>
        <v>0</v>
      </c>
      <c r="D282" s="265"/>
      <c r="E282" s="43"/>
      <c r="F282" s="93">
        <f>E282+D282</f>
        <v>0</v>
      </c>
      <c r="G282" s="230"/>
      <c r="H282" s="43"/>
      <c r="I282" s="87">
        <f>H282+G282</f>
        <v>0</v>
      </c>
      <c r="J282" s="265"/>
      <c r="K282" s="43"/>
      <c r="L282" s="93">
        <f>K282+J282</f>
        <v>0</v>
      </c>
      <c r="M282" s="230"/>
      <c r="N282" s="43"/>
      <c r="O282" s="87">
        <f>N282+M282</f>
        <v>0</v>
      </c>
      <c r="P282" s="311"/>
      <c r="Q282" s="331"/>
    </row>
    <row r="283" spans="1:17" ht="24" hidden="1" x14ac:dyDescent="0.25">
      <c r="A283" s="92" t="s">
        <v>273</v>
      </c>
      <c r="B283" s="97" t="s">
        <v>274</v>
      </c>
      <c r="C283" s="189">
        <f t="shared" si="243"/>
        <v>0</v>
      </c>
      <c r="D283" s="264"/>
      <c r="E283" s="40"/>
      <c r="F283" s="175">
        <f>E283+D283</f>
        <v>0</v>
      </c>
      <c r="G283" s="220"/>
      <c r="H283" s="40"/>
      <c r="I283" s="86">
        <f>H283+G283</f>
        <v>0</v>
      </c>
      <c r="J283" s="264"/>
      <c r="K283" s="40"/>
      <c r="L283" s="175">
        <f>K283+J283</f>
        <v>0</v>
      </c>
      <c r="M283" s="220"/>
      <c r="N283" s="40"/>
      <c r="O283" s="86">
        <f>N283+M283</f>
        <v>0</v>
      </c>
      <c r="P283" s="310"/>
      <c r="Q283" s="331"/>
    </row>
    <row r="284" spans="1:17" ht="12.75" thickBot="1" x14ac:dyDescent="0.3">
      <c r="A284" s="108"/>
      <c r="B284" s="108" t="s">
        <v>275</v>
      </c>
      <c r="C284" s="205">
        <f t="shared" si="243"/>
        <v>165942</v>
      </c>
      <c r="D284" s="138">
        <f t="shared" ref="D284:O284" si="290">SUM(D281,D268,D229,D194,D186,D172,D74,D52)</f>
        <v>158537</v>
      </c>
      <c r="E284" s="281">
        <f t="shared" si="290"/>
        <v>516</v>
      </c>
      <c r="F284" s="324">
        <f t="shared" si="290"/>
        <v>159053</v>
      </c>
      <c r="G284" s="240">
        <f t="shared" si="290"/>
        <v>0</v>
      </c>
      <c r="H284" s="281">
        <f t="shared" si="290"/>
        <v>0</v>
      </c>
      <c r="I284" s="324">
        <f t="shared" si="290"/>
        <v>0</v>
      </c>
      <c r="J284" s="138">
        <f t="shared" si="290"/>
        <v>6710</v>
      </c>
      <c r="K284" s="109">
        <f t="shared" si="290"/>
        <v>0</v>
      </c>
      <c r="L284" s="446">
        <f t="shared" si="290"/>
        <v>6710</v>
      </c>
      <c r="M284" s="240">
        <f t="shared" si="290"/>
        <v>179</v>
      </c>
      <c r="N284" s="109">
        <f t="shared" si="290"/>
        <v>0</v>
      </c>
      <c r="O284" s="281">
        <f t="shared" si="290"/>
        <v>179</v>
      </c>
      <c r="P284" s="447"/>
      <c r="Q284" s="331"/>
    </row>
    <row r="285" spans="1:17" s="19" customFormat="1" ht="13.5" thickTop="1" thickBot="1" x14ac:dyDescent="0.3">
      <c r="A285" s="881" t="s">
        <v>276</v>
      </c>
      <c r="B285" s="882"/>
      <c r="C285" s="206">
        <f t="shared" si="243"/>
        <v>-6889</v>
      </c>
      <c r="D285" s="139">
        <f>SUM(D24,D25,D41,D42)-D50</f>
        <v>0</v>
      </c>
      <c r="E285" s="123">
        <f t="shared" ref="E285:F285" si="291">SUM(E24,E25,E41,E42)-E50</f>
        <v>0</v>
      </c>
      <c r="F285" s="325">
        <f t="shared" si="291"/>
        <v>0</v>
      </c>
      <c r="G285" s="241">
        <f>SUM(G24,G42)-G50</f>
        <v>0</v>
      </c>
      <c r="H285" s="123">
        <f t="shared" ref="H285:I285" si="292">SUM(H24,H42)-H50</f>
        <v>0</v>
      </c>
      <c r="I285" s="325">
        <f t="shared" si="292"/>
        <v>0</v>
      </c>
      <c r="J285" s="139">
        <f>SUM(J26,J42)-J50</f>
        <v>-6710</v>
      </c>
      <c r="K285" s="111">
        <f t="shared" ref="K285:L285" si="293">SUM(K26,K42)-K50</f>
        <v>0</v>
      </c>
      <c r="L285" s="112">
        <f t="shared" si="293"/>
        <v>-6710</v>
      </c>
      <c r="M285" s="241">
        <f>SUM(M44)-M50</f>
        <v>-179</v>
      </c>
      <c r="N285" s="111">
        <f t="shared" ref="N285:O285" si="294">SUM(N44)-N50</f>
        <v>0</v>
      </c>
      <c r="O285" s="123">
        <f t="shared" si="294"/>
        <v>-179</v>
      </c>
      <c r="P285" s="327"/>
      <c r="Q285" s="182"/>
    </row>
    <row r="286" spans="1:17" s="19" customFormat="1" ht="12.75" thickTop="1" x14ac:dyDescent="0.25">
      <c r="A286" s="883" t="s">
        <v>277</v>
      </c>
      <c r="B286" s="884"/>
      <c r="C286" s="207">
        <f t="shared" si="243"/>
        <v>6889</v>
      </c>
      <c r="D286" s="140">
        <f>SUM(D287,D288)-D295+D296</f>
        <v>0</v>
      </c>
      <c r="E286" s="110">
        <f t="shared" ref="E286:O286" si="295">SUM(E287,E288)-E295+E296</f>
        <v>0</v>
      </c>
      <c r="F286" s="326">
        <f t="shared" si="295"/>
        <v>0</v>
      </c>
      <c r="G286" s="242">
        <f t="shared" si="295"/>
        <v>0</v>
      </c>
      <c r="H286" s="110">
        <f t="shared" si="295"/>
        <v>0</v>
      </c>
      <c r="I286" s="326">
        <f t="shared" si="295"/>
        <v>0</v>
      </c>
      <c r="J286" s="140">
        <f t="shared" si="295"/>
        <v>6710</v>
      </c>
      <c r="K286" s="101">
        <f t="shared" si="295"/>
        <v>0</v>
      </c>
      <c r="L286" s="107">
        <f t="shared" si="295"/>
        <v>6710</v>
      </c>
      <c r="M286" s="242">
        <f t="shared" si="295"/>
        <v>179</v>
      </c>
      <c r="N286" s="101">
        <f t="shared" si="295"/>
        <v>0</v>
      </c>
      <c r="O286" s="110">
        <f t="shared" si="295"/>
        <v>179</v>
      </c>
      <c r="P286" s="448"/>
      <c r="Q286" s="182"/>
    </row>
    <row r="287" spans="1:17" s="19" customFormat="1" ht="12.75" thickBot="1" x14ac:dyDescent="0.3">
      <c r="A287" s="60" t="s">
        <v>278</v>
      </c>
      <c r="B287" s="60" t="s">
        <v>279</v>
      </c>
      <c r="C287" s="197">
        <f t="shared" si="243"/>
        <v>6889</v>
      </c>
      <c r="D287" s="131">
        <f t="shared" ref="D287:O287" si="296">D21-D281</f>
        <v>0</v>
      </c>
      <c r="E287" s="114">
        <f t="shared" si="296"/>
        <v>0</v>
      </c>
      <c r="F287" s="304">
        <f t="shared" si="296"/>
        <v>0</v>
      </c>
      <c r="G287" s="224">
        <f t="shared" si="296"/>
        <v>0</v>
      </c>
      <c r="H287" s="114">
        <f t="shared" si="296"/>
        <v>0</v>
      </c>
      <c r="I287" s="304">
        <f t="shared" si="296"/>
        <v>0</v>
      </c>
      <c r="J287" s="131">
        <f t="shared" si="296"/>
        <v>6710</v>
      </c>
      <c r="K287" s="61">
        <f t="shared" si="296"/>
        <v>0</v>
      </c>
      <c r="L287" s="168">
        <f t="shared" si="296"/>
        <v>6710</v>
      </c>
      <c r="M287" s="224">
        <f t="shared" si="296"/>
        <v>179</v>
      </c>
      <c r="N287" s="61">
        <f t="shared" si="296"/>
        <v>0</v>
      </c>
      <c r="O287" s="114">
        <f t="shared" si="296"/>
        <v>179</v>
      </c>
      <c r="P287" s="435"/>
      <c r="Q287" s="182"/>
    </row>
    <row r="288" spans="1:17" s="19" customFormat="1" ht="12.75" hidden="1" thickTop="1" x14ac:dyDescent="0.25">
      <c r="A288" s="113" t="s">
        <v>280</v>
      </c>
      <c r="B288" s="113" t="s">
        <v>281</v>
      </c>
      <c r="C288" s="207">
        <f t="shared" si="243"/>
        <v>0</v>
      </c>
      <c r="D288" s="140">
        <f t="shared" ref="D288:O288" si="297">SUM(D289,D291,D293)-SUM(D290,D292,D294)</f>
        <v>0</v>
      </c>
      <c r="E288" s="101">
        <f t="shared" si="297"/>
        <v>0</v>
      </c>
      <c r="F288" s="107">
        <f t="shared" si="297"/>
        <v>0</v>
      </c>
      <c r="G288" s="242">
        <f t="shared" si="297"/>
        <v>0</v>
      </c>
      <c r="H288" s="101">
        <f t="shared" si="297"/>
        <v>0</v>
      </c>
      <c r="I288" s="110">
        <f t="shared" si="297"/>
        <v>0</v>
      </c>
      <c r="J288" s="140">
        <f t="shared" si="297"/>
        <v>0</v>
      </c>
      <c r="K288" s="101">
        <f t="shared" si="297"/>
        <v>0</v>
      </c>
      <c r="L288" s="107">
        <f t="shared" si="297"/>
        <v>0</v>
      </c>
      <c r="M288" s="242">
        <f t="shared" si="297"/>
        <v>0</v>
      </c>
      <c r="N288" s="101">
        <f t="shared" si="297"/>
        <v>0</v>
      </c>
      <c r="O288" s="110">
        <f t="shared" si="297"/>
        <v>0</v>
      </c>
      <c r="P288" s="448"/>
      <c r="Q288" s="182"/>
    </row>
    <row r="289" spans="1:17" ht="12.75" hidden="1" thickTop="1" x14ac:dyDescent="0.25">
      <c r="A289" s="98" t="s">
        <v>282</v>
      </c>
      <c r="B289" s="57" t="s">
        <v>283</v>
      </c>
      <c r="C289" s="191">
        <f t="shared" si="243"/>
        <v>0</v>
      </c>
      <c r="D289" s="257"/>
      <c r="E289" s="47"/>
      <c r="F289" s="426">
        <f t="shared" ref="F289:F296" si="298">E289+D289</f>
        <v>0</v>
      </c>
      <c r="G289" s="239"/>
      <c r="H289" s="47"/>
      <c r="I289" s="158">
        <f t="shared" ref="I289:I296" si="299">H289+G289</f>
        <v>0</v>
      </c>
      <c r="J289" s="257"/>
      <c r="K289" s="47"/>
      <c r="L289" s="426">
        <f t="shared" ref="L289:L296" si="300">K289+J289</f>
        <v>0</v>
      </c>
      <c r="M289" s="239"/>
      <c r="N289" s="47"/>
      <c r="O289" s="158">
        <f t="shared" ref="O289:O296" si="301">N289+M289</f>
        <v>0</v>
      </c>
      <c r="P289" s="323"/>
      <c r="Q289" s="331"/>
    </row>
    <row r="290" spans="1:17" ht="24.75" hidden="1" thickTop="1" x14ac:dyDescent="0.25">
      <c r="A290" s="92" t="s">
        <v>284</v>
      </c>
      <c r="B290" s="29" t="s">
        <v>285</v>
      </c>
      <c r="C290" s="190">
        <f t="shared" si="243"/>
        <v>0</v>
      </c>
      <c r="D290" s="265"/>
      <c r="E290" s="43"/>
      <c r="F290" s="93">
        <f t="shared" si="298"/>
        <v>0</v>
      </c>
      <c r="G290" s="230"/>
      <c r="H290" s="43"/>
      <c r="I290" s="87">
        <f t="shared" si="299"/>
        <v>0</v>
      </c>
      <c r="J290" s="265"/>
      <c r="K290" s="43"/>
      <c r="L290" s="93">
        <f t="shared" si="300"/>
        <v>0</v>
      </c>
      <c r="M290" s="230"/>
      <c r="N290" s="43"/>
      <c r="O290" s="87">
        <f t="shared" si="301"/>
        <v>0</v>
      </c>
      <c r="P290" s="311"/>
      <c r="Q290" s="331"/>
    </row>
    <row r="291" spans="1:17" ht="12.75" hidden="1" thickTop="1" x14ac:dyDescent="0.25">
      <c r="A291" s="92" t="s">
        <v>286</v>
      </c>
      <c r="B291" s="29" t="s">
        <v>287</v>
      </c>
      <c r="C291" s="190">
        <f t="shared" si="243"/>
        <v>0</v>
      </c>
      <c r="D291" s="265"/>
      <c r="E291" s="43"/>
      <c r="F291" s="93">
        <f t="shared" si="298"/>
        <v>0</v>
      </c>
      <c r="G291" s="230"/>
      <c r="H291" s="43"/>
      <c r="I291" s="87">
        <f t="shared" si="299"/>
        <v>0</v>
      </c>
      <c r="J291" s="265"/>
      <c r="K291" s="43"/>
      <c r="L291" s="93">
        <f t="shared" si="300"/>
        <v>0</v>
      </c>
      <c r="M291" s="230"/>
      <c r="N291" s="43"/>
      <c r="O291" s="87">
        <f t="shared" si="301"/>
        <v>0</v>
      </c>
      <c r="P291" s="311"/>
      <c r="Q291" s="331"/>
    </row>
    <row r="292" spans="1:17" ht="24.75" hidden="1" thickTop="1" x14ac:dyDescent="0.25">
      <c r="A292" s="92" t="s">
        <v>288</v>
      </c>
      <c r="B292" s="29" t="s">
        <v>289</v>
      </c>
      <c r="C292" s="190">
        <f>SUM(F292,I292,L292,O292)</f>
        <v>0</v>
      </c>
      <c r="D292" s="265"/>
      <c r="E292" s="43"/>
      <c r="F292" s="93">
        <f t="shared" si="298"/>
        <v>0</v>
      </c>
      <c r="G292" s="230"/>
      <c r="H292" s="43"/>
      <c r="I292" s="87">
        <f t="shared" si="299"/>
        <v>0</v>
      </c>
      <c r="J292" s="265"/>
      <c r="K292" s="43"/>
      <c r="L292" s="93">
        <f t="shared" si="300"/>
        <v>0</v>
      </c>
      <c r="M292" s="230"/>
      <c r="N292" s="43"/>
      <c r="O292" s="87">
        <f t="shared" si="301"/>
        <v>0</v>
      </c>
      <c r="P292" s="311"/>
      <c r="Q292" s="331"/>
    </row>
    <row r="293" spans="1:17" ht="12.75" hidden="1" thickTop="1" x14ac:dyDescent="0.25">
      <c r="A293" s="92" t="s">
        <v>290</v>
      </c>
      <c r="B293" s="29" t="s">
        <v>291</v>
      </c>
      <c r="C293" s="190">
        <f t="shared" si="243"/>
        <v>0</v>
      </c>
      <c r="D293" s="265"/>
      <c r="E293" s="43"/>
      <c r="F293" s="93">
        <f t="shared" si="298"/>
        <v>0</v>
      </c>
      <c r="G293" s="230"/>
      <c r="H293" s="43"/>
      <c r="I293" s="87">
        <f t="shared" si="299"/>
        <v>0</v>
      </c>
      <c r="J293" s="265"/>
      <c r="K293" s="43"/>
      <c r="L293" s="93">
        <f t="shared" si="300"/>
        <v>0</v>
      </c>
      <c r="M293" s="230"/>
      <c r="N293" s="43"/>
      <c r="O293" s="87">
        <f t="shared" si="301"/>
        <v>0</v>
      </c>
      <c r="P293" s="311"/>
      <c r="Q293" s="331"/>
    </row>
    <row r="294" spans="1:17" ht="24.75" hidden="1" thickTop="1" x14ac:dyDescent="0.25">
      <c r="A294" s="99" t="s">
        <v>292</v>
      </c>
      <c r="B294" s="100" t="s">
        <v>293</v>
      </c>
      <c r="C294" s="201">
        <f t="shared" si="243"/>
        <v>0</v>
      </c>
      <c r="D294" s="266"/>
      <c r="E294" s="80"/>
      <c r="F294" s="443">
        <f t="shared" si="298"/>
        <v>0</v>
      </c>
      <c r="G294" s="235"/>
      <c r="H294" s="80"/>
      <c r="I294" s="159">
        <f t="shared" si="299"/>
        <v>0</v>
      </c>
      <c r="J294" s="266"/>
      <c r="K294" s="80"/>
      <c r="L294" s="443">
        <f t="shared" si="300"/>
        <v>0</v>
      </c>
      <c r="M294" s="235"/>
      <c r="N294" s="80"/>
      <c r="O294" s="159">
        <f t="shared" si="301"/>
        <v>0</v>
      </c>
      <c r="P294" s="320"/>
      <c r="Q294" s="331"/>
    </row>
    <row r="295" spans="1:17" s="19" customFormat="1" ht="13.5" hidden="1" thickTop="1" thickBot="1" x14ac:dyDescent="0.3">
      <c r="A295" s="115" t="s">
        <v>294</v>
      </c>
      <c r="B295" s="115" t="s">
        <v>295</v>
      </c>
      <c r="C295" s="206">
        <f t="shared" si="243"/>
        <v>0</v>
      </c>
      <c r="D295" s="268"/>
      <c r="E295" s="116"/>
      <c r="F295" s="112">
        <f t="shared" si="298"/>
        <v>0</v>
      </c>
      <c r="G295" s="243"/>
      <c r="H295" s="116"/>
      <c r="I295" s="123">
        <f t="shared" si="299"/>
        <v>0</v>
      </c>
      <c r="J295" s="268"/>
      <c r="K295" s="116"/>
      <c r="L295" s="112">
        <f t="shared" si="300"/>
        <v>0</v>
      </c>
      <c r="M295" s="243"/>
      <c r="N295" s="116"/>
      <c r="O295" s="123">
        <f t="shared" si="301"/>
        <v>0</v>
      </c>
      <c r="P295" s="327"/>
      <c r="Q295" s="182"/>
    </row>
    <row r="296" spans="1:17" s="19" customFormat="1" ht="48.75" hidden="1" thickTop="1" x14ac:dyDescent="0.25">
      <c r="A296" s="113" t="s">
        <v>296</v>
      </c>
      <c r="B296" s="102" t="s">
        <v>297</v>
      </c>
      <c r="C296" s="207">
        <f>SUM(F296,I296,L296,O296)</f>
        <v>0</v>
      </c>
      <c r="D296" s="269"/>
      <c r="E296" s="449"/>
      <c r="F296" s="174">
        <f t="shared" si="298"/>
        <v>0</v>
      </c>
      <c r="G296" s="234"/>
      <c r="H296" s="76"/>
      <c r="I296" s="120">
        <f t="shared" si="299"/>
        <v>0</v>
      </c>
      <c r="J296" s="249"/>
      <c r="K296" s="76"/>
      <c r="L296" s="174">
        <f t="shared" si="300"/>
        <v>0</v>
      </c>
      <c r="M296" s="234"/>
      <c r="N296" s="76"/>
      <c r="O296" s="120">
        <f t="shared" si="301"/>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Zji5D2Z1c1knbySwcgo+N8oU7OjOjHY0X5zyjjrasKztroy5tBz+wL8SnKolqS11ZA3yNqno17/hiqnZ/9WR7g==" saltValue="a5+vbOXRgyCay5954f1h5Q==" spinCount="100000" sheet="1" objects="1" scenarios="1" formatCells="0" formatColumns="0" formatRows="0"/>
  <autoFilter ref="A18:P296">
    <filterColumn colId="2">
      <filters blank="1">
        <filter val="1 122"/>
        <filter val="1 365"/>
        <filter val="1 848"/>
        <filter val="1 980"/>
        <filter val="100"/>
        <filter val="120"/>
        <filter val="159 053"/>
        <filter val="165 402"/>
        <filter val="165 942"/>
        <filter val="2 315"/>
        <filter val="21 701"/>
        <filter val="36 355"/>
        <filter val="36 580"/>
        <filter val="4 163"/>
        <filter val="431"/>
        <filter val="45 686"/>
        <filter val="5 285"/>
        <filter val="52 786"/>
        <filter val="540"/>
        <filter val="6 889"/>
        <filter val="-6 889"/>
        <filter val="65 361"/>
        <filter val="7 100"/>
        <filter val="72 935"/>
        <filter val="8 699"/>
        <filter val="94 75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&amp;R&amp;"Times New Roman,Regular"&amp;9
111.pielikums Jūrmalas pilsētas domes
2017.gada 23.marta saistošajiem noteikumiem Nr.14
(protokols Nr.6, 9.punkts)</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S6" sqref="S6"/>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571</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390</v>
      </c>
      <c r="D3" s="916"/>
      <c r="E3" s="916"/>
      <c r="F3" s="916"/>
      <c r="G3" s="916"/>
      <c r="H3" s="916"/>
      <c r="I3" s="916"/>
      <c r="J3" s="916"/>
      <c r="K3" s="916"/>
      <c r="L3" s="916"/>
      <c r="M3" s="916"/>
      <c r="N3" s="916"/>
      <c r="O3" s="916"/>
      <c r="P3" s="917"/>
      <c r="Q3" s="331"/>
    </row>
    <row r="4" spans="1:17" ht="12.75" customHeight="1" x14ac:dyDescent="0.25">
      <c r="A4" s="4" t="s">
        <v>1</v>
      </c>
      <c r="B4" s="5"/>
      <c r="C4" s="916" t="s">
        <v>572</v>
      </c>
      <c r="D4" s="916"/>
      <c r="E4" s="916"/>
      <c r="F4" s="916"/>
      <c r="G4" s="916"/>
      <c r="H4" s="916"/>
      <c r="I4" s="916"/>
      <c r="J4" s="916"/>
      <c r="K4" s="916"/>
      <c r="L4" s="916"/>
      <c r="M4" s="916"/>
      <c r="N4" s="916"/>
      <c r="O4" s="916"/>
      <c r="P4" s="917"/>
      <c r="Q4" s="331"/>
    </row>
    <row r="5" spans="1:17" ht="12.75" customHeight="1" x14ac:dyDescent="0.25">
      <c r="A5" s="2" t="s">
        <v>2</v>
      </c>
      <c r="B5" s="3"/>
      <c r="C5" s="891" t="s">
        <v>573</v>
      </c>
      <c r="D5" s="891"/>
      <c r="E5" s="891"/>
      <c r="F5" s="891"/>
      <c r="G5" s="891"/>
      <c r="H5" s="891"/>
      <c r="I5" s="891"/>
      <c r="J5" s="891"/>
      <c r="K5" s="891"/>
      <c r="L5" s="891"/>
      <c r="M5" s="891"/>
      <c r="N5" s="891"/>
      <c r="O5" s="891"/>
      <c r="P5" s="892"/>
      <c r="Q5" s="331"/>
    </row>
    <row r="6" spans="1:17" ht="12.75" customHeight="1" x14ac:dyDescent="0.25">
      <c r="A6" s="2" t="s">
        <v>3</v>
      </c>
      <c r="B6" s="3"/>
      <c r="C6" s="891" t="s">
        <v>574</v>
      </c>
      <c r="D6" s="891"/>
      <c r="E6" s="891"/>
      <c r="F6" s="891"/>
      <c r="G6" s="891"/>
      <c r="H6" s="891"/>
      <c r="I6" s="891"/>
      <c r="J6" s="891"/>
      <c r="K6" s="891"/>
      <c r="L6" s="891"/>
      <c r="M6" s="891"/>
      <c r="N6" s="891"/>
      <c r="O6" s="891"/>
      <c r="P6" s="892"/>
      <c r="Q6" s="331"/>
    </row>
    <row r="7" spans="1:17" x14ac:dyDescent="0.25">
      <c r="A7" s="2" t="s">
        <v>4</v>
      </c>
      <c r="B7" s="3"/>
      <c r="C7" s="916" t="s">
        <v>575</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394</v>
      </c>
      <c r="D9" s="891"/>
      <c r="E9" s="891"/>
      <c r="F9" s="891"/>
      <c r="G9" s="891"/>
      <c r="H9" s="891"/>
      <c r="I9" s="891"/>
      <c r="J9" s="891"/>
      <c r="K9" s="891"/>
      <c r="L9" s="891"/>
      <c r="M9" s="891"/>
      <c r="N9" s="891"/>
      <c r="O9" s="891"/>
      <c r="P9" s="892"/>
      <c r="Q9" s="331"/>
    </row>
    <row r="10" spans="1:17" ht="12.75" customHeight="1" x14ac:dyDescent="0.25">
      <c r="A10" s="2"/>
      <c r="B10" s="3" t="s">
        <v>7</v>
      </c>
      <c r="C10" s="891"/>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t="s">
        <v>576</v>
      </c>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348"/>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17" s="13" customFormat="1" ht="66" customHeight="1" thickBot="1" x14ac:dyDescent="0.3">
      <c r="A17" s="895"/>
      <c r="B17" s="897"/>
      <c r="C17" s="925"/>
      <c r="D17" s="923"/>
      <c r="E17" s="890"/>
      <c r="F17" s="903"/>
      <c r="G17" s="905"/>
      <c r="H17" s="890"/>
      <c r="I17" s="921"/>
      <c r="J17" s="923"/>
      <c r="K17" s="888"/>
      <c r="L17" s="927"/>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17" s="19" customFormat="1" x14ac:dyDescent="0.25">
      <c r="A19" s="16"/>
      <c r="B19" s="17" t="s">
        <v>19</v>
      </c>
      <c r="C19" s="182"/>
      <c r="D19" s="244"/>
      <c r="E19" s="142"/>
      <c r="F19" s="290"/>
      <c r="G19" s="209"/>
      <c r="H19" s="142"/>
      <c r="I19" s="290"/>
      <c r="J19" s="244"/>
      <c r="K19" s="18"/>
      <c r="L19" s="402"/>
      <c r="M19" s="209"/>
      <c r="N19" s="18"/>
      <c r="O19" s="142"/>
      <c r="P19" s="290"/>
      <c r="Q19" s="182"/>
    </row>
    <row r="20" spans="1:17" s="19" customFormat="1" ht="12.75" thickBot="1" x14ac:dyDescent="0.3">
      <c r="A20" s="20"/>
      <c r="B20" s="21" t="s">
        <v>20</v>
      </c>
      <c r="C20" s="183">
        <f>SUM(F20,I20,L20,O20)</f>
        <v>767403</v>
      </c>
      <c r="D20" s="125">
        <f>SUM(D21,D24,D25,D41,D42)</f>
        <v>767343</v>
      </c>
      <c r="E20" s="270">
        <f>SUM(E21,E24,E25,E41,E42)</f>
        <v>0</v>
      </c>
      <c r="F20" s="291">
        <f>SUM(F21,F24,F25,F41,F42)</f>
        <v>767343</v>
      </c>
      <c r="G20" s="210">
        <f>SUM(G21,G24,G42)</f>
        <v>0</v>
      </c>
      <c r="H20" s="270">
        <f t="shared" ref="H20:I20" si="0">SUM(H21,H24,H42)</f>
        <v>0</v>
      </c>
      <c r="I20" s="291">
        <f t="shared" si="0"/>
        <v>0</v>
      </c>
      <c r="J20" s="125">
        <f>SUM(J21,J26,J42)</f>
        <v>60</v>
      </c>
      <c r="K20" s="22">
        <f t="shared" ref="K20:L20" si="1">SUM(K21,K26,K42)</f>
        <v>0</v>
      </c>
      <c r="L20" s="403">
        <f t="shared" si="1"/>
        <v>60</v>
      </c>
      <c r="M20" s="210">
        <f>SUM(M21,M44)</f>
        <v>0</v>
      </c>
      <c r="N20" s="22">
        <f t="shared" ref="N20:O20" si="2">SUM(N21,N44)</f>
        <v>0</v>
      </c>
      <c r="O20" s="270">
        <f t="shared" si="2"/>
        <v>0</v>
      </c>
      <c r="P20" s="404"/>
      <c r="Q20" s="182"/>
    </row>
    <row r="21" spans="1:17" ht="12.75" hidden="1" thickTop="1" x14ac:dyDescent="0.25">
      <c r="A21" s="23"/>
      <c r="B21" s="24" t="s">
        <v>21</v>
      </c>
      <c r="C21" s="184">
        <f t="shared" ref="C21" si="3">SUM(F21,I21,L21,O21)</f>
        <v>0</v>
      </c>
      <c r="D21" s="126">
        <f t="shared" ref="D21:E21" si="4">SUM(D22:D23)</f>
        <v>0</v>
      </c>
      <c r="E21" s="25">
        <f t="shared" si="4"/>
        <v>0</v>
      </c>
      <c r="F21" s="165">
        <f>SUM(F22:F23)</f>
        <v>0</v>
      </c>
      <c r="G21" s="211">
        <f t="shared" ref="G21:O21" si="5">SUM(G22:G23)</f>
        <v>0</v>
      </c>
      <c r="H21" s="25">
        <f t="shared" si="5"/>
        <v>0</v>
      </c>
      <c r="I21" s="271">
        <f t="shared" si="5"/>
        <v>0</v>
      </c>
      <c r="J21" s="126">
        <f t="shared" si="5"/>
        <v>0</v>
      </c>
      <c r="K21" s="25">
        <f t="shared" si="5"/>
        <v>0</v>
      </c>
      <c r="L21" s="165">
        <f t="shared" si="5"/>
        <v>0</v>
      </c>
      <c r="M21" s="211">
        <f>SUM(M22:M23)</f>
        <v>0</v>
      </c>
      <c r="N21" s="25">
        <f t="shared" si="5"/>
        <v>0</v>
      </c>
      <c r="O21" s="271">
        <f t="shared" si="5"/>
        <v>0</v>
      </c>
      <c r="P21" s="406"/>
      <c r="Q21" s="331"/>
    </row>
    <row r="22" spans="1:17" ht="12.75" hidden="1" thickTop="1" x14ac:dyDescent="0.25">
      <c r="A22" s="26"/>
      <c r="B22" s="27" t="s">
        <v>22</v>
      </c>
      <c r="C22" s="185">
        <f>SUM(F22,I22,L22,O22)</f>
        <v>0</v>
      </c>
      <c r="D22" s="245"/>
      <c r="E22" s="28"/>
      <c r="F22" s="407">
        <f>D22+E22</f>
        <v>0</v>
      </c>
      <c r="G22" s="212"/>
      <c r="H22" s="28"/>
      <c r="I22" s="408">
        <f>G22+H22</f>
        <v>0</v>
      </c>
      <c r="J22" s="245"/>
      <c r="K22" s="28"/>
      <c r="L22" s="407">
        <f>J22+K22</f>
        <v>0</v>
      </c>
      <c r="M22" s="212"/>
      <c r="N22" s="28"/>
      <c r="O22" s="408">
        <f t="shared" ref="O22" si="6">M22+N22</f>
        <v>0</v>
      </c>
      <c r="P22" s="293"/>
      <c r="Q22" s="331"/>
    </row>
    <row r="23" spans="1:17" ht="12.75" hidden="1" thickTop="1" x14ac:dyDescent="0.25">
      <c r="A23" s="29"/>
      <c r="B23" s="30" t="s">
        <v>23</v>
      </c>
      <c r="C23" s="186">
        <f t="shared" ref="C23" si="7">SUM(F23,I23,L23,O23)</f>
        <v>0</v>
      </c>
      <c r="D23" s="246"/>
      <c r="E23" s="31"/>
      <c r="F23" s="409">
        <f t="shared" ref="F23:F24" si="8">D23+E23</f>
        <v>0</v>
      </c>
      <c r="G23" s="213"/>
      <c r="H23" s="31"/>
      <c r="I23" s="144">
        <f>G23+H23</f>
        <v>0</v>
      </c>
      <c r="J23" s="246"/>
      <c r="K23" s="31"/>
      <c r="L23" s="409">
        <f>J23+K23</f>
        <v>0</v>
      </c>
      <c r="M23" s="213"/>
      <c r="N23" s="31"/>
      <c r="O23" s="144">
        <f>M23+N23</f>
        <v>0</v>
      </c>
      <c r="P23" s="333"/>
      <c r="Q23" s="331"/>
    </row>
    <row r="24" spans="1:17" s="19" customFormat="1" ht="25.5" thickTop="1" thickBot="1" x14ac:dyDescent="0.3">
      <c r="A24" s="32">
        <v>19300</v>
      </c>
      <c r="B24" s="32" t="s">
        <v>24</v>
      </c>
      <c r="C24" s="187">
        <f>SUM(F24,I24)</f>
        <v>767343</v>
      </c>
      <c r="D24" s="248">
        <v>767343</v>
      </c>
      <c r="E24" s="273"/>
      <c r="F24" s="519">
        <f t="shared" si="8"/>
        <v>767343</v>
      </c>
      <c r="G24" s="214"/>
      <c r="H24" s="273"/>
      <c r="I24" s="519">
        <f t="shared" ref="I24" si="9">G24+H24</f>
        <v>0</v>
      </c>
      <c r="J24" s="289" t="s">
        <v>25</v>
      </c>
      <c r="K24" s="410" t="s">
        <v>25</v>
      </c>
      <c r="L24" s="411" t="s">
        <v>25</v>
      </c>
      <c r="M24" s="282" t="s">
        <v>25</v>
      </c>
      <c r="N24" s="145" t="s">
        <v>25</v>
      </c>
      <c r="O24" s="145" t="s">
        <v>25</v>
      </c>
      <c r="P24" s="412"/>
      <c r="Q24" s="182"/>
    </row>
    <row r="25" spans="1:17" s="19" customFormat="1" ht="24.75" hidden="1" thickTop="1" x14ac:dyDescent="0.25">
      <c r="A25" s="118"/>
      <c r="B25" s="34" t="s">
        <v>26</v>
      </c>
      <c r="C25" s="188">
        <f>SUM(F25)</f>
        <v>0</v>
      </c>
      <c r="D25" s="249"/>
      <c r="E25" s="76"/>
      <c r="F25" s="413">
        <f>D25+E25</f>
        <v>0</v>
      </c>
      <c r="G25" s="215" t="s">
        <v>25</v>
      </c>
      <c r="H25" s="35" t="s">
        <v>25</v>
      </c>
      <c r="I25" s="119" t="s">
        <v>25</v>
      </c>
      <c r="J25" s="250" t="s">
        <v>25</v>
      </c>
      <c r="K25" s="35" t="s">
        <v>25</v>
      </c>
      <c r="L25" s="167" t="s">
        <v>25</v>
      </c>
      <c r="M25" s="283" t="s">
        <v>25</v>
      </c>
      <c r="N25" s="119" t="s">
        <v>25</v>
      </c>
      <c r="O25" s="119" t="s">
        <v>25</v>
      </c>
      <c r="P25" s="414"/>
      <c r="Q25" s="182"/>
    </row>
    <row r="26" spans="1:17" s="19" customFormat="1" ht="36.75" hidden="1" thickTop="1" x14ac:dyDescent="0.25">
      <c r="A26" s="34">
        <v>21300</v>
      </c>
      <c r="B26" s="34" t="s">
        <v>27</v>
      </c>
      <c r="C26" s="188">
        <f>SUM(L26)</f>
        <v>0</v>
      </c>
      <c r="D26" s="250" t="s">
        <v>25</v>
      </c>
      <c r="E26" s="35" t="s">
        <v>25</v>
      </c>
      <c r="F26" s="167" t="s">
        <v>25</v>
      </c>
      <c r="G26" s="215" t="s">
        <v>25</v>
      </c>
      <c r="H26" s="35" t="s">
        <v>25</v>
      </c>
      <c r="I26" s="119" t="s">
        <v>25</v>
      </c>
      <c r="J26" s="127">
        <f t="shared" ref="J26:K26" si="10">SUM(J27,J31,J33,J36)</f>
        <v>0</v>
      </c>
      <c r="K26" s="36">
        <f t="shared" si="10"/>
        <v>0</v>
      </c>
      <c r="L26" s="174">
        <f>SUM(L27,L31,L33,L36)</f>
        <v>0</v>
      </c>
      <c r="M26" s="283" t="s">
        <v>25</v>
      </c>
      <c r="N26" s="119" t="s">
        <v>25</v>
      </c>
      <c r="O26" s="119" t="s">
        <v>25</v>
      </c>
      <c r="P26" s="414"/>
      <c r="Q26" s="182"/>
    </row>
    <row r="27" spans="1:17" s="19" customFormat="1" ht="24.75" hidden="1" thickTop="1" x14ac:dyDescent="0.25">
      <c r="A27" s="37">
        <v>21350</v>
      </c>
      <c r="B27" s="34" t="s">
        <v>28</v>
      </c>
      <c r="C27" s="188">
        <f t="shared" ref="C27:C40" si="11">SUM(L27)</f>
        <v>0</v>
      </c>
      <c r="D27" s="250" t="s">
        <v>25</v>
      </c>
      <c r="E27" s="35" t="s">
        <v>25</v>
      </c>
      <c r="F27" s="167" t="s">
        <v>25</v>
      </c>
      <c r="G27" s="215" t="s">
        <v>25</v>
      </c>
      <c r="H27" s="35" t="s">
        <v>25</v>
      </c>
      <c r="I27" s="119" t="s">
        <v>25</v>
      </c>
      <c r="J27" s="127">
        <f t="shared" ref="J27:K27" si="12">SUM(J28:J30)</f>
        <v>0</v>
      </c>
      <c r="K27" s="36">
        <f t="shared" si="12"/>
        <v>0</v>
      </c>
      <c r="L27" s="174">
        <f>SUM(L28:L30)</f>
        <v>0</v>
      </c>
      <c r="M27" s="283" t="s">
        <v>25</v>
      </c>
      <c r="N27" s="119" t="s">
        <v>25</v>
      </c>
      <c r="O27" s="119" t="s">
        <v>25</v>
      </c>
      <c r="P27" s="414"/>
      <c r="Q27" s="182"/>
    </row>
    <row r="28" spans="1:17" ht="12.75" hidden="1" thickTop="1" x14ac:dyDescent="0.25">
      <c r="A28" s="26">
        <v>21351</v>
      </c>
      <c r="B28" s="38" t="s">
        <v>29</v>
      </c>
      <c r="C28" s="189">
        <f t="shared" si="11"/>
        <v>0</v>
      </c>
      <c r="D28" s="251" t="s">
        <v>25</v>
      </c>
      <c r="E28" s="39" t="s">
        <v>25</v>
      </c>
      <c r="F28" s="415" t="s">
        <v>25</v>
      </c>
      <c r="G28" s="216" t="s">
        <v>25</v>
      </c>
      <c r="H28" s="39" t="s">
        <v>25</v>
      </c>
      <c r="I28" s="146" t="s">
        <v>25</v>
      </c>
      <c r="J28" s="416"/>
      <c r="K28" s="417"/>
      <c r="L28" s="175">
        <f t="shared" ref="L28:L30" si="13">J28+K28</f>
        <v>0</v>
      </c>
      <c r="M28" s="284" t="s">
        <v>25</v>
      </c>
      <c r="N28" s="146" t="s">
        <v>25</v>
      </c>
      <c r="O28" s="146" t="s">
        <v>25</v>
      </c>
      <c r="P28" s="418"/>
      <c r="Q28" s="331"/>
    </row>
    <row r="29" spans="1:17" ht="12.75" hidden="1" thickTop="1" x14ac:dyDescent="0.25">
      <c r="A29" s="29">
        <v>21352</v>
      </c>
      <c r="B29" s="41" t="s">
        <v>30</v>
      </c>
      <c r="C29" s="190">
        <f t="shared" si="11"/>
        <v>0</v>
      </c>
      <c r="D29" s="252" t="s">
        <v>25</v>
      </c>
      <c r="E29" s="42" t="s">
        <v>25</v>
      </c>
      <c r="F29" s="419" t="s">
        <v>25</v>
      </c>
      <c r="G29" s="217" t="s">
        <v>25</v>
      </c>
      <c r="H29" s="42" t="s">
        <v>25</v>
      </c>
      <c r="I29" s="147" t="s">
        <v>25</v>
      </c>
      <c r="J29" s="420"/>
      <c r="K29" s="421"/>
      <c r="L29" s="93">
        <f t="shared" si="13"/>
        <v>0</v>
      </c>
      <c r="M29" s="285" t="s">
        <v>25</v>
      </c>
      <c r="N29" s="147" t="s">
        <v>25</v>
      </c>
      <c r="O29" s="147" t="s">
        <v>25</v>
      </c>
      <c r="P29" s="422"/>
      <c r="Q29" s="331"/>
    </row>
    <row r="30" spans="1:17" ht="24.75" hidden="1" thickTop="1" x14ac:dyDescent="0.25">
      <c r="A30" s="29">
        <v>21359</v>
      </c>
      <c r="B30" s="41" t="s">
        <v>31</v>
      </c>
      <c r="C30" s="190">
        <f t="shared" si="11"/>
        <v>0</v>
      </c>
      <c r="D30" s="252" t="s">
        <v>25</v>
      </c>
      <c r="E30" s="42" t="s">
        <v>25</v>
      </c>
      <c r="F30" s="419" t="s">
        <v>25</v>
      </c>
      <c r="G30" s="217" t="s">
        <v>25</v>
      </c>
      <c r="H30" s="42" t="s">
        <v>25</v>
      </c>
      <c r="I30" s="147" t="s">
        <v>25</v>
      </c>
      <c r="J30" s="420"/>
      <c r="K30" s="421"/>
      <c r="L30" s="93">
        <f t="shared" si="13"/>
        <v>0</v>
      </c>
      <c r="M30" s="285" t="s">
        <v>25</v>
      </c>
      <c r="N30" s="147" t="s">
        <v>25</v>
      </c>
      <c r="O30" s="147" t="s">
        <v>25</v>
      </c>
      <c r="P30" s="422"/>
      <c r="Q30" s="331"/>
    </row>
    <row r="31" spans="1:17" s="19" customFormat="1" ht="36.75" hidden="1" thickTop="1" x14ac:dyDescent="0.25">
      <c r="A31" s="37">
        <v>21370</v>
      </c>
      <c r="B31" s="34" t="s">
        <v>32</v>
      </c>
      <c r="C31" s="188">
        <f t="shared" si="11"/>
        <v>0</v>
      </c>
      <c r="D31" s="250" t="s">
        <v>25</v>
      </c>
      <c r="E31" s="35" t="s">
        <v>25</v>
      </c>
      <c r="F31" s="167" t="s">
        <v>25</v>
      </c>
      <c r="G31" s="215" t="s">
        <v>25</v>
      </c>
      <c r="H31" s="35" t="s">
        <v>25</v>
      </c>
      <c r="I31" s="119" t="s">
        <v>25</v>
      </c>
      <c r="J31" s="127">
        <f t="shared" ref="J31:K31" si="14">SUM(J32)</f>
        <v>0</v>
      </c>
      <c r="K31" s="36">
        <f t="shared" si="14"/>
        <v>0</v>
      </c>
      <c r="L31" s="174">
        <f>SUM(L32)</f>
        <v>0</v>
      </c>
      <c r="M31" s="283" t="s">
        <v>25</v>
      </c>
      <c r="N31" s="119" t="s">
        <v>25</v>
      </c>
      <c r="O31" s="119" t="s">
        <v>25</v>
      </c>
      <c r="P31" s="414"/>
      <c r="Q31" s="182"/>
    </row>
    <row r="32" spans="1:17" ht="36.75" hidden="1" thickTop="1" x14ac:dyDescent="0.25">
      <c r="A32" s="44">
        <v>21379</v>
      </c>
      <c r="B32" s="45" t="s">
        <v>33</v>
      </c>
      <c r="C32" s="191">
        <f t="shared" si="11"/>
        <v>0</v>
      </c>
      <c r="D32" s="253" t="s">
        <v>25</v>
      </c>
      <c r="E32" s="46" t="s">
        <v>25</v>
      </c>
      <c r="F32" s="423" t="s">
        <v>25</v>
      </c>
      <c r="G32" s="218" t="s">
        <v>25</v>
      </c>
      <c r="H32" s="46" t="s">
        <v>25</v>
      </c>
      <c r="I32" s="148" t="s">
        <v>25</v>
      </c>
      <c r="J32" s="424"/>
      <c r="K32" s="425"/>
      <c r="L32" s="426">
        <f>J32+K32</f>
        <v>0</v>
      </c>
      <c r="M32" s="286" t="s">
        <v>25</v>
      </c>
      <c r="N32" s="148" t="s">
        <v>25</v>
      </c>
      <c r="O32" s="148" t="s">
        <v>25</v>
      </c>
      <c r="P32" s="427"/>
      <c r="Q32" s="331"/>
    </row>
    <row r="33" spans="1:17" s="19" customFormat="1" ht="12.75" hidden="1" thickTop="1" x14ac:dyDescent="0.25">
      <c r="A33" s="37">
        <v>21380</v>
      </c>
      <c r="B33" s="34" t="s">
        <v>34</v>
      </c>
      <c r="C33" s="188">
        <f t="shared" si="11"/>
        <v>0</v>
      </c>
      <c r="D33" s="250" t="s">
        <v>25</v>
      </c>
      <c r="E33" s="35" t="s">
        <v>25</v>
      </c>
      <c r="F33" s="167" t="s">
        <v>25</v>
      </c>
      <c r="G33" s="215" t="s">
        <v>25</v>
      </c>
      <c r="H33" s="35" t="s">
        <v>25</v>
      </c>
      <c r="I33" s="119" t="s">
        <v>25</v>
      </c>
      <c r="J33" s="127">
        <f t="shared" ref="J33:K33" si="15">SUM(J34:J35)</f>
        <v>0</v>
      </c>
      <c r="K33" s="36">
        <f t="shared" si="15"/>
        <v>0</v>
      </c>
      <c r="L33" s="174">
        <f>SUM(L34:L35)</f>
        <v>0</v>
      </c>
      <c r="M33" s="283" t="s">
        <v>25</v>
      </c>
      <c r="N33" s="119" t="s">
        <v>25</v>
      </c>
      <c r="O33" s="119" t="s">
        <v>25</v>
      </c>
      <c r="P33" s="414"/>
      <c r="Q33" s="182"/>
    </row>
    <row r="34" spans="1:17" ht="12.75" hidden="1" thickTop="1" x14ac:dyDescent="0.25">
      <c r="A34" s="27">
        <v>21381</v>
      </c>
      <c r="B34" s="38" t="s">
        <v>35</v>
      </c>
      <c r="C34" s="189">
        <f t="shared" si="11"/>
        <v>0</v>
      </c>
      <c r="D34" s="251" t="s">
        <v>25</v>
      </c>
      <c r="E34" s="39" t="s">
        <v>25</v>
      </c>
      <c r="F34" s="415" t="s">
        <v>25</v>
      </c>
      <c r="G34" s="216" t="s">
        <v>25</v>
      </c>
      <c r="H34" s="39" t="s">
        <v>25</v>
      </c>
      <c r="I34" s="146" t="s">
        <v>25</v>
      </c>
      <c r="J34" s="416"/>
      <c r="K34" s="417"/>
      <c r="L34" s="175">
        <f t="shared" ref="L34:L35" si="16">J34+K34</f>
        <v>0</v>
      </c>
      <c r="M34" s="284" t="s">
        <v>25</v>
      </c>
      <c r="N34" s="146" t="s">
        <v>25</v>
      </c>
      <c r="O34" s="146" t="s">
        <v>25</v>
      </c>
      <c r="P34" s="418"/>
      <c r="Q34" s="331"/>
    </row>
    <row r="35" spans="1:17" ht="24.75" hidden="1" thickTop="1" x14ac:dyDescent="0.25">
      <c r="A35" s="30">
        <v>21383</v>
      </c>
      <c r="B35" s="41" t="s">
        <v>36</v>
      </c>
      <c r="C35" s="190">
        <f t="shared" si="11"/>
        <v>0</v>
      </c>
      <c r="D35" s="252" t="s">
        <v>25</v>
      </c>
      <c r="E35" s="42" t="s">
        <v>25</v>
      </c>
      <c r="F35" s="419" t="s">
        <v>25</v>
      </c>
      <c r="G35" s="217" t="s">
        <v>25</v>
      </c>
      <c r="H35" s="42" t="s">
        <v>25</v>
      </c>
      <c r="I35" s="147" t="s">
        <v>25</v>
      </c>
      <c r="J35" s="420"/>
      <c r="K35" s="421"/>
      <c r="L35" s="93">
        <f t="shared" si="16"/>
        <v>0</v>
      </c>
      <c r="M35" s="285" t="s">
        <v>25</v>
      </c>
      <c r="N35" s="147" t="s">
        <v>25</v>
      </c>
      <c r="O35" s="147" t="s">
        <v>25</v>
      </c>
      <c r="P35" s="422"/>
      <c r="Q35" s="331"/>
    </row>
    <row r="36" spans="1:17" s="19" customFormat="1" ht="24.75" hidden="1" thickTop="1" x14ac:dyDescent="0.25">
      <c r="A36" s="37">
        <v>21390</v>
      </c>
      <c r="B36" s="34" t="s">
        <v>37</v>
      </c>
      <c r="C36" s="188">
        <f t="shared" si="11"/>
        <v>0</v>
      </c>
      <c r="D36" s="250" t="s">
        <v>25</v>
      </c>
      <c r="E36" s="35" t="s">
        <v>25</v>
      </c>
      <c r="F36" s="167" t="s">
        <v>25</v>
      </c>
      <c r="G36" s="215" t="s">
        <v>25</v>
      </c>
      <c r="H36" s="35" t="s">
        <v>25</v>
      </c>
      <c r="I36" s="119" t="s">
        <v>25</v>
      </c>
      <c r="J36" s="127">
        <f t="shared" ref="J36:K36" si="17">SUM(J37:J40)</f>
        <v>0</v>
      </c>
      <c r="K36" s="36">
        <f t="shared" si="17"/>
        <v>0</v>
      </c>
      <c r="L36" s="174">
        <f>SUM(L37:L40)</f>
        <v>0</v>
      </c>
      <c r="M36" s="283" t="s">
        <v>25</v>
      </c>
      <c r="N36" s="119" t="s">
        <v>25</v>
      </c>
      <c r="O36" s="119" t="s">
        <v>25</v>
      </c>
      <c r="P36" s="414"/>
      <c r="Q36" s="182"/>
    </row>
    <row r="37" spans="1:17" ht="24.75" hidden="1" thickTop="1" x14ac:dyDescent="0.25">
      <c r="A37" s="27">
        <v>21391</v>
      </c>
      <c r="B37" s="38" t="s">
        <v>38</v>
      </c>
      <c r="C37" s="189">
        <f t="shared" si="11"/>
        <v>0</v>
      </c>
      <c r="D37" s="251" t="s">
        <v>25</v>
      </c>
      <c r="E37" s="39" t="s">
        <v>25</v>
      </c>
      <c r="F37" s="415" t="s">
        <v>25</v>
      </c>
      <c r="G37" s="216" t="s">
        <v>25</v>
      </c>
      <c r="H37" s="39" t="s">
        <v>25</v>
      </c>
      <c r="I37" s="146" t="s">
        <v>25</v>
      </c>
      <c r="J37" s="416"/>
      <c r="K37" s="417"/>
      <c r="L37" s="175">
        <f t="shared" ref="L37:L40" si="18">J37+K37</f>
        <v>0</v>
      </c>
      <c r="M37" s="284" t="s">
        <v>25</v>
      </c>
      <c r="N37" s="146" t="s">
        <v>25</v>
      </c>
      <c r="O37" s="146" t="s">
        <v>25</v>
      </c>
      <c r="P37" s="418"/>
      <c r="Q37" s="331"/>
    </row>
    <row r="38" spans="1:17" ht="12.75" hidden="1" thickTop="1" x14ac:dyDescent="0.25">
      <c r="A38" s="30">
        <v>21393</v>
      </c>
      <c r="B38" s="41" t="s">
        <v>39</v>
      </c>
      <c r="C38" s="190">
        <f t="shared" si="11"/>
        <v>0</v>
      </c>
      <c r="D38" s="252" t="s">
        <v>25</v>
      </c>
      <c r="E38" s="42" t="s">
        <v>25</v>
      </c>
      <c r="F38" s="419" t="s">
        <v>25</v>
      </c>
      <c r="G38" s="217" t="s">
        <v>25</v>
      </c>
      <c r="H38" s="42" t="s">
        <v>25</v>
      </c>
      <c r="I38" s="147" t="s">
        <v>25</v>
      </c>
      <c r="J38" s="420"/>
      <c r="K38" s="421"/>
      <c r="L38" s="93">
        <f t="shared" si="18"/>
        <v>0</v>
      </c>
      <c r="M38" s="285" t="s">
        <v>25</v>
      </c>
      <c r="N38" s="147" t="s">
        <v>25</v>
      </c>
      <c r="O38" s="147" t="s">
        <v>25</v>
      </c>
      <c r="P38" s="422"/>
      <c r="Q38" s="331"/>
    </row>
    <row r="39" spans="1:17" ht="12.75" hidden="1" thickTop="1" x14ac:dyDescent="0.25">
      <c r="A39" s="30">
        <v>21395</v>
      </c>
      <c r="B39" s="41" t="s">
        <v>40</v>
      </c>
      <c r="C39" s="190">
        <f t="shared" si="11"/>
        <v>0</v>
      </c>
      <c r="D39" s="252" t="s">
        <v>25</v>
      </c>
      <c r="E39" s="42" t="s">
        <v>25</v>
      </c>
      <c r="F39" s="419" t="s">
        <v>25</v>
      </c>
      <c r="G39" s="217" t="s">
        <v>25</v>
      </c>
      <c r="H39" s="42" t="s">
        <v>25</v>
      </c>
      <c r="I39" s="147" t="s">
        <v>25</v>
      </c>
      <c r="J39" s="420"/>
      <c r="K39" s="421"/>
      <c r="L39" s="93">
        <f t="shared" si="18"/>
        <v>0</v>
      </c>
      <c r="M39" s="285" t="s">
        <v>25</v>
      </c>
      <c r="N39" s="147" t="s">
        <v>25</v>
      </c>
      <c r="O39" s="147" t="s">
        <v>25</v>
      </c>
      <c r="P39" s="422"/>
      <c r="Q39" s="331"/>
    </row>
    <row r="40" spans="1:17" ht="24.75" hidden="1" thickTop="1" x14ac:dyDescent="0.25">
      <c r="A40" s="30">
        <v>21399</v>
      </c>
      <c r="B40" s="41" t="s">
        <v>41</v>
      </c>
      <c r="C40" s="190">
        <f t="shared" si="11"/>
        <v>0</v>
      </c>
      <c r="D40" s="252" t="s">
        <v>25</v>
      </c>
      <c r="E40" s="42" t="s">
        <v>25</v>
      </c>
      <c r="F40" s="419" t="s">
        <v>25</v>
      </c>
      <c r="G40" s="217" t="s">
        <v>25</v>
      </c>
      <c r="H40" s="42" t="s">
        <v>25</v>
      </c>
      <c r="I40" s="147" t="s">
        <v>25</v>
      </c>
      <c r="J40" s="420"/>
      <c r="K40" s="421"/>
      <c r="L40" s="93">
        <f t="shared" si="18"/>
        <v>0</v>
      </c>
      <c r="M40" s="285" t="s">
        <v>25</v>
      </c>
      <c r="N40" s="147" t="s">
        <v>25</v>
      </c>
      <c r="O40" s="147" t="s">
        <v>25</v>
      </c>
      <c r="P40" s="422"/>
      <c r="Q40" s="331"/>
    </row>
    <row r="41" spans="1:17" s="19" customFormat="1" ht="36.75" hidden="1" customHeight="1" x14ac:dyDescent="0.25">
      <c r="A41" s="37">
        <v>21420</v>
      </c>
      <c r="B41" s="34" t="s">
        <v>42</v>
      </c>
      <c r="C41" s="192">
        <f>SUM(F41)</f>
        <v>0</v>
      </c>
      <c r="D41" s="254"/>
      <c r="E41" s="428"/>
      <c r="F41" s="413">
        <f>D41+E41</f>
        <v>0</v>
      </c>
      <c r="G41" s="215" t="s">
        <v>25</v>
      </c>
      <c r="H41" s="35" t="s">
        <v>25</v>
      </c>
      <c r="I41" s="119" t="s">
        <v>25</v>
      </c>
      <c r="J41" s="250" t="s">
        <v>25</v>
      </c>
      <c r="K41" s="35" t="s">
        <v>25</v>
      </c>
      <c r="L41" s="167" t="s">
        <v>25</v>
      </c>
      <c r="M41" s="283" t="s">
        <v>25</v>
      </c>
      <c r="N41" s="119" t="s">
        <v>25</v>
      </c>
      <c r="O41" s="119" t="s">
        <v>25</v>
      </c>
      <c r="P41" s="414"/>
      <c r="Q41" s="182"/>
    </row>
    <row r="42" spans="1:17" s="19" customFormat="1" ht="24.75" thickTop="1" x14ac:dyDescent="0.25">
      <c r="A42" s="48">
        <v>21490</v>
      </c>
      <c r="B42" s="49" t="s">
        <v>43</v>
      </c>
      <c r="C42" s="192">
        <f>SUM(F42,I42,L42)</f>
        <v>60</v>
      </c>
      <c r="D42" s="255">
        <f t="shared" ref="D42:E42" si="19">D43</f>
        <v>0</v>
      </c>
      <c r="E42" s="274">
        <f t="shared" si="19"/>
        <v>0</v>
      </c>
      <c r="F42" s="337">
        <f>F43</f>
        <v>0</v>
      </c>
      <c r="G42" s="219">
        <f t="shared" ref="G42:K42" si="20">G43</f>
        <v>0</v>
      </c>
      <c r="H42" s="274">
        <f t="shared" si="20"/>
        <v>0</v>
      </c>
      <c r="I42" s="337">
        <f t="shared" si="20"/>
        <v>0</v>
      </c>
      <c r="J42" s="255">
        <f t="shared" si="20"/>
        <v>60</v>
      </c>
      <c r="K42" s="50">
        <f t="shared" si="20"/>
        <v>0</v>
      </c>
      <c r="L42" s="256">
        <f>L43</f>
        <v>60</v>
      </c>
      <c r="M42" s="283" t="s">
        <v>25</v>
      </c>
      <c r="N42" s="119" t="s">
        <v>25</v>
      </c>
      <c r="O42" s="119" t="s">
        <v>25</v>
      </c>
      <c r="P42" s="414"/>
      <c r="Q42" s="182"/>
    </row>
    <row r="43" spans="1:17" s="19" customFormat="1" ht="24" x14ac:dyDescent="0.25">
      <c r="A43" s="30">
        <v>21499</v>
      </c>
      <c r="B43" s="41" t="s">
        <v>44</v>
      </c>
      <c r="C43" s="193">
        <f>SUM(F43,I43,L43)</f>
        <v>60</v>
      </c>
      <c r="D43" s="257"/>
      <c r="E43" s="163"/>
      <c r="F43" s="318">
        <f>D43+E43</f>
        <v>0</v>
      </c>
      <c r="G43" s="220"/>
      <c r="H43" s="154"/>
      <c r="I43" s="318">
        <f>G43+H43</f>
        <v>0</v>
      </c>
      <c r="J43" s="264">
        <v>60</v>
      </c>
      <c r="K43" s="154"/>
      <c r="L43" s="318">
        <f>J43+K43</f>
        <v>60</v>
      </c>
      <c r="M43" s="286" t="s">
        <v>25</v>
      </c>
      <c r="N43" s="148" t="s">
        <v>25</v>
      </c>
      <c r="O43" s="148" t="s">
        <v>25</v>
      </c>
      <c r="P43" s="427"/>
      <c r="Q43" s="182"/>
    </row>
    <row r="44" spans="1:17" ht="24" hidden="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1">SUM(M45:M46)</f>
        <v>0</v>
      </c>
      <c r="N44" s="149">
        <f t="shared" si="21"/>
        <v>0</v>
      </c>
      <c r="O44" s="149">
        <f>SUM(O45:O46)</f>
        <v>0</v>
      </c>
      <c r="P44" s="335"/>
      <c r="Q44" s="331"/>
    </row>
    <row r="45" spans="1:17" ht="24" hidden="1" x14ac:dyDescent="0.25">
      <c r="A45" s="54">
        <v>23410</v>
      </c>
      <c r="B45" s="55" t="s">
        <v>46</v>
      </c>
      <c r="C45" s="194">
        <f t="shared" ref="C45:C46" si="22">SUM(O45)</f>
        <v>0</v>
      </c>
      <c r="D45" s="260" t="s">
        <v>25</v>
      </c>
      <c r="E45" s="56" t="s">
        <v>25</v>
      </c>
      <c r="F45" s="261" t="s">
        <v>25</v>
      </c>
      <c r="G45" s="222" t="s">
        <v>25</v>
      </c>
      <c r="H45" s="56" t="s">
        <v>25</v>
      </c>
      <c r="I45" s="276" t="s">
        <v>25</v>
      </c>
      <c r="J45" s="260" t="s">
        <v>25</v>
      </c>
      <c r="K45" s="56" t="s">
        <v>25</v>
      </c>
      <c r="L45" s="261" t="s">
        <v>25</v>
      </c>
      <c r="M45" s="429"/>
      <c r="N45" s="430"/>
      <c r="O45" s="151">
        <f t="shared" ref="O45:O46" si="23">M45+N45</f>
        <v>0</v>
      </c>
      <c r="P45" s="301"/>
      <c r="Q45" s="331"/>
    </row>
    <row r="46" spans="1:17" ht="24" hidden="1" x14ac:dyDescent="0.25">
      <c r="A46" s="54">
        <v>23510</v>
      </c>
      <c r="B46" s="55" t="s">
        <v>47</v>
      </c>
      <c r="C46" s="194">
        <f t="shared" si="22"/>
        <v>0</v>
      </c>
      <c r="D46" s="260" t="s">
        <v>25</v>
      </c>
      <c r="E46" s="56" t="s">
        <v>25</v>
      </c>
      <c r="F46" s="261" t="s">
        <v>25</v>
      </c>
      <c r="G46" s="222" t="s">
        <v>25</v>
      </c>
      <c r="H46" s="56" t="s">
        <v>25</v>
      </c>
      <c r="I46" s="276" t="s">
        <v>25</v>
      </c>
      <c r="J46" s="260" t="s">
        <v>25</v>
      </c>
      <c r="K46" s="56" t="s">
        <v>25</v>
      </c>
      <c r="L46" s="261" t="s">
        <v>25</v>
      </c>
      <c r="M46" s="429"/>
      <c r="N46" s="430"/>
      <c r="O46" s="151">
        <f t="shared" si="23"/>
        <v>0</v>
      </c>
      <c r="P46" s="301"/>
      <c r="Q46" s="331"/>
    </row>
    <row r="47" spans="1:17" x14ac:dyDescent="0.25">
      <c r="A47" s="57"/>
      <c r="B47" s="55"/>
      <c r="C47" s="195"/>
      <c r="D47" s="262"/>
      <c r="E47" s="156"/>
      <c r="F47" s="339"/>
      <c r="G47" s="222"/>
      <c r="H47" s="276"/>
      <c r="I47" s="339"/>
      <c r="J47" s="260"/>
      <c r="K47" s="56"/>
      <c r="L47" s="431"/>
      <c r="M47" s="288"/>
      <c r="N47" s="105"/>
      <c r="O47" s="151"/>
      <c r="P47" s="301"/>
      <c r="Q47" s="331"/>
    </row>
    <row r="48" spans="1:17" s="19" customFormat="1" x14ac:dyDescent="0.25">
      <c r="A48" s="58"/>
      <c r="B48" s="59" t="s">
        <v>48</v>
      </c>
      <c r="C48" s="196"/>
      <c r="D48" s="263"/>
      <c r="E48" s="340"/>
      <c r="F48" s="303"/>
      <c r="G48" s="223"/>
      <c r="H48" s="152"/>
      <c r="I48" s="303"/>
      <c r="J48" s="130"/>
      <c r="K48" s="106"/>
      <c r="L48" s="433"/>
      <c r="M48" s="223"/>
      <c r="N48" s="106"/>
      <c r="O48" s="152"/>
      <c r="P48" s="434"/>
      <c r="Q48" s="182"/>
    </row>
    <row r="49" spans="1:17" s="19" customFormat="1" ht="12.75" thickBot="1" x14ac:dyDescent="0.3">
      <c r="A49" s="60"/>
      <c r="B49" s="20" t="s">
        <v>49</v>
      </c>
      <c r="C49" s="197">
        <f t="shared" ref="C49:C112" si="24">SUM(F49,I49,L49,O49)</f>
        <v>767403</v>
      </c>
      <c r="D49" s="131">
        <f t="shared" ref="D49:E49" si="25">SUM(D50,D281)</f>
        <v>767343</v>
      </c>
      <c r="E49" s="114">
        <f t="shared" si="25"/>
        <v>0</v>
      </c>
      <c r="F49" s="304">
        <f>SUM(F50,F281)</f>
        <v>767343</v>
      </c>
      <c r="G49" s="224">
        <f t="shared" ref="G49:O49" si="26">SUM(G50,G281)</f>
        <v>0</v>
      </c>
      <c r="H49" s="114">
        <f t="shared" si="26"/>
        <v>0</v>
      </c>
      <c r="I49" s="304">
        <f t="shared" si="26"/>
        <v>0</v>
      </c>
      <c r="J49" s="131">
        <f t="shared" si="26"/>
        <v>60</v>
      </c>
      <c r="K49" s="61">
        <f t="shared" si="26"/>
        <v>0</v>
      </c>
      <c r="L49" s="168">
        <f t="shared" si="26"/>
        <v>60</v>
      </c>
      <c r="M49" s="224">
        <f t="shared" si="26"/>
        <v>0</v>
      </c>
      <c r="N49" s="61">
        <f t="shared" si="26"/>
        <v>0</v>
      </c>
      <c r="O49" s="114">
        <f t="shared" si="26"/>
        <v>0</v>
      </c>
      <c r="P49" s="435"/>
      <c r="Q49" s="182"/>
    </row>
    <row r="50" spans="1:17" s="19" customFormat="1" ht="36.75" thickTop="1" x14ac:dyDescent="0.25">
      <c r="A50" s="62"/>
      <c r="B50" s="63" t="s">
        <v>50</v>
      </c>
      <c r="C50" s="198">
        <f t="shared" si="24"/>
        <v>767403</v>
      </c>
      <c r="D50" s="132">
        <f t="shared" ref="D50:E50" si="27">SUM(D51,D193)</f>
        <v>767343</v>
      </c>
      <c r="E50" s="277">
        <f t="shared" si="27"/>
        <v>0</v>
      </c>
      <c r="F50" s="305">
        <f>SUM(F51,F193)</f>
        <v>767343</v>
      </c>
      <c r="G50" s="225">
        <f t="shared" ref="G50:O50" si="28">SUM(G51,G193)</f>
        <v>0</v>
      </c>
      <c r="H50" s="277">
        <f t="shared" si="28"/>
        <v>0</v>
      </c>
      <c r="I50" s="305">
        <f t="shared" si="28"/>
        <v>0</v>
      </c>
      <c r="J50" s="132">
        <f t="shared" si="28"/>
        <v>60</v>
      </c>
      <c r="K50" s="64">
        <f t="shared" si="28"/>
        <v>0</v>
      </c>
      <c r="L50" s="436">
        <f t="shared" si="28"/>
        <v>60</v>
      </c>
      <c r="M50" s="225">
        <f t="shared" si="28"/>
        <v>0</v>
      </c>
      <c r="N50" s="64">
        <f t="shared" si="28"/>
        <v>0</v>
      </c>
      <c r="O50" s="277">
        <f t="shared" si="28"/>
        <v>0</v>
      </c>
      <c r="P50" s="437"/>
      <c r="Q50" s="182"/>
    </row>
    <row r="51" spans="1:17" s="19" customFormat="1" ht="24" x14ac:dyDescent="0.25">
      <c r="A51" s="65"/>
      <c r="B51" s="16" t="s">
        <v>51</v>
      </c>
      <c r="C51" s="199">
        <f t="shared" si="24"/>
        <v>765143</v>
      </c>
      <c r="D51" s="133">
        <f t="shared" ref="D51:E51" si="29">SUM(D52,D74,D172,D186)</f>
        <v>765083</v>
      </c>
      <c r="E51" s="278">
        <f t="shared" si="29"/>
        <v>0</v>
      </c>
      <c r="F51" s="306">
        <f>SUM(F52,F74,F172,F186)</f>
        <v>765083</v>
      </c>
      <c r="G51" s="226">
        <f t="shared" ref="G51:O51" si="30">SUM(G52,G74,G172,G186)</f>
        <v>0</v>
      </c>
      <c r="H51" s="278">
        <f t="shared" si="30"/>
        <v>0</v>
      </c>
      <c r="I51" s="306">
        <f t="shared" si="30"/>
        <v>0</v>
      </c>
      <c r="J51" s="133">
        <f t="shared" si="30"/>
        <v>60</v>
      </c>
      <c r="K51" s="66">
        <f t="shared" si="30"/>
        <v>0</v>
      </c>
      <c r="L51" s="169">
        <f t="shared" si="30"/>
        <v>60</v>
      </c>
      <c r="M51" s="226">
        <f t="shared" si="30"/>
        <v>0</v>
      </c>
      <c r="N51" s="66">
        <f t="shared" si="30"/>
        <v>0</v>
      </c>
      <c r="O51" s="278">
        <f t="shared" si="30"/>
        <v>0</v>
      </c>
      <c r="P51" s="438"/>
      <c r="Q51" s="182"/>
    </row>
    <row r="52" spans="1:17" s="19" customFormat="1" x14ac:dyDescent="0.25">
      <c r="A52" s="67">
        <v>1000</v>
      </c>
      <c r="B52" s="67" t="s">
        <v>52</v>
      </c>
      <c r="C52" s="200">
        <f t="shared" si="24"/>
        <v>687849</v>
      </c>
      <c r="D52" s="134">
        <f t="shared" ref="D52:E52" si="31">SUM(D53,D66)</f>
        <v>687991</v>
      </c>
      <c r="E52" s="122">
        <f t="shared" si="31"/>
        <v>-142</v>
      </c>
      <c r="F52" s="307">
        <f>SUM(F53,F66)</f>
        <v>687849</v>
      </c>
      <c r="G52" s="227">
        <f t="shared" ref="G52:O52" si="32">SUM(G53,G66)</f>
        <v>0</v>
      </c>
      <c r="H52" s="122">
        <f t="shared" si="32"/>
        <v>0</v>
      </c>
      <c r="I52" s="307">
        <f t="shared" si="32"/>
        <v>0</v>
      </c>
      <c r="J52" s="134">
        <f t="shared" si="32"/>
        <v>0</v>
      </c>
      <c r="K52" s="68">
        <f t="shared" si="32"/>
        <v>0</v>
      </c>
      <c r="L52" s="170">
        <f t="shared" si="32"/>
        <v>0</v>
      </c>
      <c r="M52" s="227">
        <f t="shared" si="32"/>
        <v>0</v>
      </c>
      <c r="N52" s="68">
        <f t="shared" si="32"/>
        <v>0</v>
      </c>
      <c r="O52" s="122">
        <f t="shared" si="32"/>
        <v>0</v>
      </c>
      <c r="P52" s="439"/>
      <c r="Q52" s="182"/>
    </row>
    <row r="53" spans="1:17" x14ac:dyDescent="0.25">
      <c r="A53" s="34">
        <v>1100</v>
      </c>
      <c r="B53" s="69" t="s">
        <v>53</v>
      </c>
      <c r="C53" s="188">
        <f t="shared" si="24"/>
        <v>523569</v>
      </c>
      <c r="D53" s="127">
        <f t="shared" ref="D53:E53" si="33">SUM(D54,D57,D65)</f>
        <v>523569</v>
      </c>
      <c r="E53" s="120">
        <f t="shared" si="33"/>
        <v>0</v>
      </c>
      <c r="F53" s="314">
        <f>SUM(F54,F57,F65)</f>
        <v>523569</v>
      </c>
      <c r="G53" s="228">
        <f t="shared" ref="G53:N53" si="34">SUM(G54,G57,G65)</f>
        <v>0</v>
      </c>
      <c r="H53" s="120">
        <f t="shared" si="34"/>
        <v>0</v>
      </c>
      <c r="I53" s="314">
        <f t="shared" si="34"/>
        <v>0</v>
      </c>
      <c r="J53" s="127">
        <f t="shared" si="34"/>
        <v>0</v>
      </c>
      <c r="K53" s="36">
        <f t="shared" si="34"/>
        <v>0</v>
      </c>
      <c r="L53" s="174">
        <f t="shared" si="34"/>
        <v>0</v>
      </c>
      <c r="M53" s="228">
        <f t="shared" si="34"/>
        <v>0</v>
      </c>
      <c r="N53" s="36">
        <f t="shared" si="34"/>
        <v>0</v>
      </c>
      <c r="O53" s="120">
        <f>SUM(O54,O57,O65)</f>
        <v>0</v>
      </c>
      <c r="P53" s="440"/>
      <c r="Q53" s="331"/>
    </row>
    <row r="54" spans="1:17" x14ac:dyDescent="0.25">
      <c r="A54" s="70">
        <v>1110</v>
      </c>
      <c r="B54" s="55" t="s">
        <v>54</v>
      </c>
      <c r="C54" s="195">
        <f>SUM(F54,I54,L54,O54)</f>
        <v>473049</v>
      </c>
      <c r="D54" s="82">
        <f>SUM(D55:D56)</f>
        <v>473049</v>
      </c>
      <c r="E54" s="153">
        <f>SUM(E55:E56)</f>
        <v>0</v>
      </c>
      <c r="F54" s="309">
        <f>SUM(F55:F56)</f>
        <v>473049</v>
      </c>
      <c r="G54" s="229">
        <f t="shared" ref="G54:H54" si="35">SUM(G55:G56)</f>
        <v>0</v>
      </c>
      <c r="H54" s="153">
        <f t="shared" si="35"/>
        <v>0</v>
      </c>
      <c r="I54" s="309">
        <f>SUM(I55:I56)</f>
        <v>0</v>
      </c>
      <c r="J54" s="82">
        <f t="shared" ref="J54:K54" si="36">SUM(J55:J56)</f>
        <v>0</v>
      </c>
      <c r="K54" s="71">
        <f t="shared" si="36"/>
        <v>0</v>
      </c>
      <c r="L54" s="172">
        <f>SUM(L55:L56)</f>
        <v>0</v>
      </c>
      <c r="M54" s="229">
        <f t="shared" ref="M54:N54" si="37">SUM(M55:M56)</f>
        <v>0</v>
      </c>
      <c r="N54" s="71">
        <f t="shared" si="37"/>
        <v>0</v>
      </c>
      <c r="O54" s="153">
        <f>SUM(O55:O56)</f>
        <v>0</v>
      </c>
      <c r="P54" s="313"/>
      <c r="Q54" s="331"/>
    </row>
    <row r="55" spans="1:17" hidden="1" x14ac:dyDescent="0.25">
      <c r="A55" s="27">
        <v>1111</v>
      </c>
      <c r="B55" s="38" t="s">
        <v>55</v>
      </c>
      <c r="C55" s="189">
        <f t="shared" si="24"/>
        <v>0</v>
      </c>
      <c r="D55" s="264"/>
      <c r="E55" s="40"/>
      <c r="F55" s="175">
        <f>D55+E55</f>
        <v>0</v>
      </c>
      <c r="G55" s="220"/>
      <c r="H55" s="40"/>
      <c r="I55" s="86">
        <f>G55+H55</f>
        <v>0</v>
      </c>
      <c r="J55" s="264"/>
      <c r="K55" s="40"/>
      <c r="L55" s="175">
        <f>J55+K55</f>
        <v>0</v>
      </c>
      <c r="M55" s="220"/>
      <c r="N55" s="40"/>
      <c r="O55" s="86">
        <f>M55+N55</f>
        <v>0</v>
      </c>
      <c r="P55" s="310"/>
      <c r="Q55" s="331"/>
    </row>
    <row r="56" spans="1:17" ht="24" customHeight="1" x14ac:dyDescent="0.25">
      <c r="A56" s="30">
        <v>1119</v>
      </c>
      <c r="B56" s="41" t="s">
        <v>56</v>
      </c>
      <c r="C56" s="190">
        <f t="shared" si="24"/>
        <v>473049</v>
      </c>
      <c r="D56" s="265">
        <v>473049</v>
      </c>
      <c r="E56" s="155"/>
      <c r="F56" s="312">
        <f>D56+E56</f>
        <v>473049</v>
      </c>
      <c r="G56" s="230"/>
      <c r="H56" s="155"/>
      <c r="I56" s="312">
        <f>G56+H56</f>
        <v>0</v>
      </c>
      <c r="J56" s="265"/>
      <c r="K56" s="43"/>
      <c r="L56" s="93">
        <f>J56+K56</f>
        <v>0</v>
      </c>
      <c r="M56" s="230"/>
      <c r="N56" s="43"/>
      <c r="O56" s="87">
        <f>M56+N56</f>
        <v>0</v>
      </c>
      <c r="P56" s="311"/>
      <c r="Q56" s="331"/>
    </row>
    <row r="57" spans="1:17" ht="23.25" customHeight="1" x14ac:dyDescent="0.25">
      <c r="A57" s="72">
        <v>1140</v>
      </c>
      <c r="B57" s="41" t="s">
        <v>57</v>
      </c>
      <c r="C57" s="190">
        <f t="shared" si="24"/>
        <v>49613</v>
      </c>
      <c r="D57" s="129">
        <f t="shared" ref="D57:E57" si="38">SUM(D58:D64)</f>
        <v>49613</v>
      </c>
      <c r="E57" s="87">
        <f t="shared" si="38"/>
        <v>0</v>
      </c>
      <c r="F57" s="312">
        <f>SUM(F58:F64)</f>
        <v>49613</v>
      </c>
      <c r="G57" s="231">
        <f t="shared" ref="G57:N57" si="39">SUM(G58:G64)</f>
        <v>0</v>
      </c>
      <c r="H57" s="87">
        <f t="shared" si="39"/>
        <v>0</v>
      </c>
      <c r="I57" s="312">
        <f t="shared" si="39"/>
        <v>0</v>
      </c>
      <c r="J57" s="129">
        <f t="shared" si="39"/>
        <v>0</v>
      </c>
      <c r="K57" s="73">
        <f t="shared" si="39"/>
        <v>0</v>
      </c>
      <c r="L57" s="93">
        <f t="shared" si="39"/>
        <v>0</v>
      </c>
      <c r="M57" s="231">
        <f t="shared" si="39"/>
        <v>0</v>
      </c>
      <c r="N57" s="73">
        <f t="shared" si="39"/>
        <v>0</v>
      </c>
      <c r="O57" s="87">
        <f>SUM(O58:O64)</f>
        <v>0</v>
      </c>
      <c r="P57" s="311"/>
      <c r="Q57" s="331"/>
    </row>
    <row r="58" spans="1:17" hidden="1" x14ac:dyDescent="0.25">
      <c r="A58" s="30">
        <v>1141</v>
      </c>
      <c r="B58" s="41" t="s">
        <v>58</v>
      </c>
      <c r="C58" s="190">
        <f t="shared" si="24"/>
        <v>0</v>
      </c>
      <c r="D58" s="265"/>
      <c r="E58" s="43"/>
      <c r="F58" s="93">
        <f t="shared" ref="F58:F65" si="40">D58+E58</f>
        <v>0</v>
      </c>
      <c r="G58" s="230"/>
      <c r="H58" s="43"/>
      <c r="I58" s="87">
        <f t="shared" ref="I58:I65" si="41">G58+H58</f>
        <v>0</v>
      </c>
      <c r="J58" s="265"/>
      <c r="K58" s="43"/>
      <c r="L58" s="93">
        <f t="shared" ref="L58:L65" si="42">J58+K58</f>
        <v>0</v>
      </c>
      <c r="M58" s="230"/>
      <c r="N58" s="43"/>
      <c r="O58" s="87">
        <f t="shared" ref="O58:O65" si="43">M58+N58</f>
        <v>0</v>
      </c>
      <c r="P58" s="311"/>
      <c r="Q58" s="331"/>
    </row>
    <row r="59" spans="1:17" ht="24.75" hidden="1" customHeight="1" x14ac:dyDescent="0.25">
      <c r="A59" s="30">
        <v>1142</v>
      </c>
      <c r="B59" s="41" t="s">
        <v>59</v>
      </c>
      <c r="C59" s="190">
        <f t="shared" si="24"/>
        <v>0</v>
      </c>
      <c r="D59" s="265"/>
      <c r="E59" s="43"/>
      <c r="F59" s="93">
        <f t="shared" si="40"/>
        <v>0</v>
      </c>
      <c r="G59" s="230"/>
      <c r="H59" s="43"/>
      <c r="I59" s="87">
        <f t="shared" si="41"/>
        <v>0</v>
      </c>
      <c r="J59" s="265"/>
      <c r="K59" s="43"/>
      <c r="L59" s="93">
        <f t="shared" si="42"/>
        <v>0</v>
      </c>
      <c r="M59" s="230"/>
      <c r="N59" s="43"/>
      <c r="O59" s="87">
        <f t="shared" si="43"/>
        <v>0</v>
      </c>
      <c r="P59" s="311"/>
      <c r="Q59" s="331"/>
    </row>
    <row r="60" spans="1:17" ht="24" hidden="1" x14ac:dyDescent="0.25">
      <c r="A60" s="30">
        <v>1145</v>
      </c>
      <c r="B60" s="41" t="s">
        <v>60</v>
      </c>
      <c r="C60" s="190">
        <f t="shared" si="24"/>
        <v>0</v>
      </c>
      <c r="D60" s="265"/>
      <c r="E60" s="43"/>
      <c r="F60" s="93">
        <f t="shared" si="40"/>
        <v>0</v>
      </c>
      <c r="G60" s="230"/>
      <c r="H60" s="43"/>
      <c r="I60" s="87">
        <f t="shared" si="41"/>
        <v>0</v>
      </c>
      <c r="J60" s="265"/>
      <c r="K60" s="43"/>
      <c r="L60" s="93">
        <f t="shared" si="42"/>
        <v>0</v>
      </c>
      <c r="M60" s="230"/>
      <c r="N60" s="43"/>
      <c r="O60" s="87">
        <f t="shared" si="43"/>
        <v>0</v>
      </c>
      <c r="P60" s="311"/>
      <c r="Q60" s="331"/>
    </row>
    <row r="61" spans="1:17" ht="27.75" hidden="1" customHeight="1" x14ac:dyDescent="0.25">
      <c r="A61" s="30">
        <v>1146</v>
      </c>
      <c r="B61" s="41" t="s">
        <v>61</v>
      </c>
      <c r="C61" s="190">
        <f t="shared" si="24"/>
        <v>0</v>
      </c>
      <c r="D61" s="265"/>
      <c r="E61" s="43"/>
      <c r="F61" s="93">
        <f t="shared" si="40"/>
        <v>0</v>
      </c>
      <c r="G61" s="230"/>
      <c r="H61" s="43"/>
      <c r="I61" s="87">
        <f t="shared" si="41"/>
        <v>0</v>
      </c>
      <c r="J61" s="265"/>
      <c r="K61" s="43"/>
      <c r="L61" s="93">
        <f t="shared" si="42"/>
        <v>0</v>
      </c>
      <c r="M61" s="230"/>
      <c r="N61" s="43"/>
      <c r="O61" s="87">
        <f t="shared" si="43"/>
        <v>0</v>
      </c>
      <c r="P61" s="311"/>
      <c r="Q61" s="331"/>
    </row>
    <row r="62" spans="1:17" x14ac:dyDescent="0.25">
      <c r="A62" s="30">
        <v>1147</v>
      </c>
      <c r="B62" s="41" t="s">
        <v>62</v>
      </c>
      <c r="C62" s="190">
        <f t="shared" si="24"/>
        <v>20073</v>
      </c>
      <c r="D62" s="265">
        <v>20073</v>
      </c>
      <c r="E62" s="155"/>
      <c r="F62" s="312">
        <f t="shared" si="40"/>
        <v>20073</v>
      </c>
      <c r="G62" s="230"/>
      <c r="H62" s="155"/>
      <c r="I62" s="312">
        <f t="shared" si="41"/>
        <v>0</v>
      </c>
      <c r="J62" s="265"/>
      <c r="K62" s="43"/>
      <c r="L62" s="93">
        <f t="shared" si="42"/>
        <v>0</v>
      </c>
      <c r="M62" s="230"/>
      <c r="N62" s="43"/>
      <c r="O62" s="87">
        <f t="shared" si="43"/>
        <v>0</v>
      </c>
      <c r="P62" s="311"/>
      <c r="Q62" s="331"/>
    </row>
    <row r="63" spans="1:17" x14ac:dyDescent="0.25">
      <c r="A63" s="30">
        <v>1148</v>
      </c>
      <c r="B63" s="41" t="s">
        <v>63</v>
      </c>
      <c r="C63" s="190">
        <f t="shared" si="24"/>
        <v>29540</v>
      </c>
      <c r="D63" s="265">
        <v>29540</v>
      </c>
      <c r="E63" s="155"/>
      <c r="F63" s="312">
        <f t="shared" si="40"/>
        <v>29540</v>
      </c>
      <c r="G63" s="230"/>
      <c r="H63" s="155"/>
      <c r="I63" s="312">
        <f t="shared" si="41"/>
        <v>0</v>
      </c>
      <c r="J63" s="265"/>
      <c r="K63" s="43"/>
      <c r="L63" s="93">
        <f t="shared" si="42"/>
        <v>0</v>
      </c>
      <c r="M63" s="230"/>
      <c r="N63" s="43"/>
      <c r="O63" s="87">
        <f t="shared" si="43"/>
        <v>0</v>
      </c>
      <c r="P63" s="311"/>
      <c r="Q63" s="331"/>
    </row>
    <row r="64" spans="1:17" ht="36" hidden="1" x14ac:dyDescent="0.25">
      <c r="A64" s="30">
        <v>1149</v>
      </c>
      <c r="B64" s="41" t="s">
        <v>64</v>
      </c>
      <c r="C64" s="190">
        <f t="shared" si="24"/>
        <v>0</v>
      </c>
      <c r="D64" s="265"/>
      <c r="E64" s="43"/>
      <c r="F64" s="93">
        <f t="shared" si="40"/>
        <v>0</v>
      </c>
      <c r="G64" s="230"/>
      <c r="H64" s="43"/>
      <c r="I64" s="87">
        <f t="shared" si="41"/>
        <v>0</v>
      </c>
      <c r="J64" s="265"/>
      <c r="K64" s="43"/>
      <c r="L64" s="93">
        <f t="shared" si="42"/>
        <v>0</v>
      </c>
      <c r="M64" s="230"/>
      <c r="N64" s="43"/>
      <c r="O64" s="87">
        <f t="shared" si="43"/>
        <v>0</v>
      </c>
      <c r="P64" s="311"/>
      <c r="Q64" s="331"/>
    </row>
    <row r="65" spans="1:17" ht="36" x14ac:dyDescent="0.25">
      <c r="A65" s="70">
        <v>1150</v>
      </c>
      <c r="B65" s="55" t="s">
        <v>65</v>
      </c>
      <c r="C65" s="195">
        <f t="shared" si="24"/>
        <v>907</v>
      </c>
      <c r="D65" s="262">
        <v>907</v>
      </c>
      <c r="E65" s="156"/>
      <c r="F65" s="309">
        <f t="shared" si="40"/>
        <v>907</v>
      </c>
      <c r="G65" s="232"/>
      <c r="H65" s="156"/>
      <c r="I65" s="309">
        <f t="shared" si="41"/>
        <v>0</v>
      </c>
      <c r="J65" s="262"/>
      <c r="K65" s="74"/>
      <c r="L65" s="172">
        <f t="shared" si="42"/>
        <v>0</v>
      </c>
      <c r="M65" s="232"/>
      <c r="N65" s="74"/>
      <c r="O65" s="153">
        <f t="shared" si="43"/>
        <v>0</v>
      </c>
      <c r="P65" s="313"/>
      <c r="Q65" s="331"/>
    </row>
    <row r="66" spans="1:17" ht="36" x14ac:dyDescent="0.25">
      <c r="A66" s="34">
        <v>1200</v>
      </c>
      <c r="B66" s="69" t="s">
        <v>66</v>
      </c>
      <c r="C66" s="188">
        <f t="shared" si="24"/>
        <v>164280</v>
      </c>
      <c r="D66" s="127">
        <f t="shared" ref="D66:E66" si="44">SUM(D67:D68)</f>
        <v>164422</v>
      </c>
      <c r="E66" s="120">
        <f t="shared" si="44"/>
        <v>-142</v>
      </c>
      <c r="F66" s="314">
        <f>SUM(F67:F68)</f>
        <v>164280</v>
      </c>
      <c r="G66" s="228">
        <f t="shared" ref="G66:N66" si="45">SUM(G67:G68)</f>
        <v>0</v>
      </c>
      <c r="H66" s="120">
        <f t="shared" si="45"/>
        <v>0</v>
      </c>
      <c r="I66" s="314">
        <f t="shared" si="45"/>
        <v>0</v>
      </c>
      <c r="J66" s="127">
        <f t="shared" si="45"/>
        <v>0</v>
      </c>
      <c r="K66" s="36">
        <f t="shared" si="45"/>
        <v>0</v>
      </c>
      <c r="L66" s="174">
        <f t="shared" si="45"/>
        <v>0</v>
      </c>
      <c r="M66" s="228">
        <f t="shared" si="45"/>
        <v>0</v>
      </c>
      <c r="N66" s="36">
        <f t="shared" si="45"/>
        <v>0</v>
      </c>
      <c r="O66" s="120">
        <f>SUM(O67:O68)</f>
        <v>0</v>
      </c>
      <c r="P66" s="317"/>
      <c r="Q66" s="331"/>
    </row>
    <row r="67" spans="1:17" ht="24" x14ac:dyDescent="0.25">
      <c r="A67" s="347">
        <v>1210</v>
      </c>
      <c r="B67" s="38" t="s">
        <v>67</v>
      </c>
      <c r="C67" s="189">
        <f t="shared" si="24"/>
        <v>129632</v>
      </c>
      <c r="D67" s="264">
        <v>129774</v>
      </c>
      <c r="E67" s="154">
        <v>-142</v>
      </c>
      <c r="F67" s="315">
        <f>D67+E67</f>
        <v>129632</v>
      </c>
      <c r="G67" s="220"/>
      <c r="H67" s="154"/>
      <c r="I67" s="315">
        <f>G67+H67</f>
        <v>0</v>
      </c>
      <c r="J67" s="264"/>
      <c r="K67" s="40"/>
      <c r="L67" s="175">
        <f>J67+K67</f>
        <v>0</v>
      </c>
      <c r="M67" s="220"/>
      <c r="N67" s="40"/>
      <c r="O67" s="86">
        <f>M67+N67</f>
        <v>0</v>
      </c>
      <c r="P67" s="513" t="s">
        <v>577</v>
      </c>
      <c r="Q67" s="331"/>
    </row>
    <row r="68" spans="1:17" ht="24" x14ac:dyDescent="0.25">
      <c r="A68" s="72">
        <v>1220</v>
      </c>
      <c r="B68" s="41" t="s">
        <v>68</v>
      </c>
      <c r="C68" s="190">
        <f t="shared" si="24"/>
        <v>34648</v>
      </c>
      <c r="D68" s="129">
        <f t="shared" ref="D68:E68" si="46">SUM(D69:D73)</f>
        <v>34648</v>
      </c>
      <c r="E68" s="87">
        <f t="shared" si="46"/>
        <v>0</v>
      </c>
      <c r="F68" s="312">
        <f>SUM(F69:F73)</f>
        <v>34648</v>
      </c>
      <c r="G68" s="231">
        <f t="shared" ref="G68:O68" si="47">SUM(G69:G73)</f>
        <v>0</v>
      </c>
      <c r="H68" s="87">
        <f t="shared" si="47"/>
        <v>0</v>
      </c>
      <c r="I68" s="312">
        <f t="shared" si="47"/>
        <v>0</v>
      </c>
      <c r="J68" s="129">
        <f t="shared" si="47"/>
        <v>0</v>
      </c>
      <c r="K68" s="73">
        <f t="shared" si="47"/>
        <v>0</v>
      </c>
      <c r="L68" s="93">
        <f t="shared" si="47"/>
        <v>0</v>
      </c>
      <c r="M68" s="231">
        <f t="shared" si="47"/>
        <v>0</v>
      </c>
      <c r="N68" s="73">
        <f t="shared" si="47"/>
        <v>0</v>
      </c>
      <c r="O68" s="87">
        <f t="shared" si="47"/>
        <v>0</v>
      </c>
      <c r="P68" s="311"/>
      <c r="Q68" s="331"/>
    </row>
    <row r="69" spans="1:17" ht="60" x14ac:dyDescent="0.25">
      <c r="A69" s="30">
        <v>1221</v>
      </c>
      <c r="B69" s="41" t="s">
        <v>69</v>
      </c>
      <c r="C69" s="190">
        <f t="shared" si="24"/>
        <v>24107</v>
      </c>
      <c r="D69" s="265">
        <v>24107</v>
      </c>
      <c r="E69" s="155"/>
      <c r="F69" s="312">
        <f t="shared" ref="F69:F73" si="48">D69+E69</f>
        <v>24107</v>
      </c>
      <c r="G69" s="230"/>
      <c r="H69" s="155"/>
      <c r="I69" s="312">
        <f t="shared" ref="I69:I73" si="49">G69+H69</f>
        <v>0</v>
      </c>
      <c r="J69" s="265"/>
      <c r="K69" s="43"/>
      <c r="L69" s="93">
        <f t="shared" ref="L69:L73" si="50">J69+K69</f>
        <v>0</v>
      </c>
      <c r="M69" s="230"/>
      <c r="N69" s="43"/>
      <c r="O69" s="87">
        <f t="shared" ref="O69:O73" si="51">M69+N69</f>
        <v>0</v>
      </c>
      <c r="P69" s="311"/>
      <c r="Q69" s="331"/>
    </row>
    <row r="70" spans="1:17" hidden="1" x14ac:dyDescent="0.25">
      <c r="A70" s="30">
        <v>1223</v>
      </c>
      <c r="B70" s="41" t="s">
        <v>70</v>
      </c>
      <c r="C70" s="190">
        <f t="shared" si="24"/>
        <v>0</v>
      </c>
      <c r="D70" s="265"/>
      <c r="E70" s="43"/>
      <c r="F70" s="93">
        <f t="shared" si="48"/>
        <v>0</v>
      </c>
      <c r="G70" s="230"/>
      <c r="H70" s="43"/>
      <c r="I70" s="87">
        <f t="shared" si="49"/>
        <v>0</v>
      </c>
      <c r="J70" s="265"/>
      <c r="K70" s="43"/>
      <c r="L70" s="93">
        <f t="shared" si="50"/>
        <v>0</v>
      </c>
      <c r="M70" s="230"/>
      <c r="N70" s="43"/>
      <c r="O70" s="87">
        <f t="shared" si="51"/>
        <v>0</v>
      </c>
      <c r="P70" s="311"/>
      <c r="Q70" s="331"/>
    </row>
    <row r="71" spans="1:17" hidden="1" x14ac:dyDescent="0.25">
      <c r="A71" s="30">
        <v>1225</v>
      </c>
      <c r="B71" s="41" t="s">
        <v>71</v>
      </c>
      <c r="C71" s="190">
        <f t="shared" si="24"/>
        <v>0</v>
      </c>
      <c r="D71" s="265"/>
      <c r="E71" s="43"/>
      <c r="F71" s="93">
        <f t="shared" si="48"/>
        <v>0</v>
      </c>
      <c r="G71" s="230"/>
      <c r="H71" s="43"/>
      <c r="I71" s="87">
        <f t="shared" si="49"/>
        <v>0</v>
      </c>
      <c r="J71" s="265"/>
      <c r="K71" s="43"/>
      <c r="L71" s="93">
        <f t="shared" si="50"/>
        <v>0</v>
      </c>
      <c r="M71" s="230"/>
      <c r="N71" s="43"/>
      <c r="O71" s="87">
        <f t="shared" si="51"/>
        <v>0</v>
      </c>
      <c r="P71" s="311"/>
      <c r="Q71" s="331"/>
    </row>
    <row r="72" spans="1:17" ht="36" x14ac:dyDescent="0.25">
      <c r="A72" s="30">
        <v>1227</v>
      </c>
      <c r="B72" s="41" t="s">
        <v>72</v>
      </c>
      <c r="C72" s="190">
        <f t="shared" si="24"/>
        <v>10114</v>
      </c>
      <c r="D72" s="265">
        <v>10114</v>
      </c>
      <c r="E72" s="155"/>
      <c r="F72" s="312">
        <f t="shared" si="48"/>
        <v>10114</v>
      </c>
      <c r="G72" s="230"/>
      <c r="H72" s="155"/>
      <c r="I72" s="312">
        <f t="shared" si="49"/>
        <v>0</v>
      </c>
      <c r="J72" s="265"/>
      <c r="K72" s="43"/>
      <c r="L72" s="93">
        <f t="shared" si="50"/>
        <v>0</v>
      </c>
      <c r="M72" s="230"/>
      <c r="N72" s="43"/>
      <c r="O72" s="87">
        <f t="shared" si="51"/>
        <v>0</v>
      </c>
      <c r="P72" s="311"/>
      <c r="Q72" s="331"/>
    </row>
    <row r="73" spans="1:17" ht="60" x14ac:dyDescent="0.25">
      <c r="A73" s="30">
        <v>1228</v>
      </c>
      <c r="B73" s="41" t="s">
        <v>73</v>
      </c>
      <c r="C73" s="190">
        <f t="shared" si="24"/>
        <v>427</v>
      </c>
      <c r="D73" s="265">
        <v>427</v>
      </c>
      <c r="E73" s="155"/>
      <c r="F73" s="312">
        <f t="shared" si="48"/>
        <v>427</v>
      </c>
      <c r="G73" s="230"/>
      <c r="H73" s="155"/>
      <c r="I73" s="312">
        <f t="shared" si="49"/>
        <v>0</v>
      </c>
      <c r="J73" s="265"/>
      <c r="K73" s="43"/>
      <c r="L73" s="93">
        <f t="shared" si="50"/>
        <v>0</v>
      </c>
      <c r="M73" s="230"/>
      <c r="N73" s="43"/>
      <c r="O73" s="87">
        <f t="shared" si="51"/>
        <v>0</v>
      </c>
      <c r="P73" s="311"/>
      <c r="Q73" s="331"/>
    </row>
    <row r="74" spans="1:17" x14ac:dyDescent="0.25">
      <c r="A74" s="67">
        <v>2000</v>
      </c>
      <c r="B74" s="67" t="s">
        <v>74</v>
      </c>
      <c r="C74" s="200">
        <f t="shared" si="24"/>
        <v>77294</v>
      </c>
      <c r="D74" s="134">
        <f t="shared" ref="D74:E74" si="52">SUM(D75,D82,D129,D163,D164,D171)</f>
        <v>77092</v>
      </c>
      <c r="E74" s="122">
        <f t="shared" si="52"/>
        <v>142</v>
      </c>
      <c r="F74" s="307">
        <f>SUM(F75,F82,F129,F163,F164,F171)</f>
        <v>77234</v>
      </c>
      <c r="G74" s="227">
        <f t="shared" ref="G74:O74" si="53">SUM(G75,G82,G129,G163,G164,G171)</f>
        <v>0</v>
      </c>
      <c r="H74" s="122">
        <f t="shared" si="53"/>
        <v>0</v>
      </c>
      <c r="I74" s="307">
        <f t="shared" si="53"/>
        <v>0</v>
      </c>
      <c r="J74" s="134">
        <f t="shared" si="53"/>
        <v>60</v>
      </c>
      <c r="K74" s="68">
        <f t="shared" si="53"/>
        <v>0</v>
      </c>
      <c r="L74" s="170">
        <f t="shared" si="53"/>
        <v>60</v>
      </c>
      <c r="M74" s="227">
        <f t="shared" si="53"/>
        <v>0</v>
      </c>
      <c r="N74" s="68">
        <f t="shared" si="53"/>
        <v>0</v>
      </c>
      <c r="O74" s="122">
        <f t="shared" si="53"/>
        <v>0</v>
      </c>
      <c r="P74" s="439"/>
      <c r="Q74" s="331"/>
    </row>
    <row r="75" spans="1:17" ht="24" x14ac:dyDescent="0.25">
      <c r="A75" s="34">
        <v>2100</v>
      </c>
      <c r="B75" s="69" t="s">
        <v>75</v>
      </c>
      <c r="C75" s="188">
        <f t="shared" si="24"/>
        <v>792</v>
      </c>
      <c r="D75" s="127">
        <f t="shared" ref="D75:E75" si="54">SUM(D76,D79)</f>
        <v>792</v>
      </c>
      <c r="E75" s="120">
        <f t="shared" si="54"/>
        <v>0</v>
      </c>
      <c r="F75" s="314">
        <f>SUM(F76,F79)</f>
        <v>792</v>
      </c>
      <c r="G75" s="228">
        <f t="shared" ref="G75:O75" si="55">SUM(G76,G79)</f>
        <v>0</v>
      </c>
      <c r="H75" s="120">
        <f t="shared" si="55"/>
        <v>0</v>
      </c>
      <c r="I75" s="314">
        <f t="shared" si="55"/>
        <v>0</v>
      </c>
      <c r="J75" s="127">
        <f t="shared" si="55"/>
        <v>0</v>
      </c>
      <c r="K75" s="36">
        <f t="shared" si="55"/>
        <v>0</v>
      </c>
      <c r="L75" s="174">
        <f t="shared" si="55"/>
        <v>0</v>
      </c>
      <c r="M75" s="228">
        <f t="shared" si="55"/>
        <v>0</v>
      </c>
      <c r="N75" s="36">
        <f t="shared" si="55"/>
        <v>0</v>
      </c>
      <c r="O75" s="120">
        <f t="shared" si="55"/>
        <v>0</v>
      </c>
      <c r="P75" s="317"/>
      <c r="Q75" s="331"/>
    </row>
    <row r="76" spans="1:17" ht="24" hidden="1" x14ac:dyDescent="0.25">
      <c r="A76" s="347">
        <v>2110</v>
      </c>
      <c r="B76" s="38" t="s">
        <v>76</v>
      </c>
      <c r="C76" s="189">
        <f t="shared" si="24"/>
        <v>0</v>
      </c>
      <c r="D76" s="128">
        <f t="shared" ref="D76:E76" si="56">SUM(D77:D78)</f>
        <v>0</v>
      </c>
      <c r="E76" s="75">
        <f t="shared" si="56"/>
        <v>0</v>
      </c>
      <c r="F76" s="175">
        <f>SUM(F77:F78)</f>
        <v>0</v>
      </c>
      <c r="G76" s="233">
        <f t="shared" ref="G76:O76" si="57">SUM(G77:G78)</f>
        <v>0</v>
      </c>
      <c r="H76" s="75">
        <f t="shared" si="57"/>
        <v>0</v>
      </c>
      <c r="I76" s="86">
        <f t="shared" si="57"/>
        <v>0</v>
      </c>
      <c r="J76" s="128">
        <f t="shared" si="57"/>
        <v>0</v>
      </c>
      <c r="K76" s="75">
        <f t="shared" si="57"/>
        <v>0</v>
      </c>
      <c r="L76" s="175">
        <f t="shared" si="57"/>
        <v>0</v>
      </c>
      <c r="M76" s="233">
        <f t="shared" si="57"/>
        <v>0</v>
      </c>
      <c r="N76" s="75">
        <f t="shared" si="57"/>
        <v>0</v>
      </c>
      <c r="O76" s="86">
        <f t="shared" si="57"/>
        <v>0</v>
      </c>
      <c r="P76" s="310"/>
      <c r="Q76" s="331"/>
    </row>
    <row r="77" spans="1:17" hidden="1" x14ac:dyDescent="0.25">
      <c r="A77" s="30">
        <v>2111</v>
      </c>
      <c r="B77" s="41" t="s">
        <v>77</v>
      </c>
      <c r="C77" s="190">
        <f t="shared" si="24"/>
        <v>0</v>
      </c>
      <c r="D77" s="265"/>
      <c r="E77" s="43"/>
      <c r="F77" s="93">
        <f t="shared" ref="F77:F78" si="58">D77+E77</f>
        <v>0</v>
      </c>
      <c r="G77" s="230"/>
      <c r="H77" s="43"/>
      <c r="I77" s="87">
        <f t="shared" ref="I77:I78" si="59">G77+H77</f>
        <v>0</v>
      </c>
      <c r="J77" s="265"/>
      <c r="K77" s="43"/>
      <c r="L77" s="93">
        <f t="shared" ref="L77:L78" si="60">J77+K77</f>
        <v>0</v>
      </c>
      <c r="M77" s="230"/>
      <c r="N77" s="43"/>
      <c r="O77" s="87">
        <f t="shared" ref="O77:O78" si="61">M77+N77</f>
        <v>0</v>
      </c>
      <c r="P77" s="311"/>
      <c r="Q77" s="331"/>
    </row>
    <row r="78" spans="1:17" ht="24" hidden="1" x14ac:dyDescent="0.25">
      <c r="A78" s="30">
        <v>2112</v>
      </c>
      <c r="B78" s="41" t="s">
        <v>78</v>
      </c>
      <c r="C78" s="190">
        <f t="shared" si="24"/>
        <v>0</v>
      </c>
      <c r="D78" s="265"/>
      <c r="E78" s="43"/>
      <c r="F78" s="93">
        <f t="shared" si="58"/>
        <v>0</v>
      </c>
      <c r="G78" s="230"/>
      <c r="H78" s="43"/>
      <c r="I78" s="87">
        <f t="shared" si="59"/>
        <v>0</v>
      </c>
      <c r="J78" s="265"/>
      <c r="K78" s="43"/>
      <c r="L78" s="93">
        <f t="shared" si="60"/>
        <v>0</v>
      </c>
      <c r="M78" s="230"/>
      <c r="N78" s="43"/>
      <c r="O78" s="87">
        <f t="shared" si="61"/>
        <v>0</v>
      </c>
      <c r="P78" s="311"/>
      <c r="Q78" s="331"/>
    </row>
    <row r="79" spans="1:17" ht="24" x14ac:dyDescent="0.25">
      <c r="A79" s="72">
        <v>2120</v>
      </c>
      <c r="B79" s="41" t="s">
        <v>79</v>
      </c>
      <c r="C79" s="190">
        <f t="shared" si="24"/>
        <v>792</v>
      </c>
      <c r="D79" s="129">
        <f t="shared" ref="D79:E79" si="62">SUM(D80:D81)</f>
        <v>792</v>
      </c>
      <c r="E79" s="87">
        <f t="shared" si="62"/>
        <v>0</v>
      </c>
      <c r="F79" s="312">
        <f>SUM(F80:F81)</f>
        <v>792</v>
      </c>
      <c r="G79" s="231">
        <f t="shared" ref="G79:O79" si="63">SUM(G80:G81)</f>
        <v>0</v>
      </c>
      <c r="H79" s="87">
        <f t="shared" si="63"/>
        <v>0</v>
      </c>
      <c r="I79" s="312">
        <f t="shared" si="63"/>
        <v>0</v>
      </c>
      <c r="J79" s="129">
        <f t="shared" si="63"/>
        <v>0</v>
      </c>
      <c r="K79" s="73">
        <f t="shared" si="63"/>
        <v>0</v>
      </c>
      <c r="L79" s="93">
        <f t="shared" si="63"/>
        <v>0</v>
      </c>
      <c r="M79" s="231">
        <f t="shared" si="63"/>
        <v>0</v>
      </c>
      <c r="N79" s="73">
        <f t="shared" si="63"/>
        <v>0</v>
      </c>
      <c r="O79" s="87">
        <f t="shared" si="63"/>
        <v>0</v>
      </c>
      <c r="P79" s="311"/>
      <c r="Q79" s="331"/>
    </row>
    <row r="80" spans="1:17" x14ac:dyDescent="0.25">
      <c r="A80" s="30">
        <v>2121</v>
      </c>
      <c r="B80" s="41" t="s">
        <v>77</v>
      </c>
      <c r="C80" s="190">
        <f t="shared" si="24"/>
        <v>145</v>
      </c>
      <c r="D80" s="265">
        <v>145</v>
      </c>
      <c r="E80" s="155"/>
      <c r="F80" s="312">
        <f t="shared" ref="F80:F81" si="64">D80+E80</f>
        <v>145</v>
      </c>
      <c r="G80" s="230"/>
      <c r="H80" s="155"/>
      <c r="I80" s="312">
        <f t="shared" ref="I80:I81" si="65">G80+H80</f>
        <v>0</v>
      </c>
      <c r="J80" s="265"/>
      <c r="K80" s="43"/>
      <c r="L80" s="93">
        <f t="shared" ref="L80:L81" si="66">J80+K80</f>
        <v>0</v>
      </c>
      <c r="M80" s="230"/>
      <c r="N80" s="43"/>
      <c r="O80" s="87">
        <f t="shared" ref="O80:O81" si="67">M80+N80</f>
        <v>0</v>
      </c>
      <c r="P80" s="442"/>
      <c r="Q80" s="331"/>
    </row>
    <row r="81" spans="1:17" ht="24" x14ac:dyDescent="0.25">
      <c r="A81" s="30">
        <v>2122</v>
      </c>
      <c r="B81" s="41" t="s">
        <v>78</v>
      </c>
      <c r="C81" s="190">
        <f t="shared" si="24"/>
        <v>647</v>
      </c>
      <c r="D81" s="265">
        <v>647</v>
      </c>
      <c r="E81" s="155"/>
      <c r="F81" s="312">
        <f t="shared" si="64"/>
        <v>647</v>
      </c>
      <c r="G81" s="230"/>
      <c r="H81" s="155"/>
      <c r="I81" s="312">
        <f t="shared" si="65"/>
        <v>0</v>
      </c>
      <c r="J81" s="265"/>
      <c r="K81" s="43"/>
      <c r="L81" s="93">
        <f t="shared" si="66"/>
        <v>0</v>
      </c>
      <c r="M81" s="230"/>
      <c r="N81" s="43"/>
      <c r="O81" s="87">
        <f t="shared" si="67"/>
        <v>0</v>
      </c>
      <c r="P81" s="442"/>
      <c r="Q81" s="331"/>
    </row>
    <row r="82" spans="1:17" x14ac:dyDescent="0.25">
      <c r="A82" s="34">
        <v>2200</v>
      </c>
      <c r="B82" s="69" t="s">
        <v>80</v>
      </c>
      <c r="C82" s="188">
        <f t="shared" si="24"/>
        <v>51972</v>
      </c>
      <c r="D82" s="127">
        <f t="shared" ref="D82:E82" si="68">SUM(D83,D88,D94,D102,D111,D115,D121,D127)</f>
        <v>51770</v>
      </c>
      <c r="E82" s="120">
        <f t="shared" si="68"/>
        <v>142</v>
      </c>
      <c r="F82" s="314">
        <f>SUM(F83,F88,F94,F102,F111,F115,F121,F127)</f>
        <v>51912</v>
      </c>
      <c r="G82" s="228">
        <f t="shared" ref="G82:O82" si="69">SUM(G83,G88,G94,G102,G111,G115,G121,G127)</f>
        <v>0</v>
      </c>
      <c r="H82" s="120">
        <f t="shared" si="69"/>
        <v>0</v>
      </c>
      <c r="I82" s="314">
        <f t="shared" si="69"/>
        <v>0</v>
      </c>
      <c r="J82" s="127">
        <f t="shared" si="69"/>
        <v>60</v>
      </c>
      <c r="K82" s="36">
        <f t="shared" si="69"/>
        <v>0</v>
      </c>
      <c r="L82" s="174">
        <f t="shared" si="69"/>
        <v>60</v>
      </c>
      <c r="M82" s="228">
        <f t="shared" si="69"/>
        <v>0</v>
      </c>
      <c r="N82" s="36">
        <f t="shared" si="69"/>
        <v>0</v>
      </c>
      <c r="O82" s="120">
        <f t="shared" si="69"/>
        <v>0</v>
      </c>
      <c r="P82" s="441"/>
      <c r="Q82" s="331"/>
    </row>
    <row r="83" spans="1:17" ht="24" x14ac:dyDescent="0.25">
      <c r="A83" s="70">
        <v>2210</v>
      </c>
      <c r="B83" s="55" t="s">
        <v>81</v>
      </c>
      <c r="C83" s="195">
        <f t="shared" si="24"/>
        <v>21158</v>
      </c>
      <c r="D83" s="82">
        <f t="shared" ref="D83:E83" si="70">SUM(D84:D87)</f>
        <v>21098</v>
      </c>
      <c r="E83" s="153">
        <f t="shared" si="70"/>
        <v>0</v>
      </c>
      <c r="F83" s="309">
        <f>SUM(F84:F87)</f>
        <v>21098</v>
      </c>
      <c r="G83" s="229">
        <f t="shared" ref="G83:O83" si="71">SUM(G84:G87)</f>
        <v>0</v>
      </c>
      <c r="H83" s="153">
        <f t="shared" si="71"/>
        <v>0</v>
      </c>
      <c r="I83" s="309">
        <f t="shared" si="71"/>
        <v>0</v>
      </c>
      <c r="J83" s="82">
        <f t="shared" si="71"/>
        <v>60</v>
      </c>
      <c r="K83" s="71">
        <f t="shared" si="71"/>
        <v>0</v>
      </c>
      <c r="L83" s="172">
        <f t="shared" si="71"/>
        <v>60</v>
      </c>
      <c r="M83" s="229">
        <f t="shared" si="71"/>
        <v>0</v>
      </c>
      <c r="N83" s="71">
        <f t="shared" si="71"/>
        <v>0</v>
      </c>
      <c r="O83" s="153">
        <f t="shared" si="71"/>
        <v>0</v>
      </c>
      <c r="P83" s="313"/>
      <c r="Q83" s="331"/>
    </row>
    <row r="84" spans="1:17" ht="24" hidden="1" x14ac:dyDescent="0.25">
      <c r="A84" s="27">
        <v>2211</v>
      </c>
      <c r="B84" s="38" t="s">
        <v>82</v>
      </c>
      <c r="C84" s="189">
        <f t="shared" si="24"/>
        <v>0</v>
      </c>
      <c r="D84" s="264"/>
      <c r="E84" s="40"/>
      <c r="F84" s="175">
        <f t="shared" ref="F84:F87" si="72">D84+E84</f>
        <v>0</v>
      </c>
      <c r="G84" s="220"/>
      <c r="H84" s="40"/>
      <c r="I84" s="86">
        <f t="shared" ref="I84:I87" si="73">G84+H84</f>
        <v>0</v>
      </c>
      <c r="J84" s="264"/>
      <c r="K84" s="40"/>
      <c r="L84" s="175">
        <f t="shared" ref="L84:L87" si="74">J84+K84</f>
        <v>0</v>
      </c>
      <c r="M84" s="220"/>
      <c r="N84" s="40"/>
      <c r="O84" s="86">
        <f t="shared" ref="O84:O87" si="75">M84+N84</f>
        <v>0</v>
      </c>
      <c r="P84" s="310"/>
      <c r="Q84" s="331"/>
    </row>
    <row r="85" spans="1:17" ht="36" x14ac:dyDescent="0.25">
      <c r="A85" s="30">
        <v>2212</v>
      </c>
      <c r="B85" s="41" t="s">
        <v>83</v>
      </c>
      <c r="C85" s="190">
        <f t="shared" si="24"/>
        <v>6805</v>
      </c>
      <c r="D85" s="265">
        <v>6805</v>
      </c>
      <c r="E85" s="155"/>
      <c r="F85" s="312">
        <f t="shared" si="72"/>
        <v>6805</v>
      </c>
      <c r="G85" s="230"/>
      <c r="H85" s="155"/>
      <c r="I85" s="312">
        <f t="shared" si="73"/>
        <v>0</v>
      </c>
      <c r="J85" s="265"/>
      <c r="K85" s="43"/>
      <c r="L85" s="93">
        <f t="shared" si="74"/>
        <v>0</v>
      </c>
      <c r="M85" s="230"/>
      <c r="N85" s="43"/>
      <c r="O85" s="87">
        <f t="shared" si="75"/>
        <v>0</v>
      </c>
      <c r="P85" s="311"/>
      <c r="Q85" s="331"/>
    </row>
    <row r="86" spans="1:17" ht="24" x14ac:dyDescent="0.25">
      <c r="A86" s="30">
        <v>2214</v>
      </c>
      <c r="B86" s="41" t="s">
        <v>84</v>
      </c>
      <c r="C86" s="190">
        <f t="shared" si="24"/>
        <v>688</v>
      </c>
      <c r="D86" s="265">
        <v>628</v>
      </c>
      <c r="E86" s="155"/>
      <c r="F86" s="312">
        <f t="shared" si="72"/>
        <v>628</v>
      </c>
      <c r="G86" s="230"/>
      <c r="H86" s="155"/>
      <c r="I86" s="312">
        <f t="shared" si="73"/>
        <v>0</v>
      </c>
      <c r="J86" s="265">
        <v>60</v>
      </c>
      <c r="K86" s="43"/>
      <c r="L86" s="93">
        <f t="shared" si="74"/>
        <v>60</v>
      </c>
      <c r="M86" s="230"/>
      <c r="N86" s="43"/>
      <c r="O86" s="87">
        <f t="shared" si="75"/>
        <v>0</v>
      </c>
      <c r="P86" s="311"/>
      <c r="Q86" s="331"/>
    </row>
    <row r="87" spans="1:17" x14ac:dyDescent="0.25">
      <c r="A87" s="30">
        <v>2219</v>
      </c>
      <c r="B87" s="41" t="s">
        <v>85</v>
      </c>
      <c r="C87" s="190">
        <f t="shared" si="24"/>
        <v>13665</v>
      </c>
      <c r="D87" s="265">
        <v>13665</v>
      </c>
      <c r="E87" s="155"/>
      <c r="F87" s="312">
        <f t="shared" si="72"/>
        <v>13665</v>
      </c>
      <c r="G87" s="230"/>
      <c r="H87" s="155"/>
      <c r="I87" s="312">
        <f t="shared" si="73"/>
        <v>0</v>
      </c>
      <c r="J87" s="265"/>
      <c r="K87" s="43"/>
      <c r="L87" s="93">
        <f t="shared" si="74"/>
        <v>0</v>
      </c>
      <c r="M87" s="230"/>
      <c r="N87" s="43"/>
      <c r="O87" s="87">
        <f t="shared" si="75"/>
        <v>0</v>
      </c>
      <c r="P87" s="311"/>
      <c r="Q87" s="331"/>
    </row>
    <row r="88" spans="1:17" ht="24" x14ac:dyDescent="0.25">
      <c r="A88" s="72">
        <v>2220</v>
      </c>
      <c r="B88" s="41" t="s">
        <v>86</v>
      </c>
      <c r="C88" s="190">
        <f t="shared" si="24"/>
        <v>8679</v>
      </c>
      <c r="D88" s="129">
        <f t="shared" ref="D88:E88" si="76">SUM(D89:D93)</f>
        <v>8679</v>
      </c>
      <c r="E88" s="87">
        <f t="shared" si="76"/>
        <v>0</v>
      </c>
      <c r="F88" s="312">
        <f>SUM(F89:F93)</f>
        <v>8679</v>
      </c>
      <c r="G88" s="231">
        <f t="shared" ref="G88:O88" si="77">SUM(G89:G93)</f>
        <v>0</v>
      </c>
      <c r="H88" s="87">
        <f t="shared" si="77"/>
        <v>0</v>
      </c>
      <c r="I88" s="312">
        <f t="shared" si="77"/>
        <v>0</v>
      </c>
      <c r="J88" s="129">
        <f t="shared" si="77"/>
        <v>0</v>
      </c>
      <c r="K88" s="73">
        <f t="shared" si="77"/>
        <v>0</v>
      </c>
      <c r="L88" s="93">
        <f t="shared" si="77"/>
        <v>0</v>
      </c>
      <c r="M88" s="231">
        <f t="shared" si="77"/>
        <v>0</v>
      </c>
      <c r="N88" s="73">
        <f t="shared" si="77"/>
        <v>0</v>
      </c>
      <c r="O88" s="87">
        <f t="shared" si="77"/>
        <v>0</v>
      </c>
      <c r="P88" s="311"/>
      <c r="Q88" s="331"/>
    </row>
    <row r="89" spans="1:17" ht="24" x14ac:dyDescent="0.25">
      <c r="A89" s="30">
        <v>2221</v>
      </c>
      <c r="B89" s="41" t="s">
        <v>305</v>
      </c>
      <c r="C89" s="190">
        <f t="shared" si="24"/>
        <v>1592</v>
      </c>
      <c r="D89" s="265">
        <v>1592</v>
      </c>
      <c r="E89" s="155"/>
      <c r="F89" s="312">
        <f t="shared" ref="F89:F93" si="78">D89+E89</f>
        <v>1592</v>
      </c>
      <c r="G89" s="230"/>
      <c r="H89" s="155"/>
      <c r="I89" s="312">
        <f t="shared" ref="I89:I93" si="79">G89+H89</f>
        <v>0</v>
      </c>
      <c r="J89" s="265"/>
      <c r="K89" s="43"/>
      <c r="L89" s="93">
        <f t="shared" ref="L89:L93" si="80">J89+K89</f>
        <v>0</v>
      </c>
      <c r="M89" s="230"/>
      <c r="N89" s="43"/>
      <c r="O89" s="87">
        <f t="shared" ref="O89:O93" si="81">M89+N89</f>
        <v>0</v>
      </c>
      <c r="P89" s="311"/>
      <c r="Q89" s="331"/>
    </row>
    <row r="90" spans="1:17" x14ac:dyDescent="0.25">
      <c r="A90" s="30">
        <v>2222</v>
      </c>
      <c r="B90" s="41" t="s">
        <v>87</v>
      </c>
      <c r="C90" s="190">
        <f t="shared" si="24"/>
        <v>260</v>
      </c>
      <c r="D90" s="265">
        <v>260</v>
      </c>
      <c r="E90" s="155"/>
      <c r="F90" s="312">
        <f t="shared" si="78"/>
        <v>260</v>
      </c>
      <c r="G90" s="230"/>
      <c r="H90" s="155"/>
      <c r="I90" s="312">
        <f t="shared" si="79"/>
        <v>0</v>
      </c>
      <c r="J90" s="265"/>
      <c r="K90" s="43"/>
      <c r="L90" s="93">
        <f t="shared" si="80"/>
        <v>0</v>
      </c>
      <c r="M90" s="230"/>
      <c r="N90" s="43"/>
      <c r="O90" s="87">
        <f t="shared" si="81"/>
        <v>0</v>
      </c>
      <c r="P90" s="311"/>
      <c r="Q90" s="331"/>
    </row>
    <row r="91" spans="1:17" x14ac:dyDescent="0.25">
      <c r="A91" s="30">
        <v>2223</v>
      </c>
      <c r="B91" s="41" t="s">
        <v>88</v>
      </c>
      <c r="C91" s="190">
        <f t="shared" si="24"/>
        <v>6194</v>
      </c>
      <c r="D91" s="265">
        <v>6194</v>
      </c>
      <c r="E91" s="155"/>
      <c r="F91" s="312">
        <f t="shared" si="78"/>
        <v>6194</v>
      </c>
      <c r="G91" s="230"/>
      <c r="H91" s="155"/>
      <c r="I91" s="312">
        <f t="shared" si="79"/>
        <v>0</v>
      </c>
      <c r="J91" s="265"/>
      <c r="K91" s="43"/>
      <c r="L91" s="93">
        <f t="shared" si="80"/>
        <v>0</v>
      </c>
      <c r="M91" s="230"/>
      <c r="N91" s="43"/>
      <c r="O91" s="87">
        <f t="shared" si="81"/>
        <v>0</v>
      </c>
      <c r="P91" s="311"/>
      <c r="Q91" s="331"/>
    </row>
    <row r="92" spans="1:17" ht="48" x14ac:dyDescent="0.25">
      <c r="A92" s="30">
        <v>2224</v>
      </c>
      <c r="B92" s="41" t="s">
        <v>89</v>
      </c>
      <c r="C92" s="190">
        <f t="shared" si="24"/>
        <v>633</v>
      </c>
      <c r="D92" s="265">
        <v>633</v>
      </c>
      <c r="E92" s="155"/>
      <c r="F92" s="312">
        <f t="shared" si="78"/>
        <v>633</v>
      </c>
      <c r="G92" s="230"/>
      <c r="H92" s="155"/>
      <c r="I92" s="312">
        <f t="shared" si="79"/>
        <v>0</v>
      </c>
      <c r="J92" s="265"/>
      <c r="K92" s="43"/>
      <c r="L92" s="93">
        <f t="shared" si="80"/>
        <v>0</v>
      </c>
      <c r="M92" s="230"/>
      <c r="N92" s="43"/>
      <c r="O92" s="87">
        <f t="shared" si="81"/>
        <v>0</v>
      </c>
      <c r="P92" s="311"/>
      <c r="Q92" s="331"/>
    </row>
    <row r="93" spans="1:17" ht="24" hidden="1" x14ac:dyDescent="0.25">
      <c r="A93" s="30">
        <v>2229</v>
      </c>
      <c r="B93" s="41" t="s">
        <v>90</v>
      </c>
      <c r="C93" s="190">
        <f t="shared" si="24"/>
        <v>0</v>
      </c>
      <c r="D93" s="265"/>
      <c r="E93" s="43"/>
      <c r="F93" s="93">
        <f t="shared" si="78"/>
        <v>0</v>
      </c>
      <c r="G93" s="230"/>
      <c r="H93" s="43"/>
      <c r="I93" s="87">
        <f t="shared" si="79"/>
        <v>0</v>
      </c>
      <c r="J93" s="265"/>
      <c r="K93" s="43"/>
      <c r="L93" s="93">
        <f t="shared" si="80"/>
        <v>0</v>
      </c>
      <c r="M93" s="230"/>
      <c r="N93" s="43"/>
      <c r="O93" s="87">
        <f t="shared" si="81"/>
        <v>0</v>
      </c>
      <c r="P93" s="311"/>
      <c r="Q93" s="331"/>
    </row>
    <row r="94" spans="1:17" ht="36" x14ac:dyDescent="0.25">
      <c r="A94" s="72">
        <v>2230</v>
      </c>
      <c r="B94" s="41" t="s">
        <v>91</v>
      </c>
      <c r="C94" s="190">
        <f t="shared" si="24"/>
        <v>3734</v>
      </c>
      <c r="D94" s="129">
        <f t="shared" ref="D94:E94" si="82">SUM(D95:D101)</f>
        <v>3734</v>
      </c>
      <c r="E94" s="87">
        <f t="shared" si="82"/>
        <v>0</v>
      </c>
      <c r="F94" s="312">
        <f>SUM(F95:F101)</f>
        <v>3734</v>
      </c>
      <c r="G94" s="231">
        <f t="shared" ref="G94:N94" si="83">SUM(G95:G101)</f>
        <v>0</v>
      </c>
      <c r="H94" s="87">
        <f t="shared" si="83"/>
        <v>0</v>
      </c>
      <c r="I94" s="312">
        <f t="shared" si="83"/>
        <v>0</v>
      </c>
      <c r="J94" s="129">
        <f t="shared" si="83"/>
        <v>0</v>
      </c>
      <c r="K94" s="73">
        <f t="shared" si="83"/>
        <v>0</v>
      </c>
      <c r="L94" s="93">
        <f t="shared" si="83"/>
        <v>0</v>
      </c>
      <c r="M94" s="231">
        <f t="shared" si="83"/>
        <v>0</v>
      </c>
      <c r="N94" s="73">
        <f t="shared" si="83"/>
        <v>0</v>
      </c>
      <c r="O94" s="87">
        <f>SUM(O95:O101)</f>
        <v>0</v>
      </c>
      <c r="P94" s="311"/>
      <c r="Q94" s="331"/>
    </row>
    <row r="95" spans="1:17" ht="24" hidden="1" x14ac:dyDescent="0.25">
      <c r="A95" s="30">
        <v>2231</v>
      </c>
      <c r="B95" s="41" t="s">
        <v>92</v>
      </c>
      <c r="C95" s="190">
        <f t="shared" si="24"/>
        <v>0</v>
      </c>
      <c r="D95" s="265"/>
      <c r="E95" s="43"/>
      <c r="F95" s="93">
        <f t="shared" ref="F95:F101" si="84">D95+E95</f>
        <v>0</v>
      </c>
      <c r="G95" s="230"/>
      <c r="H95" s="43"/>
      <c r="I95" s="87">
        <f t="shared" ref="I95:I101" si="85">G95+H95</f>
        <v>0</v>
      </c>
      <c r="J95" s="265"/>
      <c r="K95" s="43"/>
      <c r="L95" s="93">
        <f t="shared" ref="L95:L101" si="86">J95+K95</f>
        <v>0</v>
      </c>
      <c r="M95" s="230"/>
      <c r="N95" s="43"/>
      <c r="O95" s="87">
        <f t="shared" ref="O95:O101" si="87">M95+N95</f>
        <v>0</v>
      </c>
      <c r="P95" s="311"/>
      <c r="Q95" s="331"/>
    </row>
    <row r="96" spans="1:17" ht="36" hidden="1" x14ac:dyDescent="0.25">
      <c r="A96" s="30">
        <v>2232</v>
      </c>
      <c r="B96" s="41" t="s">
        <v>93</v>
      </c>
      <c r="C96" s="190">
        <f t="shared" si="24"/>
        <v>0</v>
      </c>
      <c r="D96" s="265"/>
      <c r="E96" s="43"/>
      <c r="F96" s="93">
        <f t="shared" si="84"/>
        <v>0</v>
      </c>
      <c r="G96" s="230"/>
      <c r="H96" s="43"/>
      <c r="I96" s="87">
        <f t="shared" si="85"/>
        <v>0</v>
      </c>
      <c r="J96" s="265"/>
      <c r="K96" s="43"/>
      <c r="L96" s="93">
        <f t="shared" si="86"/>
        <v>0</v>
      </c>
      <c r="M96" s="230"/>
      <c r="N96" s="43"/>
      <c r="O96" s="87">
        <f t="shared" si="87"/>
        <v>0</v>
      </c>
      <c r="P96" s="311"/>
      <c r="Q96" s="331"/>
    </row>
    <row r="97" spans="1:17" ht="24" hidden="1" x14ac:dyDescent="0.25">
      <c r="A97" s="27">
        <v>2233</v>
      </c>
      <c r="B97" s="38" t="s">
        <v>94</v>
      </c>
      <c r="C97" s="189">
        <f t="shared" si="24"/>
        <v>0</v>
      </c>
      <c r="D97" s="264"/>
      <c r="E97" s="40"/>
      <c r="F97" s="175">
        <f t="shared" si="84"/>
        <v>0</v>
      </c>
      <c r="G97" s="220"/>
      <c r="H97" s="40"/>
      <c r="I97" s="86">
        <f t="shared" si="85"/>
        <v>0</v>
      </c>
      <c r="J97" s="264"/>
      <c r="K97" s="40"/>
      <c r="L97" s="175">
        <f t="shared" si="86"/>
        <v>0</v>
      </c>
      <c r="M97" s="220"/>
      <c r="N97" s="40"/>
      <c r="O97" s="86">
        <f t="shared" si="87"/>
        <v>0</v>
      </c>
      <c r="P97" s="310"/>
      <c r="Q97" s="331"/>
    </row>
    <row r="98" spans="1:17" ht="36" hidden="1" x14ac:dyDescent="0.25">
      <c r="A98" s="30">
        <v>2234</v>
      </c>
      <c r="B98" s="41" t="s">
        <v>95</v>
      </c>
      <c r="C98" s="190">
        <f t="shared" si="24"/>
        <v>0</v>
      </c>
      <c r="D98" s="265"/>
      <c r="E98" s="43"/>
      <c r="F98" s="93">
        <f t="shared" si="84"/>
        <v>0</v>
      </c>
      <c r="G98" s="230"/>
      <c r="H98" s="43"/>
      <c r="I98" s="87">
        <f t="shared" si="85"/>
        <v>0</v>
      </c>
      <c r="J98" s="265"/>
      <c r="K98" s="43"/>
      <c r="L98" s="93">
        <f t="shared" si="86"/>
        <v>0</v>
      </c>
      <c r="M98" s="230"/>
      <c r="N98" s="43"/>
      <c r="O98" s="87">
        <f t="shared" si="87"/>
        <v>0</v>
      </c>
      <c r="P98" s="311"/>
      <c r="Q98" s="331"/>
    </row>
    <row r="99" spans="1:17" ht="24" x14ac:dyDescent="0.25">
      <c r="A99" s="30">
        <v>2235</v>
      </c>
      <c r="B99" s="41" t="s">
        <v>96</v>
      </c>
      <c r="C99" s="190">
        <f t="shared" si="24"/>
        <v>157</v>
      </c>
      <c r="D99" s="265">
        <v>157</v>
      </c>
      <c r="E99" s="155"/>
      <c r="F99" s="312">
        <f t="shared" si="84"/>
        <v>157</v>
      </c>
      <c r="G99" s="230"/>
      <c r="H99" s="155"/>
      <c r="I99" s="312">
        <f t="shared" si="85"/>
        <v>0</v>
      </c>
      <c r="J99" s="265"/>
      <c r="K99" s="43"/>
      <c r="L99" s="93">
        <f t="shared" si="86"/>
        <v>0</v>
      </c>
      <c r="M99" s="230"/>
      <c r="N99" s="43"/>
      <c r="O99" s="87">
        <f t="shared" si="87"/>
        <v>0</v>
      </c>
      <c r="P99" s="311"/>
      <c r="Q99" s="331"/>
    </row>
    <row r="100" spans="1:17" x14ac:dyDescent="0.25">
      <c r="A100" s="30">
        <v>2236</v>
      </c>
      <c r="B100" s="41" t="s">
        <v>97</v>
      </c>
      <c r="C100" s="190">
        <f t="shared" si="24"/>
        <v>29</v>
      </c>
      <c r="D100" s="265">
        <v>29</v>
      </c>
      <c r="E100" s="155"/>
      <c r="F100" s="312">
        <f t="shared" si="84"/>
        <v>29</v>
      </c>
      <c r="G100" s="230"/>
      <c r="H100" s="155"/>
      <c r="I100" s="312">
        <f t="shared" si="85"/>
        <v>0</v>
      </c>
      <c r="J100" s="265"/>
      <c r="K100" s="43"/>
      <c r="L100" s="93">
        <f t="shared" si="86"/>
        <v>0</v>
      </c>
      <c r="M100" s="230"/>
      <c r="N100" s="43"/>
      <c r="O100" s="87">
        <f t="shared" si="87"/>
        <v>0</v>
      </c>
      <c r="P100" s="311"/>
      <c r="Q100" s="331"/>
    </row>
    <row r="101" spans="1:17" ht="24" x14ac:dyDescent="0.25">
      <c r="A101" s="30">
        <v>2239</v>
      </c>
      <c r="B101" s="41" t="s">
        <v>98</v>
      </c>
      <c r="C101" s="190">
        <f t="shared" si="24"/>
        <v>3548</v>
      </c>
      <c r="D101" s="265">
        <v>3548</v>
      </c>
      <c r="E101" s="155"/>
      <c r="F101" s="312">
        <f t="shared" si="84"/>
        <v>3548</v>
      </c>
      <c r="G101" s="230"/>
      <c r="H101" s="155"/>
      <c r="I101" s="312">
        <f t="shared" si="85"/>
        <v>0</v>
      </c>
      <c r="J101" s="265"/>
      <c r="K101" s="43"/>
      <c r="L101" s="93">
        <f t="shared" si="86"/>
        <v>0</v>
      </c>
      <c r="M101" s="230"/>
      <c r="N101" s="43"/>
      <c r="O101" s="87">
        <f t="shared" si="87"/>
        <v>0</v>
      </c>
      <c r="P101" s="311"/>
      <c r="Q101" s="331"/>
    </row>
    <row r="102" spans="1:17" ht="36" x14ac:dyDescent="0.25">
      <c r="A102" s="72">
        <v>2240</v>
      </c>
      <c r="B102" s="41" t="s">
        <v>99</v>
      </c>
      <c r="C102" s="190">
        <f t="shared" si="24"/>
        <v>9534</v>
      </c>
      <c r="D102" s="129">
        <f t="shared" ref="D102:E102" si="88">SUM(D103:D110)</f>
        <v>9534</v>
      </c>
      <c r="E102" s="87">
        <f t="shared" si="88"/>
        <v>0</v>
      </c>
      <c r="F102" s="312">
        <f>SUM(F103:F110)</f>
        <v>9534</v>
      </c>
      <c r="G102" s="231">
        <f t="shared" ref="G102:N102" si="89">SUM(G103:G110)</f>
        <v>0</v>
      </c>
      <c r="H102" s="87">
        <f t="shared" si="89"/>
        <v>0</v>
      </c>
      <c r="I102" s="312">
        <f t="shared" si="89"/>
        <v>0</v>
      </c>
      <c r="J102" s="129">
        <f t="shared" si="89"/>
        <v>0</v>
      </c>
      <c r="K102" s="73">
        <f t="shared" si="89"/>
        <v>0</v>
      </c>
      <c r="L102" s="93">
        <f t="shared" si="89"/>
        <v>0</v>
      </c>
      <c r="M102" s="231">
        <f t="shared" si="89"/>
        <v>0</v>
      </c>
      <c r="N102" s="73">
        <f t="shared" si="89"/>
        <v>0</v>
      </c>
      <c r="O102" s="87">
        <f>SUM(O103:O110)</f>
        <v>0</v>
      </c>
      <c r="P102" s="311"/>
      <c r="Q102" s="331"/>
    </row>
    <row r="103" spans="1:17" hidden="1" x14ac:dyDescent="0.25">
      <c r="A103" s="30">
        <v>2241</v>
      </c>
      <c r="B103" s="41" t="s">
        <v>100</v>
      </c>
      <c r="C103" s="190">
        <f t="shared" si="24"/>
        <v>0</v>
      </c>
      <c r="D103" s="265"/>
      <c r="E103" s="43"/>
      <c r="F103" s="93">
        <f t="shared" ref="F103:F110" si="90">D103+E103</f>
        <v>0</v>
      </c>
      <c r="G103" s="230"/>
      <c r="H103" s="43"/>
      <c r="I103" s="87">
        <f t="shared" ref="I103:I110" si="91">G103+H103</f>
        <v>0</v>
      </c>
      <c r="J103" s="265"/>
      <c r="K103" s="43"/>
      <c r="L103" s="93">
        <f t="shared" ref="L103:L110" si="92">J103+K103</f>
        <v>0</v>
      </c>
      <c r="M103" s="230"/>
      <c r="N103" s="43"/>
      <c r="O103" s="87">
        <f t="shared" ref="O103:O110" si="93">M103+N103</f>
        <v>0</v>
      </c>
      <c r="P103" s="311"/>
      <c r="Q103" s="331"/>
    </row>
    <row r="104" spans="1:17" ht="24" x14ac:dyDescent="0.25">
      <c r="A104" s="30">
        <v>2242</v>
      </c>
      <c r="B104" s="41" t="s">
        <v>101</v>
      </c>
      <c r="C104" s="190">
        <f t="shared" si="24"/>
        <v>2469</v>
      </c>
      <c r="D104" s="265">
        <v>2469</v>
      </c>
      <c r="E104" s="155"/>
      <c r="F104" s="312">
        <f t="shared" si="90"/>
        <v>2469</v>
      </c>
      <c r="G104" s="230"/>
      <c r="H104" s="155"/>
      <c r="I104" s="312">
        <f t="shared" si="91"/>
        <v>0</v>
      </c>
      <c r="J104" s="265"/>
      <c r="K104" s="43"/>
      <c r="L104" s="93">
        <f t="shared" si="92"/>
        <v>0</v>
      </c>
      <c r="M104" s="230"/>
      <c r="N104" s="43"/>
      <c r="O104" s="87">
        <f t="shared" si="93"/>
        <v>0</v>
      </c>
      <c r="P104" s="311"/>
      <c r="Q104" s="331"/>
    </row>
    <row r="105" spans="1:17" ht="24" x14ac:dyDescent="0.25">
      <c r="A105" s="30">
        <v>2243</v>
      </c>
      <c r="B105" s="41" t="s">
        <v>102</v>
      </c>
      <c r="C105" s="190">
        <f t="shared" si="24"/>
        <v>1073</v>
      </c>
      <c r="D105" s="265">
        <v>1073</v>
      </c>
      <c r="E105" s="155"/>
      <c r="F105" s="312">
        <f t="shared" si="90"/>
        <v>1073</v>
      </c>
      <c r="G105" s="230"/>
      <c r="H105" s="155"/>
      <c r="I105" s="312">
        <f t="shared" si="91"/>
        <v>0</v>
      </c>
      <c r="J105" s="265"/>
      <c r="K105" s="43"/>
      <c r="L105" s="93">
        <f t="shared" si="92"/>
        <v>0</v>
      </c>
      <c r="M105" s="230"/>
      <c r="N105" s="43"/>
      <c r="O105" s="87">
        <f t="shared" si="93"/>
        <v>0</v>
      </c>
      <c r="P105" s="311"/>
      <c r="Q105" s="331"/>
    </row>
    <row r="106" spans="1:17" x14ac:dyDescent="0.25">
      <c r="A106" s="30">
        <v>2244</v>
      </c>
      <c r="B106" s="41" t="s">
        <v>103</v>
      </c>
      <c r="C106" s="190">
        <f t="shared" si="24"/>
        <v>5485</v>
      </c>
      <c r="D106" s="265">
        <v>5485</v>
      </c>
      <c r="E106" s="155"/>
      <c r="F106" s="312">
        <f t="shared" si="90"/>
        <v>5485</v>
      </c>
      <c r="G106" s="230"/>
      <c r="H106" s="155"/>
      <c r="I106" s="312">
        <f t="shared" si="91"/>
        <v>0</v>
      </c>
      <c r="J106" s="265"/>
      <c r="K106" s="43"/>
      <c r="L106" s="93">
        <f t="shared" si="92"/>
        <v>0</v>
      </c>
      <c r="M106" s="230"/>
      <c r="N106" s="43"/>
      <c r="O106" s="87">
        <f t="shared" si="93"/>
        <v>0</v>
      </c>
      <c r="P106" s="311"/>
      <c r="Q106" s="331"/>
    </row>
    <row r="107" spans="1:17" ht="24" hidden="1" x14ac:dyDescent="0.25">
      <c r="A107" s="30">
        <v>2246</v>
      </c>
      <c r="B107" s="41" t="s">
        <v>104</v>
      </c>
      <c r="C107" s="190">
        <f t="shared" si="24"/>
        <v>0</v>
      </c>
      <c r="D107" s="265"/>
      <c r="E107" s="43"/>
      <c r="F107" s="93">
        <f t="shared" si="90"/>
        <v>0</v>
      </c>
      <c r="G107" s="230"/>
      <c r="H107" s="43"/>
      <c r="I107" s="87">
        <f t="shared" si="91"/>
        <v>0</v>
      </c>
      <c r="J107" s="265"/>
      <c r="K107" s="43"/>
      <c r="L107" s="93">
        <f t="shared" si="92"/>
        <v>0</v>
      </c>
      <c r="M107" s="230"/>
      <c r="N107" s="43"/>
      <c r="O107" s="87">
        <f t="shared" si="93"/>
        <v>0</v>
      </c>
      <c r="P107" s="311"/>
      <c r="Q107" s="331"/>
    </row>
    <row r="108" spans="1:17" x14ac:dyDescent="0.25">
      <c r="A108" s="30">
        <v>2247</v>
      </c>
      <c r="B108" s="41" t="s">
        <v>105</v>
      </c>
      <c r="C108" s="190">
        <f t="shared" si="24"/>
        <v>507</v>
      </c>
      <c r="D108" s="265">
        <v>507</v>
      </c>
      <c r="E108" s="155"/>
      <c r="F108" s="312">
        <f t="shared" si="90"/>
        <v>507</v>
      </c>
      <c r="G108" s="230"/>
      <c r="H108" s="155"/>
      <c r="I108" s="312">
        <f t="shared" si="91"/>
        <v>0</v>
      </c>
      <c r="J108" s="265"/>
      <c r="K108" s="43"/>
      <c r="L108" s="93">
        <f t="shared" si="92"/>
        <v>0</v>
      </c>
      <c r="M108" s="230"/>
      <c r="N108" s="43"/>
      <c r="O108" s="87">
        <f t="shared" si="93"/>
        <v>0</v>
      </c>
      <c r="P108" s="311"/>
      <c r="Q108" s="331"/>
    </row>
    <row r="109" spans="1:17" ht="24" hidden="1" x14ac:dyDescent="0.25">
      <c r="A109" s="30">
        <v>2248</v>
      </c>
      <c r="B109" s="41" t="s">
        <v>106</v>
      </c>
      <c r="C109" s="190">
        <f t="shared" si="24"/>
        <v>0</v>
      </c>
      <c r="D109" s="265"/>
      <c r="E109" s="43"/>
      <c r="F109" s="93">
        <f t="shared" si="90"/>
        <v>0</v>
      </c>
      <c r="G109" s="230"/>
      <c r="H109" s="43"/>
      <c r="I109" s="87">
        <f t="shared" si="91"/>
        <v>0</v>
      </c>
      <c r="J109" s="265"/>
      <c r="K109" s="43"/>
      <c r="L109" s="93">
        <f t="shared" si="92"/>
        <v>0</v>
      </c>
      <c r="M109" s="230"/>
      <c r="N109" s="43"/>
      <c r="O109" s="87">
        <f t="shared" si="93"/>
        <v>0</v>
      </c>
      <c r="P109" s="311"/>
      <c r="Q109" s="331"/>
    </row>
    <row r="110" spans="1:17" ht="24" hidden="1" x14ac:dyDescent="0.25">
      <c r="A110" s="30">
        <v>2249</v>
      </c>
      <c r="B110" s="41" t="s">
        <v>107</v>
      </c>
      <c r="C110" s="190">
        <f t="shared" si="24"/>
        <v>0</v>
      </c>
      <c r="D110" s="265"/>
      <c r="E110" s="43"/>
      <c r="F110" s="93">
        <f t="shared" si="90"/>
        <v>0</v>
      </c>
      <c r="G110" s="230"/>
      <c r="H110" s="43"/>
      <c r="I110" s="87">
        <f t="shared" si="91"/>
        <v>0</v>
      </c>
      <c r="J110" s="265"/>
      <c r="K110" s="43"/>
      <c r="L110" s="93">
        <f t="shared" si="92"/>
        <v>0</v>
      </c>
      <c r="M110" s="230"/>
      <c r="N110" s="43"/>
      <c r="O110" s="87">
        <f t="shared" si="93"/>
        <v>0</v>
      </c>
      <c r="P110" s="311"/>
      <c r="Q110" s="331"/>
    </row>
    <row r="111" spans="1:17" x14ac:dyDescent="0.25">
      <c r="A111" s="72">
        <v>2250</v>
      </c>
      <c r="B111" s="41" t="s">
        <v>108</v>
      </c>
      <c r="C111" s="190">
        <f t="shared" si="24"/>
        <v>285</v>
      </c>
      <c r="D111" s="129">
        <f t="shared" ref="D111:E111" si="94">SUM(D112:D114)</f>
        <v>285</v>
      </c>
      <c r="E111" s="87">
        <f t="shared" si="94"/>
        <v>0</v>
      </c>
      <c r="F111" s="312">
        <f>SUM(F112:F114)</f>
        <v>285</v>
      </c>
      <c r="G111" s="231">
        <f t="shared" ref="G111:N111" si="95">SUM(G112:G114)</f>
        <v>0</v>
      </c>
      <c r="H111" s="87">
        <f t="shared" si="95"/>
        <v>0</v>
      </c>
      <c r="I111" s="312">
        <f t="shared" si="95"/>
        <v>0</v>
      </c>
      <c r="J111" s="129">
        <f t="shared" si="95"/>
        <v>0</v>
      </c>
      <c r="K111" s="73">
        <f t="shared" si="95"/>
        <v>0</v>
      </c>
      <c r="L111" s="93">
        <f t="shared" si="95"/>
        <v>0</v>
      </c>
      <c r="M111" s="231">
        <f t="shared" si="95"/>
        <v>0</v>
      </c>
      <c r="N111" s="73">
        <f t="shared" si="95"/>
        <v>0</v>
      </c>
      <c r="O111" s="87">
        <f>SUM(O112:O114)</f>
        <v>0</v>
      </c>
      <c r="P111" s="311"/>
      <c r="Q111" s="331"/>
    </row>
    <row r="112" spans="1:17" hidden="1" x14ac:dyDescent="0.25">
      <c r="A112" s="30">
        <v>2251</v>
      </c>
      <c r="B112" s="41" t="s">
        <v>109</v>
      </c>
      <c r="C112" s="190">
        <f t="shared" si="24"/>
        <v>0</v>
      </c>
      <c r="D112" s="265"/>
      <c r="E112" s="43"/>
      <c r="F112" s="93">
        <f t="shared" ref="F112:F114" si="96">D112+E112</f>
        <v>0</v>
      </c>
      <c r="G112" s="230"/>
      <c r="H112" s="43"/>
      <c r="I112" s="87">
        <f t="shared" ref="I112:I114" si="97">G112+H112</f>
        <v>0</v>
      </c>
      <c r="J112" s="265"/>
      <c r="K112" s="43"/>
      <c r="L112" s="93">
        <f t="shared" ref="L112:L114" si="98">J112+K112</f>
        <v>0</v>
      </c>
      <c r="M112" s="230"/>
      <c r="N112" s="43"/>
      <c r="O112" s="87">
        <f t="shared" ref="O112:O114" si="99">M112+N112</f>
        <v>0</v>
      </c>
      <c r="P112" s="311"/>
      <c r="Q112" s="331"/>
    </row>
    <row r="113" spans="1:17" ht="24" hidden="1" x14ac:dyDescent="0.25">
      <c r="A113" s="30">
        <v>2252</v>
      </c>
      <c r="B113" s="41" t="s">
        <v>110</v>
      </c>
      <c r="C113" s="190">
        <f t="shared" ref="C113:C176" si="100">SUM(F113,I113,L113,O113)</f>
        <v>0</v>
      </c>
      <c r="D113" s="265"/>
      <c r="E113" s="43"/>
      <c r="F113" s="93">
        <f t="shared" si="96"/>
        <v>0</v>
      </c>
      <c r="G113" s="230"/>
      <c r="H113" s="43"/>
      <c r="I113" s="87">
        <f t="shared" si="97"/>
        <v>0</v>
      </c>
      <c r="J113" s="265"/>
      <c r="K113" s="43"/>
      <c r="L113" s="93">
        <f t="shared" si="98"/>
        <v>0</v>
      </c>
      <c r="M113" s="230"/>
      <c r="N113" s="43"/>
      <c r="O113" s="87">
        <f t="shared" si="99"/>
        <v>0</v>
      </c>
      <c r="P113" s="311"/>
      <c r="Q113" s="331"/>
    </row>
    <row r="114" spans="1:17" ht="24" x14ac:dyDescent="0.25">
      <c r="A114" s="30">
        <v>2259</v>
      </c>
      <c r="B114" s="41" t="s">
        <v>111</v>
      </c>
      <c r="C114" s="190">
        <f t="shared" si="100"/>
        <v>285</v>
      </c>
      <c r="D114" s="265">
        <v>285</v>
      </c>
      <c r="E114" s="155"/>
      <c r="F114" s="312">
        <f t="shared" si="96"/>
        <v>285</v>
      </c>
      <c r="G114" s="230"/>
      <c r="H114" s="155"/>
      <c r="I114" s="312">
        <f t="shared" si="97"/>
        <v>0</v>
      </c>
      <c r="J114" s="265"/>
      <c r="K114" s="43"/>
      <c r="L114" s="93">
        <f t="shared" si="98"/>
        <v>0</v>
      </c>
      <c r="M114" s="230"/>
      <c r="N114" s="43"/>
      <c r="O114" s="87">
        <f t="shared" si="99"/>
        <v>0</v>
      </c>
      <c r="P114" s="311"/>
      <c r="Q114" s="331"/>
    </row>
    <row r="115" spans="1:17" x14ac:dyDescent="0.25">
      <c r="A115" s="72">
        <v>2260</v>
      </c>
      <c r="B115" s="41" t="s">
        <v>112</v>
      </c>
      <c r="C115" s="190">
        <f t="shared" si="100"/>
        <v>8054</v>
      </c>
      <c r="D115" s="129">
        <f t="shared" ref="D115:E115" si="101">SUM(D116:D120)</f>
        <v>8054</v>
      </c>
      <c r="E115" s="87">
        <f t="shared" si="101"/>
        <v>0</v>
      </c>
      <c r="F115" s="312">
        <f>SUM(F116:F120)</f>
        <v>8054</v>
      </c>
      <c r="G115" s="231">
        <f t="shared" ref="G115:N115" si="102">SUM(G116:G120)</f>
        <v>0</v>
      </c>
      <c r="H115" s="87">
        <f t="shared" si="102"/>
        <v>0</v>
      </c>
      <c r="I115" s="312">
        <f t="shared" si="102"/>
        <v>0</v>
      </c>
      <c r="J115" s="129">
        <f t="shared" si="102"/>
        <v>0</v>
      </c>
      <c r="K115" s="73">
        <f t="shared" si="102"/>
        <v>0</v>
      </c>
      <c r="L115" s="93">
        <f t="shared" si="102"/>
        <v>0</v>
      </c>
      <c r="M115" s="231">
        <f t="shared" si="102"/>
        <v>0</v>
      </c>
      <c r="N115" s="73">
        <f t="shared" si="102"/>
        <v>0</v>
      </c>
      <c r="O115" s="87">
        <f>SUM(O116:O120)</f>
        <v>0</v>
      </c>
      <c r="P115" s="311"/>
      <c r="Q115" s="331"/>
    </row>
    <row r="116" spans="1:17" hidden="1" x14ac:dyDescent="0.25">
      <c r="A116" s="30">
        <v>2261</v>
      </c>
      <c r="B116" s="41" t="s">
        <v>113</v>
      </c>
      <c r="C116" s="190">
        <f t="shared" si="100"/>
        <v>0</v>
      </c>
      <c r="D116" s="265"/>
      <c r="E116" s="43"/>
      <c r="F116" s="93">
        <f t="shared" ref="F116:F120" si="103">D116+E116</f>
        <v>0</v>
      </c>
      <c r="G116" s="230"/>
      <c r="H116" s="43"/>
      <c r="I116" s="87">
        <f t="shared" ref="I116:I120" si="104">G116+H116</f>
        <v>0</v>
      </c>
      <c r="J116" s="265"/>
      <c r="K116" s="43"/>
      <c r="L116" s="93">
        <f t="shared" ref="L116:L120" si="105">J116+K116</f>
        <v>0</v>
      </c>
      <c r="M116" s="230"/>
      <c r="N116" s="43"/>
      <c r="O116" s="87">
        <f t="shared" ref="O116:O120" si="106">M116+N116</f>
        <v>0</v>
      </c>
      <c r="P116" s="311"/>
      <c r="Q116" s="331"/>
    </row>
    <row r="117" spans="1:17" hidden="1" x14ac:dyDescent="0.25">
      <c r="A117" s="30">
        <v>2262</v>
      </c>
      <c r="B117" s="41" t="s">
        <v>114</v>
      </c>
      <c r="C117" s="190">
        <f t="shared" si="100"/>
        <v>0</v>
      </c>
      <c r="D117" s="265"/>
      <c r="E117" s="43"/>
      <c r="F117" s="93">
        <f t="shared" si="103"/>
        <v>0</v>
      </c>
      <c r="G117" s="230"/>
      <c r="H117" s="43"/>
      <c r="I117" s="87">
        <f t="shared" si="104"/>
        <v>0</v>
      </c>
      <c r="J117" s="265"/>
      <c r="K117" s="43"/>
      <c r="L117" s="93">
        <f t="shared" si="105"/>
        <v>0</v>
      </c>
      <c r="M117" s="230"/>
      <c r="N117" s="43"/>
      <c r="O117" s="87">
        <f t="shared" si="106"/>
        <v>0</v>
      </c>
      <c r="P117" s="311"/>
      <c r="Q117" s="331"/>
    </row>
    <row r="118" spans="1:17" x14ac:dyDescent="0.25">
      <c r="A118" s="30">
        <v>2263</v>
      </c>
      <c r="B118" s="41" t="s">
        <v>115</v>
      </c>
      <c r="C118" s="190">
        <f t="shared" si="100"/>
        <v>7757</v>
      </c>
      <c r="D118" s="265">
        <v>7757</v>
      </c>
      <c r="E118" s="155"/>
      <c r="F118" s="312">
        <f t="shared" si="103"/>
        <v>7757</v>
      </c>
      <c r="G118" s="230"/>
      <c r="H118" s="155"/>
      <c r="I118" s="312">
        <f t="shared" si="104"/>
        <v>0</v>
      </c>
      <c r="J118" s="265"/>
      <c r="K118" s="43"/>
      <c r="L118" s="93">
        <f t="shared" si="105"/>
        <v>0</v>
      </c>
      <c r="M118" s="230"/>
      <c r="N118" s="43"/>
      <c r="O118" s="87">
        <f t="shared" si="106"/>
        <v>0</v>
      </c>
      <c r="P118" s="311"/>
      <c r="Q118" s="331"/>
    </row>
    <row r="119" spans="1:17" ht="24" x14ac:dyDescent="0.25">
      <c r="A119" s="30">
        <v>2264</v>
      </c>
      <c r="B119" s="41" t="s">
        <v>116</v>
      </c>
      <c r="C119" s="190">
        <f t="shared" si="100"/>
        <v>276</v>
      </c>
      <c r="D119" s="265">
        <v>276</v>
      </c>
      <c r="E119" s="155"/>
      <c r="F119" s="312">
        <f t="shared" si="103"/>
        <v>276</v>
      </c>
      <c r="G119" s="230"/>
      <c r="H119" s="155"/>
      <c r="I119" s="312">
        <f t="shared" si="104"/>
        <v>0</v>
      </c>
      <c r="J119" s="265"/>
      <c r="K119" s="43"/>
      <c r="L119" s="93">
        <f t="shared" si="105"/>
        <v>0</v>
      </c>
      <c r="M119" s="230"/>
      <c r="N119" s="43"/>
      <c r="O119" s="87">
        <f t="shared" si="106"/>
        <v>0</v>
      </c>
      <c r="P119" s="311"/>
      <c r="Q119" s="331"/>
    </row>
    <row r="120" spans="1:17" x14ac:dyDescent="0.25">
      <c r="A120" s="30">
        <v>2269</v>
      </c>
      <c r="B120" s="41" t="s">
        <v>117</v>
      </c>
      <c r="C120" s="190">
        <f t="shared" si="100"/>
        <v>21</v>
      </c>
      <c r="D120" s="265">
        <v>21</v>
      </c>
      <c r="E120" s="155"/>
      <c r="F120" s="312">
        <f t="shared" si="103"/>
        <v>21</v>
      </c>
      <c r="G120" s="230"/>
      <c r="H120" s="155"/>
      <c r="I120" s="312">
        <f t="shared" si="104"/>
        <v>0</v>
      </c>
      <c r="J120" s="265"/>
      <c r="K120" s="43"/>
      <c r="L120" s="93">
        <f t="shared" si="105"/>
        <v>0</v>
      </c>
      <c r="M120" s="230"/>
      <c r="N120" s="43"/>
      <c r="O120" s="87">
        <f t="shared" si="106"/>
        <v>0</v>
      </c>
      <c r="P120" s="311"/>
      <c r="Q120" s="331"/>
    </row>
    <row r="121" spans="1:17" x14ac:dyDescent="0.25">
      <c r="A121" s="72">
        <v>2270</v>
      </c>
      <c r="B121" s="41" t="s">
        <v>118</v>
      </c>
      <c r="C121" s="190">
        <f t="shared" si="100"/>
        <v>528</v>
      </c>
      <c r="D121" s="129">
        <f t="shared" ref="D121:E121" si="107">SUM(D122:D126)</f>
        <v>386</v>
      </c>
      <c r="E121" s="87">
        <f t="shared" si="107"/>
        <v>142</v>
      </c>
      <c r="F121" s="312">
        <f>SUM(F122:F126)</f>
        <v>528</v>
      </c>
      <c r="G121" s="231">
        <f t="shared" ref="G121:N121" si="108">SUM(G122:G126)</f>
        <v>0</v>
      </c>
      <c r="H121" s="87">
        <f t="shared" si="108"/>
        <v>0</v>
      </c>
      <c r="I121" s="312">
        <f t="shared" si="108"/>
        <v>0</v>
      </c>
      <c r="J121" s="129">
        <f t="shared" si="108"/>
        <v>0</v>
      </c>
      <c r="K121" s="73">
        <f t="shared" si="108"/>
        <v>0</v>
      </c>
      <c r="L121" s="93">
        <f t="shared" si="108"/>
        <v>0</v>
      </c>
      <c r="M121" s="231">
        <f t="shared" si="108"/>
        <v>0</v>
      </c>
      <c r="N121" s="73">
        <f t="shared" si="108"/>
        <v>0</v>
      </c>
      <c r="O121" s="87">
        <f>SUM(O122:O126)</f>
        <v>0</v>
      </c>
      <c r="P121" s="311"/>
      <c r="Q121" s="331"/>
    </row>
    <row r="122" spans="1:17" hidden="1" x14ac:dyDescent="0.25">
      <c r="A122" s="30">
        <v>2272</v>
      </c>
      <c r="B122" s="92" t="s">
        <v>119</v>
      </c>
      <c r="C122" s="190">
        <f t="shared" si="100"/>
        <v>0</v>
      </c>
      <c r="D122" s="265"/>
      <c r="E122" s="43"/>
      <c r="F122" s="93">
        <f t="shared" ref="F122:F126" si="109">D122+E122</f>
        <v>0</v>
      </c>
      <c r="G122" s="230"/>
      <c r="H122" s="43"/>
      <c r="I122" s="87">
        <f t="shared" ref="I122:I126" si="110">G122+H122</f>
        <v>0</v>
      </c>
      <c r="J122" s="265"/>
      <c r="K122" s="43"/>
      <c r="L122" s="93">
        <f t="shared" ref="L122:L126" si="111">J122+K122</f>
        <v>0</v>
      </c>
      <c r="M122" s="230"/>
      <c r="N122" s="43"/>
      <c r="O122" s="87">
        <f t="shared" ref="O122:O126" si="112">M122+N122</f>
        <v>0</v>
      </c>
      <c r="P122" s="311"/>
      <c r="Q122" s="331"/>
    </row>
    <row r="123" spans="1:17" ht="24" hidden="1" x14ac:dyDescent="0.25">
      <c r="A123" s="30">
        <v>2274</v>
      </c>
      <c r="B123" s="117" t="s">
        <v>306</v>
      </c>
      <c r="C123" s="190">
        <f t="shared" si="100"/>
        <v>0</v>
      </c>
      <c r="D123" s="265"/>
      <c r="E123" s="43"/>
      <c r="F123" s="93">
        <f t="shared" si="109"/>
        <v>0</v>
      </c>
      <c r="G123" s="230"/>
      <c r="H123" s="43"/>
      <c r="I123" s="87">
        <f t="shared" si="110"/>
        <v>0</v>
      </c>
      <c r="J123" s="265"/>
      <c r="K123" s="43"/>
      <c r="L123" s="93">
        <f t="shared" si="111"/>
        <v>0</v>
      </c>
      <c r="M123" s="230"/>
      <c r="N123" s="43"/>
      <c r="O123" s="87">
        <f t="shared" si="112"/>
        <v>0</v>
      </c>
      <c r="P123" s="311"/>
      <c r="Q123" s="331"/>
    </row>
    <row r="124" spans="1:17" ht="24" hidden="1" x14ac:dyDescent="0.25">
      <c r="A124" s="30">
        <v>2275</v>
      </c>
      <c r="B124" s="41" t="s">
        <v>120</v>
      </c>
      <c r="C124" s="190">
        <f t="shared" si="100"/>
        <v>0</v>
      </c>
      <c r="D124" s="265"/>
      <c r="E124" s="43"/>
      <c r="F124" s="93">
        <f t="shared" si="109"/>
        <v>0</v>
      </c>
      <c r="G124" s="230"/>
      <c r="H124" s="43"/>
      <c r="I124" s="87">
        <f t="shared" si="110"/>
        <v>0</v>
      </c>
      <c r="J124" s="265"/>
      <c r="K124" s="43"/>
      <c r="L124" s="93">
        <f t="shared" si="111"/>
        <v>0</v>
      </c>
      <c r="M124" s="230"/>
      <c r="N124" s="43"/>
      <c r="O124" s="87">
        <f t="shared" si="112"/>
        <v>0</v>
      </c>
      <c r="P124" s="311"/>
      <c r="Q124" s="331"/>
    </row>
    <row r="125" spans="1:17" ht="60" x14ac:dyDescent="0.25">
      <c r="A125" s="30">
        <v>2276</v>
      </c>
      <c r="B125" s="41" t="s">
        <v>121</v>
      </c>
      <c r="C125" s="190">
        <f t="shared" si="100"/>
        <v>228</v>
      </c>
      <c r="D125" s="265">
        <v>86</v>
      </c>
      <c r="E125" s="155">
        <v>142</v>
      </c>
      <c r="F125" s="312">
        <f t="shared" si="109"/>
        <v>228</v>
      </c>
      <c r="G125" s="230"/>
      <c r="H125" s="155"/>
      <c r="I125" s="312">
        <f t="shared" si="110"/>
        <v>0</v>
      </c>
      <c r="J125" s="265"/>
      <c r="K125" s="43"/>
      <c r="L125" s="93">
        <f t="shared" si="111"/>
        <v>0</v>
      </c>
      <c r="M125" s="230"/>
      <c r="N125" s="43"/>
      <c r="O125" s="87">
        <f t="shared" si="112"/>
        <v>0</v>
      </c>
      <c r="P125" s="442" t="s">
        <v>578</v>
      </c>
      <c r="Q125" s="331"/>
    </row>
    <row r="126" spans="1:17" ht="24" x14ac:dyDescent="0.25">
      <c r="A126" s="30">
        <v>2279</v>
      </c>
      <c r="B126" s="41" t="s">
        <v>122</v>
      </c>
      <c r="C126" s="190">
        <f t="shared" si="100"/>
        <v>300</v>
      </c>
      <c r="D126" s="265">
        <v>300</v>
      </c>
      <c r="E126" s="155"/>
      <c r="F126" s="312">
        <f t="shared" si="109"/>
        <v>300</v>
      </c>
      <c r="G126" s="230"/>
      <c r="H126" s="155"/>
      <c r="I126" s="312">
        <f t="shared" si="110"/>
        <v>0</v>
      </c>
      <c r="J126" s="265"/>
      <c r="K126" s="43"/>
      <c r="L126" s="93">
        <f t="shared" si="111"/>
        <v>0</v>
      </c>
      <c r="M126" s="230"/>
      <c r="N126" s="43"/>
      <c r="O126" s="87">
        <f t="shared" si="112"/>
        <v>0</v>
      </c>
      <c r="P126" s="311"/>
      <c r="Q126" s="331"/>
    </row>
    <row r="127" spans="1:17" ht="24" hidden="1" x14ac:dyDescent="0.25">
      <c r="A127" s="347">
        <v>2280</v>
      </c>
      <c r="B127" s="38" t="s">
        <v>123</v>
      </c>
      <c r="C127" s="189">
        <f t="shared" si="100"/>
        <v>0</v>
      </c>
      <c r="D127" s="128">
        <f t="shared" ref="D127:O127" si="113">SUM(D128)</f>
        <v>0</v>
      </c>
      <c r="E127" s="75">
        <f>SUM(E128)</f>
        <v>0</v>
      </c>
      <c r="F127" s="175">
        <f t="shared" si="113"/>
        <v>0</v>
      </c>
      <c r="G127" s="233">
        <f t="shared" si="113"/>
        <v>0</v>
      </c>
      <c r="H127" s="75">
        <f t="shared" si="113"/>
        <v>0</v>
      </c>
      <c r="I127" s="86">
        <f t="shared" si="113"/>
        <v>0</v>
      </c>
      <c r="J127" s="128">
        <f t="shared" si="113"/>
        <v>0</v>
      </c>
      <c r="K127" s="75">
        <f t="shared" si="113"/>
        <v>0</v>
      </c>
      <c r="L127" s="175">
        <f t="shared" si="113"/>
        <v>0</v>
      </c>
      <c r="M127" s="233">
        <f t="shared" si="113"/>
        <v>0</v>
      </c>
      <c r="N127" s="75">
        <f t="shared" si="113"/>
        <v>0</v>
      </c>
      <c r="O127" s="87">
        <f t="shared" si="113"/>
        <v>0</v>
      </c>
      <c r="P127" s="311"/>
      <c r="Q127" s="331"/>
    </row>
    <row r="128" spans="1:17" ht="24" hidden="1" x14ac:dyDescent="0.25">
      <c r="A128" s="30">
        <v>2283</v>
      </c>
      <c r="B128" s="41" t="s">
        <v>124</v>
      </c>
      <c r="C128" s="190">
        <f t="shared" si="100"/>
        <v>0</v>
      </c>
      <c r="D128" s="265"/>
      <c r="E128" s="43"/>
      <c r="F128" s="93">
        <f>D128+E128</f>
        <v>0</v>
      </c>
      <c r="G128" s="230"/>
      <c r="H128" s="43"/>
      <c r="I128" s="87">
        <f>G128+H128</f>
        <v>0</v>
      </c>
      <c r="J128" s="265"/>
      <c r="K128" s="43"/>
      <c r="L128" s="93">
        <f>J128+K128</f>
        <v>0</v>
      </c>
      <c r="M128" s="230"/>
      <c r="N128" s="43"/>
      <c r="O128" s="87">
        <f>M128+N128</f>
        <v>0</v>
      </c>
      <c r="P128" s="311"/>
      <c r="Q128" s="331"/>
    </row>
    <row r="129" spans="1:17" ht="38.25" customHeight="1" x14ac:dyDescent="0.25">
      <c r="A129" s="34">
        <v>2300</v>
      </c>
      <c r="B129" s="69" t="s">
        <v>125</v>
      </c>
      <c r="C129" s="188">
        <f t="shared" si="100"/>
        <v>24350</v>
      </c>
      <c r="D129" s="127">
        <f t="shared" ref="D129:E129" si="114">SUM(D130,D135,D139,D140,D143,D150,D158,D159,D162)</f>
        <v>24350</v>
      </c>
      <c r="E129" s="120">
        <f t="shared" si="114"/>
        <v>0</v>
      </c>
      <c r="F129" s="314">
        <f>SUM(F130,F135,F139,F140,F143,F150,F158,F159,F162)</f>
        <v>24350</v>
      </c>
      <c r="G129" s="228">
        <f t="shared" ref="G129:N129" si="115">SUM(G130,G135,G139,G140,G143,G150,G158,G159,G162)</f>
        <v>0</v>
      </c>
      <c r="H129" s="120">
        <f t="shared" si="115"/>
        <v>0</v>
      </c>
      <c r="I129" s="314">
        <f t="shared" si="115"/>
        <v>0</v>
      </c>
      <c r="J129" s="127">
        <f t="shared" si="115"/>
        <v>0</v>
      </c>
      <c r="K129" s="36">
        <f t="shared" si="115"/>
        <v>0</v>
      </c>
      <c r="L129" s="174">
        <f t="shared" si="115"/>
        <v>0</v>
      </c>
      <c r="M129" s="228">
        <f t="shared" si="115"/>
        <v>0</v>
      </c>
      <c r="N129" s="36">
        <f t="shared" si="115"/>
        <v>0</v>
      </c>
      <c r="O129" s="120">
        <f>SUM(O130,O135,O139,O140,O143,O150,O158,O159,O162)</f>
        <v>0</v>
      </c>
      <c r="P129" s="317"/>
      <c r="Q129" s="331"/>
    </row>
    <row r="130" spans="1:17" ht="24" x14ac:dyDescent="0.25">
      <c r="A130" s="347">
        <v>2310</v>
      </c>
      <c r="B130" s="38" t="s">
        <v>126</v>
      </c>
      <c r="C130" s="189">
        <f t="shared" si="100"/>
        <v>9917</v>
      </c>
      <c r="D130" s="128">
        <f t="shared" ref="D130:O130" si="116">SUM(D131:D134)</f>
        <v>9917</v>
      </c>
      <c r="E130" s="86">
        <f t="shared" si="116"/>
        <v>0</v>
      </c>
      <c r="F130" s="315">
        <f t="shared" si="116"/>
        <v>9917</v>
      </c>
      <c r="G130" s="233">
        <f t="shared" si="116"/>
        <v>0</v>
      </c>
      <c r="H130" s="86">
        <f t="shared" si="116"/>
        <v>0</v>
      </c>
      <c r="I130" s="315">
        <f t="shared" si="116"/>
        <v>0</v>
      </c>
      <c r="J130" s="128">
        <f t="shared" si="116"/>
        <v>0</v>
      </c>
      <c r="K130" s="75">
        <f t="shared" si="116"/>
        <v>0</v>
      </c>
      <c r="L130" s="175">
        <f t="shared" si="116"/>
        <v>0</v>
      </c>
      <c r="M130" s="233">
        <f t="shared" si="116"/>
        <v>0</v>
      </c>
      <c r="N130" s="75">
        <f t="shared" si="116"/>
        <v>0</v>
      </c>
      <c r="O130" s="86">
        <f t="shared" si="116"/>
        <v>0</v>
      </c>
      <c r="P130" s="310"/>
      <c r="Q130" s="331"/>
    </row>
    <row r="131" spans="1:17" x14ac:dyDescent="0.25">
      <c r="A131" s="30">
        <v>2311</v>
      </c>
      <c r="B131" s="41" t="s">
        <v>127</v>
      </c>
      <c r="C131" s="190">
        <f t="shared" si="100"/>
        <v>7117</v>
      </c>
      <c r="D131" s="265">
        <v>7117</v>
      </c>
      <c r="E131" s="155"/>
      <c r="F131" s="312">
        <f t="shared" ref="F131:F134" si="117">D131+E131</f>
        <v>7117</v>
      </c>
      <c r="G131" s="230"/>
      <c r="H131" s="155"/>
      <c r="I131" s="312">
        <f t="shared" ref="I131:I134" si="118">G131+H131</f>
        <v>0</v>
      </c>
      <c r="J131" s="265"/>
      <c r="K131" s="43"/>
      <c r="L131" s="93">
        <f t="shared" ref="L131:L134" si="119">J131+K131</f>
        <v>0</v>
      </c>
      <c r="M131" s="230"/>
      <c r="N131" s="43"/>
      <c r="O131" s="87">
        <f t="shared" ref="O131:O134" si="120">M131+N131</f>
        <v>0</v>
      </c>
      <c r="P131" s="311"/>
      <c r="Q131" s="331"/>
    </row>
    <row r="132" spans="1:17" x14ac:dyDescent="0.25">
      <c r="A132" s="30">
        <v>2312</v>
      </c>
      <c r="B132" s="41" t="s">
        <v>128</v>
      </c>
      <c r="C132" s="190">
        <f t="shared" si="100"/>
        <v>2657</v>
      </c>
      <c r="D132" s="265">
        <v>2657</v>
      </c>
      <c r="E132" s="155"/>
      <c r="F132" s="312">
        <f t="shared" si="117"/>
        <v>2657</v>
      </c>
      <c r="G132" s="230"/>
      <c r="H132" s="155"/>
      <c r="I132" s="312">
        <f t="shared" si="118"/>
        <v>0</v>
      </c>
      <c r="J132" s="265"/>
      <c r="K132" s="43"/>
      <c r="L132" s="93">
        <f t="shared" si="119"/>
        <v>0</v>
      </c>
      <c r="M132" s="230"/>
      <c r="N132" s="43"/>
      <c r="O132" s="87">
        <f t="shared" si="120"/>
        <v>0</v>
      </c>
      <c r="P132" s="311"/>
      <c r="Q132" s="331"/>
    </row>
    <row r="133" spans="1:17" hidden="1" x14ac:dyDescent="0.25">
      <c r="A133" s="30">
        <v>2313</v>
      </c>
      <c r="B133" s="41" t="s">
        <v>129</v>
      </c>
      <c r="C133" s="190">
        <f t="shared" si="100"/>
        <v>0</v>
      </c>
      <c r="D133" s="265"/>
      <c r="E133" s="43"/>
      <c r="F133" s="93">
        <f t="shared" si="117"/>
        <v>0</v>
      </c>
      <c r="G133" s="230"/>
      <c r="H133" s="43"/>
      <c r="I133" s="87">
        <f t="shared" si="118"/>
        <v>0</v>
      </c>
      <c r="J133" s="265"/>
      <c r="K133" s="43"/>
      <c r="L133" s="93">
        <f t="shared" si="119"/>
        <v>0</v>
      </c>
      <c r="M133" s="230"/>
      <c r="N133" s="43"/>
      <c r="O133" s="87">
        <f t="shared" si="120"/>
        <v>0</v>
      </c>
      <c r="P133" s="311"/>
      <c r="Q133" s="331"/>
    </row>
    <row r="134" spans="1:17" ht="47.25" customHeight="1" x14ac:dyDescent="0.25">
      <c r="A134" s="30">
        <v>2314</v>
      </c>
      <c r="B134" s="41" t="s">
        <v>307</v>
      </c>
      <c r="C134" s="190">
        <f t="shared" si="100"/>
        <v>143</v>
      </c>
      <c r="D134" s="265">
        <v>143</v>
      </c>
      <c r="E134" s="155"/>
      <c r="F134" s="312">
        <f t="shared" si="117"/>
        <v>143</v>
      </c>
      <c r="G134" s="230"/>
      <c r="H134" s="155"/>
      <c r="I134" s="312">
        <f t="shared" si="118"/>
        <v>0</v>
      </c>
      <c r="J134" s="265"/>
      <c r="K134" s="43"/>
      <c r="L134" s="93">
        <f t="shared" si="119"/>
        <v>0</v>
      </c>
      <c r="M134" s="230"/>
      <c r="N134" s="43"/>
      <c r="O134" s="87">
        <f t="shared" si="120"/>
        <v>0</v>
      </c>
      <c r="P134" s="311"/>
      <c r="Q134" s="331"/>
    </row>
    <row r="135" spans="1:17" x14ac:dyDescent="0.25">
      <c r="A135" s="72">
        <v>2320</v>
      </c>
      <c r="B135" s="41" t="s">
        <v>130</v>
      </c>
      <c r="C135" s="190">
        <f t="shared" si="100"/>
        <v>12146</v>
      </c>
      <c r="D135" s="129">
        <f t="shared" ref="D135" si="121">SUM(D136:D138)</f>
        <v>12146</v>
      </c>
      <c r="E135" s="87">
        <f>SUM(E136:E138)</f>
        <v>0</v>
      </c>
      <c r="F135" s="312">
        <f>SUM(F136:F138)</f>
        <v>12146</v>
      </c>
      <c r="G135" s="231">
        <f t="shared" ref="G135" si="122">SUM(G136:G138)</f>
        <v>0</v>
      </c>
      <c r="H135" s="87">
        <f>SUM(H136:H138)</f>
        <v>0</v>
      </c>
      <c r="I135" s="312">
        <f t="shared" ref="I135:N135" si="123">SUM(I136:I138)</f>
        <v>0</v>
      </c>
      <c r="J135" s="129">
        <f t="shared" si="123"/>
        <v>0</v>
      </c>
      <c r="K135" s="73">
        <f t="shared" si="123"/>
        <v>0</v>
      </c>
      <c r="L135" s="93">
        <f t="shared" si="123"/>
        <v>0</v>
      </c>
      <c r="M135" s="231">
        <f t="shared" si="123"/>
        <v>0</v>
      </c>
      <c r="N135" s="73">
        <f t="shared" si="123"/>
        <v>0</v>
      </c>
      <c r="O135" s="87">
        <f>SUM(O136:O138)</f>
        <v>0</v>
      </c>
      <c r="P135" s="311"/>
      <c r="Q135" s="331"/>
    </row>
    <row r="136" spans="1:17" x14ac:dyDescent="0.25">
      <c r="A136" s="30">
        <v>2321</v>
      </c>
      <c r="B136" s="41" t="s">
        <v>131</v>
      </c>
      <c r="C136" s="190">
        <f t="shared" si="100"/>
        <v>8822</v>
      </c>
      <c r="D136" s="265">
        <v>8822</v>
      </c>
      <c r="E136" s="155"/>
      <c r="F136" s="312">
        <f t="shared" ref="F136:F139" si="124">D136+E136</f>
        <v>8822</v>
      </c>
      <c r="G136" s="230"/>
      <c r="H136" s="155"/>
      <c r="I136" s="312">
        <f t="shared" ref="I136:I139" si="125">G136+H136</f>
        <v>0</v>
      </c>
      <c r="J136" s="265"/>
      <c r="K136" s="43"/>
      <c r="L136" s="93">
        <f t="shared" ref="L136:L139" si="126">J136+K136</f>
        <v>0</v>
      </c>
      <c r="M136" s="230"/>
      <c r="N136" s="43"/>
      <c r="O136" s="87">
        <f t="shared" ref="O136:O139" si="127">M136+N136</f>
        <v>0</v>
      </c>
      <c r="P136" s="311"/>
      <c r="Q136" s="331"/>
    </row>
    <row r="137" spans="1:17" x14ac:dyDescent="0.25">
      <c r="A137" s="30">
        <v>2322</v>
      </c>
      <c r="B137" s="41" t="s">
        <v>132</v>
      </c>
      <c r="C137" s="190">
        <f t="shared" si="100"/>
        <v>3324</v>
      </c>
      <c r="D137" s="265">
        <v>3324</v>
      </c>
      <c r="E137" s="155"/>
      <c r="F137" s="312">
        <f t="shared" si="124"/>
        <v>3324</v>
      </c>
      <c r="G137" s="230"/>
      <c r="H137" s="155"/>
      <c r="I137" s="312">
        <f t="shared" si="125"/>
        <v>0</v>
      </c>
      <c r="J137" s="265"/>
      <c r="K137" s="43"/>
      <c r="L137" s="93">
        <f t="shared" si="126"/>
        <v>0</v>
      </c>
      <c r="M137" s="230"/>
      <c r="N137" s="43"/>
      <c r="O137" s="87">
        <f t="shared" si="127"/>
        <v>0</v>
      </c>
      <c r="P137" s="311"/>
      <c r="Q137" s="331"/>
    </row>
    <row r="138" spans="1:17" ht="10.5" hidden="1" customHeight="1" x14ac:dyDescent="0.25">
      <c r="A138" s="30">
        <v>2329</v>
      </c>
      <c r="B138" s="41" t="s">
        <v>133</v>
      </c>
      <c r="C138" s="190">
        <f t="shared" si="100"/>
        <v>0</v>
      </c>
      <c r="D138" s="265"/>
      <c r="E138" s="43"/>
      <c r="F138" s="93">
        <f t="shared" si="124"/>
        <v>0</v>
      </c>
      <c r="G138" s="230"/>
      <c r="H138" s="43"/>
      <c r="I138" s="87">
        <f t="shared" si="125"/>
        <v>0</v>
      </c>
      <c r="J138" s="265"/>
      <c r="K138" s="43"/>
      <c r="L138" s="93">
        <f t="shared" si="126"/>
        <v>0</v>
      </c>
      <c r="M138" s="230"/>
      <c r="N138" s="43"/>
      <c r="O138" s="87">
        <f t="shared" si="127"/>
        <v>0</v>
      </c>
      <c r="P138" s="311"/>
      <c r="Q138" s="331"/>
    </row>
    <row r="139" spans="1:17" hidden="1" x14ac:dyDescent="0.25">
      <c r="A139" s="72">
        <v>2330</v>
      </c>
      <c r="B139" s="41" t="s">
        <v>134</v>
      </c>
      <c r="C139" s="190">
        <f t="shared" si="100"/>
        <v>0</v>
      </c>
      <c r="D139" s="265"/>
      <c r="E139" s="43"/>
      <c r="F139" s="93">
        <f t="shared" si="124"/>
        <v>0</v>
      </c>
      <c r="G139" s="230"/>
      <c r="H139" s="43"/>
      <c r="I139" s="87">
        <f t="shared" si="125"/>
        <v>0</v>
      </c>
      <c r="J139" s="265"/>
      <c r="K139" s="43"/>
      <c r="L139" s="93">
        <f t="shared" si="126"/>
        <v>0</v>
      </c>
      <c r="M139" s="230"/>
      <c r="N139" s="43"/>
      <c r="O139" s="87">
        <f t="shared" si="127"/>
        <v>0</v>
      </c>
      <c r="P139" s="311"/>
      <c r="Q139" s="331"/>
    </row>
    <row r="140" spans="1:17" ht="48" hidden="1" x14ac:dyDescent="0.25">
      <c r="A140" s="72">
        <v>2340</v>
      </c>
      <c r="B140" s="41" t="s">
        <v>135</v>
      </c>
      <c r="C140" s="190">
        <f t="shared" si="100"/>
        <v>0</v>
      </c>
      <c r="D140" s="129">
        <f t="shared" ref="D140" si="128">SUM(D141:D142)</f>
        <v>0</v>
      </c>
      <c r="E140" s="73">
        <f>SUM(E141:E142)</f>
        <v>0</v>
      </c>
      <c r="F140" s="93">
        <f>SUM(F141:F142)</f>
        <v>0</v>
      </c>
      <c r="G140" s="231">
        <f t="shared" ref="G140:N140" si="129">SUM(G141:G142)</f>
        <v>0</v>
      </c>
      <c r="H140" s="73">
        <f t="shared" si="129"/>
        <v>0</v>
      </c>
      <c r="I140" s="87">
        <f t="shared" si="129"/>
        <v>0</v>
      </c>
      <c r="J140" s="129">
        <f t="shared" si="129"/>
        <v>0</v>
      </c>
      <c r="K140" s="73">
        <f t="shared" si="129"/>
        <v>0</v>
      </c>
      <c r="L140" s="93">
        <f t="shared" si="129"/>
        <v>0</v>
      </c>
      <c r="M140" s="231">
        <f t="shared" si="129"/>
        <v>0</v>
      </c>
      <c r="N140" s="73">
        <f t="shared" si="129"/>
        <v>0</v>
      </c>
      <c r="O140" s="87">
        <f>SUM(O141:O142)</f>
        <v>0</v>
      </c>
      <c r="P140" s="311"/>
      <c r="Q140" s="331"/>
    </row>
    <row r="141" spans="1:17" hidden="1" x14ac:dyDescent="0.25">
      <c r="A141" s="30">
        <v>2341</v>
      </c>
      <c r="B141" s="41" t="s">
        <v>136</v>
      </c>
      <c r="C141" s="190">
        <f t="shared" si="100"/>
        <v>0</v>
      </c>
      <c r="D141" s="265"/>
      <c r="E141" s="43"/>
      <c r="F141" s="93">
        <f t="shared" ref="F141:F142" si="130">D141+E141</f>
        <v>0</v>
      </c>
      <c r="G141" s="230"/>
      <c r="H141" s="43"/>
      <c r="I141" s="87">
        <f t="shared" ref="I141:I142" si="131">G141+H141</f>
        <v>0</v>
      </c>
      <c r="J141" s="265"/>
      <c r="K141" s="43"/>
      <c r="L141" s="93">
        <f t="shared" ref="L141:L142" si="132">J141+K141</f>
        <v>0</v>
      </c>
      <c r="M141" s="230"/>
      <c r="N141" s="43"/>
      <c r="O141" s="87">
        <f t="shared" ref="O141:O142" si="133">M141+N141</f>
        <v>0</v>
      </c>
      <c r="P141" s="311"/>
      <c r="Q141" s="331"/>
    </row>
    <row r="142" spans="1:17" ht="24" hidden="1" x14ac:dyDescent="0.25">
      <c r="A142" s="30">
        <v>2344</v>
      </c>
      <c r="B142" s="41" t="s">
        <v>137</v>
      </c>
      <c r="C142" s="190">
        <f t="shared" si="100"/>
        <v>0</v>
      </c>
      <c r="D142" s="265"/>
      <c r="E142" s="43"/>
      <c r="F142" s="93">
        <f t="shared" si="130"/>
        <v>0</v>
      </c>
      <c r="G142" s="230"/>
      <c r="H142" s="43"/>
      <c r="I142" s="87">
        <f t="shared" si="131"/>
        <v>0</v>
      </c>
      <c r="J142" s="265"/>
      <c r="K142" s="43"/>
      <c r="L142" s="93">
        <f t="shared" si="132"/>
        <v>0</v>
      </c>
      <c r="M142" s="230"/>
      <c r="N142" s="43"/>
      <c r="O142" s="87">
        <f t="shared" si="133"/>
        <v>0</v>
      </c>
      <c r="P142" s="311"/>
      <c r="Q142" s="331"/>
    </row>
    <row r="143" spans="1:17" ht="24" x14ac:dyDescent="0.25">
      <c r="A143" s="70">
        <v>2350</v>
      </c>
      <c r="B143" s="55" t="s">
        <v>138</v>
      </c>
      <c r="C143" s="195">
        <f t="shared" si="100"/>
        <v>2287</v>
      </c>
      <c r="D143" s="82">
        <f t="shared" ref="D143" si="134">SUM(D144:D149)</f>
        <v>2287</v>
      </c>
      <c r="E143" s="153">
        <f>SUM(E144:E149)</f>
        <v>0</v>
      </c>
      <c r="F143" s="309">
        <f>SUM(F144:F149)</f>
        <v>2287</v>
      </c>
      <c r="G143" s="229">
        <f t="shared" ref="G143:N143" si="135">SUM(G144:G149)</f>
        <v>0</v>
      </c>
      <c r="H143" s="153">
        <f t="shared" si="135"/>
        <v>0</v>
      </c>
      <c r="I143" s="309">
        <f t="shared" si="135"/>
        <v>0</v>
      </c>
      <c r="J143" s="82">
        <f t="shared" si="135"/>
        <v>0</v>
      </c>
      <c r="K143" s="71">
        <f t="shared" si="135"/>
        <v>0</v>
      </c>
      <c r="L143" s="172">
        <f t="shared" si="135"/>
        <v>0</v>
      </c>
      <c r="M143" s="229">
        <f t="shared" si="135"/>
        <v>0</v>
      </c>
      <c r="N143" s="71">
        <f t="shared" si="135"/>
        <v>0</v>
      </c>
      <c r="O143" s="153">
        <f>SUM(O144:O149)</f>
        <v>0</v>
      </c>
      <c r="P143" s="313"/>
      <c r="Q143" s="331"/>
    </row>
    <row r="144" spans="1:17" hidden="1" x14ac:dyDescent="0.25">
      <c r="A144" s="27">
        <v>2351</v>
      </c>
      <c r="B144" s="38" t="s">
        <v>139</v>
      </c>
      <c r="C144" s="189">
        <f t="shared" si="100"/>
        <v>0</v>
      </c>
      <c r="D144" s="264"/>
      <c r="E144" s="40"/>
      <c r="F144" s="175">
        <f t="shared" ref="F144:F149" si="136">D144+E144</f>
        <v>0</v>
      </c>
      <c r="G144" s="220"/>
      <c r="H144" s="40"/>
      <c r="I144" s="86">
        <f t="shared" ref="I144:I149" si="137">G144+H144</f>
        <v>0</v>
      </c>
      <c r="J144" s="264"/>
      <c r="K144" s="40"/>
      <c r="L144" s="175">
        <f t="shared" ref="L144:L149" si="138">J144+K144</f>
        <v>0</v>
      </c>
      <c r="M144" s="220"/>
      <c r="N144" s="40"/>
      <c r="O144" s="86">
        <f t="shared" ref="O144:O149" si="139">M144+N144</f>
        <v>0</v>
      </c>
      <c r="P144" s="310"/>
      <c r="Q144" s="331"/>
    </row>
    <row r="145" spans="1:17" x14ac:dyDescent="0.25">
      <c r="A145" s="30">
        <v>2352</v>
      </c>
      <c r="B145" s="41" t="s">
        <v>140</v>
      </c>
      <c r="C145" s="190">
        <f t="shared" si="100"/>
        <v>1200</v>
      </c>
      <c r="D145" s="265">
        <v>1200</v>
      </c>
      <c r="E145" s="155"/>
      <c r="F145" s="312">
        <f t="shared" si="136"/>
        <v>1200</v>
      </c>
      <c r="G145" s="230"/>
      <c r="H145" s="155"/>
      <c r="I145" s="312">
        <f t="shared" si="137"/>
        <v>0</v>
      </c>
      <c r="J145" s="265"/>
      <c r="K145" s="43"/>
      <c r="L145" s="93">
        <f t="shared" si="138"/>
        <v>0</v>
      </c>
      <c r="M145" s="230"/>
      <c r="N145" s="43"/>
      <c r="O145" s="87">
        <f t="shared" si="139"/>
        <v>0</v>
      </c>
      <c r="P145" s="311"/>
      <c r="Q145" s="331"/>
    </row>
    <row r="146" spans="1:17" ht="24" hidden="1" x14ac:dyDescent="0.25">
      <c r="A146" s="30">
        <v>2353</v>
      </c>
      <c r="B146" s="41" t="s">
        <v>141</v>
      </c>
      <c r="C146" s="190">
        <f t="shared" si="100"/>
        <v>0</v>
      </c>
      <c r="D146" s="265"/>
      <c r="E146" s="43"/>
      <c r="F146" s="93">
        <f t="shared" si="136"/>
        <v>0</v>
      </c>
      <c r="G146" s="230"/>
      <c r="H146" s="43"/>
      <c r="I146" s="87">
        <f t="shared" si="137"/>
        <v>0</v>
      </c>
      <c r="J146" s="265"/>
      <c r="K146" s="43"/>
      <c r="L146" s="93">
        <f t="shared" si="138"/>
        <v>0</v>
      </c>
      <c r="M146" s="230"/>
      <c r="N146" s="43"/>
      <c r="O146" s="87">
        <f t="shared" si="139"/>
        <v>0</v>
      </c>
      <c r="P146" s="311"/>
      <c r="Q146" s="331"/>
    </row>
    <row r="147" spans="1:17" ht="24" x14ac:dyDescent="0.25">
      <c r="A147" s="30">
        <v>2354</v>
      </c>
      <c r="B147" s="41" t="s">
        <v>142</v>
      </c>
      <c r="C147" s="190">
        <f t="shared" si="100"/>
        <v>817</v>
      </c>
      <c r="D147" s="265">
        <v>817</v>
      </c>
      <c r="E147" s="155"/>
      <c r="F147" s="312">
        <f t="shared" si="136"/>
        <v>817</v>
      </c>
      <c r="G147" s="230"/>
      <c r="H147" s="155"/>
      <c r="I147" s="312">
        <f t="shared" si="137"/>
        <v>0</v>
      </c>
      <c r="J147" s="265"/>
      <c r="K147" s="43"/>
      <c r="L147" s="93">
        <f t="shared" si="138"/>
        <v>0</v>
      </c>
      <c r="M147" s="230"/>
      <c r="N147" s="43"/>
      <c r="O147" s="87">
        <f t="shared" si="139"/>
        <v>0</v>
      </c>
      <c r="P147" s="311"/>
      <c r="Q147" s="331"/>
    </row>
    <row r="148" spans="1:17" ht="24" x14ac:dyDescent="0.25">
      <c r="A148" s="30">
        <v>2355</v>
      </c>
      <c r="B148" s="41" t="s">
        <v>143</v>
      </c>
      <c r="C148" s="190">
        <f t="shared" si="100"/>
        <v>270</v>
      </c>
      <c r="D148" s="265">
        <v>270</v>
      </c>
      <c r="E148" s="155"/>
      <c r="F148" s="312">
        <f t="shared" si="136"/>
        <v>270</v>
      </c>
      <c r="G148" s="230"/>
      <c r="H148" s="155"/>
      <c r="I148" s="312">
        <f t="shared" si="137"/>
        <v>0</v>
      </c>
      <c r="J148" s="265"/>
      <c r="K148" s="43"/>
      <c r="L148" s="93">
        <f t="shared" si="138"/>
        <v>0</v>
      </c>
      <c r="M148" s="230"/>
      <c r="N148" s="43"/>
      <c r="O148" s="87">
        <f t="shared" si="139"/>
        <v>0</v>
      </c>
      <c r="P148" s="311"/>
      <c r="Q148" s="331"/>
    </row>
    <row r="149" spans="1:17" ht="24" hidden="1" x14ac:dyDescent="0.25">
      <c r="A149" s="30">
        <v>2359</v>
      </c>
      <c r="B149" s="41" t="s">
        <v>144</v>
      </c>
      <c r="C149" s="190">
        <f t="shared" si="100"/>
        <v>0</v>
      </c>
      <c r="D149" s="265"/>
      <c r="E149" s="43"/>
      <c r="F149" s="93">
        <f t="shared" si="136"/>
        <v>0</v>
      </c>
      <c r="G149" s="230"/>
      <c r="H149" s="43"/>
      <c r="I149" s="87">
        <f t="shared" si="137"/>
        <v>0</v>
      </c>
      <c r="J149" s="265"/>
      <c r="K149" s="43"/>
      <c r="L149" s="93">
        <f t="shared" si="138"/>
        <v>0</v>
      </c>
      <c r="M149" s="230"/>
      <c r="N149" s="43"/>
      <c r="O149" s="87">
        <f t="shared" si="139"/>
        <v>0</v>
      </c>
      <c r="P149" s="311"/>
      <c r="Q149" s="331"/>
    </row>
    <row r="150" spans="1:17" ht="24.75" hidden="1" customHeight="1" x14ac:dyDescent="0.25">
      <c r="A150" s="72">
        <v>2360</v>
      </c>
      <c r="B150" s="41" t="s">
        <v>145</v>
      </c>
      <c r="C150" s="190">
        <f t="shared" si="100"/>
        <v>0</v>
      </c>
      <c r="D150" s="129">
        <f t="shared" ref="D150" si="140">SUM(D151:D157)</f>
        <v>0</v>
      </c>
      <c r="E150" s="73">
        <f>SUM(E151:E157)</f>
        <v>0</v>
      </c>
      <c r="F150" s="93">
        <f>SUM(F151:F157)</f>
        <v>0</v>
      </c>
      <c r="G150" s="231">
        <f t="shared" ref="G150:N150" si="141">SUM(G151:G157)</f>
        <v>0</v>
      </c>
      <c r="H150" s="73">
        <f t="shared" si="141"/>
        <v>0</v>
      </c>
      <c r="I150" s="87">
        <f t="shared" si="141"/>
        <v>0</v>
      </c>
      <c r="J150" s="129">
        <f t="shared" si="141"/>
        <v>0</v>
      </c>
      <c r="K150" s="73">
        <f t="shared" si="141"/>
        <v>0</v>
      </c>
      <c r="L150" s="93">
        <f t="shared" si="141"/>
        <v>0</v>
      </c>
      <c r="M150" s="231">
        <f t="shared" si="141"/>
        <v>0</v>
      </c>
      <c r="N150" s="73">
        <f t="shared" si="141"/>
        <v>0</v>
      </c>
      <c r="O150" s="87">
        <f>SUM(O151:O157)</f>
        <v>0</v>
      </c>
      <c r="P150" s="311"/>
      <c r="Q150" s="331"/>
    </row>
    <row r="151" spans="1:17" hidden="1" x14ac:dyDescent="0.25">
      <c r="A151" s="29">
        <v>2361</v>
      </c>
      <c r="B151" s="41" t="s">
        <v>146</v>
      </c>
      <c r="C151" s="190">
        <f t="shared" si="100"/>
        <v>0</v>
      </c>
      <c r="D151" s="265"/>
      <c r="E151" s="43"/>
      <c r="F151" s="93">
        <f t="shared" ref="F151:F158" si="142">D151+E151</f>
        <v>0</v>
      </c>
      <c r="G151" s="230"/>
      <c r="H151" s="43"/>
      <c r="I151" s="87">
        <f t="shared" ref="I151:I158" si="143">G151+H151</f>
        <v>0</v>
      </c>
      <c r="J151" s="265"/>
      <c r="K151" s="43"/>
      <c r="L151" s="93">
        <f t="shared" ref="L151:L158" si="144">J151+K151</f>
        <v>0</v>
      </c>
      <c r="M151" s="230"/>
      <c r="N151" s="43"/>
      <c r="O151" s="87">
        <f t="shared" ref="O151:O158" si="145">M151+N151</f>
        <v>0</v>
      </c>
      <c r="P151" s="311"/>
      <c r="Q151" s="331"/>
    </row>
    <row r="152" spans="1:17" ht="24" hidden="1" x14ac:dyDescent="0.25">
      <c r="A152" s="29">
        <v>2362</v>
      </c>
      <c r="B152" s="41" t="s">
        <v>147</v>
      </c>
      <c r="C152" s="190">
        <f t="shared" si="100"/>
        <v>0</v>
      </c>
      <c r="D152" s="265"/>
      <c r="E152" s="43"/>
      <c r="F152" s="93">
        <f t="shared" si="142"/>
        <v>0</v>
      </c>
      <c r="G152" s="230"/>
      <c r="H152" s="43"/>
      <c r="I152" s="87">
        <f t="shared" si="143"/>
        <v>0</v>
      </c>
      <c r="J152" s="265"/>
      <c r="K152" s="43"/>
      <c r="L152" s="93">
        <f t="shared" si="144"/>
        <v>0</v>
      </c>
      <c r="M152" s="230"/>
      <c r="N152" s="43"/>
      <c r="O152" s="87">
        <f t="shared" si="145"/>
        <v>0</v>
      </c>
      <c r="P152" s="311"/>
      <c r="Q152" s="331"/>
    </row>
    <row r="153" spans="1:17" hidden="1" x14ac:dyDescent="0.25">
      <c r="A153" s="29">
        <v>2363</v>
      </c>
      <c r="B153" s="41" t="s">
        <v>148</v>
      </c>
      <c r="C153" s="190">
        <f t="shared" si="100"/>
        <v>0</v>
      </c>
      <c r="D153" s="265"/>
      <c r="E153" s="43"/>
      <c r="F153" s="93">
        <f t="shared" si="142"/>
        <v>0</v>
      </c>
      <c r="G153" s="230"/>
      <c r="H153" s="43"/>
      <c r="I153" s="87">
        <f t="shared" si="143"/>
        <v>0</v>
      </c>
      <c r="J153" s="265"/>
      <c r="K153" s="43"/>
      <c r="L153" s="93">
        <f t="shared" si="144"/>
        <v>0</v>
      </c>
      <c r="M153" s="230"/>
      <c r="N153" s="43"/>
      <c r="O153" s="87">
        <f t="shared" si="145"/>
        <v>0</v>
      </c>
      <c r="P153" s="311"/>
      <c r="Q153" s="331"/>
    </row>
    <row r="154" spans="1:17" hidden="1" x14ac:dyDescent="0.25">
      <c r="A154" s="29">
        <v>2364</v>
      </c>
      <c r="B154" s="41" t="s">
        <v>149</v>
      </c>
      <c r="C154" s="190">
        <f t="shared" si="100"/>
        <v>0</v>
      </c>
      <c r="D154" s="265"/>
      <c r="E154" s="43"/>
      <c r="F154" s="93">
        <f t="shared" si="142"/>
        <v>0</v>
      </c>
      <c r="G154" s="230"/>
      <c r="H154" s="43"/>
      <c r="I154" s="87">
        <f t="shared" si="143"/>
        <v>0</v>
      </c>
      <c r="J154" s="265"/>
      <c r="K154" s="43"/>
      <c r="L154" s="93">
        <f t="shared" si="144"/>
        <v>0</v>
      </c>
      <c r="M154" s="230"/>
      <c r="N154" s="43"/>
      <c r="O154" s="87">
        <f t="shared" si="145"/>
        <v>0</v>
      </c>
      <c r="P154" s="311"/>
      <c r="Q154" s="331"/>
    </row>
    <row r="155" spans="1:17" ht="12.75" hidden="1" customHeight="1" x14ac:dyDescent="0.25">
      <c r="A155" s="29">
        <v>2365</v>
      </c>
      <c r="B155" s="41" t="s">
        <v>150</v>
      </c>
      <c r="C155" s="190">
        <f t="shared" si="100"/>
        <v>0</v>
      </c>
      <c r="D155" s="265"/>
      <c r="E155" s="43"/>
      <c r="F155" s="93">
        <f t="shared" si="142"/>
        <v>0</v>
      </c>
      <c r="G155" s="230"/>
      <c r="H155" s="43"/>
      <c r="I155" s="87">
        <f t="shared" si="143"/>
        <v>0</v>
      </c>
      <c r="J155" s="265"/>
      <c r="K155" s="43"/>
      <c r="L155" s="93">
        <f t="shared" si="144"/>
        <v>0</v>
      </c>
      <c r="M155" s="230"/>
      <c r="N155" s="43"/>
      <c r="O155" s="87">
        <f t="shared" si="145"/>
        <v>0</v>
      </c>
      <c r="P155" s="311"/>
      <c r="Q155" s="331"/>
    </row>
    <row r="156" spans="1:17" ht="36" hidden="1" x14ac:dyDescent="0.25">
      <c r="A156" s="29">
        <v>2366</v>
      </c>
      <c r="B156" s="41" t="s">
        <v>151</v>
      </c>
      <c r="C156" s="190">
        <f t="shared" si="100"/>
        <v>0</v>
      </c>
      <c r="D156" s="265"/>
      <c r="E156" s="43"/>
      <c r="F156" s="93">
        <f t="shared" si="142"/>
        <v>0</v>
      </c>
      <c r="G156" s="230"/>
      <c r="H156" s="43"/>
      <c r="I156" s="87">
        <f t="shared" si="143"/>
        <v>0</v>
      </c>
      <c r="J156" s="265"/>
      <c r="K156" s="43"/>
      <c r="L156" s="93">
        <f t="shared" si="144"/>
        <v>0</v>
      </c>
      <c r="M156" s="230"/>
      <c r="N156" s="43"/>
      <c r="O156" s="87">
        <f t="shared" si="145"/>
        <v>0</v>
      </c>
      <c r="P156" s="311"/>
      <c r="Q156" s="331"/>
    </row>
    <row r="157" spans="1:17" ht="48" hidden="1" x14ac:dyDescent="0.25">
      <c r="A157" s="29">
        <v>2369</v>
      </c>
      <c r="B157" s="41" t="s">
        <v>152</v>
      </c>
      <c r="C157" s="190">
        <f t="shared" si="100"/>
        <v>0</v>
      </c>
      <c r="D157" s="265"/>
      <c r="E157" s="43"/>
      <c r="F157" s="93">
        <f t="shared" si="142"/>
        <v>0</v>
      </c>
      <c r="G157" s="230"/>
      <c r="H157" s="43"/>
      <c r="I157" s="87">
        <f t="shared" si="143"/>
        <v>0</v>
      </c>
      <c r="J157" s="265"/>
      <c r="K157" s="43"/>
      <c r="L157" s="93">
        <f t="shared" si="144"/>
        <v>0</v>
      </c>
      <c r="M157" s="230"/>
      <c r="N157" s="43"/>
      <c r="O157" s="87">
        <f t="shared" si="145"/>
        <v>0</v>
      </c>
      <c r="P157" s="311"/>
      <c r="Q157" s="331"/>
    </row>
    <row r="158" spans="1:17" hidden="1" x14ac:dyDescent="0.25">
      <c r="A158" s="70">
        <v>2370</v>
      </c>
      <c r="B158" s="55" t="s">
        <v>153</v>
      </c>
      <c r="C158" s="195">
        <f t="shared" si="100"/>
        <v>0</v>
      </c>
      <c r="D158" s="262"/>
      <c r="E158" s="74"/>
      <c r="F158" s="172">
        <f t="shared" si="142"/>
        <v>0</v>
      </c>
      <c r="G158" s="232"/>
      <c r="H158" s="74"/>
      <c r="I158" s="153">
        <f t="shared" si="143"/>
        <v>0</v>
      </c>
      <c r="J158" s="262"/>
      <c r="K158" s="74"/>
      <c r="L158" s="172">
        <f t="shared" si="144"/>
        <v>0</v>
      </c>
      <c r="M158" s="232"/>
      <c r="N158" s="74"/>
      <c r="O158" s="153">
        <f t="shared" si="145"/>
        <v>0</v>
      </c>
      <c r="P158" s="313"/>
      <c r="Q158" s="331"/>
    </row>
    <row r="159" spans="1:17" hidden="1" x14ac:dyDescent="0.25">
      <c r="A159" s="70">
        <v>2380</v>
      </c>
      <c r="B159" s="55" t="s">
        <v>154</v>
      </c>
      <c r="C159" s="195">
        <f t="shared" si="100"/>
        <v>0</v>
      </c>
      <c r="D159" s="82">
        <f t="shared" ref="D159:E159" si="146">SUM(D160:D161)</f>
        <v>0</v>
      </c>
      <c r="E159" s="71">
        <f t="shared" si="146"/>
        <v>0</v>
      </c>
      <c r="F159" s="172">
        <f>SUM(F160:F161)</f>
        <v>0</v>
      </c>
      <c r="G159" s="229">
        <f t="shared" ref="G159:N159" si="147">SUM(G160:G161)</f>
        <v>0</v>
      </c>
      <c r="H159" s="71">
        <f t="shared" si="147"/>
        <v>0</v>
      </c>
      <c r="I159" s="153">
        <f t="shared" si="147"/>
        <v>0</v>
      </c>
      <c r="J159" s="82">
        <f t="shared" si="147"/>
        <v>0</v>
      </c>
      <c r="K159" s="71">
        <f t="shared" si="147"/>
        <v>0</v>
      </c>
      <c r="L159" s="172">
        <f t="shared" si="147"/>
        <v>0</v>
      </c>
      <c r="M159" s="229">
        <f t="shared" si="147"/>
        <v>0</v>
      </c>
      <c r="N159" s="71">
        <f t="shared" si="147"/>
        <v>0</v>
      </c>
      <c r="O159" s="153">
        <f>SUM(O160:O161)</f>
        <v>0</v>
      </c>
      <c r="P159" s="313"/>
      <c r="Q159" s="331"/>
    </row>
    <row r="160" spans="1:17" hidden="1" x14ac:dyDescent="0.25">
      <c r="A160" s="26">
        <v>2381</v>
      </c>
      <c r="B160" s="38" t="s">
        <v>155</v>
      </c>
      <c r="C160" s="189">
        <f t="shared" si="100"/>
        <v>0</v>
      </c>
      <c r="D160" s="264"/>
      <c r="E160" s="40"/>
      <c r="F160" s="175">
        <f t="shared" ref="F160:F163" si="148">D160+E160</f>
        <v>0</v>
      </c>
      <c r="G160" s="220"/>
      <c r="H160" s="40"/>
      <c r="I160" s="86">
        <f t="shared" ref="I160:I163" si="149">G160+H160</f>
        <v>0</v>
      </c>
      <c r="J160" s="264"/>
      <c r="K160" s="40"/>
      <c r="L160" s="175">
        <f t="shared" ref="L160:L163" si="150">J160+K160</f>
        <v>0</v>
      </c>
      <c r="M160" s="220"/>
      <c r="N160" s="40"/>
      <c r="O160" s="86">
        <f t="shared" ref="O160:O163" si="151">M160+N160</f>
        <v>0</v>
      </c>
      <c r="P160" s="310"/>
      <c r="Q160" s="331"/>
    </row>
    <row r="161" spans="1:17" ht="24" hidden="1" x14ac:dyDescent="0.25">
      <c r="A161" s="29">
        <v>2389</v>
      </c>
      <c r="B161" s="41" t="s">
        <v>156</v>
      </c>
      <c r="C161" s="190">
        <f t="shared" si="100"/>
        <v>0</v>
      </c>
      <c r="D161" s="265"/>
      <c r="E161" s="43"/>
      <c r="F161" s="93">
        <f t="shared" si="148"/>
        <v>0</v>
      </c>
      <c r="G161" s="230"/>
      <c r="H161" s="43"/>
      <c r="I161" s="87">
        <f t="shared" si="149"/>
        <v>0</v>
      </c>
      <c r="J161" s="265"/>
      <c r="K161" s="43"/>
      <c r="L161" s="93">
        <f t="shared" si="150"/>
        <v>0</v>
      </c>
      <c r="M161" s="230"/>
      <c r="N161" s="43"/>
      <c r="O161" s="87">
        <f t="shared" si="151"/>
        <v>0</v>
      </c>
      <c r="P161" s="311"/>
      <c r="Q161" s="331"/>
    </row>
    <row r="162" spans="1:17" hidden="1" x14ac:dyDescent="0.25">
      <c r="A162" s="70">
        <v>2390</v>
      </c>
      <c r="B162" s="55" t="s">
        <v>157</v>
      </c>
      <c r="C162" s="195">
        <f t="shared" si="100"/>
        <v>0</v>
      </c>
      <c r="D162" s="262"/>
      <c r="E162" s="74"/>
      <c r="F162" s="172">
        <f t="shared" si="148"/>
        <v>0</v>
      </c>
      <c r="G162" s="232"/>
      <c r="H162" s="74"/>
      <c r="I162" s="153">
        <f t="shared" si="149"/>
        <v>0</v>
      </c>
      <c r="J162" s="262"/>
      <c r="K162" s="74"/>
      <c r="L162" s="172">
        <f t="shared" si="150"/>
        <v>0</v>
      </c>
      <c r="M162" s="232"/>
      <c r="N162" s="74"/>
      <c r="O162" s="153">
        <f t="shared" si="151"/>
        <v>0</v>
      </c>
      <c r="P162" s="313"/>
      <c r="Q162" s="331"/>
    </row>
    <row r="163" spans="1:17" hidden="1" x14ac:dyDescent="0.25">
      <c r="A163" s="34">
        <v>2400</v>
      </c>
      <c r="B163" s="69" t="s">
        <v>158</v>
      </c>
      <c r="C163" s="188">
        <f t="shared" si="100"/>
        <v>0</v>
      </c>
      <c r="D163" s="249"/>
      <c r="E163" s="76"/>
      <c r="F163" s="174">
        <f t="shared" si="148"/>
        <v>0</v>
      </c>
      <c r="G163" s="234"/>
      <c r="H163" s="76"/>
      <c r="I163" s="120">
        <f t="shared" si="149"/>
        <v>0</v>
      </c>
      <c r="J163" s="249"/>
      <c r="K163" s="76"/>
      <c r="L163" s="174">
        <f t="shared" si="150"/>
        <v>0</v>
      </c>
      <c r="M163" s="234"/>
      <c r="N163" s="76"/>
      <c r="O163" s="120">
        <f t="shared" si="151"/>
        <v>0</v>
      </c>
      <c r="P163" s="317"/>
      <c r="Q163" s="331"/>
    </row>
    <row r="164" spans="1:17" ht="24" x14ac:dyDescent="0.25">
      <c r="A164" s="34">
        <v>2500</v>
      </c>
      <c r="B164" s="69" t="s">
        <v>159</v>
      </c>
      <c r="C164" s="188">
        <f t="shared" si="100"/>
        <v>180</v>
      </c>
      <c r="D164" s="127">
        <f t="shared" ref="D164:E164" si="152">SUM(D165,D170)</f>
        <v>180</v>
      </c>
      <c r="E164" s="120">
        <f t="shared" si="152"/>
        <v>0</v>
      </c>
      <c r="F164" s="314">
        <f>SUM(F165,F170)</f>
        <v>180</v>
      </c>
      <c r="G164" s="228">
        <f t="shared" ref="G164:O164" si="153">SUM(G165,G170)</f>
        <v>0</v>
      </c>
      <c r="H164" s="120">
        <f t="shared" si="153"/>
        <v>0</v>
      </c>
      <c r="I164" s="314">
        <f t="shared" si="153"/>
        <v>0</v>
      </c>
      <c r="J164" s="127">
        <f t="shared" si="153"/>
        <v>0</v>
      </c>
      <c r="K164" s="36">
        <f t="shared" si="153"/>
        <v>0</v>
      </c>
      <c r="L164" s="174">
        <f t="shared" si="153"/>
        <v>0</v>
      </c>
      <c r="M164" s="228">
        <f t="shared" si="153"/>
        <v>0</v>
      </c>
      <c r="N164" s="36">
        <f t="shared" si="153"/>
        <v>0</v>
      </c>
      <c r="O164" s="120">
        <f t="shared" si="153"/>
        <v>0</v>
      </c>
      <c r="P164" s="440"/>
      <c r="Q164" s="331"/>
    </row>
    <row r="165" spans="1:17" ht="16.5" customHeight="1" x14ac:dyDescent="0.25">
      <c r="A165" s="347">
        <v>2510</v>
      </c>
      <c r="B165" s="38" t="s">
        <v>160</v>
      </c>
      <c r="C165" s="189">
        <f t="shared" si="100"/>
        <v>180</v>
      </c>
      <c r="D165" s="128">
        <f t="shared" ref="D165:E165" si="154">SUM(D166:D169)</f>
        <v>180</v>
      </c>
      <c r="E165" s="86">
        <f t="shared" si="154"/>
        <v>0</v>
      </c>
      <c r="F165" s="315">
        <f>SUM(F166:F169)</f>
        <v>180</v>
      </c>
      <c r="G165" s="233">
        <f t="shared" ref="G165:O165" si="155">SUM(G166:G169)</f>
        <v>0</v>
      </c>
      <c r="H165" s="86">
        <f t="shared" si="155"/>
        <v>0</v>
      </c>
      <c r="I165" s="315">
        <f t="shared" si="155"/>
        <v>0</v>
      </c>
      <c r="J165" s="128">
        <f t="shared" si="155"/>
        <v>0</v>
      </c>
      <c r="K165" s="75">
        <f t="shared" si="155"/>
        <v>0</v>
      </c>
      <c r="L165" s="175">
        <f t="shared" si="155"/>
        <v>0</v>
      </c>
      <c r="M165" s="233">
        <f t="shared" si="155"/>
        <v>0</v>
      </c>
      <c r="N165" s="75">
        <f t="shared" si="155"/>
        <v>0</v>
      </c>
      <c r="O165" s="158">
        <f t="shared" si="155"/>
        <v>0</v>
      </c>
      <c r="P165" s="323"/>
      <c r="Q165" s="331"/>
    </row>
    <row r="166" spans="1:17" ht="24" hidden="1" x14ac:dyDescent="0.25">
      <c r="A166" s="30">
        <v>2512</v>
      </c>
      <c r="B166" s="41" t="s">
        <v>161</v>
      </c>
      <c r="C166" s="190">
        <f t="shared" si="100"/>
        <v>0</v>
      </c>
      <c r="D166" s="265"/>
      <c r="E166" s="43"/>
      <c r="F166" s="93">
        <f t="shared" ref="F166:F171" si="156">D166+E166</f>
        <v>0</v>
      </c>
      <c r="G166" s="230"/>
      <c r="H166" s="43"/>
      <c r="I166" s="87">
        <f t="shared" ref="I166:I171" si="157">G166+H166</f>
        <v>0</v>
      </c>
      <c r="J166" s="265"/>
      <c r="K166" s="43"/>
      <c r="L166" s="93">
        <f t="shared" ref="L166:L171" si="158">J166+K166</f>
        <v>0</v>
      </c>
      <c r="M166" s="230"/>
      <c r="N166" s="43"/>
      <c r="O166" s="87">
        <f t="shared" ref="O166:O171" si="159">M166+N166</f>
        <v>0</v>
      </c>
      <c r="P166" s="311"/>
      <c r="Q166" s="331"/>
    </row>
    <row r="167" spans="1:17" ht="36" hidden="1" x14ac:dyDescent="0.25">
      <c r="A167" s="30">
        <v>2513</v>
      </c>
      <c r="B167" s="41" t="s">
        <v>162</v>
      </c>
      <c r="C167" s="190">
        <f t="shared" si="100"/>
        <v>0</v>
      </c>
      <c r="D167" s="265"/>
      <c r="E167" s="43"/>
      <c r="F167" s="93">
        <f t="shared" si="156"/>
        <v>0</v>
      </c>
      <c r="G167" s="230"/>
      <c r="H167" s="43"/>
      <c r="I167" s="87">
        <f t="shared" si="157"/>
        <v>0</v>
      </c>
      <c r="J167" s="265"/>
      <c r="K167" s="43"/>
      <c r="L167" s="93">
        <f t="shared" si="158"/>
        <v>0</v>
      </c>
      <c r="M167" s="230"/>
      <c r="N167" s="43"/>
      <c r="O167" s="87">
        <f t="shared" si="159"/>
        <v>0</v>
      </c>
      <c r="P167" s="311"/>
      <c r="Q167" s="331"/>
    </row>
    <row r="168" spans="1:17" ht="24" hidden="1" x14ac:dyDescent="0.25">
      <c r="A168" s="30">
        <v>2515</v>
      </c>
      <c r="B168" s="41" t="s">
        <v>163</v>
      </c>
      <c r="C168" s="190">
        <f t="shared" si="100"/>
        <v>0</v>
      </c>
      <c r="D168" s="265"/>
      <c r="E168" s="43"/>
      <c r="F168" s="93">
        <f t="shared" si="156"/>
        <v>0</v>
      </c>
      <c r="G168" s="230"/>
      <c r="H168" s="43"/>
      <c r="I168" s="87">
        <f t="shared" si="157"/>
        <v>0</v>
      </c>
      <c r="J168" s="265"/>
      <c r="K168" s="43"/>
      <c r="L168" s="93">
        <f t="shared" si="158"/>
        <v>0</v>
      </c>
      <c r="M168" s="230"/>
      <c r="N168" s="43"/>
      <c r="O168" s="87">
        <f t="shared" si="159"/>
        <v>0</v>
      </c>
      <c r="P168" s="311"/>
      <c r="Q168" s="331"/>
    </row>
    <row r="169" spans="1:17" ht="24" x14ac:dyDescent="0.25">
      <c r="A169" s="30">
        <v>2519</v>
      </c>
      <c r="B169" s="41" t="s">
        <v>164</v>
      </c>
      <c r="C169" s="190">
        <f t="shared" si="100"/>
        <v>180</v>
      </c>
      <c r="D169" s="265">
        <v>180</v>
      </c>
      <c r="E169" s="155"/>
      <c r="F169" s="312">
        <f t="shared" si="156"/>
        <v>180</v>
      </c>
      <c r="G169" s="230"/>
      <c r="H169" s="155"/>
      <c r="I169" s="312">
        <f t="shared" si="157"/>
        <v>0</v>
      </c>
      <c r="J169" s="265"/>
      <c r="K169" s="43"/>
      <c r="L169" s="93">
        <f t="shared" si="158"/>
        <v>0</v>
      </c>
      <c r="M169" s="230"/>
      <c r="N169" s="43"/>
      <c r="O169" s="87">
        <f t="shared" si="159"/>
        <v>0</v>
      </c>
      <c r="P169" s="311"/>
      <c r="Q169" s="331"/>
    </row>
    <row r="170" spans="1:17" ht="24" hidden="1" x14ac:dyDescent="0.25">
      <c r="A170" s="72">
        <v>2520</v>
      </c>
      <c r="B170" s="41" t="s">
        <v>165</v>
      </c>
      <c r="C170" s="190">
        <f t="shared" si="100"/>
        <v>0</v>
      </c>
      <c r="D170" s="265"/>
      <c r="E170" s="43"/>
      <c r="F170" s="93">
        <f t="shared" si="156"/>
        <v>0</v>
      </c>
      <c r="G170" s="230"/>
      <c r="H170" s="43"/>
      <c r="I170" s="87">
        <f t="shared" si="157"/>
        <v>0</v>
      </c>
      <c r="J170" s="265"/>
      <c r="K170" s="43"/>
      <c r="L170" s="93">
        <f t="shared" si="158"/>
        <v>0</v>
      </c>
      <c r="M170" s="230"/>
      <c r="N170" s="43"/>
      <c r="O170" s="87">
        <f t="shared" si="159"/>
        <v>0</v>
      </c>
      <c r="P170" s="311"/>
      <c r="Q170" s="331"/>
    </row>
    <row r="171" spans="1:17" s="77" customFormat="1" ht="48" hidden="1" x14ac:dyDescent="0.25">
      <c r="A171" s="17">
        <v>2800</v>
      </c>
      <c r="B171" s="38" t="s">
        <v>166</v>
      </c>
      <c r="C171" s="189">
        <f t="shared" si="100"/>
        <v>0</v>
      </c>
      <c r="D171" s="264"/>
      <c r="E171" s="40"/>
      <c r="F171" s="407">
        <f t="shared" si="156"/>
        <v>0</v>
      </c>
      <c r="G171" s="212"/>
      <c r="H171" s="28"/>
      <c r="I171" s="408">
        <f t="shared" si="157"/>
        <v>0</v>
      </c>
      <c r="J171" s="245"/>
      <c r="K171" s="28"/>
      <c r="L171" s="407">
        <f t="shared" si="158"/>
        <v>0</v>
      </c>
      <c r="M171" s="212"/>
      <c r="N171" s="28"/>
      <c r="O171" s="408">
        <f t="shared" si="159"/>
        <v>0</v>
      </c>
      <c r="P171" s="293"/>
      <c r="Q171" s="341"/>
    </row>
    <row r="172" spans="1:17" hidden="1" x14ac:dyDescent="0.25">
      <c r="A172" s="67">
        <v>3000</v>
      </c>
      <c r="B172" s="67" t="s">
        <v>167</v>
      </c>
      <c r="C172" s="200">
        <f t="shared" si="100"/>
        <v>0</v>
      </c>
      <c r="D172" s="134">
        <f t="shared" ref="D172:E172" si="160">SUM(D173,D183)</f>
        <v>0</v>
      </c>
      <c r="E172" s="68">
        <f t="shared" si="160"/>
        <v>0</v>
      </c>
      <c r="F172" s="170">
        <f>SUM(F173,F183)</f>
        <v>0</v>
      </c>
      <c r="G172" s="227">
        <f t="shared" ref="G172:N172" si="161">SUM(G173,G183)</f>
        <v>0</v>
      </c>
      <c r="H172" s="68">
        <f t="shared" si="161"/>
        <v>0</v>
      </c>
      <c r="I172" s="122">
        <f t="shared" si="161"/>
        <v>0</v>
      </c>
      <c r="J172" s="134">
        <f t="shared" si="161"/>
        <v>0</v>
      </c>
      <c r="K172" s="68">
        <f t="shared" si="161"/>
        <v>0</v>
      </c>
      <c r="L172" s="170">
        <f t="shared" si="161"/>
        <v>0</v>
      </c>
      <c r="M172" s="227">
        <f t="shared" si="161"/>
        <v>0</v>
      </c>
      <c r="N172" s="68">
        <f t="shared" si="161"/>
        <v>0</v>
      </c>
      <c r="O172" s="122">
        <f>SUM(O173,O183)</f>
        <v>0</v>
      </c>
      <c r="P172" s="439"/>
      <c r="Q172" s="331"/>
    </row>
    <row r="173" spans="1:17" ht="24" hidden="1" x14ac:dyDescent="0.25">
      <c r="A173" s="34">
        <v>3200</v>
      </c>
      <c r="B173" s="78" t="s">
        <v>168</v>
      </c>
      <c r="C173" s="188">
        <f t="shared" si="100"/>
        <v>0</v>
      </c>
      <c r="D173" s="127">
        <f t="shared" ref="D173:E173" si="162">SUM(D174,D178)</f>
        <v>0</v>
      </c>
      <c r="E173" s="36">
        <f t="shared" si="162"/>
        <v>0</v>
      </c>
      <c r="F173" s="174">
        <f>SUM(F174,F178)</f>
        <v>0</v>
      </c>
      <c r="G173" s="228">
        <f t="shared" ref="G173:O173" si="163">SUM(G174,G178)</f>
        <v>0</v>
      </c>
      <c r="H173" s="36">
        <f t="shared" si="163"/>
        <v>0</v>
      </c>
      <c r="I173" s="120">
        <f t="shared" si="163"/>
        <v>0</v>
      </c>
      <c r="J173" s="127">
        <f t="shared" si="163"/>
        <v>0</v>
      </c>
      <c r="K173" s="36">
        <f t="shared" si="163"/>
        <v>0</v>
      </c>
      <c r="L173" s="174">
        <f t="shared" si="163"/>
        <v>0</v>
      </c>
      <c r="M173" s="228">
        <f t="shared" si="163"/>
        <v>0</v>
      </c>
      <c r="N173" s="36">
        <f t="shared" si="163"/>
        <v>0</v>
      </c>
      <c r="O173" s="121">
        <f t="shared" si="163"/>
        <v>0</v>
      </c>
      <c r="P173" s="440"/>
      <c r="Q173" s="331"/>
    </row>
    <row r="174" spans="1:17" ht="36" hidden="1" x14ac:dyDescent="0.25">
      <c r="A174" s="347">
        <v>3260</v>
      </c>
      <c r="B174" s="38" t="s">
        <v>169</v>
      </c>
      <c r="C174" s="189">
        <f t="shared" si="100"/>
        <v>0</v>
      </c>
      <c r="D174" s="128">
        <f t="shared" ref="D174:E174" si="164">SUM(D175:D177)</f>
        <v>0</v>
      </c>
      <c r="E174" s="75">
        <f t="shared" si="164"/>
        <v>0</v>
      </c>
      <c r="F174" s="175">
        <f>SUM(F175:F177)</f>
        <v>0</v>
      </c>
      <c r="G174" s="233">
        <f t="shared" ref="G174:N174" si="165">SUM(G175:G177)</f>
        <v>0</v>
      </c>
      <c r="H174" s="75">
        <f t="shared" si="165"/>
        <v>0</v>
      </c>
      <c r="I174" s="86">
        <f t="shared" si="165"/>
        <v>0</v>
      </c>
      <c r="J174" s="128">
        <f t="shared" si="165"/>
        <v>0</v>
      </c>
      <c r="K174" s="75">
        <f t="shared" si="165"/>
        <v>0</v>
      </c>
      <c r="L174" s="175">
        <f t="shared" si="165"/>
        <v>0</v>
      </c>
      <c r="M174" s="233">
        <f t="shared" si="165"/>
        <v>0</v>
      </c>
      <c r="N174" s="75">
        <f t="shared" si="165"/>
        <v>0</v>
      </c>
      <c r="O174" s="86">
        <f>SUM(O175:O177)</f>
        <v>0</v>
      </c>
      <c r="P174" s="310"/>
      <c r="Q174" s="331"/>
    </row>
    <row r="175" spans="1:17" ht="24" hidden="1" x14ac:dyDescent="0.25">
      <c r="A175" s="30">
        <v>3261</v>
      </c>
      <c r="B175" s="41" t="s">
        <v>170</v>
      </c>
      <c r="C175" s="190">
        <f t="shared" si="100"/>
        <v>0</v>
      </c>
      <c r="D175" s="265"/>
      <c r="E175" s="43"/>
      <c r="F175" s="93">
        <f t="shared" ref="F175:F177" si="166">D175+E175</f>
        <v>0</v>
      </c>
      <c r="G175" s="230"/>
      <c r="H175" s="43"/>
      <c r="I175" s="87">
        <f t="shared" ref="I175:I177" si="167">G175+H175</f>
        <v>0</v>
      </c>
      <c r="J175" s="265"/>
      <c r="K175" s="43"/>
      <c r="L175" s="93">
        <f t="shared" ref="L175:L177" si="168">J175+K175</f>
        <v>0</v>
      </c>
      <c r="M175" s="230"/>
      <c r="N175" s="43"/>
      <c r="O175" s="87">
        <f t="shared" ref="O175:O177" si="169">M175+N175</f>
        <v>0</v>
      </c>
      <c r="P175" s="311"/>
      <c r="Q175" s="331"/>
    </row>
    <row r="176" spans="1:17" ht="36" hidden="1" x14ac:dyDescent="0.25">
      <c r="A176" s="30">
        <v>3262</v>
      </c>
      <c r="B176" s="41" t="s">
        <v>171</v>
      </c>
      <c r="C176" s="190">
        <f t="shared" si="100"/>
        <v>0</v>
      </c>
      <c r="D176" s="265"/>
      <c r="E176" s="43"/>
      <c r="F176" s="93">
        <f t="shared" si="166"/>
        <v>0</v>
      </c>
      <c r="G176" s="230"/>
      <c r="H176" s="43"/>
      <c r="I176" s="87">
        <f t="shared" si="167"/>
        <v>0</v>
      </c>
      <c r="J176" s="265"/>
      <c r="K176" s="43"/>
      <c r="L176" s="93">
        <f t="shared" si="168"/>
        <v>0</v>
      </c>
      <c r="M176" s="230"/>
      <c r="N176" s="43"/>
      <c r="O176" s="87">
        <f t="shared" si="169"/>
        <v>0</v>
      </c>
      <c r="P176" s="311"/>
      <c r="Q176" s="331"/>
    </row>
    <row r="177" spans="1:17" ht="24" hidden="1" x14ac:dyDescent="0.25">
      <c r="A177" s="30">
        <v>3263</v>
      </c>
      <c r="B177" s="41" t="s">
        <v>172</v>
      </c>
      <c r="C177" s="190">
        <f t="shared" ref="C177:C240" si="170">SUM(F177,I177,L177,O177)</f>
        <v>0</v>
      </c>
      <c r="D177" s="265"/>
      <c r="E177" s="43"/>
      <c r="F177" s="93">
        <f t="shared" si="166"/>
        <v>0</v>
      </c>
      <c r="G177" s="230"/>
      <c r="H177" s="43"/>
      <c r="I177" s="87">
        <f t="shared" si="167"/>
        <v>0</v>
      </c>
      <c r="J177" s="265"/>
      <c r="K177" s="43"/>
      <c r="L177" s="93">
        <f t="shared" si="168"/>
        <v>0</v>
      </c>
      <c r="M177" s="230"/>
      <c r="N177" s="43"/>
      <c r="O177" s="87">
        <f t="shared" si="169"/>
        <v>0</v>
      </c>
      <c r="P177" s="311"/>
      <c r="Q177" s="331"/>
    </row>
    <row r="178" spans="1:17" ht="84" hidden="1" x14ac:dyDescent="0.25">
      <c r="A178" s="347">
        <v>3290</v>
      </c>
      <c r="B178" s="38" t="s">
        <v>300</v>
      </c>
      <c r="C178" s="201">
        <f t="shared" si="170"/>
        <v>0</v>
      </c>
      <c r="D178" s="128">
        <f t="shared" ref="D178:E178" si="171">SUM(D179:D182)</f>
        <v>0</v>
      </c>
      <c r="E178" s="75">
        <f t="shared" si="171"/>
        <v>0</v>
      </c>
      <c r="F178" s="175">
        <f>SUM(F179:F182)</f>
        <v>0</v>
      </c>
      <c r="G178" s="233">
        <f t="shared" ref="G178:O178" si="172">SUM(G179:G182)</f>
        <v>0</v>
      </c>
      <c r="H178" s="75">
        <f t="shared" si="172"/>
        <v>0</v>
      </c>
      <c r="I178" s="86">
        <f t="shared" si="172"/>
        <v>0</v>
      </c>
      <c r="J178" s="128">
        <f t="shared" si="172"/>
        <v>0</v>
      </c>
      <c r="K178" s="75">
        <f t="shared" si="172"/>
        <v>0</v>
      </c>
      <c r="L178" s="175">
        <f t="shared" si="172"/>
        <v>0</v>
      </c>
      <c r="M178" s="233">
        <f t="shared" si="172"/>
        <v>0</v>
      </c>
      <c r="N178" s="75">
        <f t="shared" si="172"/>
        <v>0</v>
      </c>
      <c r="O178" s="159">
        <f t="shared" si="172"/>
        <v>0</v>
      </c>
      <c r="P178" s="320"/>
      <c r="Q178" s="331"/>
    </row>
    <row r="179" spans="1:17" ht="72" hidden="1" x14ac:dyDescent="0.25">
      <c r="A179" s="30">
        <v>3291</v>
      </c>
      <c r="B179" s="41" t="s">
        <v>173</v>
      </c>
      <c r="C179" s="190">
        <f t="shared" si="170"/>
        <v>0</v>
      </c>
      <c r="D179" s="265"/>
      <c r="E179" s="43"/>
      <c r="F179" s="93">
        <f t="shared" ref="F179:F182" si="173">D179+E179</f>
        <v>0</v>
      </c>
      <c r="G179" s="230"/>
      <c r="H179" s="43"/>
      <c r="I179" s="87">
        <f t="shared" ref="I179:I182" si="174">G179+H179</f>
        <v>0</v>
      </c>
      <c r="J179" s="265"/>
      <c r="K179" s="43"/>
      <c r="L179" s="93">
        <f t="shared" ref="L179:L182" si="175">J179+K179</f>
        <v>0</v>
      </c>
      <c r="M179" s="230"/>
      <c r="N179" s="43"/>
      <c r="O179" s="87">
        <f t="shared" ref="O179:O182" si="176">M179+N179</f>
        <v>0</v>
      </c>
      <c r="P179" s="311"/>
      <c r="Q179" s="331"/>
    </row>
    <row r="180" spans="1:17" ht="72" hidden="1" x14ac:dyDescent="0.25">
      <c r="A180" s="30">
        <v>3292</v>
      </c>
      <c r="B180" s="41" t="s">
        <v>174</v>
      </c>
      <c r="C180" s="190">
        <f t="shared" si="170"/>
        <v>0</v>
      </c>
      <c r="D180" s="265"/>
      <c r="E180" s="43"/>
      <c r="F180" s="93">
        <f t="shared" si="173"/>
        <v>0</v>
      </c>
      <c r="G180" s="230"/>
      <c r="H180" s="43"/>
      <c r="I180" s="87">
        <f t="shared" si="174"/>
        <v>0</v>
      </c>
      <c r="J180" s="265"/>
      <c r="K180" s="43"/>
      <c r="L180" s="93">
        <f t="shared" si="175"/>
        <v>0</v>
      </c>
      <c r="M180" s="230"/>
      <c r="N180" s="43"/>
      <c r="O180" s="87">
        <f t="shared" si="176"/>
        <v>0</v>
      </c>
      <c r="P180" s="311"/>
      <c r="Q180" s="331"/>
    </row>
    <row r="181" spans="1:17" ht="72" hidden="1" x14ac:dyDescent="0.25">
      <c r="A181" s="30">
        <v>3293</v>
      </c>
      <c r="B181" s="41" t="s">
        <v>175</v>
      </c>
      <c r="C181" s="190">
        <f t="shared" si="170"/>
        <v>0</v>
      </c>
      <c r="D181" s="265"/>
      <c r="E181" s="43"/>
      <c r="F181" s="93">
        <f t="shared" si="173"/>
        <v>0</v>
      </c>
      <c r="G181" s="230"/>
      <c r="H181" s="43"/>
      <c r="I181" s="87">
        <f t="shared" si="174"/>
        <v>0</v>
      </c>
      <c r="J181" s="265"/>
      <c r="K181" s="43"/>
      <c r="L181" s="93">
        <f t="shared" si="175"/>
        <v>0</v>
      </c>
      <c r="M181" s="230"/>
      <c r="N181" s="43"/>
      <c r="O181" s="87">
        <f t="shared" si="176"/>
        <v>0</v>
      </c>
      <c r="P181" s="311"/>
      <c r="Q181" s="331"/>
    </row>
    <row r="182" spans="1:17" ht="60" hidden="1" x14ac:dyDescent="0.25">
      <c r="A182" s="79">
        <v>3294</v>
      </c>
      <c r="B182" s="41" t="s">
        <v>176</v>
      </c>
      <c r="C182" s="201">
        <f t="shared" si="170"/>
        <v>0</v>
      </c>
      <c r="D182" s="266"/>
      <c r="E182" s="80"/>
      <c r="F182" s="443">
        <f t="shared" si="173"/>
        <v>0</v>
      </c>
      <c r="G182" s="235"/>
      <c r="H182" s="80"/>
      <c r="I182" s="159">
        <f t="shared" si="174"/>
        <v>0</v>
      </c>
      <c r="J182" s="266"/>
      <c r="K182" s="80"/>
      <c r="L182" s="443">
        <f t="shared" si="175"/>
        <v>0</v>
      </c>
      <c r="M182" s="235"/>
      <c r="N182" s="80"/>
      <c r="O182" s="159">
        <f t="shared" si="176"/>
        <v>0</v>
      </c>
      <c r="P182" s="320"/>
      <c r="Q182" s="331"/>
    </row>
    <row r="183" spans="1:17" ht="48" hidden="1" x14ac:dyDescent="0.25">
      <c r="A183" s="49">
        <v>3300</v>
      </c>
      <c r="B183" s="78" t="s">
        <v>177</v>
      </c>
      <c r="C183" s="202">
        <f t="shared" si="170"/>
        <v>0</v>
      </c>
      <c r="D183" s="135">
        <f t="shared" ref="D183:E183" si="177">SUM(D184:D185)</f>
        <v>0</v>
      </c>
      <c r="E183" s="81">
        <f t="shared" si="177"/>
        <v>0</v>
      </c>
      <c r="F183" s="171">
        <f>SUM(F184:F185)</f>
        <v>0</v>
      </c>
      <c r="G183" s="236">
        <f t="shared" ref="G183:O183" si="178">SUM(G184:G185)</f>
        <v>0</v>
      </c>
      <c r="H183" s="81">
        <f t="shared" si="178"/>
        <v>0</v>
      </c>
      <c r="I183" s="121">
        <f t="shared" si="178"/>
        <v>0</v>
      </c>
      <c r="J183" s="135">
        <f t="shared" si="178"/>
        <v>0</v>
      </c>
      <c r="K183" s="81">
        <f t="shared" si="178"/>
        <v>0</v>
      </c>
      <c r="L183" s="171">
        <f t="shared" si="178"/>
        <v>0</v>
      </c>
      <c r="M183" s="236">
        <f t="shared" si="178"/>
        <v>0</v>
      </c>
      <c r="N183" s="81">
        <f t="shared" si="178"/>
        <v>0</v>
      </c>
      <c r="O183" s="121">
        <f t="shared" si="178"/>
        <v>0</v>
      </c>
      <c r="P183" s="440"/>
      <c r="Q183" s="331"/>
    </row>
    <row r="184" spans="1:17" ht="48" hidden="1" x14ac:dyDescent="0.25">
      <c r="A184" s="54">
        <v>3310</v>
      </c>
      <c r="B184" s="55" t="s">
        <v>178</v>
      </c>
      <c r="C184" s="195">
        <f t="shared" si="170"/>
        <v>0</v>
      </c>
      <c r="D184" s="262"/>
      <c r="E184" s="74"/>
      <c r="F184" s="172">
        <f t="shared" ref="F184:F185" si="179">D184+E184</f>
        <v>0</v>
      </c>
      <c r="G184" s="232"/>
      <c r="H184" s="74"/>
      <c r="I184" s="153">
        <f t="shared" ref="I184:I185" si="180">G184+H184</f>
        <v>0</v>
      </c>
      <c r="J184" s="262"/>
      <c r="K184" s="74"/>
      <c r="L184" s="172">
        <f t="shared" ref="L184:L185" si="181">J184+K184</f>
        <v>0</v>
      </c>
      <c r="M184" s="232"/>
      <c r="N184" s="74"/>
      <c r="O184" s="153">
        <f t="shared" ref="O184:O185" si="182">M184+N184</f>
        <v>0</v>
      </c>
      <c r="P184" s="313"/>
      <c r="Q184" s="331"/>
    </row>
    <row r="185" spans="1:17" ht="60" hidden="1" x14ac:dyDescent="0.25">
      <c r="A185" s="27">
        <v>3320</v>
      </c>
      <c r="B185" s="38" t="s">
        <v>179</v>
      </c>
      <c r="C185" s="189">
        <f t="shared" si="170"/>
        <v>0</v>
      </c>
      <c r="D185" s="264"/>
      <c r="E185" s="40"/>
      <c r="F185" s="175">
        <f t="shared" si="179"/>
        <v>0</v>
      </c>
      <c r="G185" s="220"/>
      <c r="H185" s="40"/>
      <c r="I185" s="86">
        <f t="shared" si="180"/>
        <v>0</v>
      </c>
      <c r="J185" s="264"/>
      <c r="K185" s="40"/>
      <c r="L185" s="175">
        <f t="shared" si="181"/>
        <v>0</v>
      </c>
      <c r="M185" s="220"/>
      <c r="N185" s="40"/>
      <c r="O185" s="86">
        <f t="shared" si="182"/>
        <v>0</v>
      </c>
      <c r="P185" s="310"/>
      <c r="Q185" s="331"/>
    </row>
    <row r="186" spans="1:17" hidden="1" x14ac:dyDescent="0.25">
      <c r="A186" s="83">
        <v>4000</v>
      </c>
      <c r="B186" s="67" t="s">
        <v>180</v>
      </c>
      <c r="C186" s="200">
        <f t="shared" si="170"/>
        <v>0</v>
      </c>
      <c r="D186" s="134">
        <f t="shared" ref="D186:E186" si="183">SUM(D187,D190)</f>
        <v>0</v>
      </c>
      <c r="E186" s="68">
        <f t="shared" si="183"/>
        <v>0</v>
      </c>
      <c r="F186" s="170">
        <f>SUM(F187,F190)</f>
        <v>0</v>
      </c>
      <c r="G186" s="227">
        <f t="shared" ref="G186:N186" si="184">SUM(G187,G190)</f>
        <v>0</v>
      </c>
      <c r="H186" s="68">
        <f t="shared" si="184"/>
        <v>0</v>
      </c>
      <c r="I186" s="122">
        <f t="shared" si="184"/>
        <v>0</v>
      </c>
      <c r="J186" s="134">
        <f t="shared" si="184"/>
        <v>0</v>
      </c>
      <c r="K186" s="68">
        <f t="shared" si="184"/>
        <v>0</v>
      </c>
      <c r="L186" s="170">
        <f t="shared" si="184"/>
        <v>0</v>
      </c>
      <c r="M186" s="227">
        <f t="shared" si="184"/>
        <v>0</v>
      </c>
      <c r="N186" s="68">
        <f t="shared" si="184"/>
        <v>0</v>
      </c>
      <c r="O186" s="122">
        <f>SUM(O187,O190)</f>
        <v>0</v>
      </c>
      <c r="P186" s="439"/>
      <c r="Q186" s="331"/>
    </row>
    <row r="187" spans="1:17" ht="24" hidden="1" x14ac:dyDescent="0.25">
      <c r="A187" s="84">
        <v>4200</v>
      </c>
      <c r="B187" s="69" t="s">
        <v>181</v>
      </c>
      <c r="C187" s="188">
        <f t="shared" si="170"/>
        <v>0</v>
      </c>
      <c r="D187" s="127">
        <f t="shared" ref="D187:E187" si="185">SUM(D188,D189)</f>
        <v>0</v>
      </c>
      <c r="E187" s="36">
        <f t="shared" si="185"/>
        <v>0</v>
      </c>
      <c r="F187" s="174">
        <f>SUM(F188,F189)</f>
        <v>0</v>
      </c>
      <c r="G187" s="228">
        <f t="shared" ref="G187:N187" si="186">SUM(G188,G189)</f>
        <v>0</v>
      </c>
      <c r="H187" s="36">
        <f t="shared" si="186"/>
        <v>0</v>
      </c>
      <c r="I187" s="120">
        <f t="shared" si="186"/>
        <v>0</v>
      </c>
      <c r="J187" s="127">
        <f t="shared" si="186"/>
        <v>0</v>
      </c>
      <c r="K187" s="36">
        <f t="shared" si="186"/>
        <v>0</v>
      </c>
      <c r="L187" s="174">
        <f t="shared" si="186"/>
        <v>0</v>
      </c>
      <c r="M187" s="228">
        <f t="shared" si="186"/>
        <v>0</v>
      </c>
      <c r="N187" s="36">
        <f t="shared" si="186"/>
        <v>0</v>
      </c>
      <c r="O187" s="120">
        <f>SUM(O188,O189)</f>
        <v>0</v>
      </c>
      <c r="P187" s="317"/>
      <c r="Q187" s="331"/>
    </row>
    <row r="188" spans="1:17" ht="36" hidden="1" x14ac:dyDescent="0.25">
      <c r="A188" s="347">
        <v>4240</v>
      </c>
      <c r="B188" s="38" t="s">
        <v>182</v>
      </c>
      <c r="C188" s="189">
        <f t="shared" si="170"/>
        <v>0</v>
      </c>
      <c r="D188" s="264"/>
      <c r="E188" s="40"/>
      <c r="F188" s="175">
        <f t="shared" ref="F188:F189" si="187">D188+E188</f>
        <v>0</v>
      </c>
      <c r="G188" s="220"/>
      <c r="H188" s="40"/>
      <c r="I188" s="86">
        <f t="shared" ref="I188:I189" si="188">G188+H188</f>
        <v>0</v>
      </c>
      <c r="J188" s="264"/>
      <c r="K188" s="40"/>
      <c r="L188" s="175">
        <f t="shared" ref="L188:L189" si="189">J188+K188</f>
        <v>0</v>
      </c>
      <c r="M188" s="220"/>
      <c r="N188" s="40"/>
      <c r="O188" s="86">
        <f t="shared" ref="O188:O189" si="190">M188+N188</f>
        <v>0</v>
      </c>
      <c r="P188" s="310"/>
      <c r="Q188" s="331"/>
    </row>
    <row r="189" spans="1:17" ht="24" hidden="1" x14ac:dyDescent="0.25">
      <c r="A189" s="72">
        <v>4250</v>
      </c>
      <c r="B189" s="41" t="s">
        <v>183</v>
      </c>
      <c r="C189" s="190">
        <f t="shared" si="170"/>
        <v>0</v>
      </c>
      <c r="D189" s="265"/>
      <c r="E189" s="43"/>
      <c r="F189" s="93">
        <f t="shared" si="187"/>
        <v>0</v>
      </c>
      <c r="G189" s="230"/>
      <c r="H189" s="43"/>
      <c r="I189" s="87">
        <f t="shared" si="188"/>
        <v>0</v>
      </c>
      <c r="J189" s="265"/>
      <c r="K189" s="43"/>
      <c r="L189" s="93">
        <f t="shared" si="189"/>
        <v>0</v>
      </c>
      <c r="M189" s="230"/>
      <c r="N189" s="43"/>
      <c r="O189" s="87">
        <f t="shared" si="190"/>
        <v>0</v>
      </c>
      <c r="P189" s="311"/>
      <c r="Q189" s="331"/>
    </row>
    <row r="190" spans="1:17" hidden="1" x14ac:dyDescent="0.25">
      <c r="A190" s="34">
        <v>4300</v>
      </c>
      <c r="B190" s="69" t="s">
        <v>184</v>
      </c>
      <c r="C190" s="188">
        <f t="shared" si="170"/>
        <v>0</v>
      </c>
      <c r="D190" s="127">
        <f t="shared" ref="D190:E190" si="191">SUM(D191)</f>
        <v>0</v>
      </c>
      <c r="E190" s="36">
        <f t="shared" si="191"/>
        <v>0</v>
      </c>
      <c r="F190" s="174">
        <f>SUM(F191)</f>
        <v>0</v>
      </c>
      <c r="G190" s="228">
        <f t="shared" ref="G190:N190" si="192">SUM(G191)</f>
        <v>0</v>
      </c>
      <c r="H190" s="36">
        <f t="shared" si="192"/>
        <v>0</v>
      </c>
      <c r="I190" s="120">
        <f t="shared" si="192"/>
        <v>0</v>
      </c>
      <c r="J190" s="127">
        <f t="shared" si="192"/>
        <v>0</v>
      </c>
      <c r="K190" s="36">
        <f t="shared" si="192"/>
        <v>0</v>
      </c>
      <c r="L190" s="174">
        <f t="shared" si="192"/>
        <v>0</v>
      </c>
      <c r="M190" s="228">
        <f t="shared" si="192"/>
        <v>0</v>
      </c>
      <c r="N190" s="36">
        <f t="shared" si="192"/>
        <v>0</v>
      </c>
      <c r="O190" s="120">
        <f>SUM(O191)</f>
        <v>0</v>
      </c>
      <c r="P190" s="317"/>
      <c r="Q190" s="331"/>
    </row>
    <row r="191" spans="1:17" ht="24" hidden="1" x14ac:dyDescent="0.25">
      <c r="A191" s="347">
        <v>4310</v>
      </c>
      <c r="B191" s="38" t="s">
        <v>185</v>
      </c>
      <c r="C191" s="189">
        <f t="shared" si="170"/>
        <v>0</v>
      </c>
      <c r="D191" s="128">
        <f t="shared" ref="D191:E191" si="193">SUM(D192:D192)</f>
        <v>0</v>
      </c>
      <c r="E191" s="75">
        <f t="shared" si="193"/>
        <v>0</v>
      </c>
      <c r="F191" s="175">
        <f>SUM(F192:F192)</f>
        <v>0</v>
      </c>
      <c r="G191" s="233">
        <f t="shared" ref="G191:N191" si="194">SUM(G192:G192)</f>
        <v>0</v>
      </c>
      <c r="H191" s="75">
        <f t="shared" si="194"/>
        <v>0</v>
      </c>
      <c r="I191" s="86">
        <f t="shared" si="194"/>
        <v>0</v>
      </c>
      <c r="J191" s="128">
        <f t="shared" si="194"/>
        <v>0</v>
      </c>
      <c r="K191" s="75">
        <f t="shared" si="194"/>
        <v>0</v>
      </c>
      <c r="L191" s="175">
        <f t="shared" si="194"/>
        <v>0</v>
      </c>
      <c r="M191" s="233">
        <f t="shared" si="194"/>
        <v>0</v>
      </c>
      <c r="N191" s="75">
        <f t="shared" si="194"/>
        <v>0</v>
      </c>
      <c r="O191" s="86">
        <f>SUM(O192:O192)</f>
        <v>0</v>
      </c>
      <c r="P191" s="310"/>
      <c r="Q191" s="331"/>
    </row>
    <row r="192" spans="1:17" ht="36" hidden="1" x14ac:dyDescent="0.25">
      <c r="A192" s="30">
        <v>4311</v>
      </c>
      <c r="B192" s="41" t="s">
        <v>186</v>
      </c>
      <c r="C192" s="190">
        <f t="shared" si="170"/>
        <v>0</v>
      </c>
      <c r="D192" s="265"/>
      <c r="E192" s="43"/>
      <c r="F192" s="93">
        <f>D192+E192</f>
        <v>0</v>
      </c>
      <c r="G192" s="230"/>
      <c r="H192" s="43"/>
      <c r="I192" s="87">
        <f>G192+H192</f>
        <v>0</v>
      </c>
      <c r="J192" s="265"/>
      <c r="K192" s="43"/>
      <c r="L192" s="93">
        <f>J192+K192</f>
        <v>0</v>
      </c>
      <c r="M192" s="230"/>
      <c r="N192" s="43"/>
      <c r="O192" s="87">
        <f>M192+N192</f>
        <v>0</v>
      </c>
      <c r="P192" s="311"/>
      <c r="Q192" s="331"/>
    </row>
    <row r="193" spans="1:17" s="19" customFormat="1" ht="24" x14ac:dyDescent="0.25">
      <c r="A193" s="85"/>
      <c r="B193" s="17" t="s">
        <v>187</v>
      </c>
      <c r="C193" s="199">
        <f t="shared" si="170"/>
        <v>2260</v>
      </c>
      <c r="D193" s="133">
        <f t="shared" ref="D193:E193" si="195">SUM(D194,D229,D268)</f>
        <v>2260</v>
      </c>
      <c r="E193" s="278">
        <f t="shared" si="195"/>
        <v>0</v>
      </c>
      <c r="F193" s="306">
        <f>SUM(F194,F229,F268)</f>
        <v>2260</v>
      </c>
      <c r="G193" s="226">
        <f t="shared" ref="G193:N193" si="196">SUM(G194,G229,G268)</f>
        <v>0</v>
      </c>
      <c r="H193" s="278">
        <f t="shared" si="196"/>
        <v>0</v>
      </c>
      <c r="I193" s="306">
        <f t="shared" si="196"/>
        <v>0</v>
      </c>
      <c r="J193" s="133">
        <f t="shared" si="196"/>
        <v>0</v>
      </c>
      <c r="K193" s="66">
        <f t="shared" si="196"/>
        <v>0</v>
      </c>
      <c r="L193" s="169">
        <f t="shared" si="196"/>
        <v>0</v>
      </c>
      <c r="M193" s="226">
        <f t="shared" si="196"/>
        <v>0</v>
      </c>
      <c r="N193" s="66">
        <f t="shared" si="196"/>
        <v>0</v>
      </c>
      <c r="O193" s="161">
        <f>SUM(O194,O229,O268)</f>
        <v>0</v>
      </c>
      <c r="P193" s="444"/>
      <c r="Q193" s="182"/>
    </row>
    <row r="194" spans="1:17" x14ac:dyDescent="0.25">
      <c r="A194" s="67">
        <v>5000</v>
      </c>
      <c r="B194" s="67" t="s">
        <v>188</v>
      </c>
      <c r="C194" s="200">
        <f t="shared" si="170"/>
        <v>2260</v>
      </c>
      <c r="D194" s="134">
        <f t="shared" ref="D194:E194" si="197">D195+D203</f>
        <v>2260</v>
      </c>
      <c r="E194" s="122">
        <f t="shared" si="197"/>
        <v>0</v>
      </c>
      <c r="F194" s="307">
        <f>F195+F203</f>
        <v>2260</v>
      </c>
      <c r="G194" s="227">
        <f t="shared" ref="G194:N194" si="198">G195+G203</f>
        <v>0</v>
      </c>
      <c r="H194" s="122">
        <f t="shared" si="198"/>
        <v>0</v>
      </c>
      <c r="I194" s="307">
        <f t="shared" si="198"/>
        <v>0</v>
      </c>
      <c r="J194" s="134">
        <f t="shared" si="198"/>
        <v>0</v>
      </c>
      <c r="K194" s="68">
        <f t="shared" si="198"/>
        <v>0</v>
      </c>
      <c r="L194" s="170">
        <f t="shared" si="198"/>
        <v>0</v>
      </c>
      <c r="M194" s="227">
        <f t="shared" si="198"/>
        <v>0</v>
      </c>
      <c r="N194" s="68">
        <f t="shared" si="198"/>
        <v>0</v>
      </c>
      <c r="O194" s="122">
        <f>O195+O203</f>
        <v>0</v>
      </c>
      <c r="P194" s="439"/>
      <c r="Q194" s="331"/>
    </row>
    <row r="195" spans="1:17" hidden="1" x14ac:dyDescent="0.25">
      <c r="A195" s="34">
        <v>5100</v>
      </c>
      <c r="B195" s="69" t="s">
        <v>189</v>
      </c>
      <c r="C195" s="188">
        <f t="shared" si="170"/>
        <v>0</v>
      </c>
      <c r="D195" s="127">
        <f t="shared" ref="D195:E195" si="199">D196+D197+D200+D201+D202</f>
        <v>0</v>
      </c>
      <c r="E195" s="36">
        <f t="shared" si="199"/>
        <v>0</v>
      </c>
      <c r="F195" s="174">
        <f>F196+F197+F200+F201+F202</f>
        <v>0</v>
      </c>
      <c r="G195" s="228">
        <f t="shared" ref="G195:N195" si="200">G196+G197+G200+G201+G202</f>
        <v>0</v>
      </c>
      <c r="H195" s="36">
        <f t="shared" si="200"/>
        <v>0</v>
      </c>
      <c r="I195" s="120">
        <f t="shared" si="200"/>
        <v>0</v>
      </c>
      <c r="J195" s="127">
        <f t="shared" si="200"/>
        <v>0</v>
      </c>
      <c r="K195" s="36">
        <f t="shared" si="200"/>
        <v>0</v>
      </c>
      <c r="L195" s="174">
        <f t="shared" si="200"/>
        <v>0</v>
      </c>
      <c r="M195" s="228">
        <f t="shared" si="200"/>
        <v>0</v>
      </c>
      <c r="N195" s="36">
        <f t="shared" si="200"/>
        <v>0</v>
      </c>
      <c r="O195" s="120">
        <f>O196+O197+O200+O201+O202</f>
        <v>0</v>
      </c>
      <c r="P195" s="317"/>
      <c r="Q195" s="331"/>
    </row>
    <row r="196" spans="1:17" hidden="1" x14ac:dyDescent="0.25">
      <c r="A196" s="347">
        <v>5110</v>
      </c>
      <c r="B196" s="38" t="s">
        <v>190</v>
      </c>
      <c r="C196" s="189">
        <f t="shared" si="170"/>
        <v>0</v>
      </c>
      <c r="D196" s="264"/>
      <c r="E196" s="40"/>
      <c r="F196" s="175">
        <f>D196+E196</f>
        <v>0</v>
      </c>
      <c r="G196" s="220"/>
      <c r="H196" s="40"/>
      <c r="I196" s="86">
        <f>G196+H196</f>
        <v>0</v>
      </c>
      <c r="J196" s="264"/>
      <c r="K196" s="40"/>
      <c r="L196" s="175">
        <f>J196+K196</f>
        <v>0</v>
      </c>
      <c r="M196" s="220"/>
      <c r="N196" s="40"/>
      <c r="O196" s="86">
        <f>M196+N196</f>
        <v>0</v>
      </c>
      <c r="P196" s="310"/>
      <c r="Q196" s="331"/>
    </row>
    <row r="197" spans="1:17" ht="24" hidden="1" x14ac:dyDescent="0.25">
      <c r="A197" s="72">
        <v>5120</v>
      </c>
      <c r="B197" s="41" t="s">
        <v>191</v>
      </c>
      <c r="C197" s="190">
        <f t="shared" si="170"/>
        <v>0</v>
      </c>
      <c r="D197" s="129">
        <f t="shared" ref="D197:E197" si="201">D198+D199</f>
        <v>0</v>
      </c>
      <c r="E197" s="73">
        <f t="shared" si="201"/>
        <v>0</v>
      </c>
      <c r="F197" s="93">
        <f>F198+F199</f>
        <v>0</v>
      </c>
      <c r="G197" s="231">
        <f t="shared" ref="G197:O197" si="202">G198+G199</f>
        <v>0</v>
      </c>
      <c r="H197" s="73">
        <f t="shared" si="202"/>
        <v>0</v>
      </c>
      <c r="I197" s="87">
        <f t="shared" si="202"/>
        <v>0</v>
      </c>
      <c r="J197" s="129">
        <f t="shared" si="202"/>
        <v>0</v>
      </c>
      <c r="K197" s="73">
        <f t="shared" si="202"/>
        <v>0</v>
      </c>
      <c r="L197" s="93">
        <f t="shared" si="202"/>
        <v>0</v>
      </c>
      <c r="M197" s="231">
        <f t="shared" si="202"/>
        <v>0</v>
      </c>
      <c r="N197" s="73">
        <f t="shared" si="202"/>
        <v>0</v>
      </c>
      <c r="O197" s="87">
        <f t="shared" si="202"/>
        <v>0</v>
      </c>
      <c r="P197" s="311"/>
      <c r="Q197" s="331"/>
    </row>
    <row r="198" spans="1:17" hidden="1" x14ac:dyDescent="0.25">
      <c r="A198" s="30">
        <v>5121</v>
      </c>
      <c r="B198" s="41" t="s">
        <v>192</v>
      </c>
      <c r="C198" s="190">
        <f t="shared" si="170"/>
        <v>0</v>
      </c>
      <c r="D198" s="265"/>
      <c r="E198" s="43"/>
      <c r="F198" s="93">
        <f t="shared" ref="F198:F202" si="203">D198+E198</f>
        <v>0</v>
      </c>
      <c r="G198" s="230"/>
      <c r="H198" s="43"/>
      <c r="I198" s="87">
        <f t="shared" ref="I198:I202" si="204">G198+H198</f>
        <v>0</v>
      </c>
      <c r="J198" s="265"/>
      <c r="K198" s="43"/>
      <c r="L198" s="93">
        <f t="shared" ref="L198:L202" si="205">J198+K198</f>
        <v>0</v>
      </c>
      <c r="M198" s="230"/>
      <c r="N198" s="43"/>
      <c r="O198" s="87">
        <f t="shared" ref="O198:O202" si="206">M198+N198</f>
        <v>0</v>
      </c>
      <c r="P198" s="311"/>
      <c r="Q198" s="331"/>
    </row>
    <row r="199" spans="1:17" ht="24" hidden="1" x14ac:dyDescent="0.25">
      <c r="A199" s="30">
        <v>5129</v>
      </c>
      <c r="B199" s="41" t="s">
        <v>193</v>
      </c>
      <c r="C199" s="190">
        <f t="shared" si="170"/>
        <v>0</v>
      </c>
      <c r="D199" s="265"/>
      <c r="E199" s="43"/>
      <c r="F199" s="93">
        <f t="shared" si="203"/>
        <v>0</v>
      </c>
      <c r="G199" s="230"/>
      <c r="H199" s="43"/>
      <c r="I199" s="87">
        <f t="shared" si="204"/>
        <v>0</v>
      </c>
      <c r="J199" s="265"/>
      <c r="K199" s="43"/>
      <c r="L199" s="93">
        <f t="shared" si="205"/>
        <v>0</v>
      </c>
      <c r="M199" s="230"/>
      <c r="N199" s="43"/>
      <c r="O199" s="87">
        <f t="shared" si="206"/>
        <v>0</v>
      </c>
      <c r="P199" s="311"/>
      <c r="Q199" s="331"/>
    </row>
    <row r="200" spans="1:17" hidden="1" x14ac:dyDescent="0.25">
      <c r="A200" s="72">
        <v>5130</v>
      </c>
      <c r="B200" s="41" t="s">
        <v>194</v>
      </c>
      <c r="C200" s="190">
        <f t="shared" si="170"/>
        <v>0</v>
      </c>
      <c r="D200" s="265"/>
      <c r="E200" s="43"/>
      <c r="F200" s="93">
        <f t="shared" si="203"/>
        <v>0</v>
      </c>
      <c r="G200" s="230"/>
      <c r="H200" s="43"/>
      <c r="I200" s="87">
        <f t="shared" si="204"/>
        <v>0</v>
      </c>
      <c r="J200" s="265"/>
      <c r="K200" s="43"/>
      <c r="L200" s="93">
        <f t="shared" si="205"/>
        <v>0</v>
      </c>
      <c r="M200" s="230"/>
      <c r="N200" s="43"/>
      <c r="O200" s="87">
        <f t="shared" si="206"/>
        <v>0</v>
      </c>
      <c r="P200" s="311"/>
      <c r="Q200" s="331"/>
    </row>
    <row r="201" spans="1:17" hidden="1" x14ac:dyDescent="0.25">
      <c r="A201" s="72">
        <v>5140</v>
      </c>
      <c r="B201" s="41" t="s">
        <v>195</v>
      </c>
      <c r="C201" s="190">
        <f t="shared" si="170"/>
        <v>0</v>
      </c>
      <c r="D201" s="265"/>
      <c r="E201" s="43"/>
      <c r="F201" s="93">
        <f t="shared" si="203"/>
        <v>0</v>
      </c>
      <c r="G201" s="230"/>
      <c r="H201" s="43"/>
      <c r="I201" s="87">
        <f t="shared" si="204"/>
        <v>0</v>
      </c>
      <c r="J201" s="265"/>
      <c r="K201" s="43"/>
      <c r="L201" s="93">
        <f t="shared" si="205"/>
        <v>0</v>
      </c>
      <c r="M201" s="230"/>
      <c r="N201" s="43"/>
      <c r="O201" s="87">
        <f t="shared" si="206"/>
        <v>0</v>
      </c>
      <c r="P201" s="311"/>
      <c r="Q201" s="331"/>
    </row>
    <row r="202" spans="1:17" ht="24" hidden="1" x14ac:dyDescent="0.25">
      <c r="A202" s="72">
        <v>5170</v>
      </c>
      <c r="B202" s="41" t="s">
        <v>196</v>
      </c>
      <c r="C202" s="190">
        <f t="shared" si="170"/>
        <v>0</v>
      </c>
      <c r="D202" s="265"/>
      <c r="E202" s="43"/>
      <c r="F202" s="93">
        <f t="shared" si="203"/>
        <v>0</v>
      </c>
      <c r="G202" s="230"/>
      <c r="H202" s="43"/>
      <c r="I202" s="87">
        <f t="shared" si="204"/>
        <v>0</v>
      </c>
      <c r="J202" s="265"/>
      <c r="K202" s="43"/>
      <c r="L202" s="93">
        <f t="shared" si="205"/>
        <v>0</v>
      </c>
      <c r="M202" s="230"/>
      <c r="N202" s="43"/>
      <c r="O202" s="87">
        <f t="shared" si="206"/>
        <v>0</v>
      </c>
      <c r="P202" s="311"/>
      <c r="Q202" s="331"/>
    </row>
    <row r="203" spans="1:17" x14ac:dyDescent="0.25">
      <c r="A203" s="34">
        <v>5200</v>
      </c>
      <c r="B203" s="69" t="s">
        <v>197</v>
      </c>
      <c r="C203" s="188">
        <f t="shared" si="170"/>
        <v>2260</v>
      </c>
      <c r="D203" s="127">
        <f t="shared" ref="D203:E203" si="207">D204+D214+D215+D224+D225+D226+D228</f>
        <v>2260</v>
      </c>
      <c r="E203" s="120">
        <f t="shared" si="207"/>
        <v>0</v>
      </c>
      <c r="F203" s="314">
        <f>F204+F214+F215+F224+F225+F226+F228</f>
        <v>2260</v>
      </c>
      <c r="G203" s="228">
        <f t="shared" ref="G203:O203" si="208">G204+G214+G215+G224+G225+G226+G228</f>
        <v>0</v>
      </c>
      <c r="H203" s="120">
        <f t="shared" si="208"/>
        <v>0</v>
      </c>
      <c r="I203" s="314">
        <f t="shared" si="208"/>
        <v>0</v>
      </c>
      <c r="J203" s="127">
        <f t="shared" si="208"/>
        <v>0</v>
      </c>
      <c r="K203" s="36">
        <f t="shared" si="208"/>
        <v>0</v>
      </c>
      <c r="L203" s="174">
        <f t="shared" si="208"/>
        <v>0</v>
      </c>
      <c r="M203" s="228">
        <f t="shared" si="208"/>
        <v>0</v>
      </c>
      <c r="N203" s="36">
        <f t="shared" si="208"/>
        <v>0</v>
      </c>
      <c r="O203" s="120">
        <f t="shared" si="208"/>
        <v>0</v>
      </c>
      <c r="P203" s="317"/>
      <c r="Q203" s="331"/>
    </row>
    <row r="204" spans="1:17" hidden="1" x14ac:dyDescent="0.25">
      <c r="A204" s="70">
        <v>5210</v>
      </c>
      <c r="B204" s="55" t="s">
        <v>198</v>
      </c>
      <c r="C204" s="195">
        <f t="shared" si="170"/>
        <v>0</v>
      </c>
      <c r="D204" s="82">
        <f>SUM(D205:D213)</f>
        <v>0</v>
      </c>
      <c r="E204" s="71">
        <f>SUM(E205:E213)</f>
        <v>0</v>
      </c>
      <c r="F204" s="172">
        <f t="shared" ref="F204:N204" si="209">SUM(F205:F213)</f>
        <v>0</v>
      </c>
      <c r="G204" s="229">
        <f t="shared" si="209"/>
        <v>0</v>
      </c>
      <c r="H204" s="71">
        <f t="shared" si="209"/>
        <v>0</v>
      </c>
      <c r="I204" s="153">
        <f t="shared" si="209"/>
        <v>0</v>
      </c>
      <c r="J204" s="82">
        <f t="shared" si="209"/>
        <v>0</v>
      </c>
      <c r="K204" s="71">
        <f t="shared" si="209"/>
        <v>0</v>
      </c>
      <c r="L204" s="172">
        <f t="shared" si="209"/>
        <v>0</v>
      </c>
      <c r="M204" s="229">
        <f t="shared" si="209"/>
        <v>0</v>
      </c>
      <c r="N204" s="71">
        <f t="shared" si="209"/>
        <v>0</v>
      </c>
      <c r="O204" s="153">
        <f>SUM(O205:O213)</f>
        <v>0</v>
      </c>
      <c r="P204" s="313"/>
      <c r="Q204" s="331"/>
    </row>
    <row r="205" spans="1:17" hidden="1" x14ac:dyDescent="0.25">
      <c r="A205" s="27">
        <v>5211</v>
      </c>
      <c r="B205" s="38" t="s">
        <v>199</v>
      </c>
      <c r="C205" s="189">
        <f t="shared" si="170"/>
        <v>0</v>
      </c>
      <c r="D205" s="264"/>
      <c r="E205" s="40"/>
      <c r="F205" s="175">
        <f t="shared" ref="F205:F214" si="210">D205+E205</f>
        <v>0</v>
      </c>
      <c r="G205" s="220"/>
      <c r="H205" s="40"/>
      <c r="I205" s="86">
        <f t="shared" ref="I205:I214" si="211">G205+H205</f>
        <v>0</v>
      </c>
      <c r="J205" s="264"/>
      <c r="K205" s="40"/>
      <c r="L205" s="175">
        <f t="shared" ref="L205:L214" si="212">J205+K205</f>
        <v>0</v>
      </c>
      <c r="M205" s="220"/>
      <c r="N205" s="40"/>
      <c r="O205" s="86">
        <f t="shared" ref="O205:O214" si="213">M205+N205</f>
        <v>0</v>
      </c>
      <c r="P205" s="310"/>
      <c r="Q205" s="331"/>
    </row>
    <row r="206" spans="1:17" hidden="1" x14ac:dyDescent="0.25">
      <c r="A206" s="30">
        <v>5212</v>
      </c>
      <c r="B206" s="41" t="s">
        <v>200</v>
      </c>
      <c r="C206" s="190">
        <f t="shared" si="170"/>
        <v>0</v>
      </c>
      <c r="D206" s="265"/>
      <c r="E206" s="43"/>
      <c r="F206" s="93">
        <f t="shared" si="210"/>
        <v>0</v>
      </c>
      <c r="G206" s="230"/>
      <c r="H206" s="43"/>
      <c r="I206" s="87">
        <f t="shared" si="211"/>
        <v>0</v>
      </c>
      <c r="J206" s="265"/>
      <c r="K206" s="43"/>
      <c r="L206" s="93">
        <f t="shared" si="212"/>
        <v>0</v>
      </c>
      <c r="M206" s="230"/>
      <c r="N206" s="43"/>
      <c r="O206" s="87">
        <f t="shared" si="213"/>
        <v>0</v>
      </c>
      <c r="P206" s="311"/>
      <c r="Q206" s="331"/>
    </row>
    <row r="207" spans="1:17" hidden="1" x14ac:dyDescent="0.25">
      <c r="A207" s="30">
        <v>5213</v>
      </c>
      <c r="B207" s="41" t="s">
        <v>201</v>
      </c>
      <c r="C207" s="190">
        <f t="shared" si="170"/>
        <v>0</v>
      </c>
      <c r="D207" s="265"/>
      <c r="E207" s="43"/>
      <c r="F207" s="93">
        <f t="shared" si="210"/>
        <v>0</v>
      </c>
      <c r="G207" s="230"/>
      <c r="H207" s="43"/>
      <c r="I207" s="87">
        <f t="shared" si="211"/>
        <v>0</v>
      </c>
      <c r="J207" s="265"/>
      <c r="K207" s="43"/>
      <c r="L207" s="93">
        <f t="shared" si="212"/>
        <v>0</v>
      </c>
      <c r="M207" s="230"/>
      <c r="N207" s="43"/>
      <c r="O207" s="87">
        <f t="shared" si="213"/>
        <v>0</v>
      </c>
      <c r="P207" s="311"/>
      <c r="Q207" s="331"/>
    </row>
    <row r="208" spans="1:17" hidden="1" x14ac:dyDescent="0.25">
      <c r="A208" s="30">
        <v>5214</v>
      </c>
      <c r="B208" s="41" t="s">
        <v>202</v>
      </c>
      <c r="C208" s="190">
        <f t="shared" si="170"/>
        <v>0</v>
      </c>
      <c r="D208" s="265"/>
      <c r="E208" s="43"/>
      <c r="F208" s="93">
        <f t="shared" si="210"/>
        <v>0</v>
      </c>
      <c r="G208" s="230"/>
      <c r="H208" s="43"/>
      <c r="I208" s="87">
        <f t="shared" si="211"/>
        <v>0</v>
      </c>
      <c r="J208" s="265"/>
      <c r="K208" s="43"/>
      <c r="L208" s="93">
        <f t="shared" si="212"/>
        <v>0</v>
      </c>
      <c r="M208" s="230"/>
      <c r="N208" s="43"/>
      <c r="O208" s="87">
        <f t="shared" si="213"/>
        <v>0</v>
      </c>
      <c r="P208" s="311"/>
      <c r="Q208" s="331"/>
    </row>
    <row r="209" spans="1:17" hidden="1" x14ac:dyDescent="0.25">
      <c r="A209" s="30">
        <v>5215</v>
      </c>
      <c r="B209" s="41" t="s">
        <v>203</v>
      </c>
      <c r="C209" s="190">
        <f t="shared" si="170"/>
        <v>0</v>
      </c>
      <c r="D209" s="265"/>
      <c r="E209" s="43"/>
      <c r="F209" s="93">
        <f t="shared" si="210"/>
        <v>0</v>
      </c>
      <c r="G209" s="230"/>
      <c r="H209" s="43"/>
      <c r="I209" s="87">
        <f t="shared" si="211"/>
        <v>0</v>
      </c>
      <c r="J209" s="265"/>
      <c r="K209" s="43"/>
      <c r="L209" s="93">
        <f t="shared" si="212"/>
        <v>0</v>
      </c>
      <c r="M209" s="230"/>
      <c r="N209" s="43"/>
      <c r="O209" s="87">
        <f t="shared" si="213"/>
        <v>0</v>
      </c>
      <c r="P209" s="311"/>
      <c r="Q209" s="331"/>
    </row>
    <row r="210" spans="1:17" ht="24" hidden="1" x14ac:dyDescent="0.25">
      <c r="A210" s="30">
        <v>5216</v>
      </c>
      <c r="B210" s="41" t="s">
        <v>204</v>
      </c>
      <c r="C210" s="190">
        <f t="shared" si="170"/>
        <v>0</v>
      </c>
      <c r="D210" s="265"/>
      <c r="E210" s="43"/>
      <c r="F210" s="93">
        <f t="shared" si="210"/>
        <v>0</v>
      </c>
      <c r="G210" s="230"/>
      <c r="H210" s="43"/>
      <c r="I210" s="87">
        <f t="shared" si="211"/>
        <v>0</v>
      </c>
      <c r="J210" s="265"/>
      <c r="K210" s="43"/>
      <c r="L210" s="93">
        <f t="shared" si="212"/>
        <v>0</v>
      </c>
      <c r="M210" s="230"/>
      <c r="N210" s="43"/>
      <c r="O210" s="87">
        <f t="shared" si="213"/>
        <v>0</v>
      </c>
      <c r="P210" s="311"/>
      <c r="Q210" s="331"/>
    </row>
    <row r="211" spans="1:17" hidden="1" x14ac:dyDescent="0.25">
      <c r="A211" s="30">
        <v>5217</v>
      </c>
      <c r="B211" s="41" t="s">
        <v>205</v>
      </c>
      <c r="C211" s="190">
        <f t="shared" si="170"/>
        <v>0</v>
      </c>
      <c r="D211" s="265"/>
      <c r="E211" s="43"/>
      <c r="F211" s="93">
        <f t="shared" si="210"/>
        <v>0</v>
      </c>
      <c r="G211" s="230"/>
      <c r="H211" s="43"/>
      <c r="I211" s="87">
        <f t="shared" si="211"/>
        <v>0</v>
      </c>
      <c r="J211" s="265"/>
      <c r="K211" s="43"/>
      <c r="L211" s="93">
        <f t="shared" si="212"/>
        <v>0</v>
      </c>
      <c r="M211" s="230"/>
      <c r="N211" s="43"/>
      <c r="O211" s="87">
        <f t="shared" si="213"/>
        <v>0</v>
      </c>
      <c r="P211" s="311"/>
      <c r="Q211" s="331"/>
    </row>
    <row r="212" spans="1:17" hidden="1" x14ac:dyDescent="0.25">
      <c r="A212" s="30">
        <v>5218</v>
      </c>
      <c r="B212" s="41" t="s">
        <v>206</v>
      </c>
      <c r="C212" s="190">
        <f t="shared" si="170"/>
        <v>0</v>
      </c>
      <c r="D212" s="265"/>
      <c r="E212" s="43"/>
      <c r="F212" s="93">
        <f t="shared" si="210"/>
        <v>0</v>
      </c>
      <c r="G212" s="230"/>
      <c r="H212" s="43"/>
      <c r="I212" s="87">
        <f t="shared" si="211"/>
        <v>0</v>
      </c>
      <c r="J212" s="265"/>
      <c r="K212" s="43"/>
      <c r="L212" s="93">
        <f t="shared" si="212"/>
        <v>0</v>
      </c>
      <c r="M212" s="230"/>
      <c r="N212" s="43"/>
      <c r="O212" s="87">
        <f t="shared" si="213"/>
        <v>0</v>
      </c>
      <c r="P212" s="311"/>
      <c r="Q212" s="331"/>
    </row>
    <row r="213" spans="1:17" hidden="1" x14ac:dyDescent="0.25">
      <c r="A213" s="30">
        <v>5219</v>
      </c>
      <c r="B213" s="41" t="s">
        <v>207</v>
      </c>
      <c r="C213" s="190">
        <f t="shared" si="170"/>
        <v>0</v>
      </c>
      <c r="D213" s="265"/>
      <c r="E213" s="43"/>
      <c r="F213" s="93">
        <f t="shared" si="210"/>
        <v>0</v>
      </c>
      <c r="G213" s="230"/>
      <c r="H213" s="43"/>
      <c r="I213" s="87">
        <f t="shared" si="211"/>
        <v>0</v>
      </c>
      <c r="J213" s="265"/>
      <c r="K213" s="43"/>
      <c r="L213" s="93">
        <f t="shared" si="212"/>
        <v>0</v>
      </c>
      <c r="M213" s="230"/>
      <c r="N213" s="43"/>
      <c r="O213" s="87">
        <f t="shared" si="213"/>
        <v>0</v>
      </c>
      <c r="P213" s="311"/>
      <c r="Q213" s="331"/>
    </row>
    <row r="214" spans="1:17" ht="13.5" hidden="1" customHeight="1" x14ac:dyDescent="0.25">
      <c r="A214" s="72">
        <v>5220</v>
      </c>
      <c r="B214" s="41" t="s">
        <v>208</v>
      </c>
      <c r="C214" s="190">
        <f t="shared" si="170"/>
        <v>0</v>
      </c>
      <c r="D214" s="265"/>
      <c r="E214" s="43"/>
      <c r="F214" s="93">
        <f t="shared" si="210"/>
        <v>0</v>
      </c>
      <c r="G214" s="230"/>
      <c r="H214" s="43"/>
      <c r="I214" s="87">
        <f t="shared" si="211"/>
        <v>0</v>
      </c>
      <c r="J214" s="265"/>
      <c r="K214" s="43"/>
      <c r="L214" s="93">
        <f t="shared" si="212"/>
        <v>0</v>
      </c>
      <c r="M214" s="230"/>
      <c r="N214" s="43"/>
      <c r="O214" s="87">
        <f t="shared" si="213"/>
        <v>0</v>
      </c>
      <c r="P214" s="311"/>
      <c r="Q214" s="331"/>
    </row>
    <row r="215" spans="1:17" x14ac:dyDescent="0.25">
      <c r="A215" s="72">
        <v>5230</v>
      </c>
      <c r="B215" s="41" t="s">
        <v>209</v>
      </c>
      <c r="C215" s="190">
        <f t="shared" si="170"/>
        <v>2260</v>
      </c>
      <c r="D215" s="129">
        <f t="shared" ref="D215:E215" si="214">SUM(D216:D223)</f>
        <v>2260</v>
      </c>
      <c r="E215" s="87">
        <f t="shared" si="214"/>
        <v>0</v>
      </c>
      <c r="F215" s="312">
        <f>SUM(F216:F223)</f>
        <v>2260</v>
      </c>
      <c r="G215" s="231">
        <f t="shared" ref="G215:N215" si="215">SUM(G216:G223)</f>
        <v>0</v>
      </c>
      <c r="H215" s="87">
        <f t="shared" si="215"/>
        <v>0</v>
      </c>
      <c r="I215" s="312">
        <f t="shared" si="215"/>
        <v>0</v>
      </c>
      <c r="J215" s="129">
        <f t="shared" si="215"/>
        <v>0</v>
      </c>
      <c r="K215" s="73">
        <f t="shared" si="215"/>
        <v>0</v>
      </c>
      <c r="L215" s="93">
        <f t="shared" si="215"/>
        <v>0</v>
      </c>
      <c r="M215" s="231">
        <f t="shared" si="215"/>
        <v>0</v>
      </c>
      <c r="N215" s="73">
        <f t="shared" si="215"/>
        <v>0</v>
      </c>
      <c r="O215" s="87">
        <f>SUM(O216:O223)</f>
        <v>0</v>
      </c>
      <c r="P215" s="311"/>
      <c r="Q215" s="331"/>
    </row>
    <row r="216" spans="1:17" hidden="1" x14ac:dyDescent="0.25">
      <c r="A216" s="30">
        <v>5231</v>
      </c>
      <c r="B216" s="41" t="s">
        <v>210</v>
      </c>
      <c r="C216" s="190">
        <f t="shared" si="170"/>
        <v>0</v>
      </c>
      <c r="D216" s="265"/>
      <c r="E216" s="43"/>
      <c r="F216" s="93">
        <f t="shared" ref="F216:F225" si="216">D216+E216</f>
        <v>0</v>
      </c>
      <c r="G216" s="230"/>
      <c r="H216" s="43"/>
      <c r="I216" s="87">
        <f t="shared" ref="I216:I225" si="217">G216+H216</f>
        <v>0</v>
      </c>
      <c r="J216" s="265"/>
      <c r="K216" s="43"/>
      <c r="L216" s="93">
        <f t="shared" ref="L216:L225" si="218">J216+K216</f>
        <v>0</v>
      </c>
      <c r="M216" s="230"/>
      <c r="N216" s="43"/>
      <c r="O216" s="87">
        <f t="shared" ref="O216:O225" si="219">M216+N216</f>
        <v>0</v>
      </c>
      <c r="P216" s="311"/>
      <c r="Q216" s="331"/>
    </row>
    <row r="217" spans="1:17" hidden="1" x14ac:dyDescent="0.25">
      <c r="A217" s="30">
        <v>5232</v>
      </c>
      <c r="B217" s="41" t="s">
        <v>211</v>
      </c>
      <c r="C217" s="190">
        <f t="shared" si="170"/>
        <v>0</v>
      </c>
      <c r="D217" s="265"/>
      <c r="E217" s="43"/>
      <c r="F217" s="93">
        <f t="shared" si="216"/>
        <v>0</v>
      </c>
      <c r="G217" s="230"/>
      <c r="H217" s="43"/>
      <c r="I217" s="87">
        <f t="shared" si="217"/>
        <v>0</v>
      </c>
      <c r="J217" s="265"/>
      <c r="K217" s="43"/>
      <c r="L217" s="93">
        <f t="shared" si="218"/>
        <v>0</v>
      </c>
      <c r="M217" s="230"/>
      <c r="N217" s="43"/>
      <c r="O217" s="87">
        <f t="shared" si="219"/>
        <v>0</v>
      </c>
      <c r="P217" s="311"/>
      <c r="Q217" s="331"/>
    </row>
    <row r="218" spans="1:17" hidden="1" x14ac:dyDescent="0.25">
      <c r="A218" s="30">
        <v>5233</v>
      </c>
      <c r="B218" s="41" t="s">
        <v>212</v>
      </c>
      <c r="C218" s="190">
        <f t="shared" si="170"/>
        <v>0</v>
      </c>
      <c r="D218" s="265"/>
      <c r="E218" s="43"/>
      <c r="F218" s="93">
        <f t="shared" si="216"/>
        <v>0</v>
      </c>
      <c r="G218" s="230"/>
      <c r="H218" s="43"/>
      <c r="I218" s="87">
        <f t="shared" si="217"/>
        <v>0</v>
      </c>
      <c r="J218" s="265"/>
      <c r="K218" s="43"/>
      <c r="L218" s="93">
        <f t="shared" si="218"/>
        <v>0</v>
      </c>
      <c r="M218" s="230"/>
      <c r="N218" s="43"/>
      <c r="O218" s="87">
        <f t="shared" si="219"/>
        <v>0</v>
      </c>
      <c r="P218" s="311"/>
      <c r="Q218" s="331"/>
    </row>
    <row r="219" spans="1:17" ht="24" hidden="1" x14ac:dyDescent="0.25">
      <c r="A219" s="30">
        <v>5234</v>
      </c>
      <c r="B219" s="41" t="s">
        <v>213</v>
      </c>
      <c r="C219" s="190">
        <f t="shared" si="170"/>
        <v>0</v>
      </c>
      <c r="D219" s="265"/>
      <c r="E219" s="43"/>
      <c r="F219" s="93">
        <f t="shared" si="216"/>
        <v>0</v>
      </c>
      <c r="G219" s="230"/>
      <c r="H219" s="43"/>
      <c r="I219" s="87">
        <f t="shared" si="217"/>
        <v>0</v>
      </c>
      <c r="J219" s="265"/>
      <c r="K219" s="43"/>
      <c r="L219" s="93">
        <f t="shared" si="218"/>
        <v>0</v>
      </c>
      <c r="M219" s="230"/>
      <c r="N219" s="43"/>
      <c r="O219" s="87">
        <f t="shared" si="219"/>
        <v>0</v>
      </c>
      <c r="P219" s="311"/>
      <c r="Q219" s="331"/>
    </row>
    <row r="220" spans="1:17" ht="14.25" hidden="1" customHeight="1" x14ac:dyDescent="0.25">
      <c r="A220" s="30">
        <v>5236</v>
      </c>
      <c r="B220" s="41" t="s">
        <v>214</v>
      </c>
      <c r="C220" s="190">
        <f t="shared" si="170"/>
        <v>0</v>
      </c>
      <c r="D220" s="265"/>
      <c r="E220" s="43"/>
      <c r="F220" s="93">
        <f t="shared" si="216"/>
        <v>0</v>
      </c>
      <c r="G220" s="230"/>
      <c r="H220" s="43"/>
      <c r="I220" s="87">
        <f t="shared" si="217"/>
        <v>0</v>
      </c>
      <c r="J220" s="265"/>
      <c r="K220" s="43"/>
      <c r="L220" s="93">
        <f t="shared" si="218"/>
        <v>0</v>
      </c>
      <c r="M220" s="230"/>
      <c r="N220" s="43"/>
      <c r="O220" s="87">
        <f t="shared" si="219"/>
        <v>0</v>
      </c>
      <c r="P220" s="311"/>
      <c r="Q220" s="331"/>
    </row>
    <row r="221" spans="1:17" ht="14.25" hidden="1" customHeight="1" x14ac:dyDescent="0.25">
      <c r="A221" s="30">
        <v>5237</v>
      </c>
      <c r="B221" s="41" t="s">
        <v>215</v>
      </c>
      <c r="C221" s="190">
        <f t="shared" si="170"/>
        <v>0</v>
      </c>
      <c r="D221" s="265"/>
      <c r="E221" s="43"/>
      <c r="F221" s="93">
        <f t="shared" si="216"/>
        <v>0</v>
      </c>
      <c r="G221" s="230"/>
      <c r="H221" s="43"/>
      <c r="I221" s="87">
        <f t="shared" si="217"/>
        <v>0</v>
      </c>
      <c r="J221" s="265"/>
      <c r="K221" s="43"/>
      <c r="L221" s="93">
        <f t="shared" si="218"/>
        <v>0</v>
      </c>
      <c r="M221" s="230"/>
      <c r="N221" s="43"/>
      <c r="O221" s="87">
        <f t="shared" si="219"/>
        <v>0</v>
      </c>
      <c r="P221" s="311"/>
      <c r="Q221" s="331"/>
    </row>
    <row r="222" spans="1:17" ht="24" x14ac:dyDescent="0.25">
      <c r="A222" s="30">
        <v>5238</v>
      </c>
      <c r="B222" s="41" t="s">
        <v>216</v>
      </c>
      <c r="C222" s="190">
        <f t="shared" si="170"/>
        <v>2260</v>
      </c>
      <c r="D222" s="265">
        <v>2260</v>
      </c>
      <c r="E222" s="155"/>
      <c r="F222" s="312">
        <f t="shared" si="216"/>
        <v>2260</v>
      </c>
      <c r="G222" s="230"/>
      <c r="H222" s="155"/>
      <c r="I222" s="312">
        <f t="shared" si="217"/>
        <v>0</v>
      </c>
      <c r="J222" s="265"/>
      <c r="K222" s="43"/>
      <c r="L222" s="93">
        <f t="shared" si="218"/>
        <v>0</v>
      </c>
      <c r="M222" s="230"/>
      <c r="N222" s="43"/>
      <c r="O222" s="87">
        <f t="shared" si="219"/>
        <v>0</v>
      </c>
      <c r="P222" s="311"/>
      <c r="Q222" s="331"/>
    </row>
    <row r="223" spans="1:17" ht="24" hidden="1" x14ac:dyDescent="0.25">
      <c r="A223" s="30">
        <v>5239</v>
      </c>
      <c r="B223" s="41" t="s">
        <v>217</v>
      </c>
      <c r="C223" s="190">
        <f t="shared" si="170"/>
        <v>0</v>
      </c>
      <c r="D223" s="265"/>
      <c r="E223" s="43"/>
      <c r="F223" s="93">
        <f t="shared" si="216"/>
        <v>0</v>
      </c>
      <c r="G223" s="230"/>
      <c r="H223" s="43"/>
      <c r="I223" s="87">
        <f t="shared" si="217"/>
        <v>0</v>
      </c>
      <c r="J223" s="265"/>
      <c r="K223" s="43"/>
      <c r="L223" s="93">
        <f t="shared" si="218"/>
        <v>0</v>
      </c>
      <c r="M223" s="230"/>
      <c r="N223" s="43"/>
      <c r="O223" s="87">
        <f t="shared" si="219"/>
        <v>0</v>
      </c>
      <c r="P223" s="311"/>
      <c r="Q223" s="331"/>
    </row>
    <row r="224" spans="1:17" ht="24" hidden="1" x14ac:dyDescent="0.25">
      <c r="A224" s="72">
        <v>5240</v>
      </c>
      <c r="B224" s="41" t="s">
        <v>218</v>
      </c>
      <c r="C224" s="190">
        <f t="shared" si="170"/>
        <v>0</v>
      </c>
      <c r="D224" s="265"/>
      <c r="E224" s="43"/>
      <c r="F224" s="93">
        <f t="shared" si="216"/>
        <v>0</v>
      </c>
      <c r="G224" s="230"/>
      <c r="H224" s="43"/>
      <c r="I224" s="87">
        <f t="shared" si="217"/>
        <v>0</v>
      </c>
      <c r="J224" s="265"/>
      <c r="K224" s="43"/>
      <c r="L224" s="93">
        <f t="shared" si="218"/>
        <v>0</v>
      </c>
      <c r="M224" s="230"/>
      <c r="N224" s="43"/>
      <c r="O224" s="87">
        <f t="shared" si="219"/>
        <v>0</v>
      </c>
      <c r="P224" s="311"/>
      <c r="Q224" s="331"/>
    </row>
    <row r="225" spans="1:17" hidden="1" x14ac:dyDescent="0.25">
      <c r="A225" s="72">
        <v>5250</v>
      </c>
      <c r="B225" s="41" t="s">
        <v>219</v>
      </c>
      <c r="C225" s="190">
        <f t="shared" si="170"/>
        <v>0</v>
      </c>
      <c r="D225" s="265"/>
      <c r="E225" s="43"/>
      <c r="F225" s="93">
        <f t="shared" si="216"/>
        <v>0</v>
      </c>
      <c r="G225" s="230"/>
      <c r="H225" s="43"/>
      <c r="I225" s="87">
        <f t="shared" si="217"/>
        <v>0</v>
      </c>
      <c r="J225" s="265"/>
      <c r="K225" s="43"/>
      <c r="L225" s="93">
        <f t="shared" si="218"/>
        <v>0</v>
      </c>
      <c r="M225" s="230"/>
      <c r="N225" s="43"/>
      <c r="O225" s="87">
        <f t="shared" si="219"/>
        <v>0</v>
      </c>
      <c r="P225" s="311"/>
      <c r="Q225" s="331"/>
    </row>
    <row r="226" spans="1:17" hidden="1" x14ac:dyDescent="0.25">
      <c r="A226" s="72">
        <v>5260</v>
      </c>
      <c r="B226" s="41" t="s">
        <v>220</v>
      </c>
      <c r="C226" s="190">
        <f t="shared" si="170"/>
        <v>0</v>
      </c>
      <c r="D226" s="129">
        <f t="shared" ref="D226:E226" si="220">SUM(D227)</f>
        <v>0</v>
      </c>
      <c r="E226" s="73">
        <f t="shared" si="220"/>
        <v>0</v>
      </c>
      <c r="F226" s="93">
        <f>SUM(F227)</f>
        <v>0</v>
      </c>
      <c r="G226" s="231">
        <f t="shared" ref="G226:N226" si="221">SUM(G227)</f>
        <v>0</v>
      </c>
      <c r="H226" s="73">
        <f t="shared" si="221"/>
        <v>0</v>
      </c>
      <c r="I226" s="87">
        <f t="shared" si="221"/>
        <v>0</v>
      </c>
      <c r="J226" s="129">
        <f t="shared" si="221"/>
        <v>0</v>
      </c>
      <c r="K226" s="73">
        <f t="shared" si="221"/>
        <v>0</v>
      </c>
      <c r="L226" s="93">
        <f t="shared" si="221"/>
        <v>0</v>
      </c>
      <c r="M226" s="231">
        <f t="shared" si="221"/>
        <v>0</v>
      </c>
      <c r="N226" s="73">
        <f t="shared" si="221"/>
        <v>0</v>
      </c>
      <c r="O226" s="87">
        <f>SUM(O227)</f>
        <v>0</v>
      </c>
      <c r="P226" s="311"/>
      <c r="Q226" s="331"/>
    </row>
    <row r="227" spans="1:17" ht="24" hidden="1" x14ac:dyDescent="0.25">
      <c r="A227" s="30">
        <v>5269</v>
      </c>
      <c r="B227" s="41" t="s">
        <v>221</v>
      </c>
      <c r="C227" s="190">
        <f t="shared" si="170"/>
        <v>0</v>
      </c>
      <c r="D227" s="265"/>
      <c r="E227" s="43"/>
      <c r="F227" s="93">
        <f t="shared" ref="F227:F228" si="222">D227+E227</f>
        <v>0</v>
      </c>
      <c r="G227" s="230"/>
      <c r="H227" s="43"/>
      <c r="I227" s="87">
        <f t="shared" ref="I227:I228" si="223">G227+H227</f>
        <v>0</v>
      </c>
      <c r="J227" s="265"/>
      <c r="K227" s="43"/>
      <c r="L227" s="93">
        <f t="shared" ref="L227:L228" si="224">J227+K227</f>
        <v>0</v>
      </c>
      <c r="M227" s="230"/>
      <c r="N227" s="43"/>
      <c r="O227" s="87">
        <f t="shared" ref="O227:O228" si="225">M227+N227</f>
        <v>0</v>
      </c>
      <c r="P227" s="311"/>
      <c r="Q227" s="331"/>
    </row>
    <row r="228" spans="1:17" ht="24" hidden="1" x14ac:dyDescent="0.25">
      <c r="A228" s="70">
        <v>5270</v>
      </c>
      <c r="B228" s="55" t="s">
        <v>222</v>
      </c>
      <c r="C228" s="195">
        <f t="shared" si="170"/>
        <v>0</v>
      </c>
      <c r="D228" s="262"/>
      <c r="E228" s="74"/>
      <c r="F228" s="172">
        <f t="shared" si="222"/>
        <v>0</v>
      </c>
      <c r="G228" s="232"/>
      <c r="H228" s="74"/>
      <c r="I228" s="153">
        <f t="shared" si="223"/>
        <v>0</v>
      </c>
      <c r="J228" s="262"/>
      <c r="K228" s="74"/>
      <c r="L228" s="172">
        <f t="shared" si="224"/>
        <v>0</v>
      </c>
      <c r="M228" s="232"/>
      <c r="N228" s="74"/>
      <c r="O228" s="153">
        <f t="shared" si="225"/>
        <v>0</v>
      </c>
      <c r="P228" s="313"/>
      <c r="Q228" s="331"/>
    </row>
    <row r="229" spans="1:17" hidden="1" x14ac:dyDescent="0.25">
      <c r="A229" s="67">
        <v>6000</v>
      </c>
      <c r="B229" s="67" t="s">
        <v>223</v>
      </c>
      <c r="C229" s="200">
        <f t="shared" si="170"/>
        <v>0</v>
      </c>
      <c r="D229" s="134">
        <f t="shared" ref="D229:E229" si="226">D230+D250+D258</f>
        <v>0</v>
      </c>
      <c r="E229" s="68">
        <f t="shared" si="226"/>
        <v>0</v>
      </c>
      <c r="F229" s="170">
        <f>F230+F250+F258</f>
        <v>0</v>
      </c>
      <c r="G229" s="227">
        <f t="shared" ref="G229:N229" si="227">G230+G250+G258</f>
        <v>0</v>
      </c>
      <c r="H229" s="68">
        <f t="shared" si="227"/>
        <v>0</v>
      </c>
      <c r="I229" s="122">
        <f t="shared" si="227"/>
        <v>0</v>
      </c>
      <c r="J229" s="134">
        <f t="shared" si="227"/>
        <v>0</v>
      </c>
      <c r="K229" s="68">
        <f t="shared" si="227"/>
        <v>0</v>
      </c>
      <c r="L229" s="170">
        <f t="shared" si="227"/>
        <v>0</v>
      </c>
      <c r="M229" s="227">
        <f t="shared" si="227"/>
        <v>0</v>
      </c>
      <c r="N229" s="68">
        <f t="shared" si="227"/>
        <v>0</v>
      </c>
      <c r="O229" s="122">
        <f>O230+O250+O258</f>
        <v>0</v>
      </c>
      <c r="P229" s="439"/>
      <c r="Q229" s="331"/>
    </row>
    <row r="230" spans="1:17" ht="14.25" hidden="1" customHeight="1" x14ac:dyDescent="0.25">
      <c r="A230" s="49">
        <v>6200</v>
      </c>
      <c r="B230" s="78" t="s">
        <v>224</v>
      </c>
      <c r="C230" s="202">
        <f t="shared" si="170"/>
        <v>0</v>
      </c>
      <c r="D230" s="135">
        <f t="shared" ref="D230:E230" si="228">SUM(D231,D232,D234,D237,D243,D244,D245)</f>
        <v>0</v>
      </c>
      <c r="E230" s="81">
        <f t="shared" si="228"/>
        <v>0</v>
      </c>
      <c r="F230" s="171">
        <f>SUM(F231,F232,F234,F237,F243,F244,F245)</f>
        <v>0</v>
      </c>
      <c r="G230" s="236">
        <f t="shared" ref="G230:N230" si="229">SUM(G231,G232,G234,G237,G243,G244,G245)</f>
        <v>0</v>
      </c>
      <c r="H230" s="81">
        <f t="shared" si="229"/>
        <v>0</v>
      </c>
      <c r="I230" s="121">
        <f t="shared" si="229"/>
        <v>0</v>
      </c>
      <c r="J230" s="135">
        <f t="shared" si="229"/>
        <v>0</v>
      </c>
      <c r="K230" s="81">
        <f t="shared" si="229"/>
        <v>0</v>
      </c>
      <c r="L230" s="171">
        <f t="shared" si="229"/>
        <v>0</v>
      </c>
      <c r="M230" s="236">
        <f t="shared" si="229"/>
        <v>0</v>
      </c>
      <c r="N230" s="81">
        <f t="shared" si="229"/>
        <v>0</v>
      </c>
      <c r="O230" s="121">
        <f>SUM(O231,O232,O234,O237,O243,O244,O245)</f>
        <v>0</v>
      </c>
      <c r="P230" s="440"/>
      <c r="Q230" s="331"/>
    </row>
    <row r="231" spans="1:17" ht="24" hidden="1" x14ac:dyDescent="0.25">
      <c r="A231" s="347">
        <v>6220</v>
      </c>
      <c r="B231" s="38" t="s">
        <v>225</v>
      </c>
      <c r="C231" s="189">
        <f t="shared" si="170"/>
        <v>0</v>
      </c>
      <c r="D231" s="264"/>
      <c r="E231" s="40"/>
      <c r="F231" s="175">
        <f>D231+E231</f>
        <v>0</v>
      </c>
      <c r="G231" s="220"/>
      <c r="H231" s="40"/>
      <c r="I231" s="86">
        <f>G231+H231</f>
        <v>0</v>
      </c>
      <c r="J231" s="264"/>
      <c r="K231" s="40"/>
      <c r="L231" s="175">
        <f>J231+K231</f>
        <v>0</v>
      </c>
      <c r="M231" s="220"/>
      <c r="N231" s="40"/>
      <c r="O231" s="86">
        <f>M231+N231</f>
        <v>0</v>
      </c>
      <c r="P231" s="310"/>
      <c r="Q231" s="331"/>
    </row>
    <row r="232" spans="1:17" hidden="1" x14ac:dyDescent="0.25">
      <c r="A232" s="72">
        <v>6230</v>
      </c>
      <c r="B232" s="41" t="s">
        <v>226</v>
      </c>
      <c r="C232" s="190">
        <f t="shared" si="170"/>
        <v>0</v>
      </c>
      <c r="D232" s="129">
        <f t="shared" ref="D232:O232" si="230">SUM(D233)</f>
        <v>0</v>
      </c>
      <c r="E232" s="73">
        <f t="shared" si="230"/>
        <v>0</v>
      </c>
      <c r="F232" s="93">
        <f t="shared" si="230"/>
        <v>0</v>
      </c>
      <c r="G232" s="231">
        <f t="shared" si="230"/>
        <v>0</v>
      </c>
      <c r="H232" s="73">
        <f t="shared" si="230"/>
        <v>0</v>
      </c>
      <c r="I232" s="87">
        <f t="shared" si="230"/>
        <v>0</v>
      </c>
      <c r="J232" s="129">
        <f t="shared" si="230"/>
        <v>0</v>
      </c>
      <c r="K232" s="73">
        <f t="shared" si="230"/>
        <v>0</v>
      </c>
      <c r="L232" s="93">
        <f t="shared" si="230"/>
        <v>0</v>
      </c>
      <c r="M232" s="231">
        <f t="shared" si="230"/>
        <v>0</v>
      </c>
      <c r="N232" s="73">
        <f t="shared" si="230"/>
        <v>0</v>
      </c>
      <c r="O232" s="87">
        <f t="shared" si="230"/>
        <v>0</v>
      </c>
      <c r="P232" s="311"/>
      <c r="Q232" s="331"/>
    </row>
    <row r="233" spans="1:17" ht="24" hidden="1" x14ac:dyDescent="0.25">
      <c r="A233" s="30">
        <v>6239</v>
      </c>
      <c r="B233" s="38" t="s">
        <v>227</v>
      </c>
      <c r="C233" s="190">
        <f t="shared" si="170"/>
        <v>0</v>
      </c>
      <c r="D233" s="264"/>
      <c r="E233" s="40"/>
      <c r="F233" s="175">
        <f>D233+E233</f>
        <v>0</v>
      </c>
      <c r="G233" s="220"/>
      <c r="H233" s="40"/>
      <c r="I233" s="86">
        <f>G233+H233</f>
        <v>0</v>
      </c>
      <c r="J233" s="264"/>
      <c r="K233" s="40"/>
      <c r="L233" s="175">
        <f>J233+K233</f>
        <v>0</v>
      </c>
      <c r="M233" s="220"/>
      <c r="N233" s="40"/>
      <c r="O233" s="86">
        <f>M233+N233</f>
        <v>0</v>
      </c>
      <c r="P233" s="310"/>
      <c r="Q233" s="331"/>
    </row>
    <row r="234" spans="1:17" ht="24" hidden="1" x14ac:dyDescent="0.25">
      <c r="A234" s="72">
        <v>6240</v>
      </c>
      <c r="B234" s="41" t="s">
        <v>228</v>
      </c>
      <c r="C234" s="190">
        <f t="shared" si="170"/>
        <v>0</v>
      </c>
      <c r="D234" s="129">
        <f t="shared" ref="D234:E234" si="231">SUM(D235:D236)</f>
        <v>0</v>
      </c>
      <c r="E234" s="73">
        <f t="shared" si="231"/>
        <v>0</v>
      </c>
      <c r="F234" s="93">
        <f>SUM(F235:F236)</f>
        <v>0</v>
      </c>
      <c r="G234" s="231">
        <f t="shared" ref="G234:N234" si="232">SUM(G235:G236)</f>
        <v>0</v>
      </c>
      <c r="H234" s="73">
        <f t="shared" si="232"/>
        <v>0</v>
      </c>
      <c r="I234" s="87">
        <f t="shared" si="232"/>
        <v>0</v>
      </c>
      <c r="J234" s="129">
        <f t="shared" si="232"/>
        <v>0</v>
      </c>
      <c r="K234" s="73">
        <f t="shared" si="232"/>
        <v>0</v>
      </c>
      <c r="L234" s="93">
        <f t="shared" si="232"/>
        <v>0</v>
      </c>
      <c r="M234" s="231">
        <f t="shared" si="232"/>
        <v>0</v>
      </c>
      <c r="N234" s="73">
        <f t="shared" si="232"/>
        <v>0</v>
      </c>
      <c r="O234" s="87">
        <f>SUM(O235:O236)</f>
        <v>0</v>
      </c>
      <c r="P234" s="311"/>
      <c r="Q234" s="331"/>
    </row>
    <row r="235" spans="1:17" hidden="1" x14ac:dyDescent="0.25">
      <c r="A235" s="30">
        <v>6241</v>
      </c>
      <c r="B235" s="41" t="s">
        <v>229</v>
      </c>
      <c r="C235" s="190">
        <f t="shared" si="170"/>
        <v>0</v>
      </c>
      <c r="D235" s="265"/>
      <c r="E235" s="43"/>
      <c r="F235" s="93">
        <f t="shared" ref="F235:F236" si="233">D235+E235</f>
        <v>0</v>
      </c>
      <c r="G235" s="230"/>
      <c r="H235" s="43"/>
      <c r="I235" s="87">
        <f t="shared" ref="I235:I236" si="234">G235+H235</f>
        <v>0</v>
      </c>
      <c r="J235" s="265"/>
      <c r="K235" s="43"/>
      <c r="L235" s="93">
        <f t="shared" ref="L235:L236" si="235">J235+K235</f>
        <v>0</v>
      </c>
      <c r="M235" s="230"/>
      <c r="N235" s="43"/>
      <c r="O235" s="87">
        <f t="shared" ref="O235:O236" si="236">M235+N235</f>
        <v>0</v>
      </c>
      <c r="P235" s="311"/>
      <c r="Q235" s="331"/>
    </row>
    <row r="236" spans="1:17" hidden="1" x14ac:dyDescent="0.25">
      <c r="A236" s="30">
        <v>6242</v>
      </c>
      <c r="B236" s="41" t="s">
        <v>230</v>
      </c>
      <c r="C236" s="190">
        <f t="shared" si="170"/>
        <v>0</v>
      </c>
      <c r="D236" s="265"/>
      <c r="E236" s="43"/>
      <c r="F236" s="93">
        <f t="shared" si="233"/>
        <v>0</v>
      </c>
      <c r="G236" s="230"/>
      <c r="H236" s="43"/>
      <c r="I236" s="87">
        <f t="shared" si="234"/>
        <v>0</v>
      </c>
      <c r="J236" s="265"/>
      <c r="K236" s="43"/>
      <c r="L236" s="93">
        <f t="shared" si="235"/>
        <v>0</v>
      </c>
      <c r="M236" s="230"/>
      <c r="N236" s="43"/>
      <c r="O236" s="87">
        <f t="shared" si="236"/>
        <v>0</v>
      </c>
      <c r="P236" s="311"/>
      <c r="Q236" s="331"/>
    </row>
    <row r="237" spans="1:17" ht="25.5" hidden="1" customHeight="1" x14ac:dyDescent="0.25">
      <c r="A237" s="72">
        <v>6250</v>
      </c>
      <c r="B237" s="41" t="s">
        <v>231</v>
      </c>
      <c r="C237" s="190">
        <f t="shared" si="170"/>
        <v>0</v>
      </c>
      <c r="D237" s="129">
        <f t="shared" ref="D237:E237" si="237">SUM(D238:D242)</f>
        <v>0</v>
      </c>
      <c r="E237" s="73">
        <f t="shared" si="237"/>
        <v>0</v>
      </c>
      <c r="F237" s="93">
        <f>SUM(F238:F242)</f>
        <v>0</v>
      </c>
      <c r="G237" s="231">
        <f t="shared" ref="G237:N237" si="238">SUM(G238:G242)</f>
        <v>0</v>
      </c>
      <c r="H237" s="73">
        <f t="shared" si="238"/>
        <v>0</v>
      </c>
      <c r="I237" s="87">
        <f t="shared" si="238"/>
        <v>0</v>
      </c>
      <c r="J237" s="129">
        <f t="shared" si="238"/>
        <v>0</v>
      </c>
      <c r="K237" s="73">
        <f t="shared" si="238"/>
        <v>0</v>
      </c>
      <c r="L237" s="93">
        <f t="shared" si="238"/>
        <v>0</v>
      </c>
      <c r="M237" s="231">
        <f t="shared" si="238"/>
        <v>0</v>
      </c>
      <c r="N237" s="73">
        <f t="shared" si="238"/>
        <v>0</v>
      </c>
      <c r="O237" s="87">
        <f>SUM(O238:O242)</f>
        <v>0</v>
      </c>
      <c r="P237" s="311"/>
      <c r="Q237" s="331"/>
    </row>
    <row r="238" spans="1:17" ht="14.25" hidden="1" customHeight="1" x14ac:dyDescent="0.25">
      <c r="A238" s="30">
        <v>6252</v>
      </c>
      <c r="B238" s="41" t="s">
        <v>232</v>
      </c>
      <c r="C238" s="190">
        <f t="shared" si="170"/>
        <v>0</v>
      </c>
      <c r="D238" s="265"/>
      <c r="E238" s="43"/>
      <c r="F238" s="93">
        <f t="shared" ref="F238:F244" si="239">D238+E238</f>
        <v>0</v>
      </c>
      <c r="G238" s="230"/>
      <c r="H238" s="43"/>
      <c r="I238" s="87">
        <f t="shared" ref="I238:I244" si="240">G238+H238</f>
        <v>0</v>
      </c>
      <c r="J238" s="265"/>
      <c r="K238" s="43"/>
      <c r="L238" s="93">
        <f t="shared" ref="L238:L244" si="241">J238+K238</f>
        <v>0</v>
      </c>
      <c r="M238" s="230"/>
      <c r="N238" s="43"/>
      <c r="O238" s="87">
        <f t="shared" ref="O238:O244" si="242">M238+N238</f>
        <v>0</v>
      </c>
      <c r="P238" s="311"/>
      <c r="Q238" s="331"/>
    </row>
    <row r="239" spans="1:17" ht="14.25" hidden="1" customHeight="1" x14ac:dyDescent="0.25">
      <c r="A239" s="30">
        <v>6253</v>
      </c>
      <c r="B239" s="41" t="s">
        <v>233</v>
      </c>
      <c r="C239" s="190">
        <f t="shared" si="170"/>
        <v>0</v>
      </c>
      <c r="D239" s="265"/>
      <c r="E239" s="43"/>
      <c r="F239" s="93">
        <f t="shared" si="239"/>
        <v>0</v>
      </c>
      <c r="G239" s="230"/>
      <c r="H239" s="43"/>
      <c r="I239" s="87">
        <f t="shared" si="240"/>
        <v>0</v>
      </c>
      <c r="J239" s="265"/>
      <c r="K239" s="43"/>
      <c r="L239" s="93">
        <f t="shared" si="241"/>
        <v>0</v>
      </c>
      <c r="M239" s="230"/>
      <c r="N239" s="43"/>
      <c r="O239" s="87">
        <f t="shared" si="242"/>
        <v>0</v>
      </c>
      <c r="P239" s="311"/>
      <c r="Q239" s="331"/>
    </row>
    <row r="240" spans="1:17" ht="24" hidden="1" x14ac:dyDescent="0.25">
      <c r="A240" s="30">
        <v>6254</v>
      </c>
      <c r="B240" s="41" t="s">
        <v>234</v>
      </c>
      <c r="C240" s="190">
        <f t="shared" si="170"/>
        <v>0</v>
      </c>
      <c r="D240" s="265"/>
      <c r="E240" s="43"/>
      <c r="F240" s="93">
        <f t="shared" si="239"/>
        <v>0</v>
      </c>
      <c r="G240" s="230"/>
      <c r="H240" s="43"/>
      <c r="I240" s="87">
        <f t="shared" si="240"/>
        <v>0</v>
      </c>
      <c r="J240" s="265"/>
      <c r="K240" s="43"/>
      <c r="L240" s="93">
        <f t="shared" si="241"/>
        <v>0</v>
      </c>
      <c r="M240" s="230"/>
      <c r="N240" s="43"/>
      <c r="O240" s="87">
        <f t="shared" si="242"/>
        <v>0</v>
      </c>
      <c r="P240" s="311"/>
      <c r="Q240" s="331"/>
    </row>
    <row r="241" spans="1:17" ht="24" hidden="1" x14ac:dyDescent="0.25">
      <c r="A241" s="30">
        <v>6255</v>
      </c>
      <c r="B241" s="41" t="s">
        <v>235</v>
      </c>
      <c r="C241" s="190">
        <f t="shared" ref="C241:C295" si="243">SUM(F241,I241,L241,O241)</f>
        <v>0</v>
      </c>
      <c r="D241" s="265"/>
      <c r="E241" s="43"/>
      <c r="F241" s="93">
        <f t="shared" si="239"/>
        <v>0</v>
      </c>
      <c r="G241" s="230"/>
      <c r="H241" s="43"/>
      <c r="I241" s="87">
        <f t="shared" si="240"/>
        <v>0</v>
      </c>
      <c r="J241" s="265"/>
      <c r="K241" s="43"/>
      <c r="L241" s="93">
        <f t="shared" si="241"/>
        <v>0</v>
      </c>
      <c r="M241" s="230"/>
      <c r="N241" s="43"/>
      <c r="O241" s="87">
        <f t="shared" si="242"/>
        <v>0</v>
      </c>
      <c r="P241" s="311"/>
      <c r="Q241" s="331"/>
    </row>
    <row r="242" spans="1:17" hidden="1" x14ac:dyDescent="0.25">
      <c r="A242" s="30">
        <v>6259</v>
      </c>
      <c r="B242" s="41" t="s">
        <v>236</v>
      </c>
      <c r="C242" s="190">
        <f t="shared" si="243"/>
        <v>0</v>
      </c>
      <c r="D242" s="265"/>
      <c r="E242" s="43"/>
      <c r="F242" s="93">
        <f t="shared" si="239"/>
        <v>0</v>
      </c>
      <c r="G242" s="230"/>
      <c r="H242" s="43"/>
      <c r="I242" s="87">
        <f t="shared" si="240"/>
        <v>0</v>
      </c>
      <c r="J242" s="265"/>
      <c r="K242" s="43"/>
      <c r="L242" s="93">
        <f t="shared" si="241"/>
        <v>0</v>
      </c>
      <c r="M242" s="230"/>
      <c r="N242" s="43"/>
      <c r="O242" s="87">
        <f t="shared" si="242"/>
        <v>0</v>
      </c>
      <c r="P242" s="311"/>
      <c r="Q242" s="331"/>
    </row>
    <row r="243" spans="1:17" ht="24" hidden="1" x14ac:dyDescent="0.25">
      <c r="A243" s="72">
        <v>6260</v>
      </c>
      <c r="B243" s="41" t="s">
        <v>237</v>
      </c>
      <c r="C243" s="190">
        <f t="shared" si="243"/>
        <v>0</v>
      </c>
      <c r="D243" s="265"/>
      <c r="E243" s="43"/>
      <c r="F243" s="93">
        <f t="shared" si="239"/>
        <v>0</v>
      </c>
      <c r="G243" s="230"/>
      <c r="H243" s="43"/>
      <c r="I243" s="87">
        <f t="shared" si="240"/>
        <v>0</v>
      </c>
      <c r="J243" s="265"/>
      <c r="K243" s="43"/>
      <c r="L243" s="93">
        <f t="shared" si="241"/>
        <v>0</v>
      </c>
      <c r="M243" s="230"/>
      <c r="N243" s="43"/>
      <c r="O243" s="87">
        <f t="shared" si="242"/>
        <v>0</v>
      </c>
      <c r="P243" s="311"/>
      <c r="Q243" s="331"/>
    </row>
    <row r="244" spans="1:17" hidden="1" x14ac:dyDescent="0.25">
      <c r="A244" s="72">
        <v>6270</v>
      </c>
      <c r="B244" s="41" t="s">
        <v>238</v>
      </c>
      <c r="C244" s="190">
        <f t="shared" si="243"/>
        <v>0</v>
      </c>
      <c r="D244" s="265"/>
      <c r="E244" s="43"/>
      <c r="F244" s="93">
        <f t="shared" si="239"/>
        <v>0</v>
      </c>
      <c r="G244" s="230"/>
      <c r="H244" s="43"/>
      <c r="I244" s="87">
        <f t="shared" si="240"/>
        <v>0</v>
      </c>
      <c r="J244" s="265"/>
      <c r="K244" s="43"/>
      <c r="L244" s="93">
        <f t="shared" si="241"/>
        <v>0</v>
      </c>
      <c r="M244" s="230"/>
      <c r="N244" s="43"/>
      <c r="O244" s="87">
        <f t="shared" si="242"/>
        <v>0</v>
      </c>
      <c r="P244" s="311"/>
      <c r="Q244" s="331"/>
    </row>
    <row r="245" spans="1:17" ht="24" hidden="1" x14ac:dyDescent="0.25">
      <c r="A245" s="347">
        <v>6290</v>
      </c>
      <c r="B245" s="38" t="s">
        <v>239</v>
      </c>
      <c r="C245" s="201">
        <f t="shared" si="243"/>
        <v>0</v>
      </c>
      <c r="D245" s="128">
        <f t="shared" ref="D245:E245" si="244">SUM(D246:D249)</f>
        <v>0</v>
      </c>
      <c r="E245" s="75">
        <f t="shared" si="244"/>
        <v>0</v>
      </c>
      <c r="F245" s="175">
        <f>SUM(F246:F249)</f>
        <v>0</v>
      </c>
      <c r="G245" s="233">
        <f t="shared" ref="G245:O245" si="245">SUM(G246:G249)</f>
        <v>0</v>
      </c>
      <c r="H245" s="75">
        <f t="shared" si="245"/>
        <v>0</v>
      </c>
      <c r="I245" s="86">
        <f t="shared" si="245"/>
        <v>0</v>
      </c>
      <c r="J245" s="128">
        <f t="shared" si="245"/>
        <v>0</v>
      </c>
      <c r="K245" s="75">
        <f t="shared" si="245"/>
        <v>0</v>
      </c>
      <c r="L245" s="175">
        <f t="shared" si="245"/>
        <v>0</v>
      </c>
      <c r="M245" s="233">
        <f t="shared" si="245"/>
        <v>0</v>
      </c>
      <c r="N245" s="75">
        <f t="shared" si="245"/>
        <v>0</v>
      </c>
      <c r="O245" s="86">
        <f t="shared" si="245"/>
        <v>0</v>
      </c>
      <c r="P245" s="320"/>
      <c r="Q245" s="331"/>
    </row>
    <row r="246" spans="1:17" hidden="1" x14ac:dyDescent="0.25">
      <c r="A246" s="30">
        <v>6291</v>
      </c>
      <c r="B246" s="41" t="s">
        <v>240</v>
      </c>
      <c r="C246" s="190">
        <f t="shared" si="243"/>
        <v>0</v>
      </c>
      <c r="D246" s="265"/>
      <c r="E246" s="43"/>
      <c r="F246" s="93">
        <f t="shared" ref="F246:F249" si="246">D246+E246</f>
        <v>0</v>
      </c>
      <c r="G246" s="230"/>
      <c r="H246" s="43"/>
      <c r="I246" s="87">
        <f t="shared" ref="I246:I249" si="247">G246+H246</f>
        <v>0</v>
      </c>
      <c r="J246" s="265"/>
      <c r="K246" s="43"/>
      <c r="L246" s="93">
        <f t="shared" ref="L246:L249" si="248">J246+K246</f>
        <v>0</v>
      </c>
      <c r="M246" s="230"/>
      <c r="N246" s="43"/>
      <c r="O246" s="87">
        <f t="shared" ref="O246:O249" si="249">M246+N246</f>
        <v>0</v>
      </c>
      <c r="P246" s="311"/>
      <c r="Q246" s="331"/>
    </row>
    <row r="247" spans="1:17" hidden="1" x14ac:dyDescent="0.25">
      <c r="A247" s="30">
        <v>6292</v>
      </c>
      <c r="B247" s="41" t="s">
        <v>241</v>
      </c>
      <c r="C247" s="190">
        <f t="shared" si="243"/>
        <v>0</v>
      </c>
      <c r="D247" s="265"/>
      <c r="E247" s="43"/>
      <c r="F247" s="93">
        <f t="shared" si="246"/>
        <v>0</v>
      </c>
      <c r="G247" s="230"/>
      <c r="H247" s="43"/>
      <c r="I247" s="87">
        <f t="shared" si="247"/>
        <v>0</v>
      </c>
      <c r="J247" s="265"/>
      <c r="K247" s="43"/>
      <c r="L247" s="93">
        <f t="shared" si="248"/>
        <v>0</v>
      </c>
      <c r="M247" s="230"/>
      <c r="N247" s="43"/>
      <c r="O247" s="87">
        <f t="shared" si="249"/>
        <v>0</v>
      </c>
      <c r="P247" s="311"/>
      <c r="Q247" s="331"/>
    </row>
    <row r="248" spans="1:17" ht="72" hidden="1" x14ac:dyDescent="0.25">
      <c r="A248" s="30">
        <v>6296</v>
      </c>
      <c r="B248" s="41" t="s">
        <v>242</v>
      </c>
      <c r="C248" s="190">
        <f t="shared" si="243"/>
        <v>0</v>
      </c>
      <c r="D248" s="265"/>
      <c r="E248" s="43"/>
      <c r="F248" s="93">
        <f t="shared" si="246"/>
        <v>0</v>
      </c>
      <c r="G248" s="230"/>
      <c r="H248" s="43"/>
      <c r="I248" s="87">
        <f t="shared" si="247"/>
        <v>0</v>
      </c>
      <c r="J248" s="265"/>
      <c r="K248" s="43"/>
      <c r="L248" s="93">
        <f t="shared" si="248"/>
        <v>0</v>
      </c>
      <c r="M248" s="230"/>
      <c r="N248" s="43"/>
      <c r="O248" s="87">
        <f t="shared" si="249"/>
        <v>0</v>
      </c>
      <c r="P248" s="311"/>
      <c r="Q248" s="331"/>
    </row>
    <row r="249" spans="1:17" ht="39.75" hidden="1" customHeight="1" x14ac:dyDescent="0.25">
      <c r="A249" s="30">
        <v>6299</v>
      </c>
      <c r="B249" s="41" t="s">
        <v>243</v>
      </c>
      <c r="C249" s="190">
        <f t="shared" si="243"/>
        <v>0</v>
      </c>
      <c r="D249" s="265"/>
      <c r="E249" s="43"/>
      <c r="F249" s="93">
        <f t="shared" si="246"/>
        <v>0</v>
      </c>
      <c r="G249" s="230"/>
      <c r="H249" s="43"/>
      <c r="I249" s="87">
        <f t="shared" si="247"/>
        <v>0</v>
      </c>
      <c r="J249" s="265"/>
      <c r="K249" s="43"/>
      <c r="L249" s="93">
        <f t="shared" si="248"/>
        <v>0</v>
      </c>
      <c r="M249" s="230"/>
      <c r="N249" s="43"/>
      <c r="O249" s="87">
        <f t="shared" si="249"/>
        <v>0</v>
      </c>
      <c r="P249" s="311"/>
      <c r="Q249" s="331"/>
    </row>
    <row r="250" spans="1:17" hidden="1" x14ac:dyDescent="0.25">
      <c r="A250" s="34">
        <v>6300</v>
      </c>
      <c r="B250" s="69" t="s">
        <v>244</v>
      </c>
      <c r="C250" s="188">
        <f t="shared" si="243"/>
        <v>0</v>
      </c>
      <c r="D250" s="127">
        <f t="shared" ref="D250:E250" si="250">SUM(D251,D256,D257)</f>
        <v>0</v>
      </c>
      <c r="E250" s="36">
        <f t="shared" si="250"/>
        <v>0</v>
      </c>
      <c r="F250" s="174">
        <f>SUM(F251,F256,F257)</f>
        <v>0</v>
      </c>
      <c r="G250" s="228">
        <f t="shared" ref="G250:O250" si="251">SUM(G251,G256,G257)</f>
        <v>0</v>
      </c>
      <c r="H250" s="36">
        <f t="shared" si="251"/>
        <v>0</v>
      </c>
      <c r="I250" s="120">
        <f t="shared" si="251"/>
        <v>0</v>
      </c>
      <c r="J250" s="127">
        <f t="shared" si="251"/>
        <v>0</v>
      </c>
      <c r="K250" s="36">
        <f t="shared" si="251"/>
        <v>0</v>
      </c>
      <c r="L250" s="174">
        <f t="shared" si="251"/>
        <v>0</v>
      </c>
      <c r="M250" s="228">
        <f t="shared" si="251"/>
        <v>0</v>
      </c>
      <c r="N250" s="36">
        <f t="shared" si="251"/>
        <v>0</v>
      </c>
      <c r="O250" s="120">
        <f t="shared" si="251"/>
        <v>0</v>
      </c>
      <c r="P250" s="441"/>
      <c r="Q250" s="331"/>
    </row>
    <row r="251" spans="1:17" ht="24" hidden="1" x14ac:dyDescent="0.25">
      <c r="A251" s="347">
        <v>6320</v>
      </c>
      <c r="B251" s="38" t="s">
        <v>245</v>
      </c>
      <c r="C251" s="201">
        <f t="shared" si="243"/>
        <v>0</v>
      </c>
      <c r="D251" s="128">
        <f t="shared" ref="D251:E251" si="252">SUM(D252:D255)</f>
        <v>0</v>
      </c>
      <c r="E251" s="75">
        <f t="shared" si="252"/>
        <v>0</v>
      </c>
      <c r="F251" s="175">
        <f>SUM(F252:F255)</f>
        <v>0</v>
      </c>
      <c r="G251" s="233">
        <f t="shared" ref="G251:O251" si="253">SUM(G252:G255)</f>
        <v>0</v>
      </c>
      <c r="H251" s="75">
        <f t="shared" si="253"/>
        <v>0</v>
      </c>
      <c r="I251" s="86">
        <f t="shared" si="253"/>
        <v>0</v>
      </c>
      <c r="J251" s="128">
        <f t="shared" si="253"/>
        <v>0</v>
      </c>
      <c r="K251" s="75">
        <f t="shared" si="253"/>
        <v>0</v>
      </c>
      <c r="L251" s="175">
        <f t="shared" si="253"/>
        <v>0</v>
      </c>
      <c r="M251" s="233">
        <f t="shared" si="253"/>
        <v>0</v>
      </c>
      <c r="N251" s="75">
        <f t="shared" si="253"/>
        <v>0</v>
      </c>
      <c r="O251" s="86">
        <f t="shared" si="253"/>
        <v>0</v>
      </c>
      <c r="P251" s="310"/>
      <c r="Q251" s="331"/>
    </row>
    <row r="252" spans="1:17" hidden="1" x14ac:dyDescent="0.25">
      <c r="A252" s="30">
        <v>6322</v>
      </c>
      <c r="B252" s="41" t="s">
        <v>246</v>
      </c>
      <c r="C252" s="190">
        <f t="shared" si="243"/>
        <v>0</v>
      </c>
      <c r="D252" s="265"/>
      <c r="E252" s="43"/>
      <c r="F252" s="93">
        <f t="shared" ref="F252:F257" si="254">D252+E252</f>
        <v>0</v>
      </c>
      <c r="G252" s="230"/>
      <c r="H252" s="43"/>
      <c r="I252" s="87">
        <f t="shared" ref="I252:I257" si="255">G252+H252</f>
        <v>0</v>
      </c>
      <c r="J252" s="265"/>
      <c r="K252" s="43"/>
      <c r="L252" s="93">
        <f t="shared" ref="L252:L257" si="256">J252+K252</f>
        <v>0</v>
      </c>
      <c r="M252" s="230"/>
      <c r="N252" s="43"/>
      <c r="O252" s="87">
        <f t="shared" ref="O252:O257" si="257">M252+N252</f>
        <v>0</v>
      </c>
      <c r="P252" s="311"/>
      <c r="Q252" s="331"/>
    </row>
    <row r="253" spans="1:17" ht="24" hidden="1" x14ac:dyDescent="0.25">
      <c r="A253" s="30">
        <v>6323</v>
      </c>
      <c r="B253" s="41" t="s">
        <v>247</v>
      </c>
      <c r="C253" s="190">
        <f t="shared" si="243"/>
        <v>0</v>
      </c>
      <c r="D253" s="265"/>
      <c r="E253" s="43"/>
      <c r="F253" s="93">
        <f t="shared" si="254"/>
        <v>0</v>
      </c>
      <c r="G253" s="230"/>
      <c r="H253" s="43"/>
      <c r="I253" s="87">
        <f t="shared" si="255"/>
        <v>0</v>
      </c>
      <c r="J253" s="265"/>
      <c r="K253" s="43"/>
      <c r="L253" s="93">
        <f t="shared" si="256"/>
        <v>0</v>
      </c>
      <c r="M253" s="230"/>
      <c r="N253" s="43"/>
      <c r="O253" s="87">
        <f t="shared" si="257"/>
        <v>0</v>
      </c>
      <c r="P253" s="311"/>
      <c r="Q253" s="331"/>
    </row>
    <row r="254" spans="1:17" ht="24" hidden="1" x14ac:dyDescent="0.25">
      <c r="A254" s="30">
        <v>6324</v>
      </c>
      <c r="B254" s="41" t="s">
        <v>301</v>
      </c>
      <c r="C254" s="190">
        <f t="shared" si="243"/>
        <v>0</v>
      </c>
      <c r="D254" s="265"/>
      <c r="E254" s="43"/>
      <c r="F254" s="93">
        <f t="shared" si="254"/>
        <v>0</v>
      </c>
      <c r="G254" s="230"/>
      <c r="H254" s="43"/>
      <c r="I254" s="87">
        <f t="shared" si="255"/>
        <v>0</v>
      </c>
      <c r="J254" s="265"/>
      <c r="K254" s="43"/>
      <c r="L254" s="93">
        <f t="shared" si="256"/>
        <v>0</v>
      </c>
      <c r="M254" s="230"/>
      <c r="N254" s="43"/>
      <c r="O254" s="87">
        <f t="shared" si="257"/>
        <v>0</v>
      </c>
      <c r="P254" s="311"/>
      <c r="Q254" s="331"/>
    </row>
    <row r="255" spans="1:17" hidden="1" x14ac:dyDescent="0.25">
      <c r="A255" s="27">
        <v>6329</v>
      </c>
      <c r="B255" s="38" t="s">
        <v>302</v>
      </c>
      <c r="C255" s="189">
        <f t="shared" si="243"/>
        <v>0</v>
      </c>
      <c r="D255" s="264"/>
      <c r="E255" s="40"/>
      <c r="F255" s="175">
        <f t="shared" si="254"/>
        <v>0</v>
      </c>
      <c r="G255" s="220"/>
      <c r="H255" s="40"/>
      <c r="I255" s="86">
        <f t="shared" si="255"/>
        <v>0</v>
      </c>
      <c r="J255" s="264"/>
      <c r="K255" s="40"/>
      <c r="L255" s="175">
        <f t="shared" si="256"/>
        <v>0</v>
      </c>
      <c r="M255" s="220"/>
      <c r="N255" s="40"/>
      <c r="O255" s="86">
        <f t="shared" si="257"/>
        <v>0</v>
      </c>
      <c r="P255" s="310"/>
      <c r="Q255" s="331"/>
    </row>
    <row r="256" spans="1:17" ht="24" hidden="1" x14ac:dyDescent="0.25">
      <c r="A256" s="90">
        <v>6330</v>
      </c>
      <c r="B256" s="91" t="s">
        <v>248</v>
      </c>
      <c r="C256" s="201">
        <f t="shared" si="243"/>
        <v>0</v>
      </c>
      <c r="D256" s="266"/>
      <c r="E256" s="80"/>
      <c r="F256" s="443">
        <f t="shared" si="254"/>
        <v>0</v>
      </c>
      <c r="G256" s="235"/>
      <c r="H256" s="80"/>
      <c r="I256" s="159">
        <f t="shared" si="255"/>
        <v>0</v>
      </c>
      <c r="J256" s="266"/>
      <c r="K256" s="80"/>
      <c r="L256" s="443">
        <f t="shared" si="256"/>
        <v>0</v>
      </c>
      <c r="M256" s="235"/>
      <c r="N256" s="80"/>
      <c r="O256" s="159">
        <f t="shared" si="257"/>
        <v>0</v>
      </c>
      <c r="P256" s="320"/>
      <c r="Q256" s="331"/>
    </row>
    <row r="257" spans="1:17" hidden="1" x14ac:dyDescent="0.25">
      <c r="A257" s="72">
        <v>6360</v>
      </c>
      <c r="B257" s="41" t="s">
        <v>249</v>
      </c>
      <c r="C257" s="190">
        <f t="shared" si="243"/>
        <v>0</v>
      </c>
      <c r="D257" s="265"/>
      <c r="E257" s="43"/>
      <c r="F257" s="93">
        <f t="shared" si="254"/>
        <v>0</v>
      </c>
      <c r="G257" s="230"/>
      <c r="H257" s="43"/>
      <c r="I257" s="87">
        <f t="shared" si="255"/>
        <v>0</v>
      </c>
      <c r="J257" s="265"/>
      <c r="K257" s="43"/>
      <c r="L257" s="93">
        <f t="shared" si="256"/>
        <v>0</v>
      </c>
      <c r="M257" s="230"/>
      <c r="N257" s="43"/>
      <c r="O257" s="87">
        <f t="shared" si="257"/>
        <v>0</v>
      </c>
      <c r="P257" s="311"/>
      <c r="Q257" s="331"/>
    </row>
    <row r="258" spans="1:17" ht="36" hidden="1" x14ac:dyDescent="0.25">
      <c r="A258" s="34">
        <v>6400</v>
      </c>
      <c r="B258" s="69" t="s">
        <v>250</v>
      </c>
      <c r="C258" s="188">
        <f t="shared" si="243"/>
        <v>0</v>
      </c>
      <c r="D258" s="127">
        <f t="shared" ref="D258:E258" si="258">SUM(D259,D263)</f>
        <v>0</v>
      </c>
      <c r="E258" s="36">
        <f t="shared" si="258"/>
        <v>0</v>
      </c>
      <c r="F258" s="174">
        <f>SUM(F259,F263)</f>
        <v>0</v>
      </c>
      <c r="G258" s="228">
        <f t="shared" ref="G258:O258" si="259">SUM(G259,G263)</f>
        <v>0</v>
      </c>
      <c r="H258" s="36">
        <f t="shared" si="259"/>
        <v>0</v>
      </c>
      <c r="I258" s="120">
        <f t="shared" si="259"/>
        <v>0</v>
      </c>
      <c r="J258" s="127">
        <f t="shared" si="259"/>
        <v>0</v>
      </c>
      <c r="K258" s="36">
        <f t="shared" si="259"/>
        <v>0</v>
      </c>
      <c r="L258" s="174">
        <f t="shared" si="259"/>
        <v>0</v>
      </c>
      <c r="M258" s="228">
        <f t="shared" si="259"/>
        <v>0</v>
      </c>
      <c r="N258" s="36">
        <f t="shared" si="259"/>
        <v>0</v>
      </c>
      <c r="O258" s="120">
        <f t="shared" si="259"/>
        <v>0</v>
      </c>
      <c r="P258" s="441"/>
      <c r="Q258" s="331"/>
    </row>
    <row r="259" spans="1:17" ht="24" hidden="1" x14ac:dyDescent="0.25">
      <c r="A259" s="347">
        <v>6410</v>
      </c>
      <c r="B259" s="38" t="s">
        <v>251</v>
      </c>
      <c r="C259" s="189">
        <f t="shared" si="243"/>
        <v>0</v>
      </c>
      <c r="D259" s="128">
        <f t="shared" ref="D259:E259" si="260">SUM(D260:D262)</f>
        <v>0</v>
      </c>
      <c r="E259" s="75">
        <f t="shared" si="260"/>
        <v>0</v>
      </c>
      <c r="F259" s="175">
        <f>SUM(F260:F262)</f>
        <v>0</v>
      </c>
      <c r="G259" s="233">
        <f t="shared" ref="G259:O259" si="261">SUM(G260:G262)</f>
        <v>0</v>
      </c>
      <c r="H259" s="75">
        <f t="shared" si="261"/>
        <v>0</v>
      </c>
      <c r="I259" s="86">
        <f t="shared" si="261"/>
        <v>0</v>
      </c>
      <c r="J259" s="128">
        <f t="shared" si="261"/>
        <v>0</v>
      </c>
      <c r="K259" s="75">
        <f t="shared" si="261"/>
        <v>0</v>
      </c>
      <c r="L259" s="175">
        <f t="shared" si="261"/>
        <v>0</v>
      </c>
      <c r="M259" s="233">
        <f t="shared" si="261"/>
        <v>0</v>
      </c>
      <c r="N259" s="75">
        <f t="shared" si="261"/>
        <v>0</v>
      </c>
      <c r="O259" s="158">
        <f t="shared" si="261"/>
        <v>0</v>
      </c>
      <c r="P259" s="323"/>
      <c r="Q259" s="331"/>
    </row>
    <row r="260" spans="1:17" hidden="1" x14ac:dyDescent="0.25">
      <c r="A260" s="30">
        <v>6411</v>
      </c>
      <c r="B260" s="92" t="s">
        <v>252</v>
      </c>
      <c r="C260" s="190">
        <f t="shared" si="243"/>
        <v>0</v>
      </c>
      <c r="D260" s="265"/>
      <c r="E260" s="43"/>
      <c r="F260" s="93">
        <f t="shared" ref="F260:F262" si="262">D260+E260</f>
        <v>0</v>
      </c>
      <c r="G260" s="230"/>
      <c r="H260" s="43"/>
      <c r="I260" s="87">
        <f t="shared" ref="I260:I262" si="263">G260+H260</f>
        <v>0</v>
      </c>
      <c r="J260" s="265"/>
      <c r="K260" s="43"/>
      <c r="L260" s="93">
        <f t="shared" ref="L260:L262" si="264">J260+K260</f>
        <v>0</v>
      </c>
      <c r="M260" s="230"/>
      <c r="N260" s="43"/>
      <c r="O260" s="87">
        <f t="shared" ref="O260:O262" si="265">M260+N260</f>
        <v>0</v>
      </c>
      <c r="P260" s="311"/>
      <c r="Q260" s="331"/>
    </row>
    <row r="261" spans="1:17" ht="36" hidden="1" x14ac:dyDescent="0.25">
      <c r="A261" s="30">
        <v>6412</v>
      </c>
      <c r="B261" s="41" t="s">
        <v>253</v>
      </c>
      <c r="C261" s="190">
        <f t="shared" si="243"/>
        <v>0</v>
      </c>
      <c r="D261" s="265"/>
      <c r="E261" s="43"/>
      <c r="F261" s="93">
        <f t="shared" si="262"/>
        <v>0</v>
      </c>
      <c r="G261" s="230"/>
      <c r="H261" s="43"/>
      <c r="I261" s="87">
        <f t="shared" si="263"/>
        <v>0</v>
      </c>
      <c r="J261" s="265"/>
      <c r="K261" s="43"/>
      <c r="L261" s="93">
        <f t="shared" si="264"/>
        <v>0</v>
      </c>
      <c r="M261" s="230"/>
      <c r="N261" s="43"/>
      <c r="O261" s="87">
        <f t="shared" si="265"/>
        <v>0</v>
      </c>
      <c r="P261" s="311"/>
      <c r="Q261" s="331"/>
    </row>
    <row r="262" spans="1:17" ht="36" hidden="1" x14ac:dyDescent="0.25">
      <c r="A262" s="30">
        <v>6419</v>
      </c>
      <c r="B262" s="41" t="s">
        <v>254</v>
      </c>
      <c r="C262" s="190">
        <f t="shared" si="243"/>
        <v>0</v>
      </c>
      <c r="D262" s="265"/>
      <c r="E262" s="43"/>
      <c r="F262" s="93">
        <f t="shared" si="262"/>
        <v>0</v>
      </c>
      <c r="G262" s="230"/>
      <c r="H262" s="43"/>
      <c r="I262" s="87">
        <f t="shared" si="263"/>
        <v>0</v>
      </c>
      <c r="J262" s="265"/>
      <c r="K262" s="43"/>
      <c r="L262" s="93">
        <f t="shared" si="264"/>
        <v>0</v>
      </c>
      <c r="M262" s="230"/>
      <c r="N262" s="43"/>
      <c r="O262" s="87">
        <f t="shared" si="265"/>
        <v>0</v>
      </c>
      <c r="P262" s="311"/>
      <c r="Q262" s="331"/>
    </row>
    <row r="263" spans="1:17" ht="36" hidden="1" x14ac:dyDescent="0.25">
      <c r="A263" s="72">
        <v>6420</v>
      </c>
      <c r="B263" s="41" t="s">
        <v>255</v>
      </c>
      <c r="C263" s="190">
        <f t="shared" si="243"/>
        <v>0</v>
      </c>
      <c r="D263" s="129">
        <f t="shared" ref="D263:E263" si="266">SUM(D264:D267)</f>
        <v>0</v>
      </c>
      <c r="E263" s="73">
        <f t="shared" si="266"/>
        <v>0</v>
      </c>
      <c r="F263" s="93">
        <f>SUM(F264:F267)</f>
        <v>0</v>
      </c>
      <c r="G263" s="231">
        <f t="shared" ref="G263:N263" si="267">SUM(G264:G267)</f>
        <v>0</v>
      </c>
      <c r="H263" s="73">
        <f t="shared" si="267"/>
        <v>0</v>
      </c>
      <c r="I263" s="87">
        <f t="shared" si="267"/>
        <v>0</v>
      </c>
      <c r="J263" s="129">
        <f t="shared" si="267"/>
        <v>0</v>
      </c>
      <c r="K263" s="73">
        <f t="shared" si="267"/>
        <v>0</v>
      </c>
      <c r="L263" s="93">
        <f t="shared" si="267"/>
        <v>0</v>
      </c>
      <c r="M263" s="231">
        <f t="shared" si="267"/>
        <v>0</v>
      </c>
      <c r="N263" s="73">
        <f t="shared" si="267"/>
        <v>0</v>
      </c>
      <c r="O263" s="87">
        <f>SUM(O264:O267)</f>
        <v>0</v>
      </c>
      <c r="P263" s="311"/>
      <c r="Q263" s="331"/>
    </row>
    <row r="264" spans="1:17" hidden="1" x14ac:dyDescent="0.25">
      <c r="A264" s="30">
        <v>6421</v>
      </c>
      <c r="B264" s="41" t="s">
        <v>256</v>
      </c>
      <c r="C264" s="190">
        <f t="shared" si="243"/>
        <v>0</v>
      </c>
      <c r="D264" s="265"/>
      <c r="E264" s="43"/>
      <c r="F264" s="93">
        <f t="shared" ref="F264:F267" si="268">D264+E264</f>
        <v>0</v>
      </c>
      <c r="G264" s="230"/>
      <c r="H264" s="43"/>
      <c r="I264" s="87">
        <f t="shared" ref="I264:I267" si="269">G264+H264</f>
        <v>0</v>
      </c>
      <c r="J264" s="265"/>
      <c r="K264" s="43"/>
      <c r="L264" s="93">
        <f t="shared" ref="L264:L267" si="270">J264+K264</f>
        <v>0</v>
      </c>
      <c r="M264" s="230"/>
      <c r="N264" s="43"/>
      <c r="O264" s="87">
        <f t="shared" ref="O264:O267" si="271">M264+N264</f>
        <v>0</v>
      </c>
      <c r="P264" s="311"/>
      <c r="Q264" s="331"/>
    </row>
    <row r="265" spans="1:17" hidden="1" x14ac:dyDescent="0.25">
      <c r="A265" s="30">
        <v>6422</v>
      </c>
      <c r="B265" s="41" t="s">
        <v>257</v>
      </c>
      <c r="C265" s="190">
        <f t="shared" si="243"/>
        <v>0</v>
      </c>
      <c r="D265" s="265"/>
      <c r="E265" s="43"/>
      <c r="F265" s="93">
        <f t="shared" si="268"/>
        <v>0</v>
      </c>
      <c r="G265" s="230"/>
      <c r="H265" s="43"/>
      <c r="I265" s="87">
        <f t="shared" si="269"/>
        <v>0</v>
      </c>
      <c r="J265" s="265"/>
      <c r="K265" s="43"/>
      <c r="L265" s="93">
        <f t="shared" si="270"/>
        <v>0</v>
      </c>
      <c r="M265" s="230"/>
      <c r="N265" s="43"/>
      <c r="O265" s="87">
        <f t="shared" si="271"/>
        <v>0</v>
      </c>
      <c r="P265" s="311"/>
      <c r="Q265" s="331"/>
    </row>
    <row r="266" spans="1:17" ht="24" hidden="1" x14ac:dyDescent="0.25">
      <c r="A266" s="30">
        <v>6423</v>
      </c>
      <c r="B266" s="41" t="s">
        <v>258</v>
      </c>
      <c r="C266" s="190">
        <f t="shared" si="243"/>
        <v>0</v>
      </c>
      <c r="D266" s="265"/>
      <c r="E266" s="43"/>
      <c r="F266" s="93">
        <f t="shared" si="268"/>
        <v>0</v>
      </c>
      <c r="G266" s="230"/>
      <c r="H266" s="43"/>
      <c r="I266" s="87">
        <f t="shared" si="269"/>
        <v>0</v>
      </c>
      <c r="J266" s="265"/>
      <c r="K266" s="43"/>
      <c r="L266" s="93">
        <f t="shared" si="270"/>
        <v>0</v>
      </c>
      <c r="M266" s="230"/>
      <c r="N266" s="43"/>
      <c r="O266" s="87">
        <f t="shared" si="271"/>
        <v>0</v>
      </c>
      <c r="P266" s="311"/>
      <c r="Q266" s="331"/>
    </row>
    <row r="267" spans="1:17" ht="36" hidden="1" x14ac:dyDescent="0.25">
      <c r="A267" s="30">
        <v>6424</v>
      </c>
      <c r="B267" s="41" t="s">
        <v>259</v>
      </c>
      <c r="C267" s="190">
        <f t="shared" si="243"/>
        <v>0</v>
      </c>
      <c r="D267" s="265"/>
      <c r="E267" s="43"/>
      <c r="F267" s="93">
        <f t="shared" si="268"/>
        <v>0</v>
      </c>
      <c r="G267" s="230"/>
      <c r="H267" s="43"/>
      <c r="I267" s="87">
        <f t="shared" si="269"/>
        <v>0</v>
      </c>
      <c r="J267" s="265"/>
      <c r="K267" s="43"/>
      <c r="L267" s="93">
        <f t="shared" si="270"/>
        <v>0</v>
      </c>
      <c r="M267" s="230"/>
      <c r="N267" s="43"/>
      <c r="O267" s="87">
        <f t="shared" si="271"/>
        <v>0</v>
      </c>
      <c r="P267" s="311"/>
      <c r="Q267" s="331"/>
    </row>
    <row r="268" spans="1:17" ht="36" hidden="1" x14ac:dyDescent="0.25">
      <c r="A268" s="95">
        <v>7000</v>
      </c>
      <c r="B268" s="95" t="s">
        <v>260</v>
      </c>
      <c r="C268" s="203">
        <f>SUM(F268,I268,L268,O268)</f>
        <v>0</v>
      </c>
      <c r="D268" s="136">
        <f t="shared" ref="D268:E268" si="272">SUM(D269,D279)</f>
        <v>0</v>
      </c>
      <c r="E268" s="96">
        <f t="shared" si="272"/>
        <v>0</v>
      </c>
      <c r="F268" s="267">
        <f>SUM(F269,F279)</f>
        <v>0</v>
      </c>
      <c r="G268" s="237">
        <f t="shared" ref="G268:N268" si="273">SUM(G269,G279)</f>
        <v>0</v>
      </c>
      <c r="H268" s="96">
        <f t="shared" si="273"/>
        <v>0</v>
      </c>
      <c r="I268" s="279">
        <f t="shared" si="273"/>
        <v>0</v>
      </c>
      <c r="J268" s="136">
        <f t="shared" si="273"/>
        <v>0</v>
      </c>
      <c r="K268" s="96">
        <f t="shared" si="273"/>
        <v>0</v>
      </c>
      <c r="L268" s="267">
        <f t="shared" si="273"/>
        <v>0</v>
      </c>
      <c r="M268" s="237">
        <f t="shared" si="273"/>
        <v>0</v>
      </c>
      <c r="N268" s="96">
        <f t="shared" si="273"/>
        <v>0</v>
      </c>
      <c r="O268" s="162">
        <f>SUM(O269,O279)</f>
        <v>0</v>
      </c>
      <c r="P268" s="445"/>
      <c r="Q268" s="331"/>
    </row>
    <row r="269" spans="1:17" ht="24" hidden="1" x14ac:dyDescent="0.25">
      <c r="A269" s="34">
        <v>7200</v>
      </c>
      <c r="B269" s="69" t="s">
        <v>261</v>
      </c>
      <c r="C269" s="188">
        <f t="shared" si="243"/>
        <v>0</v>
      </c>
      <c r="D269" s="127">
        <f t="shared" ref="D269:E269" si="274">SUM(D270,D271,D274,D275,D278)</f>
        <v>0</v>
      </c>
      <c r="E269" s="36">
        <f t="shared" si="274"/>
        <v>0</v>
      </c>
      <c r="F269" s="174">
        <f>SUM(F270,F271,F274,F275,F278)</f>
        <v>0</v>
      </c>
      <c r="G269" s="228"/>
      <c r="H269" s="36"/>
      <c r="I269" s="120">
        <f>SUM(I270,I271,I274,I275,I278)</f>
        <v>0</v>
      </c>
      <c r="J269" s="127"/>
      <c r="K269" s="36"/>
      <c r="L269" s="174">
        <f>SUM(L270,L271,L274,L275,L278)</f>
        <v>0</v>
      </c>
      <c r="M269" s="228"/>
      <c r="N269" s="36"/>
      <c r="O269" s="121">
        <f>SUM(O270,O271,O274,O275,O278)</f>
        <v>0</v>
      </c>
      <c r="P269" s="440"/>
      <c r="Q269" s="331"/>
    </row>
    <row r="270" spans="1:17" ht="24" hidden="1" x14ac:dyDescent="0.25">
      <c r="A270" s="347">
        <v>7210</v>
      </c>
      <c r="B270" s="38" t="s">
        <v>262</v>
      </c>
      <c r="C270" s="189">
        <f t="shared" si="243"/>
        <v>0</v>
      </c>
      <c r="D270" s="264"/>
      <c r="E270" s="40"/>
      <c r="F270" s="175">
        <f>D270+E270</f>
        <v>0</v>
      </c>
      <c r="G270" s="220"/>
      <c r="H270" s="40"/>
      <c r="I270" s="86">
        <f>G270+H270</f>
        <v>0</v>
      </c>
      <c r="J270" s="264"/>
      <c r="K270" s="40"/>
      <c r="L270" s="175">
        <f>J270+K270</f>
        <v>0</v>
      </c>
      <c r="M270" s="220"/>
      <c r="N270" s="40"/>
      <c r="O270" s="86">
        <f>M270+N270</f>
        <v>0</v>
      </c>
      <c r="P270" s="310"/>
      <c r="Q270" s="331"/>
    </row>
    <row r="271" spans="1:17" s="94" customFormat="1" ht="36" hidden="1" x14ac:dyDescent="0.25">
      <c r="A271" s="72">
        <v>7220</v>
      </c>
      <c r="B271" s="41" t="s">
        <v>263</v>
      </c>
      <c r="C271" s="190">
        <f t="shared" si="243"/>
        <v>0</v>
      </c>
      <c r="D271" s="129">
        <f t="shared" ref="D271:E271" si="275">SUM(D272:D273)</f>
        <v>0</v>
      </c>
      <c r="E271" s="73">
        <f t="shared" si="275"/>
        <v>0</v>
      </c>
      <c r="F271" s="93">
        <f>SUM(F272:F273)</f>
        <v>0</v>
      </c>
      <c r="G271" s="231">
        <f t="shared" ref="G271:O271" si="276">SUM(G272:G273)</f>
        <v>0</v>
      </c>
      <c r="H271" s="73">
        <f t="shared" si="276"/>
        <v>0</v>
      </c>
      <c r="I271" s="87">
        <f t="shared" si="276"/>
        <v>0</v>
      </c>
      <c r="J271" s="129">
        <f t="shared" si="276"/>
        <v>0</v>
      </c>
      <c r="K271" s="73">
        <f t="shared" si="276"/>
        <v>0</v>
      </c>
      <c r="L271" s="93">
        <f t="shared" si="276"/>
        <v>0</v>
      </c>
      <c r="M271" s="231">
        <f t="shared" si="276"/>
        <v>0</v>
      </c>
      <c r="N271" s="73">
        <f t="shared" si="276"/>
        <v>0</v>
      </c>
      <c r="O271" s="87">
        <f t="shared" si="276"/>
        <v>0</v>
      </c>
      <c r="P271" s="311"/>
      <c r="Q271" s="343"/>
    </row>
    <row r="272" spans="1:17" s="94" customFormat="1" ht="36" hidden="1" x14ac:dyDescent="0.25">
      <c r="A272" s="30">
        <v>7221</v>
      </c>
      <c r="B272" s="41" t="s">
        <v>264</v>
      </c>
      <c r="C272" s="190">
        <f t="shared" si="243"/>
        <v>0</v>
      </c>
      <c r="D272" s="265"/>
      <c r="E272" s="43"/>
      <c r="F272" s="93">
        <f t="shared" ref="F272:F274" si="277">D272+E272</f>
        <v>0</v>
      </c>
      <c r="G272" s="230"/>
      <c r="H272" s="43"/>
      <c r="I272" s="87">
        <f t="shared" ref="I272:I274" si="278">G272+H272</f>
        <v>0</v>
      </c>
      <c r="J272" s="265"/>
      <c r="K272" s="43"/>
      <c r="L272" s="93">
        <f t="shared" ref="L272:L274" si="279">J272+K272</f>
        <v>0</v>
      </c>
      <c r="M272" s="230"/>
      <c r="N272" s="43"/>
      <c r="O272" s="87">
        <f t="shared" ref="O272:O274" si="280">M272+N272</f>
        <v>0</v>
      </c>
      <c r="P272" s="311"/>
      <c r="Q272" s="343"/>
    </row>
    <row r="273" spans="1:17" s="94" customFormat="1" ht="36" hidden="1" x14ac:dyDescent="0.25">
      <c r="A273" s="30">
        <v>7222</v>
      </c>
      <c r="B273" s="41" t="s">
        <v>265</v>
      </c>
      <c r="C273" s="190">
        <f t="shared" si="243"/>
        <v>0</v>
      </c>
      <c r="D273" s="265"/>
      <c r="E273" s="43"/>
      <c r="F273" s="93">
        <f t="shared" si="277"/>
        <v>0</v>
      </c>
      <c r="G273" s="230"/>
      <c r="H273" s="43"/>
      <c r="I273" s="87">
        <f t="shared" si="278"/>
        <v>0</v>
      </c>
      <c r="J273" s="265"/>
      <c r="K273" s="43"/>
      <c r="L273" s="93">
        <f t="shared" si="279"/>
        <v>0</v>
      </c>
      <c r="M273" s="230"/>
      <c r="N273" s="43"/>
      <c r="O273" s="87">
        <f t="shared" si="280"/>
        <v>0</v>
      </c>
      <c r="P273" s="311"/>
      <c r="Q273" s="343"/>
    </row>
    <row r="274" spans="1:17" ht="24" hidden="1" x14ac:dyDescent="0.25">
      <c r="A274" s="72">
        <v>7230</v>
      </c>
      <c r="B274" s="41" t="s">
        <v>308</v>
      </c>
      <c r="C274" s="190">
        <f t="shared" si="243"/>
        <v>0</v>
      </c>
      <c r="D274" s="265"/>
      <c r="E274" s="43"/>
      <c r="F274" s="93">
        <f t="shared" si="277"/>
        <v>0</v>
      </c>
      <c r="G274" s="230"/>
      <c r="H274" s="43"/>
      <c r="I274" s="87">
        <f t="shared" si="278"/>
        <v>0</v>
      </c>
      <c r="J274" s="265"/>
      <c r="K274" s="43"/>
      <c r="L274" s="93">
        <f t="shared" si="279"/>
        <v>0</v>
      </c>
      <c r="M274" s="230"/>
      <c r="N274" s="43"/>
      <c r="O274" s="87">
        <f t="shared" si="280"/>
        <v>0</v>
      </c>
      <c r="P274" s="311"/>
      <c r="Q274" s="331"/>
    </row>
    <row r="275" spans="1:17" ht="24" hidden="1" x14ac:dyDescent="0.25">
      <c r="A275" s="72">
        <v>7240</v>
      </c>
      <c r="B275" s="41" t="s">
        <v>266</v>
      </c>
      <c r="C275" s="190">
        <f t="shared" si="243"/>
        <v>0</v>
      </c>
      <c r="D275" s="129">
        <f t="shared" ref="D275:E275" si="281">SUM(D276:D277)</f>
        <v>0</v>
      </c>
      <c r="E275" s="73">
        <f t="shared" si="281"/>
        <v>0</v>
      </c>
      <c r="F275" s="93">
        <f>SUM(F276:F277)</f>
        <v>0</v>
      </c>
      <c r="G275" s="231">
        <f t="shared" ref="G275:O275" si="282">SUM(G276:G277)</f>
        <v>0</v>
      </c>
      <c r="H275" s="73">
        <f t="shared" si="282"/>
        <v>0</v>
      </c>
      <c r="I275" s="87">
        <f t="shared" si="282"/>
        <v>0</v>
      </c>
      <c r="J275" s="129">
        <f t="shared" si="282"/>
        <v>0</v>
      </c>
      <c r="K275" s="73">
        <f t="shared" si="282"/>
        <v>0</v>
      </c>
      <c r="L275" s="93">
        <f t="shared" si="282"/>
        <v>0</v>
      </c>
      <c r="M275" s="231">
        <f t="shared" si="282"/>
        <v>0</v>
      </c>
      <c r="N275" s="73">
        <f t="shared" si="282"/>
        <v>0</v>
      </c>
      <c r="O275" s="87">
        <f t="shared" si="282"/>
        <v>0</v>
      </c>
      <c r="P275" s="311"/>
      <c r="Q275" s="331"/>
    </row>
    <row r="276" spans="1:17" ht="48" hidden="1" x14ac:dyDescent="0.25">
      <c r="A276" s="30">
        <v>7245</v>
      </c>
      <c r="B276" s="41" t="s">
        <v>267</v>
      </c>
      <c r="C276" s="190">
        <f t="shared" si="243"/>
        <v>0</v>
      </c>
      <c r="D276" s="265"/>
      <c r="E276" s="43"/>
      <c r="F276" s="93">
        <f t="shared" ref="F276:F278" si="283">D276+E276</f>
        <v>0</v>
      </c>
      <c r="G276" s="230"/>
      <c r="H276" s="43"/>
      <c r="I276" s="87">
        <f t="shared" ref="I276:I278" si="284">G276+H276</f>
        <v>0</v>
      </c>
      <c r="J276" s="265"/>
      <c r="K276" s="43"/>
      <c r="L276" s="93">
        <f t="shared" ref="L276:L278" si="285">J276+K276</f>
        <v>0</v>
      </c>
      <c r="M276" s="230"/>
      <c r="N276" s="43"/>
      <c r="O276" s="87">
        <f t="shared" ref="O276:O278" si="286">M276+N276</f>
        <v>0</v>
      </c>
      <c r="P276" s="311"/>
      <c r="Q276" s="331"/>
    </row>
    <row r="277" spans="1:17" ht="96" hidden="1" x14ac:dyDescent="0.25">
      <c r="A277" s="30">
        <v>7246</v>
      </c>
      <c r="B277" s="41" t="s">
        <v>268</v>
      </c>
      <c r="C277" s="190">
        <f t="shared" si="243"/>
        <v>0</v>
      </c>
      <c r="D277" s="265"/>
      <c r="E277" s="43"/>
      <c r="F277" s="93">
        <f t="shared" si="283"/>
        <v>0</v>
      </c>
      <c r="G277" s="230"/>
      <c r="H277" s="43"/>
      <c r="I277" s="87">
        <f t="shared" si="284"/>
        <v>0</v>
      </c>
      <c r="J277" s="265"/>
      <c r="K277" s="43"/>
      <c r="L277" s="93">
        <f t="shared" si="285"/>
        <v>0</v>
      </c>
      <c r="M277" s="230"/>
      <c r="N277" s="43"/>
      <c r="O277" s="87">
        <f t="shared" si="286"/>
        <v>0</v>
      </c>
      <c r="P277" s="311"/>
      <c r="Q277" s="331"/>
    </row>
    <row r="278" spans="1:17" ht="24" hidden="1" x14ac:dyDescent="0.25">
      <c r="A278" s="90">
        <v>7260</v>
      </c>
      <c r="B278" s="38" t="s">
        <v>269</v>
      </c>
      <c r="C278" s="189">
        <f t="shared" si="243"/>
        <v>0</v>
      </c>
      <c r="D278" s="264"/>
      <c r="E278" s="40"/>
      <c r="F278" s="175">
        <f t="shared" si="283"/>
        <v>0</v>
      </c>
      <c r="G278" s="220"/>
      <c r="H278" s="40"/>
      <c r="I278" s="86">
        <f t="shared" si="284"/>
        <v>0</v>
      </c>
      <c r="J278" s="264"/>
      <c r="K278" s="40"/>
      <c r="L278" s="175">
        <f t="shared" si="285"/>
        <v>0</v>
      </c>
      <c r="M278" s="220"/>
      <c r="N278" s="40"/>
      <c r="O278" s="86">
        <f t="shared" si="286"/>
        <v>0</v>
      </c>
      <c r="P278" s="310"/>
      <c r="Q278" s="331"/>
    </row>
    <row r="279" spans="1:17" hidden="1" x14ac:dyDescent="0.25">
      <c r="A279" s="52">
        <v>7700</v>
      </c>
      <c r="B279" s="103" t="s">
        <v>298</v>
      </c>
      <c r="C279" s="204">
        <f t="shared" si="243"/>
        <v>0</v>
      </c>
      <c r="D279" s="137">
        <f t="shared" ref="D279:O279" si="287">D280</f>
        <v>0</v>
      </c>
      <c r="E279" s="104">
        <f t="shared" si="287"/>
        <v>0</v>
      </c>
      <c r="F279" s="176">
        <f t="shared" si="287"/>
        <v>0</v>
      </c>
      <c r="G279" s="238">
        <f t="shared" si="287"/>
        <v>0</v>
      </c>
      <c r="H279" s="104">
        <f t="shared" si="287"/>
        <v>0</v>
      </c>
      <c r="I279" s="280">
        <f t="shared" si="287"/>
        <v>0</v>
      </c>
      <c r="J279" s="137">
        <f t="shared" si="287"/>
        <v>0</v>
      </c>
      <c r="K279" s="104">
        <f t="shared" si="287"/>
        <v>0</v>
      </c>
      <c r="L279" s="176">
        <f t="shared" si="287"/>
        <v>0</v>
      </c>
      <c r="M279" s="238">
        <f t="shared" si="287"/>
        <v>0</v>
      </c>
      <c r="N279" s="104">
        <f t="shared" si="287"/>
        <v>0</v>
      </c>
      <c r="O279" s="280">
        <f t="shared" si="287"/>
        <v>0</v>
      </c>
      <c r="P279" s="441"/>
      <c r="Q279" s="331"/>
    </row>
    <row r="280" spans="1:17" hidden="1" x14ac:dyDescent="0.25">
      <c r="A280" s="70">
        <v>7720</v>
      </c>
      <c r="B280" s="38" t="s">
        <v>299</v>
      </c>
      <c r="C280" s="191">
        <f t="shared" si="243"/>
        <v>0</v>
      </c>
      <c r="D280" s="257"/>
      <c r="E280" s="47"/>
      <c r="F280" s="426">
        <f>D280+E280</f>
        <v>0</v>
      </c>
      <c r="G280" s="239"/>
      <c r="H280" s="47"/>
      <c r="I280" s="158">
        <f>G280+H280</f>
        <v>0</v>
      </c>
      <c r="J280" s="257"/>
      <c r="K280" s="47"/>
      <c r="L280" s="426">
        <f>J280+K280</f>
        <v>0</v>
      </c>
      <c r="M280" s="239"/>
      <c r="N280" s="47"/>
      <c r="O280" s="158">
        <f>M280+N280</f>
        <v>0</v>
      </c>
      <c r="P280" s="323"/>
      <c r="Q280" s="331"/>
    </row>
    <row r="281" spans="1:17" hidden="1" x14ac:dyDescent="0.25">
      <c r="A281" s="92"/>
      <c r="B281" s="41" t="s">
        <v>270</v>
      </c>
      <c r="C281" s="190">
        <f t="shared" si="243"/>
        <v>0</v>
      </c>
      <c r="D281" s="129">
        <f t="shared" ref="D281:E281" si="288">SUM(D282:D283)</f>
        <v>0</v>
      </c>
      <c r="E281" s="73">
        <f t="shared" si="288"/>
        <v>0</v>
      </c>
      <c r="F281" s="93">
        <f>SUM(F282:F283)</f>
        <v>0</v>
      </c>
      <c r="G281" s="231">
        <f t="shared" ref="G281:O281" si="289">SUM(G282:G283)</f>
        <v>0</v>
      </c>
      <c r="H281" s="73">
        <f t="shared" si="289"/>
        <v>0</v>
      </c>
      <c r="I281" s="87">
        <f t="shared" si="289"/>
        <v>0</v>
      </c>
      <c r="J281" s="129">
        <f t="shared" si="289"/>
        <v>0</v>
      </c>
      <c r="K281" s="73">
        <f t="shared" si="289"/>
        <v>0</v>
      </c>
      <c r="L281" s="93">
        <f t="shared" si="289"/>
        <v>0</v>
      </c>
      <c r="M281" s="231">
        <f t="shared" si="289"/>
        <v>0</v>
      </c>
      <c r="N281" s="73">
        <f t="shared" si="289"/>
        <v>0</v>
      </c>
      <c r="O281" s="87">
        <f t="shared" si="289"/>
        <v>0</v>
      </c>
      <c r="P281" s="311"/>
      <c r="Q281" s="331"/>
    </row>
    <row r="282" spans="1:17" hidden="1" x14ac:dyDescent="0.25">
      <c r="A282" s="92" t="s">
        <v>271</v>
      </c>
      <c r="B282" s="30" t="s">
        <v>272</v>
      </c>
      <c r="C282" s="190">
        <f t="shared" si="243"/>
        <v>0</v>
      </c>
      <c r="D282" s="265"/>
      <c r="E282" s="43"/>
      <c r="F282" s="93">
        <f>E282+D282</f>
        <v>0</v>
      </c>
      <c r="G282" s="230"/>
      <c r="H282" s="43"/>
      <c r="I282" s="87">
        <f>H282+G282</f>
        <v>0</v>
      </c>
      <c r="J282" s="265"/>
      <c r="K282" s="43"/>
      <c r="L282" s="93">
        <f>K282+J282</f>
        <v>0</v>
      </c>
      <c r="M282" s="230"/>
      <c r="N282" s="43"/>
      <c r="O282" s="87">
        <f>N282+M282</f>
        <v>0</v>
      </c>
      <c r="P282" s="311"/>
      <c r="Q282" s="331"/>
    </row>
    <row r="283" spans="1:17" ht="24" hidden="1" x14ac:dyDescent="0.25">
      <c r="A283" s="92" t="s">
        <v>273</v>
      </c>
      <c r="B283" s="97" t="s">
        <v>274</v>
      </c>
      <c r="C283" s="189">
        <f t="shared" si="243"/>
        <v>0</v>
      </c>
      <c r="D283" s="264"/>
      <c r="E283" s="40"/>
      <c r="F283" s="175">
        <f>E283+D283</f>
        <v>0</v>
      </c>
      <c r="G283" s="220"/>
      <c r="H283" s="40"/>
      <c r="I283" s="86">
        <f>H283+G283</f>
        <v>0</v>
      </c>
      <c r="J283" s="264"/>
      <c r="K283" s="40"/>
      <c r="L283" s="175">
        <f>K283+J283</f>
        <v>0</v>
      </c>
      <c r="M283" s="220"/>
      <c r="N283" s="40"/>
      <c r="O283" s="86">
        <f>N283+M283</f>
        <v>0</v>
      </c>
      <c r="P283" s="310"/>
      <c r="Q283" s="331"/>
    </row>
    <row r="284" spans="1:17" ht="12.75" thickBot="1" x14ac:dyDescent="0.3">
      <c r="A284" s="108"/>
      <c r="B284" s="108" t="s">
        <v>275</v>
      </c>
      <c r="C284" s="205">
        <f t="shared" si="243"/>
        <v>767403</v>
      </c>
      <c r="D284" s="138">
        <f t="shared" ref="D284:O284" si="290">SUM(D281,D268,D229,D194,D186,D172,D74,D52)</f>
        <v>767343</v>
      </c>
      <c r="E284" s="281">
        <f t="shared" si="290"/>
        <v>0</v>
      </c>
      <c r="F284" s="324">
        <f t="shared" si="290"/>
        <v>767343</v>
      </c>
      <c r="G284" s="240">
        <f t="shared" si="290"/>
        <v>0</v>
      </c>
      <c r="H284" s="281">
        <f t="shared" si="290"/>
        <v>0</v>
      </c>
      <c r="I284" s="324">
        <f t="shared" si="290"/>
        <v>0</v>
      </c>
      <c r="J284" s="138">
        <f t="shared" si="290"/>
        <v>60</v>
      </c>
      <c r="K284" s="109">
        <f t="shared" si="290"/>
        <v>0</v>
      </c>
      <c r="L284" s="446">
        <f t="shared" si="290"/>
        <v>60</v>
      </c>
      <c r="M284" s="240">
        <f t="shared" si="290"/>
        <v>0</v>
      </c>
      <c r="N284" s="109">
        <f t="shared" si="290"/>
        <v>0</v>
      </c>
      <c r="O284" s="281">
        <f t="shared" si="290"/>
        <v>0</v>
      </c>
      <c r="P284" s="447"/>
      <c r="Q284" s="331"/>
    </row>
    <row r="285" spans="1:17" s="19" customFormat="1" ht="13.5" hidden="1" thickTop="1" thickBot="1" x14ac:dyDescent="0.3">
      <c r="A285" s="881" t="s">
        <v>276</v>
      </c>
      <c r="B285" s="882"/>
      <c r="C285" s="206">
        <f t="shared" si="243"/>
        <v>0</v>
      </c>
      <c r="D285" s="139">
        <f>SUM(D24,D25,D41,D42)-D50</f>
        <v>0</v>
      </c>
      <c r="E285" s="111">
        <f t="shared" ref="E285:F285" si="291">SUM(E24,E25,E41,E42)-E50</f>
        <v>0</v>
      </c>
      <c r="F285" s="112">
        <f t="shared" si="291"/>
        <v>0</v>
      </c>
      <c r="G285" s="241">
        <f>SUM(G24,G42)-G50</f>
        <v>0</v>
      </c>
      <c r="H285" s="111">
        <f t="shared" ref="H285:I285" si="292">SUM(H24,H42)-H50</f>
        <v>0</v>
      </c>
      <c r="I285" s="123">
        <f t="shared" si="292"/>
        <v>0</v>
      </c>
      <c r="J285" s="139">
        <f>SUM(J26,J42)-J50</f>
        <v>0</v>
      </c>
      <c r="K285" s="111">
        <f t="shared" ref="K285:L285" si="293">SUM(K26,K42)-K50</f>
        <v>0</v>
      </c>
      <c r="L285" s="112">
        <f t="shared" si="293"/>
        <v>0</v>
      </c>
      <c r="M285" s="241">
        <f>SUM(M44)-M50</f>
        <v>0</v>
      </c>
      <c r="N285" s="111">
        <f t="shared" ref="N285:O285" si="294">SUM(N44)-N50</f>
        <v>0</v>
      </c>
      <c r="O285" s="123">
        <f t="shared" si="294"/>
        <v>0</v>
      </c>
      <c r="P285" s="327"/>
      <c r="Q285" s="182"/>
    </row>
    <row r="286" spans="1:17" s="19" customFormat="1" ht="12.75" hidden="1" thickTop="1" x14ac:dyDescent="0.25">
      <c r="A286" s="883" t="s">
        <v>277</v>
      </c>
      <c r="B286" s="884"/>
      <c r="C286" s="207">
        <f t="shared" si="243"/>
        <v>0</v>
      </c>
      <c r="D286" s="140">
        <f>SUM(D287,D288)-D295+D296</f>
        <v>0</v>
      </c>
      <c r="E286" s="101">
        <f t="shared" ref="E286:O286" si="295">SUM(E287,E288)-E295+E296</f>
        <v>0</v>
      </c>
      <c r="F286" s="107">
        <f t="shared" si="295"/>
        <v>0</v>
      </c>
      <c r="G286" s="242">
        <f t="shared" si="295"/>
        <v>0</v>
      </c>
      <c r="H286" s="101">
        <f t="shared" si="295"/>
        <v>0</v>
      </c>
      <c r="I286" s="110">
        <f t="shared" si="295"/>
        <v>0</v>
      </c>
      <c r="J286" s="140">
        <f t="shared" si="295"/>
        <v>0</v>
      </c>
      <c r="K286" s="101">
        <f t="shared" si="295"/>
        <v>0</v>
      </c>
      <c r="L286" s="107">
        <f t="shared" si="295"/>
        <v>0</v>
      </c>
      <c r="M286" s="242">
        <f t="shared" si="295"/>
        <v>0</v>
      </c>
      <c r="N286" s="101">
        <f t="shared" si="295"/>
        <v>0</v>
      </c>
      <c r="O286" s="110">
        <f t="shared" si="295"/>
        <v>0</v>
      </c>
      <c r="P286" s="448"/>
      <c r="Q286" s="182"/>
    </row>
    <row r="287" spans="1:17" s="19" customFormat="1" ht="13.5" hidden="1" thickTop="1" thickBot="1" x14ac:dyDescent="0.3">
      <c r="A287" s="60" t="s">
        <v>278</v>
      </c>
      <c r="B287" s="60" t="s">
        <v>279</v>
      </c>
      <c r="C287" s="197">
        <f t="shared" si="243"/>
        <v>0</v>
      </c>
      <c r="D287" s="131">
        <f t="shared" ref="D287:O287" si="296">D21-D281</f>
        <v>0</v>
      </c>
      <c r="E287" s="61">
        <f t="shared" si="296"/>
        <v>0</v>
      </c>
      <c r="F287" s="168">
        <f t="shared" si="296"/>
        <v>0</v>
      </c>
      <c r="G287" s="224">
        <f t="shared" si="296"/>
        <v>0</v>
      </c>
      <c r="H287" s="61">
        <f t="shared" si="296"/>
        <v>0</v>
      </c>
      <c r="I287" s="114">
        <f t="shared" si="296"/>
        <v>0</v>
      </c>
      <c r="J287" s="131">
        <f t="shared" si="296"/>
        <v>0</v>
      </c>
      <c r="K287" s="61">
        <f t="shared" si="296"/>
        <v>0</v>
      </c>
      <c r="L287" s="168">
        <f t="shared" si="296"/>
        <v>0</v>
      </c>
      <c r="M287" s="224">
        <f t="shared" si="296"/>
        <v>0</v>
      </c>
      <c r="N287" s="61">
        <f t="shared" si="296"/>
        <v>0</v>
      </c>
      <c r="O287" s="114">
        <f t="shared" si="296"/>
        <v>0</v>
      </c>
      <c r="P287" s="435"/>
      <c r="Q287" s="182"/>
    </row>
    <row r="288" spans="1:17" s="19" customFormat="1" ht="12.75" hidden="1" thickTop="1" x14ac:dyDescent="0.25">
      <c r="A288" s="113" t="s">
        <v>280</v>
      </c>
      <c r="B288" s="113" t="s">
        <v>281</v>
      </c>
      <c r="C288" s="207">
        <f t="shared" si="243"/>
        <v>0</v>
      </c>
      <c r="D288" s="140">
        <f t="shared" ref="D288:O288" si="297">SUM(D289,D291,D293)-SUM(D290,D292,D294)</f>
        <v>0</v>
      </c>
      <c r="E288" s="101">
        <f t="shared" si="297"/>
        <v>0</v>
      </c>
      <c r="F288" s="107">
        <f t="shared" si="297"/>
        <v>0</v>
      </c>
      <c r="G288" s="242">
        <f t="shared" si="297"/>
        <v>0</v>
      </c>
      <c r="H288" s="101">
        <f t="shared" si="297"/>
        <v>0</v>
      </c>
      <c r="I288" s="110">
        <f t="shared" si="297"/>
        <v>0</v>
      </c>
      <c r="J288" s="140">
        <f t="shared" si="297"/>
        <v>0</v>
      </c>
      <c r="K288" s="101">
        <f t="shared" si="297"/>
        <v>0</v>
      </c>
      <c r="L288" s="107">
        <f t="shared" si="297"/>
        <v>0</v>
      </c>
      <c r="M288" s="242">
        <f t="shared" si="297"/>
        <v>0</v>
      </c>
      <c r="N288" s="101">
        <f t="shared" si="297"/>
        <v>0</v>
      </c>
      <c r="O288" s="110">
        <f t="shared" si="297"/>
        <v>0</v>
      </c>
      <c r="P288" s="448"/>
      <c r="Q288" s="182"/>
    </row>
    <row r="289" spans="1:17" ht="12.75" hidden="1" thickTop="1" x14ac:dyDescent="0.25">
      <c r="A289" s="98" t="s">
        <v>282</v>
      </c>
      <c r="B289" s="57" t="s">
        <v>283</v>
      </c>
      <c r="C289" s="191">
        <f t="shared" si="243"/>
        <v>0</v>
      </c>
      <c r="D289" s="257"/>
      <c r="E289" s="47"/>
      <c r="F289" s="426">
        <f t="shared" ref="F289:F296" si="298">E289+D289</f>
        <v>0</v>
      </c>
      <c r="G289" s="239"/>
      <c r="H289" s="47"/>
      <c r="I289" s="158">
        <f t="shared" ref="I289:I296" si="299">H289+G289</f>
        <v>0</v>
      </c>
      <c r="J289" s="257"/>
      <c r="K289" s="47"/>
      <c r="L289" s="426">
        <f t="shared" ref="L289:L296" si="300">K289+J289</f>
        <v>0</v>
      </c>
      <c r="M289" s="239"/>
      <c r="N289" s="47"/>
      <c r="O289" s="158">
        <f t="shared" ref="O289:O296" si="301">N289+M289</f>
        <v>0</v>
      </c>
      <c r="P289" s="323"/>
      <c r="Q289" s="331"/>
    </row>
    <row r="290" spans="1:17" ht="24.75" hidden="1" thickTop="1" x14ac:dyDescent="0.25">
      <c r="A290" s="92" t="s">
        <v>284</v>
      </c>
      <c r="B290" s="29" t="s">
        <v>285</v>
      </c>
      <c r="C290" s="190">
        <f t="shared" si="243"/>
        <v>0</v>
      </c>
      <c r="D290" s="265"/>
      <c r="E290" s="43"/>
      <c r="F290" s="93">
        <f t="shared" si="298"/>
        <v>0</v>
      </c>
      <c r="G290" s="230"/>
      <c r="H290" s="43"/>
      <c r="I290" s="87">
        <f t="shared" si="299"/>
        <v>0</v>
      </c>
      <c r="J290" s="265"/>
      <c r="K290" s="43"/>
      <c r="L290" s="93">
        <f t="shared" si="300"/>
        <v>0</v>
      </c>
      <c r="M290" s="230"/>
      <c r="N290" s="43"/>
      <c r="O290" s="87">
        <f t="shared" si="301"/>
        <v>0</v>
      </c>
      <c r="P290" s="311"/>
      <c r="Q290" s="331"/>
    </row>
    <row r="291" spans="1:17" ht="12.75" hidden="1" thickTop="1" x14ac:dyDescent="0.25">
      <c r="A291" s="92" t="s">
        <v>286</v>
      </c>
      <c r="B291" s="29" t="s">
        <v>287</v>
      </c>
      <c r="C291" s="190">
        <f t="shared" si="243"/>
        <v>0</v>
      </c>
      <c r="D291" s="265"/>
      <c r="E291" s="43"/>
      <c r="F291" s="93">
        <f t="shared" si="298"/>
        <v>0</v>
      </c>
      <c r="G291" s="230"/>
      <c r="H291" s="43"/>
      <c r="I291" s="87">
        <f t="shared" si="299"/>
        <v>0</v>
      </c>
      <c r="J291" s="265"/>
      <c r="K291" s="43"/>
      <c r="L291" s="93">
        <f t="shared" si="300"/>
        <v>0</v>
      </c>
      <c r="M291" s="230"/>
      <c r="N291" s="43"/>
      <c r="O291" s="87">
        <f t="shared" si="301"/>
        <v>0</v>
      </c>
      <c r="P291" s="311"/>
      <c r="Q291" s="331"/>
    </row>
    <row r="292" spans="1:17" ht="24.75" hidden="1" thickTop="1" x14ac:dyDescent="0.25">
      <c r="A292" s="92" t="s">
        <v>288</v>
      </c>
      <c r="B292" s="29" t="s">
        <v>289</v>
      </c>
      <c r="C292" s="190">
        <f>SUM(F292,I292,L292,O292)</f>
        <v>0</v>
      </c>
      <c r="D292" s="265"/>
      <c r="E292" s="43"/>
      <c r="F292" s="93">
        <f t="shared" si="298"/>
        <v>0</v>
      </c>
      <c r="G292" s="230"/>
      <c r="H292" s="43"/>
      <c r="I292" s="87">
        <f t="shared" si="299"/>
        <v>0</v>
      </c>
      <c r="J292" s="265"/>
      <c r="K292" s="43"/>
      <c r="L292" s="93">
        <f t="shared" si="300"/>
        <v>0</v>
      </c>
      <c r="M292" s="230"/>
      <c r="N292" s="43"/>
      <c r="O292" s="87">
        <f t="shared" si="301"/>
        <v>0</v>
      </c>
      <c r="P292" s="311"/>
      <c r="Q292" s="331"/>
    </row>
    <row r="293" spans="1:17" ht="12.75" hidden="1" thickTop="1" x14ac:dyDescent="0.25">
      <c r="A293" s="92" t="s">
        <v>290</v>
      </c>
      <c r="B293" s="29" t="s">
        <v>291</v>
      </c>
      <c r="C293" s="190">
        <f t="shared" si="243"/>
        <v>0</v>
      </c>
      <c r="D293" s="265"/>
      <c r="E293" s="43"/>
      <c r="F293" s="93">
        <f t="shared" si="298"/>
        <v>0</v>
      </c>
      <c r="G293" s="230"/>
      <c r="H293" s="43"/>
      <c r="I293" s="87">
        <f t="shared" si="299"/>
        <v>0</v>
      </c>
      <c r="J293" s="265"/>
      <c r="K293" s="43"/>
      <c r="L293" s="93">
        <f t="shared" si="300"/>
        <v>0</v>
      </c>
      <c r="M293" s="230"/>
      <c r="N293" s="43"/>
      <c r="O293" s="87">
        <f t="shared" si="301"/>
        <v>0</v>
      </c>
      <c r="P293" s="311"/>
      <c r="Q293" s="331"/>
    </row>
    <row r="294" spans="1:17" ht="24.75" hidden="1" thickTop="1" x14ac:dyDescent="0.25">
      <c r="A294" s="99" t="s">
        <v>292</v>
      </c>
      <c r="B294" s="100" t="s">
        <v>293</v>
      </c>
      <c r="C294" s="201">
        <f t="shared" si="243"/>
        <v>0</v>
      </c>
      <c r="D294" s="266"/>
      <c r="E294" s="80"/>
      <c r="F294" s="443">
        <f t="shared" si="298"/>
        <v>0</v>
      </c>
      <c r="G294" s="235"/>
      <c r="H294" s="80"/>
      <c r="I294" s="159">
        <f t="shared" si="299"/>
        <v>0</v>
      </c>
      <c r="J294" s="266"/>
      <c r="K294" s="80"/>
      <c r="L294" s="443">
        <f t="shared" si="300"/>
        <v>0</v>
      </c>
      <c r="M294" s="235"/>
      <c r="N294" s="80"/>
      <c r="O294" s="159">
        <f t="shared" si="301"/>
        <v>0</v>
      </c>
      <c r="P294" s="320"/>
      <c r="Q294" s="331"/>
    </row>
    <row r="295" spans="1:17" s="19" customFormat="1" ht="13.5" hidden="1" thickTop="1" thickBot="1" x14ac:dyDescent="0.3">
      <c r="A295" s="115" t="s">
        <v>294</v>
      </c>
      <c r="B295" s="115" t="s">
        <v>295</v>
      </c>
      <c r="C295" s="206">
        <f t="shared" si="243"/>
        <v>0</v>
      </c>
      <c r="D295" s="268"/>
      <c r="E295" s="116"/>
      <c r="F295" s="112">
        <f t="shared" si="298"/>
        <v>0</v>
      </c>
      <c r="G295" s="243"/>
      <c r="H295" s="116"/>
      <c r="I295" s="123">
        <f t="shared" si="299"/>
        <v>0</v>
      </c>
      <c r="J295" s="268"/>
      <c r="K295" s="116"/>
      <c r="L295" s="112">
        <f t="shared" si="300"/>
        <v>0</v>
      </c>
      <c r="M295" s="243"/>
      <c r="N295" s="116"/>
      <c r="O295" s="123">
        <f t="shared" si="301"/>
        <v>0</v>
      </c>
      <c r="P295" s="327"/>
      <c r="Q295" s="182"/>
    </row>
    <row r="296" spans="1:17" s="19" customFormat="1" ht="48.75" hidden="1" thickTop="1" x14ac:dyDescent="0.25">
      <c r="A296" s="113" t="s">
        <v>296</v>
      </c>
      <c r="B296" s="102" t="s">
        <v>297</v>
      </c>
      <c r="C296" s="207">
        <f>SUM(F296,I296,L296,O296)</f>
        <v>0</v>
      </c>
      <c r="D296" s="269"/>
      <c r="E296" s="449"/>
      <c r="F296" s="174">
        <f t="shared" si="298"/>
        <v>0</v>
      </c>
      <c r="G296" s="234"/>
      <c r="H296" s="76"/>
      <c r="I296" s="120">
        <f t="shared" si="299"/>
        <v>0</v>
      </c>
      <c r="J296" s="249"/>
      <c r="K296" s="76"/>
      <c r="L296" s="174">
        <f t="shared" si="300"/>
        <v>0</v>
      </c>
      <c r="M296" s="234"/>
      <c r="N296" s="76"/>
      <c r="O296" s="120">
        <f t="shared" si="301"/>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MUbIpcM1TLH1XsTge6uGaT0+5zwHJqphvr0+Dp/Z2BIfvms7SAkncHlX6sXCHg3nKY0C/0FvdEeR/s1wZBVZDA==" saltValue="cjYCokLrz53wmfp94Phdbg==" spinCount="100000" sheet="1" objects="1" scenarios="1" formatCells="0" formatColumns="0" formatRows="0"/>
  <autoFilter ref="A18:P296">
    <filterColumn colId="2">
      <filters blank="1">
        <filter val="1 073"/>
        <filter val="1 200"/>
        <filter val="1 592"/>
        <filter val="10 114"/>
        <filter val="12 146"/>
        <filter val="129 632"/>
        <filter val="13 665"/>
        <filter val="143"/>
        <filter val="145"/>
        <filter val="157"/>
        <filter val="164 280"/>
        <filter val="180"/>
        <filter val="2 260"/>
        <filter val="2 287"/>
        <filter val="2 469"/>
        <filter val="2 657"/>
        <filter val="20 073"/>
        <filter val="21"/>
        <filter val="21 158"/>
        <filter val="228"/>
        <filter val="24 107"/>
        <filter val="24 350"/>
        <filter val="260"/>
        <filter val="270"/>
        <filter val="276"/>
        <filter val="285"/>
        <filter val="29"/>
        <filter val="29 540"/>
        <filter val="3 324"/>
        <filter val="3 548"/>
        <filter val="3 734"/>
        <filter val="300"/>
        <filter val="34 648"/>
        <filter val="427"/>
        <filter val="473 049"/>
        <filter val="49 613"/>
        <filter val="5 485"/>
        <filter val="507"/>
        <filter val="51 972"/>
        <filter val="523 569"/>
        <filter val="528"/>
        <filter val="6 194"/>
        <filter val="6 805"/>
        <filter val="60"/>
        <filter val="633"/>
        <filter val="647"/>
        <filter val="687 849"/>
        <filter val="688"/>
        <filter val="7 117"/>
        <filter val="7 757"/>
        <filter val="765 143"/>
        <filter val="767 343"/>
        <filter val="767 403"/>
        <filter val="77 294"/>
        <filter val="792"/>
        <filter val="8 054"/>
        <filter val="8 679"/>
        <filter val="8 822"/>
        <filter val="817"/>
        <filter val="9 534"/>
        <filter val="9 917"/>
        <filter val="907"/>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112.pielikums Jūrmalas pilsētas domes
2017.gada 23.marta saistošajiem noteikumiem Nr.14
(protokols Nr.6, 9.punkts)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6" sqref="T6"/>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571</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390</v>
      </c>
      <c r="D3" s="916"/>
      <c r="E3" s="916"/>
      <c r="F3" s="916"/>
      <c r="G3" s="916"/>
      <c r="H3" s="916"/>
      <c r="I3" s="916"/>
      <c r="J3" s="916"/>
      <c r="K3" s="916"/>
      <c r="L3" s="916"/>
      <c r="M3" s="916"/>
      <c r="N3" s="916"/>
      <c r="O3" s="916"/>
      <c r="P3" s="917"/>
      <c r="Q3" s="331"/>
    </row>
    <row r="4" spans="1:17" ht="12.75" customHeight="1" x14ac:dyDescent="0.25">
      <c r="A4" s="4" t="s">
        <v>1</v>
      </c>
      <c r="B4" s="5"/>
      <c r="C4" s="916" t="s">
        <v>572</v>
      </c>
      <c r="D4" s="916"/>
      <c r="E4" s="916"/>
      <c r="F4" s="916"/>
      <c r="G4" s="916"/>
      <c r="H4" s="916"/>
      <c r="I4" s="916"/>
      <c r="J4" s="916"/>
      <c r="K4" s="916"/>
      <c r="L4" s="916"/>
      <c r="M4" s="916"/>
      <c r="N4" s="916"/>
      <c r="O4" s="916"/>
      <c r="P4" s="917"/>
      <c r="Q4" s="331"/>
    </row>
    <row r="5" spans="1:17" ht="12.75" customHeight="1" x14ac:dyDescent="0.25">
      <c r="A5" s="2" t="s">
        <v>2</v>
      </c>
      <c r="B5" s="3"/>
      <c r="C5" s="891" t="s">
        <v>573</v>
      </c>
      <c r="D5" s="891"/>
      <c r="E5" s="891"/>
      <c r="F5" s="891"/>
      <c r="G5" s="891"/>
      <c r="H5" s="891"/>
      <c r="I5" s="891"/>
      <c r="J5" s="891"/>
      <c r="K5" s="891"/>
      <c r="L5" s="891"/>
      <c r="M5" s="891"/>
      <c r="N5" s="891"/>
      <c r="O5" s="891"/>
      <c r="P5" s="892"/>
      <c r="Q5" s="331"/>
    </row>
    <row r="6" spans="1:17" ht="12.75" customHeight="1" x14ac:dyDescent="0.25">
      <c r="A6" s="2" t="s">
        <v>3</v>
      </c>
      <c r="B6" s="3"/>
      <c r="C6" s="891" t="s">
        <v>574</v>
      </c>
      <c r="D6" s="891"/>
      <c r="E6" s="891"/>
      <c r="F6" s="891"/>
      <c r="G6" s="891"/>
      <c r="H6" s="891"/>
      <c r="I6" s="891"/>
      <c r="J6" s="891"/>
      <c r="K6" s="891"/>
      <c r="L6" s="891"/>
      <c r="M6" s="891"/>
      <c r="N6" s="891"/>
      <c r="O6" s="891"/>
      <c r="P6" s="892"/>
      <c r="Q6" s="331"/>
    </row>
    <row r="7" spans="1:17" x14ac:dyDescent="0.25">
      <c r="A7" s="2" t="s">
        <v>4</v>
      </c>
      <c r="B7" s="3"/>
      <c r="C7" s="916" t="s">
        <v>575</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394</v>
      </c>
      <c r="D9" s="891"/>
      <c r="E9" s="891"/>
      <c r="F9" s="891"/>
      <c r="G9" s="891"/>
      <c r="H9" s="891"/>
      <c r="I9" s="891"/>
      <c r="J9" s="891"/>
      <c r="K9" s="891"/>
      <c r="L9" s="891"/>
      <c r="M9" s="891"/>
      <c r="N9" s="891"/>
      <c r="O9" s="891"/>
      <c r="P9" s="892"/>
      <c r="Q9" s="331"/>
    </row>
    <row r="10" spans="1:17" ht="12.75" customHeight="1" x14ac:dyDescent="0.25">
      <c r="A10" s="2"/>
      <c r="B10" s="3" t="s">
        <v>7</v>
      </c>
      <c r="C10" s="891"/>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t="s">
        <v>576</v>
      </c>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858"/>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17" s="13" customFormat="1" ht="66" customHeight="1" thickBot="1" x14ac:dyDescent="0.3">
      <c r="A17" s="895"/>
      <c r="B17" s="897"/>
      <c r="C17" s="925"/>
      <c r="D17" s="923"/>
      <c r="E17" s="890"/>
      <c r="F17" s="903"/>
      <c r="G17" s="905"/>
      <c r="H17" s="890"/>
      <c r="I17" s="921"/>
      <c r="J17" s="923"/>
      <c r="K17" s="888"/>
      <c r="L17" s="927"/>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17" s="19" customFormat="1" x14ac:dyDescent="0.25">
      <c r="A19" s="16"/>
      <c r="B19" s="17" t="s">
        <v>19</v>
      </c>
      <c r="C19" s="182"/>
      <c r="D19" s="244"/>
      <c r="E19" s="142"/>
      <c r="F19" s="290"/>
      <c r="G19" s="209"/>
      <c r="H19" s="142"/>
      <c r="I19" s="290"/>
      <c r="J19" s="244"/>
      <c r="K19" s="18"/>
      <c r="L19" s="402"/>
      <c r="M19" s="209"/>
      <c r="N19" s="18"/>
      <c r="O19" s="142"/>
      <c r="P19" s="290"/>
      <c r="Q19" s="182"/>
    </row>
    <row r="20" spans="1:17" s="19" customFormat="1" ht="12.75" thickBot="1" x14ac:dyDescent="0.3">
      <c r="A20" s="20"/>
      <c r="B20" s="21" t="s">
        <v>20</v>
      </c>
      <c r="C20" s="183">
        <f>SUM(F20,I20,L20,O20)</f>
        <v>767403</v>
      </c>
      <c r="D20" s="125">
        <f>SUM(D21,D24,D25,D41,D42)</f>
        <v>767343</v>
      </c>
      <c r="E20" s="270">
        <f>SUM(E21,E24,E25,E41,E42)</f>
        <v>0</v>
      </c>
      <c r="F20" s="291">
        <f>SUM(F21,F24,F25,F41,F42)</f>
        <v>767343</v>
      </c>
      <c r="G20" s="210">
        <f>SUM(G21,G24,G42)</f>
        <v>0</v>
      </c>
      <c r="H20" s="270">
        <f t="shared" ref="H20:I20" si="0">SUM(H21,H24,H42)</f>
        <v>0</v>
      </c>
      <c r="I20" s="291">
        <f t="shared" si="0"/>
        <v>0</v>
      </c>
      <c r="J20" s="125">
        <f>SUM(J21,J26,J42)</f>
        <v>60</v>
      </c>
      <c r="K20" s="22">
        <f t="shared" ref="K20:L20" si="1">SUM(K21,K26,K42)</f>
        <v>0</v>
      </c>
      <c r="L20" s="403">
        <f t="shared" si="1"/>
        <v>60</v>
      </c>
      <c r="M20" s="210">
        <f>SUM(M21,M44)</f>
        <v>0</v>
      </c>
      <c r="N20" s="22">
        <f t="shared" ref="N20:O20" si="2">SUM(N21,N44)</f>
        <v>0</v>
      </c>
      <c r="O20" s="270">
        <f t="shared" si="2"/>
        <v>0</v>
      </c>
      <c r="P20" s="404"/>
      <c r="Q20" s="182"/>
    </row>
    <row r="21" spans="1:17" ht="12.75" hidden="1" thickTop="1" x14ac:dyDescent="0.25">
      <c r="A21" s="23"/>
      <c r="B21" s="24" t="s">
        <v>21</v>
      </c>
      <c r="C21" s="184">
        <f t="shared" ref="C21" si="3">SUM(F21,I21,L21,O21)</f>
        <v>0</v>
      </c>
      <c r="D21" s="126">
        <f t="shared" ref="D21:E21" si="4">SUM(D22:D23)</f>
        <v>0</v>
      </c>
      <c r="E21" s="25">
        <f t="shared" si="4"/>
        <v>0</v>
      </c>
      <c r="F21" s="165">
        <f>SUM(F22:F23)</f>
        <v>0</v>
      </c>
      <c r="G21" s="211">
        <f t="shared" ref="G21:O21" si="5">SUM(G22:G23)</f>
        <v>0</v>
      </c>
      <c r="H21" s="25">
        <f t="shared" si="5"/>
        <v>0</v>
      </c>
      <c r="I21" s="271">
        <f t="shared" si="5"/>
        <v>0</v>
      </c>
      <c r="J21" s="126">
        <f t="shared" si="5"/>
        <v>0</v>
      </c>
      <c r="K21" s="25">
        <f t="shared" si="5"/>
        <v>0</v>
      </c>
      <c r="L21" s="165">
        <f t="shared" si="5"/>
        <v>0</v>
      </c>
      <c r="M21" s="211">
        <f>SUM(M22:M23)</f>
        <v>0</v>
      </c>
      <c r="N21" s="25">
        <f t="shared" si="5"/>
        <v>0</v>
      </c>
      <c r="O21" s="271">
        <f t="shared" si="5"/>
        <v>0</v>
      </c>
      <c r="P21" s="406"/>
      <c r="Q21" s="331"/>
    </row>
    <row r="22" spans="1:17" ht="12.75" hidden="1" thickTop="1" x14ac:dyDescent="0.25">
      <c r="A22" s="26"/>
      <c r="B22" s="27" t="s">
        <v>22</v>
      </c>
      <c r="C22" s="185">
        <f>SUM(F22,I22,L22,O22)</f>
        <v>0</v>
      </c>
      <c r="D22" s="245"/>
      <c r="E22" s="28"/>
      <c r="F22" s="407">
        <f>D22+E22</f>
        <v>0</v>
      </c>
      <c r="G22" s="212"/>
      <c r="H22" s="28"/>
      <c r="I22" s="408">
        <f>G22+H22</f>
        <v>0</v>
      </c>
      <c r="J22" s="245"/>
      <c r="K22" s="28"/>
      <c r="L22" s="407">
        <f>J22+K22</f>
        <v>0</v>
      </c>
      <c r="M22" s="212"/>
      <c r="N22" s="28"/>
      <c r="O22" s="408">
        <f t="shared" ref="O22" si="6">M22+N22</f>
        <v>0</v>
      </c>
      <c r="P22" s="293"/>
      <c r="Q22" s="331"/>
    </row>
    <row r="23" spans="1:17" ht="12.75" hidden="1" thickTop="1" x14ac:dyDescent="0.25">
      <c r="A23" s="29"/>
      <c r="B23" s="30" t="s">
        <v>23</v>
      </c>
      <c r="C23" s="186">
        <f t="shared" ref="C23" si="7">SUM(F23,I23,L23,O23)</f>
        <v>0</v>
      </c>
      <c r="D23" s="246"/>
      <c r="E23" s="31"/>
      <c r="F23" s="409">
        <f t="shared" ref="F23:F24" si="8">D23+E23</f>
        <v>0</v>
      </c>
      <c r="G23" s="213"/>
      <c r="H23" s="31"/>
      <c r="I23" s="144">
        <f>G23+H23</f>
        <v>0</v>
      </c>
      <c r="J23" s="246"/>
      <c r="K23" s="31"/>
      <c r="L23" s="409">
        <f>J23+K23</f>
        <v>0</v>
      </c>
      <c r="M23" s="213"/>
      <c r="N23" s="31"/>
      <c r="O23" s="144">
        <f>M23+N23</f>
        <v>0</v>
      </c>
      <c r="P23" s="333"/>
      <c r="Q23" s="331"/>
    </row>
    <row r="24" spans="1:17" s="19" customFormat="1" ht="25.5" thickTop="1" thickBot="1" x14ac:dyDescent="0.3">
      <c r="A24" s="32">
        <v>19300</v>
      </c>
      <c r="B24" s="32" t="s">
        <v>24</v>
      </c>
      <c r="C24" s="187">
        <f>SUM(F24,I24)</f>
        <v>767343</v>
      </c>
      <c r="D24" s="248">
        <v>767343</v>
      </c>
      <c r="E24" s="273"/>
      <c r="F24" s="519">
        <f t="shared" si="8"/>
        <v>767343</v>
      </c>
      <c r="G24" s="214"/>
      <c r="H24" s="273"/>
      <c r="I24" s="519">
        <f t="shared" ref="I24" si="9">G24+H24</f>
        <v>0</v>
      </c>
      <c r="J24" s="289" t="s">
        <v>25</v>
      </c>
      <c r="K24" s="410" t="s">
        <v>25</v>
      </c>
      <c r="L24" s="411" t="s">
        <v>25</v>
      </c>
      <c r="M24" s="282" t="s">
        <v>25</v>
      </c>
      <c r="N24" s="145" t="s">
        <v>25</v>
      </c>
      <c r="O24" s="145" t="s">
        <v>25</v>
      </c>
      <c r="P24" s="412"/>
      <c r="Q24" s="182"/>
    </row>
    <row r="25" spans="1:17" s="19" customFormat="1" ht="0.75" hidden="1" customHeight="1" thickTop="1" x14ac:dyDescent="0.25">
      <c r="A25" s="118"/>
      <c r="B25" s="34" t="s">
        <v>26</v>
      </c>
      <c r="C25" s="188">
        <f>SUM(F25)</f>
        <v>0</v>
      </c>
      <c r="D25" s="249"/>
      <c r="E25" s="76"/>
      <c r="F25" s="413">
        <f>D25+E25</f>
        <v>0</v>
      </c>
      <c r="G25" s="215" t="s">
        <v>25</v>
      </c>
      <c r="H25" s="35" t="s">
        <v>25</v>
      </c>
      <c r="I25" s="119" t="s">
        <v>25</v>
      </c>
      <c r="J25" s="250" t="s">
        <v>25</v>
      </c>
      <c r="K25" s="35" t="s">
        <v>25</v>
      </c>
      <c r="L25" s="167" t="s">
        <v>25</v>
      </c>
      <c r="M25" s="283" t="s">
        <v>25</v>
      </c>
      <c r="N25" s="119" t="s">
        <v>25</v>
      </c>
      <c r="O25" s="119" t="s">
        <v>25</v>
      </c>
      <c r="P25" s="414"/>
      <c r="Q25" s="182"/>
    </row>
    <row r="26" spans="1:17" s="19" customFormat="1" ht="36.75" hidden="1" thickTop="1" x14ac:dyDescent="0.25">
      <c r="A26" s="34">
        <v>21300</v>
      </c>
      <c r="B26" s="34" t="s">
        <v>27</v>
      </c>
      <c r="C26" s="188">
        <f>SUM(L26)</f>
        <v>0</v>
      </c>
      <c r="D26" s="250" t="s">
        <v>25</v>
      </c>
      <c r="E26" s="35" t="s">
        <v>25</v>
      </c>
      <c r="F26" s="167" t="s">
        <v>25</v>
      </c>
      <c r="G26" s="215" t="s">
        <v>25</v>
      </c>
      <c r="H26" s="35" t="s">
        <v>25</v>
      </c>
      <c r="I26" s="119" t="s">
        <v>25</v>
      </c>
      <c r="J26" s="127">
        <f t="shared" ref="J26:K26" si="10">SUM(J27,J31,J33,J36)</f>
        <v>0</v>
      </c>
      <c r="K26" s="36">
        <f t="shared" si="10"/>
        <v>0</v>
      </c>
      <c r="L26" s="174">
        <f>SUM(L27,L31,L33,L36)</f>
        <v>0</v>
      </c>
      <c r="M26" s="283" t="s">
        <v>25</v>
      </c>
      <c r="N26" s="119" t="s">
        <v>25</v>
      </c>
      <c r="O26" s="119" t="s">
        <v>25</v>
      </c>
      <c r="P26" s="414"/>
      <c r="Q26" s="182"/>
    </row>
    <row r="27" spans="1:17" s="19" customFormat="1" ht="24.75" hidden="1" thickTop="1" x14ac:dyDescent="0.25">
      <c r="A27" s="37">
        <v>21350</v>
      </c>
      <c r="B27" s="34" t="s">
        <v>28</v>
      </c>
      <c r="C27" s="188">
        <f t="shared" ref="C27:C40" si="11">SUM(L27)</f>
        <v>0</v>
      </c>
      <c r="D27" s="250" t="s">
        <v>25</v>
      </c>
      <c r="E27" s="35" t="s">
        <v>25</v>
      </c>
      <c r="F27" s="167" t="s">
        <v>25</v>
      </c>
      <c r="G27" s="215" t="s">
        <v>25</v>
      </c>
      <c r="H27" s="35" t="s">
        <v>25</v>
      </c>
      <c r="I27" s="119" t="s">
        <v>25</v>
      </c>
      <c r="J27" s="127">
        <f t="shared" ref="J27:K27" si="12">SUM(J28:J30)</f>
        <v>0</v>
      </c>
      <c r="K27" s="36">
        <f t="shared" si="12"/>
        <v>0</v>
      </c>
      <c r="L27" s="174">
        <f>SUM(L28:L30)</f>
        <v>0</v>
      </c>
      <c r="M27" s="283" t="s">
        <v>25</v>
      </c>
      <c r="N27" s="119" t="s">
        <v>25</v>
      </c>
      <c r="O27" s="119" t="s">
        <v>25</v>
      </c>
      <c r="P27" s="414"/>
      <c r="Q27" s="182"/>
    </row>
    <row r="28" spans="1:17" ht="12.75" hidden="1" thickTop="1" x14ac:dyDescent="0.25">
      <c r="A28" s="26">
        <v>21351</v>
      </c>
      <c r="B28" s="38" t="s">
        <v>29</v>
      </c>
      <c r="C28" s="189">
        <f t="shared" si="11"/>
        <v>0</v>
      </c>
      <c r="D28" s="251" t="s">
        <v>25</v>
      </c>
      <c r="E28" s="39" t="s">
        <v>25</v>
      </c>
      <c r="F28" s="415" t="s">
        <v>25</v>
      </c>
      <c r="G28" s="216" t="s">
        <v>25</v>
      </c>
      <c r="H28" s="39" t="s">
        <v>25</v>
      </c>
      <c r="I28" s="146" t="s">
        <v>25</v>
      </c>
      <c r="J28" s="416"/>
      <c r="K28" s="417"/>
      <c r="L28" s="175">
        <f t="shared" ref="L28:L30" si="13">J28+K28</f>
        <v>0</v>
      </c>
      <c r="M28" s="284" t="s">
        <v>25</v>
      </c>
      <c r="N28" s="146" t="s">
        <v>25</v>
      </c>
      <c r="O28" s="146" t="s">
        <v>25</v>
      </c>
      <c r="P28" s="418"/>
      <c r="Q28" s="331"/>
    </row>
    <row r="29" spans="1:17" ht="12.75" hidden="1" thickTop="1" x14ac:dyDescent="0.25">
      <c r="A29" s="29">
        <v>21352</v>
      </c>
      <c r="B29" s="41" t="s">
        <v>30</v>
      </c>
      <c r="C29" s="190">
        <f t="shared" si="11"/>
        <v>0</v>
      </c>
      <c r="D29" s="252" t="s">
        <v>25</v>
      </c>
      <c r="E29" s="42" t="s">
        <v>25</v>
      </c>
      <c r="F29" s="419" t="s">
        <v>25</v>
      </c>
      <c r="G29" s="217" t="s">
        <v>25</v>
      </c>
      <c r="H29" s="42" t="s">
        <v>25</v>
      </c>
      <c r="I29" s="147" t="s">
        <v>25</v>
      </c>
      <c r="J29" s="420"/>
      <c r="K29" s="421"/>
      <c r="L29" s="93">
        <f t="shared" si="13"/>
        <v>0</v>
      </c>
      <c r="M29" s="285" t="s">
        <v>25</v>
      </c>
      <c r="N29" s="147" t="s">
        <v>25</v>
      </c>
      <c r="O29" s="147" t="s">
        <v>25</v>
      </c>
      <c r="P29" s="422"/>
      <c r="Q29" s="331"/>
    </row>
    <row r="30" spans="1:17" ht="24.75" hidden="1" thickTop="1" x14ac:dyDescent="0.25">
      <c r="A30" s="29">
        <v>21359</v>
      </c>
      <c r="B30" s="41" t="s">
        <v>31</v>
      </c>
      <c r="C30" s="190">
        <f t="shared" si="11"/>
        <v>0</v>
      </c>
      <c r="D30" s="252" t="s">
        <v>25</v>
      </c>
      <c r="E30" s="42" t="s">
        <v>25</v>
      </c>
      <c r="F30" s="419" t="s">
        <v>25</v>
      </c>
      <c r="G30" s="217" t="s">
        <v>25</v>
      </c>
      <c r="H30" s="42" t="s">
        <v>25</v>
      </c>
      <c r="I30" s="147" t="s">
        <v>25</v>
      </c>
      <c r="J30" s="420"/>
      <c r="K30" s="421"/>
      <c r="L30" s="93">
        <f t="shared" si="13"/>
        <v>0</v>
      </c>
      <c r="M30" s="285" t="s">
        <v>25</v>
      </c>
      <c r="N30" s="147" t="s">
        <v>25</v>
      </c>
      <c r="O30" s="147" t="s">
        <v>25</v>
      </c>
      <c r="P30" s="422"/>
      <c r="Q30" s="331"/>
    </row>
    <row r="31" spans="1:17" s="19" customFormat="1" ht="36.75" hidden="1" thickTop="1" x14ac:dyDescent="0.25">
      <c r="A31" s="37">
        <v>21370</v>
      </c>
      <c r="B31" s="34" t="s">
        <v>32</v>
      </c>
      <c r="C31" s="188">
        <f t="shared" si="11"/>
        <v>0</v>
      </c>
      <c r="D31" s="250" t="s">
        <v>25</v>
      </c>
      <c r="E31" s="35" t="s">
        <v>25</v>
      </c>
      <c r="F31" s="167" t="s">
        <v>25</v>
      </c>
      <c r="G31" s="215" t="s">
        <v>25</v>
      </c>
      <c r="H31" s="35" t="s">
        <v>25</v>
      </c>
      <c r="I31" s="119" t="s">
        <v>25</v>
      </c>
      <c r="J31" s="127">
        <f t="shared" ref="J31:K31" si="14">SUM(J32)</f>
        <v>0</v>
      </c>
      <c r="K31" s="36">
        <f t="shared" si="14"/>
        <v>0</v>
      </c>
      <c r="L31" s="174">
        <f>SUM(L32)</f>
        <v>0</v>
      </c>
      <c r="M31" s="283" t="s">
        <v>25</v>
      </c>
      <c r="N31" s="119" t="s">
        <v>25</v>
      </c>
      <c r="O31" s="119" t="s">
        <v>25</v>
      </c>
      <c r="P31" s="414"/>
      <c r="Q31" s="182"/>
    </row>
    <row r="32" spans="1:17" ht="36.75" hidden="1" thickTop="1" x14ac:dyDescent="0.25">
      <c r="A32" s="44">
        <v>21379</v>
      </c>
      <c r="B32" s="45" t="s">
        <v>33</v>
      </c>
      <c r="C32" s="191">
        <f t="shared" si="11"/>
        <v>0</v>
      </c>
      <c r="D32" s="253" t="s">
        <v>25</v>
      </c>
      <c r="E32" s="46" t="s">
        <v>25</v>
      </c>
      <c r="F32" s="423" t="s">
        <v>25</v>
      </c>
      <c r="G32" s="218" t="s">
        <v>25</v>
      </c>
      <c r="H32" s="46" t="s">
        <v>25</v>
      </c>
      <c r="I32" s="148" t="s">
        <v>25</v>
      </c>
      <c r="J32" s="424"/>
      <c r="K32" s="425"/>
      <c r="L32" s="426">
        <f>J32+K32</f>
        <v>0</v>
      </c>
      <c r="M32" s="286" t="s">
        <v>25</v>
      </c>
      <c r="N32" s="148" t="s">
        <v>25</v>
      </c>
      <c r="O32" s="148" t="s">
        <v>25</v>
      </c>
      <c r="P32" s="427"/>
      <c r="Q32" s="331"/>
    </row>
    <row r="33" spans="1:17" s="19" customFormat="1" ht="12.75" hidden="1" thickTop="1" x14ac:dyDescent="0.25">
      <c r="A33" s="37">
        <v>21380</v>
      </c>
      <c r="B33" s="34" t="s">
        <v>34</v>
      </c>
      <c r="C33" s="188">
        <f t="shared" si="11"/>
        <v>0</v>
      </c>
      <c r="D33" s="250" t="s">
        <v>25</v>
      </c>
      <c r="E33" s="35" t="s">
        <v>25</v>
      </c>
      <c r="F33" s="167" t="s">
        <v>25</v>
      </c>
      <c r="G33" s="215" t="s">
        <v>25</v>
      </c>
      <c r="H33" s="35" t="s">
        <v>25</v>
      </c>
      <c r="I33" s="119" t="s">
        <v>25</v>
      </c>
      <c r="J33" s="127">
        <f t="shared" ref="J33:K33" si="15">SUM(J34:J35)</f>
        <v>0</v>
      </c>
      <c r="K33" s="36">
        <f t="shared" si="15"/>
        <v>0</v>
      </c>
      <c r="L33" s="174">
        <f>SUM(L34:L35)</f>
        <v>0</v>
      </c>
      <c r="M33" s="283" t="s">
        <v>25</v>
      </c>
      <c r="N33" s="119" t="s">
        <v>25</v>
      </c>
      <c r="O33" s="119" t="s">
        <v>25</v>
      </c>
      <c r="P33" s="414"/>
      <c r="Q33" s="182"/>
    </row>
    <row r="34" spans="1:17" ht="12.75" hidden="1" thickTop="1" x14ac:dyDescent="0.25">
      <c r="A34" s="27">
        <v>21381</v>
      </c>
      <c r="B34" s="38" t="s">
        <v>35</v>
      </c>
      <c r="C34" s="189">
        <f t="shared" si="11"/>
        <v>0</v>
      </c>
      <c r="D34" s="251" t="s">
        <v>25</v>
      </c>
      <c r="E34" s="39" t="s">
        <v>25</v>
      </c>
      <c r="F34" s="415" t="s">
        <v>25</v>
      </c>
      <c r="G34" s="216" t="s">
        <v>25</v>
      </c>
      <c r="H34" s="39" t="s">
        <v>25</v>
      </c>
      <c r="I34" s="146" t="s">
        <v>25</v>
      </c>
      <c r="J34" s="416"/>
      <c r="K34" s="417"/>
      <c r="L34" s="175">
        <f t="shared" ref="L34:L35" si="16">J34+K34</f>
        <v>0</v>
      </c>
      <c r="M34" s="284" t="s">
        <v>25</v>
      </c>
      <c r="N34" s="146" t="s">
        <v>25</v>
      </c>
      <c r="O34" s="146" t="s">
        <v>25</v>
      </c>
      <c r="P34" s="418"/>
      <c r="Q34" s="331"/>
    </row>
    <row r="35" spans="1:17" ht="24.75" hidden="1" thickTop="1" x14ac:dyDescent="0.25">
      <c r="A35" s="30">
        <v>21383</v>
      </c>
      <c r="B35" s="41" t="s">
        <v>36</v>
      </c>
      <c r="C35" s="190">
        <f t="shared" si="11"/>
        <v>0</v>
      </c>
      <c r="D35" s="252" t="s">
        <v>25</v>
      </c>
      <c r="E35" s="42" t="s">
        <v>25</v>
      </c>
      <c r="F35" s="419" t="s">
        <v>25</v>
      </c>
      <c r="G35" s="217" t="s">
        <v>25</v>
      </c>
      <c r="H35" s="42" t="s">
        <v>25</v>
      </c>
      <c r="I35" s="147" t="s">
        <v>25</v>
      </c>
      <c r="J35" s="420"/>
      <c r="K35" s="421"/>
      <c r="L35" s="93">
        <f t="shared" si="16"/>
        <v>0</v>
      </c>
      <c r="M35" s="285" t="s">
        <v>25</v>
      </c>
      <c r="N35" s="147" t="s">
        <v>25</v>
      </c>
      <c r="O35" s="147" t="s">
        <v>25</v>
      </c>
      <c r="P35" s="422"/>
      <c r="Q35" s="331"/>
    </row>
    <row r="36" spans="1:17" s="19" customFormat="1" ht="24.75" hidden="1" thickTop="1" x14ac:dyDescent="0.25">
      <c r="A36" s="37">
        <v>21390</v>
      </c>
      <c r="B36" s="34" t="s">
        <v>37</v>
      </c>
      <c r="C36" s="188">
        <f t="shared" si="11"/>
        <v>0</v>
      </c>
      <c r="D36" s="250" t="s">
        <v>25</v>
      </c>
      <c r="E36" s="35" t="s">
        <v>25</v>
      </c>
      <c r="F36" s="167" t="s">
        <v>25</v>
      </c>
      <c r="G36" s="215" t="s">
        <v>25</v>
      </c>
      <c r="H36" s="35" t="s">
        <v>25</v>
      </c>
      <c r="I36" s="119" t="s">
        <v>25</v>
      </c>
      <c r="J36" s="127">
        <f t="shared" ref="J36:K36" si="17">SUM(J37:J40)</f>
        <v>0</v>
      </c>
      <c r="K36" s="36">
        <f t="shared" si="17"/>
        <v>0</v>
      </c>
      <c r="L36" s="174">
        <f>SUM(L37:L40)</f>
        <v>0</v>
      </c>
      <c r="M36" s="283" t="s">
        <v>25</v>
      </c>
      <c r="N36" s="119" t="s">
        <v>25</v>
      </c>
      <c r="O36" s="119" t="s">
        <v>25</v>
      </c>
      <c r="P36" s="414"/>
      <c r="Q36" s="182"/>
    </row>
    <row r="37" spans="1:17" ht="24.75" hidden="1" thickTop="1" x14ac:dyDescent="0.25">
      <c r="A37" s="27">
        <v>21391</v>
      </c>
      <c r="B37" s="38" t="s">
        <v>38</v>
      </c>
      <c r="C37" s="189">
        <f t="shared" si="11"/>
        <v>0</v>
      </c>
      <c r="D37" s="251" t="s">
        <v>25</v>
      </c>
      <c r="E37" s="39" t="s">
        <v>25</v>
      </c>
      <c r="F37" s="415" t="s">
        <v>25</v>
      </c>
      <c r="G37" s="216" t="s">
        <v>25</v>
      </c>
      <c r="H37" s="39" t="s">
        <v>25</v>
      </c>
      <c r="I37" s="146" t="s">
        <v>25</v>
      </c>
      <c r="J37" s="416"/>
      <c r="K37" s="417"/>
      <c r="L37" s="175">
        <f t="shared" ref="L37:L40" si="18">J37+K37</f>
        <v>0</v>
      </c>
      <c r="M37" s="284" t="s">
        <v>25</v>
      </c>
      <c r="N37" s="146" t="s">
        <v>25</v>
      </c>
      <c r="O37" s="146" t="s">
        <v>25</v>
      </c>
      <c r="P37" s="418"/>
      <c r="Q37" s="331"/>
    </row>
    <row r="38" spans="1:17" ht="12.75" hidden="1" thickTop="1" x14ac:dyDescent="0.25">
      <c r="A38" s="30">
        <v>21393</v>
      </c>
      <c r="B38" s="41" t="s">
        <v>39</v>
      </c>
      <c r="C38" s="190">
        <f t="shared" si="11"/>
        <v>0</v>
      </c>
      <c r="D38" s="252" t="s">
        <v>25</v>
      </c>
      <c r="E38" s="42" t="s">
        <v>25</v>
      </c>
      <c r="F38" s="419" t="s">
        <v>25</v>
      </c>
      <c r="G38" s="217" t="s">
        <v>25</v>
      </c>
      <c r="H38" s="42" t="s">
        <v>25</v>
      </c>
      <c r="I38" s="147" t="s">
        <v>25</v>
      </c>
      <c r="J38" s="420"/>
      <c r="K38" s="421"/>
      <c r="L38" s="93">
        <f t="shared" si="18"/>
        <v>0</v>
      </c>
      <c r="M38" s="285" t="s">
        <v>25</v>
      </c>
      <c r="N38" s="147" t="s">
        <v>25</v>
      </c>
      <c r="O38" s="147" t="s">
        <v>25</v>
      </c>
      <c r="P38" s="422"/>
      <c r="Q38" s="331"/>
    </row>
    <row r="39" spans="1:17" ht="12.75" hidden="1" thickTop="1" x14ac:dyDescent="0.25">
      <c r="A39" s="30">
        <v>21395</v>
      </c>
      <c r="B39" s="41" t="s">
        <v>40</v>
      </c>
      <c r="C39" s="190">
        <f t="shared" si="11"/>
        <v>0</v>
      </c>
      <c r="D39" s="252" t="s">
        <v>25</v>
      </c>
      <c r="E39" s="42" t="s">
        <v>25</v>
      </c>
      <c r="F39" s="419" t="s">
        <v>25</v>
      </c>
      <c r="G39" s="217" t="s">
        <v>25</v>
      </c>
      <c r="H39" s="42" t="s">
        <v>25</v>
      </c>
      <c r="I39" s="147" t="s">
        <v>25</v>
      </c>
      <c r="J39" s="420"/>
      <c r="K39" s="421"/>
      <c r="L39" s="93">
        <f t="shared" si="18"/>
        <v>0</v>
      </c>
      <c r="M39" s="285" t="s">
        <v>25</v>
      </c>
      <c r="N39" s="147" t="s">
        <v>25</v>
      </c>
      <c r="O39" s="147" t="s">
        <v>25</v>
      </c>
      <c r="P39" s="422"/>
      <c r="Q39" s="331"/>
    </row>
    <row r="40" spans="1:17" ht="24.75" hidden="1" thickTop="1" x14ac:dyDescent="0.25">
      <c r="A40" s="30">
        <v>21399</v>
      </c>
      <c r="B40" s="41" t="s">
        <v>41</v>
      </c>
      <c r="C40" s="190">
        <f t="shared" si="11"/>
        <v>0</v>
      </c>
      <c r="D40" s="252" t="s">
        <v>25</v>
      </c>
      <c r="E40" s="42" t="s">
        <v>25</v>
      </c>
      <c r="F40" s="419" t="s">
        <v>25</v>
      </c>
      <c r="G40" s="217" t="s">
        <v>25</v>
      </c>
      <c r="H40" s="42" t="s">
        <v>25</v>
      </c>
      <c r="I40" s="147" t="s">
        <v>25</v>
      </c>
      <c r="J40" s="420"/>
      <c r="K40" s="421"/>
      <c r="L40" s="93">
        <f t="shared" si="18"/>
        <v>0</v>
      </c>
      <c r="M40" s="285" t="s">
        <v>25</v>
      </c>
      <c r="N40" s="147" t="s">
        <v>25</v>
      </c>
      <c r="O40" s="147" t="s">
        <v>25</v>
      </c>
      <c r="P40" s="422"/>
      <c r="Q40" s="331"/>
    </row>
    <row r="41" spans="1:17" s="19" customFormat="1" ht="36.75" hidden="1" customHeight="1" x14ac:dyDescent="0.25">
      <c r="A41" s="37">
        <v>21420</v>
      </c>
      <c r="B41" s="34" t="s">
        <v>42</v>
      </c>
      <c r="C41" s="192">
        <f>SUM(F41)</f>
        <v>0</v>
      </c>
      <c r="D41" s="254"/>
      <c r="E41" s="428"/>
      <c r="F41" s="413">
        <f>D41+E41</f>
        <v>0</v>
      </c>
      <c r="G41" s="215" t="s">
        <v>25</v>
      </c>
      <c r="H41" s="35" t="s">
        <v>25</v>
      </c>
      <c r="I41" s="119" t="s">
        <v>25</v>
      </c>
      <c r="J41" s="250" t="s">
        <v>25</v>
      </c>
      <c r="K41" s="35" t="s">
        <v>25</v>
      </c>
      <c r="L41" s="167" t="s">
        <v>25</v>
      </c>
      <c r="M41" s="283" t="s">
        <v>25</v>
      </c>
      <c r="N41" s="119" t="s">
        <v>25</v>
      </c>
      <c r="O41" s="119" t="s">
        <v>25</v>
      </c>
      <c r="P41" s="414"/>
      <c r="Q41" s="182"/>
    </row>
    <row r="42" spans="1:17" s="19" customFormat="1" ht="24.75" thickTop="1" x14ac:dyDescent="0.25">
      <c r="A42" s="48">
        <v>21490</v>
      </c>
      <c r="B42" s="49" t="s">
        <v>43</v>
      </c>
      <c r="C42" s="192">
        <f>SUM(F42,I42,L42)</f>
        <v>60</v>
      </c>
      <c r="D42" s="255">
        <f t="shared" ref="D42:E42" si="19">D43</f>
        <v>0</v>
      </c>
      <c r="E42" s="274">
        <f t="shared" si="19"/>
        <v>0</v>
      </c>
      <c r="F42" s="337">
        <f>F43</f>
        <v>0</v>
      </c>
      <c r="G42" s="219">
        <f t="shared" ref="G42:K42" si="20">G43</f>
        <v>0</v>
      </c>
      <c r="H42" s="274">
        <f t="shared" si="20"/>
        <v>0</v>
      </c>
      <c r="I42" s="337">
        <f t="shared" si="20"/>
        <v>0</v>
      </c>
      <c r="J42" s="255">
        <f t="shared" si="20"/>
        <v>60</v>
      </c>
      <c r="K42" s="50">
        <f t="shared" si="20"/>
        <v>0</v>
      </c>
      <c r="L42" s="256">
        <f>L43</f>
        <v>60</v>
      </c>
      <c r="M42" s="283" t="s">
        <v>25</v>
      </c>
      <c r="N42" s="119" t="s">
        <v>25</v>
      </c>
      <c r="O42" s="119" t="s">
        <v>25</v>
      </c>
      <c r="P42" s="414"/>
      <c r="Q42" s="182"/>
    </row>
    <row r="43" spans="1:17" s="19" customFormat="1" ht="23.25" customHeight="1" x14ac:dyDescent="0.25">
      <c r="A43" s="30">
        <v>21499</v>
      </c>
      <c r="B43" s="41" t="s">
        <v>44</v>
      </c>
      <c r="C43" s="193">
        <f>SUM(F43,I43,L43)</f>
        <v>60</v>
      </c>
      <c r="D43" s="257"/>
      <c r="E43" s="163"/>
      <c r="F43" s="318">
        <f>D43+E43</f>
        <v>0</v>
      </c>
      <c r="G43" s="220"/>
      <c r="H43" s="154"/>
      <c r="I43" s="318">
        <f>G43+H43</f>
        <v>0</v>
      </c>
      <c r="J43" s="264">
        <v>60</v>
      </c>
      <c r="K43" s="40"/>
      <c r="L43" s="426">
        <f>J43+K43</f>
        <v>60</v>
      </c>
      <c r="M43" s="286" t="s">
        <v>25</v>
      </c>
      <c r="N43" s="148" t="s">
        <v>25</v>
      </c>
      <c r="O43" s="148" t="s">
        <v>25</v>
      </c>
      <c r="P43" s="427"/>
      <c r="Q43" s="182"/>
    </row>
    <row r="44" spans="1:17" ht="24" hidden="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1">SUM(M45:M46)</f>
        <v>0</v>
      </c>
      <c r="N44" s="149">
        <f t="shared" si="21"/>
        <v>0</v>
      </c>
      <c r="O44" s="149">
        <f>SUM(O45:O46)</f>
        <v>0</v>
      </c>
      <c r="P44" s="335"/>
      <c r="Q44" s="331"/>
    </row>
    <row r="45" spans="1:17" ht="24" hidden="1" x14ac:dyDescent="0.25">
      <c r="A45" s="54">
        <v>23410</v>
      </c>
      <c r="B45" s="55" t="s">
        <v>46</v>
      </c>
      <c r="C45" s="194">
        <f t="shared" ref="C45:C46" si="22">SUM(O45)</f>
        <v>0</v>
      </c>
      <c r="D45" s="260" t="s">
        <v>25</v>
      </c>
      <c r="E45" s="56" t="s">
        <v>25</v>
      </c>
      <c r="F45" s="261" t="s">
        <v>25</v>
      </c>
      <c r="G45" s="222" t="s">
        <v>25</v>
      </c>
      <c r="H45" s="56" t="s">
        <v>25</v>
      </c>
      <c r="I45" s="276" t="s">
        <v>25</v>
      </c>
      <c r="J45" s="260" t="s">
        <v>25</v>
      </c>
      <c r="K45" s="56" t="s">
        <v>25</v>
      </c>
      <c r="L45" s="261" t="s">
        <v>25</v>
      </c>
      <c r="M45" s="429"/>
      <c r="N45" s="430"/>
      <c r="O45" s="151">
        <f t="shared" ref="O45:O46" si="23">M45+N45</f>
        <v>0</v>
      </c>
      <c r="P45" s="301"/>
      <c r="Q45" s="331"/>
    </row>
    <row r="46" spans="1:17" ht="24" hidden="1" x14ac:dyDescent="0.25">
      <c r="A46" s="54">
        <v>23510</v>
      </c>
      <c r="B46" s="55" t="s">
        <v>47</v>
      </c>
      <c r="C46" s="194">
        <f t="shared" si="22"/>
        <v>0</v>
      </c>
      <c r="D46" s="260" t="s">
        <v>25</v>
      </c>
      <c r="E46" s="56" t="s">
        <v>25</v>
      </c>
      <c r="F46" s="261" t="s">
        <v>25</v>
      </c>
      <c r="G46" s="222" t="s">
        <v>25</v>
      </c>
      <c r="H46" s="56" t="s">
        <v>25</v>
      </c>
      <c r="I46" s="276" t="s">
        <v>25</v>
      </c>
      <c r="J46" s="260" t="s">
        <v>25</v>
      </c>
      <c r="K46" s="56" t="s">
        <v>25</v>
      </c>
      <c r="L46" s="261" t="s">
        <v>25</v>
      </c>
      <c r="M46" s="429"/>
      <c r="N46" s="430"/>
      <c r="O46" s="151">
        <f t="shared" si="23"/>
        <v>0</v>
      </c>
      <c r="P46" s="301"/>
      <c r="Q46" s="331"/>
    </row>
    <row r="47" spans="1:17" x14ac:dyDescent="0.25">
      <c r="A47" s="57"/>
      <c r="B47" s="55"/>
      <c r="C47" s="195"/>
      <c r="D47" s="262"/>
      <c r="E47" s="156"/>
      <c r="F47" s="339"/>
      <c r="G47" s="222"/>
      <c r="H47" s="276"/>
      <c r="I47" s="339"/>
      <c r="J47" s="260"/>
      <c r="K47" s="56"/>
      <c r="L47" s="431"/>
      <c r="M47" s="288"/>
      <c r="N47" s="105"/>
      <c r="O47" s="151"/>
      <c r="P47" s="301"/>
      <c r="Q47" s="331"/>
    </row>
    <row r="48" spans="1:17" s="19" customFormat="1" x14ac:dyDescent="0.25">
      <c r="A48" s="58"/>
      <c r="B48" s="59" t="s">
        <v>48</v>
      </c>
      <c r="C48" s="196"/>
      <c r="D48" s="263"/>
      <c r="E48" s="340"/>
      <c r="F48" s="303"/>
      <c r="G48" s="223"/>
      <c r="H48" s="152"/>
      <c r="I48" s="303"/>
      <c r="J48" s="130"/>
      <c r="K48" s="106"/>
      <c r="L48" s="433"/>
      <c r="M48" s="223"/>
      <c r="N48" s="106"/>
      <c r="O48" s="152"/>
      <c r="P48" s="434"/>
      <c r="Q48" s="182"/>
    </row>
    <row r="49" spans="1:17" s="19" customFormat="1" ht="12.75" thickBot="1" x14ac:dyDescent="0.3">
      <c r="A49" s="60"/>
      <c r="B49" s="20" t="s">
        <v>49</v>
      </c>
      <c r="C49" s="197">
        <f t="shared" ref="C49:C112" si="24">SUM(F49,I49,L49,O49)</f>
        <v>767403</v>
      </c>
      <c r="D49" s="131">
        <f t="shared" ref="D49:E49" si="25">SUM(D50,D281)</f>
        <v>767343</v>
      </c>
      <c r="E49" s="114">
        <f t="shared" si="25"/>
        <v>0</v>
      </c>
      <c r="F49" s="304">
        <f>SUM(F50,F281)</f>
        <v>767343</v>
      </c>
      <c r="G49" s="224">
        <f t="shared" ref="G49:O49" si="26">SUM(G50,G281)</f>
        <v>0</v>
      </c>
      <c r="H49" s="114">
        <f t="shared" si="26"/>
        <v>0</v>
      </c>
      <c r="I49" s="304">
        <f t="shared" si="26"/>
        <v>0</v>
      </c>
      <c r="J49" s="131">
        <f t="shared" si="26"/>
        <v>60</v>
      </c>
      <c r="K49" s="61">
        <f t="shared" si="26"/>
        <v>0</v>
      </c>
      <c r="L49" s="168">
        <f t="shared" si="26"/>
        <v>60</v>
      </c>
      <c r="M49" s="224">
        <f t="shared" si="26"/>
        <v>0</v>
      </c>
      <c r="N49" s="61">
        <f t="shared" si="26"/>
        <v>0</v>
      </c>
      <c r="O49" s="114">
        <f t="shared" si="26"/>
        <v>0</v>
      </c>
      <c r="P49" s="435"/>
      <c r="Q49" s="182"/>
    </row>
    <row r="50" spans="1:17" s="19" customFormat="1" ht="36.75" thickTop="1" x14ac:dyDescent="0.25">
      <c r="A50" s="62"/>
      <c r="B50" s="63" t="s">
        <v>50</v>
      </c>
      <c r="C50" s="198">
        <f t="shared" si="24"/>
        <v>767403</v>
      </c>
      <c r="D50" s="132">
        <f t="shared" ref="D50:E50" si="27">SUM(D51,D193)</f>
        <v>767343</v>
      </c>
      <c r="E50" s="277">
        <f t="shared" si="27"/>
        <v>0</v>
      </c>
      <c r="F50" s="305">
        <f>SUM(F51,F193)</f>
        <v>767343</v>
      </c>
      <c r="G50" s="225">
        <f t="shared" ref="G50:O50" si="28">SUM(G51,G193)</f>
        <v>0</v>
      </c>
      <c r="H50" s="277">
        <f t="shared" si="28"/>
        <v>0</v>
      </c>
      <c r="I50" s="305">
        <f t="shared" si="28"/>
        <v>0</v>
      </c>
      <c r="J50" s="132">
        <f t="shared" si="28"/>
        <v>60</v>
      </c>
      <c r="K50" s="64">
        <f t="shared" si="28"/>
        <v>0</v>
      </c>
      <c r="L50" s="436">
        <f t="shared" si="28"/>
        <v>60</v>
      </c>
      <c r="M50" s="225">
        <f t="shared" si="28"/>
        <v>0</v>
      </c>
      <c r="N50" s="64">
        <f t="shared" si="28"/>
        <v>0</v>
      </c>
      <c r="O50" s="277">
        <f t="shared" si="28"/>
        <v>0</v>
      </c>
      <c r="P50" s="437"/>
      <c r="Q50" s="182"/>
    </row>
    <row r="51" spans="1:17" s="19" customFormat="1" ht="24" x14ac:dyDescent="0.25">
      <c r="A51" s="65"/>
      <c r="B51" s="16" t="s">
        <v>51</v>
      </c>
      <c r="C51" s="199">
        <f t="shared" si="24"/>
        <v>765143</v>
      </c>
      <c r="D51" s="133">
        <f t="shared" ref="D51:E51" si="29">SUM(D52,D74,D172,D186)</f>
        <v>765083</v>
      </c>
      <c r="E51" s="278">
        <f t="shared" si="29"/>
        <v>0</v>
      </c>
      <c r="F51" s="306">
        <f>SUM(F52,F74,F172,F186)</f>
        <v>765083</v>
      </c>
      <c r="G51" s="226">
        <f t="shared" ref="G51:O51" si="30">SUM(G52,G74,G172,G186)</f>
        <v>0</v>
      </c>
      <c r="H51" s="278">
        <f t="shared" si="30"/>
        <v>0</v>
      </c>
      <c r="I51" s="306">
        <f t="shared" si="30"/>
        <v>0</v>
      </c>
      <c r="J51" s="133">
        <f t="shared" si="30"/>
        <v>60</v>
      </c>
      <c r="K51" s="66">
        <f t="shared" si="30"/>
        <v>0</v>
      </c>
      <c r="L51" s="169">
        <f t="shared" si="30"/>
        <v>60</v>
      </c>
      <c r="M51" s="226">
        <f t="shared" si="30"/>
        <v>0</v>
      </c>
      <c r="N51" s="66">
        <f t="shared" si="30"/>
        <v>0</v>
      </c>
      <c r="O51" s="278">
        <f t="shared" si="30"/>
        <v>0</v>
      </c>
      <c r="P51" s="438"/>
      <c r="Q51" s="182"/>
    </row>
    <row r="52" spans="1:17" s="19" customFormat="1" x14ac:dyDescent="0.25">
      <c r="A52" s="67">
        <v>1000</v>
      </c>
      <c r="B52" s="67" t="s">
        <v>52</v>
      </c>
      <c r="C52" s="200">
        <f t="shared" si="24"/>
        <v>687749</v>
      </c>
      <c r="D52" s="134">
        <f t="shared" ref="D52:E52" si="31">SUM(D53,D66)</f>
        <v>687849</v>
      </c>
      <c r="E52" s="122">
        <f t="shared" si="31"/>
        <v>-100</v>
      </c>
      <c r="F52" s="307">
        <f>SUM(F53,F66)</f>
        <v>687749</v>
      </c>
      <c r="G52" s="227">
        <f t="shared" ref="G52:O52" si="32">SUM(G53,G66)</f>
        <v>0</v>
      </c>
      <c r="H52" s="122">
        <f t="shared" si="32"/>
        <v>0</v>
      </c>
      <c r="I52" s="307">
        <f t="shared" si="32"/>
        <v>0</v>
      </c>
      <c r="J52" s="134">
        <f t="shared" si="32"/>
        <v>0</v>
      </c>
      <c r="K52" s="68">
        <f t="shared" si="32"/>
        <v>0</v>
      </c>
      <c r="L52" s="170">
        <f t="shared" si="32"/>
        <v>0</v>
      </c>
      <c r="M52" s="227">
        <f t="shared" si="32"/>
        <v>0</v>
      </c>
      <c r="N52" s="68">
        <f t="shared" si="32"/>
        <v>0</v>
      </c>
      <c r="O52" s="122">
        <f t="shared" si="32"/>
        <v>0</v>
      </c>
      <c r="P52" s="439"/>
      <c r="Q52" s="182"/>
    </row>
    <row r="53" spans="1:17" x14ac:dyDescent="0.25">
      <c r="A53" s="34">
        <v>1100</v>
      </c>
      <c r="B53" s="69" t="s">
        <v>53</v>
      </c>
      <c r="C53" s="188">
        <f t="shared" si="24"/>
        <v>523569</v>
      </c>
      <c r="D53" s="127">
        <f t="shared" ref="D53:E53" si="33">SUM(D54,D57,D65)</f>
        <v>523569</v>
      </c>
      <c r="E53" s="120">
        <f t="shared" si="33"/>
        <v>0</v>
      </c>
      <c r="F53" s="314">
        <f>SUM(F54,F57,F65)</f>
        <v>523569</v>
      </c>
      <c r="G53" s="228">
        <f t="shared" ref="G53:N53" si="34">SUM(G54,G57,G65)</f>
        <v>0</v>
      </c>
      <c r="H53" s="120">
        <f t="shared" si="34"/>
        <v>0</v>
      </c>
      <c r="I53" s="314">
        <f t="shared" si="34"/>
        <v>0</v>
      </c>
      <c r="J53" s="127">
        <f t="shared" si="34"/>
        <v>0</v>
      </c>
      <c r="K53" s="36">
        <f t="shared" si="34"/>
        <v>0</v>
      </c>
      <c r="L53" s="174">
        <f t="shared" si="34"/>
        <v>0</v>
      </c>
      <c r="M53" s="228">
        <f t="shared" si="34"/>
        <v>0</v>
      </c>
      <c r="N53" s="36">
        <f t="shared" si="34"/>
        <v>0</v>
      </c>
      <c r="O53" s="120">
        <f>SUM(O54,O57,O65)</f>
        <v>0</v>
      </c>
      <c r="P53" s="440"/>
      <c r="Q53" s="331"/>
    </row>
    <row r="54" spans="1:17" x14ac:dyDescent="0.25">
      <c r="A54" s="70">
        <v>1110</v>
      </c>
      <c r="B54" s="55" t="s">
        <v>54</v>
      </c>
      <c r="C54" s="195">
        <f>SUM(F54,I54,L54,O54)</f>
        <v>473049</v>
      </c>
      <c r="D54" s="82">
        <f>SUM(D55:D56)</f>
        <v>473049</v>
      </c>
      <c r="E54" s="153">
        <f>SUM(E55:E56)</f>
        <v>0</v>
      </c>
      <c r="F54" s="309">
        <f>SUM(F55:F56)</f>
        <v>473049</v>
      </c>
      <c r="G54" s="229">
        <f t="shared" ref="G54:H54" si="35">SUM(G55:G56)</f>
        <v>0</v>
      </c>
      <c r="H54" s="153">
        <f t="shared" si="35"/>
        <v>0</v>
      </c>
      <c r="I54" s="309">
        <f>SUM(I55:I56)</f>
        <v>0</v>
      </c>
      <c r="J54" s="82">
        <f t="shared" ref="J54:K54" si="36">SUM(J55:J56)</f>
        <v>0</v>
      </c>
      <c r="K54" s="71">
        <f t="shared" si="36"/>
        <v>0</v>
      </c>
      <c r="L54" s="172">
        <f>SUM(L55:L56)</f>
        <v>0</v>
      </c>
      <c r="M54" s="229">
        <f t="shared" ref="M54:N54" si="37">SUM(M55:M56)</f>
        <v>0</v>
      </c>
      <c r="N54" s="71">
        <f t="shared" si="37"/>
        <v>0</v>
      </c>
      <c r="O54" s="153">
        <f>SUM(O55:O56)</f>
        <v>0</v>
      </c>
      <c r="P54" s="313"/>
      <c r="Q54" s="331"/>
    </row>
    <row r="55" spans="1:17" hidden="1" x14ac:dyDescent="0.25">
      <c r="A55" s="27">
        <v>1111</v>
      </c>
      <c r="B55" s="38" t="s">
        <v>55</v>
      </c>
      <c r="C55" s="189">
        <f t="shared" si="24"/>
        <v>0</v>
      </c>
      <c r="D55" s="264"/>
      <c r="E55" s="40"/>
      <c r="F55" s="175">
        <f>D55+E55</f>
        <v>0</v>
      </c>
      <c r="G55" s="220"/>
      <c r="H55" s="40"/>
      <c r="I55" s="86">
        <f>G55+H55</f>
        <v>0</v>
      </c>
      <c r="J55" s="264"/>
      <c r="K55" s="40"/>
      <c r="L55" s="175">
        <f>J55+K55</f>
        <v>0</v>
      </c>
      <c r="M55" s="220"/>
      <c r="N55" s="40"/>
      <c r="O55" s="86">
        <f>M55+N55</f>
        <v>0</v>
      </c>
      <c r="P55" s="310"/>
      <c r="Q55" s="331"/>
    </row>
    <row r="56" spans="1:17" ht="24" customHeight="1" x14ac:dyDescent="0.25">
      <c r="A56" s="30">
        <v>1119</v>
      </c>
      <c r="B56" s="41" t="s">
        <v>56</v>
      </c>
      <c r="C56" s="190">
        <f t="shared" si="24"/>
        <v>473049</v>
      </c>
      <c r="D56" s="265">
        <v>473049</v>
      </c>
      <c r="E56" s="155"/>
      <c r="F56" s="312">
        <f>D56+E56</f>
        <v>473049</v>
      </c>
      <c r="G56" s="230"/>
      <c r="H56" s="155"/>
      <c r="I56" s="312">
        <f>G56+H56</f>
        <v>0</v>
      </c>
      <c r="J56" s="265"/>
      <c r="K56" s="43"/>
      <c r="L56" s="93">
        <f>J56+K56</f>
        <v>0</v>
      </c>
      <c r="M56" s="230"/>
      <c r="N56" s="43"/>
      <c r="O56" s="87">
        <f>M56+N56</f>
        <v>0</v>
      </c>
      <c r="P56" s="311"/>
      <c r="Q56" s="331"/>
    </row>
    <row r="57" spans="1:17" ht="22.5" customHeight="1" x14ac:dyDescent="0.25">
      <c r="A57" s="72">
        <v>1140</v>
      </c>
      <c r="B57" s="41" t="s">
        <v>57</v>
      </c>
      <c r="C57" s="190">
        <f t="shared" si="24"/>
        <v>49613</v>
      </c>
      <c r="D57" s="129">
        <f t="shared" ref="D57:E57" si="38">SUM(D58:D64)</f>
        <v>49613</v>
      </c>
      <c r="E57" s="87">
        <f t="shared" si="38"/>
        <v>0</v>
      </c>
      <c r="F57" s="312">
        <f>SUM(F58:F64)</f>
        <v>49613</v>
      </c>
      <c r="G57" s="231">
        <f t="shared" ref="G57:N57" si="39">SUM(G58:G64)</f>
        <v>0</v>
      </c>
      <c r="H57" s="87">
        <f t="shared" si="39"/>
        <v>0</v>
      </c>
      <c r="I57" s="312">
        <f t="shared" si="39"/>
        <v>0</v>
      </c>
      <c r="J57" s="129">
        <f t="shared" si="39"/>
        <v>0</v>
      </c>
      <c r="K57" s="73">
        <f t="shared" si="39"/>
        <v>0</v>
      </c>
      <c r="L57" s="93">
        <f t="shared" si="39"/>
        <v>0</v>
      </c>
      <c r="M57" s="231">
        <f t="shared" si="39"/>
        <v>0</v>
      </c>
      <c r="N57" s="73">
        <f t="shared" si="39"/>
        <v>0</v>
      </c>
      <c r="O57" s="87">
        <f>SUM(O58:O64)</f>
        <v>0</v>
      </c>
      <c r="P57" s="311"/>
      <c r="Q57" s="331"/>
    </row>
    <row r="58" spans="1:17" hidden="1" x14ac:dyDescent="0.25">
      <c r="A58" s="30">
        <v>1141</v>
      </c>
      <c r="B58" s="41" t="s">
        <v>58</v>
      </c>
      <c r="C58" s="190">
        <f t="shared" si="24"/>
        <v>0</v>
      </c>
      <c r="D58" s="265"/>
      <c r="E58" s="43"/>
      <c r="F58" s="93">
        <f t="shared" ref="F58:F65" si="40">D58+E58</f>
        <v>0</v>
      </c>
      <c r="G58" s="230"/>
      <c r="H58" s="43"/>
      <c r="I58" s="87">
        <f t="shared" ref="I58:I65" si="41">G58+H58</f>
        <v>0</v>
      </c>
      <c r="J58" s="265"/>
      <c r="K58" s="43"/>
      <c r="L58" s="93">
        <f t="shared" ref="L58:L65" si="42">J58+K58</f>
        <v>0</v>
      </c>
      <c r="M58" s="230"/>
      <c r="N58" s="43"/>
      <c r="O58" s="87">
        <f t="shared" ref="O58:O65" si="43">M58+N58</f>
        <v>0</v>
      </c>
      <c r="P58" s="311"/>
      <c r="Q58" s="331"/>
    </row>
    <row r="59" spans="1:17" ht="24.75" hidden="1" customHeight="1" x14ac:dyDescent="0.25">
      <c r="A59" s="30">
        <v>1142</v>
      </c>
      <c r="B59" s="41" t="s">
        <v>59</v>
      </c>
      <c r="C59" s="190">
        <f t="shared" si="24"/>
        <v>0</v>
      </c>
      <c r="D59" s="265"/>
      <c r="E59" s="43"/>
      <c r="F59" s="93">
        <f t="shared" si="40"/>
        <v>0</v>
      </c>
      <c r="G59" s="230"/>
      <c r="H59" s="43"/>
      <c r="I59" s="87">
        <f t="shared" si="41"/>
        <v>0</v>
      </c>
      <c r="J59" s="265"/>
      <c r="K59" s="43"/>
      <c r="L59" s="93">
        <f t="shared" si="42"/>
        <v>0</v>
      </c>
      <c r="M59" s="230"/>
      <c r="N59" s="43"/>
      <c r="O59" s="87">
        <f t="shared" si="43"/>
        <v>0</v>
      </c>
      <c r="P59" s="311"/>
      <c r="Q59" s="331"/>
    </row>
    <row r="60" spans="1:17" ht="24" hidden="1" x14ac:dyDescent="0.25">
      <c r="A60" s="30">
        <v>1145</v>
      </c>
      <c r="B60" s="41" t="s">
        <v>60</v>
      </c>
      <c r="C60" s="190">
        <f t="shared" si="24"/>
        <v>0</v>
      </c>
      <c r="D60" s="265"/>
      <c r="E60" s="43"/>
      <c r="F60" s="93">
        <f t="shared" si="40"/>
        <v>0</v>
      </c>
      <c r="G60" s="230"/>
      <c r="H60" s="43"/>
      <c r="I60" s="87">
        <f t="shared" si="41"/>
        <v>0</v>
      </c>
      <c r="J60" s="265"/>
      <c r="K60" s="43"/>
      <c r="L60" s="93">
        <f t="shared" si="42"/>
        <v>0</v>
      </c>
      <c r="M60" s="230"/>
      <c r="N60" s="43"/>
      <c r="O60" s="87">
        <f t="shared" si="43"/>
        <v>0</v>
      </c>
      <c r="P60" s="311"/>
      <c r="Q60" s="331"/>
    </row>
    <row r="61" spans="1:17" ht="27.75" hidden="1" customHeight="1" x14ac:dyDescent="0.25">
      <c r="A61" s="30">
        <v>1146</v>
      </c>
      <c r="B61" s="41" t="s">
        <v>61</v>
      </c>
      <c r="C61" s="190">
        <f t="shared" si="24"/>
        <v>0</v>
      </c>
      <c r="D61" s="265"/>
      <c r="E61" s="43"/>
      <c r="F61" s="93">
        <f t="shared" si="40"/>
        <v>0</v>
      </c>
      <c r="G61" s="230"/>
      <c r="H61" s="43"/>
      <c r="I61" s="87">
        <f t="shared" si="41"/>
        <v>0</v>
      </c>
      <c r="J61" s="265"/>
      <c r="K61" s="43"/>
      <c r="L61" s="93">
        <f t="shared" si="42"/>
        <v>0</v>
      </c>
      <c r="M61" s="230"/>
      <c r="N61" s="43"/>
      <c r="O61" s="87">
        <f t="shared" si="43"/>
        <v>0</v>
      </c>
      <c r="P61" s="311"/>
      <c r="Q61" s="331"/>
    </row>
    <row r="62" spans="1:17" x14ac:dyDescent="0.25">
      <c r="A62" s="30">
        <v>1147</v>
      </c>
      <c r="B62" s="41" t="s">
        <v>62</v>
      </c>
      <c r="C62" s="190">
        <f t="shared" si="24"/>
        <v>20073</v>
      </c>
      <c r="D62" s="265">
        <v>20073</v>
      </c>
      <c r="E62" s="155"/>
      <c r="F62" s="312">
        <f t="shared" si="40"/>
        <v>20073</v>
      </c>
      <c r="G62" s="230"/>
      <c r="H62" s="155"/>
      <c r="I62" s="312">
        <f t="shared" si="41"/>
        <v>0</v>
      </c>
      <c r="J62" s="265"/>
      <c r="K62" s="43"/>
      <c r="L62" s="93">
        <f t="shared" si="42"/>
        <v>0</v>
      </c>
      <c r="M62" s="230"/>
      <c r="N62" s="43"/>
      <c r="O62" s="87">
        <f t="shared" si="43"/>
        <v>0</v>
      </c>
      <c r="P62" s="311"/>
      <c r="Q62" s="331"/>
    </row>
    <row r="63" spans="1:17" x14ac:dyDescent="0.25">
      <c r="A63" s="30">
        <v>1148</v>
      </c>
      <c r="B63" s="41" t="s">
        <v>63</v>
      </c>
      <c r="C63" s="190">
        <f t="shared" si="24"/>
        <v>29540</v>
      </c>
      <c r="D63" s="265">
        <v>29540</v>
      </c>
      <c r="E63" s="155"/>
      <c r="F63" s="312">
        <f t="shared" si="40"/>
        <v>29540</v>
      </c>
      <c r="G63" s="230"/>
      <c r="H63" s="155"/>
      <c r="I63" s="312">
        <f t="shared" si="41"/>
        <v>0</v>
      </c>
      <c r="J63" s="265"/>
      <c r="K63" s="43"/>
      <c r="L63" s="93">
        <f t="shared" si="42"/>
        <v>0</v>
      </c>
      <c r="M63" s="230"/>
      <c r="N63" s="43"/>
      <c r="O63" s="87">
        <f t="shared" si="43"/>
        <v>0</v>
      </c>
      <c r="P63" s="311"/>
      <c r="Q63" s="331"/>
    </row>
    <row r="64" spans="1:17" ht="36" hidden="1" x14ac:dyDescent="0.25">
      <c r="A64" s="30">
        <v>1149</v>
      </c>
      <c r="B64" s="41" t="s">
        <v>64</v>
      </c>
      <c r="C64" s="190">
        <f t="shared" si="24"/>
        <v>0</v>
      </c>
      <c r="D64" s="265"/>
      <c r="E64" s="43"/>
      <c r="F64" s="93">
        <f t="shared" si="40"/>
        <v>0</v>
      </c>
      <c r="G64" s="230"/>
      <c r="H64" s="43"/>
      <c r="I64" s="87">
        <f t="shared" si="41"/>
        <v>0</v>
      </c>
      <c r="J64" s="265"/>
      <c r="K64" s="43"/>
      <c r="L64" s="93">
        <f t="shared" si="42"/>
        <v>0</v>
      </c>
      <c r="M64" s="230"/>
      <c r="N64" s="43"/>
      <c r="O64" s="87">
        <f t="shared" si="43"/>
        <v>0</v>
      </c>
      <c r="P64" s="311"/>
      <c r="Q64" s="331"/>
    </row>
    <row r="65" spans="1:17" ht="36" x14ac:dyDescent="0.25">
      <c r="A65" s="70">
        <v>1150</v>
      </c>
      <c r="B65" s="55" t="s">
        <v>65</v>
      </c>
      <c r="C65" s="195">
        <f t="shared" si="24"/>
        <v>907</v>
      </c>
      <c r="D65" s="262">
        <v>907</v>
      </c>
      <c r="E65" s="156"/>
      <c r="F65" s="309">
        <f t="shared" si="40"/>
        <v>907</v>
      </c>
      <c r="G65" s="232"/>
      <c r="H65" s="156"/>
      <c r="I65" s="309">
        <f t="shared" si="41"/>
        <v>0</v>
      </c>
      <c r="J65" s="262"/>
      <c r="K65" s="74"/>
      <c r="L65" s="172">
        <f t="shared" si="42"/>
        <v>0</v>
      </c>
      <c r="M65" s="232"/>
      <c r="N65" s="74"/>
      <c r="O65" s="153">
        <f t="shared" si="43"/>
        <v>0</v>
      </c>
      <c r="P65" s="313"/>
      <c r="Q65" s="331"/>
    </row>
    <row r="66" spans="1:17" ht="36" x14ac:dyDescent="0.25">
      <c r="A66" s="34">
        <v>1200</v>
      </c>
      <c r="B66" s="69" t="s">
        <v>66</v>
      </c>
      <c r="C66" s="188">
        <f t="shared" si="24"/>
        <v>164180</v>
      </c>
      <c r="D66" s="127">
        <f t="shared" ref="D66:E66" si="44">SUM(D67:D68)</f>
        <v>164280</v>
      </c>
      <c r="E66" s="120">
        <f t="shared" si="44"/>
        <v>-100</v>
      </c>
      <c r="F66" s="314">
        <f>SUM(F67:F68)</f>
        <v>164180</v>
      </c>
      <c r="G66" s="228">
        <f t="shared" ref="G66:N66" si="45">SUM(G67:G68)</f>
        <v>0</v>
      </c>
      <c r="H66" s="120">
        <f t="shared" si="45"/>
        <v>0</v>
      </c>
      <c r="I66" s="314">
        <f t="shared" si="45"/>
        <v>0</v>
      </c>
      <c r="J66" s="127">
        <f t="shared" si="45"/>
        <v>0</v>
      </c>
      <c r="K66" s="36">
        <f t="shared" si="45"/>
        <v>0</v>
      </c>
      <c r="L66" s="174">
        <f t="shared" si="45"/>
        <v>0</v>
      </c>
      <c r="M66" s="228">
        <f t="shared" si="45"/>
        <v>0</v>
      </c>
      <c r="N66" s="36">
        <f t="shared" si="45"/>
        <v>0</v>
      </c>
      <c r="O66" s="120">
        <f>SUM(O67:O68)</f>
        <v>0</v>
      </c>
      <c r="P66" s="317"/>
      <c r="Q66" s="331"/>
    </row>
    <row r="67" spans="1:17" ht="24" x14ac:dyDescent="0.25">
      <c r="A67" s="857">
        <v>1210</v>
      </c>
      <c r="B67" s="38" t="s">
        <v>67</v>
      </c>
      <c r="C67" s="189">
        <f t="shared" si="24"/>
        <v>129532</v>
      </c>
      <c r="D67" s="264">
        <v>129632</v>
      </c>
      <c r="E67" s="154">
        <v>-100</v>
      </c>
      <c r="F67" s="315">
        <f>D67+E67</f>
        <v>129532</v>
      </c>
      <c r="G67" s="220"/>
      <c r="H67" s="154"/>
      <c r="I67" s="315">
        <f>G67+H67</f>
        <v>0</v>
      </c>
      <c r="J67" s="264"/>
      <c r="K67" s="40"/>
      <c r="L67" s="175">
        <f>J67+K67</f>
        <v>0</v>
      </c>
      <c r="M67" s="220"/>
      <c r="N67" s="40"/>
      <c r="O67" s="86">
        <f>M67+N67</f>
        <v>0</v>
      </c>
      <c r="P67" s="513" t="s">
        <v>577</v>
      </c>
      <c r="Q67" s="331"/>
    </row>
    <row r="68" spans="1:17" ht="24" x14ac:dyDescent="0.25">
      <c r="A68" s="72">
        <v>1220</v>
      </c>
      <c r="B68" s="41" t="s">
        <v>68</v>
      </c>
      <c r="C68" s="190">
        <f t="shared" si="24"/>
        <v>34648</v>
      </c>
      <c r="D68" s="129">
        <f t="shared" ref="D68:E68" si="46">SUM(D69:D73)</f>
        <v>34648</v>
      </c>
      <c r="E68" s="87">
        <f t="shared" si="46"/>
        <v>0</v>
      </c>
      <c r="F68" s="312">
        <f>SUM(F69:F73)</f>
        <v>34648</v>
      </c>
      <c r="G68" s="231">
        <f t="shared" ref="G68:O68" si="47">SUM(G69:G73)</f>
        <v>0</v>
      </c>
      <c r="H68" s="87">
        <f t="shared" si="47"/>
        <v>0</v>
      </c>
      <c r="I68" s="312">
        <f t="shared" si="47"/>
        <v>0</v>
      </c>
      <c r="J68" s="129">
        <f t="shared" si="47"/>
        <v>0</v>
      </c>
      <c r="K68" s="73">
        <f t="shared" si="47"/>
        <v>0</v>
      </c>
      <c r="L68" s="93">
        <f t="shared" si="47"/>
        <v>0</v>
      </c>
      <c r="M68" s="231">
        <f t="shared" si="47"/>
        <v>0</v>
      </c>
      <c r="N68" s="73">
        <f t="shared" si="47"/>
        <v>0</v>
      </c>
      <c r="O68" s="87">
        <f t="shared" si="47"/>
        <v>0</v>
      </c>
      <c r="P68" s="311"/>
      <c r="Q68" s="331"/>
    </row>
    <row r="69" spans="1:17" ht="60" x14ac:dyDescent="0.25">
      <c r="A69" s="30">
        <v>1221</v>
      </c>
      <c r="B69" s="41" t="s">
        <v>69</v>
      </c>
      <c r="C69" s="190">
        <f t="shared" si="24"/>
        <v>24107</v>
      </c>
      <c r="D69" s="265">
        <v>24107</v>
      </c>
      <c r="E69" s="155"/>
      <c r="F69" s="312">
        <f t="shared" ref="F69:F73" si="48">D69+E69</f>
        <v>24107</v>
      </c>
      <c r="G69" s="230"/>
      <c r="H69" s="155"/>
      <c r="I69" s="312">
        <f t="shared" ref="I69:I73" si="49">G69+H69</f>
        <v>0</v>
      </c>
      <c r="J69" s="265"/>
      <c r="K69" s="43"/>
      <c r="L69" s="93">
        <f t="shared" ref="L69:L73" si="50">J69+K69</f>
        <v>0</v>
      </c>
      <c r="M69" s="230"/>
      <c r="N69" s="43"/>
      <c r="O69" s="87">
        <f t="shared" ref="O69:O73" si="51">M69+N69</f>
        <v>0</v>
      </c>
      <c r="P69" s="311"/>
      <c r="Q69" s="331"/>
    </row>
    <row r="70" spans="1:17" ht="0.75" hidden="1" customHeight="1" x14ac:dyDescent="0.25">
      <c r="A70" s="30">
        <v>1223</v>
      </c>
      <c r="B70" s="41" t="s">
        <v>70</v>
      </c>
      <c r="C70" s="190">
        <f t="shared" si="24"/>
        <v>0</v>
      </c>
      <c r="D70" s="265"/>
      <c r="E70" s="43"/>
      <c r="F70" s="93">
        <f t="shared" si="48"/>
        <v>0</v>
      </c>
      <c r="G70" s="230"/>
      <c r="H70" s="43"/>
      <c r="I70" s="87">
        <f t="shared" si="49"/>
        <v>0</v>
      </c>
      <c r="J70" s="265"/>
      <c r="K70" s="43"/>
      <c r="L70" s="93">
        <f t="shared" si="50"/>
        <v>0</v>
      </c>
      <c r="M70" s="230"/>
      <c r="N70" s="43"/>
      <c r="O70" s="87">
        <f t="shared" si="51"/>
        <v>0</v>
      </c>
      <c r="P70" s="311"/>
      <c r="Q70" s="331"/>
    </row>
    <row r="71" spans="1:17" hidden="1" x14ac:dyDescent="0.25">
      <c r="A71" s="30">
        <v>1225</v>
      </c>
      <c r="B71" s="41" t="s">
        <v>71</v>
      </c>
      <c r="C71" s="190">
        <f t="shared" si="24"/>
        <v>0</v>
      </c>
      <c r="D71" s="265"/>
      <c r="E71" s="43"/>
      <c r="F71" s="93">
        <f t="shared" si="48"/>
        <v>0</v>
      </c>
      <c r="G71" s="230"/>
      <c r="H71" s="43"/>
      <c r="I71" s="87">
        <f t="shared" si="49"/>
        <v>0</v>
      </c>
      <c r="J71" s="265"/>
      <c r="K71" s="43"/>
      <c r="L71" s="93">
        <f t="shared" si="50"/>
        <v>0</v>
      </c>
      <c r="M71" s="230"/>
      <c r="N71" s="43"/>
      <c r="O71" s="87">
        <f t="shared" si="51"/>
        <v>0</v>
      </c>
      <c r="P71" s="311"/>
      <c r="Q71" s="331"/>
    </row>
    <row r="72" spans="1:17" ht="36" x14ac:dyDescent="0.25">
      <c r="A72" s="30">
        <v>1227</v>
      </c>
      <c r="B72" s="41" t="s">
        <v>72</v>
      </c>
      <c r="C72" s="190">
        <f t="shared" si="24"/>
        <v>10114</v>
      </c>
      <c r="D72" s="265">
        <v>10114</v>
      </c>
      <c r="E72" s="155"/>
      <c r="F72" s="312">
        <f t="shared" si="48"/>
        <v>10114</v>
      </c>
      <c r="G72" s="230"/>
      <c r="H72" s="155"/>
      <c r="I72" s="312">
        <f t="shared" si="49"/>
        <v>0</v>
      </c>
      <c r="J72" s="265"/>
      <c r="K72" s="43"/>
      <c r="L72" s="93">
        <f t="shared" si="50"/>
        <v>0</v>
      </c>
      <c r="M72" s="230"/>
      <c r="N72" s="43"/>
      <c r="O72" s="87">
        <f t="shared" si="51"/>
        <v>0</v>
      </c>
      <c r="P72" s="311"/>
      <c r="Q72" s="331"/>
    </row>
    <row r="73" spans="1:17" ht="60" x14ac:dyDescent="0.25">
      <c r="A73" s="30">
        <v>1228</v>
      </c>
      <c r="B73" s="41" t="s">
        <v>73</v>
      </c>
      <c r="C73" s="190">
        <f t="shared" si="24"/>
        <v>427</v>
      </c>
      <c r="D73" s="265">
        <v>427</v>
      </c>
      <c r="E73" s="155"/>
      <c r="F73" s="312">
        <f t="shared" si="48"/>
        <v>427</v>
      </c>
      <c r="G73" s="230"/>
      <c r="H73" s="155"/>
      <c r="I73" s="312">
        <f t="shared" si="49"/>
        <v>0</v>
      </c>
      <c r="J73" s="265"/>
      <c r="K73" s="43"/>
      <c r="L73" s="93">
        <f t="shared" si="50"/>
        <v>0</v>
      </c>
      <c r="M73" s="230"/>
      <c r="N73" s="43"/>
      <c r="O73" s="87">
        <f t="shared" si="51"/>
        <v>0</v>
      </c>
      <c r="P73" s="311"/>
      <c r="Q73" s="331"/>
    </row>
    <row r="74" spans="1:17" x14ac:dyDescent="0.25">
      <c r="A74" s="67">
        <v>2000</v>
      </c>
      <c r="B74" s="67" t="s">
        <v>74</v>
      </c>
      <c r="C74" s="200">
        <f t="shared" si="24"/>
        <v>77394</v>
      </c>
      <c r="D74" s="134">
        <f t="shared" ref="D74:E74" si="52">SUM(D75,D82,D129,D163,D164,D171)</f>
        <v>77234</v>
      </c>
      <c r="E74" s="122">
        <f t="shared" si="52"/>
        <v>100</v>
      </c>
      <c r="F74" s="307">
        <f>SUM(F75,F82,F129,F163,F164,F171)</f>
        <v>77334</v>
      </c>
      <c r="G74" s="227">
        <f t="shared" ref="G74:O74" si="53">SUM(G75,G82,G129,G163,G164,G171)</f>
        <v>0</v>
      </c>
      <c r="H74" s="122">
        <f t="shared" si="53"/>
        <v>0</v>
      </c>
      <c r="I74" s="307">
        <f t="shared" si="53"/>
        <v>0</v>
      </c>
      <c r="J74" s="134">
        <f t="shared" si="53"/>
        <v>60</v>
      </c>
      <c r="K74" s="68">
        <f t="shared" si="53"/>
        <v>0</v>
      </c>
      <c r="L74" s="170">
        <f t="shared" si="53"/>
        <v>60</v>
      </c>
      <c r="M74" s="227">
        <f t="shared" si="53"/>
        <v>0</v>
      </c>
      <c r="N74" s="68">
        <f t="shared" si="53"/>
        <v>0</v>
      </c>
      <c r="O74" s="122">
        <f t="shared" si="53"/>
        <v>0</v>
      </c>
      <c r="P74" s="439"/>
      <c r="Q74" s="331"/>
    </row>
    <row r="75" spans="1:17" ht="24" x14ac:dyDescent="0.25">
      <c r="A75" s="34">
        <v>2100</v>
      </c>
      <c r="B75" s="69" t="s">
        <v>75</v>
      </c>
      <c r="C75" s="188">
        <f t="shared" si="24"/>
        <v>892</v>
      </c>
      <c r="D75" s="127">
        <f t="shared" ref="D75:E75" si="54">SUM(D76,D79)</f>
        <v>792</v>
      </c>
      <c r="E75" s="120">
        <f t="shared" si="54"/>
        <v>100</v>
      </c>
      <c r="F75" s="314">
        <f>SUM(F76,F79)</f>
        <v>892</v>
      </c>
      <c r="G75" s="228">
        <f t="shared" ref="G75:O75" si="55">SUM(G76,G79)</f>
        <v>0</v>
      </c>
      <c r="H75" s="120">
        <f t="shared" si="55"/>
        <v>0</v>
      </c>
      <c r="I75" s="314">
        <f t="shared" si="55"/>
        <v>0</v>
      </c>
      <c r="J75" s="127">
        <f t="shared" si="55"/>
        <v>0</v>
      </c>
      <c r="K75" s="36">
        <f t="shared" si="55"/>
        <v>0</v>
      </c>
      <c r="L75" s="174">
        <f t="shared" si="55"/>
        <v>0</v>
      </c>
      <c r="M75" s="228">
        <f t="shared" si="55"/>
        <v>0</v>
      </c>
      <c r="N75" s="36">
        <f t="shared" si="55"/>
        <v>0</v>
      </c>
      <c r="O75" s="120">
        <f t="shared" si="55"/>
        <v>0</v>
      </c>
      <c r="P75" s="317"/>
      <c r="Q75" s="331"/>
    </row>
    <row r="76" spans="1:17" ht="24" hidden="1" x14ac:dyDescent="0.25">
      <c r="A76" s="857">
        <v>2110</v>
      </c>
      <c r="B76" s="38" t="s">
        <v>76</v>
      </c>
      <c r="C76" s="189">
        <f t="shared" si="24"/>
        <v>0</v>
      </c>
      <c r="D76" s="128">
        <f t="shared" ref="D76:E76" si="56">SUM(D77:D78)</f>
        <v>0</v>
      </c>
      <c r="E76" s="75">
        <f t="shared" si="56"/>
        <v>0</v>
      </c>
      <c r="F76" s="175">
        <f>SUM(F77:F78)</f>
        <v>0</v>
      </c>
      <c r="G76" s="233">
        <f t="shared" ref="G76:O76" si="57">SUM(G77:G78)</f>
        <v>0</v>
      </c>
      <c r="H76" s="75">
        <f t="shared" si="57"/>
        <v>0</v>
      </c>
      <c r="I76" s="86">
        <f t="shared" si="57"/>
        <v>0</v>
      </c>
      <c r="J76" s="128">
        <f t="shared" si="57"/>
        <v>0</v>
      </c>
      <c r="K76" s="75">
        <f t="shared" si="57"/>
        <v>0</v>
      </c>
      <c r="L76" s="175">
        <f t="shared" si="57"/>
        <v>0</v>
      </c>
      <c r="M76" s="233">
        <f t="shared" si="57"/>
        <v>0</v>
      </c>
      <c r="N76" s="75">
        <f t="shared" si="57"/>
        <v>0</v>
      </c>
      <c r="O76" s="86">
        <f t="shared" si="57"/>
        <v>0</v>
      </c>
      <c r="P76" s="310"/>
      <c r="Q76" s="331"/>
    </row>
    <row r="77" spans="1:17" hidden="1" x14ac:dyDescent="0.25">
      <c r="A77" s="30">
        <v>2111</v>
      </c>
      <c r="B77" s="41" t="s">
        <v>77</v>
      </c>
      <c r="C77" s="190">
        <f t="shared" si="24"/>
        <v>0</v>
      </c>
      <c r="D77" s="265"/>
      <c r="E77" s="43"/>
      <c r="F77" s="93">
        <f t="shared" ref="F77:F78" si="58">D77+E77</f>
        <v>0</v>
      </c>
      <c r="G77" s="230"/>
      <c r="H77" s="43"/>
      <c r="I77" s="87">
        <f t="shared" ref="I77:I78" si="59">G77+H77</f>
        <v>0</v>
      </c>
      <c r="J77" s="265"/>
      <c r="K77" s="43"/>
      <c r="L77" s="93">
        <f t="shared" ref="L77:L78" si="60">J77+K77</f>
        <v>0</v>
      </c>
      <c r="M77" s="230"/>
      <c r="N77" s="43"/>
      <c r="O77" s="87">
        <f t="shared" ref="O77:O78" si="61">M77+N77</f>
        <v>0</v>
      </c>
      <c r="P77" s="311"/>
      <c r="Q77" s="331"/>
    </row>
    <row r="78" spans="1:17" ht="24" hidden="1" x14ac:dyDescent="0.25">
      <c r="A78" s="30">
        <v>2112</v>
      </c>
      <c r="B78" s="41" t="s">
        <v>78</v>
      </c>
      <c r="C78" s="190">
        <f t="shared" si="24"/>
        <v>0</v>
      </c>
      <c r="D78" s="265"/>
      <c r="E78" s="43"/>
      <c r="F78" s="93">
        <f t="shared" si="58"/>
        <v>0</v>
      </c>
      <c r="G78" s="230"/>
      <c r="H78" s="43"/>
      <c r="I78" s="87">
        <f t="shared" si="59"/>
        <v>0</v>
      </c>
      <c r="J78" s="265"/>
      <c r="K78" s="43"/>
      <c r="L78" s="93">
        <f t="shared" si="60"/>
        <v>0</v>
      </c>
      <c r="M78" s="230"/>
      <c r="N78" s="43"/>
      <c r="O78" s="87">
        <f t="shared" si="61"/>
        <v>0</v>
      </c>
      <c r="P78" s="311"/>
      <c r="Q78" s="331"/>
    </row>
    <row r="79" spans="1:17" ht="24" x14ac:dyDescent="0.25">
      <c r="A79" s="72">
        <v>2120</v>
      </c>
      <c r="B79" s="41" t="s">
        <v>79</v>
      </c>
      <c r="C79" s="190">
        <f t="shared" si="24"/>
        <v>892</v>
      </c>
      <c r="D79" s="129">
        <f t="shared" ref="D79:E79" si="62">SUM(D80:D81)</f>
        <v>792</v>
      </c>
      <c r="E79" s="87">
        <f t="shared" si="62"/>
        <v>100</v>
      </c>
      <c r="F79" s="312">
        <f>SUM(F80:F81)</f>
        <v>892</v>
      </c>
      <c r="G79" s="231">
        <f t="shared" ref="G79:O79" si="63">SUM(G80:G81)</f>
        <v>0</v>
      </c>
      <c r="H79" s="87">
        <f t="shared" si="63"/>
        <v>0</v>
      </c>
      <c r="I79" s="312">
        <f t="shared" si="63"/>
        <v>0</v>
      </c>
      <c r="J79" s="129">
        <f t="shared" si="63"/>
        <v>0</v>
      </c>
      <c r="K79" s="73">
        <f t="shared" si="63"/>
        <v>0</v>
      </c>
      <c r="L79" s="93">
        <f t="shared" si="63"/>
        <v>0</v>
      </c>
      <c r="M79" s="231">
        <f t="shared" si="63"/>
        <v>0</v>
      </c>
      <c r="N79" s="73">
        <f t="shared" si="63"/>
        <v>0</v>
      </c>
      <c r="O79" s="87">
        <f t="shared" si="63"/>
        <v>0</v>
      </c>
      <c r="P79" s="311"/>
      <c r="Q79" s="331"/>
    </row>
    <row r="80" spans="1:17" x14ac:dyDescent="0.25">
      <c r="A80" s="30">
        <v>2121</v>
      </c>
      <c r="B80" s="41" t="s">
        <v>77</v>
      </c>
      <c r="C80" s="190">
        <f t="shared" si="24"/>
        <v>145</v>
      </c>
      <c r="D80" s="265">
        <v>145</v>
      </c>
      <c r="E80" s="155"/>
      <c r="F80" s="312">
        <f t="shared" ref="F80:F81" si="64">D80+E80</f>
        <v>145</v>
      </c>
      <c r="G80" s="230"/>
      <c r="H80" s="155"/>
      <c r="I80" s="312">
        <f t="shared" ref="I80:I81" si="65">G80+H80</f>
        <v>0</v>
      </c>
      <c r="J80" s="265"/>
      <c r="K80" s="43"/>
      <c r="L80" s="93">
        <f t="shared" ref="L80:L81" si="66">J80+K80</f>
        <v>0</v>
      </c>
      <c r="M80" s="230"/>
      <c r="N80" s="43"/>
      <c r="O80" s="87">
        <f t="shared" ref="O80:O81" si="67">M80+N80</f>
        <v>0</v>
      </c>
      <c r="P80" s="311"/>
      <c r="Q80" s="331"/>
    </row>
    <row r="81" spans="1:17" ht="24" x14ac:dyDescent="0.25">
      <c r="A81" s="30">
        <v>2122</v>
      </c>
      <c r="B81" s="41" t="s">
        <v>78</v>
      </c>
      <c r="C81" s="190">
        <f t="shared" si="24"/>
        <v>747</v>
      </c>
      <c r="D81" s="265">
        <v>647</v>
      </c>
      <c r="E81" s="155">
        <v>100</v>
      </c>
      <c r="F81" s="312">
        <f t="shared" si="64"/>
        <v>747</v>
      </c>
      <c r="G81" s="230"/>
      <c r="H81" s="155"/>
      <c r="I81" s="312">
        <f t="shared" si="65"/>
        <v>0</v>
      </c>
      <c r="J81" s="265"/>
      <c r="K81" s="43"/>
      <c r="L81" s="93">
        <f t="shared" si="66"/>
        <v>0</v>
      </c>
      <c r="M81" s="230"/>
      <c r="N81" s="43"/>
      <c r="O81" s="87">
        <f t="shared" si="67"/>
        <v>0</v>
      </c>
      <c r="P81" s="442" t="s">
        <v>916</v>
      </c>
      <c r="Q81" s="331"/>
    </row>
    <row r="82" spans="1:17" x14ac:dyDescent="0.25">
      <c r="A82" s="34">
        <v>2200</v>
      </c>
      <c r="B82" s="69" t="s">
        <v>80</v>
      </c>
      <c r="C82" s="188">
        <f t="shared" si="24"/>
        <v>51972</v>
      </c>
      <c r="D82" s="127">
        <f t="shared" ref="D82:E82" si="68">SUM(D83,D88,D94,D102,D111,D115,D121,D127)</f>
        <v>51912</v>
      </c>
      <c r="E82" s="120">
        <f t="shared" si="68"/>
        <v>0</v>
      </c>
      <c r="F82" s="314">
        <f>SUM(F83,F88,F94,F102,F111,F115,F121,F127)</f>
        <v>51912</v>
      </c>
      <c r="G82" s="228">
        <f t="shared" ref="G82:O82" si="69">SUM(G83,G88,G94,G102,G111,G115,G121,G127)</f>
        <v>0</v>
      </c>
      <c r="H82" s="120">
        <f t="shared" si="69"/>
        <v>0</v>
      </c>
      <c r="I82" s="314">
        <f t="shared" si="69"/>
        <v>0</v>
      </c>
      <c r="J82" s="127">
        <f t="shared" si="69"/>
        <v>60</v>
      </c>
      <c r="K82" s="36">
        <f t="shared" si="69"/>
        <v>0</v>
      </c>
      <c r="L82" s="174">
        <f t="shared" si="69"/>
        <v>60</v>
      </c>
      <c r="M82" s="228">
        <f t="shared" si="69"/>
        <v>0</v>
      </c>
      <c r="N82" s="36">
        <f t="shared" si="69"/>
        <v>0</v>
      </c>
      <c r="O82" s="120">
        <f t="shared" si="69"/>
        <v>0</v>
      </c>
      <c r="P82" s="441"/>
      <c r="Q82" s="331"/>
    </row>
    <row r="83" spans="1:17" ht="24" x14ac:dyDescent="0.25">
      <c r="A83" s="70">
        <v>2210</v>
      </c>
      <c r="B83" s="55" t="s">
        <v>81</v>
      </c>
      <c r="C83" s="195">
        <f t="shared" si="24"/>
        <v>21158</v>
      </c>
      <c r="D83" s="82">
        <f t="shared" ref="D83:E83" si="70">SUM(D84:D87)</f>
        <v>21098</v>
      </c>
      <c r="E83" s="153">
        <f t="shared" si="70"/>
        <v>0</v>
      </c>
      <c r="F83" s="309">
        <f>SUM(F84:F87)</f>
        <v>21098</v>
      </c>
      <c r="G83" s="229">
        <f t="shared" ref="G83:O83" si="71">SUM(G84:G87)</f>
        <v>0</v>
      </c>
      <c r="H83" s="153">
        <f t="shared" si="71"/>
        <v>0</v>
      </c>
      <c r="I83" s="309">
        <f t="shared" si="71"/>
        <v>0</v>
      </c>
      <c r="J83" s="82">
        <f t="shared" si="71"/>
        <v>60</v>
      </c>
      <c r="K83" s="71">
        <f t="shared" si="71"/>
        <v>0</v>
      </c>
      <c r="L83" s="172">
        <f t="shared" si="71"/>
        <v>60</v>
      </c>
      <c r="M83" s="229">
        <f t="shared" si="71"/>
        <v>0</v>
      </c>
      <c r="N83" s="71">
        <f t="shared" si="71"/>
        <v>0</v>
      </c>
      <c r="O83" s="153">
        <f t="shared" si="71"/>
        <v>0</v>
      </c>
      <c r="P83" s="313"/>
      <c r="Q83" s="331"/>
    </row>
    <row r="84" spans="1:17" ht="0.75" hidden="1" customHeight="1" x14ac:dyDescent="0.25">
      <c r="A84" s="27">
        <v>2211</v>
      </c>
      <c r="B84" s="38" t="s">
        <v>82</v>
      </c>
      <c r="C84" s="189">
        <f t="shared" si="24"/>
        <v>0</v>
      </c>
      <c r="D84" s="264"/>
      <c r="E84" s="40"/>
      <c r="F84" s="175">
        <f t="shared" ref="F84:F87" si="72">D84+E84</f>
        <v>0</v>
      </c>
      <c r="G84" s="220"/>
      <c r="H84" s="40"/>
      <c r="I84" s="86">
        <f t="shared" ref="I84:I87" si="73">G84+H84</f>
        <v>0</v>
      </c>
      <c r="J84" s="264"/>
      <c r="K84" s="40"/>
      <c r="L84" s="175">
        <f t="shared" ref="L84:L87" si="74">J84+K84</f>
        <v>0</v>
      </c>
      <c r="M84" s="220"/>
      <c r="N84" s="40"/>
      <c r="O84" s="86">
        <f t="shared" ref="O84:O87" si="75">M84+N84</f>
        <v>0</v>
      </c>
      <c r="P84" s="310"/>
      <c r="Q84" s="331"/>
    </row>
    <row r="85" spans="1:17" ht="36" x14ac:dyDescent="0.25">
      <c r="A85" s="30">
        <v>2212</v>
      </c>
      <c r="B85" s="41" t="s">
        <v>83</v>
      </c>
      <c r="C85" s="190">
        <f t="shared" si="24"/>
        <v>6805</v>
      </c>
      <c r="D85" s="265">
        <v>6805</v>
      </c>
      <c r="E85" s="155"/>
      <c r="F85" s="312">
        <f t="shared" si="72"/>
        <v>6805</v>
      </c>
      <c r="G85" s="230"/>
      <c r="H85" s="155"/>
      <c r="I85" s="312">
        <f t="shared" si="73"/>
        <v>0</v>
      </c>
      <c r="J85" s="265"/>
      <c r="K85" s="43"/>
      <c r="L85" s="93">
        <f t="shared" si="74"/>
        <v>0</v>
      </c>
      <c r="M85" s="230"/>
      <c r="N85" s="43"/>
      <c r="O85" s="87">
        <f t="shared" si="75"/>
        <v>0</v>
      </c>
      <c r="P85" s="311"/>
      <c r="Q85" s="331"/>
    </row>
    <row r="86" spans="1:17" ht="24" x14ac:dyDescent="0.25">
      <c r="A86" s="30">
        <v>2214</v>
      </c>
      <c r="B86" s="41" t="s">
        <v>84</v>
      </c>
      <c r="C86" s="190">
        <f t="shared" si="24"/>
        <v>688</v>
      </c>
      <c r="D86" s="265">
        <v>628</v>
      </c>
      <c r="E86" s="155"/>
      <c r="F86" s="312">
        <f t="shared" si="72"/>
        <v>628</v>
      </c>
      <c r="G86" s="230"/>
      <c r="H86" s="155"/>
      <c r="I86" s="312">
        <f t="shared" si="73"/>
        <v>0</v>
      </c>
      <c r="J86" s="265">
        <v>60</v>
      </c>
      <c r="K86" s="43"/>
      <c r="L86" s="93">
        <f t="shared" si="74"/>
        <v>60</v>
      </c>
      <c r="M86" s="230"/>
      <c r="N86" s="43"/>
      <c r="O86" s="87">
        <f t="shared" si="75"/>
        <v>0</v>
      </c>
      <c r="P86" s="311"/>
      <c r="Q86" s="331"/>
    </row>
    <row r="87" spans="1:17" x14ac:dyDescent="0.25">
      <c r="A87" s="30">
        <v>2219</v>
      </c>
      <c r="B87" s="41" t="s">
        <v>85</v>
      </c>
      <c r="C87" s="190">
        <f t="shared" si="24"/>
        <v>13665</v>
      </c>
      <c r="D87" s="265">
        <v>13665</v>
      </c>
      <c r="E87" s="155"/>
      <c r="F87" s="312">
        <f t="shared" si="72"/>
        <v>13665</v>
      </c>
      <c r="G87" s="230"/>
      <c r="H87" s="155"/>
      <c r="I87" s="312">
        <f t="shared" si="73"/>
        <v>0</v>
      </c>
      <c r="J87" s="265"/>
      <c r="K87" s="43"/>
      <c r="L87" s="93">
        <f t="shared" si="74"/>
        <v>0</v>
      </c>
      <c r="M87" s="230"/>
      <c r="N87" s="43"/>
      <c r="O87" s="87">
        <f t="shared" si="75"/>
        <v>0</v>
      </c>
      <c r="P87" s="311"/>
      <c r="Q87" s="331"/>
    </row>
    <row r="88" spans="1:17" ht="24" x14ac:dyDescent="0.25">
      <c r="A88" s="72">
        <v>2220</v>
      </c>
      <c r="B88" s="41" t="s">
        <v>86</v>
      </c>
      <c r="C88" s="190">
        <f t="shared" si="24"/>
        <v>8679</v>
      </c>
      <c r="D88" s="129">
        <f t="shared" ref="D88:E88" si="76">SUM(D89:D93)</f>
        <v>8679</v>
      </c>
      <c r="E88" s="87">
        <f t="shared" si="76"/>
        <v>0</v>
      </c>
      <c r="F88" s="312">
        <f>SUM(F89:F93)</f>
        <v>8679</v>
      </c>
      <c r="G88" s="231">
        <f t="shared" ref="G88:O88" si="77">SUM(G89:G93)</f>
        <v>0</v>
      </c>
      <c r="H88" s="87">
        <f t="shared" si="77"/>
        <v>0</v>
      </c>
      <c r="I88" s="312">
        <f t="shared" si="77"/>
        <v>0</v>
      </c>
      <c r="J88" s="129">
        <f t="shared" si="77"/>
        <v>0</v>
      </c>
      <c r="K88" s="73">
        <f t="shared" si="77"/>
        <v>0</v>
      </c>
      <c r="L88" s="93">
        <f t="shared" si="77"/>
        <v>0</v>
      </c>
      <c r="M88" s="231">
        <f t="shared" si="77"/>
        <v>0</v>
      </c>
      <c r="N88" s="73">
        <f t="shared" si="77"/>
        <v>0</v>
      </c>
      <c r="O88" s="87">
        <f t="shared" si="77"/>
        <v>0</v>
      </c>
      <c r="P88" s="311"/>
      <c r="Q88" s="331"/>
    </row>
    <row r="89" spans="1:17" ht="24" x14ac:dyDescent="0.25">
      <c r="A89" s="30">
        <v>2221</v>
      </c>
      <c r="B89" s="41" t="s">
        <v>305</v>
      </c>
      <c r="C89" s="190">
        <f t="shared" si="24"/>
        <v>1592</v>
      </c>
      <c r="D89" s="265">
        <v>1592</v>
      </c>
      <c r="E89" s="155"/>
      <c r="F89" s="312">
        <f t="shared" ref="F89:F93" si="78">D89+E89</f>
        <v>1592</v>
      </c>
      <c r="G89" s="230"/>
      <c r="H89" s="155"/>
      <c r="I89" s="312">
        <f t="shared" ref="I89:I93" si="79">G89+H89</f>
        <v>0</v>
      </c>
      <c r="J89" s="265"/>
      <c r="K89" s="43"/>
      <c r="L89" s="93">
        <f t="shared" ref="L89:L93" si="80">J89+K89</f>
        <v>0</v>
      </c>
      <c r="M89" s="230"/>
      <c r="N89" s="43"/>
      <c r="O89" s="87">
        <f t="shared" ref="O89:O93" si="81">M89+N89</f>
        <v>0</v>
      </c>
      <c r="P89" s="311"/>
      <c r="Q89" s="331"/>
    </row>
    <row r="90" spans="1:17" x14ac:dyDescent="0.25">
      <c r="A90" s="30">
        <v>2222</v>
      </c>
      <c r="B90" s="41" t="s">
        <v>87</v>
      </c>
      <c r="C90" s="190">
        <f t="shared" si="24"/>
        <v>260</v>
      </c>
      <c r="D90" s="265">
        <v>260</v>
      </c>
      <c r="E90" s="155"/>
      <c r="F90" s="312">
        <f t="shared" si="78"/>
        <v>260</v>
      </c>
      <c r="G90" s="230"/>
      <c r="H90" s="155"/>
      <c r="I90" s="312">
        <f t="shared" si="79"/>
        <v>0</v>
      </c>
      <c r="J90" s="265"/>
      <c r="K90" s="43"/>
      <c r="L90" s="93">
        <f t="shared" si="80"/>
        <v>0</v>
      </c>
      <c r="M90" s="230"/>
      <c r="N90" s="43"/>
      <c r="O90" s="87">
        <f t="shared" si="81"/>
        <v>0</v>
      </c>
      <c r="P90" s="311"/>
      <c r="Q90" s="331"/>
    </row>
    <row r="91" spans="1:17" x14ac:dyDescent="0.25">
      <c r="A91" s="30">
        <v>2223</v>
      </c>
      <c r="B91" s="41" t="s">
        <v>88</v>
      </c>
      <c r="C91" s="190">
        <f t="shared" si="24"/>
        <v>6194</v>
      </c>
      <c r="D91" s="265">
        <v>6194</v>
      </c>
      <c r="E91" s="155"/>
      <c r="F91" s="312">
        <f t="shared" si="78"/>
        <v>6194</v>
      </c>
      <c r="G91" s="230"/>
      <c r="H91" s="155"/>
      <c r="I91" s="312">
        <f t="shared" si="79"/>
        <v>0</v>
      </c>
      <c r="J91" s="265"/>
      <c r="K91" s="43"/>
      <c r="L91" s="93">
        <f t="shared" si="80"/>
        <v>0</v>
      </c>
      <c r="M91" s="230"/>
      <c r="N91" s="43"/>
      <c r="O91" s="87">
        <f t="shared" si="81"/>
        <v>0</v>
      </c>
      <c r="P91" s="311"/>
      <c r="Q91" s="331"/>
    </row>
    <row r="92" spans="1:17" ht="47.25" customHeight="1" x14ac:dyDescent="0.25">
      <c r="A92" s="30">
        <v>2224</v>
      </c>
      <c r="B92" s="41" t="s">
        <v>89</v>
      </c>
      <c r="C92" s="190">
        <f t="shared" si="24"/>
        <v>633</v>
      </c>
      <c r="D92" s="265">
        <v>633</v>
      </c>
      <c r="E92" s="155"/>
      <c r="F92" s="312">
        <f t="shared" si="78"/>
        <v>633</v>
      </c>
      <c r="G92" s="230"/>
      <c r="H92" s="155"/>
      <c r="I92" s="312">
        <f t="shared" si="79"/>
        <v>0</v>
      </c>
      <c r="J92" s="265"/>
      <c r="K92" s="43"/>
      <c r="L92" s="93">
        <f t="shared" si="80"/>
        <v>0</v>
      </c>
      <c r="M92" s="230"/>
      <c r="N92" s="43"/>
      <c r="O92" s="87">
        <f t="shared" si="81"/>
        <v>0</v>
      </c>
      <c r="P92" s="311"/>
      <c r="Q92" s="331"/>
    </row>
    <row r="93" spans="1:17" ht="24" hidden="1" x14ac:dyDescent="0.25">
      <c r="A93" s="30">
        <v>2229</v>
      </c>
      <c r="B93" s="41" t="s">
        <v>90</v>
      </c>
      <c r="C93" s="190">
        <f t="shared" si="24"/>
        <v>0</v>
      </c>
      <c r="D93" s="265"/>
      <c r="E93" s="43"/>
      <c r="F93" s="93">
        <f t="shared" si="78"/>
        <v>0</v>
      </c>
      <c r="G93" s="230"/>
      <c r="H93" s="43"/>
      <c r="I93" s="87">
        <f t="shared" si="79"/>
        <v>0</v>
      </c>
      <c r="J93" s="265"/>
      <c r="K93" s="43"/>
      <c r="L93" s="93">
        <f t="shared" si="80"/>
        <v>0</v>
      </c>
      <c r="M93" s="230"/>
      <c r="N93" s="43"/>
      <c r="O93" s="87">
        <f t="shared" si="81"/>
        <v>0</v>
      </c>
      <c r="P93" s="311"/>
      <c r="Q93" s="331"/>
    </row>
    <row r="94" spans="1:17" ht="36" x14ac:dyDescent="0.25">
      <c r="A94" s="72">
        <v>2230</v>
      </c>
      <c r="B94" s="41" t="s">
        <v>91</v>
      </c>
      <c r="C94" s="190">
        <f t="shared" si="24"/>
        <v>3734</v>
      </c>
      <c r="D94" s="129">
        <f t="shared" ref="D94:E94" si="82">SUM(D95:D101)</f>
        <v>3734</v>
      </c>
      <c r="E94" s="87">
        <f t="shared" si="82"/>
        <v>0</v>
      </c>
      <c r="F94" s="312">
        <f>SUM(F95:F101)</f>
        <v>3734</v>
      </c>
      <c r="G94" s="231">
        <f t="shared" ref="G94:N94" si="83">SUM(G95:G101)</f>
        <v>0</v>
      </c>
      <c r="H94" s="87">
        <f t="shared" si="83"/>
        <v>0</v>
      </c>
      <c r="I94" s="312">
        <f t="shared" si="83"/>
        <v>0</v>
      </c>
      <c r="J94" s="129">
        <f t="shared" si="83"/>
        <v>0</v>
      </c>
      <c r="K94" s="73">
        <f t="shared" si="83"/>
        <v>0</v>
      </c>
      <c r="L94" s="93">
        <f t="shared" si="83"/>
        <v>0</v>
      </c>
      <c r="M94" s="231">
        <f t="shared" si="83"/>
        <v>0</v>
      </c>
      <c r="N94" s="73">
        <f t="shared" si="83"/>
        <v>0</v>
      </c>
      <c r="O94" s="87">
        <f>SUM(O95:O101)</f>
        <v>0</v>
      </c>
      <c r="P94" s="311"/>
      <c r="Q94" s="331"/>
    </row>
    <row r="95" spans="1:17" ht="0.75" hidden="1" customHeight="1" x14ac:dyDescent="0.25">
      <c r="A95" s="30">
        <v>2231</v>
      </c>
      <c r="B95" s="41" t="s">
        <v>92</v>
      </c>
      <c r="C95" s="190">
        <f t="shared" si="24"/>
        <v>0</v>
      </c>
      <c r="D95" s="265"/>
      <c r="E95" s="43"/>
      <c r="F95" s="93">
        <f t="shared" ref="F95:F101" si="84">D95+E95</f>
        <v>0</v>
      </c>
      <c r="G95" s="230"/>
      <c r="H95" s="43"/>
      <c r="I95" s="87">
        <f t="shared" ref="I95:I101" si="85">G95+H95</f>
        <v>0</v>
      </c>
      <c r="J95" s="265"/>
      <c r="K95" s="43"/>
      <c r="L95" s="93">
        <f t="shared" ref="L95:L101" si="86">J95+K95</f>
        <v>0</v>
      </c>
      <c r="M95" s="230"/>
      <c r="N95" s="43"/>
      <c r="O95" s="87">
        <f t="shared" ref="O95:O101" si="87">M95+N95</f>
        <v>0</v>
      </c>
      <c r="P95" s="311"/>
      <c r="Q95" s="331"/>
    </row>
    <row r="96" spans="1:17" ht="36" hidden="1" x14ac:dyDescent="0.25">
      <c r="A96" s="30">
        <v>2232</v>
      </c>
      <c r="B96" s="41" t="s">
        <v>93</v>
      </c>
      <c r="C96" s="190">
        <f t="shared" si="24"/>
        <v>0</v>
      </c>
      <c r="D96" s="265"/>
      <c r="E96" s="43"/>
      <c r="F96" s="93">
        <f t="shared" si="84"/>
        <v>0</v>
      </c>
      <c r="G96" s="230"/>
      <c r="H96" s="43"/>
      <c r="I96" s="87">
        <f t="shared" si="85"/>
        <v>0</v>
      </c>
      <c r="J96" s="265"/>
      <c r="K96" s="43"/>
      <c r="L96" s="93">
        <f t="shared" si="86"/>
        <v>0</v>
      </c>
      <c r="M96" s="230"/>
      <c r="N96" s="43"/>
      <c r="O96" s="87">
        <f t="shared" si="87"/>
        <v>0</v>
      </c>
      <c r="P96" s="311"/>
      <c r="Q96" s="331"/>
    </row>
    <row r="97" spans="1:17" ht="24" hidden="1" x14ac:dyDescent="0.25">
      <c r="A97" s="27">
        <v>2233</v>
      </c>
      <c r="B97" s="38" t="s">
        <v>94</v>
      </c>
      <c r="C97" s="189">
        <f t="shared" si="24"/>
        <v>0</v>
      </c>
      <c r="D97" s="264"/>
      <c r="E97" s="40"/>
      <c r="F97" s="175">
        <f t="shared" si="84"/>
        <v>0</v>
      </c>
      <c r="G97" s="220"/>
      <c r="H97" s="40"/>
      <c r="I97" s="86">
        <f t="shared" si="85"/>
        <v>0</v>
      </c>
      <c r="J97" s="264"/>
      <c r="K97" s="40"/>
      <c r="L97" s="175">
        <f t="shared" si="86"/>
        <v>0</v>
      </c>
      <c r="M97" s="220"/>
      <c r="N97" s="40"/>
      <c r="O97" s="86">
        <f t="shared" si="87"/>
        <v>0</v>
      </c>
      <c r="P97" s="310"/>
      <c r="Q97" s="331"/>
    </row>
    <row r="98" spans="1:17" ht="36" hidden="1" x14ac:dyDescent="0.25">
      <c r="A98" s="30">
        <v>2234</v>
      </c>
      <c r="B98" s="41" t="s">
        <v>95</v>
      </c>
      <c r="C98" s="190">
        <f t="shared" si="24"/>
        <v>0</v>
      </c>
      <c r="D98" s="265"/>
      <c r="E98" s="43"/>
      <c r="F98" s="93">
        <f t="shared" si="84"/>
        <v>0</v>
      </c>
      <c r="G98" s="230"/>
      <c r="H98" s="43"/>
      <c r="I98" s="87">
        <f t="shared" si="85"/>
        <v>0</v>
      </c>
      <c r="J98" s="265"/>
      <c r="K98" s="43"/>
      <c r="L98" s="93">
        <f t="shared" si="86"/>
        <v>0</v>
      </c>
      <c r="M98" s="230"/>
      <c r="N98" s="43"/>
      <c r="O98" s="87">
        <f t="shared" si="87"/>
        <v>0</v>
      </c>
      <c r="P98" s="311"/>
      <c r="Q98" s="331"/>
    </row>
    <row r="99" spans="1:17" ht="24" x14ac:dyDescent="0.25">
      <c r="A99" s="30">
        <v>2235</v>
      </c>
      <c r="B99" s="41" t="s">
        <v>96</v>
      </c>
      <c r="C99" s="190">
        <f t="shared" si="24"/>
        <v>157</v>
      </c>
      <c r="D99" s="265">
        <v>157</v>
      </c>
      <c r="E99" s="155"/>
      <c r="F99" s="312">
        <f t="shared" si="84"/>
        <v>157</v>
      </c>
      <c r="G99" s="230"/>
      <c r="H99" s="155"/>
      <c r="I99" s="312">
        <f t="shared" si="85"/>
        <v>0</v>
      </c>
      <c r="J99" s="265"/>
      <c r="K99" s="43"/>
      <c r="L99" s="93">
        <f t="shared" si="86"/>
        <v>0</v>
      </c>
      <c r="M99" s="230"/>
      <c r="N99" s="43"/>
      <c r="O99" s="87">
        <f t="shared" si="87"/>
        <v>0</v>
      </c>
      <c r="P99" s="311"/>
      <c r="Q99" s="331"/>
    </row>
    <row r="100" spans="1:17" x14ac:dyDescent="0.25">
      <c r="A100" s="30">
        <v>2236</v>
      </c>
      <c r="B100" s="41" t="s">
        <v>97</v>
      </c>
      <c r="C100" s="190">
        <f t="shared" si="24"/>
        <v>29</v>
      </c>
      <c r="D100" s="265">
        <v>29</v>
      </c>
      <c r="E100" s="155"/>
      <c r="F100" s="312">
        <f t="shared" si="84"/>
        <v>29</v>
      </c>
      <c r="G100" s="230"/>
      <c r="H100" s="155"/>
      <c r="I100" s="312">
        <f t="shared" si="85"/>
        <v>0</v>
      </c>
      <c r="J100" s="265"/>
      <c r="K100" s="43"/>
      <c r="L100" s="93">
        <f t="shared" si="86"/>
        <v>0</v>
      </c>
      <c r="M100" s="230"/>
      <c r="N100" s="43"/>
      <c r="O100" s="87">
        <f t="shared" si="87"/>
        <v>0</v>
      </c>
      <c r="P100" s="311"/>
      <c r="Q100" s="331"/>
    </row>
    <row r="101" spans="1:17" ht="24" x14ac:dyDescent="0.25">
      <c r="A101" s="30">
        <v>2239</v>
      </c>
      <c r="B101" s="41" t="s">
        <v>98</v>
      </c>
      <c r="C101" s="190">
        <f t="shared" si="24"/>
        <v>3548</v>
      </c>
      <c r="D101" s="265">
        <v>3548</v>
      </c>
      <c r="E101" s="155"/>
      <c r="F101" s="312">
        <f t="shared" si="84"/>
        <v>3548</v>
      </c>
      <c r="G101" s="230"/>
      <c r="H101" s="155"/>
      <c r="I101" s="312">
        <f t="shared" si="85"/>
        <v>0</v>
      </c>
      <c r="J101" s="265"/>
      <c r="K101" s="43"/>
      <c r="L101" s="93">
        <f t="shared" si="86"/>
        <v>0</v>
      </c>
      <c r="M101" s="230"/>
      <c r="N101" s="43"/>
      <c r="O101" s="87">
        <f t="shared" si="87"/>
        <v>0</v>
      </c>
      <c r="P101" s="311"/>
      <c r="Q101" s="331"/>
    </row>
    <row r="102" spans="1:17" ht="35.25" customHeight="1" x14ac:dyDescent="0.25">
      <c r="A102" s="72">
        <v>2240</v>
      </c>
      <c r="B102" s="41" t="s">
        <v>99</v>
      </c>
      <c r="C102" s="190">
        <f t="shared" si="24"/>
        <v>9534</v>
      </c>
      <c r="D102" s="129">
        <f t="shared" ref="D102:E102" si="88">SUM(D103:D110)</f>
        <v>9534</v>
      </c>
      <c r="E102" s="87">
        <f t="shared" si="88"/>
        <v>0</v>
      </c>
      <c r="F102" s="312">
        <f>SUM(F103:F110)</f>
        <v>9534</v>
      </c>
      <c r="G102" s="231">
        <f t="shared" ref="G102:N102" si="89">SUM(G103:G110)</f>
        <v>0</v>
      </c>
      <c r="H102" s="87">
        <f t="shared" si="89"/>
        <v>0</v>
      </c>
      <c r="I102" s="312">
        <f t="shared" si="89"/>
        <v>0</v>
      </c>
      <c r="J102" s="129">
        <f t="shared" si="89"/>
        <v>0</v>
      </c>
      <c r="K102" s="73">
        <f t="shared" si="89"/>
        <v>0</v>
      </c>
      <c r="L102" s="93">
        <f t="shared" si="89"/>
        <v>0</v>
      </c>
      <c r="M102" s="231">
        <f t="shared" si="89"/>
        <v>0</v>
      </c>
      <c r="N102" s="73">
        <f t="shared" si="89"/>
        <v>0</v>
      </c>
      <c r="O102" s="87">
        <f>SUM(O103:O110)</f>
        <v>0</v>
      </c>
      <c r="P102" s="311"/>
      <c r="Q102" s="331"/>
    </row>
    <row r="103" spans="1:17" hidden="1" x14ac:dyDescent="0.25">
      <c r="A103" s="30">
        <v>2241</v>
      </c>
      <c r="B103" s="41" t="s">
        <v>100</v>
      </c>
      <c r="C103" s="190">
        <f t="shared" si="24"/>
        <v>0</v>
      </c>
      <c r="D103" s="265"/>
      <c r="E103" s="43"/>
      <c r="F103" s="93">
        <f t="shared" ref="F103:F110" si="90">D103+E103</f>
        <v>0</v>
      </c>
      <c r="G103" s="230"/>
      <c r="H103" s="43"/>
      <c r="I103" s="87">
        <f t="shared" ref="I103:I110" si="91">G103+H103</f>
        <v>0</v>
      </c>
      <c r="J103" s="265"/>
      <c r="K103" s="43"/>
      <c r="L103" s="93">
        <f t="shared" ref="L103:L110" si="92">J103+K103</f>
        <v>0</v>
      </c>
      <c r="M103" s="230"/>
      <c r="N103" s="43"/>
      <c r="O103" s="87">
        <f t="shared" ref="O103:O110" si="93">M103+N103</f>
        <v>0</v>
      </c>
      <c r="P103" s="311"/>
      <c r="Q103" s="331"/>
    </row>
    <row r="104" spans="1:17" ht="24" x14ac:dyDescent="0.25">
      <c r="A104" s="30">
        <v>2242</v>
      </c>
      <c r="B104" s="41" t="s">
        <v>101</v>
      </c>
      <c r="C104" s="190">
        <f t="shared" si="24"/>
        <v>2469</v>
      </c>
      <c r="D104" s="265">
        <v>2469</v>
      </c>
      <c r="E104" s="155"/>
      <c r="F104" s="312">
        <f t="shared" si="90"/>
        <v>2469</v>
      </c>
      <c r="G104" s="230"/>
      <c r="H104" s="155"/>
      <c r="I104" s="312">
        <f t="shared" si="91"/>
        <v>0</v>
      </c>
      <c r="J104" s="265"/>
      <c r="K104" s="43"/>
      <c r="L104" s="93">
        <f t="shared" si="92"/>
        <v>0</v>
      </c>
      <c r="M104" s="230"/>
      <c r="N104" s="43"/>
      <c r="O104" s="87">
        <f t="shared" si="93"/>
        <v>0</v>
      </c>
      <c r="P104" s="311"/>
      <c r="Q104" s="331"/>
    </row>
    <row r="105" spans="1:17" ht="24" x14ac:dyDescent="0.25">
      <c r="A105" s="30">
        <v>2243</v>
      </c>
      <c r="B105" s="41" t="s">
        <v>102</v>
      </c>
      <c r="C105" s="190">
        <f t="shared" si="24"/>
        <v>1073</v>
      </c>
      <c r="D105" s="265">
        <v>1073</v>
      </c>
      <c r="E105" s="155"/>
      <c r="F105" s="312">
        <f t="shared" si="90"/>
        <v>1073</v>
      </c>
      <c r="G105" s="230"/>
      <c r="H105" s="155"/>
      <c r="I105" s="312">
        <f t="shared" si="91"/>
        <v>0</v>
      </c>
      <c r="J105" s="265"/>
      <c r="K105" s="43"/>
      <c r="L105" s="93">
        <f t="shared" si="92"/>
        <v>0</v>
      </c>
      <c r="M105" s="230"/>
      <c r="N105" s="43"/>
      <c r="O105" s="87">
        <f t="shared" si="93"/>
        <v>0</v>
      </c>
      <c r="P105" s="311"/>
      <c r="Q105" s="331"/>
    </row>
    <row r="106" spans="1:17" x14ac:dyDescent="0.25">
      <c r="A106" s="30">
        <v>2244</v>
      </c>
      <c r="B106" s="41" t="s">
        <v>103</v>
      </c>
      <c r="C106" s="190">
        <f t="shared" si="24"/>
        <v>5485</v>
      </c>
      <c r="D106" s="265">
        <v>5485</v>
      </c>
      <c r="E106" s="155"/>
      <c r="F106" s="312">
        <f t="shared" si="90"/>
        <v>5485</v>
      </c>
      <c r="G106" s="230"/>
      <c r="H106" s="155"/>
      <c r="I106" s="312">
        <f t="shared" si="91"/>
        <v>0</v>
      </c>
      <c r="J106" s="265"/>
      <c r="K106" s="43"/>
      <c r="L106" s="93">
        <f t="shared" si="92"/>
        <v>0</v>
      </c>
      <c r="M106" s="230"/>
      <c r="N106" s="43"/>
      <c r="O106" s="87">
        <f t="shared" si="93"/>
        <v>0</v>
      </c>
      <c r="P106" s="311"/>
      <c r="Q106" s="331"/>
    </row>
    <row r="107" spans="1:17" ht="24" hidden="1" x14ac:dyDescent="0.25">
      <c r="A107" s="30">
        <v>2246</v>
      </c>
      <c r="B107" s="41" t="s">
        <v>104</v>
      </c>
      <c r="C107" s="190">
        <f t="shared" si="24"/>
        <v>0</v>
      </c>
      <c r="D107" s="265"/>
      <c r="E107" s="43"/>
      <c r="F107" s="93">
        <f t="shared" si="90"/>
        <v>0</v>
      </c>
      <c r="G107" s="230"/>
      <c r="H107" s="43"/>
      <c r="I107" s="87">
        <f t="shared" si="91"/>
        <v>0</v>
      </c>
      <c r="J107" s="265"/>
      <c r="K107" s="43"/>
      <c r="L107" s="93">
        <f t="shared" si="92"/>
        <v>0</v>
      </c>
      <c r="M107" s="230"/>
      <c r="N107" s="43"/>
      <c r="O107" s="87">
        <f t="shared" si="93"/>
        <v>0</v>
      </c>
      <c r="P107" s="311"/>
      <c r="Q107" s="331"/>
    </row>
    <row r="108" spans="1:17" x14ac:dyDescent="0.25">
      <c r="A108" s="30">
        <v>2247</v>
      </c>
      <c r="B108" s="41" t="s">
        <v>105</v>
      </c>
      <c r="C108" s="190">
        <f t="shared" si="24"/>
        <v>507</v>
      </c>
      <c r="D108" s="265">
        <v>507</v>
      </c>
      <c r="E108" s="155"/>
      <c r="F108" s="312">
        <f t="shared" si="90"/>
        <v>507</v>
      </c>
      <c r="G108" s="230"/>
      <c r="H108" s="155"/>
      <c r="I108" s="312">
        <f t="shared" si="91"/>
        <v>0</v>
      </c>
      <c r="J108" s="265"/>
      <c r="K108" s="43"/>
      <c r="L108" s="93">
        <f t="shared" si="92"/>
        <v>0</v>
      </c>
      <c r="M108" s="230"/>
      <c r="N108" s="43"/>
      <c r="O108" s="87">
        <f t="shared" si="93"/>
        <v>0</v>
      </c>
      <c r="P108" s="311"/>
      <c r="Q108" s="331"/>
    </row>
    <row r="109" spans="1:17" ht="24" hidden="1" x14ac:dyDescent="0.25">
      <c r="A109" s="30">
        <v>2248</v>
      </c>
      <c r="B109" s="41" t="s">
        <v>106</v>
      </c>
      <c r="C109" s="190">
        <f t="shared" si="24"/>
        <v>0</v>
      </c>
      <c r="D109" s="265"/>
      <c r="E109" s="43"/>
      <c r="F109" s="93">
        <f t="shared" si="90"/>
        <v>0</v>
      </c>
      <c r="G109" s="230"/>
      <c r="H109" s="43"/>
      <c r="I109" s="87">
        <f t="shared" si="91"/>
        <v>0</v>
      </c>
      <c r="J109" s="265"/>
      <c r="K109" s="43"/>
      <c r="L109" s="93">
        <f t="shared" si="92"/>
        <v>0</v>
      </c>
      <c r="M109" s="230"/>
      <c r="N109" s="43"/>
      <c r="O109" s="87">
        <f t="shared" si="93"/>
        <v>0</v>
      </c>
      <c r="P109" s="311"/>
      <c r="Q109" s="331"/>
    </row>
    <row r="110" spans="1:17" ht="24" hidden="1" x14ac:dyDescent="0.25">
      <c r="A110" s="30">
        <v>2249</v>
      </c>
      <c r="B110" s="41" t="s">
        <v>107</v>
      </c>
      <c r="C110" s="190">
        <f t="shared" si="24"/>
        <v>0</v>
      </c>
      <c r="D110" s="265"/>
      <c r="E110" s="43"/>
      <c r="F110" s="93">
        <f t="shared" si="90"/>
        <v>0</v>
      </c>
      <c r="G110" s="230"/>
      <c r="H110" s="43"/>
      <c r="I110" s="87">
        <f t="shared" si="91"/>
        <v>0</v>
      </c>
      <c r="J110" s="265"/>
      <c r="K110" s="43"/>
      <c r="L110" s="93">
        <f t="shared" si="92"/>
        <v>0</v>
      </c>
      <c r="M110" s="230"/>
      <c r="N110" s="43"/>
      <c r="O110" s="87">
        <f t="shared" si="93"/>
        <v>0</v>
      </c>
      <c r="P110" s="311"/>
      <c r="Q110" s="331"/>
    </row>
    <row r="111" spans="1:17" x14ac:dyDescent="0.25">
      <c r="A111" s="72">
        <v>2250</v>
      </c>
      <c r="B111" s="41" t="s">
        <v>108</v>
      </c>
      <c r="C111" s="190">
        <f t="shared" si="24"/>
        <v>285</v>
      </c>
      <c r="D111" s="129">
        <f t="shared" ref="D111:E111" si="94">SUM(D112:D114)</f>
        <v>285</v>
      </c>
      <c r="E111" s="87">
        <f t="shared" si="94"/>
        <v>0</v>
      </c>
      <c r="F111" s="312">
        <f>SUM(F112:F114)</f>
        <v>285</v>
      </c>
      <c r="G111" s="231">
        <f t="shared" ref="G111:N111" si="95">SUM(G112:G114)</f>
        <v>0</v>
      </c>
      <c r="H111" s="87">
        <f t="shared" si="95"/>
        <v>0</v>
      </c>
      <c r="I111" s="312">
        <f t="shared" si="95"/>
        <v>0</v>
      </c>
      <c r="J111" s="129">
        <f t="shared" si="95"/>
        <v>0</v>
      </c>
      <c r="K111" s="73">
        <f t="shared" si="95"/>
        <v>0</v>
      </c>
      <c r="L111" s="93">
        <f t="shared" si="95"/>
        <v>0</v>
      </c>
      <c r="M111" s="231">
        <f t="shared" si="95"/>
        <v>0</v>
      </c>
      <c r="N111" s="73">
        <f t="shared" si="95"/>
        <v>0</v>
      </c>
      <c r="O111" s="87">
        <f>SUM(O112:O114)</f>
        <v>0</v>
      </c>
      <c r="P111" s="311"/>
      <c r="Q111" s="331"/>
    </row>
    <row r="112" spans="1:17" hidden="1" x14ac:dyDescent="0.25">
      <c r="A112" s="30">
        <v>2251</v>
      </c>
      <c r="B112" s="41" t="s">
        <v>109</v>
      </c>
      <c r="C112" s="190">
        <f t="shared" si="24"/>
        <v>0</v>
      </c>
      <c r="D112" s="265"/>
      <c r="E112" s="43"/>
      <c r="F112" s="93">
        <f t="shared" ref="F112:F114" si="96">D112+E112</f>
        <v>0</v>
      </c>
      <c r="G112" s="230"/>
      <c r="H112" s="43"/>
      <c r="I112" s="87">
        <f t="shared" ref="I112:I114" si="97">G112+H112</f>
        <v>0</v>
      </c>
      <c r="J112" s="265"/>
      <c r="K112" s="43"/>
      <c r="L112" s="93">
        <f t="shared" ref="L112:L114" si="98">J112+K112</f>
        <v>0</v>
      </c>
      <c r="M112" s="230"/>
      <c r="N112" s="43"/>
      <c r="O112" s="87">
        <f t="shared" ref="O112:O114" si="99">M112+N112</f>
        <v>0</v>
      </c>
      <c r="P112" s="311"/>
      <c r="Q112" s="331"/>
    </row>
    <row r="113" spans="1:17" ht="24" hidden="1" x14ac:dyDescent="0.25">
      <c r="A113" s="30">
        <v>2252</v>
      </c>
      <c r="B113" s="41" t="s">
        <v>110</v>
      </c>
      <c r="C113" s="190">
        <f t="shared" ref="C113:C176" si="100">SUM(F113,I113,L113,O113)</f>
        <v>0</v>
      </c>
      <c r="D113" s="265"/>
      <c r="E113" s="43"/>
      <c r="F113" s="93">
        <f t="shared" si="96"/>
        <v>0</v>
      </c>
      <c r="G113" s="230"/>
      <c r="H113" s="43"/>
      <c r="I113" s="87">
        <f t="shared" si="97"/>
        <v>0</v>
      </c>
      <c r="J113" s="265"/>
      <c r="K113" s="43"/>
      <c r="L113" s="93">
        <f t="shared" si="98"/>
        <v>0</v>
      </c>
      <c r="M113" s="230"/>
      <c r="N113" s="43"/>
      <c r="O113" s="87">
        <f t="shared" si="99"/>
        <v>0</v>
      </c>
      <c r="P113" s="311"/>
      <c r="Q113" s="331"/>
    </row>
    <row r="114" spans="1:17" ht="24" x14ac:dyDescent="0.25">
      <c r="A114" s="30">
        <v>2259</v>
      </c>
      <c r="B114" s="41" t="s">
        <v>111</v>
      </c>
      <c r="C114" s="190">
        <f t="shared" si="100"/>
        <v>285</v>
      </c>
      <c r="D114" s="265">
        <v>285</v>
      </c>
      <c r="E114" s="155"/>
      <c r="F114" s="312">
        <f t="shared" si="96"/>
        <v>285</v>
      </c>
      <c r="G114" s="230"/>
      <c r="H114" s="155"/>
      <c r="I114" s="312">
        <f t="shared" si="97"/>
        <v>0</v>
      </c>
      <c r="J114" s="265"/>
      <c r="K114" s="43"/>
      <c r="L114" s="93">
        <f t="shared" si="98"/>
        <v>0</v>
      </c>
      <c r="M114" s="230"/>
      <c r="N114" s="43"/>
      <c r="O114" s="87">
        <f t="shared" si="99"/>
        <v>0</v>
      </c>
      <c r="P114" s="311"/>
      <c r="Q114" s="331"/>
    </row>
    <row r="115" spans="1:17" x14ac:dyDescent="0.25">
      <c r="A115" s="72">
        <v>2260</v>
      </c>
      <c r="B115" s="41" t="s">
        <v>112</v>
      </c>
      <c r="C115" s="190">
        <f t="shared" si="100"/>
        <v>8054</v>
      </c>
      <c r="D115" s="129">
        <f t="shared" ref="D115:E115" si="101">SUM(D116:D120)</f>
        <v>8054</v>
      </c>
      <c r="E115" s="87">
        <f t="shared" si="101"/>
        <v>0</v>
      </c>
      <c r="F115" s="312">
        <f>SUM(F116:F120)</f>
        <v>8054</v>
      </c>
      <c r="G115" s="231">
        <f t="shared" ref="G115:N115" si="102">SUM(G116:G120)</f>
        <v>0</v>
      </c>
      <c r="H115" s="87">
        <f t="shared" si="102"/>
        <v>0</v>
      </c>
      <c r="I115" s="312">
        <f t="shared" si="102"/>
        <v>0</v>
      </c>
      <c r="J115" s="129">
        <f t="shared" si="102"/>
        <v>0</v>
      </c>
      <c r="K115" s="73">
        <f t="shared" si="102"/>
        <v>0</v>
      </c>
      <c r="L115" s="93">
        <f t="shared" si="102"/>
        <v>0</v>
      </c>
      <c r="M115" s="231">
        <f t="shared" si="102"/>
        <v>0</v>
      </c>
      <c r="N115" s="73">
        <f t="shared" si="102"/>
        <v>0</v>
      </c>
      <c r="O115" s="87">
        <f>SUM(O116:O120)</f>
        <v>0</v>
      </c>
      <c r="P115" s="311"/>
      <c r="Q115" s="331"/>
    </row>
    <row r="116" spans="1:17" ht="0.75" hidden="1" customHeight="1" x14ac:dyDescent="0.25">
      <c r="A116" s="30">
        <v>2261</v>
      </c>
      <c r="B116" s="41" t="s">
        <v>113</v>
      </c>
      <c r="C116" s="190">
        <f t="shared" si="100"/>
        <v>0</v>
      </c>
      <c r="D116" s="265"/>
      <c r="E116" s="43"/>
      <c r="F116" s="93">
        <f t="shared" ref="F116:F120" si="103">D116+E116</f>
        <v>0</v>
      </c>
      <c r="G116" s="230"/>
      <c r="H116" s="43"/>
      <c r="I116" s="87">
        <f t="shared" ref="I116:I120" si="104">G116+H116</f>
        <v>0</v>
      </c>
      <c r="J116" s="265"/>
      <c r="K116" s="43"/>
      <c r="L116" s="93">
        <f t="shared" ref="L116:L120" si="105">J116+K116</f>
        <v>0</v>
      </c>
      <c r="M116" s="230"/>
      <c r="N116" s="43"/>
      <c r="O116" s="87">
        <f t="shared" ref="O116:O120" si="106">M116+N116</f>
        <v>0</v>
      </c>
      <c r="P116" s="311"/>
      <c r="Q116" s="331"/>
    </row>
    <row r="117" spans="1:17" hidden="1" x14ac:dyDescent="0.25">
      <c r="A117" s="30">
        <v>2262</v>
      </c>
      <c r="B117" s="41" t="s">
        <v>114</v>
      </c>
      <c r="C117" s="190">
        <f t="shared" si="100"/>
        <v>0</v>
      </c>
      <c r="D117" s="265"/>
      <c r="E117" s="43"/>
      <c r="F117" s="93">
        <f t="shared" si="103"/>
        <v>0</v>
      </c>
      <c r="G117" s="230"/>
      <c r="H117" s="43"/>
      <c r="I117" s="87">
        <f t="shared" si="104"/>
        <v>0</v>
      </c>
      <c r="J117" s="265"/>
      <c r="K117" s="43"/>
      <c r="L117" s="93">
        <f t="shared" si="105"/>
        <v>0</v>
      </c>
      <c r="M117" s="230"/>
      <c r="N117" s="43"/>
      <c r="O117" s="87">
        <f t="shared" si="106"/>
        <v>0</v>
      </c>
      <c r="P117" s="311"/>
      <c r="Q117" s="331"/>
    </row>
    <row r="118" spans="1:17" x14ac:dyDescent="0.25">
      <c r="A118" s="30">
        <v>2263</v>
      </c>
      <c r="B118" s="41" t="s">
        <v>115</v>
      </c>
      <c r="C118" s="190">
        <f t="shared" si="100"/>
        <v>7757</v>
      </c>
      <c r="D118" s="265">
        <v>7757</v>
      </c>
      <c r="E118" s="155"/>
      <c r="F118" s="312">
        <f t="shared" si="103"/>
        <v>7757</v>
      </c>
      <c r="G118" s="230"/>
      <c r="H118" s="155"/>
      <c r="I118" s="312">
        <f t="shared" si="104"/>
        <v>0</v>
      </c>
      <c r="J118" s="265"/>
      <c r="K118" s="43"/>
      <c r="L118" s="93">
        <f t="shared" si="105"/>
        <v>0</v>
      </c>
      <c r="M118" s="230"/>
      <c r="N118" s="43"/>
      <c r="O118" s="87">
        <f t="shared" si="106"/>
        <v>0</v>
      </c>
      <c r="P118" s="311"/>
      <c r="Q118" s="331"/>
    </row>
    <row r="119" spans="1:17" ht="24" x14ac:dyDescent="0.25">
      <c r="A119" s="30">
        <v>2264</v>
      </c>
      <c r="B119" s="41" t="s">
        <v>116</v>
      </c>
      <c r="C119" s="190">
        <f t="shared" si="100"/>
        <v>276</v>
      </c>
      <c r="D119" s="265">
        <v>276</v>
      </c>
      <c r="E119" s="155"/>
      <c r="F119" s="312">
        <f t="shared" si="103"/>
        <v>276</v>
      </c>
      <c r="G119" s="230"/>
      <c r="H119" s="155"/>
      <c r="I119" s="312">
        <f t="shared" si="104"/>
        <v>0</v>
      </c>
      <c r="J119" s="265"/>
      <c r="K119" s="43"/>
      <c r="L119" s="93">
        <f t="shared" si="105"/>
        <v>0</v>
      </c>
      <c r="M119" s="230"/>
      <c r="N119" s="43"/>
      <c r="O119" s="87">
        <f t="shared" si="106"/>
        <v>0</v>
      </c>
      <c r="P119" s="311"/>
      <c r="Q119" s="331"/>
    </row>
    <row r="120" spans="1:17" x14ac:dyDescent="0.25">
      <c r="A120" s="30">
        <v>2269</v>
      </c>
      <c r="B120" s="41" t="s">
        <v>117</v>
      </c>
      <c r="C120" s="190">
        <f t="shared" si="100"/>
        <v>21</v>
      </c>
      <c r="D120" s="265">
        <v>21</v>
      </c>
      <c r="E120" s="155"/>
      <c r="F120" s="312">
        <f t="shared" si="103"/>
        <v>21</v>
      </c>
      <c r="G120" s="230"/>
      <c r="H120" s="155"/>
      <c r="I120" s="312">
        <f t="shared" si="104"/>
        <v>0</v>
      </c>
      <c r="J120" s="265"/>
      <c r="K120" s="43"/>
      <c r="L120" s="93">
        <f t="shared" si="105"/>
        <v>0</v>
      </c>
      <c r="M120" s="230"/>
      <c r="N120" s="43"/>
      <c r="O120" s="87">
        <f t="shared" si="106"/>
        <v>0</v>
      </c>
      <c r="P120" s="311"/>
      <c r="Q120" s="331"/>
    </row>
    <row r="121" spans="1:17" ht="11.25" customHeight="1" x14ac:dyDescent="0.25">
      <c r="A121" s="72">
        <v>2270</v>
      </c>
      <c r="B121" s="41" t="s">
        <v>118</v>
      </c>
      <c r="C121" s="190">
        <f t="shared" si="100"/>
        <v>528</v>
      </c>
      <c r="D121" s="129">
        <f t="shared" ref="D121:E121" si="107">SUM(D122:D126)</f>
        <v>528</v>
      </c>
      <c r="E121" s="87">
        <f t="shared" si="107"/>
        <v>0</v>
      </c>
      <c r="F121" s="312">
        <f>SUM(F122:F126)</f>
        <v>528</v>
      </c>
      <c r="G121" s="231">
        <f t="shared" ref="G121:N121" si="108">SUM(G122:G126)</f>
        <v>0</v>
      </c>
      <c r="H121" s="87">
        <f t="shared" si="108"/>
        <v>0</v>
      </c>
      <c r="I121" s="312">
        <f t="shared" si="108"/>
        <v>0</v>
      </c>
      <c r="J121" s="129">
        <f t="shared" si="108"/>
        <v>0</v>
      </c>
      <c r="K121" s="73">
        <f t="shared" si="108"/>
        <v>0</v>
      </c>
      <c r="L121" s="93">
        <f t="shared" si="108"/>
        <v>0</v>
      </c>
      <c r="M121" s="231">
        <f t="shared" si="108"/>
        <v>0</v>
      </c>
      <c r="N121" s="73">
        <f t="shared" si="108"/>
        <v>0</v>
      </c>
      <c r="O121" s="87">
        <f>SUM(O122:O126)</f>
        <v>0</v>
      </c>
      <c r="P121" s="311"/>
      <c r="Q121" s="331"/>
    </row>
    <row r="122" spans="1:17" hidden="1" x14ac:dyDescent="0.25">
      <c r="A122" s="30">
        <v>2272</v>
      </c>
      <c r="B122" s="92" t="s">
        <v>119</v>
      </c>
      <c r="C122" s="190">
        <f t="shared" si="100"/>
        <v>0</v>
      </c>
      <c r="D122" s="265"/>
      <c r="E122" s="43"/>
      <c r="F122" s="93">
        <f t="shared" ref="F122:F126" si="109">D122+E122</f>
        <v>0</v>
      </c>
      <c r="G122" s="230"/>
      <c r="H122" s="43"/>
      <c r="I122" s="87">
        <f t="shared" ref="I122:I126" si="110">G122+H122</f>
        <v>0</v>
      </c>
      <c r="J122" s="265"/>
      <c r="K122" s="43"/>
      <c r="L122" s="93">
        <f t="shared" ref="L122:L126" si="111">J122+K122</f>
        <v>0</v>
      </c>
      <c r="M122" s="230"/>
      <c r="N122" s="43"/>
      <c r="O122" s="87">
        <f t="shared" ref="O122:O126" si="112">M122+N122</f>
        <v>0</v>
      </c>
      <c r="P122" s="311"/>
      <c r="Q122" s="331"/>
    </row>
    <row r="123" spans="1:17" ht="24" hidden="1" x14ac:dyDescent="0.25">
      <c r="A123" s="30">
        <v>2274</v>
      </c>
      <c r="B123" s="117" t="s">
        <v>306</v>
      </c>
      <c r="C123" s="190">
        <f t="shared" si="100"/>
        <v>0</v>
      </c>
      <c r="D123" s="265"/>
      <c r="E123" s="43"/>
      <c r="F123" s="93">
        <f t="shared" si="109"/>
        <v>0</v>
      </c>
      <c r="G123" s="230"/>
      <c r="H123" s="43"/>
      <c r="I123" s="87">
        <f t="shared" si="110"/>
        <v>0</v>
      </c>
      <c r="J123" s="265"/>
      <c r="K123" s="43"/>
      <c r="L123" s="93">
        <f t="shared" si="111"/>
        <v>0</v>
      </c>
      <c r="M123" s="230"/>
      <c r="N123" s="43"/>
      <c r="O123" s="87">
        <f t="shared" si="112"/>
        <v>0</v>
      </c>
      <c r="P123" s="311"/>
      <c r="Q123" s="331"/>
    </row>
    <row r="124" spans="1:17" ht="24" hidden="1" x14ac:dyDescent="0.25">
      <c r="A124" s="30">
        <v>2275</v>
      </c>
      <c r="B124" s="41" t="s">
        <v>120</v>
      </c>
      <c r="C124" s="190">
        <f t="shared" si="100"/>
        <v>0</v>
      </c>
      <c r="D124" s="265"/>
      <c r="E124" s="43"/>
      <c r="F124" s="93">
        <f t="shared" si="109"/>
        <v>0</v>
      </c>
      <c r="G124" s="230"/>
      <c r="H124" s="43"/>
      <c r="I124" s="87">
        <f t="shared" si="110"/>
        <v>0</v>
      </c>
      <c r="J124" s="265"/>
      <c r="K124" s="43"/>
      <c r="L124" s="93">
        <f t="shared" si="111"/>
        <v>0</v>
      </c>
      <c r="M124" s="230"/>
      <c r="N124" s="43"/>
      <c r="O124" s="87">
        <f t="shared" si="112"/>
        <v>0</v>
      </c>
      <c r="P124" s="311"/>
      <c r="Q124" s="331"/>
    </row>
    <row r="125" spans="1:17" ht="36" x14ac:dyDescent="0.25">
      <c r="A125" s="30">
        <v>2276</v>
      </c>
      <c r="B125" s="41" t="s">
        <v>121</v>
      </c>
      <c r="C125" s="190">
        <f t="shared" si="100"/>
        <v>228</v>
      </c>
      <c r="D125" s="265">
        <v>228</v>
      </c>
      <c r="E125" s="155"/>
      <c r="F125" s="312">
        <f t="shared" si="109"/>
        <v>228</v>
      </c>
      <c r="G125" s="230"/>
      <c r="H125" s="155"/>
      <c r="I125" s="312">
        <f t="shared" si="110"/>
        <v>0</v>
      </c>
      <c r="J125" s="265"/>
      <c r="K125" s="43"/>
      <c r="L125" s="93">
        <f t="shared" si="111"/>
        <v>0</v>
      </c>
      <c r="M125" s="230"/>
      <c r="N125" s="43"/>
      <c r="O125" s="87">
        <f t="shared" si="112"/>
        <v>0</v>
      </c>
      <c r="P125" s="311"/>
      <c r="Q125" s="331"/>
    </row>
    <row r="126" spans="1:17" ht="23.25" customHeight="1" x14ac:dyDescent="0.25">
      <c r="A126" s="30">
        <v>2279</v>
      </c>
      <c r="B126" s="41" t="s">
        <v>122</v>
      </c>
      <c r="C126" s="190">
        <f t="shared" si="100"/>
        <v>300</v>
      </c>
      <c r="D126" s="265">
        <v>300</v>
      </c>
      <c r="E126" s="155"/>
      <c r="F126" s="312">
        <f t="shared" si="109"/>
        <v>300</v>
      </c>
      <c r="G126" s="230"/>
      <c r="H126" s="155"/>
      <c r="I126" s="312">
        <f t="shared" si="110"/>
        <v>0</v>
      </c>
      <c r="J126" s="265"/>
      <c r="K126" s="43"/>
      <c r="L126" s="93">
        <f t="shared" si="111"/>
        <v>0</v>
      </c>
      <c r="M126" s="230"/>
      <c r="N126" s="43"/>
      <c r="O126" s="87">
        <f t="shared" si="112"/>
        <v>0</v>
      </c>
      <c r="P126" s="311"/>
      <c r="Q126" s="331"/>
    </row>
    <row r="127" spans="1:17" ht="24" hidden="1" x14ac:dyDescent="0.25">
      <c r="A127" s="857">
        <v>2280</v>
      </c>
      <c r="B127" s="38" t="s">
        <v>123</v>
      </c>
      <c r="C127" s="189">
        <f t="shared" si="100"/>
        <v>0</v>
      </c>
      <c r="D127" s="128">
        <f t="shared" ref="D127:O127" si="113">SUM(D128)</f>
        <v>0</v>
      </c>
      <c r="E127" s="75">
        <f>SUM(E128)</f>
        <v>0</v>
      </c>
      <c r="F127" s="175">
        <f t="shared" si="113"/>
        <v>0</v>
      </c>
      <c r="G127" s="233">
        <f t="shared" si="113"/>
        <v>0</v>
      </c>
      <c r="H127" s="75">
        <f t="shared" si="113"/>
        <v>0</v>
      </c>
      <c r="I127" s="86">
        <f t="shared" si="113"/>
        <v>0</v>
      </c>
      <c r="J127" s="128">
        <f t="shared" si="113"/>
        <v>0</v>
      </c>
      <c r="K127" s="75">
        <f t="shared" si="113"/>
        <v>0</v>
      </c>
      <c r="L127" s="175">
        <f t="shared" si="113"/>
        <v>0</v>
      </c>
      <c r="M127" s="233">
        <f t="shared" si="113"/>
        <v>0</v>
      </c>
      <c r="N127" s="75">
        <f t="shared" si="113"/>
        <v>0</v>
      </c>
      <c r="O127" s="87">
        <f t="shared" si="113"/>
        <v>0</v>
      </c>
      <c r="P127" s="311"/>
      <c r="Q127" s="331"/>
    </row>
    <row r="128" spans="1:17" ht="24" hidden="1" x14ac:dyDescent="0.25">
      <c r="A128" s="30">
        <v>2283</v>
      </c>
      <c r="B128" s="41" t="s">
        <v>124</v>
      </c>
      <c r="C128" s="190">
        <f t="shared" si="100"/>
        <v>0</v>
      </c>
      <c r="D128" s="265"/>
      <c r="E128" s="43"/>
      <c r="F128" s="93">
        <f>D128+E128</f>
        <v>0</v>
      </c>
      <c r="G128" s="230"/>
      <c r="H128" s="43"/>
      <c r="I128" s="87">
        <f>G128+H128</f>
        <v>0</v>
      </c>
      <c r="J128" s="265"/>
      <c r="K128" s="43"/>
      <c r="L128" s="93">
        <f>J128+K128</f>
        <v>0</v>
      </c>
      <c r="M128" s="230"/>
      <c r="N128" s="43"/>
      <c r="O128" s="87">
        <f>M128+N128</f>
        <v>0</v>
      </c>
      <c r="P128" s="311"/>
      <c r="Q128" s="331"/>
    </row>
    <row r="129" spans="1:17" ht="38.25" customHeight="1" x14ac:dyDescent="0.25">
      <c r="A129" s="34">
        <v>2300</v>
      </c>
      <c r="B129" s="69" t="s">
        <v>125</v>
      </c>
      <c r="C129" s="188">
        <f t="shared" si="100"/>
        <v>24350</v>
      </c>
      <c r="D129" s="127">
        <f t="shared" ref="D129:E129" si="114">SUM(D130,D135,D139,D140,D143,D150,D158,D159,D162)</f>
        <v>24350</v>
      </c>
      <c r="E129" s="120">
        <f t="shared" si="114"/>
        <v>0</v>
      </c>
      <c r="F129" s="314">
        <f>SUM(F130,F135,F139,F140,F143,F150,F158,F159,F162)</f>
        <v>24350</v>
      </c>
      <c r="G129" s="228">
        <f t="shared" ref="G129:N129" si="115">SUM(G130,G135,G139,G140,G143,G150,G158,G159,G162)</f>
        <v>0</v>
      </c>
      <c r="H129" s="120">
        <f t="shared" si="115"/>
        <v>0</v>
      </c>
      <c r="I129" s="314">
        <f t="shared" si="115"/>
        <v>0</v>
      </c>
      <c r="J129" s="127">
        <f t="shared" si="115"/>
        <v>0</v>
      </c>
      <c r="K129" s="36">
        <f t="shared" si="115"/>
        <v>0</v>
      </c>
      <c r="L129" s="174">
        <f t="shared" si="115"/>
        <v>0</v>
      </c>
      <c r="M129" s="228">
        <f t="shared" si="115"/>
        <v>0</v>
      </c>
      <c r="N129" s="36">
        <f t="shared" si="115"/>
        <v>0</v>
      </c>
      <c r="O129" s="120">
        <f>SUM(O130,O135,O139,O140,O143,O150,O158,O159,O162)</f>
        <v>0</v>
      </c>
      <c r="P129" s="317"/>
      <c r="Q129" s="331"/>
    </row>
    <row r="130" spans="1:17" ht="24" x14ac:dyDescent="0.25">
      <c r="A130" s="857">
        <v>2310</v>
      </c>
      <c r="B130" s="38" t="s">
        <v>126</v>
      </c>
      <c r="C130" s="189">
        <f t="shared" si="100"/>
        <v>9917</v>
      </c>
      <c r="D130" s="128">
        <f t="shared" ref="D130:O130" si="116">SUM(D131:D134)</f>
        <v>9917</v>
      </c>
      <c r="E130" s="86">
        <f t="shared" si="116"/>
        <v>0</v>
      </c>
      <c r="F130" s="315">
        <f t="shared" si="116"/>
        <v>9917</v>
      </c>
      <c r="G130" s="233">
        <f t="shared" si="116"/>
        <v>0</v>
      </c>
      <c r="H130" s="86">
        <f t="shared" si="116"/>
        <v>0</v>
      </c>
      <c r="I130" s="315">
        <f t="shared" si="116"/>
        <v>0</v>
      </c>
      <c r="J130" s="128">
        <f t="shared" si="116"/>
        <v>0</v>
      </c>
      <c r="K130" s="75">
        <f t="shared" si="116"/>
        <v>0</v>
      </c>
      <c r="L130" s="175">
        <f t="shared" si="116"/>
        <v>0</v>
      </c>
      <c r="M130" s="233">
        <f t="shared" si="116"/>
        <v>0</v>
      </c>
      <c r="N130" s="75">
        <f t="shared" si="116"/>
        <v>0</v>
      </c>
      <c r="O130" s="86">
        <f t="shared" si="116"/>
        <v>0</v>
      </c>
      <c r="P130" s="310"/>
      <c r="Q130" s="331"/>
    </row>
    <row r="131" spans="1:17" x14ac:dyDescent="0.25">
      <c r="A131" s="30">
        <v>2311</v>
      </c>
      <c r="B131" s="41" t="s">
        <v>127</v>
      </c>
      <c r="C131" s="190">
        <f t="shared" si="100"/>
        <v>7117</v>
      </c>
      <c r="D131" s="265">
        <v>7117</v>
      </c>
      <c r="E131" s="155"/>
      <c r="F131" s="312">
        <f t="shared" ref="F131:F134" si="117">D131+E131</f>
        <v>7117</v>
      </c>
      <c r="G131" s="230"/>
      <c r="H131" s="155"/>
      <c r="I131" s="312">
        <f t="shared" ref="I131:I134" si="118">G131+H131</f>
        <v>0</v>
      </c>
      <c r="J131" s="265"/>
      <c r="K131" s="43"/>
      <c r="L131" s="93">
        <f t="shared" ref="L131:L134" si="119">J131+K131</f>
        <v>0</v>
      </c>
      <c r="M131" s="230"/>
      <c r="N131" s="43"/>
      <c r="O131" s="87">
        <f t="shared" ref="O131:O134" si="120">M131+N131</f>
        <v>0</v>
      </c>
      <c r="P131" s="311"/>
      <c r="Q131" s="331"/>
    </row>
    <row r="132" spans="1:17" x14ac:dyDescent="0.25">
      <c r="A132" s="30">
        <v>2312</v>
      </c>
      <c r="B132" s="41" t="s">
        <v>128</v>
      </c>
      <c r="C132" s="190">
        <f t="shared" si="100"/>
        <v>2657</v>
      </c>
      <c r="D132" s="265">
        <v>2657</v>
      </c>
      <c r="E132" s="155"/>
      <c r="F132" s="312">
        <f t="shared" si="117"/>
        <v>2657</v>
      </c>
      <c r="G132" s="230"/>
      <c r="H132" s="155"/>
      <c r="I132" s="312">
        <f t="shared" si="118"/>
        <v>0</v>
      </c>
      <c r="J132" s="265"/>
      <c r="K132" s="43"/>
      <c r="L132" s="93">
        <f t="shared" si="119"/>
        <v>0</v>
      </c>
      <c r="M132" s="230"/>
      <c r="N132" s="43"/>
      <c r="O132" s="87">
        <f t="shared" si="120"/>
        <v>0</v>
      </c>
      <c r="P132" s="311"/>
      <c r="Q132" s="331"/>
    </row>
    <row r="133" spans="1:17" hidden="1" x14ac:dyDescent="0.25">
      <c r="A133" s="30">
        <v>2313</v>
      </c>
      <c r="B133" s="41" t="s">
        <v>129</v>
      </c>
      <c r="C133" s="190">
        <f t="shared" si="100"/>
        <v>0</v>
      </c>
      <c r="D133" s="265"/>
      <c r="E133" s="43"/>
      <c r="F133" s="93">
        <f t="shared" si="117"/>
        <v>0</v>
      </c>
      <c r="G133" s="230"/>
      <c r="H133" s="43"/>
      <c r="I133" s="87">
        <f t="shared" si="118"/>
        <v>0</v>
      </c>
      <c r="J133" s="265"/>
      <c r="K133" s="43"/>
      <c r="L133" s="93">
        <f t="shared" si="119"/>
        <v>0</v>
      </c>
      <c r="M133" s="230"/>
      <c r="N133" s="43"/>
      <c r="O133" s="87">
        <f t="shared" si="120"/>
        <v>0</v>
      </c>
      <c r="P133" s="311"/>
      <c r="Q133" s="331"/>
    </row>
    <row r="134" spans="1:17" ht="47.25" customHeight="1" x14ac:dyDescent="0.25">
      <c r="A134" s="30">
        <v>2314</v>
      </c>
      <c r="B134" s="41" t="s">
        <v>307</v>
      </c>
      <c r="C134" s="190">
        <f t="shared" si="100"/>
        <v>143</v>
      </c>
      <c r="D134" s="265">
        <v>143</v>
      </c>
      <c r="E134" s="155"/>
      <c r="F134" s="312">
        <f t="shared" si="117"/>
        <v>143</v>
      </c>
      <c r="G134" s="230"/>
      <c r="H134" s="155"/>
      <c r="I134" s="312">
        <f t="shared" si="118"/>
        <v>0</v>
      </c>
      <c r="J134" s="265"/>
      <c r="K134" s="43"/>
      <c r="L134" s="93">
        <f t="shared" si="119"/>
        <v>0</v>
      </c>
      <c r="M134" s="230"/>
      <c r="N134" s="43"/>
      <c r="O134" s="87">
        <f t="shared" si="120"/>
        <v>0</v>
      </c>
      <c r="P134" s="311"/>
      <c r="Q134" s="331"/>
    </row>
    <row r="135" spans="1:17" x14ac:dyDescent="0.25">
      <c r="A135" s="72">
        <v>2320</v>
      </c>
      <c r="B135" s="41" t="s">
        <v>130</v>
      </c>
      <c r="C135" s="190">
        <f t="shared" si="100"/>
        <v>12146</v>
      </c>
      <c r="D135" s="129">
        <f t="shared" ref="D135" si="121">SUM(D136:D138)</f>
        <v>12146</v>
      </c>
      <c r="E135" s="87">
        <f>SUM(E136:E138)</f>
        <v>0</v>
      </c>
      <c r="F135" s="312">
        <f>SUM(F136:F138)</f>
        <v>12146</v>
      </c>
      <c r="G135" s="231">
        <f t="shared" ref="G135" si="122">SUM(G136:G138)</f>
        <v>0</v>
      </c>
      <c r="H135" s="87">
        <f>SUM(H136:H138)</f>
        <v>0</v>
      </c>
      <c r="I135" s="312">
        <f t="shared" ref="I135:N135" si="123">SUM(I136:I138)</f>
        <v>0</v>
      </c>
      <c r="J135" s="129">
        <f t="shared" si="123"/>
        <v>0</v>
      </c>
      <c r="K135" s="73">
        <f t="shared" si="123"/>
        <v>0</v>
      </c>
      <c r="L135" s="93">
        <f t="shared" si="123"/>
        <v>0</v>
      </c>
      <c r="M135" s="231">
        <f t="shared" si="123"/>
        <v>0</v>
      </c>
      <c r="N135" s="73">
        <f t="shared" si="123"/>
        <v>0</v>
      </c>
      <c r="O135" s="87">
        <f>SUM(O136:O138)</f>
        <v>0</v>
      </c>
      <c r="P135" s="311"/>
      <c r="Q135" s="331"/>
    </row>
    <row r="136" spans="1:17" x14ac:dyDescent="0.25">
      <c r="A136" s="30">
        <v>2321</v>
      </c>
      <c r="B136" s="41" t="s">
        <v>131</v>
      </c>
      <c r="C136" s="190">
        <f t="shared" si="100"/>
        <v>8822</v>
      </c>
      <c r="D136" s="265">
        <v>8822</v>
      </c>
      <c r="E136" s="155"/>
      <c r="F136" s="312">
        <f t="shared" ref="F136:F139" si="124">D136+E136</f>
        <v>8822</v>
      </c>
      <c r="G136" s="230"/>
      <c r="H136" s="155"/>
      <c r="I136" s="312">
        <f t="shared" ref="I136:I139" si="125">G136+H136</f>
        <v>0</v>
      </c>
      <c r="J136" s="265"/>
      <c r="K136" s="43"/>
      <c r="L136" s="93">
        <f t="shared" ref="L136:L139" si="126">J136+K136</f>
        <v>0</v>
      </c>
      <c r="M136" s="230"/>
      <c r="N136" s="43"/>
      <c r="O136" s="87">
        <f t="shared" ref="O136:O139" si="127">M136+N136</f>
        <v>0</v>
      </c>
      <c r="P136" s="311"/>
      <c r="Q136" s="331"/>
    </row>
    <row r="137" spans="1:17" ht="11.25" customHeight="1" x14ac:dyDescent="0.25">
      <c r="A137" s="30">
        <v>2322</v>
      </c>
      <c r="B137" s="41" t="s">
        <v>132</v>
      </c>
      <c r="C137" s="190">
        <f t="shared" si="100"/>
        <v>3324</v>
      </c>
      <c r="D137" s="265">
        <v>3324</v>
      </c>
      <c r="E137" s="155"/>
      <c r="F137" s="312">
        <f t="shared" si="124"/>
        <v>3324</v>
      </c>
      <c r="G137" s="230"/>
      <c r="H137" s="155"/>
      <c r="I137" s="312">
        <f t="shared" si="125"/>
        <v>0</v>
      </c>
      <c r="J137" s="265"/>
      <c r="K137" s="43"/>
      <c r="L137" s="93">
        <f t="shared" si="126"/>
        <v>0</v>
      </c>
      <c r="M137" s="230"/>
      <c r="N137" s="43"/>
      <c r="O137" s="87">
        <f t="shared" si="127"/>
        <v>0</v>
      </c>
      <c r="P137" s="311"/>
      <c r="Q137" s="331"/>
    </row>
    <row r="138" spans="1:17" ht="10.5" hidden="1" customHeight="1" x14ac:dyDescent="0.25">
      <c r="A138" s="30">
        <v>2329</v>
      </c>
      <c r="B138" s="41" t="s">
        <v>133</v>
      </c>
      <c r="C138" s="190">
        <f t="shared" si="100"/>
        <v>0</v>
      </c>
      <c r="D138" s="265"/>
      <c r="E138" s="43"/>
      <c r="F138" s="93">
        <f t="shared" si="124"/>
        <v>0</v>
      </c>
      <c r="G138" s="230"/>
      <c r="H138" s="43"/>
      <c r="I138" s="87">
        <f t="shared" si="125"/>
        <v>0</v>
      </c>
      <c r="J138" s="265"/>
      <c r="K138" s="43"/>
      <c r="L138" s="93">
        <f t="shared" si="126"/>
        <v>0</v>
      </c>
      <c r="M138" s="230"/>
      <c r="N138" s="43"/>
      <c r="O138" s="87">
        <f t="shared" si="127"/>
        <v>0</v>
      </c>
      <c r="P138" s="311"/>
      <c r="Q138" s="331"/>
    </row>
    <row r="139" spans="1:17" hidden="1" x14ac:dyDescent="0.25">
      <c r="A139" s="72">
        <v>2330</v>
      </c>
      <c r="B139" s="41" t="s">
        <v>134</v>
      </c>
      <c r="C139" s="190">
        <f t="shared" si="100"/>
        <v>0</v>
      </c>
      <c r="D139" s="265"/>
      <c r="E139" s="43"/>
      <c r="F139" s="93">
        <f t="shared" si="124"/>
        <v>0</v>
      </c>
      <c r="G139" s="230"/>
      <c r="H139" s="43"/>
      <c r="I139" s="87">
        <f t="shared" si="125"/>
        <v>0</v>
      </c>
      <c r="J139" s="265"/>
      <c r="K139" s="43"/>
      <c r="L139" s="93">
        <f t="shared" si="126"/>
        <v>0</v>
      </c>
      <c r="M139" s="230"/>
      <c r="N139" s="43"/>
      <c r="O139" s="87">
        <f t="shared" si="127"/>
        <v>0</v>
      </c>
      <c r="P139" s="311"/>
      <c r="Q139" s="331"/>
    </row>
    <row r="140" spans="1:17" ht="48" hidden="1" x14ac:dyDescent="0.25">
      <c r="A140" s="72">
        <v>2340</v>
      </c>
      <c r="B140" s="41" t="s">
        <v>135</v>
      </c>
      <c r="C140" s="190">
        <f t="shared" si="100"/>
        <v>0</v>
      </c>
      <c r="D140" s="129">
        <f t="shared" ref="D140" si="128">SUM(D141:D142)</f>
        <v>0</v>
      </c>
      <c r="E140" s="73">
        <f>SUM(E141:E142)</f>
        <v>0</v>
      </c>
      <c r="F140" s="93">
        <f>SUM(F141:F142)</f>
        <v>0</v>
      </c>
      <c r="G140" s="231">
        <f t="shared" ref="G140:N140" si="129">SUM(G141:G142)</f>
        <v>0</v>
      </c>
      <c r="H140" s="73">
        <f t="shared" si="129"/>
        <v>0</v>
      </c>
      <c r="I140" s="87">
        <f t="shared" si="129"/>
        <v>0</v>
      </c>
      <c r="J140" s="129">
        <f t="shared" si="129"/>
        <v>0</v>
      </c>
      <c r="K140" s="73">
        <f t="shared" si="129"/>
        <v>0</v>
      </c>
      <c r="L140" s="93">
        <f t="shared" si="129"/>
        <v>0</v>
      </c>
      <c r="M140" s="231">
        <f t="shared" si="129"/>
        <v>0</v>
      </c>
      <c r="N140" s="73">
        <f t="shared" si="129"/>
        <v>0</v>
      </c>
      <c r="O140" s="87">
        <f>SUM(O141:O142)</f>
        <v>0</v>
      </c>
      <c r="P140" s="311"/>
      <c r="Q140" s="331"/>
    </row>
    <row r="141" spans="1:17" hidden="1" x14ac:dyDescent="0.25">
      <c r="A141" s="30">
        <v>2341</v>
      </c>
      <c r="B141" s="41" t="s">
        <v>136</v>
      </c>
      <c r="C141" s="190">
        <f t="shared" si="100"/>
        <v>0</v>
      </c>
      <c r="D141" s="265"/>
      <c r="E141" s="43"/>
      <c r="F141" s="93">
        <f t="shared" ref="F141:F142" si="130">D141+E141</f>
        <v>0</v>
      </c>
      <c r="G141" s="230"/>
      <c r="H141" s="43"/>
      <c r="I141" s="87">
        <f t="shared" ref="I141:I142" si="131">G141+H141</f>
        <v>0</v>
      </c>
      <c r="J141" s="265"/>
      <c r="K141" s="43"/>
      <c r="L141" s="93">
        <f t="shared" ref="L141:L142" si="132">J141+K141</f>
        <v>0</v>
      </c>
      <c r="M141" s="230"/>
      <c r="N141" s="43"/>
      <c r="O141" s="87">
        <f t="shared" ref="O141:O142" si="133">M141+N141</f>
        <v>0</v>
      </c>
      <c r="P141" s="311"/>
      <c r="Q141" s="331"/>
    </row>
    <row r="142" spans="1:17" ht="24" hidden="1" x14ac:dyDescent="0.25">
      <c r="A142" s="30">
        <v>2344</v>
      </c>
      <c r="B142" s="41" t="s">
        <v>137</v>
      </c>
      <c r="C142" s="190">
        <f t="shared" si="100"/>
        <v>0</v>
      </c>
      <c r="D142" s="265"/>
      <c r="E142" s="43"/>
      <c r="F142" s="93">
        <f t="shared" si="130"/>
        <v>0</v>
      </c>
      <c r="G142" s="230"/>
      <c r="H142" s="43"/>
      <c r="I142" s="87">
        <f t="shared" si="131"/>
        <v>0</v>
      </c>
      <c r="J142" s="265"/>
      <c r="K142" s="43"/>
      <c r="L142" s="93">
        <f t="shared" si="132"/>
        <v>0</v>
      </c>
      <c r="M142" s="230"/>
      <c r="N142" s="43"/>
      <c r="O142" s="87">
        <f t="shared" si="133"/>
        <v>0</v>
      </c>
      <c r="P142" s="311"/>
      <c r="Q142" s="331"/>
    </row>
    <row r="143" spans="1:17" ht="24" x14ac:dyDescent="0.25">
      <c r="A143" s="70">
        <v>2350</v>
      </c>
      <c r="B143" s="55" t="s">
        <v>138</v>
      </c>
      <c r="C143" s="195">
        <f t="shared" si="100"/>
        <v>2287</v>
      </c>
      <c r="D143" s="82">
        <f t="shared" ref="D143" si="134">SUM(D144:D149)</f>
        <v>2287</v>
      </c>
      <c r="E143" s="153">
        <f>SUM(E144:E149)</f>
        <v>0</v>
      </c>
      <c r="F143" s="309">
        <f>SUM(F144:F149)</f>
        <v>2287</v>
      </c>
      <c r="G143" s="229">
        <f t="shared" ref="G143:N143" si="135">SUM(G144:G149)</f>
        <v>0</v>
      </c>
      <c r="H143" s="153">
        <f t="shared" si="135"/>
        <v>0</v>
      </c>
      <c r="I143" s="309">
        <f t="shared" si="135"/>
        <v>0</v>
      </c>
      <c r="J143" s="82">
        <f t="shared" si="135"/>
        <v>0</v>
      </c>
      <c r="K143" s="71">
        <f t="shared" si="135"/>
        <v>0</v>
      </c>
      <c r="L143" s="172">
        <f t="shared" si="135"/>
        <v>0</v>
      </c>
      <c r="M143" s="229">
        <f t="shared" si="135"/>
        <v>0</v>
      </c>
      <c r="N143" s="71">
        <f t="shared" si="135"/>
        <v>0</v>
      </c>
      <c r="O143" s="153">
        <f>SUM(O144:O149)</f>
        <v>0</v>
      </c>
      <c r="P143" s="313"/>
      <c r="Q143" s="331"/>
    </row>
    <row r="144" spans="1:17" hidden="1" x14ac:dyDescent="0.25">
      <c r="A144" s="27">
        <v>2351</v>
      </c>
      <c r="B144" s="38" t="s">
        <v>139</v>
      </c>
      <c r="C144" s="189">
        <f t="shared" si="100"/>
        <v>0</v>
      </c>
      <c r="D144" s="264"/>
      <c r="E144" s="40"/>
      <c r="F144" s="175">
        <f t="shared" ref="F144:F149" si="136">D144+E144</f>
        <v>0</v>
      </c>
      <c r="G144" s="220"/>
      <c r="H144" s="40"/>
      <c r="I144" s="86">
        <f t="shared" ref="I144:I149" si="137">G144+H144</f>
        <v>0</v>
      </c>
      <c r="J144" s="264"/>
      <c r="K144" s="40"/>
      <c r="L144" s="175">
        <f t="shared" ref="L144:L149" si="138">J144+K144</f>
        <v>0</v>
      </c>
      <c r="M144" s="220"/>
      <c r="N144" s="40"/>
      <c r="O144" s="86">
        <f t="shared" ref="O144:O149" si="139">M144+N144</f>
        <v>0</v>
      </c>
      <c r="P144" s="310"/>
      <c r="Q144" s="331"/>
    </row>
    <row r="145" spans="1:17" ht="11.25" customHeight="1" x14ac:dyDescent="0.25">
      <c r="A145" s="30">
        <v>2352</v>
      </c>
      <c r="B145" s="41" t="s">
        <v>140</v>
      </c>
      <c r="C145" s="190">
        <f t="shared" si="100"/>
        <v>1200</v>
      </c>
      <c r="D145" s="265">
        <v>1200</v>
      </c>
      <c r="E145" s="155"/>
      <c r="F145" s="312">
        <f t="shared" si="136"/>
        <v>1200</v>
      </c>
      <c r="G145" s="230"/>
      <c r="H145" s="155"/>
      <c r="I145" s="312">
        <f t="shared" si="137"/>
        <v>0</v>
      </c>
      <c r="J145" s="265"/>
      <c r="K145" s="43"/>
      <c r="L145" s="93">
        <f t="shared" si="138"/>
        <v>0</v>
      </c>
      <c r="M145" s="230"/>
      <c r="N145" s="43"/>
      <c r="O145" s="87">
        <f t="shared" si="139"/>
        <v>0</v>
      </c>
      <c r="P145" s="311"/>
      <c r="Q145" s="331"/>
    </row>
    <row r="146" spans="1:17" ht="24" hidden="1" x14ac:dyDescent="0.25">
      <c r="A146" s="30">
        <v>2353</v>
      </c>
      <c r="B146" s="41" t="s">
        <v>141</v>
      </c>
      <c r="C146" s="190">
        <f t="shared" si="100"/>
        <v>0</v>
      </c>
      <c r="D146" s="265"/>
      <c r="E146" s="43"/>
      <c r="F146" s="93">
        <f t="shared" si="136"/>
        <v>0</v>
      </c>
      <c r="G146" s="230"/>
      <c r="H146" s="43"/>
      <c r="I146" s="87">
        <f t="shared" si="137"/>
        <v>0</v>
      </c>
      <c r="J146" s="265"/>
      <c r="K146" s="43"/>
      <c r="L146" s="93">
        <f t="shared" si="138"/>
        <v>0</v>
      </c>
      <c r="M146" s="230"/>
      <c r="N146" s="43"/>
      <c r="O146" s="87">
        <f t="shared" si="139"/>
        <v>0</v>
      </c>
      <c r="P146" s="311"/>
      <c r="Q146" s="331"/>
    </row>
    <row r="147" spans="1:17" ht="24" x14ac:dyDescent="0.25">
      <c r="A147" s="30">
        <v>2354</v>
      </c>
      <c r="B147" s="41" t="s">
        <v>142</v>
      </c>
      <c r="C147" s="190">
        <f t="shared" si="100"/>
        <v>817</v>
      </c>
      <c r="D147" s="265">
        <v>817</v>
      </c>
      <c r="E147" s="155"/>
      <c r="F147" s="312">
        <f t="shared" si="136"/>
        <v>817</v>
      </c>
      <c r="G147" s="230"/>
      <c r="H147" s="155"/>
      <c r="I147" s="312">
        <f t="shared" si="137"/>
        <v>0</v>
      </c>
      <c r="J147" s="265"/>
      <c r="K147" s="43"/>
      <c r="L147" s="93">
        <f t="shared" si="138"/>
        <v>0</v>
      </c>
      <c r="M147" s="230"/>
      <c r="N147" s="43"/>
      <c r="O147" s="87">
        <f t="shared" si="139"/>
        <v>0</v>
      </c>
      <c r="P147" s="311"/>
      <c r="Q147" s="331"/>
    </row>
    <row r="148" spans="1:17" ht="23.25" customHeight="1" x14ac:dyDescent="0.25">
      <c r="A148" s="30">
        <v>2355</v>
      </c>
      <c r="B148" s="41" t="s">
        <v>143</v>
      </c>
      <c r="C148" s="190">
        <f t="shared" si="100"/>
        <v>270</v>
      </c>
      <c r="D148" s="265">
        <v>270</v>
      </c>
      <c r="E148" s="155"/>
      <c r="F148" s="312">
        <f t="shared" si="136"/>
        <v>270</v>
      </c>
      <c r="G148" s="230"/>
      <c r="H148" s="155"/>
      <c r="I148" s="312">
        <f t="shared" si="137"/>
        <v>0</v>
      </c>
      <c r="J148" s="265"/>
      <c r="K148" s="43"/>
      <c r="L148" s="93">
        <f t="shared" si="138"/>
        <v>0</v>
      </c>
      <c r="M148" s="230"/>
      <c r="N148" s="43"/>
      <c r="O148" s="87">
        <f t="shared" si="139"/>
        <v>0</v>
      </c>
      <c r="P148" s="311"/>
      <c r="Q148" s="331"/>
    </row>
    <row r="149" spans="1:17" ht="24" hidden="1" x14ac:dyDescent="0.25">
      <c r="A149" s="30">
        <v>2359</v>
      </c>
      <c r="B149" s="41" t="s">
        <v>144</v>
      </c>
      <c r="C149" s="190">
        <f t="shared" si="100"/>
        <v>0</v>
      </c>
      <c r="D149" s="265"/>
      <c r="E149" s="43"/>
      <c r="F149" s="93">
        <f t="shared" si="136"/>
        <v>0</v>
      </c>
      <c r="G149" s="230"/>
      <c r="H149" s="43"/>
      <c r="I149" s="87">
        <f t="shared" si="137"/>
        <v>0</v>
      </c>
      <c r="J149" s="265"/>
      <c r="K149" s="43"/>
      <c r="L149" s="93">
        <f t="shared" si="138"/>
        <v>0</v>
      </c>
      <c r="M149" s="230"/>
      <c r="N149" s="43"/>
      <c r="O149" s="87">
        <f t="shared" si="139"/>
        <v>0</v>
      </c>
      <c r="P149" s="311"/>
      <c r="Q149" s="331"/>
    </row>
    <row r="150" spans="1:17" ht="24.75" hidden="1" customHeight="1" x14ac:dyDescent="0.25">
      <c r="A150" s="72">
        <v>2360</v>
      </c>
      <c r="B150" s="41" t="s">
        <v>145</v>
      </c>
      <c r="C150" s="190">
        <f t="shared" si="100"/>
        <v>0</v>
      </c>
      <c r="D150" s="129">
        <f t="shared" ref="D150" si="140">SUM(D151:D157)</f>
        <v>0</v>
      </c>
      <c r="E150" s="73">
        <f>SUM(E151:E157)</f>
        <v>0</v>
      </c>
      <c r="F150" s="93">
        <f>SUM(F151:F157)</f>
        <v>0</v>
      </c>
      <c r="G150" s="231">
        <f t="shared" ref="G150:N150" si="141">SUM(G151:G157)</f>
        <v>0</v>
      </c>
      <c r="H150" s="73">
        <f t="shared" si="141"/>
        <v>0</v>
      </c>
      <c r="I150" s="87">
        <f t="shared" si="141"/>
        <v>0</v>
      </c>
      <c r="J150" s="129">
        <f t="shared" si="141"/>
        <v>0</v>
      </c>
      <c r="K150" s="73">
        <f t="shared" si="141"/>
        <v>0</v>
      </c>
      <c r="L150" s="93">
        <f t="shared" si="141"/>
        <v>0</v>
      </c>
      <c r="M150" s="231">
        <f t="shared" si="141"/>
        <v>0</v>
      </c>
      <c r="N150" s="73">
        <f t="shared" si="141"/>
        <v>0</v>
      </c>
      <c r="O150" s="87">
        <f>SUM(O151:O157)</f>
        <v>0</v>
      </c>
      <c r="P150" s="311"/>
      <c r="Q150" s="331"/>
    </row>
    <row r="151" spans="1:17" hidden="1" x14ac:dyDescent="0.25">
      <c r="A151" s="29">
        <v>2361</v>
      </c>
      <c r="B151" s="41" t="s">
        <v>146</v>
      </c>
      <c r="C151" s="190">
        <f t="shared" si="100"/>
        <v>0</v>
      </c>
      <c r="D151" s="265"/>
      <c r="E151" s="43"/>
      <c r="F151" s="93">
        <f t="shared" ref="F151:F158" si="142">D151+E151</f>
        <v>0</v>
      </c>
      <c r="G151" s="230"/>
      <c r="H151" s="43"/>
      <c r="I151" s="87">
        <f t="shared" ref="I151:I158" si="143">G151+H151</f>
        <v>0</v>
      </c>
      <c r="J151" s="265"/>
      <c r="K151" s="43"/>
      <c r="L151" s="93">
        <f t="shared" ref="L151:L158" si="144">J151+K151</f>
        <v>0</v>
      </c>
      <c r="M151" s="230"/>
      <c r="N151" s="43"/>
      <c r="O151" s="87">
        <f t="shared" ref="O151:O158" si="145">M151+N151</f>
        <v>0</v>
      </c>
      <c r="P151" s="311"/>
      <c r="Q151" s="331"/>
    </row>
    <row r="152" spans="1:17" ht="24" hidden="1" x14ac:dyDescent="0.25">
      <c r="A152" s="29">
        <v>2362</v>
      </c>
      <c r="B152" s="41" t="s">
        <v>147</v>
      </c>
      <c r="C152" s="190">
        <f t="shared" si="100"/>
        <v>0</v>
      </c>
      <c r="D152" s="265"/>
      <c r="E152" s="43"/>
      <c r="F152" s="93">
        <f t="shared" si="142"/>
        <v>0</v>
      </c>
      <c r="G152" s="230"/>
      <c r="H152" s="43"/>
      <c r="I152" s="87">
        <f t="shared" si="143"/>
        <v>0</v>
      </c>
      <c r="J152" s="265"/>
      <c r="K152" s="43"/>
      <c r="L152" s="93">
        <f t="shared" si="144"/>
        <v>0</v>
      </c>
      <c r="M152" s="230"/>
      <c r="N152" s="43"/>
      <c r="O152" s="87">
        <f t="shared" si="145"/>
        <v>0</v>
      </c>
      <c r="P152" s="311"/>
      <c r="Q152" s="331"/>
    </row>
    <row r="153" spans="1:17" hidden="1" x14ac:dyDescent="0.25">
      <c r="A153" s="29">
        <v>2363</v>
      </c>
      <c r="B153" s="41" t="s">
        <v>148</v>
      </c>
      <c r="C153" s="190">
        <f t="shared" si="100"/>
        <v>0</v>
      </c>
      <c r="D153" s="265"/>
      <c r="E153" s="43"/>
      <c r="F153" s="93">
        <f t="shared" si="142"/>
        <v>0</v>
      </c>
      <c r="G153" s="230"/>
      <c r="H153" s="43"/>
      <c r="I153" s="87">
        <f t="shared" si="143"/>
        <v>0</v>
      </c>
      <c r="J153" s="265"/>
      <c r="K153" s="43"/>
      <c r="L153" s="93">
        <f t="shared" si="144"/>
        <v>0</v>
      </c>
      <c r="M153" s="230"/>
      <c r="N153" s="43"/>
      <c r="O153" s="87">
        <f t="shared" si="145"/>
        <v>0</v>
      </c>
      <c r="P153" s="311"/>
      <c r="Q153" s="331"/>
    </row>
    <row r="154" spans="1:17" hidden="1" x14ac:dyDescent="0.25">
      <c r="A154" s="29">
        <v>2364</v>
      </c>
      <c r="B154" s="41" t="s">
        <v>149</v>
      </c>
      <c r="C154" s="190">
        <f t="shared" si="100"/>
        <v>0</v>
      </c>
      <c r="D154" s="265"/>
      <c r="E154" s="43"/>
      <c r="F154" s="93">
        <f t="shared" si="142"/>
        <v>0</v>
      </c>
      <c r="G154" s="230"/>
      <c r="H154" s="43"/>
      <c r="I154" s="87">
        <f t="shared" si="143"/>
        <v>0</v>
      </c>
      <c r="J154" s="265"/>
      <c r="K154" s="43"/>
      <c r="L154" s="93">
        <f t="shared" si="144"/>
        <v>0</v>
      </c>
      <c r="M154" s="230"/>
      <c r="N154" s="43"/>
      <c r="O154" s="87">
        <f t="shared" si="145"/>
        <v>0</v>
      </c>
      <c r="P154" s="311"/>
      <c r="Q154" s="331"/>
    </row>
    <row r="155" spans="1:17" ht="12.75" hidden="1" customHeight="1" x14ac:dyDescent="0.25">
      <c r="A155" s="29">
        <v>2365</v>
      </c>
      <c r="B155" s="41" t="s">
        <v>150</v>
      </c>
      <c r="C155" s="190">
        <f t="shared" si="100"/>
        <v>0</v>
      </c>
      <c r="D155" s="265"/>
      <c r="E155" s="43"/>
      <c r="F155" s="93">
        <f t="shared" si="142"/>
        <v>0</v>
      </c>
      <c r="G155" s="230"/>
      <c r="H155" s="43"/>
      <c r="I155" s="87">
        <f t="shared" si="143"/>
        <v>0</v>
      </c>
      <c r="J155" s="265"/>
      <c r="K155" s="43"/>
      <c r="L155" s="93">
        <f t="shared" si="144"/>
        <v>0</v>
      </c>
      <c r="M155" s="230"/>
      <c r="N155" s="43"/>
      <c r="O155" s="87">
        <f t="shared" si="145"/>
        <v>0</v>
      </c>
      <c r="P155" s="311"/>
      <c r="Q155" s="331"/>
    </row>
    <row r="156" spans="1:17" ht="36" hidden="1" x14ac:dyDescent="0.25">
      <c r="A156" s="29">
        <v>2366</v>
      </c>
      <c r="B156" s="41" t="s">
        <v>151</v>
      </c>
      <c r="C156" s="190">
        <f t="shared" si="100"/>
        <v>0</v>
      </c>
      <c r="D156" s="265"/>
      <c r="E156" s="43"/>
      <c r="F156" s="93">
        <f t="shared" si="142"/>
        <v>0</v>
      </c>
      <c r="G156" s="230"/>
      <c r="H156" s="43"/>
      <c r="I156" s="87">
        <f t="shared" si="143"/>
        <v>0</v>
      </c>
      <c r="J156" s="265"/>
      <c r="K156" s="43"/>
      <c r="L156" s="93">
        <f t="shared" si="144"/>
        <v>0</v>
      </c>
      <c r="M156" s="230"/>
      <c r="N156" s="43"/>
      <c r="O156" s="87">
        <f t="shared" si="145"/>
        <v>0</v>
      </c>
      <c r="P156" s="311"/>
      <c r="Q156" s="331"/>
    </row>
    <row r="157" spans="1:17" ht="48" hidden="1" x14ac:dyDescent="0.25">
      <c r="A157" s="29">
        <v>2369</v>
      </c>
      <c r="B157" s="41" t="s">
        <v>152</v>
      </c>
      <c r="C157" s="190">
        <f t="shared" si="100"/>
        <v>0</v>
      </c>
      <c r="D157" s="265"/>
      <c r="E157" s="43"/>
      <c r="F157" s="93">
        <f t="shared" si="142"/>
        <v>0</v>
      </c>
      <c r="G157" s="230"/>
      <c r="H157" s="43"/>
      <c r="I157" s="87">
        <f t="shared" si="143"/>
        <v>0</v>
      </c>
      <c r="J157" s="265"/>
      <c r="K157" s="43"/>
      <c r="L157" s="93">
        <f t="shared" si="144"/>
        <v>0</v>
      </c>
      <c r="M157" s="230"/>
      <c r="N157" s="43"/>
      <c r="O157" s="87">
        <f t="shared" si="145"/>
        <v>0</v>
      </c>
      <c r="P157" s="311"/>
      <c r="Q157" s="331"/>
    </row>
    <row r="158" spans="1:17" hidden="1" x14ac:dyDescent="0.25">
      <c r="A158" s="70">
        <v>2370</v>
      </c>
      <c r="B158" s="55" t="s">
        <v>153</v>
      </c>
      <c r="C158" s="195">
        <f t="shared" si="100"/>
        <v>0</v>
      </c>
      <c r="D158" s="262"/>
      <c r="E158" s="74"/>
      <c r="F158" s="172">
        <f t="shared" si="142"/>
        <v>0</v>
      </c>
      <c r="G158" s="232"/>
      <c r="H158" s="74"/>
      <c r="I158" s="153">
        <f t="shared" si="143"/>
        <v>0</v>
      </c>
      <c r="J158" s="262"/>
      <c r="K158" s="74"/>
      <c r="L158" s="172">
        <f t="shared" si="144"/>
        <v>0</v>
      </c>
      <c r="M158" s="232"/>
      <c r="N158" s="74"/>
      <c r="O158" s="153">
        <f t="shared" si="145"/>
        <v>0</v>
      </c>
      <c r="P158" s="313"/>
      <c r="Q158" s="331"/>
    </row>
    <row r="159" spans="1:17" hidden="1" x14ac:dyDescent="0.25">
      <c r="A159" s="70">
        <v>2380</v>
      </c>
      <c r="B159" s="55" t="s">
        <v>154</v>
      </c>
      <c r="C159" s="195">
        <f t="shared" si="100"/>
        <v>0</v>
      </c>
      <c r="D159" s="82">
        <f t="shared" ref="D159:E159" si="146">SUM(D160:D161)</f>
        <v>0</v>
      </c>
      <c r="E159" s="71">
        <f t="shared" si="146"/>
        <v>0</v>
      </c>
      <c r="F159" s="172">
        <f>SUM(F160:F161)</f>
        <v>0</v>
      </c>
      <c r="G159" s="229">
        <f t="shared" ref="G159:N159" si="147">SUM(G160:G161)</f>
        <v>0</v>
      </c>
      <c r="H159" s="71">
        <f t="shared" si="147"/>
        <v>0</v>
      </c>
      <c r="I159" s="153">
        <f t="shared" si="147"/>
        <v>0</v>
      </c>
      <c r="J159" s="82">
        <f t="shared" si="147"/>
        <v>0</v>
      </c>
      <c r="K159" s="71">
        <f t="shared" si="147"/>
        <v>0</v>
      </c>
      <c r="L159" s="172">
        <f t="shared" si="147"/>
        <v>0</v>
      </c>
      <c r="M159" s="229">
        <f t="shared" si="147"/>
        <v>0</v>
      </c>
      <c r="N159" s="71">
        <f t="shared" si="147"/>
        <v>0</v>
      </c>
      <c r="O159" s="153">
        <f>SUM(O160:O161)</f>
        <v>0</v>
      </c>
      <c r="P159" s="313"/>
      <c r="Q159" s="331"/>
    </row>
    <row r="160" spans="1:17" hidden="1" x14ac:dyDescent="0.25">
      <c r="A160" s="26">
        <v>2381</v>
      </c>
      <c r="B160" s="38" t="s">
        <v>155</v>
      </c>
      <c r="C160" s="189">
        <f t="shared" si="100"/>
        <v>0</v>
      </c>
      <c r="D160" s="264"/>
      <c r="E160" s="40"/>
      <c r="F160" s="175">
        <f t="shared" ref="F160:F163" si="148">D160+E160</f>
        <v>0</v>
      </c>
      <c r="G160" s="220"/>
      <c r="H160" s="40"/>
      <c r="I160" s="86">
        <f t="shared" ref="I160:I163" si="149">G160+H160</f>
        <v>0</v>
      </c>
      <c r="J160" s="264"/>
      <c r="K160" s="40"/>
      <c r="L160" s="175">
        <f t="shared" ref="L160:L163" si="150">J160+K160</f>
        <v>0</v>
      </c>
      <c r="M160" s="220"/>
      <c r="N160" s="40"/>
      <c r="O160" s="86">
        <f t="shared" ref="O160:O163" si="151">M160+N160</f>
        <v>0</v>
      </c>
      <c r="P160" s="310"/>
      <c r="Q160" s="331"/>
    </row>
    <row r="161" spans="1:17" ht="24" hidden="1" x14ac:dyDescent="0.25">
      <c r="A161" s="29">
        <v>2389</v>
      </c>
      <c r="B161" s="41" t="s">
        <v>156</v>
      </c>
      <c r="C161" s="190">
        <f t="shared" si="100"/>
        <v>0</v>
      </c>
      <c r="D161" s="265"/>
      <c r="E161" s="43"/>
      <c r="F161" s="93">
        <f t="shared" si="148"/>
        <v>0</v>
      </c>
      <c r="G161" s="230"/>
      <c r="H161" s="43"/>
      <c r="I161" s="87">
        <f t="shared" si="149"/>
        <v>0</v>
      </c>
      <c r="J161" s="265"/>
      <c r="K161" s="43"/>
      <c r="L161" s="93">
        <f t="shared" si="150"/>
        <v>0</v>
      </c>
      <c r="M161" s="230"/>
      <c r="N161" s="43"/>
      <c r="O161" s="87">
        <f t="shared" si="151"/>
        <v>0</v>
      </c>
      <c r="P161" s="311"/>
      <c r="Q161" s="331"/>
    </row>
    <row r="162" spans="1:17" hidden="1" x14ac:dyDescent="0.25">
      <c r="A162" s="70">
        <v>2390</v>
      </c>
      <c r="B162" s="55" t="s">
        <v>157</v>
      </c>
      <c r="C162" s="195">
        <f t="shared" si="100"/>
        <v>0</v>
      </c>
      <c r="D162" s="262"/>
      <c r="E162" s="74"/>
      <c r="F162" s="172">
        <f t="shared" si="148"/>
        <v>0</v>
      </c>
      <c r="G162" s="232"/>
      <c r="H162" s="74"/>
      <c r="I162" s="153">
        <f t="shared" si="149"/>
        <v>0</v>
      </c>
      <c r="J162" s="262"/>
      <c r="K162" s="74"/>
      <c r="L162" s="172">
        <f t="shared" si="150"/>
        <v>0</v>
      </c>
      <c r="M162" s="232"/>
      <c r="N162" s="74"/>
      <c r="O162" s="153">
        <f t="shared" si="151"/>
        <v>0</v>
      </c>
      <c r="P162" s="313"/>
      <c r="Q162" s="331"/>
    </row>
    <row r="163" spans="1:17" hidden="1" x14ac:dyDescent="0.25">
      <c r="A163" s="34">
        <v>2400</v>
      </c>
      <c r="B163" s="69" t="s">
        <v>158</v>
      </c>
      <c r="C163" s="188">
        <f t="shared" si="100"/>
        <v>0</v>
      </c>
      <c r="D163" s="249"/>
      <c r="E163" s="76"/>
      <c r="F163" s="174">
        <f t="shared" si="148"/>
        <v>0</v>
      </c>
      <c r="G163" s="234"/>
      <c r="H163" s="76"/>
      <c r="I163" s="120">
        <f t="shared" si="149"/>
        <v>0</v>
      </c>
      <c r="J163" s="249"/>
      <c r="K163" s="76"/>
      <c r="L163" s="174">
        <f t="shared" si="150"/>
        <v>0</v>
      </c>
      <c r="M163" s="234"/>
      <c r="N163" s="76"/>
      <c r="O163" s="120">
        <f t="shared" si="151"/>
        <v>0</v>
      </c>
      <c r="P163" s="317"/>
      <c r="Q163" s="331"/>
    </row>
    <row r="164" spans="1:17" ht="24" x14ac:dyDescent="0.25">
      <c r="A164" s="34">
        <v>2500</v>
      </c>
      <c r="B164" s="69" t="s">
        <v>159</v>
      </c>
      <c r="C164" s="188">
        <f t="shared" si="100"/>
        <v>180</v>
      </c>
      <c r="D164" s="127">
        <f t="shared" ref="D164:E164" si="152">SUM(D165,D170)</f>
        <v>180</v>
      </c>
      <c r="E164" s="120">
        <f t="shared" si="152"/>
        <v>0</v>
      </c>
      <c r="F164" s="314">
        <f>SUM(F165,F170)</f>
        <v>180</v>
      </c>
      <c r="G164" s="228">
        <f t="shared" ref="G164:O164" si="153">SUM(G165,G170)</f>
        <v>0</v>
      </c>
      <c r="H164" s="120">
        <f t="shared" si="153"/>
        <v>0</v>
      </c>
      <c r="I164" s="314">
        <f t="shared" si="153"/>
        <v>0</v>
      </c>
      <c r="J164" s="127">
        <f t="shared" si="153"/>
        <v>0</v>
      </c>
      <c r="K164" s="36">
        <f t="shared" si="153"/>
        <v>0</v>
      </c>
      <c r="L164" s="174">
        <f t="shared" si="153"/>
        <v>0</v>
      </c>
      <c r="M164" s="228">
        <f t="shared" si="153"/>
        <v>0</v>
      </c>
      <c r="N164" s="36">
        <f t="shared" si="153"/>
        <v>0</v>
      </c>
      <c r="O164" s="120">
        <f t="shared" si="153"/>
        <v>0</v>
      </c>
      <c r="P164" s="440"/>
      <c r="Q164" s="331"/>
    </row>
    <row r="165" spans="1:17" ht="15.75" customHeight="1" x14ac:dyDescent="0.25">
      <c r="A165" s="857">
        <v>2510</v>
      </c>
      <c r="B165" s="38" t="s">
        <v>160</v>
      </c>
      <c r="C165" s="189">
        <f t="shared" si="100"/>
        <v>180</v>
      </c>
      <c r="D165" s="128">
        <f t="shared" ref="D165:E165" si="154">SUM(D166:D169)</f>
        <v>180</v>
      </c>
      <c r="E165" s="86">
        <f t="shared" si="154"/>
        <v>0</v>
      </c>
      <c r="F165" s="315">
        <f>SUM(F166:F169)</f>
        <v>180</v>
      </c>
      <c r="G165" s="233">
        <f t="shared" ref="G165:O165" si="155">SUM(G166:G169)</f>
        <v>0</v>
      </c>
      <c r="H165" s="86">
        <f t="shared" si="155"/>
        <v>0</v>
      </c>
      <c r="I165" s="315">
        <f t="shared" si="155"/>
        <v>0</v>
      </c>
      <c r="J165" s="128">
        <f t="shared" si="155"/>
        <v>0</v>
      </c>
      <c r="K165" s="75">
        <f t="shared" si="155"/>
        <v>0</v>
      </c>
      <c r="L165" s="175">
        <f t="shared" si="155"/>
        <v>0</v>
      </c>
      <c r="M165" s="233">
        <f t="shared" si="155"/>
        <v>0</v>
      </c>
      <c r="N165" s="75">
        <f t="shared" si="155"/>
        <v>0</v>
      </c>
      <c r="O165" s="158">
        <f t="shared" si="155"/>
        <v>0</v>
      </c>
      <c r="P165" s="323"/>
      <c r="Q165" s="331"/>
    </row>
    <row r="166" spans="1:17" ht="24" hidden="1" x14ac:dyDescent="0.25">
      <c r="A166" s="30">
        <v>2512</v>
      </c>
      <c r="B166" s="41" t="s">
        <v>161</v>
      </c>
      <c r="C166" s="190">
        <f t="shared" si="100"/>
        <v>0</v>
      </c>
      <c r="D166" s="265"/>
      <c r="E166" s="43"/>
      <c r="F166" s="93">
        <f t="shared" ref="F166:F171" si="156">D166+E166</f>
        <v>0</v>
      </c>
      <c r="G166" s="230"/>
      <c r="H166" s="43"/>
      <c r="I166" s="87">
        <f t="shared" ref="I166:I171" si="157">G166+H166</f>
        <v>0</v>
      </c>
      <c r="J166" s="265"/>
      <c r="K166" s="43"/>
      <c r="L166" s="93">
        <f t="shared" ref="L166:L171" si="158">J166+K166</f>
        <v>0</v>
      </c>
      <c r="M166" s="230"/>
      <c r="N166" s="43"/>
      <c r="O166" s="87">
        <f t="shared" ref="O166:O171" si="159">M166+N166</f>
        <v>0</v>
      </c>
      <c r="P166" s="311"/>
      <c r="Q166" s="331"/>
    </row>
    <row r="167" spans="1:17" ht="36" hidden="1" x14ac:dyDescent="0.25">
      <c r="A167" s="30">
        <v>2513</v>
      </c>
      <c r="B167" s="41" t="s">
        <v>162</v>
      </c>
      <c r="C167" s="190">
        <f t="shared" si="100"/>
        <v>0</v>
      </c>
      <c r="D167" s="265"/>
      <c r="E167" s="43"/>
      <c r="F167" s="93">
        <f t="shared" si="156"/>
        <v>0</v>
      </c>
      <c r="G167" s="230"/>
      <c r="H167" s="43"/>
      <c r="I167" s="87">
        <f t="shared" si="157"/>
        <v>0</v>
      </c>
      <c r="J167" s="265"/>
      <c r="K167" s="43"/>
      <c r="L167" s="93">
        <f t="shared" si="158"/>
        <v>0</v>
      </c>
      <c r="M167" s="230"/>
      <c r="N167" s="43"/>
      <c r="O167" s="87">
        <f t="shared" si="159"/>
        <v>0</v>
      </c>
      <c r="P167" s="311"/>
      <c r="Q167" s="331"/>
    </row>
    <row r="168" spans="1:17" ht="24" hidden="1" x14ac:dyDescent="0.25">
      <c r="A168" s="30">
        <v>2515</v>
      </c>
      <c r="B168" s="41" t="s">
        <v>163</v>
      </c>
      <c r="C168" s="190">
        <f t="shared" si="100"/>
        <v>0</v>
      </c>
      <c r="D168" s="265"/>
      <c r="E168" s="43"/>
      <c r="F168" s="93">
        <f t="shared" si="156"/>
        <v>0</v>
      </c>
      <c r="G168" s="230"/>
      <c r="H168" s="43"/>
      <c r="I168" s="87">
        <f t="shared" si="157"/>
        <v>0</v>
      </c>
      <c r="J168" s="265"/>
      <c r="K168" s="43"/>
      <c r="L168" s="93">
        <f t="shared" si="158"/>
        <v>0</v>
      </c>
      <c r="M168" s="230"/>
      <c r="N168" s="43"/>
      <c r="O168" s="87">
        <f t="shared" si="159"/>
        <v>0</v>
      </c>
      <c r="P168" s="311"/>
      <c r="Q168" s="331"/>
    </row>
    <row r="169" spans="1:17" ht="22.5" customHeight="1" x14ac:dyDescent="0.25">
      <c r="A169" s="30">
        <v>2519</v>
      </c>
      <c r="B169" s="41" t="s">
        <v>164</v>
      </c>
      <c r="C169" s="190">
        <f t="shared" si="100"/>
        <v>180</v>
      </c>
      <c r="D169" s="265">
        <v>180</v>
      </c>
      <c r="E169" s="155"/>
      <c r="F169" s="312">
        <f t="shared" si="156"/>
        <v>180</v>
      </c>
      <c r="G169" s="230"/>
      <c r="H169" s="155"/>
      <c r="I169" s="312">
        <f t="shared" si="157"/>
        <v>0</v>
      </c>
      <c r="J169" s="265"/>
      <c r="K169" s="43"/>
      <c r="L169" s="93">
        <f t="shared" si="158"/>
        <v>0</v>
      </c>
      <c r="M169" s="230"/>
      <c r="N169" s="43"/>
      <c r="O169" s="87">
        <f t="shared" si="159"/>
        <v>0</v>
      </c>
      <c r="P169" s="311"/>
      <c r="Q169" s="331"/>
    </row>
    <row r="170" spans="1:17" ht="24" hidden="1" x14ac:dyDescent="0.25">
      <c r="A170" s="72">
        <v>2520</v>
      </c>
      <c r="B170" s="41" t="s">
        <v>165</v>
      </c>
      <c r="C170" s="190">
        <f t="shared" si="100"/>
        <v>0</v>
      </c>
      <c r="D170" s="265"/>
      <c r="E170" s="43"/>
      <c r="F170" s="93">
        <f t="shared" si="156"/>
        <v>0</v>
      </c>
      <c r="G170" s="230"/>
      <c r="H170" s="43"/>
      <c r="I170" s="87">
        <f t="shared" si="157"/>
        <v>0</v>
      </c>
      <c r="J170" s="265"/>
      <c r="K170" s="43"/>
      <c r="L170" s="93">
        <f t="shared" si="158"/>
        <v>0</v>
      </c>
      <c r="M170" s="230"/>
      <c r="N170" s="43"/>
      <c r="O170" s="87">
        <f t="shared" si="159"/>
        <v>0</v>
      </c>
      <c r="P170" s="311"/>
      <c r="Q170" s="331"/>
    </row>
    <row r="171" spans="1:17" s="77" customFormat="1" ht="0.75" hidden="1" customHeight="1" x14ac:dyDescent="0.25">
      <c r="A171" s="17">
        <v>2800</v>
      </c>
      <c r="B171" s="38" t="s">
        <v>166</v>
      </c>
      <c r="C171" s="189">
        <f t="shared" si="100"/>
        <v>0</v>
      </c>
      <c r="D171" s="264"/>
      <c r="E171" s="40"/>
      <c r="F171" s="407">
        <f t="shared" si="156"/>
        <v>0</v>
      </c>
      <c r="G171" s="212"/>
      <c r="H171" s="28"/>
      <c r="I171" s="408">
        <f t="shared" si="157"/>
        <v>0</v>
      </c>
      <c r="J171" s="245"/>
      <c r="K171" s="28"/>
      <c r="L171" s="407">
        <f t="shared" si="158"/>
        <v>0</v>
      </c>
      <c r="M171" s="212"/>
      <c r="N171" s="28"/>
      <c r="O171" s="408">
        <f t="shared" si="159"/>
        <v>0</v>
      </c>
      <c r="P171" s="293"/>
      <c r="Q171" s="341"/>
    </row>
    <row r="172" spans="1:17" hidden="1" x14ac:dyDescent="0.25">
      <c r="A172" s="67">
        <v>3000</v>
      </c>
      <c r="B172" s="67" t="s">
        <v>167</v>
      </c>
      <c r="C172" s="200">
        <f t="shared" si="100"/>
        <v>0</v>
      </c>
      <c r="D172" s="134">
        <f t="shared" ref="D172:E172" si="160">SUM(D173,D183)</f>
        <v>0</v>
      </c>
      <c r="E172" s="68">
        <f t="shared" si="160"/>
        <v>0</v>
      </c>
      <c r="F172" s="170">
        <f>SUM(F173,F183)</f>
        <v>0</v>
      </c>
      <c r="G172" s="227">
        <f t="shared" ref="G172:N172" si="161">SUM(G173,G183)</f>
        <v>0</v>
      </c>
      <c r="H172" s="68">
        <f t="shared" si="161"/>
        <v>0</v>
      </c>
      <c r="I172" s="122">
        <f t="shared" si="161"/>
        <v>0</v>
      </c>
      <c r="J172" s="134">
        <f t="shared" si="161"/>
        <v>0</v>
      </c>
      <c r="K172" s="68">
        <f t="shared" si="161"/>
        <v>0</v>
      </c>
      <c r="L172" s="170">
        <f t="shared" si="161"/>
        <v>0</v>
      </c>
      <c r="M172" s="227">
        <f t="shared" si="161"/>
        <v>0</v>
      </c>
      <c r="N172" s="68">
        <f t="shared" si="161"/>
        <v>0</v>
      </c>
      <c r="O172" s="122">
        <f>SUM(O173,O183)</f>
        <v>0</v>
      </c>
      <c r="P172" s="439"/>
      <c r="Q172" s="331"/>
    </row>
    <row r="173" spans="1:17" ht="24" hidden="1" x14ac:dyDescent="0.25">
      <c r="A173" s="34">
        <v>3200</v>
      </c>
      <c r="B173" s="78" t="s">
        <v>168</v>
      </c>
      <c r="C173" s="188">
        <f t="shared" si="100"/>
        <v>0</v>
      </c>
      <c r="D173" s="127">
        <f t="shared" ref="D173:E173" si="162">SUM(D174,D178)</f>
        <v>0</v>
      </c>
      <c r="E173" s="36">
        <f t="shared" si="162"/>
        <v>0</v>
      </c>
      <c r="F173" s="174">
        <f>SUM(F174,F178)</f>
        <v>0</v>
      </c>
      <c r="G173" s="228">
        <f t="shared" ref="G173:O173" si="163">SUM(G174,G178)</f>
        <v>0</v>
      </c>
      <c r="H173" s="36">
        <f t="shared" si="163"/>
        <v>0</v>
      </c>
      <c r="I173" s="120">
        <f t="shared" si="163"/>
        <v>0</v>
      </c>
      <c r="J173" s="127">
        <f t="shared" si="163"/>
        <v>0</v>
      </c>
      <c r="K173" s="36">
        <f t="shared" si="163"/>
        <v>0</v>
      </c>
      <c r="L173" s="174">
        <f t="shared" si="163"/>
        <v>0</v>
      </c>
      <c r="M173" s="228">
        <f t="shared" si="163"/>
        <v>0</v>
      </c>
      <c r="N173" s="36">
        <f t="shared" si="163"/>
        <v>0</v>
      </c>
      <c r="O173" s="121">
        <f t="shared" si="163"/>
        <v>0</v>
      </c>
      <c r="P173" s="440"/>
      <c r="Q173" s="331"/>
    </row>
    <row r="174" spans="1:17" ht="36" hidden="1" x14ac:dyDescent="0.25">
      <c r="A174" s="857">
        <v>3260</v>
      </c>
      <c r="B174" s="38" t="s">
        <v>169</v>
      </c>
      <c r="C174" s="189">
        <f t="shared" si="100"/>
        <v>0</v>
      </c>
      <c r="D174" s="128">
        <f t="shared" ref="D174:E174" si="164">SUM(D175:D177)</f>
        <v>0</v>
      </c>
      <c r="E174" s="75">
        <f t="shared" si="164"/>
        <v>0</v>
      </c>
      <c r="F174" s="175">
        <f>SUM(F175:F177)</f>
        <v>0</v>
      </c>
      <c r="G174" s="233">
        <f t="shared" ref="G174:N174" si="165">SUM(G175:G177)</f>
        <v>0</v>
      </c>
      <c r="H174" s="75">
        <f t="shared" si="165"/>
        <v>0</v>
      </c>
      <c r="I174" s="86">
        <f t="shared" si="165"/>
        <v>0</v>
      </c>
      <c r="J174" s="128">
        <f t="shared" si="165"/>
        <v>0</v>
      </c>
      <c r="K174" s="75">
        <f t="shared" si="165"/>
        <v>0</v>
      </c>
      <c r="L174" s="175">
        <f t="shared" si="165"/>
        <v>0</v>
      </c>
      <c r="M174" s="233">
        <f t="shared" si="165"/>
        <v>0</v>
      </c>
      <c r="N174" s="75">
        <f t="shared" si="165"/>
        <v>0</v>
      </c>
      <c r="O174" s="86">
        <f>SUM(O175:O177)</f>
        <v>0</v>
      </c>
      <c r="P174" s="310"/>
      <c r="Q174" s="331"/>
    </row>
    <row r="175" spans="1:17" ht="24" hidden="1" x14ac:dyDescent="0.25">
      <c r="A175" s="30">
        <v>3261</v>
      </c>
      <c r="B175" s="41" t="s">
        <v>170</v>
      </c>
      <c r="C175" s="190">
        <f t="shared" si="100"/>
        <v>0</v>
      </c>
      <c r="D175" s="265"/>
      <c r="E175" s="43"/>
      <c r="F175" s="93">
        <f t="shared" ref="F175:F177" si="166">D175+E175</f>
        <v>0</v>
      </c>
      <c r="G175" s="230"/>
      <c r="H175" s="43"/>
      <c r="I175" s="87">
        <f t="shared" ref="I175:I177" si="167">G175+H175</f>
        <v>0</v>
      </c>
      <c r="J175" s="265"/>
      <c r="K175" s="43"/>
      <c r="L175" s="93">
        <f t="shared" ref="L175:L177" si="168">J175+K175</f>
        <v>0</v>
      </c>
      <c r="M175" s="230"/>
      <c r="N175" s="43"/>
      <c r="O175" s="87">
        <f t="shared" ref="O175:O177" si="169">M175+N175</f>
        <v>0</v>
      </c>
      <c r="P175" s="311"/>
      <c r="Q175" s="331"/>
    </row>
    <row r="176" spans="1:17" ht="36" hidden="1" x14ac:dyDescent="0.25">
      <c r="A176" s="30">
        <v>3262</v>
      </c>
      <c r="B176" s="41" t="s">
        <v>171</v>
      </c>
      <c r="C176" s="190">
        <f t="shared" si="100"/>
        <v>0</v>
      </c>
      <c r="D176" s="265"/>
      <c r="E176" s="43"/>
      <c r="F176" s="93">
        <f t="shared" si="166"/>
        <v>0</v>
      </c>
      <c r="G176" s="230"/>
      <c r="H176" s="43"/>
      <c r="I176" s="87">
        <f t="shared" si="167"/>
        <v>0</v>
      </c>
      <c r="J176" s="265"/>
      <c r="K176" s="43"/>
      <c r="L176" s="93">
        <f t="shared" si="168"/>
        <v>0</v>
      </c>
      <c r="M176" s="230"/>
      <c r="N176" s="43"/>
      <c r="O176" s="87">
        <f t="shared" si="169"/>
        <v>0</v>
      </c>
      <c r="P176" s="311"/>
      <c r="Q176" s="331"/>
    </row>
    <row r="177" spans="1:17" ht="24" hidden="1" x14ac:dyDescent="0.25">
      <c r="A177" s="30">
        <v>3263</v>
      </c>
      <c r="B177" s="41" t="s">
        <v>172</v>
      </c>
      <c r="C177" s="190">
        <f t="shared" ref="C177:C240" si="170">SUM(F177,I177,L177,O177)</f>
        <v>0</v>
      </c>
      <c r="D177" s="265"/>
      <c r="E177" s="43"/>
      <c r="F177" s="93">
        <f t="shared" si="166"/>
        <v>0</v>
      </c>
      <c r="G177" s="230"/>
      <c r="H177" s="43"/>
      <c r="I177" s="87">
        <f t="shared" si="167"/>
        <v>0</v>
      </c>
      <c r="J177" s="265"/>
      <c r="K177" s="43"/>
      <c r="L177" s="93">
        <f t="shared" si="168"/>
        <v>0</v>
      </c>
      <c r="M177" s="230"/>
      <c r="N177" s="43"/>
      <c r="O177" s="87">
        <f t="shared" si="169"/>
        <v>0</v>
      </c>
      <c r="P177" s="311"/>
      <c r="Q177" s="331"/>
    </row>
    <row r="178" spans="1:17" ht="0.75" hidden="1" customHeight="1" x14ac:dyDescent="0.25">
      <c r="A178" s="857">
        <v>3290</v>
      </c>
      <c r="B178" s="38" t="s">
        <v>300</v>
      </c>
      <c r="C178" s="201">
        <f t="shared" si="170"/>
        <v>0</v>
      </c>
      <c r="D178" s="128">
        <f t="shared" ref="D178:E178" si="171">SUM(D179:D182)</f>
        <v>0</v>
      </c>
      <c r="E178" s="75">
        <f t="shared" si="171"/>
        <v>0</v>
      </c>
      <c r="F178" s="175">
        <f>SUM(F179:F182)</f>
        <v>0</v>
      </c>
      <c r="G178" s="233">
        <f t="shared" ref="G178:O178" si="172">SUM(G179:G182)</f>
        <v>0</v>
      </c>
      <c r="H178" s="75">
        <f t="shared" si="172"/>
        <v>0</v>
      </c>
      <c r="I178" s="86">
        <f t="shared" si="172"/>
        <v>0</v>
      </c>
      <c r="J178" s="128">
        <f t="shared" si="172"/>
        <v>0</v>
      </c>
      <c r="K178" s="75">
        <f t="shared" si="172"/>
        <v>0</v>
      </c>
      <c r="L178" s="175">
        <f t="shared" si="172"/>
        <v>0</v>
      </c>
      <c r="M178" s="233">
        <f t="shared" si="172"/>
        <v>0</v>
      </c>
      <c r="N178" s="75">
        <f t="shared" si="172"/>
        <v>0</v>
      </c>
      <c r="O178" s="159">
        <f t="shared" si="172"/>
        <v>0</v>
      </c>
      <c r="P178" s="320"/>
      <c r="Q178" s="331"/>
    </row>
    <row r="179" spans="1:17" ht="72" hidden="1" x14ac:dyDescent="0.25">
      <c r="A179" s="30">
        <v>3291</v>
      </c>
      <c r="B179" s="41" t="s">
        <v>173</v>
      </c>
      <c r="C179" s="190">
        <f t="shared" si="170"/>
        <v>0</v>
      </c>
      <c r="D179" s="265"/>
      <c r="E179" s="43"/>
      <c r="F179" s="93">
        <f t="shared" ref="F179:F182" si="173">D179+E179</f>
        <v>0</v>
      </c>
      <c r="G179" s="230"/>
      <c r="H179" s="43"/>
      <c r="I179" s="87">
        <f t="shared" ref="I179:I182" si="174">G179+H179</f>
        <v>0</v>
      </c>
      <c r="J179" s="265"/>
      <c r="K179" s="43"/>
      <c r="L179" s="93">
        <f t="shared" ref="L179:L182" si="175">J179+K179</f>
        <v>0</v>
      </c>
      <c r="M179" s="230"/>
      <c r="N179" s="43"/>
      <c r="O179" s="87">
        <f t="shared" ref="O179:O182" si="176">M179+N179</f>
        <v>0</v>
      </c>
      <c r="P179" s="311"/>
      <c r="Q179" s="331"/>
    </row>
    <row r="180" spans="1:17" ht="72" hidden="1" x14ac:dyDescent="0.25">
      <c r="A180" s="30">
        <v>3292</v>
      </c>
      <c r="B180" s="41" t="s">
        <v>174</v>
      </c>
      <c r="C180" s="190">
        <f t="shared" si="170"/>
        <v>0</v>
      </c>
      <c r="D180" s="265"/>
      <c r="E180" s="43"/>
      <c r="F180" s="93">
        <f t="shared" si="173"/>
        <v>0</v>
      </c>
      <c r="G180" s="230"/>
      <c r="H180" s="43"/>
      <c r="I180" s="87">
        <f t="shared" si="174"/>
        <v>0</v>
      </c>
      <c r="J180" s="265"/>
      <c r="K180" s="43"/>
      <c r="L180" s="93">
        <f t="shared" si="175"/>
        <v>0</v>
      </c>
      <c r="M180" s="230"/>
      <c r="N180" s="43"/>
      <c r="O180" s="87">
        <f t="shared" si="176"/>
        <v>0</v>
      </c>
      <c r="P180" s="311"/>
      <c r="Q180" s="331"/>
    </row>
    <row r="181" spans="1:17" ht="72" hidden="1" x14ac:dyDescent="0.25">
      <c r="A181" s="30">
        <v>3293</v>
      </c>
      <c r="B181" s="41" t="s">
        <v>175</v>
      </c>
      <c r="C181" s="190">
        <f t="shared" si="170"/>
        <v>0</v>
      </c>
      <c r="D181" s="265"/>
      <c r="E181" s="43"/>
      <c r="F181" s="93">
        <f t="shared" si="173"/>
        <v>0</v>
      </c>
      <c r="G181" s="230"/>
      <c r="H181" s="43"/>
      <c r="I181" s="87">
        <f t="shared" si="174"/>
        <v>0</v>
      </c>
      <c r="J181" s="265"/>
      <c r="K181" s="43"/>
      <c r="L181" s="93">
        <f t="shared" si="175"/>
        <v>0</v>
      </c>
      <c r="M181" s="230"/>
      <c r="N181" s="43"/>
      <c r="O181" s="87">
        <f t="shared" si="176"/>
        <v>0</v>
      </c>
      <c r="P181" s="311"/>
      <c r="Q181" s="331"/>
    </row>
    <row r="182" spans="1:17" ht="60" hidden="1" x14ac:dyDescent="0.25">
      <c r="A182" s="79">
        <v>3294</v>
      </c>
      <c r="B182" s="41" t="s">
        <v>176</v>
      </c>
      <c r="C182" s="201">
        <f t="shared" si="170"/>
        <v>0</v>
      </c>
      <c r="D182" s="266"/>
      <c r="E182" s="80"/>
      <c r="F182" s="443">
        <f t="shared" si="173"/>
        <v>0</v>
      </c>
      <c r="G182" s="235"/>
      <c r="H182" s="80"/>
      <c r="I182" s="159">
        <f t="shared" si="174"/>
        <v>0</v>
      </c>
      <c r="J182" s="266"/>
      <c r="K182" s="80"/>
      <c r="L182" s="443">
        <f t="shared" si="175"/>
        <v>0</v>
      </c>
      <c r="M182" s="235"/>
      <c r="N182" s="80"/>
      <c r="O182" s="159">
        <f t="shared" si="176"/>
        <v>0</v>
      </c>
      <c r="P182" s="320"/>
      <c r="Q182" s="331"/>
    </row>
    <row r="183" spans="1:17" ht="48" hidden="1" x14ac:dyDescent="0.25">
      <c r="A183" s="49">
        <v>3300</v>
      </c>
      <c r="B183" s="78" t="s">
        <v>177</v>
      </c>
      <c r="C183" s="202">
        <f t="shared" si="170"/>
        <v>0</v>
      </c>
      <c r="D183" s="135">
        <f t="shared" ref="D183:E183" si="177">SUM(D184:D185)</f>
        <v>0</v>
      </c>
      <c r="E183" s="81">
        <f t="shared" si="177"/>
        <v>0</v>
      </c>
      <c r="F183" s="171">
        <f>SUM(F184:F185)</f>
        <v>0</v>
      </c>
      <c r="G183" s="236">
        <f t="shared" ref="G183:O183" si="178">SUM(G184:G185)</f>
        <v>0</v>
      </c>
      <c r="H183" s="81">
        <f t="shared" si="178"/>
        <v>0</v>
      </c>
      <c r="I183" s="121">
        <f t="shared" si="178"/>
        <v>0</v>
      </c>
      <c r="J183" s="135">
        <f t="shared" si="178"/>
        <v>0</v>
      </c>
      <c r="K183" s="81">
        <f t="shared" si="178"/>
        <v>0</v>
      </c>
      <c r="L183" s="171">
        <f t="shared" si="178"/>
        <v>0</v>
      </c>
      <c r="M183" s="236">
        <f t="shared" si="178"/>
        <v>0</v>
      </c>
      <c r="N183" s="81">
        <f t="shared" si="178"/>
        <v>0</v>
      </c>
      <c r="O183" s="121">
        <f t="shared" si="178"/>
        <v>0</v>
      </c>
      <c r="P183" s="440"/>
      <c r="Q183" s="331"/>
    </row>
    <row r="184" spans="1:17" ht="48" hidden="1" x14ac:dyDescent="0.25">
      <c r="A184" s="54">
        <v>3310</v>
      </c>
      <c r="B184" s="55" t="s">
        <v>178</v>
      </c>
      <c r="C184" s="195">
        <f t="shared" si="170"/>
        <v>0</v>
      </c>
      <c r="D184" s="262"/>
      <c r="E184" s="74"/>
      <c r="F184" s="172">
        <f t="shared" ref="F184:F185" si="179">D184+E184</f>
        <v>0</v>
      </c>
      <c r="G184" s="232"/>
      <c r="H184" s="74"/>
      <c r="I184" s="153">
        <f t="shared" ref="I184:I185" si="180">G184+H184</f>
        <v>0</v>
      </c>
      <c r="J184" s="262"/>
      <c r="K184" s="74"/>
      <c r="L184" s="172">
        <f t="shared" ref="L184:L185" si="181">J184+K184</f>
        <v>0</v>
      </c>
      <c r="M184" s="232"/>
      <c r="N184" s="74"/>
      <c r="O184" s="153">
        <f t="shared" ref="O184:O185" si="182">M184+N184</f>
        <v>0</v>
      </c>
      <c r="P184" s="313"/>
      <c r="Q184" s="331"/>
    </row>
    <row r="185" spans="1:17" ht="60" hidden="1" x14ac:dyDescent="0.25">
      <c r="A185" s="27">
        <v>3320</v>
      </c>
      <c r="B185" s="38" t="s">
        <v>179</v>
      </c>
      <c r="C185" s="189">
        <f t="shared" si="170"/>
        <v>0</v>
      </c>
      <c r="D185" s="264"/>
      <c r="E185" s="40"/>
      <c r="F185" s="175">
        <f t="shared" si="179"/>
        <v>0</v>
      </c>
      <c r="G185" s="220"/>
      <c r="H185" s="40"/>
      <c r="I185" s="86">
        <f t="shared" si="180"/>
        <v>0</v>
      </c>
      <c r="J185" s="264"/>
      <c r="K185" s="40"/>
      <c r="L185" s="175">
        <f t="shared" si="181"/>
        <v>0</v>
      </c>
      <c r="M185" s="220"/>
      <c r="N185" s="40"/>
      <c r="O185" s="86">
        <f t="shared" si="182"/>
        <v>0</v>
      </c>
      <c r="P185" s="310"/>
      <c r="Q185" s="331"/>
    </row>
    <row r="186" spans="1:17" ht="0.75" hidden="1" customHeight="1" x14ac:dyDescent="0.25">
      <c r="A186" s="83">
        <v>4000</v>
      </c>
      <c r="B186" s="67" t="s">
        <v>180</v>
      </c>
      <c r="C186" s="200">
        <f t="shared" si="170"/>
        <v>0</v>
      </c>
      <c r="D186" s="134">
        <f t="shared" ref="D186:E186" si="183">SUM(D187,D190)</f>
        <v>0</v>
      </c>
      <c r="E186" s="68">
        <f t="shared" si="183"/>
        <v>0</v>
      </c>
      <c r="F186" s="170">
        <f>SUM(F187,F190)</f>
        <v>0</v>
      </c>
      <c r="G186" s="227">
        <f t="shared" ref="G186:N186" si="184">SUM(G187,G190)</f>
        <v>0</v>
      </c>
      <c r="H186" s="68">
        <f t="shared" si="184"/>
        <v>0</v>
      </c>
      <c r="I186" s="122">
        <f t="shared" si="184"/>
        <v>0</v>
      </c>
      <c r="J186" s="134">
        <f t="shared" si="184"/>
        <v>0</v>
      </c>
      <c r="K186" s="68">
        <f t="shared" si="184"/>
        <v>0</v>
      </c>
      <c r="L186" s="170">
        <f t="shared" si="184"/>
        <v>0</v>
      </c>
      <c r="M186" s="227">
        <f t="shared" si="184"/>
        <v>0</v>
      </c>
      <c r="N186" s="68">
        <f t="shared" si="184"/>
        <v>0</v>
      </c>
      <c r="O186" s="122">
        <f>SUM(O187,O190)</f>
        <v>0</v>
      </c>
      <c r="P186" s="439"/>
      <c r="Q186" s="331"/>
    </row>
    <row r="187" spans="1:17" ht="24" hidden="1" x14ac:dyDescent="0.25">
      <c r="A187" s="84">
        <v>4200</v>
      </c>
      <c r="B187" s="69" t="s">
        <v>181</v>
      </c>
      <c r="C187" s="188">
        <f t="shared" si="170"/>
        <v>0</v>
      </c>
      <c r="D187" s="127">
        <f t="shared" ref="D187:E187" si="185">SUM(D188,D189)</f>
        <v>0</v>
      </c>
      <c r="E187" s="36">
        <f t="shared" si="185"/>
        <v>0</v>
      </c>
      <c r="F187" s="174">
        <f>SUM(F188,F189)</f>
        <v>0</v>
      </c>
      <c r="G187" s="228">
        <f t="shared" ref="G187:N187" si="186">SUM(G188,G189)</f>
        <v>0</v>
      </c>
      <c r="H187" s="36">
        <f t="shared" si="186"/>
        <v>0</v>
      </c>
      <c r="I187" s="120">
        <f t="shared" si="186"/>
        <v>0</v>
      </c>
      <c r="J187" s="127">
        <f t="shared" si="186"/>
        <v>0</v>
      </c>
      <c r="K187" s="36">
        <f t="shared" si="186"/>
        <v>0</v>
      </c>
      <c r="L187" s="174">
        <f t="shared" si="186"/>
        <v>0</v>
      </c>
      <c r="M187" s="228">
        <f t="shared" si="186"/>
        <v>0</v>
      </c>
      <c r="N187" s="36">
        <f t="shared" si="186"/>
        <v>0</v>
      </c>
      <c r="O187" s="120">
        <f>SUM(O188,O189)</f>
        <v>0</v>
      </c>
      <c r="P187" s="317"/>
      <c r="Q187" s="331"/>
    </row>
    <row r="188" spans="1:17" ht="36" hidden="1" x14ac:dyDescent="0.25">
      <c r="A188" s="857">
        <v>4240</v>
      </c>
      <c r="B188" s="38" t="s">
        <v>182</v>
      </c>
      <c r="C188" s="189">
        <f t="shared" si="170"/>
        <v>0</v>
      </c>
      <c r="D188" s="264"/>
      <c r="E188" s="40"/>
      <c r="F188" s="175">
        <f t="shared" ref="F188:F189" si="187">D188+E188</f>
        <v>0</v>
      </c>
      <c r="G188" s="220"/>
      <c r="H188" s="40"/>
      <c r="I188" s="86">
        <f t="shared" ref="I188:I189" si="188">G188+H188</f>
        <v>0</v>
      </c>
      <c r="J188" s="264"/>
      <c r="K188" s="40"/>
      <c r="L188" s="175">
        <f t="shared" ref="L188:L189" si="189">J188+K188</f>
        <v>0</v>
      </c>
      <c r="M188" s="220"/>
      <c r="N188" s="40"/>
      <c r="O188" s="86">
        <f t="shared" ref="O188:O189" si="190">M188+N188</f>
        <v>0</v>
      </c>
      <c r="P188" s="310"/>
      <c r="Q188" s="331"/>
    </row>
    <row r="189" spans="1:17" ht="24" hidden="1" x14ac:dyDescent="0.25">
      <c r="A189" s="72">
        <v>4250</v>
      </c>
      <c r="B189" s="41" t="s">
        <v>183</v>
      </c>
      <c r="C189" s="190">
        <f t="shared" si="170"/>
        <v>0</v>
      </c>
      <c r="D189" s="265"/>
      <c r="E189" s="43"/>
      <c r="F189" s="93">
        <f t="shared" si="187"/>
        <v>0</v>
      </c>
      <c r="G189" s="230"/>
      <c r="H189" s="43"/>
      <c r="I189" s="87">
        <f t="shared" si="188"/>
        <v>0</v>
      </c>
      <c r="J189" s="265"/>
      <c r="K189" s="43"/>
      <c r="L189" s="93">
        <f t="shared" si="189"/>
        <v>0</v>
      </c>
      <c r="M189" s="230"/>
      <c r="N189" s="43"/>
      <c r="O189" s="87">
        <f t="shared" si="190"/>
        <v>0</v>
      </c>
      <c r="P189" s="311"/>
      <c r="Q189" s="331"/>
    </row>
    <row r="190" spans="1:17" hidden="1" x14ac:dyDescent="0.25">
      <c r="A190" s="34">
        <v>4300</v>
      </c>
      <c r="B190" s="69" t="s">
        <v>184</v>
      </c>
      <c r="C190" s="188">
        <f t="shared" si="170"/>
        <v>0</v>
      </c>
      <c r="D190" s="127">
        <f t="shared" ref="D190:E190" si="191">SUM(D191)</f>
        <v>0</v>
      </c>
      <c r="E190" s="36">
        <f t="shared" si="191"/>
        <v>0</v>
      </c>
      <c r="F190" s="174">
        <f>SUM(F191)</f>
        <v>0</v>
      </c>
      <c r="G190" s="228">
        <f t="shared" ref="G190:N190" si="192">SUM(G191)</f>
        <v>0</v>
      </c>
      <c r="H190" s="36">
        <f t="shared" si="192"/>
        <v>0</v>
      </c>
      <c r="I190" s="120">
        <f t="shared" si="192"/>
        <v>0</v>
      </c>
      <c r="J190" s="127">
        <f t="shared" si="192"/>
        <v>0</v>
      </c>
      <c r="K190" s="36">
        <f t="shared" si="192"/>
        <v>0</v>
      </c>
      <c r="L190" s="174">
        <f t="shared" si="192"/>
        <v>0</v>
      </c>
      <c r="M190" s="228">
        <f t="shared" si="192"/>
        <v>0</v>
      </c>
      <c r="N190" s="36">
        <f t="shared" si="192"/>
        <v>0</v>
      </c>
      <c r="O190" s="120">
        <f>SUM(O191)</f>
        <v>0</v>
      </c>
      <c r="P190" s="317"/>
      <c r="Q190" s="331"/>
    </row>
    <row r="191" spans="1:17" ht="24" hidden="1" x14ac:dyDescent="0.25">
      <c r="A191" s="857">
        <v>4310</v>
      </c>
      <c r="B191" s="38" t="s">
        <v>185</v>
      </c>
      <c r="C191" s="189">
        <f t="shared" si="170"/>
        <v>0</v>
      </c>
      <c r="D191" s="128">
        <f t="shared" ref="D191:E191" si="193">SUM(D192:D192)</f>
        <v>0</v>
      </c>
      <c r="E191" s="75">
        <f t="shared" si="193"/>
        <v>0</v>
      </c>
      <c r="F191" s="175">
        <f>SUM(F192:F192)</f>
        <v>0</v>
      </c>
      <c r="G191" s="233">
        <f t="shared" ref="G191:N191" si="194">SUM(G192:G192)</f>
        <v>0</v>
      </c>
      <c r="H191" s="75">
        <f t="shared" si="194"/>
        <v>0</v>
      </c>
      <c r="I191" s="86">
        <f t="shared" si="194"/>
        <v>0</v>
      </c>
      <c r="J191" s="128">
        <f t="shared" si="194"/>
        <v>0</v>
      </c>
      <c r="K191" s="75">
        <f t="shared" si="194"/>
        <v>0</v>
      </c>
      <c r="L191" s="175">
        <f t="shared" si="194"/>
        <v>0</v>
      </c>
      <c r="M191" s="233">
        <f t="shared" si="194"/>
        <v>0</v>
      </c>
      <c r="N191" s="75">
        <f t="shared" si="194"/>
        <v>0</v>
      </c>
      <c r="O191" s="86">
        <f>SUM(O192:O192)</f>
        <v>0</v>
      </c>
      <c r="P191" s="310"/>
      <c r="Q191" s="331"/>
    </row>
    <row r="192" spans="1:17" ht="36" hidden="1" x14ac:dyDescent="0.25">
      <c r="A192" s="30">
        <v>4311</v>
      </c>
      <c r="B192" s="41" t="s">
        <v>186</v>
      </c>
      <c r="C192" s="190">
        <f t="shared" si="170"/>
        <v>0</v>
      </c>
      <c r="D192" s="265"/>
      <c r="E192" s="43"/>
      <c r="F192" s="93">
        <f>D192+E192</f>
        <v>0</v>
      </c>
      <c r="G192" s="230"/>
      <c r="H192" s="43"/>
      <c r="I192" s="87">
        <f>G192+H192</f>
        <v>0</v>
      </c>
      <c r="J192" s="265"/>
      <c r="K192" s="43"/>
      <c r="L192" s="93">
        <f>J192+K192</f>
        <v>0</v>
      </c>
      <c r="M192" s="230"/>
      <c r="N192" s="43"/>
      <c r="O192" s="87">
        <f>M192+N192</f>
        <v>0</v>
      </c>
      <c r="P192" s="311"/>
      <c r="Q192" s="331"/>
    </row>
    <row r="193" spans="1:17" s="19" customFormat="1" ht="24" x14ac:dyDescent="0.25">
      <c r="A193" s="85"/>
      <c r="B193" s="17" t="s">
        <v>187</v>
      </c>
      <c r="C193" s="199">
        <f t="shared" si="170"/>
        <v>2260</v>
      </c>
      <c r="D193" s="133">
        <f t="shared" ref="D193:E193" si="195">SUM(D194,D229,D268)</f>
        <v>2260</v>
      </c>
      <c r="E193" s="278">
        <f t="shared" si="195"/>
        <v>0</v>
      </c>
      <c r="F193" s="306">
        <f>SUM(F194,F229,F268)</f>
        <v>2260</v>
      </c>
      <c r="G193" s="226">
        <f t="shared" ref="G193:N193" si="196">SUM(G194,G229,G268)</f>
        <v>0</v>
      </c>
      <c r="H193" s="278">
        <f t="shared" si="196"/>
        <v>0</v>
      </c>
      <c r="I193" s="306">
        <f t="shared" si="196"/>
        <v>0</v>
      </c>
      <c r="J193" s="133">
        <f t="shared" si="196"/>
        <v>0</v>
      </c>
      <c r="K193" s="66">
        <f t="shared" si="196"/>
        <v>0</v>
      </c>
      <c r="L193" s="169">
        <f t="shared" si="196"/>
        <v>0</v>
      </c>
      <c r="M193" s="226">
        <f t="shared" si="196"/>
        <v>0</v>
      </c>
      <c r="N193" s="66">
        <f t="shared" si="196"/>
        <v>0</v>
      </c>
      <c r="O193" s="161">
        <f>SUM(O194,O229,O268)</f>
        <v>0</v>
      </c>
      <c r="P193" s="444"/>
      <c r="Q193" s="182"/>
    </row>
    <row r="194" spans="1:17" x14ac:dyDescent="0.25">
      <c r="A194" s="67">
        <v>5000</v>
      </c>
      <c r="B194" s="67" t="s">
        <v>188</v>
      </c>
      <c r="C194" s="200">
        <f t="shared" si="170"/>
        <v>2260</v>
      </c>
      <c r="D194" s="134">
        <f t="shared" ref="D194:E194" si="197">D195+D203</f>
        <v>2260</v>
      </c>
      <c r="E194" s="122">
        <f t="shared" si="197"/>
        <v>0</v>
      </c>
      <c r="F194" s="307">
        <f>F195+F203</f>
        <v>2260</v>
      </c>
      <c r="G194" s="227">
        <f t="shared" ref="G194:N194" si="198">G195+G203</f>
        <v>0</v>
      </c>
      <c r="H194" s="122">
        <f t="shared" si="198"/>
        <v>0</v>
      </c>
      <c r="I194" s="307">
        <f t="shared" si="198"/>
        <v>0</v>
      </c>
      <c r="J194" s="134">
        <f t="shared" si="198"/>
        <v>0</v>
      </c>
      <c r="K194" s="68">
        <f t="shared" si="198"/>
        <v>0</v>
      </c>
      <c r="L194" s="170">
        <f t="shared" si="198"/>
        <v>0</v>
      </c>
      <c r="M194" s="227">
        <f t="shared" si="198"/>
        <v>0</v>
      </c>
      <c r="N194" s="68">
        <f t="shared" si="198"/>
        <v>0</v>
      </c>
      <c r="O194" s="122">
        <f>O195+O203</f>
        <v>0</v>
      </c>
      <c r="P194" s="439"/>
      <c r="Q194" s="331"/>
    </row>
    <row r="195" spans="1:17" ht="1.5" hidden="1" customHeight="1" x14ac:dyDescent="0.25">
      <c r="A195" s="34">
        <v>5100</v>
      </c>
      <c r="B195" s="69" t="s">
        <v>189</v>
      </c>
      <c r="C195" s="188">
        <f t="shared" si="170"/>
        <v>0</v>
      </c>
      <c r="D195" s="127">
        <f t="shared" ref="D195:E195" si="199">D196+D197+D200+D201+D202</f>
        <v>0</v>
      </c>
      <c r="E195" s="36">
        <f t="shared" si="199"/>
        <v>0</v>
      </c>
      <c r="F195" s="174">
        <f>F196+F197+F200+F201+F202</f>
        <v>0</v>
      </c>
      <c r="G195" s="228">
        <f t="shared" ref="G195:N195" si="200">G196+G197+G200+G201+G202</f>
        <v>0</v>
      </c>
      <c r="H195" s="36">
        <f t="shared" si="200"/>
        <v>0</v>
      </c>
      <c r="I195" s="120">
        <f t="shared" si="200"/>
        <v>0</v>
      </c>
      <c r="J195" s="127">
        <f t="shared" si="200"/>
        <v>0</v>
      </c>
      <c r="K195" s="36">
        <f t="shared" si="200"/>
        <v>0</v>
      </c>
      <c r="L195" s="174">
        <f t="shared" si="200"/>
        <v>0</v>
      </c>
      <c r="M195" s="228">
        <f t="shared" si="200"/>
        <v>0</v>
      </c>
      <c r="N195" s="36">
        <f t="shared" si="200"/>
        <v>0</v>
      </c>
      <c r="O195" s="120">
        <f>O196+O197+O200+O201+O202</f>
        <v>0</v>
      </c>
      <c r="P195" s="317"/>
      <c r="Q195" s="331"/>
    </row>
    <row r="196" spans="1:17" hidden="1" x14ac:dyDescent="0.25">
      <c r="A196" s="857">
        <v>5110</v>
      </c>
      <c r="B196" s="38" t="s">
        <v>190</v>
      </c>
      <c r="C196" s="189">
        <f t="shared" si="170"/>
        <v>0</v>
      </c>
      <c r="D196" s="264"/>
      <c r="E196" s="40"/>
      <c r="F196" s="175">
        <f>D196+E196</f>
        <v>0</v>
      </c>
      <c r="G196" s="220"/>
      <c r="H196" s="40"/>
      <c r="I196" s="86">
        <f>G196+H196</f>
        <v>0</v>
      </c>
      <c r="J196" s="264"/>
      <c r="K196" s="40"/>
      <c r="L196" s="175">
        <f>J196+K196</f>
        <v>0</v>
      </c>
      <c r="M196" s="220"/>
      <c r="N196" s="40"/>
      <c r="O196" s="86">
        <f>M196+N196</f>
        <v>0</v>
      </c>
      <c r="P196" s="310"/>
      <c r="Q196" s="331"/>
    </row>
    <row r="197" spans="1:17" ht="24" hidden="1" x14ac:dyDescent="0.25">
      <c r="A197" s="72">
        <v>5120</v>
      </c>
      <c r="B197" s="41" t="s">
        <v>191</v>
      </c>
      <c r="C197" s="190">
        <f t="shared" si="170"/>
        <v>0</v>
      </c>
      <c r="D197" s="129">
        <f t="shared" ref="D197:E197" si="201">D198+D199</f>
        <v>0</v>
      </c>
      <c r="E197" s="73">
        <f t="shared" si="201"/>
        <v>0</v>
      </c>
      <c r="F197" s="93">
        <f>F198+F199</f>
        <v>0</v>
      </c>
      <c r="G197" s="231">
        <f t="shared" ref="G197:O197" si="202">G198+G199</f>
        <v>0</v>
      </c>
      <c r="H197" s="73">
        <f t="shared" si="202"/>
        <v>0</v>
      </c>
      <c r="I197" s="87">
        <f t="shared" si="202"/>
        <v>0</v>
      </c>
      <c r="J197" s="129">
        <f t="shared" si="202"/>
        <v>0</v>
      </c>
      <c r="K197" s="73">
        <f t="shared" si="202"/>
        <v>0</v>
      </c>
      <c r="L197" s="93">
        <f t="shared" si="202"/>
        <v>0</v>
      </c>
      <c r="M197" s="231">
        <f t="shared" si="202"/>
        <v>0</v>
      </c>
      <c r="N197" s="73">
        <f t="shared" si="202"/>
        <v>0</v>
      </c>
      <c r="O197" s="87">
        <f t="shared" si="202"/>
        <v>0</v>
      </c>
      <c r="P197" s="311"/>
      <c r="Q197" s="331"/>
    </row>
    <row r="198" spans="1:17" hidden="1" x14ac:dyDescent="0.25">
      <c r="A198" s="30">
        <v>5121</v>
      </c>
      <c r="B198" s="41" t="s">
        <v>192</v>
      </c>
      <c r="C198" s="190">
        <f t="shared" si="170"/>
        <v>0</v>
      </c>
      <c r="D198" s="265"/>
      <c r="E198" s="43"/>
      <c r="F198" s="93">
        <f t="shared" ref="F198:F202" si="203">D198+E198</f>
        <v>0</v>
      </c>
      <c r="G198" s="230"/>
      <c r="H198" s="43"/>
      <c r="I198" s="87">
        <f t="shared" ref="I198:I202" si="204">G198+H198</f>
        <v>0</v>
      </c>
      <c r="J198" s="265"/>
      <c r="K198" s="43"/>
      <c r="L198" s="93">
        <f t="shared" ref="L198:L202" si="205">J198+K198</f>
        <v>0</v>
      </c>
      <c r="M198" s="230"/>
      <c r="N198" s="43"/>
      <c r="O198" s="87">
        <f t="shared" ref="O198:O202" si="206">M198+N198</f>
        <v>0</v>
      </c>
      <c r="P198" s="311"/>
      <c r="Q198" s="331"/>
    </row>
    <row r="199" spans="1:17" ht="24" hidden="1" x14ac:dyDescent="0.25">
      <c r="A199" s="30">
        <v>5129</v>
      </c>
      <c r="B199" s="41" t="s">
        <v>193</v>
      </c>
      <c r="C199" s="190">
        <f t="shared" si="170"/>
        <v>0</v>
      </c>
      <c r="D199" s="265"/>
      <c r="E199" s="43"/>
      <c r="F199" s="93">
        <f t="shared" si="203"/>
        <v>0</v>
      </c>
      <c r="G199" s="230"/>
      <c r="H199" s="43"/>
      <c r="I199" s="87">
        <f t="shared" si="204"/>
        <v>0</v>
      </c>
      <c r="J199" s="265"/>
      <c r="K199" s="43"/>
      <c r="L199" s="93">
        <f t="shared" si="205"/>
        <v>0</v>
      </c>
      <c r="M199" s="230"/>
      <c r="N199" s="43"/>
      <c r="O199" s="87">
        <f t="shared" si="206"/>
        <v>0</v>
      </c>
      <c r="P199" s="311"/>
      <c r="Q199" s="331"/>
    </row>
    <row r="200" spans="1:17" hidden="1" x14ac:dyDescent="0.25">
      <c r="A200" s="72">
        <v>5130</v>
      </c>
      <c r="B200" s="41" t="s">
        <v>194</v>
      </c>
      <c r="C200" s="190">
        <f t="shared" si="170"/>
        <v>0</v>
      </c>
      <c r="D200" s="265"/>
      <c r="E200" s="43"/>
      <c r="F200" s="93">
        <f t="shared" si="203"/>
        <v>0</v>
      </c>
      <c r="G200" s="230"/>
      <c r="H200" s="43"/>
      <c r="I200" s="87">
        <f t="shared" si="204"/>
        <v>0</v>
      </c>
      <c r="J200" s="265"/>
      <c r="K200" s="43"/>
      <c r="L200" s="93">
        <f t="shared" si="205"/>
        <v>0</v>
      </c>
      <c r="M200" s="230"/>
      <c r="N200" s="43"/>
      <c r="O200" s="87">
        <f t="shared" si="206"/>
        <v>0</v>
      </c>
      <c r="P200" s="311"/>
      <c r="Q200" s="331"/>
    </row>
    <row r="201" spans="1:17" hidden="1" x14ac:dyDescent="0.25">
      <c r="A201" s="72">
        <v>5140</v>
      </c>
      <c r="B201" s="41" t="s">
        <v>195</v>
      </c>
      <c r="C201" s="190">
        <f t="shared" si="170"/>
        <v>0</v>
      </c>
      <c r="D201" s="265"/>
      <c r="E201" s="43"/>
      <c r="F201" s="93">
        <f t="shared" si="203"/>
        <v>0</v>
      </c>
      <c r="G201" s="230"/>
      <c r="H201" s="43"/>
      <c r="I201" s="87">
        <f t="shared" si="204"/>
        <v>0</v>
      </c>
      <c r="J201" s="265"/>
      <c r="K201" s="43"/>
      <c r="L201" s="93">
        <f t="shared" si="205"/>
        <v>0</v>
      </c>
      <c r="M201" s="230"/>
      <c r="N201" s="43"/>
      <c r="O201" s="87">
        <f t="shared" si="206"/>
        <v>0</v>
      </c>
      <c r="P201" s="311"/>
      <c r="Q201" s="331"/>
    </row>
    <row r="202" spans="1:17" ht="24" hidden="1" x14ac:dyDescent="0.25">
      <c r="A202" s="72">
        <v>5170</v>
      </c>
      <c r="B202" s="41" t="s">
        <v>196</v>
      </c>
      <c r="C202" s="190">
        <f t="shared" si="170"/>
        <v>0</v>
      </c>
      <c r="D202" s="265"/>
      <c r="E202" s="43"/>
      <c r="F202" s="93">
        <f t="shared" si="203"/>
        <v>0</v>
      </c>
      <c r="G202" s="230"/>
      <c r="H202" s="43"/>
      <c r="I202" s="87">
        <f t="shared" si="204"/>
        <v>0</v>
      </c>
      <c r="J202" s="265"/>
      <c r="K202" s="43"/>
      <c r="L202" s="93">
        <f t="shared" si="205"/>
        <v>0</v>
      </c>
      <c r="M202" s="230"/>
      <c r="N202" s="43"/>
      <c r="O202" s="87">
        <f t="shared" si="206"/>
        <v>0</v>
      </c>
      <c r="P202" s="311"/>
      <c r="Q202" s="331"/>
    </row>
    <row r="203" spans="1:17" x14ac:dyDescent="0.25">
      <c r="A203" s="34">
        <v>5200</v>
      </c>
      <c r="B203" s="69" t="s">
        <v>197</v>
      </c>
      <c r="C203" s="188">
        <f t="shared" si="170"/>
        <v>2260</v>
      </c>
      <c r="D203" s="127">
        <f t="shared" ref="D203:E203" si="207">D204+D214+D215+D224+D225+D226+D228</f>
        <v>2260</v>
      </c>
      <c r="E203" s="120">
        <f t="shared" si="207"/>
        <v>0</v>
      </c>
      <c r="F203" s="314">
        <f>F204+F214+F215+F224+F225+F226+F228</f>
        <v>2260</v>
      </c>
      <c r="G203" s="228">
        <f t="shared" ref="G203:O203" si="208">G204+G214+G215+G224+G225+G226+G228</f>
        <v>0</v>
      </c>
      <c r="H203" s="120">
        <f t="shared" si="208"/>
        <v>0</v>
      </c>
      <c r="I203" s="314">
        <f t="shared" si="208"/>
        <v>0</v>
      </c>
      <c r="J203" s="127">
        <f t="shared" si="208"/>
        <v>0</v>
      </c>
      <c r="K203" s="36">
        <f t="shared" si="208"/>
        <v>0</v>
      </c>
      <c r="L203" s="174">
        <f t="shared" si="208"/>
        <v>0</v>
      </c>
      <c r="M203" s="228">
        <f t="shared" si="208"/>
        <v>0</v>
      </c>
      <c r="N203" s="36">
        <f t="shared" si="208"/>
        <v>0</v>
      </c>
      <c r="O203" s="120">
        <f t="shared" si="208"/>
        <v>0</v>
      </c>
      <c r="P203" s="317"/>
      <c r="Q203" s="331"/>
    </row>
    <row r="204" spans="1:17" ht="0.75" hidden="1" customHeight="1" x14ac:dyDescent="0.25">
      <c r="A204" s="70">
        <v>5210</v>
      </c>
      <c r="B204" s="55" t="s">
        <v>198</v>
      </c>
      <c r="C204" s="195">
        <f t="shared" si="170"/>
        <v>0</v>
      </c>
      <c r="D204" s="82">
        <f>SUM(D205:D213)</f>
        <v>0</v>
      </c>
      <c r="E204" s="71">
        <f>SUM(E205:E213)</f>
        <v>0</v>
      </c>
      <c r="F204" s="172">
        <f t="shared" ref="F204:N204" si="209">SUM(F205:F213)</f>
        <v>0</v>
      </c>
      <c r="G204" s="229">
        <f t="shared" si="209"/>
        <v>0</v>
      </c>
      <c r="H204" s="71">
        <f t="shared" si="209"/>
        <v>0</v>
      </c>
      <c r="I204" s="153">
        <f t="shared" si="209"/>
        <v>0</v>
      </c>
      <c r="J204" s="82">
        <f t="shared" si="209"/>
        <v>0</v>
      </c>
      <c r="K204" s="71">
        <f t="shared" si="209"/>
        <v>0</v>
      </c>
      <c r="L204" s="172">
        <f t="shared" si="209"/>
        <v>0</v>
      </c>
      <c r="M204" s="229">
        <f t="shared" si="209"/>
        <v>0</v>
      </c>
      <c r="N204" s="71">
        <f t="shared" si="209"/>
        <v>0</v>
      </c>
      <c r="O204" s="153">
        <f>SUM(O205:O213)</f>
        <v>0</v>
      </c>
      <c r="P204" s="313"/>
      <c r="Q204" s="331"/>
    </row>
    <row r="205" spans="1:17" hidden="1" x14ac:dyDescent="0.25">
      <c r="A205" s="27">
        <v>5211</v>
      </c>
      <c r="B205" s="38" t="s">
        <v>199</v>
      </c>
      <c r="C205" s="189">
        <f t="shared" si="170"/>
        <v>0</v>
      </c>
      <c r="D205" s="264"/>
      <c r="E205" s="40"/>
      <c r="F205" s="175">
        <f t="shared" ref="F205:F214" si="210">D205+E205</f>
        <v>0</v>
      </c>
      <c r="G205" s="220"/>
      <c r="H205" s="40"/>
      <c r="I205" s="86">
        <f t="shared" ref="I205:I214" si="211">G205+H205</f>
        <v>0</v>
      </c>
      <c r="J205" s="264"/>
      <c r="K205" s="40"/>
      <c r="L205" s="175">
        <f t="shared" ref="L205:L214" si="212">J205+K205</f>
        <v>0</v>
      </c>
      <c r="M205" s="220"/>
      <c r="N205" s="40"/>
      <c r="O205" s="86">
        <f t="shared" ref="O205:O214" si="213">M205+N205</f>
        <v>0</v>
      </c>
      <c r="P205" s="310"/>
      <c r="Q205" s="331"/>
    </row>
    <row r="206" spans="1:17" hidden="1" x14ac:dyDescent="0.25">
      <c r="A206" s="30">
        <v>5212</v>
      </c>
      <c r="B206" s="41" t="s">
        <v>200</v>
      </c>
      <c r="C206" s="190">
        <f t="shared" si="170"/>
        <v>0</v>
      </c>
      <c r="D206" s="265"/>
      <c r="E206" s="43"/>
      <c r="F206" s="93">
        <f t="shared" si="210"/>
        <v>0</v>
      </c>
      <c r="G206" s="230"/>
      <c r="H206" s="43"/>
      <c r="I206" s="87">
        <f t="shared" si="211"/>
        <v>0</v>
      </c>
      <c r="J206" s="265"/>
      <c r="K206" s="43"/>
      <c r="L206" s="93">
        <f t="shared" si="212"/>
        <v>0</v>
      </c>
      <c r="M206" s="230"/>
      <c r="N206" s="43"/>
      <c r="O206" s="87">
        <f t="shared" si="213"/>
        <v>0</v>
      </c>
      <c r="P206" s="311"/>
      <c r="Q206" s="331"/>
    </row>
    <row r="207" spans="1:17" hidden="1" x14ac:dyDescent="0.25">
      <c r="A207" s="30">
        <v>5213</v>
      </c>
      <c r="B207" s="41" t="s">
        <v>201</v>
      </c>
      <c r="C207" s="190">
        <f t="shared" si="170"/>
        <v>0</v>
      </c>
      <c r="D207" s="265"/>
      <c r="E207" s="43"/>
      <c r="F207" s="93">
        <f t="shared" si="210"/>
        <v>0</v>
      </c>
      <c r="G207" s="230"/>
      <c r="H207" s="43"/>
      <c r="I207" s="87">
        <f t="shared" si="211"/>
        <v>0</v>
      </c>
      <c r="J207" s="265"/>
      <c r="K207" s="43"/>
      <c r="L207" s="93">
        <f t="shared" si="212"/>
        <v>0</v>
      </c>
      <c r="M207" s="230"/>
      <c r="N207" s="43"/>
      <c r="O207" s="87">
        <f t="shared" si="213"/>
        <v>0</v>
      </c>
      <c r="P207" s="311"/>
      <c r="Q207" s="331"/>
    </row>
    <row r="208" spans="1:17" hidden="1" x14ac:dyDescent="0.25">
      <c r="A208" s="30">
        <v>5214</v>
      </c>
      <c r="B208" s="41" t="s">
        <v>202</v>
      </c>
      <c r="C208" s="190">
        <f t="shared" si="170"/>
        <v>0</v>
      </c>
      <c r="D208" s="265"/>
      <c r="E208" s="43"/>
      <c r="F208" s="93">
        <f t="shared" si="210"/>
        <v>0</v>
      </c>
      <c r="G208" s="230"/>
      <c r="H208" s="43"/>
      <c r="I208" s="87">
        <f t="shared" si="211"/>
        <v>0</v>
      </c>
      <c r="J208" s="265"/>
      <c r="K208" s="43"/>
      <c r="L208" s="93">
        <f t="shared" si="212"/>
        <v>0</v>
      </c>
      <c r="M208" s="230"/>
      <c r="N208" s="43"/>
      <c r="O208" s="87">
        <f t="shared" si="213"/>
        <v>0</v>
      </c>
      <c r="P208" s="311"/>
      <c r="Q208" s="331"/>
    </row>
    <row r="209" spans="1:17" hidden="1" x14ac:dyDescent="0.25">
      <c r="A209" s="30">
        <v>5215</v>
      </c>
      <c r="B209" s="41" t="s">
        <v>203</v>
      </c>
      <c r="C209" s="190">
        <f t="shared" si="170"/>
        <v>0</v>
      </c>
      <c r="D209" s="265"/>
      <c r="E209" s="43"/>
      <c r="F209" s="93">
        <f t="shared" si="210"/>
        <v>0</v>
      </c>
      <c r="G209" s="230"/>
      <c r="H209" s="43"/>
      <c r="I209" s="87">
        <f t="shared" si="211"/>
        <v>0</v>
      </c>
      <c r="J209" s="265"/>
      <c r="K209" s="43"/>
      <c r="L209" s="93">
        <f t="shared" si="212"/>
        <v>0</v>
      </c>
      <c r="M209" s="230"/>
      <c r="N209" s="43"/>
      <c r="O209" s="87">
        <f t="shared" si="213"/>
        <v>0</v>
      </c>
      <c r="P209" s="311"/>
      <c r="Q209" s="331"/>
    </row>
    <row r="210" spans="1:17" ht="24" hidden="1" x14ac:dyDescent="0.25">
      <c r="A210" s="30">
        <v>5216</v>
      </c>
      <c r="B210" s="41" t="s">
        <v>204</v>
      </c>
      <c r="C210" s="190">
        <f t="shared" si="170"/>
        <v>0</v>
      </c>
      <c r="D210" s="265"/>
      <c r="E210" s="43"/>
      <c r="F210" s="93">
        <f t="shared" si="210"/>
        <v>0</v>
      </c>
      <c r="G210" s="230"/>
      <c r="H210" s="43"/>
      <c r="I210" s="87">
        <f t="shared" si="211"/>
        <v>0</v>
      </c>
      <c r="J210" s="265"/>
      <c r="K210" s="43"/>
      <c r="L210" s="93">
        <f t="shared" si="212"/>
        <v>0</v>
      </c>
      <c r="M210" s="230"/>
      <c r="N210" s="43"/>
      <c r="O210" s="87">
        <f t="shared" si="213"/>
        <v>0</v>
      </c>
      <c r="P210" s="311"/>
      <c r="Q210" s="331"/>
    </row>
    <row r="211" spans="1:17" hidden="1" x14ac:dyDescent="0.25">
      <c r="A211" s="30">
        <v>5217</v>
      </c>
      <c r="B211" s="41" t="s">
        <v>205</v>
      </c>
      <c r="C211" s="190">
        <f t="shared" si="170"/>
        <v>0</v>
      </c>
      <c r="D211" s="265"/>
      <c r="E211" s="43"/>
      <c r="F211" s="93">
        <f t="shared" si="210"/>
        <v>0</v>
      </c>
      <c r="G211" s="230"/>
      <c r="H211" s="43"/>
      <c r="I211" s="87">
        <f t="shared" si="211"/>
        <v>0</v>
      </c>
      <c r="J211" s="265"/>
      <c r="K211" s="43"/>
      <c r="L211" s="93">
        <f t="shared" si="212"/>
        <v>0</v>
      </c>
      <c r="M211" s="230"/>
      <c r="N211" s="43"/>
      <c r="O211" s="87">
        <f t="shared" si="213"/>
        <v>0</v>
      </c>
      <c r="P211" s="311"/>
      <c r="Q211" s="331"/>
    </row>
    <row r="212" spans="1:17" hidden="1" x14ac:dyDescent="0.25">
      <c r="A212" s="30">
        <v>5218</v>
      </c>
      <c r="B212" s="41" t="s">
        <v>206</v>
      </c>
      <c r="C212" s="190">
        <f t="shared" si="170"/>
        <v>0</v>
      </c>
      <c r="D212" s="265"/>
      <c r="E212" s="43"/>
      <c r="F212" s="93">
        <f t="shared" si="210"/>
        <v>0</v>
      </c>
      <c r="G212" s="230"/>
      <c r="H212" s="43"/>
      <c r="I212" s="87">
        <f t="shared" si="211"/>
        <v>0</v>
      </c>
      <c r="J212" s="265"/>
      <c r="K212" s="43"/>
      <c r="L212" s="93">
        <f t="shared" si="212"/>
        <v>0</v>
      </c>
      <c r="M212" s="230"/>
      <c r="N212" s="43"/>
      <c r="O212" s="87">
        <f t="shared" si="213"/>
        <v>0</v>
      </c>
      <c r="P212" s="311"/>
      <c r="Q212" s="331"/>
    </row>
    <row r="213" spans="1:17" hidden="1" x14ac:dyDescent="0.25">
      <c r="A213" s="30">
        <v>5219</v>
      </c>
      <c r="B213" s="41" t="s">
        <v>207</v>
      </c>
      <c r="C213" s="190">
        <f t="shared" si="170"/>
        <v>0</v>
      </c>
      <c r="D213" s="265"/>
      <c r="E213" s="43"/>
      <c r="F213" s="93">
        <f t="shared" si="210"/>
        <v>0</v>
      </c>
      <c r="G213" s="230"/>
      <c r="H213" s="43"/>
      <c r="I213" s="87">
        <f t="shared" si="211"/>
        <v>0</v>
      </c>
      <c r="J213" s="265"/>
      <c r="K213" s="43"/>
      <c r="L213" s="93">
        <f t="shared" si="212"/>
        <v>0</v>
      </c>
      <c r="M213" s="230"/>
      <c r="N213" s="43"/>
      <c r="O213" s="87">
        <f t="shared" si="213"/>
        <v>0</v>
      </c>
      <c r="P213" s="311"/>
      <c r="Q213" s="331"/>
    </row>
    <row r="214" spans="1:17" ht="13.5" hidden="1" customHeight="1" x14ac:dyDescent="0.25">
      <c r="A214" s="72">
        <v>5220</v>
      </c>
      <c r="B214" s="41" t="s">
        <v>208</v>
      </c>
      <c r="C214" s="190">
        <f t="shared" si="170"/>
        <v>0</v>
      </c>
      <c r="D214" s="265"/>
      <c r="E214" s="43"/>
      <c r="F214" s="93">
        <f t="shared" si="210"/>
        <v>0</v>
      </c>
      <c r="G214" s="230"/>
      <c r="H214" s="43"/>
      <c r="I214" s="87">
        <f t="shared" si="211"/>
        <v>0</v>
      </c>
      <c r="J214" s="265"/>
      <c r="K214" s="43"/>
      <c r="L214" s="93">
        <f t="shared" si="212"/>
        <v>0</v>
      </c>
      <c r="M214" s="230"/>
      <c r="N214" s="43"/>
      <c r="O214" s="87">
        <f t="shared" si="213"/>
        <v>0</v>
      </c>
      <c r="P214" s="311"/>
      <c r="Q214" s="331"/>
    </row>
    <row r="215" spans="1:17" x14ac:dyDescent="0.25">
      <c r="A215" s="72">
        <v>5230</v>
      </c>
      <c r="B215" s="41" t="s">
        <v>209</v>
      </c>
      <c r="C215" s="190">
        <f t="shared" si="170"/>
        <v>2260</v>
      </c>
      <c r="D215" s="129">
        <f t="shared" ref="D215:E215" si="214">SUM(D216:D223)</f>
        <v>2260</v>
      </c>
      <c r="E215" s="87">
        <f t="shared" si="214"/>
        <v>0</v>
      </c>
      <c r="F215" s="312">
        <f>SUM(F216:F223)</f>
        <v>2260</v>
      </c>
      <c r="G215" s="231">
        <f t="shared" ref="G215:N215" si="215">SUM(G216:G223)</f>
        <v>0</v>
      </c>
      <c r="H215" s="87">
        <f t="shared" si="215"/>
        <v>0</v>
      </c>
      <c r="I215" s="312">
        <f t="shared" si="215"/>
        <v>0</v>
      </c>
      <c r="J215" s="129">
        <f t="shared" si="215"/>
        <v>0</v>
      </c>
      <c r="K215" s="73">
        <f t="shared" si="215"/>
        <v>0</v>
      </c>
      <c r="L215" s="93">
        <f t="shared" si="215"/>
        <v>0</v>
      </c>
      <c r="M215" s="231">
        <f t="shared" si="215"/>
        <v>0</v>
      </c>
      <c r="N215" s="73">
        <f t="shared" si="215"/>
        <v>0</v>
      </c>
      <c r="O215" s="87">
        <f>SUM(O216:O223)</f>
        <v>0</v>
      </c>
      <c r="P215" s="311"/>
      <c r="Q215" s="331"/>
    </row>
    <row r="216" spans="1:17" hidden="1" x14ac:dyDescent="0.25">
      <c r="A216" s="30">
        <v>5231</v>
      </c>
      <c r="B216" s="41" t="s">
        <v>210</v>
      </c>
      <c r="C216" s="190">
        <f t="shared" si="170"/>
        <v>0</v>
      </c>
      <c r="D216" s="265"/>
      <c r="E216" s="43"/>
      <c r="F216" s="93">
        <f t="shared" ref="F216:F225" si="216">D216+E216</f>
        <v>0</v>
      </c>
      <c r="G216" s="230"/>
      <c r="H216" s="43"/>
      <c r="I216" s="87">
        <f t="shared" ref="I216:I225" si="217">G216+H216</f>
        <v>0</v>
      </c>
      <c r="J216" s="265"/>
      <c r="K216" s="43"/>
      <c r="L216" s="93">
        <f t="shared" ref="L216:L225" si="218">J216+K216</f>
        <v>0</v>
      </c>
      <c r="M216" s="230"/>
      <c r="N216" s="43"/>
      <c r="O216" s="87">
        <f t="shared" ref="O216:O225" si="219">M216+N216</f>
        <v>0</v>
      </c>
      <c r="P216" s="311"/>
      <c r="Q216" s="331"/>
    </row>
    <row r="217" spans="1:17" hidden="1" x14ac:dyDescent="0.25">
      <c r="A217" s="30">
        <v>5232</v>
      </c>
      <c r="B217" s="41" t="s">
        <v>211</v>
      </c>
      <c r="C217" s="190">
        <f t="shared" si="170"/>
        <v>0</v>
      </c>
      <c r="D217" s="265"/>
      <c r="E217" s="43"/>
      <c r="F217" s="93">
        <f t="shared" si="216"/>
        <v>0</v>
      </c>
      <c r="G217" s="230"/>
      <c r="H217" s="43"/>
      <c r="I217" s="87">
        <f t="shared" si="217"/>
        <v>0</v>
      </c>
      <c r="J217" s="265"/>
      <c r="K217" s="43"/>
      <c r="L217" s="93">
        <f t="shared" si="218"/>
        <v>0</v>
      </c>
      <c r="M217" s="230"/>
      <c r="N217" s="43"/>
      <c r="O217" s="87">
        <f t="shared" si="219"/>
        <v>0</v>
      </c>
      <c r="P217" s="311"/>
      <c r="Q217" s="331"/>
    </row>
    <row r="218" spans="1:17" hidden="1" x14ac:dyDescent="0.25">
      <c r="A218" s="30">
        <v>5233</v>
      </c>
      <c r="B218" s="41" t="s">
        <v>212</v>
      </c>
      <c r="C218" s="190">
        <f t="shared" si="170"/>
        <v>0</v>
      </c>
      <c r="D218" s="265"/>
      <c r="E218" s="43"/>
      <c r="F218" s="93">
        <f t="shared" si="216"/>
        <v>0</v>
      </c>
      <c r="G218" s="230"/>
      <c r="H218" s="43"/>
      <c r="I218" s="87">
        <f t="shared" si="217"/>
        <v>0</v>
      </c>
      <c r="J218" s="265"/>
      <c r="K218" s="43"/>
      <c r="L218" s="93">
        <f t="shared" si="218"/>
        <v>0</v>
      </c>
      <c r="M218" s="230"/>
      <c r="N218" s="43"/>
      <c r="O218" s="87">
        <f t="shared" si="219"/>
        <v>0</v>
      </c>
      <c r="P218" s="311"/>
      <c r="Q218" s="331"/>
    </row>
    <row r="219" spans="1:17" ht="24" hidden="1" x14ac:dyDescent="0.25">
      <c r="A219" s="30">
        <v>5234</v>
      </c>
      <c r="B219" s="41" t="s">
        <v>213</v>
      </c>
      <c r="C219" s="190">
        <f t="shared" si="170"/>
        <v>0</v>
      </c>
      <c r="D219" s="265"/>
      <c r="E219" s="43"/>
      <c r="F219" s="93">
        <f t="shared" si="216"/>
        <v>0</v>
      </c>
      <c r="G219" s="230"/>
      <c r="H219" s="43"/>
      <c r="I219" s="87">
        <f t="shared" si="217"/>
        <v>0</v>
      </c>
      <c r="J219" s="265"/>
      <c r="K219" s="43"/>
      <c r="L219" s="93">
        <f t="shared" si="218"/>
        <v>0</v>
      </c>
      <c r="M219" s="230"/>
      <c r="N219" s="43"/>
      <c r="O219" s="87">
        <f t="shared" si="219"/>
        <v>0</v>
      </c>
      <c r="P219" s="311"/>
      <c r="Q219" s="331"/>
    </row>
    <row r="220" spans="1:17" ht="14.25" hidden="1" customHeight="1" x14ac:dyDescent="0.25">
      <c r="A220" s="30">
        <v>5236</v>
      </c>
      <c r="B220" s="41" t="s">
        <v>214</v>
      </c>
      <c r="C220" s="190">
        <f t="shared" si="170"/>
        <v>0</v>
      </c>
      <c r="D220" s="265"/>
      <c r="E220" s="43"/>
      <c r="F220" s="93">
        <f t="shared" si="216"/>
        <v>0</v>
      </c>
      <c r="G220" s="230"/>
      <c r="H220" s="43"/>
      <c r="I220" s="87">
        <f t="shared" si="217"/>
        <v>0</v>
      </c>
      <c r="J220" s="265"/>
      <c r="K220" s="43"/>
      <c r="L220" s="93">
        <f t="shared" si="218"/>
        <v>0</v>
      </c>
      <c r="M220" s="230"/>
      <c r="N220" s="43"/>
      <c r="O220" s="87">
        <f t="shared" si="219"/>
        <v>0</v>
      </c>
      <c r="P220" s="311"/>
      <c r="Q220" s="331"/>
    </row>
    <row r="221" spans="1:17" ht="14.25" hidden="1" customHeight="1" x14ac:dyDescent="0.25">
      <c r="A221" s="30">
        <v>5237</v>
      </c>
      <c r="B221" s="41" t="s">
        <v>215</v>
      </c>
      <c r="C221" s="190">
        <f t="shared" si="170"/>
        <v>0</v>
      </c>
      <c r="D221" s="265"/>
      <c r="E221" s="43"/>
      <c r="F221" s="93">
        <f t="shared" si="216"/>
        <v>0</v>
      </c>
      <c r="G221" s="230"/>
      <c r="H221" s="43"/>
      <c r="I221" s="87">
        <f t="shared" si="217"/>
        <v>0</v>
      </c>
      <c r="J221" s="265"/>
      <c r="K221" s="43"/>
      <c r="L221" s="93">
        <f t="shared" si="218"/>
        <v>0</v>
      </c>
      <c r="M221" s="230"/>
      <c r="N221" s="43"/>
      <c r="O221" s="87">
        <f t="shared" si="219"/>
        <v>0</v>
      </c>
      <c r="P221" s="311"/>
      <c r="Q221" s="331"/>
    </row>
    <row r="222" spans="1:17" ht="22.5" customHeight="1" x14ac:dyDescent="0.25">
      <c r="A222" s="30">
        <v>5238</v>
      </c>
      <c r="B222" s="41" t="s">
        <v>216</v>
      </c>
      <c r="C222" s="190">
        <f t="shared" si="170"/>
        <v>2260</v>
      </c>
      <c r="D222" s="265">
        <v>2260</v>
      </c>
      <c r="E222" s="155"/>
      <c r="F222" s="312">
        <f t="shared" si="216"/>
        <v>2260</v>
      </c>
      <c r="G222" s="230"/>
      <c r="H222" s="155"/>
      <c r="I222" s="312">
        <f t="shared" si="217"/>
        <v>0</v>
      </c>
      <c r="J222" s="265"/>
      <c r="K222" s="43"/>
      <c r="L222" s="93">
        <f t="shared" si="218"/>
        <v>0</v>
      </c>
      <c r="M222" s="230"/>
      <c r="N222" s="43"/>
      <c r="O222" s="87">
        <f t="shared" si="219"/>
        <v>0</v>
      </c>
      <c r="P222" s="311"/>
      <c r="Q222" s="331"/>
    </row>
    <row r="223" spans="1:17" ht="24" hidden="1" x14ac:dyDescent="0.25">
      <c r="A223" s="30">
        <v>5239</v>
      </c>
      <c r="B223" s="41" t="s">
        <v>217</v>
      </c>
      <c r="C223" s="190">
        <f t="shared" si="170"/>
        <v>0</v>
      </c>
      <c r="D223" s="265"/>
      <c r="E223" s="43"/>
      <c r="F223" s="93">
        <f t="shared" si="216"/>
        <v>0</v>
      </c>
      <c r="G223" s="230"/>
      <c r="H223" s="43"/>
      <c r="I223" s="87">
        <f t="shared" si="217"/>
        <v>0</v>
      </c>
      <c r="J223" s="265"/>
      <c r="K223" s="43"/>
      <c r="L223" s="93">
        <f t="shared" si="218"/>
        <v>0</v>
      </c>
      <c r="M223" s="230"/>
      <c r="N223" s="43"/>
      <c r="O223" s="87">
        <f t="shared" si="219"/>
        <v>0</v>
      </c>
      <c r="P223" s="311"/>
      <c r="Q223" s="331"/>
    </row>
    <row r="224" spans="1:17" ht="24" hidden="1" x14ac:dyDescent="0.25">
      <c r="A224" s="72">
        <v>5240</v>
      </c>
      <c r="B224" s="41" t="s">
        <v>218</v>
      </c>
      <c r="C224" s="190">
        <f t="shared" si="170"/>
        <v>0</v>
      </c>
      <c r="D224" s="265"/>
      <c r="E224" s="43"/>
      <c r="F224" s="93">
        <f t="shared" si="216"/>
        <v>0</v>
      </c>
      <c r="G224" s="230"/>
      <c r="H224" s="43"/>
      <c r="I224" s="87">
        <f t="shared" si="217"/>
        <v>0</v>
      </c>
      <c r="J224" s="265"/>
      <c r="K224" s="43"/>
      <c r="L224" s="93">
        <f t="shared" si="218"/>
        <v>0</v>
      </c>
      <c r="M224" s="230"/>
      <c r="N224" s="43"/>
      <c r="O224" s="87">
        <f t="shared" si="219"/>
        <v>0</v>
      </c>
      <c r="P224" s="311"/>
      <c r="Q224" s="331"/>
    </row>
    <row r="225" spans="1:17" hidden="1" x14ac:dyDescent="0.25">
      <c r="A225" s="72">
        <v>5250</v>
      </c>
      <c r="B225" s="41" t="s">
        <v>219</v>
      </c>
      <c r="C225" s="190">
        <f t="shared" si="170"/>
        <v>0</v>
      </c>
      <c r="D225" s="265"/>
      <c r="E225" s="43"/>
      <c r="F225" s="93">
        <f t="shared" si="216"/>
        <v>0</v>
      </c>
      <c r="G225" s="230"/>
      <c r="H225" s="43"/>
      <c r="I225" s="87">
        <f t="shared" si="217"/>
        <v>0</v>
      </c>
      <c r="J225" s="265"/>
      <c r="K225" s="43"/>
      <c r="L225" s="93">
        <f t="shared" si="218"/>
        <v>0</v>
      </c>
      <c r="M225" s="230"/>
      <c r="N225" s="43"/>
      <c r="O225" s="87">
        <f t="shared" si="219"/>
        <v>0</v>
      </c>
      <c r="P225" s="311"/>
      <c r="Q225" s="331"/>
    </row>
    <row r="226" spans="1:17" hidden="1" x14ac:dyDescent="0.25">
      <c r="A226" s="72">
        <v>5260</v>
      </c>
      <c r="B226" s="41" t="s">
        <v>220</v>
      </c>
      <c r="C226" s="190">
        <f t="shared" si="170"/>
        <v>0</v>
      </c>
      <c r="D226" s="129">
        <f t="shared" ref="D226:E226" si="220">SUM(D227)</f>
        <v>0</v>
      </c>
      <c r="E226" s="73">
        <f t="shared" si="220"/>
        <v>0</v>
      </c>
      <c r="F226" s="93">
        <f>SUM(F227)</f>
        <v>0</v>
      </c>
      <c r="G226" s="231">
        <f t="shared" ref="G226:N226" si="221">SUM(G227)</f>
        <v>0</v>
      </c>
      <c r="H226" s="73">
        <f t="shared" si="221"/>
        <v>0</v>
      </c>
      <c r="I226" s="87">
        <f t="shared" si="221"/>
        <v>0</v>
      </c>
      <c r="J226" s="129">
        <f t="shared" si="221"/>
        <v>0</v>
      </c>
      <c r="K226" s="73">
        <f t="shared" si="221"/>
        <v>0</v>
      </c>
      <c r="L226" s="93">
        <f t="shared" si="221"/>
        <v>0</v>
      </c>
      <c r="M226" s="231">
        <f t="shared" si="221"/>
        <v>0</v>
      </c>
      <c r="N226" s="73">
        <f t="shared" si="221"/>
        <v>0</v>
      </c>
      <c r="O226" s="87">
        <f>SUM(O227)</f>
        <v>0</v>
      </c>
      <c r="P226" s="311"/>
      <c r="Q226" s="331"/>
    </row>
    <row r="227" spans="1:17" ht="24" hidden="1" x14ac:dyDescent="0.25">
      <c r="A227" s="30">
        <v>5269</v>
      </c>
      <c r="B227" s="41" t="s">
        <v>221</v>
      </c>
      <c r="C227" s="190">
        <f t="shared" si="170"/>
        <v>0</v>
      </c>
      <c r="D227" s="265"/>
      <c r="E227" s="43"/>
      <c r="F227" s="93">
        <f t="shared" ref="F227:F228" si="222">D227+E227</f>
        <v>0</v>
      </c>
      <c r="G227" s="230"/>
      <c r="H227" s="43"/>
      <c r="I227" s="87">
        <f t="shared" ref="I227:I228" si="223">G227+H227</f>
        <v>0</v>
      </c>
      <c r="J227" s="265"/>
      <c r="K227" s="43"/>
      <c r="L227" s="93">
        <f t="shared" ref="L227:L228" si="224">J227+K227</f>
        <v>0</v>
      </c>
      <c r="M227" s="230"/>
      <c r="N227" s="43"/>
      <c r="O227" s="87">
        <f t="shared" ref="O227:O228" si="225">M227+N227</f>
        <v>0</v>
      </c>
      <c r="P227" s="311"/>
      <c r="Q227" s="331"/>
    </row>
    <row r="228" spans="1:17" ht="24" hidden="1" x14ac:dyDescent="0.25">
      <c r="A228" s="70">
        <v>5270</v>
      </c>
      <c r="B228" s="55" t="s">
        <v>222</v>
      </c>
      <c r="C228" s="195">
        <f t="shared" si="170"/>
        <v>0</v>
      </c>
      <c r="D228" s="262"/>
      <c r="E228" s="74"/>
      <c r="F228" s="172">
        <f t="shared" si="222"/>
        <v>0</v>
      </c>
      <c r="G228" s="232"/>
      <c r="H228" s="74"/>
      <c r="I228" s="153">
        <f t="shared" si="223"/>
        <v>0</v>
      </c>
      <c r="J228" s="262"/>
      <c r="K228" s="74"/>
      <c r="L228" s="172">
        <f t="shared" si="224"/>
        <v>0</v>
      </c>
      <c r="M228" s="232"/>
      <c r="N228" s="74"/>
      <c r="O228" s="153">
        <f t="shared" si="225"/>
        <v>0</v>
      </c>
      <c r="P228" s="313"/>
      <c r="Q228" s="331"/>
    </row>
    <row r="229" spans="1:17" hidden="1" x14ac:dyDescent="0.25">
      <c r="A229" s="67">
        <v>6000</v>
      </c>
      <c r="B229" s="67" t="s">
        <v>223</v>
      </c>
      <c r="C229" s="200">
        <f t="shared" si="170"/>
        <v>0</v>
      </c>
      <c r="D229" s="134">
        <f t="shared" ref="D229:E229" si="226">D230+D250+D258</f>
        <v>0</v>
      </c>
      <c r="E229" s="68">
        <f t="shared" si="226"/>
        <v>0</v>
      </c>
      <c r="F229" s="170">
        <f>F230+F250+F258</f>
        <v>0</v>
      </c>
      <c r="G229" s="227">
        <f t="shared" ref="G229:N229" si="227">G230+G250+G258</f>
        <v>0</v>
      </c>
      <c r="H229" s="68">
        <f t="shared" si="227"/>
        <v>0</v>
      </c>
      <c r="I229" s="122">
        <f t="shared" si="227"/>
        <v>0</v>
      </c>
      <c r="J229" s="134">
        <f t="shared" si="227"/>
        <v>0</v>
      </c>
      <c r="K229" s="68">
        <f t="shared" si="227"/>
        <v>0</v>
      </c>
      <c r="L229" s="170">
        <f t="shared" si="227"/>
        <v>0</v>
      </c>
      <c r="M229" s="227">
        <f t="shared" si="227"/>
        <v>0</v>
      </c>
      <c r="N229" s="68">
        <f t="shared" si="227"/>
        <v>0</v>
      </c>
      <c r="O229" s="122">
        <f>O230+O250+O258</f>
        <v>0</v>
      </c>
      <c r="P229" s="439"/>
      <c r="Q229" s="331"/>
    </row>
    <row r="230" spans="1:17" ht="14.25" hidden="1" customHeight="1" x14ac:dyDescent="0.25">
      <c r="A230" s="49">
        <v>6200</v>
      </c>
      <c r="B230" s="78" t="s">
        <v>224</v>
      </c>
      <c r="C230" s="202">
        <f t="shared" si="170"/>
        <v>0</v>
      </c>
      <c r="D230" s="135">
        <f t="shared" ref="D230:E230" si="228">SUM(D231,D232,D234,D237,D243,D244,D245)</f>
        <v>0</v>
      </c>
      <c r="E230" s="81">
        <f t="shared" si="228"/>
        <v>0</v>
      </c>
      <c r="F230" s="171">
        <f>SUM(F231,F232,F234,F237,F243,F244,F245)</f>
        <v>0</v>
      </c>
      <c r="G230" s="236">
        <f t="shared" ref="G230:N230" si="229">SUM(G231,G232,G234,G237,G243,G244,G245)</f>
        <v>0</v>
      </c>
      <c r="H230" s="81">
        <f t="shared" si="229"/>
        <v>0</v>
      </c>
      <c r="I230" s="121">
        <f t="shared" si="229"/>
        <v>0</v>
      </c>
      <c r="J230" s="135">
        <f t="shared" si="229"/>
        <v>0</v>
      </c>
      <c r="K230" s="81">
        <f t="shared" si="229"/>
        <v>0</v>
      </c>
      <c r="L230" s="171">
        <f t="shared" si="229"/>
        <v>0</v>
      </c>
      <c r="M230" s="236">
        <f t="shared" si="229"/>
        <v>0</v>
      </c>
      <c r="N230" s="81">
        <f t="shared" si="229"/>
        <v>0</v>
      </c>
      <c r="O230" s="121">
        <f>SUM(O231,O232,O234,O237,O243,O244,O245)</f>
        <v>0</v>
      </c>
      <c r="P230" s="440"/>
      <c r="Q230" s="331"/>
    </row>
    <row r="231" spans="1:17" ht="24" hidden="1" x14ac:dyDescent="0.25">
      <c r="A231" s="857">
        <v>6220</v>
      </c>
      <c r="B231" s="38" t="s">
        <v>225</v>
      </c>
      <c r="C231" s="189">
        <f t="shared" si="170"/>
        <v>0</v>
      </c>
      <c r="D231" s="264"/>
      <c r="E231" s="40"/>
      <c r="F231" s="175">
        <f>D231+E231</f>
        <v>0</v>
      </c>
      <c r="G231" s="220"/>
      <c r="H231" s="40"/>
      <c r="I231" s="86">
        <f>G231+H231</f>
        <v>0</v>
      </c>
      <c r="J231" s="264"/>
      <c r="K231" s="40"/>
      <c r="L231" s="175">
        <f>J231+K231</f>
        <v>0</v>
      </c>
      <c r="M231" s="220"/>
      <c r="N231" s="40"/>
      <c r="O231" s="86">
        <f>M231+N231</f>
        <v>0</v>
      </c>
      <c r="P231" s="310"/>
      <c r="Q231" s="331"/>
    </row>
    <row r="232" spans="1:17" hidden="1" x14ac:dyDescent="0.25">
      <c r="A232" s="72">
        <v>6230</v>
      </c>
      <c r="B232" s="41" t="s">
        <v>226</v>
      </c>
      <c r="C232" s="190">
        <f t="shared" si="170"/>
        <v>0</v>
      </c>
      <c r="D232" s="129">
        <f t="shared" ref="D232:O232" si="230">SUM(D233)</f>
        <v>0</v>
      </c>
      <c r="E232" s="73">
        <f t="shared" si="230"/>
        <v>0</v>
      </c>
      <c r="F232" s="93">
        <f t="shared" si="230"/>
        <v>0</v>
      </c>
      <c r="G232" s="231">
        <f t="shared" si="230"/>
        <v>0</v>
      </c>
      <c r="H232" s="73">
        <f t="shared" si="230"/>
        <v>0</v>
      </c>
      <c r="I232" s="87">
        <f t="shared" si="230"/>
        <v>0</v>
      </c>
      <c r="J232" s="129">
        <f t="shared" si="230"/>
        <v>0</v>
      </c>
      <c r="K232" s="73">
        <f t="shared" si="230"/>
        <v>0</v>
      </c>
      <c r="L232" s="93">
        <f t="shared" si="230"/>
        <v>0</v>
      </c>
      <c r="M232" s="231">
        <f t="shared" si="230"/>
        <v>0</v>
      </c>
      <c r="N232" s="73">
        <f t="shared" si="230"/>
        <v>0</v>
      </c>
      <c r="O232" s="87">
        <f t="shared" si="230"/>
        <v>0</v>
      </c>
      <c r="P232" s="311"/>
      <c r="Q232" s="331"/>
    </row>
    <row r="233" spans="1:17" ht="24" hidden="1" x14ac:dyDescent="0.25">
      <c r="A233" s="30">
        <v>6239</v>
      </c>
      <c r="B233" s="38" t="s">
        <v>227</v>
      </c>
      <c r="C233" s="190">
        <f t="shared" si="170"/>
        <v>0</v>
      </c>
      <c r="D233" s="264"/>
      <c r="E233" s="40"/>
      <c r="F233" s="175">
        <f>D233+E233</f>
        <v>0</v>
      </c>
      <c r="G233" s="220"/>
      <c r="H233" s="40"/>
      <c r="I233" s="86">
        <f>G233+H233</f>
        <v>0</v>
      </c>
      <c r="J233" s="264"/>
      <c r="K233" s="40"/>
      <c r="L233" s="175">
        <f>J233+K233</f>
        <v>0</v>
      </c>
      <c r="M233" s="220"/>
      <c r="N233" s="40"/>
      <c r="O233" s="86">
        <f>M233+N233</f>
        <v>0</v>
      </c>
      <c r="P233" s="310"/>
      <c r="Q233" s="331"/>
    </row>
    <row r="234" spans="1:17" ht="1.5" hidden="1" customHeight="1" x14ac:dyDescent="0.25">
      <c r="A234" s="72">
        <v>6240</v>
      </c>
      <c r="B234" s="41" t="s">
        <v>228</v>
      </c>
      <c r="C234" s="190">
        <f t="shared" si="170"/>
        <v>0</v>
      </c>
      <c r="D234" s="129">
        <f t="shared" ref="D234:E234" si="231">SUM(D235:D236)</f>
        <v>0</v>
      </c>
      <c r="E234" s="73">
        <f t="shared" si="231"/>
        <v>0</v>
      </c>
      <c r="F234" s="93">
        <f>SUM(F235:F236)</f>
        <v>0</v>
      </c>
      <c r="G234" s="231">
        <f t="shared" ref="G234:N234" si="232">SUM(G235:G236)</f>
        <v>0</v>
      </c>
      <c r="H234" s="73">
        <f t="shared" si="232"/>
        <v>0</v>
      </c>
      <c r="I234" s="87">
        <f t="shared" si="232"/>
        <v>0</v>
      </c>
      <c r="J234" s="129">
        <f t="shared" si="232"/>
        <v>0</v>
      </c>
      <c r="K234" s="73">
        <f t="shared" si="232"/>
        <v>0</v>
      </c>
      <c r="L234" s="93">
        <f t="shared" si="232"/>
        <v>0</v>
      </c>
      <c r="M234" s="231">
        <f t="shared" si="232"/>
        <v>0</v>
      </c>
      <c r="N234" s="73">
        <f t="shared" si="232"/>
        <v>0</v>
      </c>
      <c r="O234" s="87">
        <f>SUM(O235:O236)</f>
        <v>0</v>
      </c>
      <c r="P234" s="311"/>
      <c r="Q234" s="331"/>
    </row>
    <row r="235" spans="1:17" hidden="1" x14ac:dyDescent="0.25">
      <c r="A235" s="30">
        <v>6241</v>
      </c>
      <c r="B235" s="41" t="s">
        <v>229</v>
      </c>
      <c r="C235" s="190">
        <f t="shared" si="170"/>
        <v>0</v>
      </c>
      <c r="D235" s="265"/>
      <c r="E235" s="43"/>
      <c r="F235" s="93">
        <f t="shared" ref="F235:F236" si="233">D235+E235</f>
        <v>0</v>
      </c>
      <c r="G235" s="230"/>
      <c r="H235" s="43"/>
      <c r="I235" s="87">
        <f t="shared" ref="I235:I236" si="234">G235+H235</f>
        <v>0</v>
      </c>
      <c r="J235" s="265"/>
      <c r="K235" s="43"/>
      <c r="L235" s="93">
        <f t="shared" ref="L235:L236" si="235">J235+K235</f>
        <v>0</v>
      </c>
      <c r="M235" s="230"/>
      <c r="N235" s="43"/>
      <c r="O235" s="87">
        <f t="shared" ref="O235:O236" si="236">M235+N235</f>
        <v>0</v>
      </c>
      <c r="P235" s="311"/>
      <c r="Q235" s="331"/>
    </row>
    <row r="236" spans="1:17" hidden="1" x14ac:dyDescent="0.25">
      <c r="A236" s="30">
        <v>6242</v>
      </c>
      <c r="B236" s="41" t="s">
        <v>230</v>
      </c>
      <c r="C236" s="190">
        <f t="shared" si="170"/>
        <v>0</v>
      </c>
      <c r="D236" s="265"/>
      <c r="E236" s="43"/>
      <c r="F236" s="93">
        <f t="shared" si="233"/>
        <v>0</v>
      </c>
      <c r="G236" s="230"/>
      <c r="H236" s="43"/>
      <c r="I236" s="87">
        <f t="shared" si="234"/>
        <v>0</v>
      </c>
      <c r="J236" s="265"/>
      <c r="K236" s="43"/>
      <c r="L236" s="93">
        <f t="shared" si="235"/>
        <v>0</v>
      </c>
      <c r="M236" s="230"/>
      <c r="N236" s="43"/>
      <c r="O236" s="87">
        <f t="shared" si="236"/>
        <v>0</v>
      </c>
      <c r="P236" s="311"/>
      <c r="Q236" s="331"/>
    </row>
    <row r="237" spans="1:17" ht="25.5" hidden="1" customHeight="1" x14ac:dyDescent="0.25">
      <c r="A237" s="72">
        <v>6250</v>
      </c>
      <c r="B237" s="41" t="s">
        <v>231</v>
      </c>
      <c r="C237" s="190">
        <f t="shared" si="170"/>
        <v>0</v>
      </c>
      <c r="D237" s="129">
        <f t="shared" ref="D237:E237" si="237">SUM(D238:D242)</f>
        <v>0</v>
      </c>
      <c r="E237" s="73">
        <f t="shared" si="237"/>
        <v>0</v>
      </c>
      <c r="F237" s="93">
        <f>SUM(F238:F242)</f>
        <v>0</v>
      </c>
      <c r="G237" s="231">
        <f t="shared" ref="G237:N237" si="238">SUM(G238:G242)</f>
        <v>0</v>
      </c>
      <c r="H237" s="73">
        <f t="shared" si="238"/>
        <v>0</v>
      </c>
      <c r="I237" s="87">
        <f t="shared" si="238"/>
        <v>0</v>
      </c>
      <c r="J237" s="129">
        <f t="shared" si="238"/>
        <v>0</v>
      </c>
      <c r="K237" s="73">
        <f t="shared" si="238"/>
        <v>0</v>
      </c>
      <c r="L237" s="93">
        <f t="shared" si="238"/>
        <v>0</v>
      </c>
      <c r="M237" s="231">
        <f t="shared" si="238"/>
        <v>0</v>
      </c>
      <c r="N237" s="73">
        <f t="shared" si="238"/>
        <v>0</v>
      </c>
      <c r="O237" s="87">
        <f>SUM(O238:O242)</f>
        <v>0</v>
      </c>
      <c r="P237" s="311"/>
      <c r="Q237" s="331"/>
    </row>
    <row r="238" spans="1:17" ht="14.25" hidden="1" customHeight="1" x14ac:dyDescent="0.25">
      <c r="A238" s="30">
        <v>6252</v>
      </c>
      <c r="B238" s="41" t="s">
        <v>232</v>
      </c>
      <c r="C238" s="190">
        <f t="shared" si="170"/>
        <v>0</v>
      </c>
      <c r="D238" s="265"/>
      <c r="E238" s="43"/>
      <c r="F238" s="93">
        <f t="shared" ref="F238:F244" si="239">D238+E238</f>
        <v>0</v>
      </c>
      <c r="G238" s="230"/>
      <c r="H238" s="43"/>
      <c r="I238" s="87">
        <f t="shared" ref="I238:I244" si="240">G238+H238</f>
        <v>0</v>
      </c>
      <c r="J238" s="265"/>
      <c r="K238" s="43"/>
      <c r="L238" s="93">
        <f t="shared" ref="L238:L244" si="241">J238+K238</f>
        <v>0</v>
      </c>
      <c r="M238" s="230"/>
      <c r="N238" s="43"/>
      <c r="O238" s="87">
        <f t="shared" ref="O238:O244" si="242">M238+N238</f>
        <v>0</v>
      </c>
      <c r="P238" s="311"/>
      <c r="Q238" s="331"/>
    </row>
    <row r="239" spans="1:17" ht="14.25" hidden="1" customHeight="1" x14ac:dyDescent="0.25">
      <c r="A239" s="30">
        <v>6253</v>
      </c>
      <c r="B239" s="41" t="s">
        <v>233</v>
      </c>
      <c r="C239" s="190">
        <f t="shared" si="170"/>
        <v>0</v>
      </c>
      <c r="D239" s="265"/>
      <c r="E239" s="43"/>
      <c r="F239" s="93">
        <f t="shared" si="239"/>
        <v>0</v>
      </c>
      <c r="G239" s="230"/>
      <c r="H239" s="43"/>
      <c r="I239" s="87">
        <f t="shared" si="240"/>
        <v>0</v>
      </c>
      <c r="J239" s="265"/>
      <c r="K239" s="43"/>
      <c r="L239" s="93">
        <f t="shared" si="241"/>
        <v>0</v>
      </c>
      <c r="M239" s="230"/>
      <c r="N239" s="43"/>
      <c r="O239" s="87">
        <f t="shared" si="242"/>
        <v>0</v>
      </c>
      <c r="P239" s="311"/>
      <c r="Q239" s="331"/>
    </row>
    <row r="240" spans="1:17" ht="24" hidden="1" x14ac:dyDescent="0.25">
      <c r="A240" s="30">
        <v>6254</v>
      </c>
      <c r="B240" s="41" t="s">
        <v>234</v>
      </c>
      <c r="C240" s="190">
        <f t="shared" si="170"/>
        <v>0</v>
      </c>
      <c r="D240" s="265"/>
      <c r="E240" s="43"/>
      <c r="F240" s="93">
        <f t="shared" si="239"/>
        <v>0</v>
      </c>
      <c r="G240" s="230"/>
      <c r="H240" s="43"/>
      <c r="I240" s="87">
        <f t="shared" si="240"/>
        <v>0</v>
      </c>
      <c r="J240" s="265"/>
      <c r="K240" s="43"/>
      <c r="L240" s="93">
        <f t="shared" si="241"/>
        <v>0</v>
      </c>
      <c r="M240" s="230"/>
      <c r="N240" s="43"/>
      <c r="O240" s="87">
        <f t="shared" si="242"/>
        <v>0</v>
      </c>
      <c r="P240" s="311"/>
      <c r="Q240" s="331"/>
    </row>
    <row r="241" spans="1:17" ht="24" hidden="1" x14ac:dyDescent="0.25">
      <c r="A241" s="30">
        <v>6255</v>
      </c>
      <c r="B241" s="41" t="s">
        <v>235</v>
      </c>
      <c r="C241" s="190">
        <f t="shared" ref="C241:C295" si="243">SUM(F241,I241,L241,O241)</f>
        <v>0</v>
      </c>
      <c r="D241" s="265"/>
      <c r="E241" s="43"/>
      <c r="F241" s="93">
        <f t="shared" si="239"/>
        <v>0</v>
      </c>
      <c r="G241" s="230"/>
      <c r="H241" s="43"/>
      <c r="I241" s="87">
        <f t="shared" si="240"/>
        <v>0</v>
      </c>
      <c r="J241" s="265"/>
      <c r="K241" s="43"/>
      <c r="L241" s="93">
        <f t="shared" si="241"/>
        <v>0</v>
      </c>
      <c r="M241" s="230"/>
      <c r="N241" s="43"/>
      <c r="O241" s="87">
        <f t="shared" si="242"/>
        <v>0</v>
      </c>
      <c r="P241" s="311"/>
      <c r="Q241" s="331"/>
    </row>
    <row r="242" spans="1:17" hidden="1" x14ac:dyDescent="0.25">
      <c r="A242" s="30">
        <v>6259</v>
      </c>
      <c r="B242" s="41" t="s">
        <v>236</v>
      </c>
      <c r="C242" s="190">
        <f t="shared" si="243"/>
        <v>0</v>
      </c>
      <c r="D242" s="265"/>
      <c r="E242" s="43"/>
      <c r="F242" s="93">
        <f t="shared" si="239"/>
        <v>0</v>
      </c>
      <c r="G242" s="230"/>
      <c r="H242" s="43"/>
      <c r="I242" s="87">
        <f t="shared" si="240"/>
        <v>0</v>
      </c>
      <c r="J242" s="265"/>
      <c r="K242" s="43"/>
      <c r="L242" s="93">
        <f t="shared" si="241"/>
        <v>0</v>
      </c>
      <c r="M242" s="230"/>
      <c r="N242" s="43"/>
      <c r="O242" s="87">
        <f t="shared" si="242"/>
        <v>0</v>
      </c>
      <c r="P242" s="311"/>
      <c r="Q242" s="331"/>
    </row>
    <row r="243" spans="1:17" ht="24" hidden="1" x14ac:dyDescent="0.25">
      <c r="A243" s="72">
        <v>6260</v>
      </c>
      <c r="B243" s="41" t="s">
        <v>237</v>
      </c>
      <c r="C243" s="190">
        <f t="shared" si="243"/>
        <v>0</v>
      </c>
      <c r="D243" s="265"/>
      <c r="E243" s="43"/>
      <c r="F243" s="93">
        <f t="shared" si="239"/>
        <v>0</v>
      </c>
      <c r="G243" s="230"/>
      <c r="H243" s="43"/>
      <c r="I243" s="87">
        <f t="shared" si="240"/>
        <v>0</v>
      </c>
      <c r="J243" s="265"/>
      <c r="K243" s="43"/>
      <c r="L243" s="93">
        <f t="shared" si="241"/>
        <v>0</v>
      </c>
      <c r="M243" s="230"/>
      <c r="N243" s="43"/>
      <c r="O243" s="87">
        <f t="shared" si="242"/>
        <v>0</v>
      </c>
      <c r="P243" s="311"/>
      <c r="Q243" s="331"/>
    </row>
    <row r="244" spans="1:17" hidden="1" x14ac:dyDescent="0.25">
      <c r="A244" s="72">
        <v>6270</v>
      </c>
      <c r="B244" s="41" t="s">
        <v>238</v>
      </c>
      <c r="C244" s="190">
        <f t="shared" si="243"/>
        <v>0</v>
      </c>
      <c r="D244" s="265"/>
      <c r="E244" s="43"/>
      <c r="F244" s="93">
        <f t="shared" si="239"/>
        <v>0</v>
      </c>
      <c r="G244" s="230"/>
      <c r="H244" s="43"/>
      <c r="I244" s="87">
        <f t="shared" si="240"/>
        <v>0</v>
      </c>
      <c r="J244" s="265"/>
      <c r="K244" s="43"/>
      <c r="L244" s="93">
        <f t="shared" si="241"/>
        <v>0</v>
      </c>
      <c r="M244" s="230"/>
      <c r="N244" s="43"/>
      <c r="O244" s="87">
        <f t="shared" si="242"/>
        <v>0</v>
      </c>
      <c r="P244" s="311"/>
      <c r="Q244" s="331"/>
    </row>
    <row r="245" spans="1:17" ht="24" hidden="1" x14ac:dyDescent="0.25">
      <c r="A245" s="857">
        <v>6290</v>
      </c>
      <c r="B245" s="38" t="s">
        <v>239</v>
      </c>
      <c r="C245" s="201">
        <f t="shared" si="243"/>
        <v>0</v>
      </c>
      <c r="D245" s="128">
        <f t="shared" ref="D245:E245" si="244">SUM(D246:D249)</f>
        <v>0</v>
      </c>
      <c r="E245" s="75">
        <f t="shared" si="244"/>
        <v>0</v>
      </c>
      <c r="F245" s="175">
        <f>SUM(F246:F249)</f>
        <v>0</v>
      </c>
      <c r="G245" s="233">
        <f t="shared" ref="G245:O245" si="245">SUM(G246:G249)</f>
        <v>0</v>
      </c>
      <c r="H245" s="75">
        <f t="shared" si="245"/>
        <v>0</v>
      </c>
      <c r="I245" s="86">
        <f t="shared" si="245"/>
        <v>0</v>
      </c>
      <c r="J245" s="128">
        <f t="shared" si="245"/>
        <v>0</v>
      </c>
      <c r="K245" s="75">
        <f t="shared" si="245"/>
        <v>0</v>
      </c>
      <c r="L245" s="175">
        <f t="shared" si="245"/>
        <v>0</v>
      </c>
      <c r="M245" s="233">
        <f t="shared" si="245"/>
        <v>0</v>
      </c>
      <c r="N245" s="75">
        <f t="shared" si="245"/>
        <v>0</v>
      </c>
      <c r="O245" s="86">
        <f t="shared" si="245"/>
        <v>0</v>
      </c>
      <c r="P245" s="320"/>
      <c r="Q245" s="331"/>
    </row>
    <row r="246" spans="1:17" hidden="1" x14ac:dyDescent="0.25">
      <c r="A246" s="30">
        <v>6291</v>
      </c>
      <c r="B246" s="41" t="s">
        <v>240</v>
      </c>
      <c r="C246" s="190">
        <f t="shared" si="243"/>
        <v>0</v>
      </c>
      <c r="D246" s="265"/>
      <c r="E246" s="43"/>
      <c r="F246" s="93">
        <f t="shared" ref="F246:F249" si="246">D246+E246</f>
        <v>0</v>
      </c>
      <c r="G246" s="230"/>
      <c r="H246" s="43"/>
      <c r="I246" s="87">
        <f t="shared" ref="I246:I249" si="247">G246+H246</f>
        <v>0</v>
      </c>
      <c r="J246" s="265"/>
      <c r="K246" s="43"/>
      <c r="L246" s="93">
        <f t="shared" ref="L246:L249" si="248">J246+K246</f>
        <v>0</v>
      </c>
      <c r="M246" s="230"/>
      <c r="N246" s="43"/>
      <c r="O246" s="87">
        <f t="shared" ref="O246:O249" si="249">M246+N246</f>
        <v>0</v>
      </c>
      <c r="P246" s="311"/>
      <c r="Q246" s="331"/>
    </row>
    <row r="247" spans="1:17" ht="11.25" hidden="1" customHeight="1" x14ac:dyDescent="0.25">
      <c r="A247" s="30">
        <v>6292</v>
      </c>
      <c r="B247" s="41" t="s">
        <v>241</v>
      </c>
      <c r="C247" s="190">
        <f t="shared" si="243"/>
        <v>0</v>
      </c>
      <c r="D247" s="265"/>
      <c r="E247" s="43"/>
      <c r="F247" s="93">
        <f t="shared" si="246"/>
        <v>0</v>
      </c>
      <c r="G247" s="230"/>
      <c r="H247" s="43"/>
      <c r="I247" s="87">
        <f t="shared" si="247"/>
        <v>0</v>
      </c>
      <c r="J247" s="265"/>
      <c r="K247" s="43"/>
      <c r="L247" s="93">
        <f t="shared" si="248"/>
        <v>0</v>
      </c>
      <c r="M247" s="230"/>
      <c r="N247" s="43"/>
      <c r="O247" s="87">
        <f t="shared" si="249"/>
        <v>0</v>
      </c>
      <c r="P247" s="311"/>
      <c r="Q247" s="331"/>
    </row>
    <row r="248" spans="1:17" ht="0.75" hidden="1" customHeight="1" x14ac:dyDescent="0.25">
      <c r="A248" s="30">
        <v>6296</v>
      </c>
      <c r="B248" s="41" t="s">
        <v>242</v>
      </c>
      <c r="C248" s="190">
        <f t="shared" si="243"/>
        <v>0</v>
      </c>
      <c r="D248" s="265"/>
      <c r="E248" s="43"/>
      <c r="F248" s="93">
        <f t="shared" si="246"/>
        <v>0</v>
      </c>
      <c r="G248" s="230"/>
      <c r="H248" s="43"/>
      <c r="I248" s="87">
        <f t="shared" si="247"/>
        <v>0</v>
      </c>
      <c r="J248" s="265"/>
      <c r="K248" s="43"/>
      <c r="L248" s="93">
        <f t="shared" si="248"/>
        <v>0</v>
      </c>
      <c r="M248" s="230"/>
      <c r="N248" s="43"/>
      <c r="O248" s="87">
        <f t="shared" si="249"/>
        <v>0</v>
      </c>
      <c r="P248" s="311"/>
      <c r="Q248" s="331"/>
    </row>
    <row r="249" spans="1:17" ht="39.75" hidden="1" customHeight="1" x14ac:dyDescent="0.25">
      <c r="A249" s="30">
        <v>6299</v>
      </c>
      <c r="B249" s="41" t="s">
        <v>243</v>
      </c>
      <c r="C249" s="190">
        <f t="shared" si="243"/>
        <v>0</v>
      </c>
      <c r="D249" s="265"/>
      <c r="E249" s="43"/>
      <c r="F249" s="93">
        <f t="shared" si="246"/>
        <v>0</v>
      </c>
      <c r="G249" s="230"/>
      <c r="H249" s="43"/>
      <c r="I249" s="87">
        <f t="shared" si="247"/>
        <v>0</v>
      </c>
      <c r="J249" s="265"/>
      <c r="K249" s="43"/>
      <c r="L249" s="93">
        <f t="shared" si="248"/>
        <v>0</v>
      </c>
      <c r="M249" s="230"/>
      <c r="N249" s="43"/>
      <c r="O249" s="87">
        <f t="shared" si="249"/>
        <v>0</v>
      </c>
      <c r="P249" s="311"/>
      <c r="Q249" s="331"/>
    </row>
    <row r="250" spans="1:17" hidden="1" x14ac:dyDescent="0.25">
      <c r="A250" s="34">
        <v>6300</v>
      </c>
      <c r="B250" s="69" t="s">
        <v>244</v>
      </c>
      <c r="C250" s="188">
        <f t="shared" si="243"/>
        <v>0</v>
      </c>
      <c r="D250" s="127">
        <f t="shared" ref="D250:E250" si="250">SUM(D251,D256,D257)</f>
        <v>0</v>
      </c>
      <c r="E250" s="36">
        <f t="shared" si="250"/>
        <v>0</v>
      </c>
      <c r="F250" s="174">
        <f>SUM(F251,F256,F257)</f>
        <v>0</v>
      </c>
      <c r="G250" s="228">
        <f t="shared" ref="G250:O250" si="251">SUM(G251,G256,G257)</f>
        <v>0</v>
      </c>
      <c r="H250" s="36">
        <f t="shared" si="251"/>
        <v>0</v>
      </c>
      <c r="I250" s="120">
        <f t="shared" si="251"/>
        <v>0</v>
      </c>
      <c r="J250" s="127">
        <f t="shared" si="251"/>
        <v>0</v>
      </c>
      <c r="K250" s="36">
        <f t="shared" si="251"/>
        <v>0</v>
      </c>
      <c r="L250" s="174">
        <f t="shared" si="251"/>
        <v>0</v>
      </c>
      <c r="M250" s="228">
        <f t="shared" si="251"/>
        <v>0</v>
      </c>
      <c r="N250" s="36">
        <f t="shared" si="251"/>
        <v>0</v>
      </c>
      <c r="O250" s="120">
        <f t="shared" si="251"/>
        <v>0</v>
      </c>
      <c r="P250" s="441"/>
      <c r="Q250" s="331"/>
    </row>
    <row r="251" spans="1:17" ht="24" hidden="1" x14ac:dyDescent="0.25">
      <c r="A251" s="857">
        <v>6320</v>
      </c>
      <c r="B251" s="38" t="s">
        <v>245</v>
      </c>
      <c r="C251" s="201">
        <f t="shared" si="243"/>
        <v>0</v>
      </c>
      <c r="D251" s="128">
        <f t="shared" ref="D251:E251" si="252">SUM(D252:D255)</f>
        <v>0</v>
      </c>
      <c r="E251" s="75">
        <f t="shared" si="252"/>
        <v>0</v>
      </c>
      <c r="F251" s="175">
        <f>SUM(F252:F255)</f>
        <v>0</v>
      </c>
      <c r="G251" s="233">
        <f t="shared" ref="G251:O251" si="253">SUM(G252:G255)</f>
        <v>0</v>
      </c>
      <c r="H251" s="75">
        <f t="shared" si="253"/>
        <v>0</v>
      </c>
      <c r="I251" s="86">
        <f t="shared" si="253"/>
        <v>0</v>
      </c>
      <c r="J251" s="128">
        <f t="shared" si="253"/>
        <v>0</v>
      </c>
      <c r="K251" s="75">
        <f t="shared" si="253"/>
        <v>0</v>
      </c>
      <c r="L251" s="175">
        <f t="shared" si="253"/>
        <v>0</v>
      </c>
      <c r="M251" s="233">
        <f t="shared" si="253"/>
        <v>0</v>
      </c>
      <c r="N251" s="75">
        <f t="shared" si="253"/>
        <v>0</v>
      </c>
      <c r="O251" s="86">
        <f t="shared" si="253"/>
        <v>0</v>
      </c>
      <c r="P251" s="310"/>
      <c r="Q251" s="331"/>
    </row>
    <row r="252" spans="1:17" hidden="1" x14ac:dyDescent="0.25">
      <c r="A252" s="30">
        <v>6322</v>
      </c>
      <c r="B252" s="41" t="s">
        <v>246</v>
      </c>
      <c r="C252" s="190">
        <f t="shared" si="243"/>
        <v>0</v>
      </c>
      <c r="D252" s="265"/>
      <c r="E252" s="43"/>
      <c r="F252" s="93">
        <f t="shared" ref="F252:F257" si="254">D252+E252</f>
        <v>0</v>
      </c>
      <c r="G252" s="230"/>
      <c r="H252" s="43"/>
      <c r="I252" s="87">
        <f t="shared" ref="I252:I257" si="255">G252+H252</f>
        <v>0</v>
      </c>
      <c r="J252" s="265"/>
      <c r="K252" s="43"/>
      <c r="L252" s="93">
        <f t="shared" ref="L252:L257" si="256">J252+K252</f>
        <v>0</v>
      </c>
      <c r="M252" s="230"/>
      <c r="N252" s="43"/>
      <c r="O252" s="87">
        <f t="shared" ref="O252:O257" si="257">M252+N252</f>
        <v>0</v>
      </c>
      <c r="P252" s="311"/>
      <c r="Q252" s="331"/>
    </row>
    <row r="253" spans="1:17" ht="24" hidden="1" x14ac:dyDescent="0.25">
      <c r="A253" s="30">
        <v>6323</v>
      </c>
      <c r="B253" s="41" t="s">
        <v>247</v>
      </c>
      <c r="C253" s="190">
        <f t="shared" si="243"/>
        <v>0</v>
      </c>
      <c r="D253" s="265"/>
      <c r="E253" s="43"/>
      <c r="F253" s="93">
        <f t="shared" si="254"/>
        <v>0</v>
      </c>
      <c r="G253" s="230"/>
      <c r="H253" s="43"/>
      <c r="I253" s="87">
        <f t="shared" si="255"/>
        <v>0</v>
      </c>
      <c r="J253" s="265"/>
      <c r="K253" s="43"/>
      <c r="L253" s="93">
        <f t="shared" si="256"/>
        <v>0</v>
      </c>
      <c r="M253" s="230"/>
      <c r="N253" s="43"/>
      <c r="O253" s="87">
        <f t="shared" si="257"/>
        <v>0</v>
      </c>
      <c r="P253" s="311"/>
      <c r="Q253" s="331"/>
    </row>
    <row r="254" spans="1:17" ht="24" hidden="1" x14ac:dyDescent="0.25">
      <c r="A254" s="30">
        <v>6324</v>
      </c>
      <c r="B254" s="41" t="s">
        <v>301</v>
      </c>
      <c r="C254" s="190">
        <f t="shared" si="243"/>
        <v>0</v>
      </c>
      <c r="D254" s="265"/>
      <c r="E254" s="43"/>
      <c r="F254" s="93">
        <f t="shared" si="254"/>
        <v>0</v>
      </c>
      <c r="G254" s="230"/>
      <c r="H254" s="43"/>
      <c r="I254" s="87">
        <f t="shared" si="255"/>
        <v>0</v>
      </c>
      <c r="J254" s="265"/>
      <c r="K254" s="43"/>
      <c r="L254" s="93">
        <f t="shared" si="256"/>
        <v>0</v>
      </c>
      <c r="M254" s="230"/>
      <c r="N254" s="43"/>
      <c r="O254" s="87">
        <f t="shared" si="257"/>
        <v>0</v>
      </c>
      <c r="P254" s="311"/>
      <c r="Q254" s="331"/>
    </row>
    <row r="255" spans="1:17" hidden="1" x14ac:dyDescent="0.25">
      <c r="A255" s="27">
        <v>6329</v>
      </c>
      <c r="B255" s="38" t="s">
        <v>302</v>
      </c>
      <c r="C255" s="189">
        <f t="shared" si="243"/>
        <v>0</v>
      </c>
      <c r="D255" s="264"/>
      <c r="E255" s="40"/>
      <c r="F255" s="175">
        <f t="shared" si="254"/>
        <v>0</v>
      </c>
      <c r="G255" s="220"/>
      <c r="H255" s="40"/>
      <c r="I255" s="86">
        <f t="shared" si="255"/>
        <v>0</v>
      </c>
      <c r="J255" s="264"/>
      <c r="K255" s="40"/>
      <c r="L255" s="175">
        <f t="shared" si="256"/>
        <v>0</v>
      </c>
      <c r="M255" s="220"/>
      <c r="N255" s="40"/>
      <c r="O255" s="86">
        <f t="shared" si="257"/>
        <v>0</v>
      </c>
      <c r="P255" s="310"/>
      <c r="Q255" s="331"/>
    </row>
    <row r="256" spans="1:17" ht="24" hidden="1" x14ac:dyDescent="0.25">
      <c r="A256" s="90">
        <v>6330</v>
      </c>
      <c r="B256" s="91" t="s">
        <v>248</v>
      </c>
      <c r="C256" s="201">
        <f t="shared" si="243"/>
        <v>0</v>
      </c>
      <c r="D256" s="266"/>
      <c r="E256" s="80"/>
      <c r="F256" s="443">
        <f t="shared" si="254"/>
        <v>0</v>
      </c>
      <c r="G256" s="235"/>
      <c r="H256" s="80"/>
      <c r="I256" s="159">
        <f t="shared" si="255"/>
        <v>0</v>
      </c>
      <c r="J256" s="266"/>
      <c r="K256" s="80"/>
      <c r="L256" s="443">
        <f t="shared" si="256"/>
        <v>0</v>
      </c>
      <c r="M256" s="235"/>
      <c r="N256" s="80"/>
      <c r="O256" s="159">
        <f t="shared" si="257"/>
        <v>0</v>
      </c>
      <c r="P256" s="320"/>
      <c r="Q256" s="331"/>
    </row>
    <row r="257" spans="1:17" hidden="1" x14ac:dyDescent="0.25">
      <c r="A257" s="72">
        <v>6360</v>
      </c>
      <c r="B257" s="41" t="s">
        <v>249</v>
      </c>
      <c r="C257" s="190">
        <f t="shared" si="243"/>
        <v>0</v>
      </c>
      <c r="D257" s="265"/>
      <c r="E257" s="43"/>
      <c r="F257" s="93">
        <f t="shared" si="254"/>
        <v>0</v>
      </c>
      <c r="G257" s="230"/>
      <c r="H257" s="43"/>
      <c r="I257" s="87">
        <f t="shared" si="255"/>
        <v>0</v>
      </c>
      <c r="J257" s="265"/>
      <c r="K257" s="43"/>
      <c r="L257" s="93">
        <f t="shared" si="256"/>
        <v>0</v>
      </c>
      <c r="M257" s="230"/>
      <c r="N257" s="43"/>
      <c r="O257" s="87">
        <f t="shared" si="257"/>
        <v>0</v>
      </c>
      <c r="P257" s="311"/>
      <c r="Q257" s="331"/>
    </row>
    <row r="258" spans="1:17" ht="35.25" hidden="1" customHeight="1" x14ac:dyDescent="0.25">
      <c r="A258" s="34">
        <v>6400</v>
      </c>
      <c r="B258" s="69" t="s">
        <v>250</v>
      </c>
      <c r="C258" s="188">
        <f t="shared" si="243"/>
        <v>0</v>
      </c>
      <c r="D258" s="127">
        <f t="shared" ref="D258:E258" si="258">SUM(D259,D263)</f>
        <v>0</v>
      </c>
      <c r="E258" s="36">
        <f t="shared" si="258"/>
        <v>0</v>
      </c>
      <c r="F258" s="174">
        <f>SUM(F259,F263)</f>
        <v>0</v>
      </c>
      <c r="G258" s="228">
        <f t="shared" ref="G258:O258" si="259">SUM(G259,G263)</f>
        <v>0</v>
      </c>
      <c r="H258" s="36">
        <f t="shared" si="259"/>
        <v>0</v>
      </c>
      <c r="I258" s="120">
        <f t="shared" si="259"/>
        <v>0</v>
      </c>
      <c r="J258" s="127">
        <f t="shared" si="259"/>
        <v>0</v>
      </c>
      <c r="K258" s="36">
        <f t="shared" si="259"/>
        <v>0</v>
      </c>
      <c r="L258" s="174">
        <f t="shared" si="259"/>
        <v>0</v>
      </c>
      <c r="M258" s="228">
        <f t="shared" si="259"/>
        <v>0</v>
      </c>
      <c r="N258" s="36">
        <f t="shared" si="259"/>
        <v>0</v>
      </c>
      <c r="O258" s="120">
        <f t="shared" si="259"/>
        <v>0</v>
      </c>
      <c r="P258" s="441"/>
      <c r="Q258" s="331"/>
    </row>
    <row r="259" spans="1:17" ht="24" hidden="1" x14ac:dyDescent="0.25">
      <c r="A259" s="857">
        <v>6410</v>
      </c>
      <c r="B259" s="38" t="s">
        <v>251</v>
      </c>
      <c r="C259" s="189">
        <f t="shared" si="243"/>
        <v>0</v>
      </c>
      <c r="D259" s="128">
        <f t="shared" ref="D259:E259" si="260">SUM(D260:D262)</f>
        <v>0</v>
      </c>
      <c r="E259" s="75">
        <f t="shared" si="260"/>
        <v>0</v>
      </c>
      <c r="F259" s="175">
        <f>SUM(F260:F262)</f>
        <v>0</v>
      </c>
      <c r="G259" s="233">
        <f t="shared" ref="G259:O259" si="261">SUM(G260:G262)</f>
        <v>0</v>
      </c>
      <c r="H259" s="75">
        <f t="shared" si="261"/>
        <v>0</v>
      </c>
      <c r="I259" s="86">
        <f t="shared" si="261"/>
        <v>0</v>
      </c>
      <c r="J259" s="128">
        <f t="shared" si="261"/>
        <v>0</v>
      </c>
      <c r="K259" s="75">
        <f t="shared" si="261"/>
        <v>0</v>
      </c>
      <c r="L259" s="175">
        <f t="shared" si="261"/>
        <v>0</v>
      </c>
      <c r="M259" s="233">
        <f t="shared" si="261"/>
        <v>0</v>
      </c>
      <c r="N259" s="75">
        <f t="shared" si="261"/>
        <v>0</v>
      </c>
      <c r="O259" s="158">
        <f t="shared" si="261"/>
        <v>0</v>
      </c>
      <c r="P259" s="323"/>
      <c r="Q259" s="331"/>
    </row>
    <row r="260" spans="1:17" hidden="1" x14ac:dyDescent="0.25">
      <c r="A260" s="30">
        <v>6411</v>
      </c>
      <c r="B260" s="92" t="s">
        <v>252</v>
      </c>
      <c r="C260" s="190">
        <f t="shared" si="243"/>
        <v>0</v>
      </c>
      <c r="D260" s="265"/>
      <c r="E260" s="43"/>
      <c r="F260" s="93">
        <f t="shared" ref="F260:F262" si="262">D260+E260</f>
        <v>0</v>
      </c>
      <c r="G260" s="230"/>
      <c r="H260" s="43"/>
      <c r="I260" s="87">
        <f t="shared" ref="I260:I262" si="263">G260+H260</f>
        <v>0</v>
      </c>
      <c r="J260" s="265"/>
      <c r="K260" s="43"/>
      <c r="L260" s="93">
        <f t="shared" ref="L260:L262" si="264">J260+K260</f>
        <v>0</v>
      </c>
      <c r="M260" s="230"/>
      <c r="N260" s="43"/>
      <c r="O260" s="87">
        <f t="shared" ref="O260:O262" si="265">M260+N260</f>
        <v>0</v>
      </c>
      <c r="P260" s="311"/>
      <c r="Q260" s="331"/>
    </row>
    <row r="261" spans="1:17" ht="36" hidden="1" x14ac:dyDescent="0.25">
      <c r="A261" s="30">
        <v>6412</v>
      </c>
      <c r="B261" s="41" t="s">
        <v>253</v>
      </c>
      <c r="C261" s="190">
        <f t="shared" si="243"/>
        <v>0</v>
      </c>
      <c r="D261" s="265"/>
      <c r="E261" s="43"/>
      <c r="F261" s="93">
        <f t="shared" si="262"/>
        <v>0</v>
      </c>
      <c r="G261" s="230"/>
      <c r="H261" s="43"/>
      <c r="I261" s="87">
        <f t="shared" si="263"/>
        <v>0</v>
      </c>
      <c r="J261" s="265"/>
      <c r="K261" s="43"/>
      <c r="L261" s="93">
        <f t="shared" si="264"/>
        <v>0</v>
      </c>
      <c r="M261" s="230"/>
      <c r="N261" s="43"/>
      <c r="O261" s="87">
        <f t="shared" si="265"/>
        <v>0</v>
      </c>
      <c r="P261" s="311"/>
      <c r="Q261" s="331"/>
    </row>
    <row r="262" spans="1:17" ht="36" hidden="1" x14ac:dyDescent="0.25">
      <c r="A262" s="30">
        <v>6419</v>
      </c>
      <c r="B262" s="41" t="s">
        <v>254</v>
      </c>
      <c r="C262" s="190">
        <f t="shared" si="243"/>
        <v>0</v>
      </c>
      <c r="D262" s="265"/>
      <c r="E262" s="43"/>
      <c r="F262" s="93">
        <f t="shared" si="262"/>
        <v>0</v>
      </c>
      <c r="G262" s="230"/>
      <c r="H262" s="43"/>
      <c r="I262" s="87">
        <f t="shared" si="263"/>
        <v>0</v>
      </c>
      <c r="J262" s="265"/>
      <c r="K262" s="43"/>
      <c r="L262" s="93">
        <f t="shared" si="264"/>
        <v>0</v>
      </c>
      <c r="M262" s="230"/>
      <c r="N262" s="43"/>
      <c r="O262" s="87">
        <f t="shared" si="265"/>
        <v>0</v>
      </c>
      <c r="P262" s="311"/>
      <c r="Q262" s="331"/>
    </row>
    <row r="263" spans="1:17" ht="36" hidden="1" x14ac:dyDescent="0.25">
      <c r="A263" s="72">
        <v>6420</v>
      </c>
      <c r="B263" s="41" t="s">
        <v>255</v>
      </c>
      <c r="C263" s="190">
        <f t="shared" si="243"/>
        <v>0</v>
      </c>
      <c r="D263" s="129">
        <f t="shared" ref="D263:E263" si="266">SUM(D264:D267)</f>
        <v>0</v>
      </c>
      <c r="E263" s="73">
        <f t="shared" si="266"/>
        <v>0</v>
      </c>
      <c r="F263" s="93">
        <f>SUM(F264:F267)</f>
        <v>0</v>
      </c>
      <c r="G263" s="231">
        <f t="shared" ref="G263:N263" si="267">SUM(G264:G267)</f>
        <v>0</v>
      </c>
      <c r="H263" s="73">
        <f t="shared" si="267"/>
        <v>0</v>
      </c>
      <c r="I263" s="87">
        <f t="shared" si="267"/>
        <v>0</v>
      </c>
      <c r="J263" s="129">
        <f t="shared" si="267"/>
        <v>0</v>
      </c>
      <c r="K263" s="73">
        <f t="shared" si="267"/>
        <v>0</v>
      </c>
      <c r="L263" s="93">
        <f t="shared" si="267"/>
        <v>0</v>
      </c>
      <c r="M263" s="231">
        <f t="shared" si="267"/>
        <v>0</v>
      </c>
      <c r="N263" s="73">
        <f t="shared" si="267"/>
        <v>0</v>
      </c>
      <c r="O263" s="87">
        <f>SUM(O264:O267)</f>
        <v>0</v>
      </c>
      <c r="P263" s="311"/>
      <c r="Q263" s="331"/>
    </row>
    <row r="264" spans="1:17" hidden="1" x14ac:dyDescent="0.25">
      <c r="A264" s="30">
        <v>6421</v>
      </c>
      <c r="B264" s="41" t="s">
        <v>256</v>
      </c>
      <c r="C264" s="190">
        <f t="shared" si="243"/>
        <v>0</v>
      </c>
      <c r="D264" s="265"/>
      <c r="E264" s="43"/>
      <c r="F264" s="93">
        <f t="shared" ref="F264:F267" si="268">D264+E264</f>
        <v>0</v>
      </c>
      <c r="G264" s="230"/>
      <c r="H264" s="43"/>
      <c r="I264" s="87">
        <f t="shared" ref="I264:I267" si="269">G264+H264</f>
        <v>0</v>
      </c>
      <c r="J264" s="265"/>
      <c r="K264" s="43"/>
      <c r="L264" s="93">
        <f t="shared" ref="L264:L267" si="270">J264+K264</f>
        <v>0</v>
      </c>
      <c r="M264" s="230"/>
      <c r="N264" s="43"/>
      <c r="O264" s="87">
        <f t="shared" ref="O264:O267" si="271">M264+N264</f>
        <v>0</v>
      </c>
      <c r="P264" s="311"/>
      <c r="Q264" s="331"/>
    </row>
    <row r="265" spans="1:17" hidden="1" x14ac:dyDescent="0.25">
      <c r="A265" s="30">
        <v>6422</v>
      </c>
      <c r="B265" s="41" t="s">
        <v>257</v>
      </c>
      <c r="C265" s="190">
        <f t="shared" si="243"/>
        <v>0</v>
      </c>
      <c r="D265" s="265"/>
      <c r="E265" s="43"/>
      <c r="F265" s="93">
        <f t="shared" si="268"/>
        <v>0</v>
      </c>
      <c r="G265" s="230"/>
      <c r="H265" s="43"/>
      <c r="I265" s="87">
        <f t="shared" si="269"/>
        <v>0</v>
      </c>
      <c r="J265" s="265"/>
      <c r="K265" s="43"/>
      <c r="L265" s="93">
        <f t="shared" si="270"/>
        <v>0</v>
      </c>
      <c r="M265" s="230"/>
      <c r="N265" s="43"/>
      <c r="O265" s="87">
        <f t="shared" si="271"/>
        <v>0</v>
      </c>
      <c r="P265" s="311"/>
      <c r="Q265" s="331"/>
    </row>
    <row r="266" spans="1:17" ht="24" hidden="1" x14ac:dyDescent="0.25">
      <c r="A266" s="30">
        <v>6423</v>
      </c>
      <c r="B266" s="41" t="s">
        <v>258</v>
      </c>
      <c r="C266" s="190">
        <f t="shared" si="243"/>
        <v>0</v>
      </c>
      <c r="D266" s="265"/>
      <c r="E266" s="43"/>
      <c r="F266" s="93">
        <f t="shared" si="268"/>
        <v>0</v>
      </c>
      <c r="G266" s="230"/>
      <c r="H266" s="43"/>
      <c r="I266" s="87">
        <f t="shared" si="269"/>
        <v>0</v>
      </c>
      <c r="J266" s="265"/>
      <c r="K266" s="43"/>
      <c r="L266" s="93">
        <f t="shared" si="270"/>
        <v>0</v>
      </c>
      <c r="M266" s="230"/>
      <c r="N266" s="43"/>
      <c r="O266" s="87">
        <f t="shared" si="271"/>
        <v>0</v>
      </c>
      <c r="P266" s="311"/>
      <c r="Q266" s="331"/>
    </row>
    <row r="267" spans="1:17" ht="36" hidden="1" x14ac:dyDescent="0.25">
      <c r="A267" s="30">
        <v>6424</v>
      </c>
      <c r="B267" s="41" t="s">
        <v>259</v>
      </c>
      <c r="C267" s="190">
        <f t="shared" si="243"/>
        <v>0</v>
      </c>
      <c r="D267" s="265"/>
      <c r="E267" s="43"/>
      <c r="F267" s="93">
        <f t="shared" si="268"/>
        <v>0</v>
      </c>
      <c r="G267" s="230"/>
      <c r="H267" s="43"/>
      <c r="I267" s="87">
        <f t="shared" si="269"/>
        <v>0</v>
      </c>
      <c r="J267" s="265"/>
      <c r="K267" s="43"/>
      <c r="L267" s="93">
        <f t="shared" si="270"/>
        <v>0</v>
      </c>
      <c r="M267" s="230"/>
      <c r="N267" s="43"/>
      <c r="O267" s="87">
        <f t="shared" si="271"/>
        <v>0</v>
      </c>
      <c r="P267" s="311"/>
      <c r="Q267" s="331"/>
    </row>
    <row r="268" spans="1:17" ht="36" hidden="1" x14ac:dyDescent="0.25">
      <c r="A268" s="95">
        <v>7000</v>
      </c>
      <c r="B268" s="95" t="s">
        <v>260</v>
      </c>
      <c r="C268" s="203">
        <f>SUM(F268,I268,L268,O268)</f>
        <v>0</v>
      </c>
      <c r="D268" s="136">
        <f t="shared" ref="D268:E268" si="272">SUM(D269,D279)</f>
        <v>0</v>
      </c>
      <c r="E268" s="96">
        <f t="shared" si="272"/>
        <v>0</v>
      </c>
      <c r="F268" s="267">
        <f>SUM(F269,F279)</f>
        <v>0</v>
      </c>
      <c r="G268" s="237">
        <f t="shared" ref="G268:N268" si="273">SUM(G269,G279)</f>
        <v>0</v>
      </c>
      <c r="H268" s="96">
        <f t="shared" si="273"/>
        <v>0</v>
      </c>
      <c r="I268" s="279">
        <f t="shared" si="273"/>
        <v>0</v>
      </c>
      <c r="J268" s="136">
        <f t="shared" si="273"/>
        <v>0</v>
      </c>
      <c r="K268" s="96">
        <f t="shared" si="273"/>
        <v>0</v>
      </c>
      <c r="L268" s="267">
        <f t="shared" si="273"/>
        <v>0</v>
      </c>
      <c r="M268" s="237">
        <f t="shared" si="273"/>
        <v>0</v>
      </c>
      <c r="N268" s="96">
        <f t="shared" si="273"/>
        <v>0</v>
      </c>
      <c r="O268" s="162">
        <f>SUM(O269,O279)</f>
        <v>0</v>
      </c>
      <c r="P268" s="445"/>
      <c r="Q268" s="331"/>
    </row>
    <row r="269" spans="1:17" ht="24" hidden="1" x14ac:dyDescent="0.25">
      <c r="A269" s="34">
        <v>7200</v>
      </c>
      <c r="B269" s="69" t="s">
        <v>261</v>
      </c>
      <c r="C269" s="188">
        <f t="shared" si="243"/>
        <v>0</v>
      </c>
      <c r="D269" s="127">
        <f t="shared" ref="D269:E269" si="274">SUM(D270,D271,D274,D275,D278)</f>
        <v>0</v>
      </c>
      <c r="E269" s="36">
        <f t="shared" si="274"/>
        <v>0</v>
      </c>
      <c r="F269" s="174">
        <f>SUM(F270,F271,F274,F275,F278)</f>
        <v>0</v>
      </c>
      <c r="G269" s="228"/>
      <c r="H269" s="36"/>
      <c r="I269" s="120">
        <f>SUM(I270,I271,I274,I275,I278)</f>
        <v>0</v>
      </c>
      <c r="J269" s="127"/>
      <c r="K269" s="36"/>
      <c r="L269" s="174">
        <f>SUM(L270,L271,L274,L275,L278)</f>
        <v>0</v>
      </c>
      <c r="M269" s="228"/>
      <c r="N269" s="36"/>
      <c r="O269" s="121">
        <f>SUM(O270,O271,O274,O275,O278)</f>
        <v>0</v>
      </c>
      <c r="P269" s="440"/>
      <c r="Q269" s="331"/>
    </row>
    <row r="270" spans="1:17" ht="24" hidden="1" x14ac:dyDescent="0.25">
      <c r="A270" s="857">
        <v>7210</v>
      </c>
      <c r="B270" s="38" t="s">
        <v>262</v>
      </c>
      <c r="C270" s="189">
        <f t="shared" si="243"/>
        <v>0</v>
      </c>
      <c r="D270" s="264"/>
      <c r="E270" s="40"/>
      <c r="F270" s="175">
        <f>D270+E270</f>
        <v>0</v>
      </c>
      <c r="G270" s="220"/>
      <c r="H270" s="40"/>
      <c r="I270" s="86">
        <f>G270+H270</f>
        <v>0</v>
      </c>
      <c r="J270" s="264"/>
      <c r="K270" s="40"/>
      <c r="L270" s="175">
        <f>J270+K270</f>
        <v>0</v>
      </c>
      <c r="M270" s="220"/>
      <c r="N270" s="40"/>
      <c r="O270" s="86">
        <f>M270+N270</f>
        <v>0</v>
      </c>
      <c r="P270" s="310"/>
      <c r="Q270" s="331"/>
    </row>
    <row r="271" spans="1:17" s="94" customFormat="1" ht="36" hidden="1" x14ac:dyDescent="0.25">
      <c r="A271" s="72">
        <v>7220</v>
      </c>
      <c r="B271" s="41" t="s">
        <v>263</v>
      </c>
      <c r="C271" s="190">
        <f t="shared" si="243"/>
        <v>0</v>
      </c>
      <c r="D271" s="129">
        <f t="shared" ref="D271:E271" si="275">SUM(D272:D273)</f>
        <v>0</v>
      </c>
      <c r="E271" s="73">
        <f t="shared" si="275"/>
        <v>0</v>
      </c>
      <c r="F271" s="93">
        <f>SUM(F272:F273)</f>
        <v>0</v>
      </c>
      <c r="G271" s="231">
        <f t="shared" ref="G271:O271" si="276">SUM(G272:G273)</f>
        <v>0</v>
      </c>
      <c r="H271" s="73">
        <f t="shared" si="276"/>
        <v>0</v>
      </c>
      <c r="I271" s="87">
        <f t="shared" si="276"/>
        <v>0</v>
      </c>
      <c r="J271" s="129">
        <f t="shared" si="276"/>
        <v>0</v>
      </c>
      <c r="K271" s="73">
        <f t="shared" si="276"/>
        <v>0</v>
      </c>
      <c r="L271" s="93">
        <f t="shared" si="276"/>
        <v>0</v>
      </c>
      <c r="M271" s="231">
        <f t="shared" si="276"/>
        <v>0</v>
      </c>
      <c r="N271" s="73">
        <f t="shared" si="276"/>
        <v>0</v>
      </c>
      <c r="O271" s="87">
        <f t="shared" si="276"/>
        <v>0</v>
      </c>
      <c r="P271" s="311"/>
      <c r="Q271" s="343"/>
    </row>
    <row r="272" spans="1:17" s="94" customFormat="1" ht="0.75" hidden="1" customHeight="1" x14ac:dyDescent="0.25">
      <c r="A272" s="30">
        <v>7221</v>
      </c>
      <c r="B272" s="41" t="s">
        <v>264</v>
      </c>
      <c r="C272" s="190">
        <f t="shared" si="243"/>
        <v>0</v>
      </c>
      <c r="D272" s="265"/>
      <c r="E272" s="43"/>
      <c r="F272" s="93">
        <f t="shared" ref="F272:F274" si="277">D272+E272</f>
        <v>0</v>
      </c>
      <c r="G272" s="230"/>
      <c r="H272" s="43"/>
      <c r="I272" s="87">
        <f t="shared" ref="I272:I274" si="278">G272+H272</f>
        <v>0</v>
      </c>
      <c r="J272" s="265"/>
      <c r="K272" s="43"/>
      <c r="L272" s="93">
        <f t="shared" ref="L272:L274" si="279">J272+K272</f>
        <v>0</v>
      </c>
      <c r="M272" s="230"/>
      <c r="N272" s="43"/>
      <c r="O272" s="87">
        <f t="shared" ref="O272:O274" si="280">M272+N272</f>
        <v>0</v>
      </c>
      <c r="P272" s="311"/>
      <c r="Q272" s="343"/>
    </row>
    <row r="273" spans="1:17" s="94" customFormat="1" ht="36" hidden="1" x14ac:dyDescent="0.25">
      <c r="A273" s="30">
        <v>7222</v>
      </c>
      <c r="B273" s="41" t="s">
        <v>265</v>
      </c>
      <c r="C273" s="190">
        <f t="shared" si="243"/>
        <v>0</v>
      </c>
      <c r="D273" s="265"/>
      <c r="E273" s="43"/>
      <c r="F273" s="93">
        <f t="shared" si="277"/>
        <v>0</v>
      </c>
      <c r="G273" s="230"/>
      <c r="H273" s="43"/>
      <c r="I273" s="87">
        <f t="shared" si="278"/>
        <v>0</v>
      </c>
      <c r="J273" s="265"/>
      <c r="K273" s="43"/>
      <c r="L273" s="93">
        <f t="shared" si="279"/>
        <v>0</v>
      </c>
      <c r="M273" s="230"/>
      <c r="N273" s="43"/>
      <c r="O273" s="87">
        <f t="shared" si="280"/>
        <v>0</v>
      </c>
      <c r="P273" s="311"/>
      <c r="Q273" s="343"/>
    </row>
    <row r="274" spans="1:17" ht="24" hidden="1" x14ac:dyDescent="0.25">
      <c r="A274" s="72">
        <v>7230</v>
      </c>
      <c r="B274" s="41" t="s">
        <v>308</v>
      </c>
      <c r="C274" s="190">
        <f t="shared" si="243"/>
        <v>0</v>
      </c>
      <c r="D274" s="265"/>
      <c r="E274" s="43"/>
      <c r="F274" s="93">
        <f t="shared" si="277"/>
        <v>0</v>
      </c>
      <c r="G274" s="230"/>
      <c r="H274" s="43"/>
      <c r="I274" s="87">
        <f t="shared" si="278"/>
        <v>0</v>
      </c>
      <c r="J274" s="265"/>
      <c r="K274" s="43"/>
      <c r="L274" s="93">
        <f t="shared" si="279"/>
        <v>0</v>
      </c>
      <c r="M274" s="230"/>
      <c r="N274" s="43"/>
      <c r="O274" s="87">
        <f t="shared" si="280"/>
        <v>0</v>
      </c>
      <c r="P274" s="311"/>
      <c r="Q274" s="331"/>
    </row>
    <row r="275" spans="1:17" ht="24" hidden="1" x14ac:dyDescent="0.25">
      <c r="A275" s="72">
        <v>7240</v>
      </c>
      <c r="B275" s="41" t="s">
        <v>266</v>
      </c>
      <c r="C275" s="190">
        <f t="shared" si="243"/>
        <v>0</v>
      </c>
      <c r="D275" s="129">
        <f t="shared" ref="D275:E275" si="281">SUM(D276:D277)</f>
        <v>0</v>
      </c>
      <c r="E275" s="73">
        <f t="shared" si="281"/>
        <v>0</v>
      </c>
      <c r="F275" s="93">
        <f>SUM(F276:F277)</f>
        <v>0</v>
      </c>
      <c r="G275" s="231">
        <f t="shared" ref="G275:O275" si="282">SUM(G276:G277)</f>
        <v>0</v>
      </c>
      <c r="H275" s="73">
        <f t="shared" si="282"/>
        <v>0</v>
      </c>
      <c r="I275" s="87">
        <f t="shared" si="282"/>
        <v>0</v>
      </c>
      <c r="J275" s="129">
        <f t="shared" si="282"/>
        <v>0</v>
      </c>
      <c r="K275" s="73">
        <f t="shared" si="282"/>
        <v>0</v>
      </c>
      <c r="L275" s="93">
        <f t="shared" si="282"/>
        <v>0</v>
      </c>
      <c r="M275" s="231">
        <f t="shared" si="282"/>
        <v>0</v>
      </c>
      <c r="N275" s="73">
        <f t="shared" si="282"/>
        <v>0</v>
      </c>
      <c r="O275" s="87">
        <f t="shared" si="282"/>
        <v>0</v>
      </c>
      <c r="P275" s="311"/>
      <c r="Q275" s="331"/>
    </row>
    <row r="276" spans="1:17" ht="48" hidden="1" x14ac:dyDescent="0.25">
      <c r="A276" s="30">
        <v>7245</v>
      </c>
      <c r="B276" s="41" t="s">
        <v>267</v>
      </c>
      <c r="C276" s="190">
        <f t="shared" si="243"/>
        <v>0</v>
      </c>
      <c r="D276" s="265"/>
      <c r="E276" s="43"/>
      <c r="F276" s="93">
        <f t="shared" ref="F276:F278" si="283">D276+E276</f>
        <v>0</v>
      </c>
      <c r="G276" s="230"/>
      <c r="H276" s="43"/>
      <c r="I276" s="87">
        <f t="shared" ref="I276:I278" si="284">G276+H276</f>
        <v>0</v>
      </c>
      <c r="J276" s="265"/>
      <c r="K276" s="43"/>
      <c r="L276" s="93">
        <f t="shared" ref="L276:L278" si="285">J276+K276</f>
        <v>0</v>
      </c>
      <c r="M276" s="230"/>
      <c r="N276" s="43"/>
      <c r="O276" s="87">
        <f t="shared" ref="O276:O278" si="286">M276+N276</f>
        <v>0</v>
      </c>
      <c r="P276" s="311"/>
      <c r="Q276" s="331"/>
    </row>
    <row r="277" spans="1:17" ht="96" hidden="1" x14ac:dyDescent="0.25">
      <c r="A277" s="30">
        <v>7246</v>
      </c>
      <c r="B277" s="41" t="s">
        <v>268</v>
      </c>
      <c r="C277" s="190">
        <f t="shared" si="243"/>
        <v>0</v>
      </c>
      <c r="D277" s="265"/>
      <c r="E277" s="43"/>
      <c r="F277" s="93">
        <f t="shared" si="283"/>
        <v>0</v>
      </c>
      <c r="G277" s="230"/>
      <c r="H277" s="43"/>
      <c r="I277" s="87">
        <f t="shared" si="284"/>
        <v>0</v>
      </c>
      <c r="J277" s="265"/>
      <c r="K277" s="43"/>
      <c r="L277" s="93">
        <f t="shared" si="285"/>
        <v>0</v>
      </c>
      <c r="M277" s="230"/>
      <c r="N277" s="43"/>
      <c r="O277" s="87">
        <f t="shared" si="286"/>
        <v>0</v>
      </c>
      <c r="P277" s="311"/>
      <c r="Q277" s="331"/>
    </row>
    <row r="278" spans="1:17" ht="24" hidden="1" x14ac:dyDescent="0.25">
      <c r="A278" s="90">
        <v>7260</v>
      </c>
      <c r="B278" s="38" t="s">
        <v>269</v>
      </c>
      <c r="C278" s="189">
        <f t="shared" si="243"/>
        <v>0</v>
      </c>
      <c r="D278" s="264"/>
      <c r="E278" s="40"/>
      <c r="F278" s="175">
        <f t="shared" si="283"/>
        <v>0</v>
      </c>
      <c r="G278" s="220"/>
      <c r="H278" s="40"/>
      <c r="I278" s="86">
        <f t="shared" si="284"/>
        <v>0</v>
      </c>
      <c r="J278" s="264"/>
      <c r="K278" s="40"/>
      <c r="L278" s="175">
        <f t="shared" si="285"/>
        <v>0</v>
      </c>
      <c r="M278" s="220"/>
      <c r="N278" s="40"/>
      <c r="O278" s="86">
        <f t="shared" si="286"/>
        <v>0</v>
      </c>
      <c r="P278" s="310"/>
      <c r="Q278" s="331"/>
    </row>
    <row r="279" spans="1:17" hidden="1" x14ac:dyDescent="0.25">
      <c r="A279" s="52">
        <v>7700</v>
      </c>
      <c r="B279" s="103" t="s">
        <v>298</v>
      </c>
      <c r="C279" s="204">
        <f t="shared" si="243"/>
        <v>0</v>
      </c>
      <c r="D279" s="137">
        <f t="shared" ref="D279:O279" si="287">D280</f>
        <v>0</v>
      </c>
      <c r="E279" s="104">
        <f t="shared" si="287"/>
        <v>0</v>
      </c>
      <c r="F279" s="176">
        <f t="shared" si="287"/>
        <v>0</v>
      </c>
      <c r="G279" s="238">
        <f t="shared" si="287"/>
        <v>0</v>
      </c>
      <c r="H279" s="104">
        <f t="shared" si="287"/>
        <v>0</v>
      </c>
      <c r="I279" s="280">
        <f t="shared" si="287"/>
        <v>0</v>
      </c>
      <c r="J279" s="137">
        <f t="shared" si="287"/>
        <v>0</v>
      </c>
      <c r="K279" s="104">
        <f t="shared" si="287"/>
        <v>0</v>
      </c>
      <c r="L279" s="176">
        <f t="shared" si="287"/>
        <v>0</v>
      </c>
      <c r="M279" s="238">
        <f t="shared" si="287"/>
        <v>0</v>
      </c>
      <c r="N279" s="104">
        <f t="shared" si="287"/>
        <v>0</v>
      </c>
      <c r="O279" s="280">
        <f t="shared" si="287"/>
        <v>0</v>
      </c>
      <c r="P279" s="441"/>
      <c r="Q279" s="331"/>
    </row>
    <row r="280" spans="1:17" hidden="1" x14ac:dyDescent="0.25">
      <c r="A280" s="70">
        <v>7720</v>
      </c>
      <c r="B280" s="38" t="s">
        <v>299</v>
      </c>
      <c r="C280" s="191">
        <f t="shared" si="243"/>
        <v>0</v>
      </c>
      <c r="D280" s="257"/>
      <c r="E280" s="47"/>
      <c r="F280" s="426">
        <f>D280+E280</f>
        <v>0</v>
      </c>
      <c r="G280" s="239"/>
      <c r="H280" s="47"/>
      <c r="I280" s="158">
        <f>G280+H280</f>
        <v>0</v>
      </c>
      <c r="J280" s="257"/>
      <c r="K280" s="47"/>
      <c r="L280" s="426">
        <f>J280+K280</f>
        <v>0</v>
      </c>
      <c r="M280" s="239"/>
      <c r="N280" s="47"/>
      <c r="O280" s="158">
        <f>M280+N280</f>
        <v>0</v>
      </c>
      <c r="P280" s="323"/>
      <c r="Q280" s="331"/>
    </row>
    <row r="281" spans="1:17" hidden="1" x14ac:dyDescent="0.25">
      <c r="A281" s="92"/>
      <c r="B281" s="41" t="s">
        <v>270</v>
      </c>
      <c r="C281" s="190">
        <f t="shared" si="243"/>
        <v>0</v>
      </c>
      <c r="D281" s="129">
        <f t="shared" ref="D281:E281" si="288">SUM(D282:D283)</f>
        <v>0</v>
      </c>
      <c r="E281" s="73">
        <f t="shared" si="288"/>
        <v>0</v>
      </c>
      <c r="F281" s="93">
        <f>SUM(F282:F283)</f>
        <v>0</v>
      </c>
      <c r="G281" s="231">
        <f t="shared" ref="G281:O281" si="289">SUM(G282:G283)</f>
        <v>0</v>
      </c>
      <c r="H281" s="73">
        <f t="shared" si="289"/>
        <v>0</v>
      </c>
      <c r="I281" s="87">
        <f t="shared" si="289"/>
        <v>0</v>
      </c>
      <c r="J281" s="129">
        <f t="shared" si="289"/>
        <v>0</v>
      </c>
      <c r="K281" s="73">
        <f t="shared" si="289"/>
        <v>0</v>
      </c>
      <c r="L281" s="93">
        <f t="shared" si="289"/>
        <v>0</v>
      </c>
      <c r="M281" s="231">
        <f t="shared" si="289"/>
        <v>0</v>
      </c>
      <c r="N281" s="73">
        <f t="shared" si="289"/>
        <v>0</v>
      </c>
      <c r="O281" s="87">
        <f t="shared" si="289"/>
        <v>0</v>
      </c>
      <c r="P281" s="311"/>
      <c r="Q281" s="331"/>
    </row>
    <row r="282" spans="1:17" hidden="1" x14ac:dyDescent="0.25">
      <c r="A282" s="92" t="s">
        <v>271</v>
      </c>
      <c r="B282" s="30" t="s">
        <v>272</v>
      </c>
      <c r="C282" s="190">
        <f t="shared" si="243"/>
        <v>0</v>
      </c>
      <c r="D282" s="265"/>
      <c r="E282" s="43"/>
      <c r="F282" s="93">
        <f>E282+D282</f>
        <v>0</v>
      </c>
      <c r="G282" s="230"/>
      <c r="H282" s="43"/>
      <c r="I282" s="87">
        <f>H282+G282</f>
        <v>0</v>
      </c>
      <c r="J282" s="265"/>
      <c r="K282" s="43"/>
      <c r="L282" s="93">
        <f>K282+J282</f>
        <v>0</v>
      </c>
      <c r="M282" s="230"/>
      <c r="N282" s="43"/>
      <c r="O282" s="87">
        <f>N282+M282</f>
        <v>0</v>
      </c>
      <c r="P282" s="311"/>
      <c r="Q282" s="331"/>
    </row>
    <row r="283" spans="1:17" ht="24" hidden="1" x14ac:dyDescent="0.25">
      <c r="A283" s="92" t="s">
        <v>273</v>
      </c>
      <c r="B283" s="97" t="s">
        <v>274</v>
      </c>
      <c r="C283" s="189">
        <f t="shared" si="243"/>
        <v>0</v>
      </c>
      <c r="D283" s="264"/>
      <c r="E283" s="40"/>
      <c r="F283" s="175">
        <f>E283+D283</f>
        <v>0</v>
      </c>
      <c r="G283" s="220"/>
      <c r="H283" s="40"/>
      <c r="I283" s="86">
        <f>H283+G283</f>
        <v>0</v>
      </c>
      <c r="J283" s="264"/>
      <c r="K283" s="40"/>
      <c r="L283" s="175">
        <f>K283+J283</f>
        <v>0</v>
      </c>
      <c r="M283" s="220"/>
      <c r="N283" s="40"/>
      <c r="O283" s="86">
        <f>N283+M283</f>
        <v>0</v>
      </c>
      <c r="P283" s="310"/>
      <c r="Q283" s="331"/>
    </row>
    <row r="284" spans="1:17" ht="12.75" thickBot="1" x14ac:dyDescent="0.3">
      <c r="A284" s="108"/>
      <c r="B284" s="108" t="s">
        <v>275</v>
      </c>
      <c r="C284" s="205">
        <f t="shared" si="243"/>
        <v>767403</v>
      </c>
      <c r="D284" s="138">
        <f t="shared" ref="D284:O284" si="290">SUM(D281,D268,D229,D194,D186,D172,D74,D52)</f>
        <v>767343</v>
      </c>
      <c r="E284" s="281">
        <f t="shared" si="290"/>
        <v>0</v>
      </c>
      <c r="F284" s="324">
        <f t="shared" si="290"/>
        <v>767343</v>
      </c>
      <c r="G284" s="240">
        <f t="shared" si="290"/>
        <v>0</v>
      </c>
      <c r="H284" s="281">
        <f t="shared" si="290"/>
        <v>0</v>
      </c>
      <c r="I284" s="324">
        <f t="shared" si="290"/>
        <v>0</v>
      </c>
      <c r="J284" s="138">
        <f t="shared" si="290"/>
        <v>60</v>
      </c>
      <c r="K284" s="109">
        <f t="shared" si="290"/>
        <v>0</v>
      </c>
      <c r="L284" s="446">
        <f t="shared" si="290"/>
        <v>60</v>
      </c>
      <c r="M284" s="240">
        <f t="shared" si="290"/>
        <v>0</v>
      </c>
      <c r="N284" s="109">
        <f t="shared" si="290"/>
        <v>0</v>
      </c>
      <c r="O284" s="281">
        <f t="shared" si="290"/>
        <v>0</v>
      </c>
      <c r="P284" s="447"/>
      <c r="Q284" s="331"/>
    </row>
    <row r="285" spans="1:17" s="19" customFormat="1" ht="13.5" hidden="1" thickTop="1" thickBot="1" x14ac:dyDescent="0.3">
      <c r="A285" s="881" t="s">
        <v>276</v>
      </c>
      <c r="B285" s="882"/>
      <c r="C285" s="206">
        <f t="shared" si="243"/>
        <v>0</v>
      </c>
      <c r="D285" s="139">
        <f>SUM(D24,D25,D41,D42)-D50</f>
        <v>0</v>
      </c>
      <c r="E285" s="111">
        <f t="shared" ref="E285:F285" si="291">SUM(E24,E25,E41,E42)-E50</f>
        <v>0</v>
      </c>
      <c r="F285" s="112">
        <f t="shared" si="291"/>
        <v>0</v>
      </c>
      <c r="G285" s="241">
        <f>SUM(G24,G42)-G50</f>
        <v>0</v>
      </c>
      <c r="H285" s="111">
        <f t="shared" ref="H285:I285" si="292">SUM(H24,H42)-H50</f>
        <v>0</v>
      </c>
      <c r="I285" s="123">
        <f t="shared" si="292"/>
        <v>0</v>
      </c>
      <c r="J285" s="139">
        <f>SUM(J26,J42)-J50</f>
        <v>0</v>
      </c>
      <c r="K285" s="111">
        <f t="shared" ref="K285:L285" si="293">SUM(K26,K42)-K50</f>
        <v>0</v>
      </c>
      <c r="L285" s="112">
        <f t="shared" si="293"/>
        <v>0</v>
      </c>
      <c r="M285" s="241">
        <f>SUM(M44)-M50</f>
        <v>0</v>
      </c>
      <c r="N285" s="111">
        <f t="shared" ref="N285:O285" si="294">SUM(N44)-N50</f>
        <v>0</v>
      </c>
      <c r="O285" s="123">
        <f t="shared" si="294"/>
        <v>0</v>
      </c>
      <c r="P285" s="327"/>
      <c r="Q285" s="182"/>
    </row>
    <row r="286" spans="1:17" s="19" customFormat="1" ht="12.75" hidden="1" thickTop="1" x14ac:dyDescent="0.25">
      <c r="A286" s="883" t="s">
        <v>277</v>
      </c>
      <c r="B286" s="884"/>
      <c r="C286" s="207">
        <f t="shared" si="243"/>
        <v>0</v>
      </c>
      <c r="D286" s="140">
        <f>SUM(D287,D288)-D295+D296</f>
        <v>0</v>
      </c>
      <c r="E286" s="101">
        <f t="shared" ref="E286:O286" si="295">SUM(E287,E288)-E295+E296</f>
        <v>0</v>
      </c>
      <c r="F286" s="107">
        <f t="shared" si="295"/>
        <v>0</v>
      </c>
      <c r="G286" s="242">
        <f t="shared" si="295"/>
        <v>0</v>
      </c>
      <c r="H286" s="101">
        <f t="shared" si="295"/>
        <v>0</v>
      </c>
      <c r="I286" s="110">
        <f t="shared" si="295"/>
        <v>0</v>
      </c>
      <c r="J286" s="140">
        <f t="shared" si="295"/>
        <v>0</v>
      </c>
      <c r="K286" s="101">
        <f t="shared" si="295"/>
        <v>0</v>
      </c>
      <c r="L286" s="107">
        <f t="shared" si="295"/>
        <v>0</v>
      </c>
      <c r="M286" s="242">
        <f t="shared" si="295"/>
        <v>0</v>
      </c>
      <c r="N286" s="101">
        <f t="shared" si="295"/>
        <v>0</v>
      </c>
      <c r="O286" s="110">
        <f t="shared" si="295"/>
        <v>0</v>
      </c>
      <c r="P286" s="448"/>
      <c r="Q286" s="182"/>
    </row>
    <row r="287" spans="1:17" s="19" customFormat="1" ht="13.5" hidden="1" thickTop="1" thickBot="1" x14ac:dyDescent="0.3">
      <c r="A287" s="60" t="s">
        <v>278</v>
      </c>
      <c r="B287" s="60" t="s">
        <v>279</v>
      </c>
      <c r="C287" s="197">
        <f t="shared" si="243"/>
        <v>0</v>
      </c>
      <c r="D287" s="131">
        <f t="shared" ref="D287:O287" si="296">D21-D281</f>
        <v>0</v>
      </c>
      <c r="E287" s="61">
        <f t="shared" si="296"/>
        <v>0</v>
      </c>
      <c r="F287" s="168">
        <f t="shared" si="296"/>
        <v>0</v>
      </c>
      <c r="G287" s="224">
        <f t="shared" si="296"/>
        <v>0</v>
      </c>
      <c r="H287" s="61">
        <f t="shared" si="296"/>
        <v>0</v>
      </c>
      <c r="I287" s="114">
        <f t="shared" si="296"/>
        <v>0</v>
      </c>
      <c r="J287" s="131">
        <f t="shared" si="296"/>
        <v>0</v>
      </c>
      <c r="K287" s="61">
        <f t="shared" si="296"/>
        <v>0</v>
      </c>
      <c r="L287" s="168">
        <f t="shared" si="296"/>
        <v>0</v>
      </c>
      <c r="M287" s="224">
        <f t="shared" si="296"/>
        <v>0</v>
      </c>
      <c r="N287" s="61">
        <f t="shared" si="296"/>
        <v>0</v>
      </c>
      <c r="O287" s="114">
        <f t="shared" si="296"/>
        <v>0</v>
      </c>
      <c r="P287" s="435"/>
      <c r="Q287" s="182"/>
    </row>
    <row r="288" spans="1:17" s="19" customFormat="1" ht="12.75" hidden="1" thickTop="1" x14ac:dyDescent="0.25">
      <c r="A288" s="113" t="s">
        <v>280</v>
      </c>
      <c r="B288" s="113" t="s">
        <v>281</v>
      </c>
      <c r="C288" s="207">
        <f t="shared" si="243"/>
        <v>0</v>
      </c>
      <c r="D288" s="140">
        <f t="shared" ref="D288:O288" si="297">SUM(D289,D291,D293)-SUM(D290,D292,D294)</f>
        <v>0</v>
      </c>
      <c r="E288" s="101">
        <f t="shared" si="297"/>
        <v>0</v>
      </c>
      <c r="F288" s="107">
        <f t="shared" si="297"/>
        <v>0</v>
      </c>
      <c r="G288" s="242">
        <f t="shared" si="297"/>
        <v>0</v>
      </c>
      <c r="H288" s="101">
        <f t="shared" si="297"/>
        <v>0</v>
      </c>
      <c r="I288" s="110">
        <f t="shared" si="297"/>
        <v>0</v>
      </c>
      <c r="J288" s="140">
        <f t="shared" si="297"/>
        <v>0</v>
      </c>
      <c r="K288" s="101">
        <f t="shared" si="297"/>
        <v>0</v>
      </c>
      <c r="L288" s="107">
        <f t="shared" si="297"/>
        <v>0</v>
      </c>
      <c r="M288" s="242">
        <f t="shared" si="297"/>
        <v>0</v>
      </c>
      <c r="N288" s="101">
        <f t="shared" si="297"/>
        <v>0</v>
      </c>
      <c r="O288" s="110">
        <f t="shared" si="297"/>
        <v>0</v>
      </c>
      <c r="P288" s="448"/>
      <c r="Q288" s="182"/>
    </row>
    <row r="289" spans="1:17" ht="12.75" hidden="1" thickTop="1" x14ac:dyDescent="0.25">
      <c r="A289" s="98" t="s">
        <v>282</v>
      </c>
      <c r="B289" s="57" t="s">
        <v>283</v>
      </c>
      <c r="C289" s="191">
        <f t="shared" si="243"/>
        <v>0</v>
      </c>
      <c r="D289" s="257"/>
      <c r="E289" s="47"/>
      <c r="F289" s="426">
        <f t="shared" ref="F289:F296" si="298">E289+D289</f>
        <v>0</v>
      </c>
      <c r="G289" s="239"/>
      <c r="H289" s="47"/>
      <c r="I289" s="158">
        <f t="shared" ref="I289:I296" si="299">H289+G289</f>
        <v>0</v>
      </c>
      <c r="J289" s="257"/>
      <c r="K289" s="47"/>
      <c r="L289" s="426">
        <f t="shared" ref="L289:L296" si="300">K289+J289</f>
        <v>0</v>
      </c>
      <c r="M289" s="239"/>
      <c r="N289" s="47"/>
      <c r="O289" s="158">
        <f t="shared" ref="O289:O296" si="301">N289+M289</f>
        <v>0</v>
      </c>
      <c r="P289" s="323"/>
      <c r="Q289" s="331"/>
    </row>
    <row r="290" spans="1:17" ht="24.75" hidden="1" thickTop="1" x14ac:dyDescent="0.25">
      <c r="A290" s="92" t="s">
        <v>284</v>
      </c>
      <c r="B290" s="29" t="s">
        <v>285</v>
      </c>
      <c r="C290" s="190">
        <f t="shared" si="243"/>
        <v>0</v>
      </c>
      <c r="D290" s="265"/>
      <c r="E290" s="43"/>
      <c r="F290" s="93">
        <f t="shared" si="298"/>
        <v>0</v>
      </c>
      <c r="G290" s="230"/>
      <c r="H290" s="43"/>
      <c r="I290" s="87">
        <f t="shared" si="299"/>
        <v>0</v>
      </c>
      <c r="J290" s="265"/>
      <c r="K290" s="43"/>
      <c r="L290" s="93">
        <f t="shared" si="300"/>
        <v>0</v>
      </c>
      <c r="M290" s="230"/>
      <c r="N290" s="43"/>
      <c r="O290" s="87">
        <f t="shared" si="301"/>
        <v>0</v>
      </c>
      <c r="P290" s="311"/>
      <c r="Q290" s="331"/>
    </row>
    <row r="291" spans="1:17" ht="12.75" hidden="1" thickTop="1" x14ac:dyDescent="0.25">
      <c r="A291" s="92" t="s">
        <v>286</v>
      </c>
      <c r="B291" s="29" t="s">
        <v>287</v>
      </c>
      <c r="C291" s="190">
        <f t="shared" si="243"/>
        <v>0</v>
      </c>
      <c r="D291" s="265"/>
      <c r="E291" s="43"/>
      <c r="F291" s="93">
        <f t="shared" si="298"/>
        <v>0</v>
      </c>
      <c r="G291" s="230"/>
      <c r="H291" s="43"/>
      <c r="I291" s="87">
        <f t="shared" si="299"/>
        <v>0</v>
      </c>
      <c r="J291" s="265"/>
      <c r="K291" s="43"/>
      <c r="L291" s="93">
        <f t="shared" si="300"/>
        <v>0</v>
      </c>
      <c r="M291" s="230"/>
      <c r="N291" s="43"/>
      <c r="O291" s="87">
        <f t="shared" si="301"/>
        <v>0</v>
      </c>
      <c r="P291" s="311"/>
      <c r="Q291" s="331"/>
    </row>
    <row r="292" spans="1:17" ht="24.75" hidden="1" thickTop="1" x14ac:dyDescent="0.25">
      <c r="A292" s="92" t="s">
        <v>288</v>
      </c>
      <c r="B292" s="29" t="s">
        <v>289</v>
      </c>
      <c r="C292" s="190">
        <f>SUM(F292,I292,L292,O292)</f>
        <v>0</v>
      </c>
      <c r="D292" s="265"/>
      <c r="E292" s="43"/>
      <c r="F292" s="93">
        <f t="shared" si="298"/>
        <v>0</v>
      </c>
      <c r="G292" s="230"/>
      <c r="H292" s="43"/>
      <c r="I292" s="87">
        <f t="shared" si="299"/>
        <v>0</v>
      </c>
      <c r="J292" s="265"/>
      <c r="K292" s="43"/>
      <c r="L292" s="93">
        <f t="shared" si="300"/>
        <v>0</v>
      </c>
      <c r="M292" s="230"/>
      <c r="N292" s="43"/>
      <c r="O292" s="87">
        <f t="shared" si="301"/>
        <v>0</v>
      </c>
      <c r="P292" s="311"/>
      <c r="Q292" s="331"/>
    </row>
    <row r="293" spans="1:17" ht="12.75" hidden="1" thickTop="1" x14ac:dyDescent="0.25">
      <c r="A293" s="92" t="s">
        <v>290</v>
      </c>
      <c r="B293" s="29" t="s">
        <v>291</v>
      </c>
      <c r="C293" s="190">
        <f t="shared" si="243"/>
        <v>0</v>
      </c>
      <c r="D293" s="265"/>
      <c r="E293" s="43"/>
      <c r="F293" s="93">
        <f t="shared" si="298"/>
        <v>0</v>
      </c>
      <c r="G293" s="230"/>
      <c r="H293" s="43"/>
      <c r="I293" s="87">
        <f t="shared" si="299"/>
        <v>0</v>
      </c>
      <c r="J293" s="265"/>
      <c r="K293" s="43"/>
      <c r="L293" s="93">
        <f t="shared" si="300"/>
        <v>0</v>
      </c>
      <c r="M293" s="230"/>
      <c r="N293" s="43"/>
      <c r="O293" s="87">
        <f t="shared" si="301"/>
        <v>0</v>
      </c>
      <c r="P293" s="311"/>
      <c r="Q293" s="331"/>
    </row>
    <row r="294" spans="1:17" ht="24.75" hidden="1" thickTop="1" x14ac:dyDescent="0.25">
      <c r="A294" s="99" t="s">
        <v>292</v>
      </c>
      <c r="B294" s="100" t="s">
        <v>293</v>
      </c>
      <c r="C294" s="201">
        <f t="shared" si="243"/>
        <v>0</v>
      </c>
      <c r="D294" s="266"/>
      <c r="E294" s="80"/>
      <c r="F294" s="443">
        <f t="shared" si="298"/>
        <v>0</v>
      </c>
      <c r="G294" s="235"/>
      <c r="H294" s="80"/>
      <c r="I294" s="159">
        <f t="shared" si="299"/>
        <v>0</v>
      </c>
      <c r="J294" s="266"/>
      <c r="K294" s="80"/>
      <c r="L294" s="443">
        <f t="shared" si="300"/>
        <v>0</v>
      </c>
      <c r="M294" s="235"/>
      <c r="N294" s="80"/>
      <c r="O294" s="159">
        <f t="shared" si="301"/>
        <v>0</v>
      </c>
      <c r="P294" s="320"/>
      <c r="Q294" s="331"/>
    </row>
    <row r="295" spans="1:17" s="19" customFormat="1" ht="13.5" hidden="1" thickTop="1" thickBot="1" x14ac:dyDescent="0.3">
      <c r="A295" s="115" t="s">
        <v>294</v>
      </c>
      <c r="B295" s="115" t="s">
        <v>295</v>
      </c>
      <c r="C295" s="206">
        <f t="shared" si="243"/>
        <v>0</v>
      </c>
      <c r="D295" s="268"/>
      <c r="E295" s="116"/>
      <c r="F295" s="112">
        <f t="shared" si="298"/>
        <v>0</v>
      </c>
      <c r="G295" s="243"/>
      <c r="H295" s="116"/>
      <c r="I295" s="123">
        <f t="shared" si="299"/>
        <v>0</v>
      </c>
      <c r="J295" s="268"/>
      <c r="K295" s="116"/>
      <c r="L295" s="112">
        <f t="shared" si="300"/>
        <v>0</v>
      </c>
      <c r="M295" s="243"/>
      <c r="N295" s="116"/>
      <c r="O295" s="123">
        <f t="shared" si="301"/>
        <v>0</v>
      </c>
      <c r="P295" s="327"/>
      <c r="Q295" s="182"/>
    </row>
    <row r="296" spans="1:17" s="19" customFormat="1" ht="48.75" hidden="1" thickTop="1" x14ac:dyDescent="0.25">
      <c r="A296" s="113" t="s">
        <v>296</v>
      </c>
      <c r="B296" s="102" t="s">
        <v>297</v>
      </c>
      <c r="C296" s="207">
        <f>SUM(F296,I296,L296,O296)</f>
        <v>0</v>
      </c>
      <c r="D296" s="269"/>
      <c r="E296" s="449"/>
      <c r="F296" s="174">
        <f t="shared" si="298"/>
        <v>0</v>
      </c>
      <c r="G296" s="234"/>
      <c r="H296" s="76"/>
      <c r="I296" s="120">
        <f t="shared" si="299"/>
        <v>0</v>
      </c>
      <c r="J296" s="249"/>
      <c r="K296" s="76"/>
      <c r="L296" s="174">
        <f t="shared" si="300"/>
        <v>0</v>
      </c>
      <c r="M296" s="234"/>
      <c r="N296" s="76"/>
      <c r="O296" s="120">
        <f t="shared" si="301"/>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fuq1AMFsmyC5tZL0YOWNIwuorcUutA8CZJvmhvorijhLh4tfKOGbMkqufQUvcDY77vWs76hkXwXmjG7zKv9OZw==" saltValue="T9fT/J8hF2gep6ZJy61rDg==" spinCount="100000" sheet="1" objects="1" scenarios="1" formatCells="0" formatColumns="0" formatRows="0"/>
  <autoFilter ref="A18:P296">
    <filterColumn colId="2">
      <filters blank="1">
        <filter val="1 073"/>
        <filter val="1 200"/>
        <filter val="1 592"/>
        <filter val="10 114"/>
        <filter val="12 146"/>
        <filter val="129 532"/>
        <filter val="13 665"/>
        <filter val="143"/>
        <filter val="145"/>
        <filter val="157"/>
        <filter val="164 180"/>
        <filter val="180"/>
        <filter val="2 260"/>
        <filter val="2 287"/>
        <filter val="2 469"/>
        <filter val="2 657"/>
        <filter val="20 073"/>
        <filter val="21"/>
        <filter val="21 158"/>
        <filter val="228"/>
        <filter val="24 107"/>
        <filter val="24 350"/>
        <filter val="260"/>
        <filter val="270"/>
        <filter val="276"/>
        <filter val="285"/>
        <filter val="29"/>
        <filter val="29 540"/>
        <filter val="3 324"/>
        <filter val="3 548"/>
        <filter val="3 734"/>
        <filter val="300"/>
        <filter val="34 648"/>
        <filter val="427"/>
        <filter val="473 049"/>
        <filter val="49 613"/>
        <filter val="5 485"/>
        <filter val="507"/>
        <filter val="51 972"/>
        <filter val="523 569"/>
        <filter val="528"/>
        <filter val="6 194"/>
        <filter val="6 805"/>
        <filter val="60"/>
        <filter val="633"/>
        <filter val="687 749"/>
        <filter val="688"/>
        <filter val="7 117"/>
        <filter val="7 757"/>
        <filter val="747"/>
        <filter val="765 143"/>
        <filter val="767 343"/>
        <filter val="767 403"/>
        <filter val="77 394"/>
        <filter val="8 054"/>
        <filter val="8 679"/>
        <filter val="8 822"/>
        <filter val="817"/>
        <filter val="892"/>
        <filter val="9 534"/>
        <filter val="9 917"/>
        <filter val="907"/>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113.pielikums Jūrmalas pilsētas domes
2017.gada 23.marta saistošajiem noteikumiem Nr.14
(protokols Nr.6, 9.punkts)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91"/>
  <sheetViews>
    <sheetView view="pageLayout" zoomScaleNormal="100" workbookViewId="0">
      <selection activeCell="L8" sqref="L8"/>
    </sheetView>
  </sheetViews>
  <sheetFormatPr defaultRowHeight="12" outlineLevelCol="1" x14ac:dyDescent="0.2"/>
  <cols>
    <col min="1" max="1" width="4.42578125" style="452" customWidth="1"/>
    <col min="2" max="2" width="32.5703125" style="452" customWidth="1"/>
    <col min="3" max="3" width="10" style="452" customWidth="1"/>
    <col min="4" max="4" width="10.85546875" style="452" hidden="1" customWidth="1" outlineLevel="1"/>
    <col min="5" max="5" width="10.28515625" style="452" hidden="1" customWidth="1" outlineLevel="1"/>
    <col min="6" max="6" width="11.140625" style="452" hidden="1" customWidth="1" outlineLevel="1"/>
    <col min="7" max="7" width="10" style="452" hidden="1" customWidth="1" outlineLevel="1"/>
    <col min="8" max="8" width="10.42578125" style="452" customWidth="1" collapsed="1"/>
    <col min="9" max="9" width="10.140625" style="452" customWidth="1"/>
    <col min="10" max="10" width="24" style="452" hidden="1" customWidth="1" outlineLevel="1"/>
    <col min="11" max="11" width="16" style="452" customWidth="1" collapsed="1"/>
    <col min="12" max="16384" width="9.140625" style="452"/>
  </cols>
  <sheetData>
    <row r="1" spans="1:15" x14ac:dyDescent="0.2">
      <c r="K1" s="351" t="s">
        <v>402</v>
      </c>
    </row>
    <row r="2" spans="1:15" x14ac:dyDescent="0.2">
      <c r="K2" s="351" t="s">
        <v>326</v>
      </c>
    </row>
    <row r="3" spans="1:15" x14ac:dyDescent="0.2">
      <c r="K3" s="351" t="s">
        <v>327</v>
      </c>
    </row>
    <row r="4" spans="1:15" ht="12.75" customHeight="1" x14ac:dyDescent="0.2">
      <c r="A4" s="453" t="s">
        <v>0</v>
      </c>
      <c r="B4" s="454"/>
      <c r="C4" s="455" t="s">
        <v>397</v>
      </c>
      <c r="D4" s="455"/>
      <c r="E4" s="455"/>
      <c r="F4" s="455"/>
      <c r="G4" s="455"/>
      <c r="H4" s="455"/>
      <c r="I4" s="455"/>
      <c r="J4" s="455"/>
      <c r="K4" s="456"/>
    </row>
    <row r="5" spans="1:15" ht="12.75" customHeight="1" x14ac:dyDescent="0.2">
      <c r="A5" s="453" t="s">
        <v>1</v>
      </c>
      <c r="B5" s="454"/>
      <c r="C5" s="457" t="s">
        <v>319</v>
      </c>
      <c r="D5" s="458"/>
      <c r="E5" s="458"/>
      <c r="F5" s="458"/>
      <c r="G5" s="458"/>
      <c r="H5" s="458"/>
      <c r="I5" s="458"/>
      <c r="J5" s="458"/>
      <c r="K5" s="459"/>
    </row>
    <row r="6" spans="1:15" ht="12.75" customHeight="1" x14ac:dyDescent="0.2">
      <c r="A6" s="453"/>
      <c r="B6" s="454"/>
      <c r="C6" s="460"/>
      <c r="D6" s="460"/>
      <c r="E6" s="460"/>
      <c r="F6" s="460"/>
      <c r="G6" s="460"/>
      <c r="H6" s="460"/>
      <c r="I6" s="460"/>
      <c r="J6" s="460"/>
      <c r="K6" s="459"/>
    </row>
    <row r="7" spans="1:15" ht="15.75" x14ac:dyDescent="0.25">
      <c r="A7" s="949" t="s">
        <v>403</v>
      </c>
      <c r="B7" s="949"/>
      <c r="C7" s="949"/>
      <c r="D7" s="949"/>
      <c r="E7" s="949"/>
      <c r="F7" s="949"/>
      <c r="G7" s="949"/>
      <c r="H7" s="949"/>
      <c r="I7" s="949"/>
      <c r="J7" s="949"/>
      <c r="K7" s="949"/>
      <c r="L7" s="461"/>
      <c r="M7" s="461"/>
    </row>
    <row r="8" spans="1:15" ht="15.75" x14ac:dyDescent="0.25">
      <c r="A8" s="462"/>
      <c r="B8" s="462"/>
      <c r="C8" s="462"/>
      <c r="D8" s="462"/>
      <c r="E8" s="462"/>
      <c r="F8" s="462"/>
      <c r="G8" s="462"/>
      <c r="H8" s="462"/>
      <c r="I8" s="462"/>
      <c r="J8" s="462"/>
      <c r="K8" s="462"/>
      <c r="L8" s="461"/>
      <c r="M8" s="461"/>
    </row>
    <row r="9" spans="1:15" ht="12.75" customHeight="1" x14ac:dyDescent="0.25">
      <c r="A9" s="950" t="s">
        <v>404</v>
      </c>
      <c r="B9" s="950"/>
      <c r="C9" s="463" t="s">
        <v>405</v>
      </c>
      <c r="D9" s="463"/>
      <c r="E9" s="463"/>
      <c r="F9" s="463"/>
      <c r="G9" s="463"/>
      <c r="H9" s="463"/>
      <c r="I9" s="463"/>
      <c r="J9" s="463"/>
      <c r="K9" s="456"/>
    </row>
    <row r="10" spans="1:15" ht="12.75" customHeight="1" x14ac:dyDescent="0.2">
      <c r="A10" s="453" t="s">
        <v>332</v>
      </c>
      <c r="B10" s="453"/>
      <c r="C10" s="455" t="s">
        <v>399</v>
      </c>
      <c r="D10" s="455"/>
      <c r="E10" s="455"/>
      <c r="F10" s="455"/>
      <c r="G10" s="455"/>
      <c r="H10" s="455"/>
      <c r="I10" s="455"/>
      <c r="J10" s="455"/>
      <c r="K10" s="456"/>
    </row>
    <row r="11" spans="1:15" ht="12.75" customHeight="1" x14ac:dyDescent="0.2">
      <c r="A11" s="453" t="s">
        <v>334</v>
      </c>
      <c r="B11" s="453"/>
      <c r="C11" s="464" t="s">
        <v>406</v>
      </c>
      <c r="D11" s="464"/>
      <c r="E11" s="464"/>
      <c r="F11" s="464"/>
      <c r="G11" s="464"/>
      <c r="H11" s="464"/>
      <c r="I11" s="464"/>
      <c r="J11" s="464"/>
      <c r="K11" s="465"/>
    </row>
    <row r="12" spans="1:15" ht="26.25" customHeight="1" x14ac:dyDescent="0.2">
      <c r="A12" s="951" t="s">
        <v>336</v>
      </c>
      <c r="B12" s="951" t="s">
        <v>337</v>
      </c>
      <c r="C12" s="951" t="s">
        <v>338</v>
      </c>
      <c r="D12" s="952" t="s">
        <v>339</v>
      </c>
      <c r="E12" s="952"/>
      <c r="F12" s="953" t="s">
        <v>340</v>
      </c>
      <c r="G12" s="953"/>
      <c r="H12" s="954" t="s">
        <v>341</v>
      </c>
      <c r="I12" s="955"/>
      <c r="J12" s="956" t="s">
        <v>316</v>
      </c>
      <c r="K12" s="951" t="s">
        <v>342</v>
      </c>
    </row>
    <row r="13" spans="1:15" ht="32.25" customHeight="1" x14ac:dyDescent="0.2">
      <c r="A13" s="951"/>
      <c r="B13" s="951"/>
      <c r="C13" s="951"/>
      <c r="D13" s="466" t="s">
        <v>14</v>
      </c>
      <c r="E13" s="466" t="s">
        <v>16</v>
      </c>
      <c r="F13" s="466" t="s">
        <v>14</v>
      </c>
      <c r="G13" s="466" t="s">
        <v>16</v>
      </c>
      <c r="H13" s="466" t="s">
        <v>14</v>
      </c>
      <c r="I13" s="466" t="s">
        <v>16</v>
      </c>
      <c r="J13" s="957"/>
      <c r="K13" s="951"/>
    </row>
    <row r="14" spans="1:15" x14ac:dyDescent="0.2">
      <c r="A14" s="948" t="s">
        <v>407</v>
      </c>
      <c r="B14" s="948"/>
      <c r="C14" s="467"/>
      <c r="D14" s="467">
        <f>SUM(D15:D47)</f>
        <v>353328</v>
      </c>
      <c r="E14" s="467">
        <f>SUM(E15:E47)</f>
        <v>1900</v>
      </c>
      <c r="F14" s="467">
        <f t="shared" ref="F14:I14" si="0">SUM(F15:F47)</f>
        <v>4168</v>
      </c>
      <c r="G14" s="467">
        <f t="shared" si="0"/>
        <v>0</v>
      </c>
      <c r="H14" s="467">
        <f t="shared" si="0"/>
        <v>357496</v>
      </c>
      <c r="I14" s="467">
        <f t="shared" si="0"/>
        <v>1900</v>
      </c>
      <c r="J14" s="467"/>
      <c r="K14" s="467"/>
      <c r="M14" s="489"/>
      <c r="N14" s="489"/>
      <c r="O14" s="489"/>
    </row>
    <row r="15" spans="1:15" s="471" customFormat="1" x14ac:dyDescent="0.2">
      <c r="A15" s="468">
        <v>1</v>
      </c>
      <c r="B15" s="469" t="s">
        <v>408</v>
      </c>
      <c r="C15" s="469"/>
      <c r="D15" s="474"/>
      <c r="E15" s="474"/>
      <c r="F15" s="474"/>
      <c r="G15" s="474"/>
      <c r="H15" s="474"/>
      <c r="I15" s="474"/>
      <c r="J15" s="470"/>
      <c r="K15" s="938" t="s">
        <v>409</v>
      </c>
      <c r="M15" s="489"/>
      <c r="N15" s="489"/>
      <c r="O15" s="489"/>
    </row>
    <row r="16" spans="1:15" s="471" customFormat="1" x14ac:dyDescent="0.2">
      <c r="A16" s="472" t="s">
        <v>410</v>
      </c>
      <c r="B16" s="470" t="s">
        <v>411</v>
      </c>
      <c r="C16" s="468">
        <v>2279</v>
      </c>
      <c r="D16" s="474">
        <v>854</v>
      </c>
      <c r="E16" s="474"/>
      <c r="F16" s="474"/>
      <c r="G16" s="474"/>
      <c r="H16" s="474">
        <f>D16+F16</f>
        <v>854</v>
      </c>
      <c r="I16" s="474">
        <f>E16+G16</f>
        <v>0</v>
      </c>
      <c r="J16" s="470"/>
      <c r="K16" s="939"/>
      <c r="M16" s="489"/>
      <c r="N16" s="489"/>
      <c r="O16" s="489"/>
    </row>
    <row r="17" spans="1:15" s="471" customFormat="1" x14ac:dyDescent="0.2">
      <c r="A17" s="472" t="s">
        <v>412</v>
      </c>
      <c r="B17" s="470" t="s">
        <v>413</v>
      </c>
      <c r="C17" s="468">
        <v>2279</v>
      </c>
      <c r="D17" s="474">
        <v>800</v>
      </c>
      <c r="E17" s="474"/>
      <c r="F17" s="474"/>
      <c r="G17" s="474"/>
      <c r="H17" s="474">
        <f t="shared" ref="H17:I47" si="1">D17+F17</f>
        <v>800</v>
      </c>
      <c r="I17" s="474">
        <f t="shared" si="1"/>
        <v>0</v>
      </c>
      <c r="J17" s="470"/>
      <c r="K17" s="939"/>
      <c r="M17" s="489"/>
      <c r="N17" s="489"/>
      <c r="O17" s="489"/>
    </row>
    <row r="18" spans="1:15" s="471" customFormat="1" ht="24" x14ac:dyDescent="0.2">
      <c r="A18" s="472" t="s">
        <v>414</v>
      </c>
      <c r="B18" s="470" t="s">
        <v>415</v>
      </c>
      <c r="C18" s="468">
        <v>2279</v>
      </c>
      <c r="D18" s="474">
        <v>3000</v>
      </c>
      <c r="E18" s="474"/>
      <c r="F18" s="474"/>
      <c r="G18" s="474"/>
      <c r="H18" s="474">
        <f t="shared" si="1"/>
        <v>3000</v>
      </c>
      <c r="I18" s="474">
        <f t="shared" si="1"/>
        <v>0</v>
      </c>
      <c r="J18" s="470"/>
      <c r="K18" s="940"/>
      <c r="M18" s="489"/>
      <c r="N18" s="489"/>
      <c r="O18" s="489"/>
    </row>
    <row r="19" spans="1:15" s="475" customFormat="1" ht="41.25" customHeight="1" x14ac:dyDescent="0.2">
      <c r="A19" s="468">
        <v>2</v>
      </c>
      <c r="B19" s="469" t="s">
        <v>416</v>
      </c>
      <c r="C19" s="473"/>
      <c r="D19" s="474"/>
      <c r="E19" s="474"/>
      <c r="F19" s="474"/>
      <c r="G19" s="474"/>
      <c r="H19" s="474"/>
      <c r="I19" s="474"/>
      <c r="J19" s="474"/>
      <c r="K19" s="938" t="s">
        <v>417</v>
      </c>
      <c r="M19" s="489"/>
      <c r="N19" s="489"/>
      <c r="O19" s="489"/>
    </row>
    <row r="20" spans="1:15" s="475" customFormat="1" ht="41.25" customHeight="1" x14ac:dyDescent="0.2">
      <c r="A20" s="476" t="s">
        <v>418</v>
      </c>
      <c r="B20" s="470" t="s">
        <v>419</v>
      </c>
      <c r="C20" s="477">
        <v>2279</v>
      </c>
      <c r="D20" s="474">
        <v>2100</v>
      </c>
      <c r="E20" s="474"/>
      <c r="F20" s="474"/>
      <c r="G20" s="478"/>
      <c r="H20" s="474">
        <f t="shared" si="1"/>
        <v>2100</v>
      </c>
      <c r="I20" s="474">
        <f t="shared" si="1"/>
        <v>0</v>
      </c>
      <c r="J20" s="474"/>
      <c r="K20" s="940"/>
      <c r="M20" s="489"/>
      <c r="N20" s="489"/>
      <c r="O20" s="489"/>
    </row>
    <row r="21" spans="1:15" s="475" customFormat="1" ht="14.25" customHeight="1" x14ac:dyDescent="0.2">
      <c r="A21" s="468">
        <v>3</v>
      </c>
      <c r="B21" s="469" t="s">
        <v>420</v>
      </c>
      <c r="C21" s="477"/>
      <c r="D21" s="474"/>
      <c r="E21" s="474"/>
      <c r="F21" s="474"/>
      <c r="G21" s="474"/>
      <c r="H21" s="474"/>
      <c r="I21" s="474"/>
      <c r="J21" s="474"/>
      <c r="K21" s="938" t="s">
        <v>421</v>
      </c>
      <c r="M21" s="489"/>
      <c r="N21" s="489"/>
      <c r="O21" s="489"/>
    </row>
    <row r="22" spans="1:15" s="475" customFormat="1" ht="17.25" customHeight="1" x14ac:dyDescent="0.2">
      <c r="A22" s="941" t="s">
        <v>422</v>
      </c>
      <c r="B22" s="942" t="s">
        <v>423</v>
      </c>
      <c r="C22" s="477">
        <v>2121</v>
      </c>
      <c r="D22" s="474">
        <v>605</v>
      </c>
      <c r="E22" s="474"/>
      <c r="F22" s="474"/>
      <c r="G22" s="474"/>
      <c r="H22" s="474">
        <f t="shared" si="1"/>
        <v>605</v>
      </c>
      <c r="I22" s="474">
        <f t="shared" si="1"/>
        <v>0</v>
      </c>
      <c r="J22" s="474"/>
      <c r="K22" s="939"/>
      <c r="M22" s="489"/>
      <c r="N22" s="489"/>
      <c r="O22" s="489"/>
    </row>
    <row r="23" spans="1:15" s="475" customFormat="1" ht="17.25" customHeight="1" x14ac:dyDescent="0.2">
      <c r="A23" s="941"/>
      <c r="B23" s="942"/>
      <c r="C23" s="477">
        <v>2390</v>
      </c>
      <c r="D23" s="474">
        <v>25</v>
      </c>
      <c r="E23" s="474"/>
      <c r="F23" s="474"/>
      <c r="G23" s="474"/>
      <c r="H23" s="474">
        <f t="shared" si="1"/>
        <v>25</v>
      </c>
      <c r="I23" s="474">
        <f t="shared" si="1"/>
        <v>0</v>
      </c>
      <c r="J23" s="474"/>
      <c r="K23" s="939"/>
      <c r="M23" s="489"/>
      <c r="N23" s="489"/>
      <c r="O23" s="489"/>
    </row>
    <row r="24" spans="1:15" s="475" customFormat="1" ht="21.75" customHeight="1" x14ac:dyDescent="0.2">
      <c r="A24" s="941"/>
      <c r="B24" s="942"/>
      <c r="C24" s="477">
        <v>2122</v>
      </c>
      <c r="D24" s="474">
        <v>4500</v>
      </c>
      <c r="E24" s="474"/>
      <c r="F24" s="474"/>
      <c r="G24" s="474"/>
      <c r="H24" s="474">
        <f t="shared" si="1"/>
        <v>4500</v>
      </c>
      <c r="I24" s="474">
        <f t="shared" si="1"/>
        <v>0</v>
      </c>
      <c r="J24" s="474"/>
      <c r="K24" s="940"/>
      <c r="M24" s="489"/>
      <c r="N24" s="489"/>
      <c r="O24" s="489"/>
    </row>
    <row r="25" spans="1:15" s="475" customFormat="1" ht="81" customHeight="1" x14ac:dyDescent="0.2">
      <c r="A25" s="468">
        <v>4</v>
      </c>
      <c r="B25" s="469" t="s">
        <v>424</v>
      </c>
      <c r="C25" s="477"/>
      <c r="D25" s="474"/>
      <c r="E25" s="474"/>
      <c r="F25" s="474"/>
      <c r="G25" s="474"/>
      <c r="H25" s="474"/>
      <c r="I25" s="474"/>
      <c r="J25" s="474"/>
      <c r="K25" s="938" t="s">
        <v>425</v>
      </c>
      <c r="M25" s="489"/>
      <c r="N25" s="489"/>
      <c r="O25" s="489"/>
    </row>
    <row r="26" spans="1:15" s="471" customFormat="1" ht="18" customHeight="1" x14ac:dyDescent="0.2">
      <c r="A26" s="472" t="s">
        <v>426</v>
      </c>
      <c r="B26" s="470" t="s">
        <v>427</v>
      </c>
      <c r="C26" s="468">
        <v>2314</v>
      </c>
      <c r="D26" s="474">
        <v>37900</v>
      </c>
      <c r="E26" s="474"/>
      <c r="F26" s="474"/>
      <c r="G26" s="474"/>
      <c r="H26" s="474">
        <f t="shared" si="1"/>
        <v>37900</v>
      </c>
      <c r="I26" s="474">
        <f t="shared" si="1"/>
        <v>0</v>
      </c>
      <c r="J26" s="470"/>
      <c r="K26" s="940"/>
      <c r="M26" s="489"/>
      <c r="N26" s="489"/>
      <c r="O26" s="489"/>
    </row>
    <row r="27" spans="1:15" s="471" customFormat="1" x14ac:dyDescent="0.2">
      <c r="A27" s="468">
        <v>5</v>
      </c>
      <c r="B27" s="469" t="s">
        <v>428</v>
      </c>
      <c r="C27" s="468"/>
      <c r="D27" s="474"/>
      <c r="E27" s="474"/>
      <c r="F27" s="474"/>
      <c r="G27" s="474"/>
      <c r="H27" s="474"/>
      <c r="I27" s="474"/>
      <c r="J27" s="470"/>
      <c r="K27" s="470"/>
      <c r="M27" s="489"/>
      <c r="N27" s="489"/>
      <c r="O27" s="489"/>
    </row>
    <row r="28" spans="1:15" s="471" customFormat="1" ht="84" x14ac:dyDescent="0.2">
      <c r="A28" s="472" t="s">
        <v>429</v>
      </c>
      <c r="B28" s="470" t="s">
        <v>430</v>
      </c>
      <c r="C28" s="468">
        <v>2239</v>
      </c>
      <c r="D28" s="474">
        <v>49930</v>
      </c>
      <c r="E28" s="474"/>
      <c r="F28" s="474"/>
      <c r="G28" s="474"/>
      <c r="H28" s="474">
        <f t="shared" si="1"/>
        <v>49930</v>
      </c>
      <c r="I28" s="474">
        <f t="shared" si="1"/>
        <v>0</v>
      </c>
      <c r="J28" s="470"/>
      <c r="K28" s="473" t="s">
        <v>431</v>
      </c>
      <c r="M28" s="489"/>
      <c r="N28" s="489"/>
      <c r="O28" s="489"/>
    </row>
    <row r="29" spans="1:15" s="471" customFormat="1" ht="48" x14ac:dyDescent="0.2">
      <c r="A29" s="472" t="s">
        <v>432</v>
      </c>
      <c r="B29" s="470" t="s">
        <v>433</v>
      </c>
      <c r="C29" s="468">
        <v>2232</v>
      </c>
      <c r="D29" s="474">
        <v>7000</v>
      </c>
      <c r="E29" s="474"/>
      <c r="F29" s="474"/>
      <c r="G29" s="474"/>
      <c r="H29" s="474">
        <f t="shared" si="1"/>
        <v>7000</v>
      </c>
      <c r="I29" s="474">
        <f t="shared" si="1"/>
        <v>0</v>
      </c>
      <c r="J29" s="470"/>
      <c r="K29" s="473" t="s">
        <v>434</v>
      </c>
      <c r="M29" s="489"/>
      <c r="N29" s="489"/>
      <c r="O29" s="489"/>
    </row>
    <row r="30" spans="1:15" s="471" customFormat="1" ht="28.5" customHeight="1" x14ac:dyDescent="0.2">
      <c r="A30" s="472" t="s">
        <v>435</v>
      </c>
      <c r="B30" s="470" t="s">
        <v>436</v>
      </c>
      <c r="C30" s="468">
        <v>2231</v>
      </c>
      <c r="D30" s="474">
        <v>2500</v>
      </c>
      <c r="E30" s="474"/>
      <c r="F30" s="474"/>
      <c r="G30" s="474"/>
      <c r="H30" s="474">
        <f t="shared" si="1"/>
        <v>2500</v>
      </c>
      <c r="I30" s="474">
        <f t="shared" si="1"/>
        <v>0</v>
      </c>
      <c r="J30" s="470"/>
      <c r="K30" s="473" t="s">
        <v>437</v>
      </c>
      <c r="M30" s="489"/>
      <c r="N30" s="489"/>
      <c r="O30" s="489"/>
    </row>
    <row r="31" spans="1:15" s="471" customFormat="1" x14ac:dyDescent="0.2">
      <c r="A31" s="941" t="s">
        <v>438</v>
      </c>
      <c r="B31" s="942" t="s">
        <v>439</v>
      </c>
      <c r="C31" s="468">
        <v>2312</v>
      </c>
      <c r="D31" s="474">
        <v>1413</v>
      </c>
      <c r="E31" s="474"/>
      <c r="F31" s="474"/>
      <c r="G31" s="474"/>
      <c r="H31" s="474">
        <f t="shared" si="1"/>
        <v>1413</v>
      </c>
      <c r="I31" s="474">
        <f t="shared" si="1"/>
        <v>0</v>
      </c>
      <c r="J31" s="470"/>
      <c r="K31" s="943" t="s">
        <v>440</v>
      </c>
      <c r="M31" s="489"/>
      <c r="N31" s="489"/>
      <c r="O31" s="489"/>
    </row>
    <row r="32" spans="1:15" s="471" customFormat="1" ht="15" customHeight="1" x14ac:dyDescent="0.2">
      <c r="A32" s="941"/>
      <c r="B32" s="942"/>
      <c r="C32" s="468">
        <v>2243</v>
      </c>
      <c r="D32" s="474">
        <v>110</v>
      </c>
      <c r="E32" s="474"/>
      <c r="F32" s="474"/>
      <c r="G32" s="474"/>
      <c r="H32" s="474">
        <f t="shared" si="1"/>
        <v>110</v>
      </c>
      <c r="I32" s="474">
        <f t="shared" si="1"/>
        <v>0</v>
      </c>
      <c r="J32" s="470"/>
      <c r="K32" s="944"/>
      <c r="M32" s="489"/>
      <c r="N32" s="489"/>
      <c r="O32" s="489"/>
    </row>
    <row r="33" spans="1:15" s="475" customFormat="1" ht="12.75" customHeight="1" x14ac:dyDescent="0.2">
      <c r="A33" s="941"/>
      <c r="B33" s="942"/>
      <c r="C33" s="468">
        <v>2312</v>
      </c>
      <c r="D33" s="474">
        <v>520</v>
      </c>
      <c r="E33" s="474"/>
      <c r="F33" s="474"/>
      <c r="G33" s="474"/>
      <c r="H33" s="474">
        <f t="shared" si="1"/>
        <v>520</v>
      </c>
      <c r="I33" s="474">
        <f t="shared" si="1"/>
        <v>0</v>
      </c>
      <c r="J33" s="470"/>
      <c r="K33" s="945"/>
      <c r="M33" s="489"/>
      <c r="N33" s="489"/>
      <c r="O33" s="489"/>
    </row>
    <row r="34" spans="1:15" s="475" customFormat="1" ht="24" x14ac:dyDescent="0.2">
      <c r="A34" s="472" t="s">
        <v>441</v>
      </c>
      <c r="B34" s="470" t="s">
        <v>442</v>
      </c>
      <c r="C34" s="468">
        <v>2231</v>
      </c>
      <c r="D34" s="474">
        <v>9259</v>
      </c>
      <c r="E34" s="474"/>
      <c r="F34" s="474"/>
      <c r="G34" s="474"/>
      <c r="H34" s="474">
        <f t="shared" si="1"/>
        <v>9259</v>
      </c>
      <c r="I34" s="474">
        <f t="shared" si="1"/>
        <v>0</v>
      </c>
      <c r="J34" s="474"/>
      <c r="K34" s="473" t="s">
        <v>443</v>
      </c>
      <c r="M34" s="489"/>
      <c r="N34" s="489"/>
      <c r="O34" s="489"/>
    </row>
    <row r="35" spans="1:15" s="475" customFormat="1" x14ac:dyDescent="0.2">
      <c r="A35" s="472" t="s">
        <v>444</v>
      </c>
      <c r="B35" s="470" t="s">
        <v>445</v>
      </c>
      <c r="C35" s="468">
        <v>2279</v>
      </c>
      <c r="D35" s="474">
        <v>104</v>
      </c>
      <c r="E35" s="474"/>
      <c r="F35" s="474"/>
      <c r="G35" s="474"/>
      <c r="H35" s="474">
        <f t="shared" si="1"/>
        <v>104</v>
      </c>
      <c r="I35" s="474">
        <f t="shared" si="1"/>
        <v>0</v>
      </c>
      <c r="J35" s="470"/>
      <c r="K35" s="938" t="s">
        <v>446</v>
      </c>
      <c r="M35" s="489"/>
      <c r="N35" s="489"/>
      <c r="O35" s="489"/>
    </row>
    <row r="36" spans="1:15" s="475" customFormat="1" x14ac:dyDescent="0.2">
      <c r="A36" s="943" t="s">
        <v>447</v>
      </c>
      <c r="B36" s="946" t="s">
        <v>448</v>
      </c>
      <c r="C36" s="468">
        <v>2243</v>
      </c>
      <c r="D36" s="474">
        <v>2122</v>
      </c>
      <c r="E36" s="474"/>
      <c r="F36" s="474"/>
      <c r="G36" s="474"/>
      <c r="H36" s="474">
        <f t="shared" si="1"/>
        <v>2122</v>
      </c>
      <c r="I36" s="474">
        <f t="shared" si="1"/>
        <v>0</v>
      </c>
      <c r="J36" s="470"/>
      <c r="K36" s="939"/>
      <c r="M36" s="489"/>
      <c r="N36" s="489"/>
      <c r="O36" s="489"/>
    </row>
    <row r="37" spans="1:15" s="475" customFormat="1" x14ac:dyDescent="0.2">
      <c r="A37" s="945"/>
      <c r="B37" s="947"/>
      <c r="C37" s="468">
        <v>2279</v>
      </c>
      <c r="D37" s="474">
        <v>8878</v>
      </c>
      <c r="E37" s="474"/>
      <c r="F37" s="474"/>
      <c r="G37" s="474"/>
      <c r="H37" s="474">
        <f t="shared" si="1"/>
        <v>8878</v>
      </c>
      <c r="I37" s="474">
        <f t="shared" si="1"/>
        <v>0</v>
      </c>
      <c r="J37" s="470"/>
      <c r="K37" s="939"/>
      <c r="M37" s="489"/>
      <c r="N37" s="489"/>
      <c r="O37" s="489"/>
    </row>
    <row r="38" spans="1:15" s="475" customFormat="1" ht="17.25" customHeight="1" x14ac:dyDescent="0.2">
      <c r="A38" s="472" t="s">
        <v>449</v>
      </c>
      <c r="B38" s="470" t="s">
        <v>450</v>
      </c>
      <c r="C38" s="468">
        <v>5140</v>
      </c>
      <c r="D38" s="474">
        <v>17000</v>
      </c>
      <c r="E38" s="474"/>
      <c r="F38" s="474"/>
      <c r="G38" s="474"/>
      <c r="H38" s="474">
        <f t="shared" si="1"/>
        <v>17000</v>
      </c>
      <c r="I38" s="474">
        <f t="shared" si="1"/>
        <v>0</v>
      </c>
      <c r="J38" s="474"/>
      <c r="K38" s="939"/>
      <c r="M38" s="489"/>
      <c r="N38" s="489"/>
      <c r="O38" s="489"/>
    </row>
    <row r="39" spans="1:15" s="475" customFormat="1" ht="24" x14ac:dyDescent="0.2">
      <c r="A39" s="472" t="s">
        <v>451</v>
      </c>
      <c r="B39" s="470" t="s">
        <v>452</v>
      </c>
      <c r="C39" s="468">
        <v>2279</v>
      </c>
      <c r="D39" s="474">
        <v>200000</v>
      </c>
      <c r="E39" s="474"/>
      <c r="F39" s="474"/>
      <c r="G39" s="474"/>
      <c r="H39" s="474">
        <f t="shared" si="1"/>
        <v>200000</v>
      </c>
      <c r="I39" s="474">
        <f t="shared" si="1"/>
        <v>0</v>
      </c>
      <c r="J39" s="474"/>
      <c r="K39" s="939"/>
      <c r="M39" s="489"/>
      <c r="N39" s="489"/>
      <c r="O39" s="489"/>
    </row>
    <row r="40" spans="1:15" s="475" customFormat="1" ht="36.75" customHeight="1" x14ac:dyDescent="0.2">
      <c r="A40" s="472" t="s">
        <v>453</v>
      </c>
      <c r="B40" s="470" t="s">
        <v>454</v>
      </c>
      <c r="C40" s="468">
        <v>2239</v>
      </c>
      <c r="D40" s="474">
        <v>1500</v>
      </c>
      <c r="E40" s="474"/>
      <c r="F40" s="474"/>
      <c r="G40" s="474"/>
      <c r="H40" s="474">
        <f t="shared" si="1"/>
        <v>1500</v>
      </c>
      <c r="I40" s="474">
        <f t="shared" si="1"/>
        <v>0</v>
      </c>
      <c r="J40" s="474"/>
      <c r="K40" s="939"/>
      <c r="M40" s="489"/>
      <c r="N40" s="489"/>
      <c r="O40" s="489"/>
    </row>
    <row r="41" spans="1:15" s="475" customFormat="1" ht="24" x14ac:dyDescent="0.2">
      <c r="A41" s="472" t="s">
        <v>455</v>
      </c>
      <c r="B41" s="470" t="s">
        <v>456</v>
      </c>
      <c r="C41" s="468">
        <v>2314</v>
      </c>
      <c r="D41" s="474">
        <v>1500</v>
      </c>
      <c r="E41" s="474"/>
      <c r="F41" s="474"/>
      <c r="G41" s="474"/>
      <c r="H41" s="474">
        <f t="shared" si="1"/>
        <v>1500</v>
      </c>
      <c r="I41" s="474">
        <f t="shared" si="1"/>
        <v>0</v>
      </c>
      <c r="J41" s="474"/>
      <c r="K41" s="940"/>
      <c r="M41" s="489"/>
      <c r="N41" s="489"/>
      <c r="O41" s="489"/>
    </row>
    <row r="42" spans="1:15" s="475" customFormat="1" ht="48" x14ac:dyDescent="0.2">
      <c r="A42" s="472" t="s">
        <v>457</v>
      </c>
      <c r="B42" s="470" t="s">
        <v>458</v>
      </c>
      <c r="C42" s="468">
        <v>2279</v>
      </c>
      <c r="D42" s="474">
        <v>0</v>
      </c>
      <c r="E42" s="474"/>
      <c r="F42" s="478">
        <v>4168</v>
      </c>
      <c r="G42" s="474"/>
      <c r="H42" s="474">
        <f t="shared" si="1"/>
        <v>4168</v>
      </c>
      <c r="I42" s="474">
        <f t="shared" si="1"/>
        <v>0</v>
      </c>
      <c r="J42" s="474" t="s">
        <v>459</v>
      </c>
      <c r="K42" s="523" t="s">
        <v>917</v>
      </c>
      <c r="M42" s="489"/>
      <c r="N42" s="489"/>
      <c r="O42" s="489"/>
    </row>
    <row r="43" spans="1:15" s="475" customFormat="1" ht="48.75" customHeight="1" x14ac:dyDescent="0.2">
      <c r="A43" s="468" t="s">
        <v>460</v>
      </c>
      <c r="B43" s="469" t="s">
        <v>461</v>
      </c>
      <c r="C43" s="468"/>
      <c r="D43" s="474"/>
      <c r="E43" s="474"/>
      <c r="F43" s="474"/>
      <c r="G43" s="474"/>
      <c r="H43" s="474"/>
      <c r="I43" s="474"/>
      <c r="J43" s="474"/>
      <c r="K43" s="938" t="s">
        <v>462</v>
      </c>
      <c r="M43" s="489"/>
      <c r="N43" s="489"/>
      <c r="O43" s="489"/>
    </row>
    <row r="44" spans="1:15" s="475" customFormat="1" ht="36" x14ac:dyDescent="0.2">
      <c r="A44" s="472" t="s">
        <v>463</v>
      </c>
      <c r="B44" s="470" t="s">
        <v>464</v>
      </c>
      <c r="C44" s="468">
        <v>2239</v>
      </c>
      <c r="D44" s="474">
        <v>854</v>
      </c>
      <c r="E44" s="474"/>
      <c r="F44" s="474"/>
      <c r="G44" s="474"/>
      <c r="H44" s="474">
        <f t="shared" si="1"/>
        <v>854</v>
      </c>
      <c r="I44" s="474">
        <f t="shared" si="1"/>
        <v>0</v>
      </c>
      <c r="J44" s="474"/>
      <c r="K44" s="939"/>
      <c r="M44" s="489"/>
      <c r="N44" s="489"/>
      <c r="O44" s="489"/>
    </row>
    <row r="45" spans="1:15" s="475" customFormat="1" x14ac:dyDescent="0.2">
      <c r="A45" s="479" t="s">
        <v>465</v>
      </c>
      <c r="B45" s="470" t="s">
        <v>466</v>
      </c>
      <c r="C45" s="480">
        <v>2239</v>
      </c>
      <c r="D45" s="474">
        <v>854</v>
      </c>
      <c r="E45" s="474"/>
      <c r="F45" s="474"/>
      <c r="G45" s="474"/>
      <c r="H45" s="474">
        <f t="shared" si="1"/>
        <v>854</v>
      </c>
      <c r="I45" s="474">
        <f t="shared" si="1"/>
        <v>0</v>
      </c>
      <c r="J45" s="474"/>
      <c r="K45" s="940"/>
      <c r="M45" s="489"/>
      <c r="N45" s="489"/>
      <c r="O45" s="489"/>
    </row>
    <row r="46" spans="1:15" s="475" customFormat="1" x14ac:dyDescent="0.2">
      <c r="A46" s="468">
        <v>7</v>
      </c>
      <c r="B46" s="469" t="s">
        <v>467</v>
      </c>
      <c r="C46" s="468">
        <v>2512</v>
      </c>
      <c r="D46" s="474"/>
      <c r="E46" s="474">
        <v>1200</v>
      </c>
      <c r="F46" s="474"/>
      <c r="G46" s="474"/>
      <c r="H46" s="474">
        <f t="shared" si="1"/>
        <v>0</v>
      </c>
      <c r="I46" s="474">
        <f t="shared" si="1"/>
        <v>1200</v>
      </c>
      <c r="J46" s="474"/>
      <c r="K46" s="473" t="s">
        <v>468</v>
      </c>
      <c r="M46" s="489"/>
      <c r="N46" s="489"/>
      <c r="O46" s="489"/>
    </row>
    <row r="47" spans="1:15" s="475" customFormat="1" x14ac:dyDescent="0.2">
      <c r="A47" s="468">
        <v>8</v>
      </c>
      <c r="B47" s="469" t="s">
        <v>469</v>
      </c>
      <c r="C47" s="468">
        <v>2390</v>
      </c>
      <c r="D47" s="474"/>
      <c r="E47" s="474">
        <v>700</v>
      </c>
      <c r="F47" s="474"/>
      <c r="G47" s="474"/>
      <c r="H47" s="474">
        <f t="shared" si="1"/>
        <v>0</v>
      </c>
      <c r="I47" s="474">
        <f t="shared" si="1"/>
        <v>700</v>
      </c>
      <c r="J47" s="474"/>
      <c r="K47" s="473" t="s">
        <v>468</v>
      </c>
      <c r="M47" s="489"/>
      <c r="N47" s="489"/>
      <c r="O47" s="489"/>
    </row>
    <row r="48" spans="1:15" x14ac:dyDescent="0.2">
      <c r="A48" s="475" t="s">
        <v>470</v>
      </c>
      <c r="B48" s="481"/>
      <c r="C48" s="482"/>
      <c r="D48" s="483"/>
      <c r="E48" s="483"/>
      <c r="F48" s="483"/>
      <c r="G48" s="483"/>
      <c r="H48" s="483"/>
      <c r="I48" s="483"/>
      <c r="J48" s="483"/>
      <c r="K48" s="483"/>
      <c r="L48" s="453"/>
    </row>
    <row r="49" spans="1:12" x14ac:dyDescent="0.2">
      <c r="A49" s="484" t="s">
        <v>471</v>
      </c>
      <c r="B49" s="485"/>
      <c r="D49" s="483"/>
      <c r="E49" s="483"/>
      <c r="F49" s="483"/>
      <c r="G49" s="483"/>
      <c r="H49" s="483"/>
      <c r="I49" s="483"/>
      <c r="J49" s="483"/>
      <c r="K49" s="483"/>
      <c r="L49" s="453"/>
    </row>
    <row r="50" spans="1:12" x14ac:dyDescent="0.2">
      <c r="A50" s="486"/>
      <c r="B50" s="485" t="s">
        <v>472</v>
      </c>
      <c r="D50" s="483"/>
      <c r="E50" s="483"/>
      <c r="F50" s="483"/>
      <c r="G50" s="483"/>
      <c r="H50" s="483"/>
      <c r="I50" s="483"/>
      <c r="J50" s="483"/>
      <c r="K50" s="483"/>
      <c r="L50" s="453"/>
    </row>
    <row r="51" spans="1:12" x14ac:dyDescent="0.2">
      <c r="A51" s="486"/>
      <c r="B51" s="485" t="s">
        <v>473</v>
      </c>
      <c r="D51" s="483"/>
      <c r="E51" s="483"/>
      <c r="F51" s="483"/>
      <c r="G51" s="483"/>
      <c r="H51" s="483"/>
      <c r="I51" s="483"/>
      <c r="J51" s="483"/>
      <c r="K51" s="483"/>
      <c r="L51" s="453"/>
    </row>
    <row r="52" spans="1:12" x14ac:dyDescent="0.2">
      <c r="A52" s="486"/>
      <c r="B52" s="485" t="s">
        <v>474</v>
      </c>
      <c r="D52" s="483"/>
      <c r="E52" s="483"/>
      <c r="F52" s="483"/>
      <c r="G52" s="483"/>
      <c r="H52" s="483"/>
      <c r="I52" s="483"/>
      <c r="J52" s="483"/>
      <c r="K52" s="483"/>
      <c r="L52" s="453"/>
    </row>
    <row r="53" spans="1:12" x14ac:dyDescent="0.2">
      <c r="A53" s="486"/>
      <c r="B53" s="485" t="s">
        <v>475</v>
      </c>
      <c r="D53" s="483"/>
      <c r="E53" s="483"/>
      <c r="F53" s="483"/>
      <c r="G53" s="483"/>
      <c r="H53" s="483"/>
      <c r="I53" s="483"/>
      <c r="J53" s="483"/>
      <c r="K53" s="483"/>
      <c r="L53" s="453"/>
    </row>
    <row r="54" spans="1:12" x14ac:dyDescent="0.2">
      <c r="B54" s="487"/>
      <c r="D54" s="483"/>
      <c r="E54" s="483"/>
      <c r="F54" s="483"/>
      <c r="G54" s="483"/>
      <c r="H54" s="483"/>
      <c r="I54" s="483"/>
      <c r="J54" s="483"/>
      <c r="K54" s="483"/>
      <c r="L54" s="453"/>
    </row>
    <row r="55" spans="1:12" x14ac:dyDescent="0.2">
      <c r="A55" s="484" t="s">
        <v>476</v>
      </c>
      <c r="B55" s="485"/>
      <c r="D55" s="483"/>
      <c r="E55" s="483"/>
      <c r="F55" s="483"/>
      <c r="G55" s="483"/>
      <c r="H55" s="483"/>
      <c r="I55" s="483"/>
      <c r="J55" s="483"/>
      <c r="K55" s="483"/>
      <c r="L55" s="453"/>
    </row>
    <row r="56" spans="1:12" x14ac:dyDescent="0.2">
      <c r="A56" s="486"/>
      <c r="B56" s="485" t="s">
        <v>472</v>
      </c>
      <c r="D56" s="483"/>
      <c r="E56" s="483"/>
      <c r="F56" s="483"/>
      <c r="G56" s="483"/>
      <c r="H56" s="483"/>
      <c r="I56" s="483"/>
      <c r="J56" s="483"/>
      <c r="K56" s="483"/>
      <c r="L56" s="453"/>
    </row>
    <row r="57" spans="1:12" x14ac:dyDescent="0.2">
      <c r="A57" s="486"/>
      <c r="B57" s="485" t="s">
        <v>477</v>
      </c>
      <c r="D57" s="483"/>
      <c r="E57" s="483"/>
      <c r="F57" s="483"/>
      <c r="G57" s="483"/>
      <c r="H57" s="483"/>
      <c r="I57" s="483"/>
      <c r="J57" s="483"/>
      <c r="K57" s="483"/>
      <c r="L57" s="453"/>
    </row>
    <row r="58" spans="1:12" x14ac:dyDescent="0.2">
      <c r="D58" s="483"/>
      <c r="E58" s="483"/>
      <c r="F58" s="483"/>
      <c r="G58" s="483"/>
      <c r="H58" s="483"/>
      <c r="I58" s="483"/>
      <c r="J58" s="483"/>
      <c r="K58" s="483"/>
      <c r="L58" s="453"/>
    </row>
    <row r="59" spans="1:12" x14ac:dyDescent="0.2">
      <c r="A59" s="475" t="s">
        <v>478</v>
      </c>
      <c r="B59" s="481"/>
      <c r="C59" s="482"/>
      <c r="D59" s="483"/>
      <c r="E59" s="483"/>
      <c r="F59" s="483"/>
      <c r="G59" s="483"/>
      <c r="H59" s="483"/>
      <c r="I59" s="483"/>
      <c r="J59" s="483"/>
      <c r="K59" s="483"/>
      <c r="L59" s="453"/>
    </row>
    <row r="60" spans="1:12" x14ac:dyDescent="0.2">
      <c r="A60" s="475"/>
      <c r="B60" s="488" t="s">
        <v>479</v>
      </c>
      <c r="C60" s="482"/>
      <c r="D60" s="483"/>
      <c r="E60" s="483"/>
      <c r="F60" s="483"/>
      <c r="G60" s="483"/>
      <c r="H60" s="483"/>
      <c r="I60" s="483"/>
      <c r="J60" s="483"/>
      <c r="K60" s="483"/>
      <c r="L60" s="453"/>
    </row>
    <row r="61" spans="1:12" x14ac:dyDescent="0.2">
      <c r="A61" s="475"/>
      <c r="B61" s="485" t="s">
        <v>480</v>
      </c>
      <c r="C61" s="482"/>
      <c r="D61" s="483"/>
      <c r="E61" s="483"/>
      <c r="F61" s="483"/>
      <c r="G61" s="483"/>
      <c r="H61" s="483"/>
      <c r="I61" s="483"/>
      <c r="J61" s="483"/>
      <c r="K61" s="483"/>
      <c r="L61" s="453"/>
    </row>
    <row r="62" spans="1:12" x14ac:dyDescent="0.2">
      <c r="A62" s="475"/>
      <c r="B62" s="485" t="s">
        <v>481</v>
      </c>
      <c r="C62" s="482"/>
      <c r="D62" s="483"/>
      <c r="E62" s="483"/>
      <c r="F62" s="483"/>
      <c r="G62" s="483"/>
      <c r="H62" s="483"/>
      <c r="I62" s="483"/>
      <c r="J62" s="483"/>
      <c r="K62" s="483"/>
      <c r="L62" s="453"/>
    </row>
    <row r="63" spans="1:12" x14ac:dyDescent="0.2">
      <c r="A63" s="475"/>
      <c r="B63" s="488" t="s">
        <v>482</v>
      </c>
      <c r="C63" s="482"/>
      <c r="D63" s="483"/>
      <c r="E63" s="483"/>
      <c r="F63" s="483"/>
      <c r="G63" s="483"/>
      <c r="H63" s="483"/>
      <c r="I63" s="483"/>
      <c r="J63" s="483"/>
      <c r="K63" s="483"/>
      <c r="L63" s="453"/>
    </row>
    <row r="64" spans="1:12" x14ac:dyDescent="0.2">
      <c r="A64" s="475"/>
      <c r="B64" s="485" t="s">
        <v>483</v>
      </c>
      <c r="C64" s="482"/>
      <c r="D64" s="483"/>
      <c r="E64" s="483"/>
      <c r="F64" s="483"/>
      <c r="G64" s="483"/>
      <c r="H64" s="483"/>
      <c r="I64" s="483"/>
      <c r="J64" s="483"/>
      <c r="K64" s="483"/>
      <c r="L64" s="453"/>
    </row>
    <row r="65" spans="1:12" x14ac:dyDescent="0.2">
      <c r="A65" s="475"/>
      <c r="B65" s="488" t="s">
        <v>484</v>
      </c>
      <c r="C65" s="482"/>
      <c r="D65" s="483"/>
      <c r="E65" s="483"/>
      <c r="F65" s="483"/>
      <c r="G65" s="483"/>
      <c r="H65" s="483"/>
      <c r="I65" s="483"/>
      <c r="J65" s="483"/>
      <c r="K65" s="483"/>
      <c r="L65" s="453"/>
    </row>
    <row r="66" spans="1:12" x14ac:dyDescent="0.2">
      <c r="A66" s="475"/>
      <c r="B66" s="485" t="s">
        <v>485</v>
      </c>
      <c r="C66" s="482"/>
      <c r="D66" s="483"/>
      <c r="E66" s="483"/>
      <c r="F66" s="483"/>
      <c r="G66" s="483"/>
      <c r="H66" s="483"/>
      <c r="I66" s="483"/>
      <c r="J66" s="483"/>
      <c r="K66" s="483"/>
      <c r="L66" s="453"/>
    </row>
    <row r="67" spans="1:12" x14ac:dyDescent="0.2">
      <c r="A67" s="475"/>
      <c r="B67" s="488" t="s">
        <v>486</v>
      </c>
      <c r="C67" s="482"/>
      <c r="D67" s="483"/>
      <c r="E67" s="483"/>
      <c r="F67" s="483"/>
      <c r="G67" s="483"/>
      <c r="H67" s="483"/>
      <c r="I67" s="483"/>
      <c r="J67" s="483"/>
      <c r="K67" s="483"/>
      <c r="L67" s="453"/>
    </row>
    <row r="68" spans="1:12" x14ac:dyDescent="0.2">
      <c r="A68" s="475"/>
      <c r="B68" s="485" t="s">
        <v>487</v>
      </c>
      <c r="C68" s="482"/>
      <c r="D68" s="483"/>
      <c r="E68" s="483"/>
      <c r="F68" s="483"/>
      <c r="G68" s="483"/>
      <c r="H68" s="483"/>
      <c r="I68" s="483"/>
      <c r="J68" s="483"/>
      <c r="K68" s="483"/>
      <c r="L68" s="453"/>
    </row>
    <row r="69" spans="1:12" x14ac:dyDescent="0.2">
      <c r="A69" s="475"/>
      <c r="B69" s="488" t="s">
        <v>488</v>
      </c>
      <c r="C69" s="482"/>
      <c r="D69" s="483"/>
      <c r="E69" s="483"/>
      <c r="F69" s="483"/>
      <c r="G69" s="483"/>
      <c r="H69" s="483"/>
      <c r="I69" s="483"/>
      <c r="J69" s="483"/>
      <c r="K69" s="483"/>
      <c r="L69" s="453"/>
    </row>
    <row r="70" spans="1:12" x14ac:dyDescent="0.2">
      <c r="A70" s="475"/>
      <c r="B70" s="485" t="s">
        <v>489</v>
      </c>
      <c r="C70" s="482"/>
      <c r="D70" s="483"/>
      <c r="E70" s="483"/>
      <c r="F70" s="483"/>
      <c r="G70" s="483"/>
      <c r="H70" s="483"/>
      <c r="I70" s="483"/>
      <c r="J70" s="483"/>
      <c r="K70" s="483"/>
      <c r="L70" s="453"/>
    </row>
    <row r="71" spans="1:12" x14ac:dyDescent="0.2">
      <c r="A71" s="475"/>
      <c r="B71" s="485" t="s">
        <v>490</v>
      </c>
      <c r="C71" s="482"/>
      <c r="D71" s="483"/>
      <c r="E71" s="483"/>
      <c r="F71" s="483"/>
      <c r="G71" s="483"/>
      <c r="H71" s="483"/>
      <c r="I71" s="483"/>
      <c r="J71" s="483"/>
      <c r="K71" s="483"/>
      <c r="L71" s="453"/>
    </row>
    <row r="72" spans="1:12" x14ac:dyDescent="0.2">
      <c r="A72" s="475"/>
      <c r="B72" s="488" t="s">
        <v>491</v>
      </c>
      <c r="C72" s="482"/>
      <c r="D72" s="483"/>
      <c r="E72" s="483"/>
      <c r="F72" s="483"/>
      <c r="G72" s="483"/>
      <c r="H72" s="483"/>
      <c r="I72" s="483"/>
      <c r="J72" s="483"/>
      <c r="K72" s="483"/>
      <c r="L72" s="453"/>
    </row>
    <row r="73" spans="1:12" x14ac:dyDescent="0.2">
      <c r="A73" s="475"/>
      <c r="B73" s="485" t="s">
        <v>492</v>
      </c>
      <c r="C73" s="482"/>
      <c r="D73" s="483"/>
      <c r="E73" s="483"/>
      <c r="F73" s="483"/>
      <c r="G73" s="483"/>
      <c r="H73" s="483"/>
      <c r="I73" s="483"/>
      <c r="J73" s="483"/>
      <c r="K73" s="483"/>
      <c r="L73" s="453"/>
    </row>
    <row r="74" spans="1:12" x14ac:dyDescent="0.2">
      <c r="A74" s="475"/>
      <c r="B74" s="488" t="s">
        <v>622</v>
      </c>
      <c r="C74" s="482"/>
      <c r="D74" s="483"/>
      <c r="E74" s="483"/>
      <c r="F74" s="483"/>
      <c r="G74" s="483"/>
      <c r="H74" s="483"/>
      <c r="I74" s="483"/>
      <c r="J74" s="483"/>
      <c r="K74" s="483"/>
      <c r="L74" s="453"/>
    </row>
    <row r="75" spans="1:12" x14ac:dyDescent="0.2">
      <c r="A75" s="475"/>
      <c r="B75" s="485" t="s">
        <v>494</v>
      </c>
      <c r="C75" s="482"/>
      <c r="D75" s="483"/>
      <c r="E75" s="483"/>
      <c r="F75" s="483"/>
      <c r="G75" s="483"/>
      <c r="H75" s="483"/>
      <c r="I75" s="483"/>
      <c r="J75" s="483"/>
      <c r="K75" s="483"/>
      <c r="L75" s="453"/>
    </row>
    <row r="76" spans="1:12" x14ac:dyDescent="0.2">
      <c r="A76" s="475"/>
      <c r="B76" s="488" t="s">
        <v>493</v>
      </c>
      <c r="C76" s="482"/>
      <c r="D76" s="483"/>
      <c r="E76" s="483"/>
      <c r="F76" s="483"/>
      <c r="G76" s="483"/>
      <c r="H76" s="483"/>
      <c r="I76" s="483"/>
      <c r="J76" s="483"/>
      <c r="K76" s="483"/>
      <c r="L76" s="453"/>
    </row>
    <row r="77" spans="1:12" x14ac:dyDescent="0.2">
      <c r="A77" s="475"/>
      <c r="B77" s="485" t="s">
        <v>494</v>
      </c>
      <c r="C77" s="482"/>
      <c r="D77" s="483"/>
      <c r="E77" s="483"/>
      <c r="F77" s="483"/>
      <c r="G77" s="483"/>
      <c r="H77" s="483"/>
      <c r="I77" s="483"/>
      <c r="J77" s="483"/>
      <c r="K77" s="483"/>
      <c r="L77" s="453"/>
    </row>
    <row r="78" spans="1:12" x14ac:dyDescent="0.2">
      <c r="A78" s="475"/>
      <c r="B78" s="485" t="s">
        <v>495</v>
      </c>
      <c r="C78" s="482"/>
      <c r="D78" s="483"/>
      <c r="E78" s="483"/>
      <c r="F78" s="483"/>
      <c r="G78" s="483"/>
      <c r="H78" s="483"/>
      <c r="I78" s="483"/>
      <c r="J78" s="483"/>
      <c r="K78" s="483"/>
      <c r="L78" s="453"/>
    </row>
    <row r="79" spans="1:12" x14ac:dyDescent="0.2">
      <c r="A79" s="475"/>
      <c r="B79" s="488" t="s">
        <v>496</v>
      </c>
      <c r="C79" s="482"/>
      <c r="D79" s="483"/>
      <c r="E79" s="483"/>
      <c r="F79" s="483"/>
      <c r="G79" s="483"/>
      <c r="H79" s="483"/>
      <c r="I79" s="483"/>
      <c r="J79" s="483"/>
      <c r="K79" s="483"/>
      <c r="L79" s="453"/>
    </row>
    <row r="80" spans="1:12" x14ac:dyDescent="0.2">
      <c r="A80" s="475"/>
      <c r="B80" s="485" t="s">
        <v>497</v>
      </c>
      <c r="C80" s="482"/>
      <c r="D80" s="483"/>
      <c r="E80" s="483"/>
      <c r="F80" s="483"/>
      <c r="G80" s="483"/>
      <c r="H80" s="483"/>
      <c r="I80" s="483"/>
      <c r="J80" s="483"/>
      <c r="K80" s="483"/>
      <c r="L80" s="453"/>
    </row>
    <row r="81" spans="1:12" x14ac:dyDescent="0.2">
      <c r="A81" s="475"/>
      <c r="B81" s="485" t="s">
        <v>498</v>
      </c>
      <c r="C81" s="482"/>
      <c r="D81" s="483"/>
      <c r="E81" s="483"/>
      <c r="F81" s="483"/>
      <c r="G81" s="483"/>
      <c r="H81" s="483"/>
      <c r="I81" s="483"/>
      <c r="J81" s="483"/>
      <c r="K81" s="483"/>
      <c r="L81" s="453"/>
    </row>
    <row r="82" spans="1:12" x14ac:dyDescent="0.2">
      <c r="A82" s="475"/>
      <c r="B82" s="485" t="s">
        <v>499</v>
      </c>
      <c r="C82" s="482"/>
      <c r="D82" s="483"/>
      <c r="E82" s="483"/>
      <c r="F82" s="483"/>
      <c r="G82" s="483"/>
      <c r="H82" s="483"/>
      <c r="I82" s="483"/>
      <c r="J82" s="483"/>
      <c r="K82" s="483"/>
      <c r="L82" s="453"/>
    </row>
    <row r="83" spans="1:12" x14ac:dyDescent="0.2">
      <c r="A83" s="486"/>
      <c r="B83" s="488" t="s">
        <v>500</v>
      </c>
      <c r="C83" s="482"/>
      <c r="D83" s="483"/>
      <c r="E83" s="483"/>
      <c r="F83" s="483"/>
      <c r="G83" s="483"/>
      <c r="H83" s="483"/>
      <c r="I83" s="483"/>
      <c r="J83" s="483"/>
      <c r="K83" s="483"/>
      <c r="L83" s="453"/>
    </row>
    <row r="84" spans="1:12" x14ac:dyDescent="0.2">
      <c r="A84" s="486"/>
      <c r="B84" s="485" t="s">
        <v>501</v>
      </c>
      <c r="C84" s="482"/>
      <c r="D84" s="483"/>
      <c r="E84" s="483"/>
      <c r="F84" s="483"/>
      <c r="G84" s="483"/>
      <c r="H84" s="483"/>
      <c r="I84" s="483"/>
      <c r="J84" s="483"/>
      <c r="K84" s="483"/>
      <c r="L84" s="453"/>
    </row>
    <row r="85" spans="1:12" x14ac:dyDescent="0.2">
      <c r="A85" s="486"/>
      <c r="B85" s="488" t="s">
        <v>502</v>
      </c>
      <c r="C85" s="482"/>
      <c r="D85" s="483"/>
      <c r="E85" s="483"/>
      <c r="F85" s="483"/>
      <c r="G85" s="483"/>
      <c r="H85" s="483"/>
      <c r="I85" s="483"/>
      <c r="J85" s="483"/>
      <c r="K85" s="483"/>
      <c r="L85" s="453"/>
    </row>
    <row r="86" spans="1:12" x14ac:dyDescent="0.2">
      <c r="A86" s="486"/>
      <c r="B86" s="485" t="s">
        <v>503</v>
      </c>
      <c r="C86" s="482"/>
      <c r="D86" s="483"/>
      <c r="E86" s="483"/>
      <c r="F86" s="483"/>
      <c r="G86" s="483"/>
      <c r="H86" s="483"/>
      <c r="I86" s="483"/>
      <c r="J86" s="483"/>
      <c r="K86" s="483"/>
      <c r="L86" s="453"/>
    </row>
    <row r="87" spans="1:12" x14ac:dyDescent="0.2">
      <c r="A87" s="486"/>
      <c r="B87" s="485"/>
      <c r="C87" s="482"/>
      <c r="D87" s="483"/>
      <c r="E87" s="483"/>
      <c r="F87" s="483"/>
      <c r="G87" s="483"/>
      <c r="H87" s="483"/>
      <c r="I87" s="483"/>
      <c r="J87" s="483"/>
      <c r="K87" s="483"/>
      <c r="L87" s="453"/>
    </row>
    <row r="88" spans="1:12" x14ac:dyDescent="0.2">
      <c r="C88" s="482"/>
      <c r="D88" s="483"/>
      <c r="E88" s="483"/>
      <c r="F88" s="483"/>
      <c r="G88" s="483"/>
      <c r="H88" s="483"/>
      <c r="I88" s="483"/>
      <c r="J88" s="483"/>
      <c r="K88" s="483"/>
      <c r="L88" s="453"/>
    </row>
    <row r="89" spans="1:12" x14ac:dyDescent="0.2">
      <c r="C89" s="482"/>
      <c r="D89" s="483"/>
      <c r="E89" s="483"/>
      <c r="F89" s="483"/>
      <c r="G89" s="483"/>
      <c r="H89" s="483"/>
      <c r="I89" s="483"/>
      <c r="J89" s="483"/>
      <c r="K89" s="483"/>
      <c r="L89" s="453"/>
    </row>
    <row r="90" spans="1:12" x14ac:dyDescent="0.2">
      <c r="C90" s="482"/>
      <c r="D90" s="483"/>
      <c r="E90" s="483"/>
      <c r="F90" s="483"/>
      <c r="G90" s="483"/>
      <c r="H90" s="483"/>
      <c r="I90" s="483"/>
      <c r="J90" s="483"/>
      <c r="K90" s="483"/>
      <c r="L90" s="453"/>
    </row>
    <row r="91" spans="1:12" x14ac:dyDescent="0.2">
      <c r="C91" s="482"/>
      <c r="D91" s="483"/>
      <c r="E91" s="483"/>
      <c r="F91" s="483"/>
      <c r="G91" s="483"/>
      <c r="H91" s="483"/>
      <c r="I91" s="483"/>
      <c r="J91" s="483"/>
      <c r="K91" s="483"/>
      <c r="L91" s="453"/>
    </row>
  </sheetData>
  <sheetProtection algorithmName="SHA-512" hashValue="l5vXf83KcaTG0N1qVLOTeYF+e9JXiBbpb/gUacE3TzsH8xqmDG1hvpFxbWrf/LX53ZxhhBGDpr0UQJYcgF3rOA==" saltValue="/cKaptZuI1TBQnRoSIVmew==" spinCount="100000" sheet="1" objects="1" scenarios="1" selectLockedCells="1" selectUnlockedCells="1"/>
  <mergeCells count="24">
    <mergeCell ref="A7:K7"/>
    <mergeCell ref="A9:B9"/>
    <mergeCell ref="A12:A13"/>
    <mergeCell ref="B12:B13"/>
    <mergeCell ref="C12:C13"/>
    <mergeCell ref="D12:E12"/>
    <mergeCell ref="F12:G12"/>
    <mergeCell ref="H12:I12"/>
    <mergeCell ref="J12:J13"/>
    <mergeCell ref="K12:K13"/>
    <mergeCell ref="A14:B14"/>
    <mergeCell ref="K15:K18"/>
    <mergeCell ref="K19:K20"/>
    <mergeCell ref="K21:K24"/>
    <mergeCell ref="A22:A24"/>
    <mergeCell ref="B22:B24"/>
    <mergeCell ref="K43:K45"/>
    <mergeCell ref="K25:K26"/>
    <mergeCell ref="A31:A33"/>
    <mergeCell ref="B31:B33"/>
    <mergeCell ref="K31:K33"/>
    <mergeCell ref="K35:K41"/>
    <mergeCell ref="A36:A37"/>
    <mergeCell ref="B36:B3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114.pielikums Jūrmalas pilsētas domes
2017.gada 23.marta saistošajiem noteikumiem Nr.14
(protokols Nr.6, 9.punkts)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92"/>
  <sheetViews>
    <sheetView view="pageLayout" zoomScaleNormal="100" workbookViewId="0">
      <selection activeCell="M6" sqref="M6"/>
    </sheetView>
  </sheetViews>
  <sheetFormatPr defaultRowHeight="12" outlineLevelCol="1" x14ac:dyDescent="0.2"/>
  <cols>
    <col min="1" max="1" width="4.42578125" style="452" customWidth="1"/>
    <col min="2" max="2" width="32.5703125" style="452" customWidth="1"/>
    <col min="3" max="3" width="10" style="452" customWidth="1"/>
    <col min="4" max="4" width="10.85546875" style="452" hidden="1" customWidth="1" outlineLevel="1"/>
    <col min="5" max="5" width="10.28515625" style="452" hidden="1" customWidth="1" outlineLevel="1"/>
    <col min="6" max="6" width="11.140625" style="452" hidden="1" customWidth="1" outlineLevel="1"/>
    <col min="7" max="7" width="10" style="452" hidden="1" customWidth="1" outlineLevel="1"/>
    <col min="8" max="8" width="10.42578125" style="452" customWidth="1" collapsed="1"/>
    <col min="9" max="9" width="10.140625" style="452" customWidth="1"/>
    <col min="10" max="10" width="24" style="452" hidden="1" customWidth="1" outlineLevel="1"/>
    <col min="11" max="11" width="16" style="452" customWidth="1" collapsed="1"/>
    <col min="12" max="16384" width="9.140625" style="452"/>
  </cols>
  <sheetData>
    <row r="1" spans="1:15" x14ac:dyDescent="0.2">
      <c r="K1" s="351" t="s">
        <v>402</v>
      </c>
    </row>
    <row r="2" spans="1:15" x14ac:dyDescent="0.2">
      <c r="K2" s="351" t="s">
        <v>326</v>
      </c>
    </row>
    <row r="3" spans="1:15" x14ac:dyDescent="0.2">
      <c r="K3" s="351" t="s">
        <v>327</v>
      </c>
    </row>
    <row r="4" spans="1:15" ht="12.75" customHeight="1" x14ac:dyDescent="0.2">
      <c r="A4" s="453" t="s">
        <v>0</v>
      </c>
      <c r="B4" s="454"/>
      <c r="C4" s="455" t="s">
        <v>397</v>
      </c>
      <c r="D4" s="455"/>
      <c r="E4" s="455"/>
      <c r="F4" s="455"/>
      <c r="G4" s="455"/>
      <c r="H4" s="455"/>
      <c r="I4" s="455"/>
      <c r="J4" s="455"/>
      <c r="K4" s="456"/>
    </row>
    <row r="5" spans="1:15" ht="12.75" customHeight="1" x14ac:dyDescent="0.2">
      <c r="A5" s="453" t="s">
        <v>1</v>
      </c>
      <c r="B5" s="454"/>
      <c r="C5" s="457" t="s">
        <v>319</v>
      </c>
      <c r="D5" s="458"/>
      <c r="E5" s="458"/>
      <c r="F5" s="458"/>
      <c r="G5" s="458"/>
      <c r="H5" s="458"/>
      <c r="I5" s="458"/>
      <c r="J5" s="458"/>
      <c r="K5" s="459"/>
    </row>
    <row r="6" spans="1:15" ht="12.75" customHeight="1" x14ac:dyDescent="0.2">
      <c r="A6" s="453"/>
      <c r="B6" s="454"/>
      <c r="C6" s="460"/>
      <c r="D6" s="460"/>
      <c r="E6" s="460"/>
      <c r="F6" s="460"/>
      <c r="G6" s="460"/>
      <c r="H6" s="460"/>
      <c r="I6" s="460"/>
      <c r="J6" s="460"/>
      <c r="K6" s="459"/>
    </row>
    <row r="7" spans="1:15" ht="15.75" x14ac:dyDescent="0.25">
      <c r="A7" s="949" t="s">
        <v>925</v>
      </c>
      <c r="B7" s="949"/>
      <c r="C7" s="949"/>
      <c r="D7" s="949"/>
      <c r="E7" s="949"/>
      <c r="F7" s="949"/>
      <c r="G7" s="949"/>
      <c r="H7" s="949"/>
      <c r="I7" s="949"/>
      <c r="J7" s="949"/>
      <c r="K7" s="949"/>
      <c r="L7" s="461"/>
      <c r="M7" s="461"/>
    </row>
    <row r="8" spans="1:15" ht="15.75" x14ac:dyDescent="0.25">
      <c r="A8" s="863"/>
      <c r="B8" s="863"/>
      <c r="C8" s="863"/>
      <c r="D8" s="863"/>
      <c r="E8" s="863"/>
      <c r="F8" s="863"/>
      <c r="G8" s="863"/>
      <c r="H8" s="863"/>
      <c r="I8" s="863"/>
      <c r="J8" s="863"/>
      <c r="K8" s="863"/>
      <c r="L8" s="461"/>
      <c r="M8" s="461"/>
    </row>
    <row r="9" spans="1:15" ht="12.75" customHeight="1" x14ac:dyDescent="0.25">
      <c r="A9" s="950" t="s">
        <v>404</v>
      </c>
      <c r="B9" s="950"/>
      <c r="C9" s="463" t="s">
        <v>405</v>
      </c>
      <c r="D9" s="463"/>
      <c r="E9" s="463"/>
      <c r="F9" s="463"/>
      <c r="G9" s="463"/>
      <c r="H9" s="463"/>
      <c r="I9" s="463"/>
      <c r="J9" s="463"/>
      <c r="K9" s="456"/>
    </row>
    <row r="10" spans="1:15" ht="12.75" customHeight="1" x14ac:dyDescent="0.2">
      <c r="A10" s="453" t="s">
        <v>332</v>
      </c>
      <c r="B10" s="453"/>
      <c r="C10" s="455" t="s">
        <v>399</v>
      </c>
      <c r="D10" s="455"/>
      <c r="E10" s="455"/>
      <c r="F10" s="455"/>
      <c r="G10" s="455"/>
      <c r="H10" s="455"/>
      <c r="I10" s="455"/>
      <c r="J10" s="455"/>
      <c r="K10" s="456"/>
    </row>
    <row r="11" spans="1:15" ht="12.75" customHeight="1" x14ac:dyDescent="0.2">
      <c r="A11" s="453" t="s">
        <v>334</v>
      </c>
      <c r="B11" s="453"/>
      <c r="C11" s="464" t="s">
        <v>406</v>
      </c>
      <c r="D11" s="464"/>
      <c r="E11" s="464"/>
      <c r="F11" s="464"/>
      <c r="G11" s="464"/>
      <c r="H11" s="464"/>
      <c r="I11" s="464"/>
      <c r="J11" s="464"/>
      <c r="K11" s="465"/>
    </row>
    <row r="12" spans="1:15" ht="26.25" customHeight="1" x14ac:dyDescent="0.2">
      <c r="A12" s="951" t="s">
        <v>336</v>
      </c>
      <c r="B12" s="951" t="s">
        <v>337</v>
      </c>
      <c r="C12" s="951" t="s">
        <v>338</v>
      </c>
      <c r="D12" s="952" t="s">
        <v>339</v>
      </c>
      <c r="E12" s="952"/>
      <c r="F12" s="953" t="s">
        <v>340</v>
      </c>
      <c r="G12" s="953"/>
      <c r="H12" s="954" t="s">
        <v>341</v>
      </c>
      <c r="I12" s="955"/>
      <c r="J12" s="956" t="s">
        <v>316</v>
      </c>
      <c r="K12" s="951" t="s">
        <v>342</v>
      </c>
    </row>
    <row r="13" spans="1:15" ht="32.25" customHeight="1" x14ac:dyDescent="0.2">
      <c r="A13" s="951"/>
      <c r="B13" s="951"/>
      <c r="C13" s="951"/>
      <c r="D13" s="864" t="s">
        <v>14</v>
      </c>
      <c r="E13" s="864" t="s">
        <v>16</v>
      </c>
      <c r="F13" s="864" t="s">
        <v>14</v>
      </c>
      <c r="G13" s="864" t="s">
        <v>16</v>
      </c>
      <c r="H13" s="864" t="s">
        <v>14</v>
      </c>
      <c r="I13" s="864" t="s">
        <v>16</v>
      </c>
      <c r="J13" s="957"/>
      <c r="K13" s="951"/>
    </row>
    <row r="14" spans="1:15" x14ac:dyDescent="0.2">
      <c r="A14" s="948" t="s">
        <v>407</v>
      </c>
      <c r="B14" s="948"/>
      <c r="C14" s="467"/>
      <c r="D14" s="467">
        <f>SUM(D15:D48)</f>
        <v>357496</v>
      </c>
      <c r="E14" s="467">
        <f>SUM(E15:E48)</f>
        <v>1900</v>
      </c>
      <c r="F14" s="467">
        <f t="shared" ref="F14:I14" si="0">SUM(F15:F48)</f>
        <v>8501</v>
      </c>
      <c r="G14" s="467">
        <f t="shared" si="0"/>
        <v>0</v>
      </c>
      <c r="H14" s="467">
        <f>SUM(H15:H48)</f>
        <v>365997</v>
      </c>
      <c r="I14" s="467">
        <f t="shared" si="0"/>
        <v>1900</v>
      </c>
      <c r="J14" s="467"/>
      <c r="K14" s="467"/>
      <c r="M14" s="489"/>
      <c r="N14" s="489"/>
      <c r="O14" s="489"/>
    </row>
    <row r="15" spans="1:15" s="471" customFormat="1" x14ac:dyDescent="0.2">
      <c r="A15" s="468">
        <v>1</v>
      </c>
      <c r="B15" s="469" t="s">
        <v>408</v>
      </c>
      <c r="C15" s="469"/>
      <c r="D15" s="474"/>
      <c r="E15" s="474"/>
      <c r="F15" s="474"/>
      <c r="G15" s="474"/>
      <c r="H15" s="474"/>
      <c r="I15" s="474"/>
      <c r="J15" s="470"/>
      <c r="K15" s="938" t="s">
        <v>409</v>
      </c>
      <c r="M15" s="489"/>
      <c r="N15" s="489"/>
      <c r="O15" s="489"/>
    </row>
    <row r="16" spans="1:15" s="471" customFormat="1" x14ac:dyDescent="0.2">
      <c r="A16" s="862" t="s">
        <v>410</v>
      </c>
      <c r="B16" s="470" t="s">
        <v>411</v>
      </c>
      <c r="C16" s="468">
        <v>2279</v>
      </c>
      <c r="D16" s="474">
        <v>854</v>
      </c>
      <c r="E16" s="474"/>
      <c r="F16" s="474"/>
      <c r="G16" s="474"/>
      <c r="H16" s="474">
        <f>D16+F16</f>
        <v>854</v>
      </c>
      <c r="I16" s="474">
        <f>E16+G16</f>
        <v>0</v>
      </c>
      <c r="J16" s="470"/>
      <c r="K16" s="939"/>
      <c r="M16" s="489"/>
      <c r="N16" s="489"/>
      <c r="O16" s="489"/>
    </row>
    <row r="17" spans="1:15" s="471" customFormat="1" x14ac:dyDescent="0.2">
      <c r="A17" s="862" t="s">
        <v>412</v>
      </c>
      <c r="B17" s="470" t="s">
        <v>413</v>
      </c>
      <c r="C17" s="468">
        <v>2279</v>
      </c>
      <c r="D17" s="474">
        <v>800</v>
      </c>
      <c r="E17" s="474"/>
      <c r="F17" s="474"/>
      <c r="G17" s="474"/>
      <c r="H17" s="474">
        <f t="shared" ref="H17:I48" si="1">D17+F17</f>
        <v>800</v>
      </c>
      <c r="I17" s="474">
        <f t="shared" si="1"/>
        <v>0</v>
      </c>
      <c r="J17" s="470"/>
      <c r="K17" s="939"/>
      <c r="M17" s="489"/>
      <c r="N17" s="489"/>
      <c r="O17" s="489"/>
    </row>
    <row r="18" spans="1:15" s="471" customFormat="1" ht="24" x14ac:dyDescent="0.2">
      <c r="A18" s="862" t="s">
        <v>414</v>
      </c>
      <c r="B18" s="470" t="s">
        <v>415</v>
      </c>
      <c r="C18" s="468">
        <v>2279</v>
      </c>
      <c r="D18" s="474">
        <v>3000</v>
      </c>
      <c r="E18" s="474"/>
      <c r="F18" s="474"/>
      <c r="G18" s="474"/>
      <c r="H18" s="474">
        <f t="shared" si="1"/>
        <v>3000</v>
      </c>
      <c r="I18" s="474">
        <f t="shared" si="1"/>
        <v>0</v>
      </c>
      <c r="J18" s="470"/>
      <c r="K18" s="940"/>
      <c r="M18" s="489"/>
      <c r="N18" s="489"/>
      <c r="O18" s="489"/>
    </row>
    <row r="19" spans="1:15" s="475" customFormat="1" ht="41.25" customHeight="1" x14ac:dyDescent="0.2">
      <c r="A19" s="468">
        <v>2</v>
      </c>
      <c r="B19" s="469" t="s">
        <v>416</v>
      </c>
      <c r="C19" s="473"/>
      <c r="D19" s="474"/>
      <c r="E19" s="474"/>
      <c r="F19" s="474"/>
      <c r="G19" s="474"/>
      <c r="H19" s="474"/>
      <c r="I19" s="474"/>
      <c r="J19" s="474"/>
      <c r="K19" s="938" t="s">
        <v>417</v>
      </c>
      <c r="M19" s="489"/>
      <c r="N19" s="489"/>
      <c r="O19" s="489"/>
    </row>
    <row r="20" spans="1:15" s="475" customFormat="1" x14ac:dyDescent="0.2">
      <c r="A20" s="476" t="s">
        <v>418</v>
      </c>
      <c r="B20" s="470" t="s">
        <v>419</v>
      </c>
      <c r="C20" s="477">
        <v>2279</v>
      </c>
      <c r="D20" s="474">
        <v>2100</v>
      </c>
      <c r="E20" s="474"/>
      <c r="F20" s="474"/>
      <c r="G20" s="474"/>
      <c r="H20" s="474">
        <f t="shared" si="1"/>
        <v>2100</v>
      </c>
      <c r="I20" s="474">
        <f t="shared" si="1"/>
        <v>0</v>
      </c>
      <c r="J20" s="474"/>
      <c r="K20" s="940"/>
      <c r="M20" s="489"/>
      <c r="N20" s="489"/>
      <c r="O20" s="489"/>
    </row>
    <row r="21" spans="1:15" s="475" customFormat="1" ht="14.25" customHeight="1" x14ac:dyDescent="0.2">
      <c r="A21" s="468">
        <v>3</v>
      </c>
      <c r="B21" s="469" t="s">
        <v>420</v>
      </c>
      <c r="C21" s="477"/>
      <c r="D21" s="474"/>
      <c r="E21" s="474"/>
      <c r="F21" s="474"/>
      <c r="G21" s="474"/>
      <c r="H21" s="474"/>
      <c r="I21" s="474"/>
      <c r="J21" s="474"/>
      <c r="K21" s="938" t="s">
        <v>421</v>
      </c>
      <c r="M21" s="489"/>
      <c r="N21" s="489"/>
      <c r="O21" s="489"/>
    </row>
    <row r="22" spans="1:15" s="475" customFormat="1" ht="17.25" customHeight="1" x14ac:dyDescent="0.2">
      <c r="A22" s="941" t="s">
        <v>422</v>
      </c>
      <c r="B22" s="942" t="s">
        <v>423</v>
      </c>
      <c r="C22" s="477">
        <v>2121</v>
      </c>
      <c r="D22" s="474">
        <v>605</v>
      </c>
      <c r="E22" s="474"/>
      <c r="F22" s="474"/>
      <c r="G22" s="474"/>
      <c r="H22" s="474">
        <f t="shared" si="1"/>
        <v>605</v>
      </c>
      <c r="I22" s="474">
        <f t="shared" si="1"/>
        <v>0</v>
      </c>
      <c r="J22" s="474"/>
      <c r="K22" s="939"/>
      <c r="M22" s="489"/>
      <c r="N22" s="489"/>
      <c r="O22" s="489"/>
    </row>
    <row r="23" spans="1:15" s="475" customFormat="1" ht="17.25" customHeight="1" x14ac:dyDescent="0.2">
      <c r="A23" s="941"/>
      <c r="B23" s="942"/>
      <c r="C23" s="477">
        <v>2390</v>
      </c>
      <c r="D23" s="474">
        <v>25</v>
      </c>
      <c r="E23" s="474"/>
      <c r="F23" s="474"/>
      <c r="G23" s="474"/>
      <c r="H23" s="474">
        <f t="shared" si="1"/>
        <v>25</v>
      </c>
      <c r="I23" s="474">
        <f t="shared" si="1"/>
        <v>0</v>
      </c>
      <c r="J23" s="474"/>
      <c r="K23" s="939"/>
      <c r="M23" s="489"/>
      <c r="N23" s="489"/>
      <c r="O23" s="489"/>
    </row>
    <row r="24" spans="1:15" s="475" customFormat="1" ht="21.75" customHeight="1" x14ac:dyDescent="0.2">
      <c r="A24" s="941"/>
      <c r="B24" s="942"/>
      <c r="C24" s="477">
        <v>2122</v>
      </c>
      <c r="D24" s="474">
        <v>4500</v>
      </c>
      <c r="E24" s="474"/>
      <c r="F24" s="474"/>
      <c r="G24" s="474"/>
      <c r="H24" s="474">
        <f t="shared" si="1"/>
        <v>4500</v>
      </c>
      <c r="I24" s="474">
        <f t="shared" si="1"/>
        <v>0</v>
      </c>
      <c r="J24" s="474"/>
      <c r="K24" s="940"/>
      <c r="M24" s="489"/>
      <c r="N24" s="489"/>
      <c r="O24" s="489"/>
    </row>
    <row r="25" spans="1:15" s="475" customFormat="1" ht="81" customHeight="1" x14ac:dyDescent="0.2">
      <c r="A25" s="468">
        <v>4</v>
      </c>
      <c r="B25" s="469" t="s">
        <v>424</v>
      </c>
      <c r="C25" s="477"/>
      <c r="D25" s="474"/>
      <c r="E25" s="474"/>
      <c r="F25" s="474"/>
      <c r="G25" s="474"/>
      <c r="H25" s="474"/>
      <c r="I25" s="474"/>
      <c r="J25" s="474"/>
      <c r="K25" s="938" t="s">
        <v>425</v>
      </c>
      <c r="M25" s="489"/>
      <c r="N25" s="489"/>
      <c r="O25" s="489"/>
    </row>
    <row r="26" spans="1:15" s="471" customFormat="1" ht="18" customHeight="1" x14ac:dyDescent="0.2">
      <c r="A26" s="862" t="s">
        <v>426</v>
      </c>
      <c r="B26" s="470" t="s">
        <v>427</v>
      </c>
      <c r="C26" s="468">
        <v>2314</v>
      </c>
      <c r="D26" s="474">
        <v>37900</v>
      </c>
      <c r="E26" s="474"/>
      <c r="F26" s="474"/>
      <c r="G26" s="474"/>
      <c r="H26" s="474">
        <f t="shared" si="1"/>
        <v>37900</v>
      </c>
      <c r="I26" s="474">
        <f t="shared" si="1"/>
        <v>0</v>
      </c>
      <c r="J26" s="470"/>
      <c r="K26" s="940"/>
      <c r="M26" s="489"/>
      <c r="N26" s="489"/>
      <c r="O26" s="489"/>
    </row>
    <row r="27" spans="1:15" s="471" customFormat="1" x14ac:dyDescent="0.2">
      <c r="A27" s="468">
        <v>5</v>
      </c>
      <c r="B27" s="469" t="s">
        <v>428</v>
      </c>
      <c r="C27" s="468"/>
      <c r="D27" s="474"/>
      <c r="E27" s="474"/>
      <c r="F27" s="474"/>
      <c r="G27" s="474"/>
      <c r="H27" s="474"/>
      <c r="I27" s="474"/>
      <c r="J27" s="470"/>
      <c r="K27" s="470"/>
      <c r="M27" s="489"/>
      <c r="N27" s="489"/>
      <c r="O27" s="489"/>
    </row>
    <row r="28" spans="1:15" s="471" customFormat="1" ht="84" x14ac:dyDescent="0.2">
      <c r="A28" s="862" t="s">
        <v>429</v>
      </c>
      <c r="B28" s="470" t="s">
        <v>430</v>
      </c>
      <c r="C28" s="468">
        <v>2239</v>
      </c>
      <c r="D28" s="474">
        <v>49930</v>
      </c>
      <c r="E28" s="474"/>
      <c r="F28" s="474"/>
      <c r="G28" s="474"/>
      <c r="H28" s="474">
        <f t="shared" si="1"/>
        <v>49930</v>
      </c>
      <c r="I28" s="474">
        <f t="shared" si="1"/>
        <v>0</v>
      </c>
      <c r="J28" s="470"/>
      <c r="K28" s="473" t="s">
        <v>431</v>
      </c>
      <c r="M28" s="489"/>
      <c r="N28" s="489"/>
      <c r="O28" s="489"/>
    </row>
    <row r="29" spans="1:15" s="471" customFormat="1" ht="48" x14ac:dyDescent="0.2">
      <c r="A29" s="862" t="s">
        <v>432</v>
      </c>
      <c r="B29" s="470" t="s">
        <v>433</v>
      </c>
      <c r="C29" s="468">
        <v>2232</v>
      </c>
      <c r="D29" s="474">
        <v>7000</v>
      </c>
      <c r="E29" s="474"/>
      <c r="F29" s="474"/>
      <c r="G29" s="474"/>
      <c r="H29" s="474">
        <f t="shared" si="1"/>
        <v>7000</v>
      </c>
      <c r="I29" s="474">
        <f t="shared" si="1"/>
        <v>0</v>
      </c>
      <c r="J29" s="470"/>
      <c r="K29" s="473" t="s">
        <v>434</v>
      </c>
      <c r="M29" s="489"/>
      <c r="N29" s="489"/>
      <c r="O29" s="489"/>
    </row>
    <row r="30" spans="1:15" s="471" customFormat="1" ht="28.5" customHeight="1" x14ac:dyDescent="0.2">
      <c r="A30" s="862" t="s">
        <v>435</v>
      </c>
      <c r="B30" s="470" t="s">
        <v>436</v>
      </c>
      <c r="C30" s="468">
        <v>2231</v>
      </c>
      <c r="D30" s="474">
        <v>2500</v>
      </c>
      <c r="E30" s="474"/>
      <c r="F30" s="474"/>
      <c r="G30" s="474"/>
      <c r="H30" s="474">
        <f t="shared" si="1"/>
        <v>2500</v>
      </c>
      <c r="I30" s="474">
        <f t="shared" si="1"/>
        <v>0</v>
      </c>
      <c r="J30" s="470"/>
      <c r="K30" s="473" t="s">
        <v>437</v>
      </c>
      <c r="M30" s="489"/>
      <c r="N30" s="489"/>
      <c r="O30" s="489"/>
    </row>
    <row r="31" spans="1:15" s="471" customFormat="1" x14ac:dyDescent="0.2">
      <c r="A31" s="941" t="s">
        <v>438</v>
      </c>
      <c r="B31" s="942" t="s">
        <v>439</v>
      </c>
      <c r="C31" s="468">
        <v>2312</v>
      </c>
      <c r="D31" s="474">
        <v>1413</v>
      </c>
      <c r="E31" s="474"/>
      <c r="F31" s="474"/>
      <c r="G31" s="474"/>
      <c r="H31" s="474">
        <f t="shared" si="1"/>
        <v>1413</v>
      </c>
      <c r="I31" s="474">
        <f t="shared" si="1"/>
        <v>0</v>
      </c>
      <c r="J31" s="470"/>
      <c r="K31" s="943" t="s">
        <v>440</v>
      </c>
      <c r="M31" s="489"/>
      <c r="N31" s="489"/>
      <c r="O31" s="489"/>
    </row>
    <row r="32" spans="1:15" s="471" customFormat="1" ht="15" customHeight="1" x14ac:dyDescent="0.2">
      <c r="A32" s="941"/>
      <c r="B32" s="942"/>
      <c r="C32" s="468">
        <v>2243</v>
      </c>
      <c r="D32" s="474">
        <v>110</v>
      </c>
      <c r="E32" s="474"/>
      <c r="F32" s="474"/>
      <c r="G32" s="474"/>
      <c r="H32" s="474">
        <f t="shared" si="1"/>
        <v>110</v>
      </c>
      <c r="I32" s="474">
        <f t="shared" si="1"/>
        <v>0</v>
      </c>
      <c r="J32" s="470"/>
      <c r="K32" s="944"/>
      <c r="M32" s="489"/>
      <c r="N32" s="489"/>
      <c r="O32" s="489"/>
    </row>
    <row r="33" spans="1:15" s="475" customFormat="1" ht="12.75" customHeight="1" x14ac:dyDescent="0.2">
      <c r="A33" s="941"/>
      <c r="B33" s="942"/>
      <c r="C33" s="468">
        <v>2312</v>
      </c>
      <c r="D33" s="474">
        <v>520</v>
      </c>
      <c r="E33" s="474"/>
      <c r="F33" s="474"/>
      <c r="G33" s="474"/>
      <c r="H33" s="474">
        <f t="shared" si="1"/>
        <v>520</v>
      </c>
      <c r="I33" s="474">
        <f t="shared" si="1"/>
        <v>0</v>
      </c>
      <c r="J33" s="470"/>
      <c r="K33" s="945"/>
      <c r="M33" s="489"/>
      <c r="N33" s="489"/>
      <c r="O33" s="489"/>
    </row>
    <row r="34" spans="1:15" s="475" customFormat="1" ht="24" x14ac:dyDescent="0.2">
      <c r="A34" s="862" t="s">
        <v>441</v>
      </c>
      <c r="B34" s="470" t="s">
        <v>442</v>
      </c>
      <c r="C34" s="468">
        <v>2231</v>
      </c>
      <c r="D34" s="474">
        <v>9259</v>
      </c>
      <c r="E34" s="474"/>
      <c r="F34" s="474"/>
      <c r="G34" s="474"/>
      <c r="H34" s="474">
        <f t="shared" si="1"/>
        <v>9259</v>
      </c>
      <c r="I34" s="474">
        <f t="shared" si="1"/>
        <v>0</v>
      </c>
      <c r="J34" s="474"/>
      <c r="K34" s="473" t="s">
        <v>443</v>
      </c>
      <c r="M34" s="489"/>
      <c r="N34" s="489"/>
      <c r="O34" s="489"/>
    </row>
    <row r="35" spans="1:15" s="475" customFormat="1" x14ac:dyDescent="0.2">
      <c r="A35" s="862" t="s">
        <v>444</v>
      </c>
      <c r="B35" s="470" t="s">
        <v>445</v>
      </c>
      <c r="C35" s="468">
        <v>2279</v>
      </c>
      <c r="D35" s="474">
        <v>104</v>
      </c>
      <c r="E35" s="474"/>
      <c r="F35" s="474"/>
      <c r="G35" s="474"/>
      <c r="H35" s="474">
        <f t="shared" si="1"/>
        <v>104</v>
      </c>
      <c r="I35" s="474">
        <f t="shared" si="1"/>
        <v>0</v>
      </c>
      <c r="J35" s="470"/>
      <c r="K35" s="938" t="s">
        <v>446</v>
      </c>
      <c r="M35" s="489"/>
      <c r="N35" s="489"/>
      <c r="O35" s="489"/>
    </row>
    <row r="36" spans="1:15" s="475" customFormat="1" x14ac:dyDescent="0.2">
      <c r="A36" s="943" t="s">
        <v>447</v>
      </c>
      <c r="B36" s="946" t="s">
        <v>448</v>
      </c>
      <c r="C36" s="468">
        <v>2243</v>
      </c>
      <c r="D36" s="474">
        <v>2122</v>
      </c>
      <c r="E36" s="474"/>
      <c r="F36" s="474"/>
      <c r="G36" s="474"/>
      <c r="H36" s="474">
        <f t="shared" si="1"/>
        <v>2122</v>
      </c>
      <c r="I36" s="474">
        <f t="shared" si="1"/>
        <v>0</v>
      </c>
      <c r="J36" s="470"/>
      <c r="K36" s="939"/>
      <c r="M36" s="489"/>
      <c r="N36" s="489"/>
      <c r="O36" s="489"/>
    </row>
    <row r="37" spans="1:15" s="475" customFormat="1" x14ac:dyDescent="0.2">
      <c r="A37" s="945"/>
      <c r="B37" s="947"/>
      <c r="C37" s="468">
        <v>2279</v>
      </c>
      <c r="D37" s="474">
        <v>8878</v>
      </c>
      <c r="E37" s="474"/>
      <c r="F37" s="474"/>
      <c r="G37" s="474"/>
      <c r="H37" s="474">
        <f t="shared" si="1"/>
        <v>8878</v>
      </c>
      <c r="I37" s="474">
        <f t="shared" si="1"/>
        <v>0</v>
      </c>
      <c r="J37" s="470"/>
      <c r="K37" s="939"/>
      <c r="M37" s="489"/>
      <c r="N37" s="489"/>
      <c r="O37" s="489"/>
    </row>
    <row r="38" spans="1:15" s="475" customFormat="1" ht="17.25" customHeight="1" x14ac:dyDescent="0.2">
      <c r="A38" s="862" t="s">
        <v>449</v>
      </c>
      <c r="B38" s="470" t="s">
        <v>450</v>
      </c>
      <c r="C38" s="468">
        <v>5140</v>
      </c>
      <c r="D38" s="474">
        <v>17000</v>
      </c>
      <c r="E38" s="474"/>
      <c r="F38" s="474"/>
      <c r="G38" s="474"/>
      <c r="H38" s="474">
        <f t="shared" si="1"/>
        <v>17000</v>
      </c>
      <c r="I38" s="474">
        <f t="shared" si="1"/>
        <v>0</v>
      </c>
      <c r="J38" s="474"/>
      <c r="K38" s="939"/>
      <c r="M38" s="489"/>
      <c r="N38" s="489"/>
      <c r="O38" s="489"/>
    </row>
    <row r="39" spans="1:15" s="475" customFormat="1" ht="24" x14ac:dyDescent="0.2">
      <c r="A39" s="862" t="s">
        <v>451</v>
      </c>
      <c r="B39" s="470" t="s">
        <v>452</v>
      </c>
      <c r="C39" s="468">
        <v>2279</v>
      </c>
      <c r="D39" s="474">
        <v>200000</v>
      </c>
      <c r="E39" s="474"/>
      <c r="F39" s="474"/>
      <c r="G39" s="474"/>
      <c r="H39" s="474">
        <f t="shared" si="1"/>
        <v>200000</v>
      </c>
      <c r="I39" s="474">
        <f t="shared" si="1"/>
        <v>0</v>
      </c>
      <c r="J39" s="474"/>
      <c r="K39" s="939"/>
      <c r="M39" s="489"/>
      <c r="N39" s="489"/>
      <c r="O39" s="489"/>
    </row>
    <row r="40" spans="1:15" s="475" customFormat="1" ht="36.75" customHeight="1" x14ac:dyDescent="0.2">
      <c r="A40" s="862" t="s">
        <v>453</v>
      </c>
      <c r="B40" s="470" t="s">
        <v>454</v>
      </c>
      <c r="C40" s="468">
        <v>2239</v>
      </c>
      <c r="D40" s="474">
        <v>1500</v>
      </c>
      <c r="E40" s="474"/>
      <c r="F40" s="474"/>
      <c r="G40" s="474"/>
      <c r="H40" s="474">
        <f t="shared" si="1"/>
        <v>1500</v>
      </c>
      <c r="I40" s="474">
        <f t="shared" si="1"/>
        <v>0</v>
      </c>
      <c r="J40" s="474"/>
      <c r="K40" s="939"/>
      <c r="M40" s="489"/>
      <c r="N40" s="489"/>
      <c r="O40" s="489"/>
    </row>
    <row r="41" spans="1:15" s="475" customFormat="1" ht="24" x14ac:dyDescent="0.2">
      <c r="A41" s="862" t="s">
        <v>455</v>
      </c>
      <c r="B41" s="470" t="s">
        <v>456</v>
      </c>
      <c r="C41" s="468">
        <v>2314</v>
      </c>
      <c r="D41" s="474">
        <v>1500</v>
      </c>
      <c r="E41" s="474"/>
      <c r="F41" s="474"/>
      <c r="G41" s="474"/>
      <c r="H41" s="474">
        <f t="shared" si="1"/>
        <v>1500</v>
      </c>
      <c r="I41" s="474">
        <f t="shared" si="1"/>
        <v>0</v>
      </c>
      <c r="J41" s="474"/>
      <c r="K41" s="940"/>
      <c r="M41" s="489"/>
      <c r="N41" s="489"/>
      <c r="O41" s="489"/>
    </row>
    <row r="42" spans="1:15" s="475" customFormat="1" ht="24" x14ac:dyDescent="0.2">
      <c r="A42" s="862" t="s">
        <v>457</v>
      </c>
      <c r="B42" s="470" t="s">
        <v>458</v>
      </c>
      <c r="C42" s="468">
        <v>2279</v>
      </c>
      <c r="D42" s="474">
        <v>4168</v>
      </c>
      <c r="E42" s="474"/>
      <c r="F42" s="478"/>
      <c r="G42" s="474"/>
      <c r="H42" s="474">
        <f>D42+F42</f>
        <v>4168</v>
      </c>
      <c r="I42" s="474">
        <f>E42+G42</f>
        <v>0</v>
      </c>
      <c r="J42" s="474"/>
      <c r="K42" s="861" t="s">
        <v>917</v>
      </c>
      <c r="M42" s="489"/>
      <c r="N42" s="489"/>
      <c r="O42" s="489"/>
    </row>
    <row r="43" spans="1:15" s="475" customFormat="1" ht="60" x14ac:dyDescent="0.2">
      <c r="A43" s="862" t="s">
        <v>926</v>
      </c>
      <c r="B43" s="470" t="s">
        <v>927</v>
      </c>
      <c r="C43" s="468">
        <v>2279</v>
      </c>
      <c r="D43" s="474">
        <v>0</v>
      </c>
      <c r="E43" s="474"/>
      <c r="F43" s="474">
        <v>8501</v>
      </c>
      <c r="G43" s="474"/>
      <c r="H43" s="474">
        <f>D43+F43</f>
        <v>8501</v>
      </c>
      <c r="I43" s="474">
        <f>E43+G43</f>
        <v>0</v>
      </c>
      <c r="J43" s="474" t="s">
        <v>928</v>
      </c>
      <c r="K43" s="861" t="s">
        <v>917</v>
      </c>
      <c r="M43" s="489"/>
      <c r="N43" s="489"/>
      <c r="O43" s="489"/>
    </row>
    <row r="44" spans="1:15" s="475" customFormat="1" ht="48.75" customHeight="1" x14ac:dyDescent="0.2">
      <c r="A44" s="468" t="s">
        <v>460</v>
      </c>
      <c r="B44" s="469" t="s">
        <v>461</v>
      </c>
      <c r="C44" s="468"/>
      <c r="D44" s="474"/>
      <c r="E44" s="474"/>
      <c r="F44" s="474"/>
      <c r="G44" s="474"/>
      <c r="H44" s="474"/>
      <c r="I44" s="474"/>
      <c r="J44" s="474"/>
      <c r="K44" s="938" t="s">
        <v>462</v>
      </c>
      <c r="M44" s="489"/>
      <c r="N44" s="489"/>
      <c r="O44" s="489"/>
    </row>
    <row r="45" spans="1:15" s="475" customFormat="1" ht="36" x14ac:dyDescent="0.2">
      <c r="A45" s="862" t="s">
        <v>463</v>
      </c>
      <c r="B45" s="470" t="s">
        <v>464</v>
      </c>
      <c r="C45" s="468">
        <v>2239</v>
      </c>
      <c r="D45" s="474">
        <v>854</v>
      </c>
      <c r="E45" s="474"/>
      <c r="F45" s="474"/>
      <c r="G45" s="474"/>
      <c r="H45" s="474">
        <f t="shared" si="1"/>
        <v>854</v>
      </c>
      <c r="I45" s="474">
        <f t="shared" si="1"/>
        <v>0</v>
      </c>
      <c r="J45" s="474"/>
      <c r="K45" s="939"/>
      <c r="M45" s="489"/>
      <c r="N45" s="489"/>
      <c r="O45" s="489"/>
    </row>
    <row r="46" spans="1:15" s="475" customFormat="1" x14ac:dyDescent="0.2">
      <c r="A46" s="479" t="s">
        <v>465</v>
      </c>
      <c r="B46" s="470" t="s">
        <v>466</v>
      </c>
      <c r="C46" s="480">
        <v>2239</v>
      </c>
      <c r="D46" s="474">
        <v>854</v>
      </c>
      <c r="E46" s="474"/>
      <c r="F46" s="474"/>
      <c r="G46" s="474"/>
      <c r="H46" s="474">
        <f t="shared" si="1"/>
        <v>854</v>
      </c>
      <c r="I46" s="474">
        <f t="shared" si="1"/>
        <v>0</v>
      </c>
      <c r="J46" s="474"/>
      <c r="K46" s="940"/>
      <c r="M46" s="489"/>
      <c r="N46" s="489"/>
      <c r="O46" s="489"/>
    </row>
    <row r="47" spans="1:15" s="475" customFormat="1" x14ac:dyDescent="0.2">
      <c r="A47" s="468">
        <v>7</v>
      </c>
      <c r="B47" s="469" t="s">
        <v>467</v>
      </c>
      <c r="C47" s="468">
        <v>2512</v>
      </c>
      <c r="D47" s="474"/>
      <c r="E47" s="474">
        <v>1200</v>
      </c>
      <c r="F47" s="474"/>
      <c r="G47" s="474"/>
      <c r="H47" s="474">
        <f t="shared" si="1"/>
        <v>0</v>
      </c>
      <c r="I47" s="474">
        <f t="shared" si="1"/>
        <v>1200</v>
      </c>
      <c r="J47" s="474"/>
      <c r="K47" s="473" t="s">
        <v>468</v>
      </c>
      <c r="M47" s="489"/>
      <c r="N47" s="489"/>
      <c r="O47" s="489"/>
    </row>
    <row r="48" spans="1:15" s="475" customFormat="1" x14ac:dyDescent="0.2">
      <c r="A48" s="468">
        <v>8</v>
      </c>
      <c r="B48" s="469" t="s">
        <v>469</v>
      </c>
      <c r="C48" s="468">
        <v>2390</v>
      </c>
      <c r="D48" s="474"/>
      <c r="E48" s="474">
        <v>700</v>
      </c>
      <c r="F48" s="474"/>
      <c r="G48" s="474"/>
      <c r="H48" s="474">
        <f t="shared" si="1"/>
        <v>0</v>
      </c>
      <c r="I48" s="474">
        <f t="shared" si="1"/>
        <v>700</v>
      </c>
      <c r="J48" s="474"/>
      <c r="K48" s="473" t="s">
        <v>468</v>
      </c>
      <c r="M48" s="489"/>
      <c r="N48" s="489"/>
      <c r="O48" s="489"/>
    </row>
    <row r="49" spans="1:12" x14ac:dyDescent="0.2">
      <c r="A49" s="475" t="s">
        <v>470</v>
      </c>
      <c r="B49" s="481"/>
      <c r="C49" s="482"/>
      <c r="D49" s="483"/>
      <c r="E49" s="483"/>
      <c r="F49" s="483"/>
      <c r="G49" s="483"/>
      <c r="H49" s="483"/>
      <c r="I49" s="483"/>
      <c r="J49" s="483"/>
      <c r="K49" s="483"/>
      <c r="L49" s="453"/>
    </row>
    <row r="50" spans="1:12" x14ac:dyDescent="0.2">
      <c r="A50" s="484" t="s">
        <v>471</v>
      </c>
      <c r="B50" s="485"/>
      <c r="D50" s="483"/>
      <c r="E50" s="483"/>
      <c r="F50" s="483"/>
      <c r="G50" s="483"/>
      <c r="H50" s="483"/>
      <c r="I50" s="483"/>
      <c r="J50" s="483"/>
      <c r="K50" s="483"/>
      <c r="L50" s="453"/>
    </row>
    <row r="51" spans="1:12" x14ac:dyDescent="0.2">
      <c r="A51" s="486"/>
      <c r="B51" s="485" t="s">
        <v>472</v>
      </c>
      <c r="D51" s="483"/>
      <c r="E51" s="483"/>
      <c r="F51" s="483"/>
      <c r="G51" s="483"/>
      <c r="H51" s="483"/>
      <c r="I51" s="483"/>
      <c r="J51" s="483"/>
      <c r="K51" s="483"/>
      <c r="L51" s="453"/>
    </row>
    <row r="52" spans="1:12" x14ac:dyDescent="0.2">
      <c r="A52" s="486"/>
      <c r="B52" s="485" t="s">
        <v>473</v>
      </c>
      <c r="D52" s="483"/>
      <c r="E52" s="483"/>
      <c r="F52" s="483"/>
      <c r="G52" s="483"/>
      <c r="H52" s="483"/>
      <c r="I52" s="483"/>
      <c r="J52" s="483"/>
      <c r="K52" s="483"/>
      <c r="L52" s="453"/>
    </row>
    <row r="53" spans="1:12" x14ac:dyDescent="0.2">
      <c r="A53" s="486"/>
      <c r="B53" s="485" t="s">
        <v>474</v>
      </c>
      <c r="D53" s="483"/>
      <c r="E53" s="483"/>
      <c r="F53" s="483"/>
      <c r="G53" s="483"/>
      <c r="H53" s="483"/>
      <c r="I53" s="483"/>
      <c r="J53" s="483"/>
      <c r="K53" s="483"/>
      <c r="L53" s="453"/>
    </row>
    <row r="54" spans="1:12" x14ac:dyDescent="0.2">
      <c r="A54" s="486"/>
      <c r="B54" s="485" t="s">
        <v>475</v>
      </c>
      <c r="D54" s="483"/>
      <c r="E54" s="483"/>
      <c r="F54" s="483"/>
      <c r="G54" s="483"/>
      <c r="H54" s="483"/>
      <c r="I54" s="483"/>
      <c r="J54" s="483"/>
      <c r="K54" s="483"/>
      <c r="L54" s="453"/>
    </row>
    <row r="55" spans="1:12" x14ac:dyDescent="0.2">
      <c r="B55" s="487"/>
      <c r="D55" s="483"/>
      <c r="E55" s="483"/>
      <c r="F55" s="483"/>
      <c r="G55" s="483"/>
      <c r="H55" s="483"/>
      <c r="I55" s="483"/>
      <c r="J55" s="483"/>
      <c r="K55" s="483"/>
      <c r="L55" s="453"/>
    </row>
    <row r="56" spans="1:12" x14ac:dyDescent="0.2">
      <c r="A56" s="484" t="s">
        <v>476</v>
      </c>
      <c r="B56" s="485"/>
      <c r="D56" s="483"/>
      <c r="E56" s="483"/>
      <c r="F56" s="483"/>
      <c r="G56" s="483"/>
      <c r="H56" s="483"/>
      <c r="I56" s="483"/>
      <c r="J56" s="483"/>
      <c r="K56" s="483"/>
      <c r="L56" s="453"/>
    </row>
    <row r="57" spans="1:12" x14ac:dyDescent="0.2">
      <c r="A57" s="486"/>
      <c r="B57" s="485" t="s">
        <v>472</v>
      </c>
      <c r="D57" s="483"/>
      <c r="E57" s="483"/>
      <c r="F57" s="483"/>
      <c r="G57" s="483"/>
      <c r="H57" s="483"/>
      <c r="I57" s="483"/>
      <c r="J57" s="483"/>
      <c r="K57" s="483"/>
      <c r="L57" s="453"/>
    </row>
    <row r="58" spans="1:12" x14ac:dyDescent="0.2">
      <c r="A58" s="486"/>
      <c r="B58" s="485" t="s">
        <v>477</v>
      </c>
      <c r="D58" s="483"/>
      <c r="E58" s="483"/>
      <c r="F58" s="483"/>
      <c r="G58" s="483"/>
      <c r="H58" s="483"/>
      <c r="I58" s="483"/>
      <c r="J58" s="483"/>
      <c r="K58" s="483"/>
      <c r="L58" s="453"/>
    </row>
    <row r="59" spans="1:12" x14ac:dyDescent="0.2">
      <c r="D59" s="483"/>
      <c r="E59" s="483"/>
      <c r="F59" s="483"/>
      <c r="G59" s="483"/>
      <c r="H59" s="483"/>
      <c r="I59" s="483"/>
      <c r="J59" s="483"/>
      <c r="K59" s="483"/>
      <c r="L59" s="453"/>
    </row>
    <row r="60" spans="1:12" x14ac:dyDescent="0.2">
      <c r="A60" s="475" t="s">
        <v>478</v>
      </c>
      <c r="B60" s="481"/>
      <c r="C60" s="482"/>
      <c r="D60" s="483"/>
      <c r="E60" s="483"/>
      <c r="F60" s="483"/>
      <c r="G60" s="483"/>
      <c r="H60" s="483"/>
      <c r="I60" s="483"/>
      <c r="J60" s="483"/>
      <c r="K60" s="483"/>
      <c r="L60" s="453"/>
    </row>
    <row r="61" spans="1:12" x14ac:dyDescent="0.2">
      <c r="A61" s="475"/>
      <c r="B61" s="488" t="s">
        <v>479</v>
      </c>
      <c r="C61" s="482"/>
      <c r="D61" s="483"/>
      <c r="E61" s="483"/>
      <c r="F61" s="483"/>
      <c r="G61" s="483"/>
      <c r="H61" s="483"/>
      <c r="I61" s="483"/>
      <c r="J61" s="483"/>
      <c r="K61" s="483"/>
      <c r="L61" s="453"/>
    </row>
    <row r="62" spans="1:12" x14ac:dyDescent="0.2">
      <c r="A62" s="475"/>
      <c r="B62" s="485" t="s">
        <v>480</v>
      </c>
      <c r="C62" s="482"/>
      <c r="D62" s="483"/>
      <c r="E62" s="483"/>
      <c r="F62" s="483"/>
      <c r="G62" s="483"/>
      <c r="H62" s="483"/>
      <c r="I62" s="483"/>
      <c r="J62" s="483"/>
      <c r="K62" s="483"/>
      <c r="L62" s="453"/>
    </row>
    <row r="63" spans="1:12" x14ac:dyDescent="0.2">
      <c r="A63" s="475"/>
      <c r="B63" s="485" t="s">
        <v>481</v>
      </c>
      <c r="C63" s="482"/>
      <c r="D63" s="483"/>
      <c r="E63" s="483"/>
      <c r="F63" s="483"/>
      <c r="G63" s="483"/>
      <c r="H63" s="483"/>
      <c r="I63" s="483"/>
      <c r="J63" s="483"/>
      <c r="K63" s="483"/>
      <c r="L63" s="453"/>
    </row>
    <row r="64" spans="1:12" x14ac:dyDescent="0.2">
      <c r="A64" s="475"/>
      <c r="B64" s="488" t="s">
        <v>482</v>
      </c>
      <c r="C64" s="482"/>
      <c r="D64" s="483"/>
      <c r="E64" s="483"/>
      <c r="F64" s="483"/>
      <c r="G64" s="483"/>
      <c r="H64" s="483"/>
      <c r="I64" s="483"/>
      <c r="J64" s="483"/>
      <c r="K64" s="483"/>
      <c r="L64" s="453"/>
    </row>
    <row r="65" spans="1:12" x14ac:dyDescent="0.2">
      <c r="A65" s="475"/>
      <c r="B65" s="485" t="s">
        <v>483</v>
      </c>
      <c r="C65" s="482"/>
      <c r="D65" s="483"/>
      <c r="E65" s="483"/>
      <c r="F65" s="483"/>
      <c r="G65" s="483"/>
      <c r="H65" s="483"/>
      <c r="I65" s="483"/>
      <c r="J65" s="483"/>
      <c r="K65" s="483"/>
      <c r="L65" s="453"/>
    </row>
    <row r="66" spans="1:12" x14ac:dyDescent="0.2">
      <c r="A66" s="475"/>
      <c r="B66" s="488" t="s">
        <v>484</v>
      </c>
      <c r="C66" s="482"/>
      <c r="D66" s="483"/>
      <c r="E66" s="483"/>
      <c r="F66" s="483"/>
      <c r="G66" s="483"/>
      <c r="H66" s="483"/>
      <c r="I66" s="483"/>
      <c r="J66" s="483"/>
      <c r="K66" s="483"/>
      <c r="L66" s="453"/>
    </row>
    <row r="67" spans="1:12" x14ac:dyDescent="0.2">
      <c r="A67" s="475"/>
      <c r="B67" s="485" t="s">
        <v>485</v>
      </c>
      <c r="C67" s="482"/>
      <c r="D67" s="483"/>
      <c r="E67" s="483"/>
      <c r="F67" s="483"/>
      <c r="G67" s="483"/>
      <c r="H67" s="483"/>
      <c r="I67" s="483"/>
      <c r="J67" s="483"/>
      <c r="K67" s="483"/>
      <c r="L67" s="453"/>
    </row>
    <row r="68" spans="1:12" x14ac:dyDescent="0.2">
      <c r="A68" s="475"/>
      <c r="B68" s="488" t="s">
        <v>486</v>
      </c>
      <c r="C68" s="482"/>
      <c r="D68" s="483"/>
      <c r="E68" s="483"/>
      <c r="F68" s="483"/>
      <c r="G68" s="483"/>
      <c r="H68" s="483"/>
      <c r="I68" s="483"/>
      <c r="J68" s="483"/>
      <c r="K68" s="483"/>
      <c r="L68" s="453"/>
    </row>
    <row r="69" spans="1:12" x14ac:dyDescent="0.2">
      <c r="A69" s="475"/>
      <c r="B69" s="485" t="s">
        <v>487</v>
      </c>
      <c r="C69" s="482"/>
      <c r="D69" s="483"/>
      <c r="E69" s="483"/>
      <c r="F69" s="483"/>
      <c r="G69" s="483"/>
      <c r="H69" s="483"/>
      <c r="I69" s="483"/>
      <c r="J69" s="483"/>
      <c r="K69" s="483"/>
      <c r="L69" s="453"/>
    </row>
    <row r="70" spans="1:12" x14ac:dyDescent="0.2">
      <c r="A70" s="475"/>
      <c r="B70" s="488" t="s">
        <v>488</v>
      </c>
      <c r="C70" s="482"/>
      <c r="D70" s="483"/>
      <c r="E70" s="483"/>
      <c r="F70" s="483"/>
      <c r="G70" s="483"/>
      <c r="H70" s="483"/>
      <c r="I70" s="483"/>
      <c r="J70" s="483"/>
      <c r="K70" s="483"/>
      <c r="L70" s="453"/>
    </row>
    <row r="71" spans="1:12" x14ac:dyDescent="0.2">
      <c r="A71" s="475"/>
      <c r="B71" s="485" t="s">
        <v>489</v>
      </c>
      <c r="C71" s="482"/>
      <c r="D71" s="483"/>
      <c r="E71" s="483"/>
      <c r="F71" s="483"/>
      <c r="G71" s="483"/>
      <c r="H71" s="483"/>
      <c r="I71" s="483"/>
      <c r="J71" s="483"/>
      <c r="K71" s="483"/>
      <c r="L71" s="453"/>
    </row>
    <row r="72" spans="1:12" x14ac:dyDescent="0.2">
      <c r="A72" s="475"/>
      <c r="B72" s="485" t="s">
        <v>490</v>
      </c>
      <c r="C72" s="482"/>
      <c r="D72" s="483"/>
      <c r="E72" s="483"/>
      <c r="F72" s="483"/>
      <c r="G72" s="483"/>
      <c r="H72" s="483"/>
      <c r="I72" s="483"/>
      <c r="J72" s="483"/>
      <c r="K72" s="483"/>
      <c r="L72" s="453"/>
    </row>
    <row r="73" spans="1:12" x14ac:dyDescent="0.2">
      <c r="A73" s="475"/>
      <c r="B73" s="488" t="s">
        <v>491</v>
      </c>
      <c r="C73" s="482"/>
      <c r="D73" s="483"/>
      <c r="E73" s="483"/>
      <c r="F73" s="483"/>
      <c r="G73" s="483"/>
      <c r="H73" s="483"/>
      <c r="I73" s="483"/>
      <c r="J73" s="483"/>
      <c r="K73" s="483"/>
      <c r="L73" s="453"/>
    </row>
    <row r="74" spans="1:12" x14ac:dyDescent="0.2">
      <c r="A74" s="475"/>
      <c r="B74" s="485" t="s">
        <v>492</v>
      </c>
      <c r="C74" s="482"/>
      <c r="D74" s="483"/>
      <c r="E74" s="483"/>
      <c r="F74" s="483"/>
      <c r="G74" s="483"/>
      <c r="H74" s="483"/>
      <c r="I74" s="483"/>
      <c r="J74" s="483"/>
      <c r="K74" s="483"/>
      <c r="L74" s="453"/>
    </row>
    <row r="75" spans="1:12" x14ac:dyDescent="0.2">
      <c r="A75" s="475"/>
      <c r="B75" s="488" t="s">
        <v>622</v>
      </c>
      <c r="C75" s="482"/>
      <c r="D75" s="483"/>
      <c r="E75" s="483"/>
      <c r="F75" s="483"/>
      <c r="G75" s="483"/>
      <c r="H75" s="483"/>
      <c r="I75" s="483"/>
      <c r="J75" s="483"/>
      <c r="K75" s="483"/>
      <c r="L75" s="453"/>
    </row>
    <row r="76" spans="1:12" x14ac:dyDescent="0.2">
      <c r="A76" s="475"/>
      <c r="B76" s="485" t="s">
        <v>494</v>
      </c>
      <c r="C76" s="482"/>
      <c r="D76" s="483"/>
      <c r="E76" s="483"/>
      <c r="F76" s="483"/>
      <c r="G76" s="483"/>
      <c r="H76" s="483"/>
      <c r="I76" s="483"/>
      <c r="J76" s="483"/>
      <c r="K76" s="483"/>
      <c r="L76" s="453"/>
    </row>
    <row r="77" spans="1:12" x14ac:dyDescent="0.2">
      <c r="A77" s="475"/>
      <c r="B77" s="488" t="s">
        <v>493</v>
      </c>
      <c r="C77" s="482"/>
      <c r="D77" s="483"/>
      <c r="E77" s="483"/>
      <c r="F77" s="483"/>
      <c r="G77" s="483"/>
      <c r="H77" s="483"/>
      <c r="I77" s="483"/>
      <c r="J77" s="483"/>
      <c r="K77" s="483"/>
      <c r="L77" s="453"/>
    </row>
    <row r="78" spans="1:12" x14ac:dyDescent="0.2">
      <c r="A78" s="475"/>
      <c r="B78" s="485" t="s">
        <v>494</v>
      </c>
      <c r="C78" s="482"/>
      <c r="D78" s="483"/>
      <c r="E78" s="483"/>
      <c r="F78" s="483"/>
      <c r="G78" s="483"/>
      <c r="H78" s="483"/>
      <c r="I78" s="483"/>
      <c r="J78" s="483"/>
      <c r="K78" s="483"/>
      <c r="L78" s="453"/>
    </row>
    <row r="79" spans="1:12" x14ac:dyDescent="0.2">
      <c r="A79" s="475"/>
      <c r="B79" s="485" t="s">
        <v>495</v>
      </c>
      <c r="C79" s="482"/>
      <c r="D79" s="483"/>
      <c r="E79" s="483"/>
      <c r="F79" s="483"/>
      <c r="G79" s="483"/>
      <c r="H79" s="483"/>
      <c r="I79" s="483"/>
      <c r="J79" s="483"/>
      <c r="K79" s="483"/>
      <c r="L79" s="453"/>
    </row>
    <row r="80" spans="1:12" x14ac:dyDescent="0.2">
      <c r="A80" s="475"/>
      <c r="B80" s="488" t="s">
        <v>496</v>
      </c>
      <c r="C80" s="482"/>
      <c r="D80" s="483"/>
      <c r="E80" s="483"/>
      <c r="F80" s="483"/>
      <c r="G80" s="483"/>
      <c r="H80" s="483"/>
      <c r="I80" s="483"/>
      <c r="J80" s="483"/>
      <c r="K80" s="483"/>
      <c r="L80" s="453"/>
    </row>
    <row r="81" spans="1:12" x14ac:dyDescent="0.2">
      <c r="A81" s="475"/>
      <c r="B81" s="485" t="s">
        <v>497</v>
      </c>
      <c r="C81" s="482"/>
      <c r="D81" s="483"/>
      <c r="E81" s="483"/>
      <c r="F81" s="483"/>
      <c r="G81" s="483"/>
      <c r="H81" s="483"/>
      <c r="I81" s="483"/>
      <c r="J81" s="483"/>
      <c r="K81" s="483"/>
      <c r="L81" s="453"/>
    </row>
    <row r="82" spans="1:12" x14ac:dyDescent="0.2">
      <c r="A82" s="475"/>
      <c r="B82" s="485" t="s">
        <v>498</v>
      </c>
      <c r="C82" s="482"/>
      <c r="D82" s="483"/>
      <c r="E82" s="483"/>
      <c r="F82" s="483"/>
      <c r="G82" s="483"/>
      <c r="H82" s="483"/>
      <c r="I82" s="483"/>
      <c r="J82" s="483"/>
      <c r="K82" s="483"/>
      <c r="L82" s="453"/>
    </row>
    <row r="83" spans="1:12" x14ac:dyDescent="0.2">
      <c r="A83" s="475"/>
      <c r="B83" s="485" t="s">
        <v>499</v>
      </c>
      <c r="C83" s="482"/>
      <c r="D83" s="483"/>
      <c r="E83" s="483"/>
      <c r="F83" s="483"/>
      <c r="G83" s="483"/>
      <c r="H83" s="483"/>
      <c r="I83" s="483"/>
      <c r="J83" s="483"/>
      <c r="K83" s="483"/>
      <c r="L83" s="453"/>
    </row>
    <row r="84" spans="1:12" x14ac:dyDescent="0.2">
      <c r="A84" s="486"/>
      <c r="B84" s="488" t="s">
        <v>500</v>
      </c>
      <c r="C84" s="482"/>
      <c r="D84" s="483"/>
      <c r="E84" s="483"/>
      <c r="F84" s="483"/>
      <c r="G84" s="483"/>
      <c r="H84" s="483"/>
      <c r="I84" s="483"/>
      <c r="J84" s="483"/>
      <c r="K84" s="483"/>
      <c r="L84" s="453"/>
    </row>
    <row r="85" spans="1:12" x14ac:dyDescent="0.2">
      <c r="A85" s="486"/>
      <c r="B85" s="485" t="s">
        <v>501</v>
      </c>
      <c r="C85" s="482"/>
      <c r="D85" s="483"/>
      <c r="E85" s="483"/>
      <c r="F85" s="483"/>
      <c r="G85" s="483"/>
      <c r="H85" s="483"/>
      <c r="I85" s="483"/>
      <c r="J85" s="483"/>
      <c r="K85" s="483"/>
      <c r="L85" s="453"/>
    </row>
    <row r="86" spans="1:12" x14ac:dyDescent="0.2">
      <c r="A86" s="486"/>
      <c r="B86" s="488" t="s">
        <v>502</v>
      </c>
      <c r="C86" s="482"/>
      <c r="D86" s="483"/>
      <c r="E86" s="483"/>
      <c r="F86" s="483"/>
      <c r="G86" s="483"/>
      <c r="H86" s="483"/>
      <c r="I86" s="483"/>
      <c r="J86" s="483"/>
      <c r="K86" s="483"/>
      <c r="L86" s="453"/>
    </row>
    <row r="87" spans="1:12" x14ac:dyDescent="0.2">
      <c r="A87" s="486"/>
      <c r="B87" s="485" t="s">
        <v>503</v>
      </c>
      <c r="C87" s="482"/>
      <c r="D87" s="483"/>
      <c r="E87" s="483"/>
      <c r="F87" s="483"/>
      <c r="G87" s="483"/>
      <c r="H87" s="483"/>
      <c r="I87" s="483"/>
      <c r="J87" s="483"/>
      <c r="K87" s="483"/>
      <c r="L87" s="453"/>
    </row>
    <row r="88" spans="1:12" x14ac:dyDescent="0.2">
      <c r="A88" s="486"/>
      <c r="B88" s="485"/>
      <c r="C88" s="482"/>
      <c r="D88" s="483"/>
      <c r="E88" s="483"/>
      <c r="F88" s="483"/>
      <c r="G88" s="483"/>
      <c r="H88" s="483"/>
      <c r="I88" s="483"/>
      <c r="J88" s="483"/>
      <c r="K88" s="483"/>
      <c r="L88" s="453"/>
    </row>
    <row r="89" spans="1:12" x14ac:dyDescent="0.2">
      <c r="C89" s="482"/>
      <c r="D89" s="483"/>
      <c r="E89" s="483"/>
      <c r="F89" s="483"/>
      <c r="G89" s="483"/>
      <c r="H89" s="483"/>
      <c r="I89" s="483"/>
      <c r="J89" s="483"/>
      <c r="K89" s="483"/>
      <c r="L89" s="453"/>
    </row>
    <row r="90" spans="1:12" x14ac:dyDescent="0.2">
      <c r="C90" s="482"/>
      <c r="D90" s="483"/>
      <c r="E90" s="483"/>
      <c r="F90" s="483"/>
      <c r="G90" s="483"/>
      <c r="H90" s="483"/>
      <c r="I90" s="483"/>
      <c r="J90" s="483"/>
      <c r="K90" s="483"/>
      <c r="L90" s="453"/>
    </row>
    <row r="91" spans="1:12" x14ac:dyDescent="0.2">
      <c r="C91" s="482"/>
      <c r="D91" s="483"/>
      <c r="E91" s="483"/>
      <c r="F91" s="483"/>
      <c r="G91" s="483"/>
      <c r="H91" s="483"/>
      <c r="I91" s="483"/>
      <c r="J91" s="483"/>
      <c r="K91" s="483"/>
      <c r="L91" s="453"/>
    </row>
    <row r="92" spans="1:12" x14ac:dyDescent="0.2">
      <c r="C92" s="482"/>
      <c r="D92" s="483"/>
      <c r="E92" s="483"/>
      <c r="F92" s="483"/>
      <c r="G92" s="483"/>
      <c r="H92" s="483"/>
      <c r="I92" s="483"/>
      <c r="J92" s="483"/>
      <c r="K92" s="483"/>
      <c r="L92" s="453"/>
    </row>
  </sheetData>
  <sheetProtection algorithmName="SHA-512" hashValue="XP+o+h8qPQhTwiBbZMfHiAWyE8ONEnfcAXnAS0tvY2AWpYIeY2nUQ1oM/x7xXSoV6e1VstLrHkwZVX2XLeJJoQ==" saltValue="yJ6/YhKTKwgoDFNt9AH/yw==" spinCount="100000" sheet="1" objects="1" scenarios="1" selectLockedCells="1" selectUnlockedCells="1"/>
  <mergeCells count="24">
    <mergeCell ref="A7:K7"/>
    <mergeCell ref="A9:B9"/>
    <mergeCell ref="A12:A13"/>
    <mergeCell ref="B12:B13"/>
    <mergeCell ref="C12:C13"/>
    <mergeCell ref="D12:E12"/>
    <mergeCell ref="F12:G12"/>
    <mergeCell ref="H12:I12"/>
    <mergeCell ref="J12:J13"/>
    <mergeCell ref="K12:K13"/>
    <mergeCell ref="A14:B14"/>
    <mergeCell ref="K15:K18"/>
    <mergeCell ref="K19:K20"/>
    <mergeCell ref="K21:K24"/>
    <mergeCell ref="A22:A24"/>
    <mergeCell ref="B22:B24"/>
    <mergeCell ref="K44:K46"/>
    <mergeCell ref="K25:K26"/>
    <mergeCell ref="A31:A33"/>
    <mergeCell ref="B31:B33"/>
    <mergeCell ref="K31:K33"/>
    <mergeCell ref="K35:K41"/>
    <mergeCell ref="A36:A37"/>
    <mergeCell ref="B36:B3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115.pielikums Jūrmalas pilsētas domes
2017.gada 23.marta saistošajiem noteikumiem Nr.14
(protokols Nr.6, 9.punkts)</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5"/>
  <sheetViews>
    <sheetView view="pageLayout" zoomScaleNormal="100" workbookViewId="0">
      <selection activeCell="I8" sqref="I8"/>
    </sheetView>
  </sheetViews>
  <sheetFormatPr defaultRowHeight="12" outlineLevelCol="1" x14ac:dyDescent="0.2"/>
  <cols>
    <col min="1" max="1" width="4.7109375" style="452" customWidth="1"/>
    <col min="2" max="2" width="18.5703125" style="452" customWidth="1"/>
    <col min="3" max="3" width="22.140625" style="452" customWidth="1"/>
    <col min="4" max="4" width="10.5703125" style="452" customWidth="1"/>
    <col min="5" max="5" width="12.42578125" style="452" hidden="1" customWidth="1" outlineLevel="1"/>
    <col min="6" max="6" width="11.140625" style="452" hidden="1" customWidth="1" outlineLevel="1"/>
    <col min="7" max="7" width="11.85546875" style="452" customWidth="1" collapsed="1"/>
    <col min="8" max="8" width="29.140625" style="452" hidden="1" customWidth="1" outlineLevel="1"/>
    <col min="9" max="9" width="17.7109375" style="452" customWidth="1" collapsed="1"/>
    <col min="10" max="16384" width="9.140625" style="452"/>
  </cols>
  <sheetData>
    <row r="1" spans="1:12" x14ac:dyDescent="0.2">
      <c r="I1" s="351" t="s">
        <v>506</v>
      </c>
    </row>
    <row r="2" spans="1:12" x14ac:dyDescent="0.2">
      <c r="I2" s="351" t="s">
        <v>326</v>
      </c>
    </row>
    <row r="3" spans="1:12" x14ac:dyDescent="0.2">
      <c r="I3" s="351" t="s">
        <v>327</v>
      </c>
    </row>
    <row r="4" spans="1:12" x14ac:dyDescent="0.2">
      <c r="A4" s="1010" t="s">
        <v>0</v>
      </c>
      <c r="B4" s="1010"/>
      <c r="C4" s="1010" t="s">
        <v>397</v>
      </c>
      <c r="D4" s="1010"/>
      <c r="E4" s="1010"/>
      <c r="F4" s="1010"/>
      <c r="G4" s="1010"/>
      <c r="H4" s="1010"/>
      <c r="I4" s="1010"/>
    </row>
    <row r="5" spans="1:12" x14ac:dyDescent="0.2">
      <c r="A5" s="1010" t="s">
        <v>1</v>
      </c>
      <c r="B5" s="1010"/>
      <c r="C5" s="1010">
        <v>90000056357</v>
      </c>
      <c r="D5" s="1010"/>
      <c r="E5" s="1010"/>
      <c r="F5" s="1010"/>
      <c r="G5" s="1010"/>
      <c r="H5" s="1010"/>
      <c r="I5" s="1010"/>
    </row>
    <row r="6" spans="1:12" ht="15.75" x14ac:dyDescent="0.25">
      <c r="A6" s="1012" t="s">
        <v>507</v>
      </c>
      <c r="B6" s="1012"/>
      <c r="C6" s="1012"/>
      <c r="D6" s="1012"/>
      <c r="E6" s="1012"/>
      <c r="F6" s="1012"/>
      <c r="G6" s="1012"/>
      <c r="H6" s="1012"/>
      <c r="I6" s="1012"/>
    </row>
    <row r="7" spans="1:12" ht="15.75" x14ac:dyDescent="0.25">
      <c r="A7" s="490"/>
      <c r="B7" s="490"/>
      <c r="C7" s="490"/>
      <c r="D7" s="490"/>
      <c r="E7" s="490"/>
      <c r="F7" s="490"/>
      <c r="G7" s="490"/>
      <c r="H7" s="490"/>
      <c r="I7" s="490"/>
    </row>
    <row r="8" spans="1:12" ht="15.75" x14ac:dyDescent="0.25">
      <c r="A8" s="1010" t="s">
        <v>330</v>
      </c>
      <c r="B8" s="1010"/>
      <c r="C8" s="491" t="s">
        <v>508</v>
      </c>
      <c r="D8" s="491"/>
      <c r="E8" s="491"/>
      <c r="F8" s="491"/>
      <c r="G8" s="491"/>
      <c r="H8" s="491"/>
      <c r="I8" s="491"/>
    </row>
    <row r="9" spans="1:12" x14ac:dyDescent="0.2">
      <c r="A9" s="1010" t="s">
        <v>332</v>
      </c>
      <c r="B9" s="1010"/>
      <c r="C9" s="1010" t="s">
        <v>505</v>
      </c>
      <c r="D9" s="1010"/>
      <c r="E9" s="1010"/>
      <c r="F9" s="1010"/>
      <c r="G9" s="1010"/>
      <c r="H9" s="1010"/>
      <c r="I9" s="1010"/>
    </row>
    <row r="10" spans="1:12" x14ac:dyDescent="0.2">
      <c r="A10" s="1010" t="s">
        <v>334</v>
      </c>
      <c r="B10" s="1010"/>
      <c r="C10" s="1011" t="s">
        <v>509</v>
      </c>
      <c r="D10" s="1011"/>
      <c r="E10" s="1011"/>
      <c r="F10" s="1011"/>
      <c r="G10" s="1011"/>
      <c r="H10" s="1011"/>
      <c r="I10" s="1011"/>
    </row>
    <row r="11" spans="1:12" ht="12" customHeight="1" x14ac:dyDescent="0.2">
      <c r="A11" s="975" t="s">
        <v>336</v>
      </c>
      <c r="B11" s="977" t="s">
        <v>337</v>
      </c>
      <c r="C11" s="978"/>
      <c r="D11" s="981" t="s">
        <v>338</v>
      </c>
      <c r="E11" s="956" t="s">
        <v>339</v>
      </c>
      <c r="F11" s="956" t="s">
        <v>340</v>
      </c>
      <c r="G11" s="956" t="s">
        <v>341</v>
      </c>
      <c r="H11" s="956" t="s">
        <v>316</v>
      </c>
      <c r="I11" s="943" t="s">
        <v>342</v>
      </c>
    </row>
    <row r="12" spans="1:12" ht="38.25" customHeight="1" x14ac:dyDescent="0.2">
      <c r="A12" s="976"/>
      <c r="B12" s="979"/>
      <c r="C12" s="980"/>
      <c r="D12" s="982"/>
      <c r="E12" s="957"/>
      <c r="F12" s="957"/>
      <c r="G12" s="957"/>
      <c r="H12" s="957"/>
      <c r="I12" s="945"/>
    </row>
    <row r="13" spans="1:12" ht="12.75" customHeight="1" x14ac:dyDescent="0.2">
      <c r="A13" s="983" t="s">
        <v>343</v>
      </c>
      <c r="B13" s="984"/>
      <c r="C13" s="985"/>
      <c r="D13" s="467"/>
      <c r="E13" s="467">
        <f>SUM(E14:E39)</f>
        <v>516195</v>
      </c>
      <c r="F13" s="467">
        <f>SUM(F14:F39)</f>
        <v>0</v>
      </c>
      <c r="G13" s="467">
        <f t="shared" ref="G13" si="0">SUM(G14:G39)</f>
        <v>516195</v>
      </c>
      <c r="H13" s="467"/>
      <c r="I13" s="467"/>
      <c r="K13" s="489"/>
      <c r="L13" s="489"/>
    </row>
    <row r="14" spans="1:12" x14ac:dyDescent="0.2">
      <c r="A14" s="988">
        <v>1</v>
      </c>
      <c r="B14" s="1006" t="s">
        <v>510</v>
      </c>
      <c r="C14" s="1007"/>
      <c r="D14" s="492">
        <v>5110</v>
      </c>
      <c r="E14" s="493">
        <f>8000-2995</f>
        <v>5005</v>
      </c>
      <c r="F14" s="493"/>
      <c r="G14" s="493">
        <f>SUM(E14:F14)</f>
        <v>5005</v>
      </c>
      <c r="H14" s="493"/>
      <c r="I14" s="494" t="s">
        <v>511</v>
      </c>
      <c r="K14" s="489"/>
      <c r="L14" s="489"/>
    </row>
    <row r="15" spans="1:12" x14ac:dyDescent="0.2">
      <c r="A15" s="1000"/>
      <c r="B15" s="1008"/>
      <c r="C15" s="1009"/>
      <c r="D15" s="492">
        <v>2232</v>
      </c>
      <c r="E15" s="493">
        <v>2995</v>
      </c>
      <c r="F15" s="493"/>
      <c r="G15" s="493">
        <f t="shared" ref="G15:G39" si="1">SUM(E15:F15)</f>
        <v>2995</v>
      </c>
      <c r="H15" s="493"/>
      <c r="I15" s="494" t="s">
        <v>511</v>
      </c>
      <c r="K15" s="489"/>
      <c r="L15" s="489"/>
    </row>
    <row r="16" spans="1:12" x14ac:dyDescent="0.2">
      <c r="A16" s="988">
        <v>2</v>
      </c>
      <c r="B16" s="991" t="s">
        <v>512</v>
      </c>
      <c r="C16" s="992"/>
      <c r="D16" s="492">
        <v>2239</v>
      </c>
      <c r="E16" s="493">
        <v>5000</v>
      </c>
      <c r="F16" s="493"/>
      <c r="G16" s="493">
        <f t="shared" si="1"/>
        <v>5000</v>
      </c>
      <c r="H16" s="493"/>
      <c r="I16" s="494" t="s">
        <v>513</v>
      </c>
      <c r="K16" s="489"/>
      <c r="L16" s="489"/>
    </row>
    <row r="17" spans="1:12" x14ac:dyDescent="0.2">
      <c r="A17" s="1000"/>
      <c r="B17" s="1002"/>
      <c r="C17" s="1003"/>
      <c r="D17" s="492">
        <v>3262</v>
      </c>
      <c r="E17" s="493">
        <v>13870</v>
      </c>
      <c r="F17" s="493"/>
      <c r="G17" s="493">
        <f t="shared" si="1"/>
        <v>13870</v>
      </c>
      <c r="H17" s="493"/>
      <c r="I17" s="494" t="s">
        <v>514</v>
      </c>
      <c r="K17" s="489"/>
      <c r="L17" s="489"/>
    </row>
    <row r="18" spans="1:12" ht="24" x14ac:dyDescent="0.2">
      <c r="A18" s="1001"/>
      <c r="B18" s="1004"/>
      <c r="C18" s="1005"/>
      <c r="D18" s="492">
        <v>2279</v>
      </c>
      <c r="E18" s="493">
        <v>6000</v>
      </c>
      <c r="F18" s="493"/>
      <c r="G18" s="493">
        <f t="shared" si="1"/>
        <v>6000</v>
      </c>
      <c r="H18" s="493"/>
      <c r="I18" s="494" t="s">
        <v>515</v>
      </c>
      <c r="K18" s="489"/>
      <c r="L18" s="489"/>
    </row>
    <row r="19" spans="1:12" ht="28.5" customHeight="1" x14ac:dyDescent="0.2">
      <c r="A19" s="495">
        <v>3</v>
      </c>
      <c r="B19" s="986" t="s">
        <v>516</v>
      </c>
      <c r="C19" s="987"/>
      <c r="D19" s="492">
        <v>2239</v>
      </c>
      <c r="E19" s="493">
        <v>3900</v>
      </c>
      <c r="F19" s="493"/>
      <c r="G19" s="493">
        <f t="shared" si="1"/>
        <v>3900</v>
      </c>
      <c r="H19" s="493"/>
      <c r="I19" s="494" t="s">
        <v>517</v>
      </c>
      <c r="K19" s="489"/>
      <c r="L19" s="489"/>
    </row>
    <row r="20" spans="1:12" x14ac:dyDescent="0.2">
      <c r="A20" s="496">
        <v>4</v>
      </c>
      <c r="B20" s="986" t="s">
        <v>518</v>
      </c>
      <c r="C20" s="987"/>
      <c r="D20" s="497">
        <v>2279</v>
      </c>
      <c r="E20" s="493">
        <v>75000</v>
      </c>
      <c r="F20" s="493"/>
      <c r="G20" s="493">
        <f t="shared" si="1"/>
        <v>75000</v>
      </c>
      <c r="H20" s="493"/>
      <c r="I20" s="494" t="s">
        <v>519</v>
      </c>
      <c r="K20" s="489"/>
      <c r="L20" s="489"/>
    </row>
    <row r="21" spans="1:12" x14ac:dyDescent="0.2">
      <c r="A21" s="498">
        <v>5</v>
      </c>
      <c r="B21" s="991" t="s">
        <v>520</v>
      </c>
      <c r="C21" s="992"/>
      <c r="D21" s="497">
        <v>2279</v>
      </c>
      <c r="E21" s="493">
        <v>6000</v>
      </c>
      <c r="F21" s="493"/>
      <c r="G21" s="493">
        <f t="shared" si="1"/>
        <v>6000</v>
      </c>
      <c r="H21" s="493"/>
      <c r="I21" s="499" t="s">
        <v>517</v>
      </c>
      <c r="K21" s="489"/>
      <c r="L21" s="489"/>
    </row>
    <row r="22" spans="1:12" ht="12.75" customHeight="1" x14ac:dyDescent="0.2">
      <c r="A22" s="988">
        <v>6</v>
      </c>
      <c r="B22" s="991" t="s">
        <v>521</v>
      </c>
      <c r="C22" s="992"/>
      <c r="D22" s="492">
        <v>2279</v>
      </c>
      <c r="E22" s="493">
        <v>15000</v>
      </c>
      <c r="F22" s="500">
        <v>-2680</v>
      </c>
      <c r="G22" s="493">
        <f t="shared" si="1"/>
        <v>12320</v>
      </c>
      <c r="H22" s="493"/>
      <c r="I22" s="997" t="s">
        <v>517</v>
      </c>
      <c r="K22" s="489"/>
      <c r="L22" s="489"/>
    </row>
    <row r="23" spans="1:12" ht="24" x14ac:dyDescent="0.2">
      <c r="A23" s="990"/>
      <c r="B23" s="995"/>
      <c r="C23" s="996"/>
      <c r="D23" s="492">
        <v>2232</v>
      </c>
      <c r="E23" s="493">
        <v>0</v>
      </c>
      <c r="F23" s="500">
        <v>2680</v>
      </c>
      <c r="G23" s="493">
        <f t="shared" si="1"/>
        <v>2680</v>
      </c>
      <c r="H23" s="493" t="s">
        <v>522</v>
      </c>
      <c r="I23" s="999"/>
      <c r="K23" s="489"/>
      <c r="L23" s="489"/>
    </row>
    <row r="24" spans="1:12" ht="36" x14ac:dyDescent="0.2">
      <c r="A24" s="495">
        <v>7</v>
      </c>
      <c r="B24" s="986" t="s">
        <v>523</v>
      </c>
      <c r="C24" s="987"/>
      <c r="D24" s="492">
        <v>2279</v>
      </c>
      <c r="E24" s="493">
        <v>200000</v>
      </c>
      <c r="F24" s="493"/>
      <c r="G24" s="493">
        <f t="shared" si="1"/>
        <v>200000</v>
      </c>
      <c r="H24" s="493"/>
      <c r="I24" s="494" t="s">
        <v>524</v>
      </c>
      <c r="K24" s="489"/>
      <c r="L24" s="489"/>
    </row>
    <row r="25" spans="1:12" x14ac:dyDescent="0.2">
      <c r="A25" s="988">
        <v>8</v>
      </c>
      <c r="B25" s="991" t="s">
        <v>525</v>
      </c>
      <c r="C25" s="992"/>
      <c r="D25" s="492">
        <v>2279</v>
      </c>
      <c r="E25" s="493">
        <v>0</v>
      </c>
      <c r="F25" s="500"/>
      <c r="G25" s="493">
        <f t="shared" si="1"/>
        <v>0</v>
      </c>
      <c r="H25" s="493"/>
      <c r="I25" s="997" t="s">
        <v>514</v>
      </c>
      <c r="K25" s="489"/>
      <c r="L25" s="489"/>
    </row>
    <row r="26" spans="1:12" x14ac:dyDescent="0.2">
      <c r="A26" s="989"/>
      <c r="B26" s="993"/>
      <c r="C26" s="994"/>
      <c r="D26" s="492">
        <v>2121</v>
      </c>
      <c r="E26" s="493">
        <v>258</v>
      </c>
      <c r="F26" s="500"/>
      <c r="G26" s="493">
        <f t="shared" si="1"/>
        <v>258</v>
      </c>
      <c r="H26" s="493"/>
      <c r="I26" s="998"/>
      <c r="K26" s="489"/>
      <c r="L26" s="489"/>
    </row>
    <row r="27" spans="1:12" x14ac:dyDescent="0.2">
      <c r="A27" s="990"/>
      <c r="B27" s="995"/>
      <c r="C27" s="996"/>
      <c r="D27" s="492">
        <v>2122</v>
      </c>
      <c r="E27" s="493">
        <v>1167</v>
      </c>
      <c r="F27" s="500"/>
      <c r="G27" s="493">
        <f t="shared" si="1"/>
        <v>1167</v>
      </c>
      <c r="H27" s="493"/>
      <c r="I27" s="999"/>
      <c r="K27" s="489"/>
      <c r="L27" s="489"/>
    </row>
    <row r="28" spans="1:12" x14ac:dyDescent="0.2">
      <c r="A28" s="988">
        <v>9</v>
      </c>
      <c r="B28" s="991" t="s">
        <v>526</v>
      </c>
      <c r="C28" s="992"/>
      <c r="D28" s="492">
        <v>2231</v>
      </c>
      <c r="E28" s="493">
        <v>600</v>
      </c>
      <c r="F28" s="493"/>
      <c r="G28" s="493">
        <f t="shared" si="1"/>
        <v>600</v>
      </c>
      <c r="H28" s="493"/>
      <c r="I28" s="997" t="s">
        <v>514</v>
      </c>
      <c r="K28" s="489"/>
      <c r="L28" s="489"/>
    </row>
    <row r="29" spans="1:12" x14ac:dyDescent="0.2">
      <c r="A29" s="1000"/>
      <c r="B29" s="1002"/>
      <c r="C29" s="1003"/>
      <c r="D29" s="492">
        <v>2264</v>
      </c>
      <c r="E29" s="493">
        <v>4000</v>
      </c>
      <c r="F29" s="493"/>
      <c r="G29" s="493">
        <f t="shared" si="1"/>
        <v>4000</v>
      </c>
      <c r="H29" s="493"/>
      <c r="I29" s="1000"/>
      <c r="K29" s="489"/>
      <c r="L29" s="489"/>
    </row>
    <row r="30" spans="1:12" x14ac:dyDescent="0.2">
      <c r="A30" s="1000"/>
      <c r="B30" s="1002"/>
      <c r="C30" s="1003"/>
      <c r="D30" s="492">
        <v>2314</v>
      </c>
      <c r="E30" s="493">
        <v>2500</v>
      </c>
      <c r="F30" s="493"/>
      <c r="G30" s="493">
        <f t="shared" si="1"/>
        <v>2500</v>
      </c>
      <c r="H30" s="493"/>
      <c r="I30" s="1000"/>
      <c r="K30" s="489"/>
      <c r="L30" s="489"/>
    </row>
    <row r="31" spans="1:12" x14ac:dyDescent="0.2">
      <c r="A31" s="1000"/>
      <c r="B31" s="1002"/>
      <c r="C31" s="1003"/>
      <c r="D31" s="492">
        <v>1150</v>
      </c>
      <c r="E31" s="493">
        <v>1200</v>
      </c>
      <c r="F31" s="493"/>
      <c r="G31" s="493">
        <f t="shared" si="1"/>
        <v>1200</v>
      </c>
      <c r="H31" s="493"/>
      <c r="I31" s="1000"/>
      <c r="K31" s="489"/>
      <c r="L31" s="489"/>
    </row>
    <row r="32" spans="1:12" x14ac:dyDescent="0.2">
      <c r="A32" s="1000"/>
      <c r="B32" s="1002"/>
      <c r="C32" s="1003"/>
      <c r="D32" s="492">
        <v>2239</v>
      </c>
      <c r="E32" s="493">
        <v>2000</v>
      </c>
      <c r="F32" s="493"/>
      <c r="G32" s="493">
        <f t="shared" si="1"/>
        <v>2000</v>
      </c>
      <c r="H32" s="493"/>
      <c r="I32" s="1000"/>
      <c r="K32" s="489"/>
      <c r="L32" s="489"/>
    </row>
    <row r="33" spans="1:12" x14ac:dyDescent="0.2">
      <c r="A33" s="1001"/>
      <c r="B33" s="1004"/>
      <c r="C33" s="1005"/>
      <c r="D33" s="492">
        <v>2279</v>
      </c>
      <c r="E33" s="493">
        <v>700</v>
      </c>
      <c r="F33" s="493"/>
      <c r="G33" s="493">
        <f t="shared" si="1"/>
        <v>700</v>
      </c>
      <c r="H33" s="493"/>
      <c r="I33" s="1001"/>
      <c r="K33" s="489"/>
      <c r="L33" s="489"/>
    </row>
    <row r="34" spans="1:12" ht="24.75" customHeight="1" x14ac:dyDescent="0.2">
      <c r="A34" s="495">
        <v>10</v>
      </c>
      <c r="B34" s="986" t="s">
        <v>527</v>
      </c>
      <c r="C34" s="987"/>
      <c r="D34" s="492">
        <v>5240</v>
      </c>
      <c r="E34" s="493">
        <v>1912</v>
      </c>
      <c r="F34" s="493"/>
      <c r="G34" s="493">
        <f t="shared" si="1"/>
        <v>1912</v>
      </c>
      <c r="H34" s="493"/>
      <c r="I34" s="494" t="s">
        <v>528</v>
      </c>
      <c r="K34" s="489"/>
      <c r="L34" s="489"/>
    </row>
    <row r="35" spans="1:12" x14ac:dyDescent="0.2">
      <c r="A35" s="501">
        <v>11</v>
      </c>
      <c r="B35" s="991" t="s">
        <v>529</v>
      </c>
      <c r="C35" s="992"/>
      <c r="D35" s="492">
        <v>5240</v>
      </c>
      <c r="E35" s="493">
        <v>68088</v>
      </c>
      <c r="F35" s="493"/>
      <c r="G35" s="493">
        <f t="shared" si="1"/>
        <v>68088</v>
      </c>
      <c r="H35" s="493"/>
      <c r="I35" s="494" t="s">
        <v>528</v>
      </c>
      <c r="K35" s="489"/>
      <c r="L35" s="489"/>
    </row>
    <row r="36" spans="1:12" ht="27.75" customHeight="1" x14ac:dyDescent="0.2">
      <c r="A36" s="495">
        <v>12</v>
      </c>
      <c r="B36" s="986" t="s">
        <v>530</v>
      </c>
      <c r="C36" s="987"/>
      <c r="D36" s="492">
        <v>5250</v>
      </c>
      <c r="E36" s="493">
        <v>80000</v>
      </c>
      <c r="F36" s="493"/>
      <c r="G36" s="493">
        <f t="shared" si="1"/>
        <v>80000</v>
      </c>
      <c r="H36" s="493"/>
      <c r="I36" s="494" t="s">
        <v>531</v>
      </c>
      <c r="K36" s="489"/>
      <c r="L36" s="489"/>
    </row>
    <row r="37" spans="1:12" ht="26.25" customHeight="1" x14ac:dyDescent="0.2">
      <c r="A37" s="495">
        <v>13</v>
      </c>
      <c r="B37" s="986" t="s">
        <v>532</v>
      </c>
      <c r="C37" s="987"/>
      <c r="D37" s="492">
        <v>5250</v>
      </c>
      <c r="E37" s="493">
        <v>10000</v>
      </c>
      <c r="F37" s="493"/>
      <c r="G37" s="493">
        <f t="shared" si="1"/>
        <v>10000</v>
      </c>
      <c r="H37" s="493"/>
      <c r="I37" s="494" t="s">
        <v>533</v>
      </c>
      <c r="K37" s="489"/>
      <c r="L37" s="489"/>
    </row>
    <row r="38" spans="1:12" x14ac:dyDescent="0.2">
      <c r="A38" s="495">
        <v>14</v>
      </c>
      <c r="B38" s="986" t="s">
        <v>534</v>
      </c>
      <c r="C38" s="987"/>
      <c r="D38" s="492">
        <v>5110</v>
      </c>
      <c r="E38" s="493">
        <v>7000</v>
      </c>
      <c r="F38" s="493"/>
      <c r="G38" s="493">
        <f t="shared" si="1"/>
        <v>7000</v>
      </c>
      <c r="H38" s="493"/>
      <c r="I38" s="494" t="s">
        <v>514</v>
      </c>
      <c r="K38" s="489"/>
      <c r="L38" s="489"/>
    </row>
    <row r="39" spans="1:12" x14ac:dyDescent="0.2">
      <c r="A39" s="495">
        <v>15</v>
      </c>
      <c r="B39" s="986" t="s">
        <v>535</v>
      </c>
      <c r="C39" s="987"/>
      <c r="D39" s="492">
        <v>2261</v>
      </c>
      <c r="E39" s="493">
        <v>4000</v>
      </c>
      <c r="F39" s="493"/>
      <c r="G39" s="493">
        <f t="shared" si="1"/>
        <v>4000</v>
      </c>
      <c r="H39" s="493"/>
      <c r="I39" s="494" t="s">
        <v>514</v>
      </c>
      <c r="K39" s="489"/>
      <c r="L39" s="489"/>
    </row>
    <row r="40" spans="1:12" s="487" customFormat="1" x14ac:dyDescent="0.2">
      <c r="A40" s="481"/>
      <c r="B40" s="481"/>
      <c r="C40" s="481"/>
      <c r="D40" s="481"/>
      <c r="E40" s="481"/>
      <c r="F40" s="481"/>
      <c r="G40" s="481"/>
      <c r="H40" s="481"/>
      <c r="I40" s="481"/>
      <c r="J40" s="452"/>
      <c r="K40" s="489"/>
      <c r="L40" s="489"/>
    </row>
    <row r="41" spans="1:12" s="487" customFormat="1" x14ac:dyDescent="0.2">
      <c r="A41" s="973" t="s">
        <v>332</v>
      </c>
      <c r="B41" s="973"/>
      <c r="C41" s="973" t="s">
        <v>536</v>
      </c>
      <c r="D41" s="973"/>
      <c r="E41" s="973"/>
      <c r="F41" s="973"/>
      <c r="G41" s="973"/>
      <c r="H41" s="973"/>
      <c r="I41" s="973"/>
      <c r="J41" s="452"/>
      <c r="K41" s="489"/>
      <c r="L41" s="489"/>
    </row>
    <row r="42" spans="1:12" s="487" customFormat="1" x14ac:dyDescent="0.2">
      <c r="A42" s="973" t="s">
        <v>334</v>
      </c>
      <c r="B42" s="973"/>
      <c r="C42" s="974" t="s">
        <v>537</v>
      </c>
      <c r="D42" s="974"/>
      <c r="E42" s="974"/>
      <c r="F42" s="974"/>
      <c r="G42" s="974"/>
      <c r="H42" s="974"/>
      <c r="I42" s="974"/>
      <c r="J42" s="452"/>
      <c r="K42" s="489"/>
      <c r="L42" s="489"/>
    </row>
    <row r="43" spans="1:12" s="487" customFormat="1" ht="12" customHeight="1" x14ac:dyDescent="0.2">
      <c r="A43" s="975" t="s">
        <v>336</v>
      </c>
      <c r="B43" s="977" t="s">
        <v>337</v>
      </c>
      <c r="C43" s="978"/>
      <c r="D43" s="981" t="s">
        <v>338</v>
      </c>
      <c r="E43" s="956" t="s">
        <v>339</v>
      </c>
      <c r="F43" s="956" t="s">
        <v>340</v>
      </c>
      <c r="G43" s="956" t="s">
        <v>341</v>
      </c>
      <c r="H43" s="956" t="s">
        <v>316</v>
      </c>
      <c r="I43" s="943" t="s">
        <v>342</v>
      </c>
      <c r="J43" s="452"/>
      <c r="K43" s="489"/>
      <c r="L43" s="489"/>
    </row>
    <row r="44" spans="1:12" s="487" customFormat="1" ht="39.75" customHeight="1" x14ac:dyDescent="0.2">
      <c r="A44" s="976"/>
      <c r="B44" s="979"/>
      <c r="C44" s="980"/>
      <c r="D44" s="982"/>
      <c r="E44" s="957"/>
      <c r="F44" s="957"/>
      <c r="G44" s="957"/>
      <c r="H44" s="957"/>
      <c r="I44" s="945"/>
      <c r="J44" s="452"/>
      <c r="K44" s="489"/>
      <c r="L44" s="489"/>
    </row>
    <row r="45" spans="1:12" s="487" customFormat="1" x14ac:dyDescent="0.2">
      <c r="A45" s="983" t="s">
        <v>343</v>
      </c>
      <c r="B45" s="984"/>
      <c r="C45" s="985"/>
      <c r="D45" s="467"/>
      <c r="E45" s="467">
        <f>SUM(E46:E56)</f>
        <v>1766398</v>
      </c>
      <c r="F45" s="467">
        <f t="shared" ref="F45:G45" si="2">SUM(F46:F56)</f>
        <v>0</v>
      </c>
      <c r="G45" s="467">
        <f t="shared" si="2"/>
        <v>1766398</v>
      </c>
      <c r="H45" s="467"/>
      <c r="I45" s="467"/>
      <c r="J45" s="452"/>
      <c r="K45" s="489"/>
      <c r="L45" s="489"/>
    </row>
    <row r="46" spans="1:12" s="487" customFormat="1" x14ac:dyDescent="0.2">
      <c r="A46" s="502">
        <v>1</v>
      </c>
      <c r="B46" s="958" t="s">
        <v>538</v>
      </c>
      <c r="C46" s="959"/>
      <c r="D46" s="503">
        <v>3320</v>
      </c>
      <c r="E46" s="504">
        <v>1425000</v>
      </c>
      <c r="F46" s="504"/>
      <c r="G46" s="504">
        <f>SUM(E46:F46)</f>
        <v>1425000</v>
      </c>
      <c r="H46" s="504"/>
      <c r="I46" s="505" t="s">
        <v>539</v>
      </c>
      <c r="J46" s="452"/>
      <c r="K46" s="489"/>
      <c r="L46" s="489"/>
    </row>
    <row r="47" spans="1:12" s="487" customFormat="1" ht="26.25" customHeight="1" x14ac:dyDescent="0.2">
      <c r="A47" s="502">
        <v>2</v>
      </c>
      <c r="B47" s="958" t="s">
        <v>540</v>
      </c>
      <c r="C47" s="959"/>
      <c r="D47" s="503">
        <v>3310</v>
      </c>
      <c r="E47" s="504">
        <v>119097</v>
      </c>
      <c r="F47" s="504"/>
      <c r="G47" s="504">
        <f t="shared" ref="G47:G56" si="3">SUM(E47:F47)</f>
        <v>119097</v>
      </c>
      <c r="H47" s="504"/>
      <c r="I47" s="505" t="s">
        <v>539</v>
      </c>
      <c r="J47" s="452"/>
      <c r="K47" s="489"/>
      <c r="L47" s="489"/>
    </row>
    <row r="48" spans="1:12" s="487" customFormat="1" x14ac:dyDescent="0.2">
      <c r="A48" s="502">
        <v>3</v>
      </c>
      <c r="B48" s="958" t="s">
        <v>541</v>
      </c>
      <c r="C48" s="959"/>
      <c r="D48" s="503">
        <v>2232</v>
      </c>
      <c r="E48" s="504">
        <v>2200</v>
      </c>
      <c r="F48" s="504"/>
      <c r="G48" s="504">
        <f t="shared" si="3"/>
        <v>2200</v>
      </c>
      <c r="H48" s="504"/>
      <c r="I48" s="505" t="s">
        <v>539</v>
      </c>
      <c r="J48" s="452"/>
      <c r="K48" s="489"/>
      <c r="L48" s="489"/>
    </row>
    <row r="49" spans="1:12" s="487" customFormat="1" x14ac:dyDescent="0.2">
      <c r="A49" s="502">
        <v>4</v>
      </c>
      <c r="B49" s="958" t="s">
        <v>542</v>
      </c>
      <c r="C49" s="959"/>
      <c r="D49" s="503">
        <v>2390</v>
      </c>
      <c r="E49" s="504">
        <v>300</v>
      </c>
      <c r="F49" s="504"/>
      <c r="G49" s="504">
        <f t="shared" si="3"/>
        <v>300</v>
      </c>
      <c r="H49" s="504"/>
      <c r="I49" s="505" t="s">
        <v>539</v>
      </c>
      <c r="J49" s="452"/>
      <c r="K49" s="489"/>
      <c r="L49" s="489"/>
    </row>
    <row r="50" spans="1:12" s="487" customFormat="1" x14ac:dyDescent="0.2">
      <c r="A50" s="960">
        <v>5</v>
      </c>
      <c r="B50" s="963" t="s">
        <v>543</v>
      </c>
      <c r="C50" s="964"/>
      <c r="D50" s="492">
        <v>5240</v>
      </c>
      <c r="E50" s="493">
        <v>84779</v>
      </c>
      <c r="F50" s="493"/>
      <c r="G50" s="504">
        <f t="shared" si="3"/>
        <v>84779</v>
      </c>
      <c r="H50" s="493"/>
      <c r="I50" s="969" t="s">
        <v>544</v>
      </c>
      <c r="J50" s="452"/>
      <c r="K50" s="489"/>
      <c r="L50" s="489"/>
    </row>
    <row r="51" spans="1:12" s="487" customFormat="1" x14ac:dyDescent="0.2">
      <c r="A51" s="961"/>
      <c r="B51" s="965"/>
      <c r="C51" s="966"/>
      <c r="D51" s="492">
        <v>2239</v>
      </c>
      <c r="E51" s="493">
        <v>4900</v>
      </c>
      <c r="F51" s="493"/>
      <c r="G51" s="504">
        <f t="shared" si="3"/>
        <v>4900</v>
      </c>
      <c r="H51" s="493"/>
      <c r="I51" s="970"/>
      <c r="J51" s="452"/>
      <c r="K51" s="489"/>
      <c r="L51" s="489"/>
    </row>
    <row r="52" spans="1:12" s="487" customFormat="1" x14ac:dyDescent="0.2">
      <c r="A52" s="961"/>
      <c r="B52" s="965"/>
      <c r="C52" s="966"/>
      <c r="D52" s="492">
        <v>2390</v>
      </c>
      <c r="E52" s="493">
        <v>48400</v>
      </c>
      <c r="F52" s="493"/>
      <c r="G52" s="504">
        <f t="shared" si="3"/>
        <v>48400</v>
      </c>
      <c r="H52" s="493"/>
      <c r="I52" s="970"/>
      <c r="J52" s="452"/>
      <c r="K52" s="489"/>
      <c r="L52" s="489"/>
    </row>
    <row r="53" spans="1:12" s="487" customFormat="1" x14ac:dyDescent="0.2">
      <c r="A53" s="962"/>
      <c r="B53" s="967"/>
      <c r="C53" s="968"/>
      <c r="D53" s="492">
        <v>2259</v>
      </c>
      <c r="E53" s="493">
        <v>70299</v>
      </c>
      <c r="F53" s="493"/>
      <c r="G53" s="504">
        <f t="shared" si="3"/>
        <v>70299</v>
      </c>
      <c r="H53" s="493"/>
      <c r="I53" s="971"/>
      <c r="J53" s="452"/>
      <c r="K53" s="489"/>
      <c r="L53" s="489"/>
    </row>
    <row r="54" spans="1:12" s="487" customFormat="1" ht="12.75" x14ac:dyDescent="0.2">
      <c r="A54" s="502">
        <v>6</v>
      </c>
      <c r="B54" s="958" t="s">
        <v>545</v>
      </c>
      <c r="C54" s="972"/>
      <c r="D54" s="503">
        <v>2314</v>
      </c>
      <c r="E54" s="504">
        <v>3923</v>
      </c>
      <c r="F54" s="504"/>
      <c r="G54" s="504">
        <f t="shared" si="3"/>
        <v>3923</v>
      </c>
      <c r="H54" s="504"/>
      <c r="I54" s="505" t="s">
        <v>539</v>
      </c>
      <c r="K54" s="489"/>
      <c r="L54" s="489"/>
    </row>
    <row r="55" spans="1:12" s="487" customFormat="1" ht="12.75" x14ac:dyDescent="0.2">
      <c r="A55" s="502">
        <v>7</v>
      </c>
      <c r="B55" s="958" t="s">
        <v>546</v>
      </c>
      <c r="C55" s="972"/>
      <c r="D55" s="503">
        <v>2390</v>
      </c>
      <c r="E55" s="504">
        <v>2500</v>
      </c>
      <c r="F55" s="504"/>
      <c r="G55" s="504">
        <f t="shared" si="3"/>
        <v>2500</v>
      </c>
      <c r="H55" s="504"/>
      <c r="I55" s="505" t="s">
        <v>539</v>
      </c>
      <c r="K55" s="489"/>
      <c r="L55" s="489"/>
    </row>
    <row r="56" spans="1:12" s="487" customFormat="1" x14ac:dyDescent="0.2">
      <c r="A56" s="502">
        <v>8</v>
      </c>
      <c r="B56" s="958" t="s">
        <v>547</v>
      </c>
      <c r="C56" s="959"/>
      <c r="D56" s="492">
        <v>2279</v>
      </c>
      <c r="E56" s="504">
        <v>5000</v>
      </c>
      <c r="F56" s="504"/>
      <c r="G56" s="504">
        <f t="shared" si="3"/>
        <v>5000</v>
      </c>
      <c r="H56" s="504"/>
      <c r="I56" s="505" t="s">
        <v>539</v>
      </c>
      <c r="K56" s="489"/>
      <c r="L56" s="489"/>
    </row>
    <row r="57" spans="1:12" s="487" customFormat="1" x14ac:dyDescent="0.2">
      <c r="A57" s="506" t="s">
        <v>470</v>
      </c>
      <c r="B57" s="506"/>
      <c r="C57" s="506"/>
      <c r="D57" s="506"/>
      <c r="E57" s="506"/>
      <c r="F57" s="506"/>
      <c r="G57" s="506"/>
      <c r="H57" s="506"/>
      <c r="I57" s="506"/>
    </row>
    <row r="58" spans="1:12" s="487" customFormat="1" x14ac:dyDescent="0.2">
      <c r="A58" s="475" t="s">
        <v>478</v>
      </c>
      <c r="B58" s="506"/>
      <c r="C58" s="506"/>
      <c r="D58" s="506"/>
      <c r="E58" s="506"/>
      <c r="F58" s="506"/>
      <c r="G58" s="506"/>
      <c r="H58" s="506"/>
      <c r="I58" s="506"/>
    </row>
    <row r="59" spans="1:12" s="487" customFormat="1" x14ac:dyDescent="0.2">
      <c r="A59" s="452" t="s">
        <v>548</v>
      </c>
      <c r="B59" s="506"/>
      <c r="C59" s="506"/>
      <c r="D59" s="506"/>
      <c r="E59" s="506"/>
      <c r="F59" s="506"/>
      <c r="G59" s="506"/>
      <c r="H59" s="506"/>
      <c r="I59" s="506"/>
    </row>
    <row r="60" spans="1:12" s="487" customFormat="1" x14ac:dyDescent="0.2">
      <c r="A60" s="507" t="s">
        <v>549</v>
      </c>
      <c r="B60" s="506"/>
      <c r="C60" s="506"/>
      <c r="D60" s="506"/>
      <c r="E60" s="506"/>
      <c r="F60" s="506"/>
      <c r="G60" s="506"/>
      <c r="H60" s="506"/>
      <c r="I60" s="506"/>
    </row>
    <row r="61" spans="1:12" s="487" customFormat="1" x14ac:dyDescent="0.2">
      <c r="A61" s="452" t="s">
        <v>493</v>
      </c>
      <c r="B61" s="506"/>
      <c r="C61" s="506"/>
      <c r="D61" s="506"/>
      <c r="E61" s="506"/>
      <c r="F61" s="506"/>
      <c r="G61" s="506"/>
      <c r="H61" s="506"/>
      <c r="I61" s="506"/>
    </row>
    <row r="62" spans="1:12" s="487" customFormat="1" x14ac:dyDescent="0.2">
      <c r="A62" s="507" t="s">
        <v>494</v>
      </c>
      <c r="B62" s="506"/>
      <c r="C62" s="506"/>
      <c r="D62" s="506"/>
      <c r="E62" s="506"/>
      <c r="F62" s="506"/>
      <c r="G62" s="506"/>
      <c r="H62" s="506"/>
      <c r="I62" s="506"/>
    </row>
    <row r="63" spans="1:12" s="487" customFormat="1" x14ac:dyDescent="0.2">
      <c r="A63" s="507" t="s">
        <v>495</v>
      </c>
      <c r="B63" s="506"/>
      <c r="C63" s="506"/>
      <c r="D63" s="506"/>
      <c r="E63" s="506"/>
      <c r="F63" s="506"/>
      <c r="G63" s="506"/>
      <c r="H63" s="506"/>
      <c r="I63" s="506"/>
    </row>
    <row r="64" spans="1:12" s="487" customFormat="1" x14ac:dyDescent="0.2">
      <c r="A64" s="452" t="s">
        <v>550</v>
      </c>
      <c r="B64" s="506"/>
      <c r="C64" s="506"/>
      <c r="D64" s="506"/>
      <c r="E64" s="506"/>
      <c r="F64" s="506"/>
      <c r="G64" s="506"/>
      <c r="H64" s="506"/>
      <c r="I64" s="506"/>
    </row>
    <row r="65" spans="1:9" s="487" customFormat="1" x14ac:dyDescent="0.2">
      <c r="A65" s="507" t="s">
        <v>551</v>
      </c>
      <c r="B65" s="506"/>
      <c r="C65" s="506"/>
      <c r="D65" s="506"/>
      <c r="E65" s="506"/>
      <c r="F65" s="506"/>
      <c r="G65" s="506"/>
      <c r="H65" s="506"/>
      <c r="I65" s="506"/>
    </row>
    <row r="66" spans="1:9" s="487" customFormat="1" x14ac:dyDescent="0.2">
      <c r="A66" s="452" t="s">
        <v>552</v>
      </c>
      <c r="B66" s="506"/>
      <c r="C66" s="506"/>
      <c r="D66" s="506"/>
      <c r="E66" s="506"/>
      <c r="F66" s="506"/>
      <c r="G66" s="506"/>
      <c r="H66" s="506"/>
      <c r="I66" s="506"/>
    </row>
    <row r="67" spans="1:9" s="487" customFormat="1" x14ac:dyDescent="0.2">
      <c r="A67" s="507" t="s">
        <v>553</v>
      </c>
      <c r="B67" s="506"/>
      <c r="C67" s="506"/>
      <c r="D67" s="506"/>
      <c r="E67" s="506"/>
      <c r="F67" s="506"/>
      <c r="G67" s="506"/>
      <c r="H67" s="506"/>
      <c r="I67" s="506"/>
    </row>
    <row r="68" spans="1:9" s="487" customFormat="1" x14ac:dyDescent="0.2">
      <c r="A68" s="507" t="s">
        <v>554</v>
      </c>
      <c r="B68" s="506"/>
      <c r="C68" s="506"/>
      <c r="D68" s="506"/>
      <c r="E68" s="506"/>
      <c r="F68" s="506"/>
      <c r="G68" s="506"/>
      <c r="H68" s="506"/>
      <c r="I68" s="506"/>
    </row>
    <row r="69" spans="1:9" s="487" customFormat="1" x14ac:dyDescent="0.2">
      <c r="A69" s="452" t="s">
        <v>555</v>
      </c>
      <c r="B69" s="506"/>
      <c r="C69" s="506"/>
      <c r="D69" s="506"/>
      <c r="E69" s="506"/>
      <c r="F69" s="506"/>
      <c r="G69" s="506"/>
      <c r="H69" s="506"/>
      <c r="I69" s="506"/>
    </row>
    <row r="70" spans="1:9" s="487" customFormat="1" x14ac:dyDescent="0.2">
      <c r="A70" s="507" t="s">
        <v>556</v>
      </c>
      <c r="B70" s="506"/>
      <c r="C70" s="506"/>
      <c r="D70" s="506"/>
      <c r="E70" s="506"/>
      <c r="F70" s="506"/>
      <c r="G70" s="506"/>
      <c r="H70" s="506"/>
      <c r="I70" s="506"/>
    </row>
    <row r="71" spans="1:9" s="487" customFormat="1" x14ac:dyDescent="0.2">
      <c r="A71" s="507" t="s">
        <v>557</v>
      </c>
      <c r="B71" s="506"/>
      <c r="C71" s="506"/>
      <c r="D71" s="506"/>
      <c r="E71" s="506"/>
      <c r="F71" s="506"/>
      <c r="G71" s="506"/>
      <c r="H71" s="506"/>
      <c r="I71" s="506"/>
    </row>
    <row r="72" spans="1:9" s="487" customFormat="1" x14ac:dyDescent="0.2">
      <c r="A72" s="452" t="s">
        <v>558</v>
      </c>
      <c r="B72" s="506"/>
      <c r="C72" s="506"/>
      <c r="D72" s="506"/>
      <c r="E72" s="506"/>
      <c r="F72" s="506"/>
      <c r="G72" s="506"/>
      <c r="H72" s="506"/>
      <c r="I72" s="506"/>
    </row>
    <row r="73" spans="1:9" s="487" customFormat="1" x14ac:dyDescent="0.2">
      <c r="A73" s="507" t="s">
        <v>559</v>
      </c>
      <c r="B73" s="506"/>
      <c r="C73" s="506"/>
      <c r="D73" s="506"/>
      <c r="E73" s="506"/>
      <c r="F73" s="506"/>
      <c r="G73" s="506"/>
      <c r="H73" s="506"/>
      <c r="I73" s="506"/>
    </row>
    <row r="74" spans="1:9" s="487" customFormat="1" x14ac:dyDescent="0.2">
      <c r="A74" s="452" t="s">
        <v>560</v>
      </c>
      <c r="B74" s="506"/>
      <c r="C74" s="506"/>
      <c r="D74" s="506"/>
      <c r="E74" s="506"/>
      <c r="F74" s="506"/>
      <c r="G74" s="506"/>
      <c r="H74" s="506"/>
      <c r="I74" s="506"/>
    </row>
    <row r="75" spans="1:9" s="487" customFormat="1" x14ac:dyDescent="0.2">
      <c r="A75" s="507" t="s">
        <v>561</v>
      </c>
      <c r="B75" s="506"/>
      <c r="C75" s="506"/>
      <c r="D75" s="506"/>
      <c r="E75" s="506"/>
      <c r="F75" s="506"/>
      <c r="G75" s="506"/>
      <c r="H75" s="506"/>
      <c r="I75" s="506"/>
    </row>
    <row r="76" spans="1:9" s="487" customFormat="1" x14ac:dyDescent="0.2">
      <c r="A76" s="452" t="s">
        <v>562</v>
      </c>
      <c r="B76" s="506"/>
      <c r="C76" s="506"/>
      <c r="D76" s="506"/>
      <c r="E76" s="506"/>
      <c r="F76" s="506"/>
      <c r="G76" s="506"/>
      <c r="H76" s="506"/>
      <c r="I76" s="506"/>
    </row>
    <row r="77" spans="1:9" s="487" customFormat="1" x14ac:dyDescent="0.2">
      <c r="A77" s="507" t="s">
        <v>563</v>
      </c>
      <c r="B77" s="506"/>
      <c r="C77" s="506"/>
      <c r="D77" s="506"/>
      <c r="E77" s="506"/>
      <c r="F77" s="506"/>
      <c r="G77" s="506"/>
      <c r="H77" s="506"/>
      <c r="I77" s="506"/>
    </row>
    <row r="78" spans="1:9" s="487" customFormat="1" x14ac:dyDescent="0.2">
      <c r="A78" s="507" t="s">
        <v>564</v>
      </c>
      <c r="B78" s="506"/>
      <c r="C78" s="506"/>
      <c r="D78" s="506"/>
      <c r="E78" s="506"/>
      <c r="F78" s="506"/>
      <c r="G78" s="506"/>
      <c r="H78" s="506"/>
      <c r="I78" s="506"/>
    </row>
    <row r="79" spans="1:9" s="487" customFormat="1" x14ac:dyDescent="0.2">
      <c r="A79" s="452" t="s">
        <v>565</v>
      </c>
      <c r="B79" s="506"/>
      <c r="C79" s="506"/>
      <c r="D79" s="506"/>
      <c r="E79" s="506"/>
      <c r="F79" s="506"/>
      <c r="G79" s="506"/>
      <c r="H79" s="506"/>
      <c r="I79" s="506"/>
    </row>
    <row r="80" spans="1:9" s="487" customFormat="1" x14ac:dyDescent="0.2">
      <c r="A80" s="507" t="s">
        <v>566</v>
      </c>
      <c r="B80" s="506"/>
      <c r="C80" s="506"/>
      <c r="D80" s="506"/>
      <c r="E80" s="506"/>
      <c r="F80" s="506"/>
      <c r="G80" s="506"/>
      <c r="H80" s="506"/>
      <c r="I80" s="506"/>
    </row>
    <row r="81" spans="1:9" s="487" customFormat="1" x14ac:dyDescent="0.2">
      <c r="A81" s="452" t="s">
        <v>567</v>
      </c>
      <c r="B81" s="506"/>
      <c r="C81" s="506"/>
      <c r="D81" s="506"/>
      <c r="E81" s="506"/>
      <c r="F81" s="506"/>
      <c r="G81" s="506"/>
      <c r="H81" s="506"/>
      <c r="I81" s="506"/>
    </row>
    <row r="82" spans="1:9" s="487" customFormat="1" x14ac:dyDescent="0.2">
      <c r="A82" s="507" t="s">
        <v>568</v>
      </c>
      <c r="B82" s="506"/>
      <c r="C82" s="506"/>
      <c r="D82" s="506"/>
      <c r="E82" s="506"/>
      <c r="F82" s="506"/>
      <c r="G82" s="506"/>
      <c r="H82" s="506"/>
      <c r="I82" s="506"/>
    </row>
    <row r="83" spans="1:9" s="487" customFormat="1" x14ac:dyDescent="0.2">
      <c r="A83" s="452" t="s">
        <v>569</v>
      </c>
      <c r="B83" s="506"/>
      <c r="C83" s="506"/>
      <c r="D83" s="506"/>
      <c r="E83" s="506"/>
      <c r="F83" s="506"/>
      <c r="G83" s="506"/>
      <c r="H83" s="506"/>
      <c r="I83" s="506"/>
    </row>
    <row r="84" spans="1:9" s="487" customFormat="1" ht="11.25" customHeight="1" x14ac:dyDescent="0.2">
      <c r="A84" s="507" t="s">
        <v>570</v>
      </c>
      <c r="B84" s="506"/>
      <c r="C84" s="506"/>
      <c r="D84" s="506"/>
      <c r="E84" s="506"/>
      <c r="F84" s="506"/>
      <c r="G84" s="506"/>
      <c r="H84" s="506"/>
      <c r="I84" s="506"/>
    </row>
    <row r="85" spans="1:9" x14ac:dyDescent="0.2">
      <c r="A85" s="508"/>
      <c r="I85" s="508"/>
    </row>
  </sheetData>
  <sheetProtection algorithmName="SHA-512" hashValue="GLYkuRciW0KaOlbkTl5QD9yjZ/b4scfp39YauROXG4lvozMB+zKKyepJIrJ61VWr8DXoO6e6W5lp+d/c2mq0jw==" saltValue="85OjRzwPsLvjIvLPfy82IA==" spinCount="100000" sheet="1" objects="1" scenarios="1" selectLockedCells="1" selectUnlockedCells="1"/>
  <mergeCells count="65">
    <mergeCell ref="A8:B8"/>
    <mergeCell ref="A4:B4"/>
    <mergeCell ref="C4:I4"/>
    <mergeCell ref="A5:B5"/>
    <mergeCell ref="C5:I5"/>
    <mergeCell ref="A6:I6"/>
    <mergeCell ref="A9:B9"/>
    <mergeCell ref="C9:I9"/>
    <mergeCell ref="A10:B10"/>
    <mergeCell ref="C10:I10"/>
    <mergeCell ref="A11:A12"/>
    <mergeCell ref="B11:C12"/>
    <mergeCell ref="D11:D12"/>
    <mergeCell ref="E11:E12"/>
    <mergeCell ref="F11:F12"/>
    <mergeCell ref="G11:G12"/>
    <mergeCell ref="I22:I23"/>
    <mergeCell ref="H11:H12"/>
    <mergeCell ref="I11:I12"/>
    <mergeCell ref="A13:C13"/>
    <mergeCell ref="A14:A15"/>
    <mergeCell ref="B14:C15"/>
    <mergeCell ref="A16:A18"/>
    <mergeCell ref="B16:C18"/>
    <mergeCell ref="B19:C19"/>
    <mergeCell ref="B20:C20"/>
    <mergeCell ref="B21:C21"/>
    <mergeCell ref="A22:A23"/>
    <mergeCell ref="B22:C23"/>
    <mergeCell ref="B39:C39"/>
    <mergeCell ref="B24:C24"/>
    <mergeCell ref="A25:A27"/>
    <mergeCell ref="B25:C27"/>
    <mergeCell ref="I25:I27"/>
    <mergeCell ref="A28:A33"/>
    <mergeCell ref="B28:C33"/>
    <mergeCell ref="I28:I33"/>
    <mergeCell ref="B34:C34"/>
    <mergeCell ref="B35:C35"/>
    <mergeCell ref="B36:C36"/>
    <mergeCell ref="B37:C37"/>
    <mergeCell ref="B38:C38"/>
    <mergeCell ref="B48:C48"/>
    <mergeCell ref="A41:B41"/>
    <mergeCell ref="C41:I41"/>
    <mergeCell ref="A42:B42"/>
    <mergeCell ref="C42:I42"/>
    <mergeCell ref="A43:A44"/>
    <mergeCell ref="B43:C44"/>
    <mergeCell ref="D43:D44"/>
    <mergeCell ref="E43:E44"/>
    <mergeCell ref="F43:F44"/>
    <mergeCell ref="G43:G44"/>
    <mergeCell ref="H43:H44"/>
    <mergeCell ref="I43:I44"/>
    <mergeCell ref="A45:C45"/>
    <mergeCell ref="B46:C46"/>
    <mergeCell ref="B47:C47"/>
    <mergeCell ref="B56:C56"/>
    <mergeCell ref="B49:C49"/>
    <mergeCell ref="A50:A53"/>
    <mergeCell ref="B50:C53"/>
    <mergeCell ref="I50:I53"/>
    <mergeCell ref="B54:C54"/>
    <mergeCell ref="B55:C55"/>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116.pielikums Jūrmalas pilsētas domes
2017.gada 23.marta saistošajiem noteikumiem Nr.14
(protokols Nr.6, 9.punkts)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V315"/>
  <sheetViews>
    <sheetView showGridLines="0" view="pageLayout" zoomScaleNormal="100" workbookViewId="0">
      <selection activeCell="U6" sqref="U6"/>
    </sheetView>
  </sheetViews>
  <sheetFormatPr defaultRowHeight="15" outlineLevelCol="1" x14ac:dyDescent="0.25"/>
  <cols>
    <col min="1" max="1" width="10.42578125" style="6" customWidth="1"/>
    <col min="2" max="2" width="28" style="6" customWidth="1"/>
    <col min="3" max="3" width="8" style="6" customWidth="1"/>
    <col min="4" max="4" width="7.8554687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collapsed="1"/>
    <col min="18" max="16384" width="9.140625" style="1"/>
  </cols>
  <sheetData>
    <row r="1" spans="1:17" x14ac:dyDescent="0.25">
      <c r="A1" s="912" t="s">
        <v>396</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517"/>
    </row>
    <row r="3" spans="1:17" ht="12.75" customHeight="1" x14ac:dyDescent="0.25">
      <c r="A3" s="4" t="s">
        <v>0</v>
      </c>
      <c r="B3" s="5"/>
      <c r="C3" s="916" t="s">
        <v>397</v>
      </c>
      <c r="D3" s="916"/>
      <c r="E3" s="916"/>
      <c r="F3" s="916"/>
      <c r="G3" s="916"/>
      <c r="H3" s="916"/>
      <c r="I3" s="916"/>
      <c r="J3" s="916"/>
      <c r="K3" s="916"/>
      <c r="L3" s="916"/>
      <c r="M3" s="916"/>
      <c r="N3" s="916"/>
      <c r="O3" s="916"/>
      <c r="P3" s="917"/>
      <c r="Q3" s="517"/>
    </row>
    <row r="4" spans="1:17" ht="12.75" customHeight="1" x14ac:dyDescent="0.25">
      <c r="A4" s="4" t="s">
        <v>1</v>
      </c>
      <c r="B4" s="5"/>
      <c r="C4" s="916" t="s">
        <v>319</v>
      </c>
      <c r="D4" s="916"/>
      <c r="E4" s="916"/>
      <c r="F4" s="916"/>
      <c r="G4" s="916"/>
      <c r="H4" s="916"/>
      <c r="I4" s="916"/>
      <c r="J4" s="916"/>
      <c r="K4" s="916"/>
      <c r="L4" s="916"/>
      <c r="M4" s="916"/>
      <c r="N4" s="916"/>
      <c r="O4" s="916"/>
      <c r="P4" s="917"/>
      <c r="Q4" s="517"/>
    </row>
    <row r="5" spans="1:17" ht="12.75" customHeight="1" x14ac:dyDescent="0.25">
      <c r="A5" s="2" t="s">
        <v>2</v>
      </c>
      <c r="B5" s="3"/>
      <c r="C5" s="891" t="s">
        <v>320</v>
      </c>
      <c r="D5" s="891"/>
      <c r="E5" s="891"/>
      <c r="F5" s="891"/>
      <c r="G5" s="891"/>
      <c r="H5" s="891"/>
      <c r="I5" s="891"/>
      <c r="J5" s="891"/>
      <c r="K5" s="891"/>
      <c r="L5" s="891"/>
      <c r="M5" s="891"/>
      <c r="N5" s="891"/>
      <c r="O5" s="891"/>
      <c r="P5" s="892"/>
      <c r="Q5" s="517"/>
    </row>
    <row r="6" spans="1:17" ht="12.75" customHeight="1" x14ac:dyDescent="0.25">
      <c r="A6" s="2" t="s">
        <v>3</v>
      </c>
      <c r="B6" s="3"/>
      <c r="C6" s="891" t="s">
        <v>398</v>
      </c>
      <c r="D6" s="891"/>
      <c r="E6" s="891"/>
      <c r="F6" s="891"/>
      <c r="G6" s="891"/>
      <c r="H6" s="891"/>
      <c r="I6" s="891"/>
      <c r="J6" s="891"/>
      <c r="K6" s="891"/>
      <c r="L6" s="891"/>
      <c r="M6" s="891"/>
      <c r="N6" s="891"/>
      <c r="O6" s="891"/>
      <c r="P6" s="892"/>
      <c r="Q6" s="517"/>
    </row>
    <row r="7" spans="1:17" x14ac:dyDescent="0.25">
      <c r="A7" s="2" t="s">
        <v>4</v>
      </c>
      <c r="B7" s="3"/>
      <c r="C7" s="916" t="s">
        <v>399</v>
      </c>
      <c r="D7" s="916"/>
      <c r="E7" s="916"/>
      <c r="F7" s="916"/>
      <c r="G7" s="916"/>
      <c r="H7" s="916"/>
      <c r="I7" s="916"/>
      <c r="J7" s="916"/>
      <c r="K7" s="916"/>
      <c r="L7" s="916"/>
      <c r="M7" s="916"/>
      <c r="N7" s="916"/>
      <c r="O7" s="916"/>
      <c r="P7" s="917"/>
      <c r="Q7" s="517"/>
    </row>
    <row r="8" spans="1:17" ht="12.75" customHeight="1" x14ac:dyDescent="0.25">
      <c r="A8" s="7" t="s">
        <v>5</v>
      </c>
      <c r="B8" s="3"/>
      <c r="C8" s="918"/>
      <c r="D8" s="918"/>
      <c r="E8" s="918"/>
      <c r="F8" s="918"/>
      <c r="G8" s="918"/>
      <c r="H8" s="918"/>
      <c r="I8" s="918"/>
      <c r="J8" s="918"/>
      <c r="K8" s="918"/>
      <c r="L8" s="918"/>
      <c r="M8" s="918"/>
      <c r="N8" s="918"/>
      <c r="O8" s="918"/>
      <c r="P8" s="919"/>
      <c r="Q8" s="517"/>
    </row>
    <row r="9" spans="1:17" ht="12.75" customHeight="1" x14ac:dyDescent="0.25">
      <c r="A9" s="2"/>
      <c r="B9" s="3" t="s">
        <v>6</v>
      </c>
      <c r="C9" s="891" t="s">
        <v>400</v>
      </c>
      <c r="D9" s="891"/>
      <c r="E9" s="891"/>
      <c r="F9" s="891"/>
      <c r="G9" s="891"/>
      <c r="H9" s="891"/>
      <c r="I9" s="891"/>
      <c r="J9" s="891"/>
      <c r="K9" s="891"/>
      <c r="L9" s="891"/>
      <c r="M9" s="891"/>
      <c r="N9" s="891"/>
      <c r="O9" s="891"/>
      <c r="P9" s="892"/>
      <c r="Q9" s="517"/>
    </row>
    <row r="10" spans="1:17" ht="12.75" customHeight="1" x14ac:dyDescent="0.25">
      <c r="A10" s="2"/>
      <c r="B10" s="3" t="s">
        <v>7</v>
      </c>
      <c r="C10" s="891"/>
      <c r="D10" s="891"/>
      <c r="E10" s="891"/>
      <c r="F10" s="891"/>
      <c r="G10" s="891"/>
      <c r="H10" s="891"/>
      <c r="I10" s="891"/>
      <c r="J10" s="891"/>
      <c r="K10" s="891"/>
      <c r="L10" s="891"/>
      <c r="M10" s="891"/>
      <c r="N10" s="891"/>
      <c r="O10" s="891"/>
      <c r="P10" s="892"/>
      <c r="Q10" s="517"/>
    </row>
    <row r="11" spans="1:17" ht="12.75" customHeight="1" x14ac:dyDescent="0.25">
      <c r="A11" s="2"/>
      <c r="B11" s="3" t="s">
        <v>8</v>
      </c>
      <c r="C11" s="918"/>
      <c r="D11" s="918"/>
      <c r="E11" s="918"/>
      <c r="F11" s="918"/>
      <c r="G11" s="918"/>
      <c r="H11" s="918"/>
      <c r="I11" s="918"/>
      <c r="J11" s="918"/>
      <c r="K11" s="918"/>
      <c r="L11" s="918"/>
      <c r="M11" s="918"/>
      <c r="N11" s="918"/>
      <c r="O11" s="918"/>
      <c r="P11" s="919"/>
      <c r="Q11" s="517"/>
    </row>
    <row r="12" spans="1:17" ht="12.75" customHeight="1" x14ac:dyDescent="0.25">
      <c r="A12" s="2"/>
      <c r="B12" s="3" t="s">
        <v>9</v>
      </c>
      <c r="C12" s="891" t="s">
        <v>401</v>
      </c>
      <c r="D12" s="891"/>
      <c r="E12" s="891"/>
      <c r="F12" s="891"/>
      <c r="G12" s="891"/>
      <c r="H12" s="891"/>
      <c r="I12" s="891"/>
      <c r="J12" s="891"/>
      <c r="K12" s="891"/>
      <c r="L12" s="891"/>
      <c r="M12" s="891"/>
      <c r="N12" s="891"/>
      <c r="O12" s="891"/>
      <c r="P12" s="892"/>
      <c r="Q12" s="517"/>
    </row>
    <row r="13" spans="1:17" ht="12.75" customHeight="1" x14ac:dyDescent="0.25">
      <c r="A13" s="2"/>
      <c r="B13" s="3" t="s">
        <v>10</v>
      </c>
      <c r="C13" s="891"/>
      <c r="D13" s="891"/>
      <c r="E13" s="891"/>
      <c r="F13" s="891"/>
      <c r="G13" s="891"/>
      <c r="H13" s="891"/>
      <c r="I13" s="891"/>
      <c r="J13" s="891"/>
      <c r="K13" s="891"/>
      <c r="L13" s="891"/>
      <c r="M13" s="891"/>
      <c r="N13" s="891"/>
      <c r="O13" s="891"/>
      <c r="P13" s="892"/>
      <c r="Q13" s="517"/>
    </row>
    <row r="14" spans="1:17" ht="12.75" customHeight="1" x14ac:dyDescent="0.25">
      <c r="A14" s="8"/>
      <c r="B14" s="9"/>
      <c r="C14" s="10"/>
      <c r="D14" s="10"/>
      <c r="E14" s="10"/>
      <c r="F14" s="10"/>
      <c r="G14" s="10"/>
      <c r="H14" s="10"/>
      <c r="I14" s="10"/>
      <c r="J14" s="10"/>
      <c r="K14" s="10"/>
      <c r="L14" s="10"/>
      <c r="M14" s="10"/>
      <c r="N14" s="10"/>
      <c r="O14" s="10"/>
      <c r="P14" s="11"/>
      <c r="Q14" s="517"/>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860"/>
      <c r="Q15" s="332"/>
    </row>
    <row r="16" spans="1:17" s="12" customFormat="1" ht="12.75" customHeight="1" x14ac:dyDescent="0.25">
      <c r="A16" s="894"/>
      <c r="B16" s="897"/>
      <c r="C16" s="924" t="s">
        <v>13</v>
      </c>
      <c r="D16" s="922" t="s">
        <v>309</v>
      </c>
      <c r="E16" s="887" t="s">
        <v>311</v>
      </c>
      <c r="F16" s="930" t="s">
        <v>14</v>
      </c>
      <c r="G16" s="904" t="s">
        <v>310</v>
      </c>
      <c r="H16" s="887" t="s">
        <v>317</v>
      </c>
      <c r="I16" s="928" t="s">
        <v>15</v>
      </c>
      <c r="J16" s="922" t="s">
        <v>312</v>
      </c>
      <c r="K16" s="887" t="s">
        <v>313</v>
      </c>
      <c r="L16" s="926" t="s">
        <v>16</v>
      </c>
      <c r="M16" s="910" t="s">
        <v>314</v>
      </c>
      <c r="N16" s="887" t="s">
        <v>315</v>
      </c>
      <c r="O16" s="889" t="s">
        <v>17</v>
      </c>
      <c r="P16" s="894" t="s">
        <v>316</v>
      </c>
      <c r="Q16" s="332"/>
    </row>
    <row r="17" spans="1:19" s="13" customFormat="1" ht="56.25" customHeight="1" thickBot="1" x14ac:dyDescent="0.3">
      <c r="A17" s="895"/>
      <c r="B17" s="897"/>
      <c r="C17" s="925"/>
      <c r="D17" s="923"/>
      <c r="E17" s="888"/>
      <c r="F17" s="931"/>
      <c r="G17" s="905"/>
      <c r="H17" s="888"/>
      <c r="I17" s="929"/>
      <c r="J17" s="923"/>
      <c r="K17" s="888"/>
      <c r="L17" s="927"/>
      <c r="M17" s="911"/>
      <c r="N17" s="888"/>
      <c r="O17" s="890"/>
      <c r="P17" s="895"/>
      <c r="Q17" s="330"/>
    </row>
    <row r="18" spans="1:19" s="13" customFormat="1" ht="9.75" customHeight="1" thickTop="1" x14ac:dyDescent="0.25">
      <c r="A18" s="14" t="s">
        <v>18</v>
      </c>
      <c r="B18" s="14">
        <v>2</v>
      </c>
      <c r="C18" s="181">
        <v>3</v>
      </c>
      <c r="D18" s="124">
        <v>4</v>
      </c>
      <c r="E18" s="15">
        <v>5</v>
      </c>
      <c r="F18" s="401">
        <v>6</v>
      </c>
      <c r="G18" s="208">
        <v>7</v>
      </c>
      <c r="H18" s="15">
        <v>8</v>
      </c>
      <c r="I18" s="141">
        <v>9</v>
      </c>
      <c r="J18" s="124">
        <v>10</v>
      </c>
      <c r="K18" s="15">
        <v>11</v>
      </c>
      <c r="L18" s="401">
        <v>12</v>
      </c>
      <c r="M18" s="208">
        <v>13</v>
      </c>
      <c r="N18" s="15">
        <v>14</v>
      </c>
      <c r="O18" s="401">
        <v>15</v>
      </c>
      <c r="P18" s="14">
        <v>16</v>
      </c>
      <c r="Q18" s="330"/>
    </row>
    <row r="19" spans="1:19" s="19" customFormat="1" ht="12" x14ac:dyDescent="0.25">
      <c r="A19" s="16"/>
      <c r="B19" s="17" t="s">
        <v>19</v>
      </c>
      <c r="C19" s="182"/>
      <c r="D19" s="244"/>
      <c r="E19" s="18"/>
      <c r="F19" s="402"/>
      <c r="G19" s="209"/>
      <c r="H19" s="18"/>
      <c r="I19" s="142"/>
      <c r="J19" s="244"/>
      <c r="K19" s="18"/>
      <c r="L19" s="402"/>
      <c r="M19" s="209"/>
      <c r="N19" s="18"/>
      <c r="O19" s="402"/>
      <c r="P19" s="290"/>
    </row>
    <row r="20" spans="1:19" s="19" customFormat="1" ht="12.75" thickBot="1" x14ac:dyDescent="0.3">
      <c r="A20" s="20"/>
      <c r="B20" s="21" t="s">
        <v>20</v>
      </c>
      <c r="C20" s="183">
        <f>SUM(F20,I20,L20,O20)</f>
        <v>367897</v>
      </c>
      <c r="D20" s="125">
        <f>SUM(D21,D24,D25,D41,D42)</f>
        <v>357496</v>
      </c>
      <c r="E20" s="22">
        <f>SUM(E21,E24,E25,E41,E42)</f>
        <v>8501</v>
      </c>
      <c r="F20" s="403">
        <f>SUM(F21,F24,F25,F41,F42)</f>
        <v>365997</v>
      </c>
      <c r="G20" s="210">
        <f t="shared" ref="G20:O20" si="0">SUM(G21,G24,G25,G41,G42)</f>
        <v>0</v>
      </c>
      <c r="H20" s="22">
        <f t="shared" si="0"/>
        <v>0</v>
      </c>
      <c r="I20" s="270">
        <f t="shared" si="0"/>
        <v>0</v>
      </c>
      <c r="J20" s="125">
        <f>SUM(J21,J26,J42)</f>
        <v>1900</v>
      </c>
      <c r="K20" s="22">
        <f t="shared" ref="K20:L20" si="1">SUM(K21,K26,K42)</f>
        <v>0</v>
      </c>
      <c r="L20" s="403">
        <f t="shared" si="1"/>
        <v>1900</v>
      </c>
      <c r="M20" s="210">
        <f t="shared" si="0"/>
        <v>0</v>
      </c>
      <c r="N20" s="22">
        <f t="shared" si="0"/>
        <v>0</v>
      </c>
      <c r="O20" s="403">
        <f t="shared" si="0"/>
        <v>0</v>
      </c>
      <c r="P20" s="404"/>
      <c r="Q20" s="182"/>
      <c r="R20" s="405"/>
      <c r="S20" s="405"/>
    </row>
    <row r="21" spans="1:19" ht="15.75" hidden="1" thickTop="1" x14ac:dyDescent="0.25">
      <c r="A21" s="23"/>
      <c r="B21" s="24" t="s">
        <v>21</v>
      </c>
      <c r="C21" s="184">
        <f t="shared" ref="C21" si="2">SUM(F21,I21,L21,O21)</f>
        <v>0</v>
      </c>
      <c r="D21" s="126">
        <f>SUM(D22:D23)</f>
        <v>0</v>
      </c>
      <c r="E21" s="25">
        <f t="shared" ref="E21" si="3">SUM(E22:E23)</f>
        <v>0</v>
      </c>
      <c r="F21" s="165">
        <f>SUM(F22:F23)</f>
        <v>0</v>
      </c>
      <c r="G21" s="211">
        <f t="shared" ref="G21:O21" si="4">SUM(G22:G23)</f>
        <v>0</v>
      </c>
      <c r="H21" s="25">
        <f t="shared" si="4"/>
        <v>0</v>
      </c>
      <c r="I21" s="271">
        <f t="shared" si="4"/>
        <v>0</v>
      </c>
      <c r="J21" s="126">
        <f>SUM(J22:J23)</f>
        <v>0</v>
      </c>
      <c r="K21" s="25">
        <f t="shared" si="4"/>
        <v>0</v>
      </c>
      <c r="L21" s="165">
        <f t="shared" si="4"/>
        <v>0</v>
      </c>
      <c r="M21" s="211">
        <f>SUM(M22:M23)</f>
        <v>0</v>
      </c>
      <c r="N21" s="25">
        <f t="shared" si="4"/>
        <v>0</v>
      </c>
      <c r="O21" s="271">
        <f t="shared" si="4"/>
        <v>0</v>
      </c>
      <c r="P21" s="406"/>
      <c r="R21" s="405"/>
      <c r="S21" s="405"/>
    </row>
    <row r="22" spans="1:19" ht="15.75" hidden="1" thickTop="1" x14ac:dyDescent="0.25">
      <c r="A22" s="26"/>
      <c r="B22" s="27" t="s">
        <v>22</v>
      </c>
      <c r="C22" s="185">
        <f>SUM(F22,I22,L22,O22)</f>
        <v>0</v>
      </c>
      <c r="D22" s="245"/>
      <c r="E22" s="28"/>
      <c r="F22" s="166">
        <f>D22+E22</f>
        <v>0</v>
      </c>
      <c r="G22" s="212"/>
      <c r="H22" s="28"/>
      <c r="I22" s="143">
        <f>G22+H22</f>
        <v>0</v>
      </c>
      <c r="J22" s="245"/>
      <c r="K22" s="28"/>
      <c r="L22" s="166">
        <f>J22+K22</f>
        <v>0</v>
      </c>
      <c r="M22" s="212"/>
      <c r="N22" s="28"/>
      <c r="O22" s="143">
        <f t="shared" ref="O22" si="5">M22+N22</f>
        <v>0</v>
      </c>
      <c r="P22" s="293"/>
      <c r="R22" s="405"/>
      <c r="S22" s="405"/>
    </row>
    <row r="23" spans="1:19" ht="15.75" hidden="1" thickTop="1" x14ac:dyDescent="0.25">
      <c r="A23" s="29"/>
      <c r="B23" s="30" t="s">
        <v>23</v>
      </c>
      <c r="C23" s="186">
        <f t="shared" ref="C23" si="6">SUM(F23,I23,L23,O23)</f>
        <v>0</v>
      </c>
      <c r="D23" s="246"/>
      <c r="E23" s="31"/>
      <c r="F23" s="247">
        <f t="shared" ref="F23:F24" si="7">D23+E23</f>
        <v>0</v>
      </c>
      <c r="G23" s="213"/>
      <c r="H23" s="31"/>
      <c r="I23" s="272">
        <f t="shared" ref="I23:I24" si="8">G23+H23</f>
        <v>0</v>
      </c>
      <c r="J23" s="246"/>
      <c r="K23" s="31"/>
      <c r="L23" s="247">
        <f>J23+K23</f>
        <v>0</v>
      </c>
      <c r="M23" s="213"/>
      <c r="N23" s="31"/>
      <c r="O23" s="144">
        <f>M23+N23</f>
        <v>0</v>
      </c>
      <c r="P23" s="333"/>
      <c r="R23" s="405"/>
      <c r="S23" s="405"/>
    </row>
    <row r="24" spans="1:19" s="19" customFormat="1" ht="25.5" thickTop="1" thickBot="1" x14ac:dyDescent="0.3">
      <c r="A24" s="32">
        <v>19300</v>
      </c>
      <c r="B24" s="32" t="s">
        <v>24</v>
      </c>
      <c r="C24" s="187">
        <f>SUM(F24,I24)</f>
        <v>365997</v>
      </c>
      <c r="D24" s="248">
        <f>D50</f>
        <v>357496</v>
      </c>
      <c r="E24" s="33">
        <f>E50</f>
        <v>8501</v>
      </c>
      <c r="F24" s="694">
        <f t="shared" si="7"/>
        <v>365997</v>
      </c>
      <c r="G24" s="214"/>
      <c r="H24" s="33"/>
      <c r="I24" s="273">
        <f t="shared" si="8"/>
        <v>0</v>
      </c>
      <c r="J24" s="289" t="s">
        <v>25</v>
      </c>
      <c r="K24" s="410" t="s">
        <v>25</v>
      </c>
      <c r="L24" s="411" t="s">
        <v>25</v>
      </c>
      <c r="M24" s="282" t="s">
        <v>25</v>
      </c>
      <c r="N24" s="145" t="s">
        <v>25</v>
      </c>
      <c r="O24" s="411" t="s">
        <v>25</v>
      </c>
      <c r="P24" s="412"/>
      <c r="Q24" s="182"/>
      <c r="R24" s="405"/>
      <c r="S24" s="405"/>
    </row>
    <row r="25" spans="1:19" s="19" customFormat="1" ht="24.75" hidden="1" thickTop="1" x14ac:dyDescent="0.25">
      <c r="A25" s="118"/>
      <c r="B25" s="34" t="s">
        <v>26</v>
      </c>
      <c r="C25" s="188">
        <f>SUM(F25)</f>
        <v>0</v>
      </c>
      <c r="D25" s="249"/>
      <c r="E25" s="76"/>
      <c r="F25" s="450">
        <f>D25+E25</f>
        <v>0</v>
      </c>
      <c r="G25" s="215" t="s">
        <v>25</v>
      </c>
      <c r="H25" s="35" t="s">
        <v>25</v>
      </c>
      <c r="I25" s="119" t="s">
        <v>25</v>
      </c>
      <c r="J25" s="250" t="s">
        <v>25</v>
      </c>
      <c r="K25" s="35" t="s">
        <v>25</v>
      </c>
      <c r="L25" s="167" t="s">
        <v>25</v>
      </c>
      <c r="M25" s="283" t="s">
        <v>25</v>
      </c>
      <c r="N25" s="119" t="s">
        <v>25</v>
      </c>
      <c r="O25" s="119" t="s">
        <v>25</v>
      </c>
      <c r="P25" s="414"/>
      <c r="R25" s="405"/>
      <c r="S25" s="405"/>
    </row>
    <row r="26" spans="1:19" s="19" customFormat="1" ht="23.25" customHeight="1" thickTop="1" x14ac:dyDescent="0.25">
      <c r="A26" s="34">
        <v>21300</v>
      </c>
      <c r="B26" s="34" t="s">
        <v>27</v>
      </c>
      <c r="C26" s="188">
        <f>SUM(L26)</f>
        <v>1900</v>
      </c>
      <c r="D26" s="250" t="s">
        <v>25</v>
      </c>
      <c r="E26" s="35" t="s">
        <v>25</v>
      </c>
      <c r="F26" s="167" t="s">
        <v>25</v>
      </c>
      <c r="G26" s="215" t="s">
        <v>25</v>
      </c>
      <c r="H26" s="35" t="s">
        <v>25</v>
      </c>
      <c r="I26" s="119" t="s">
        <v>25</v>
      </c>
      <c r="J26" s="127">
        <f>SUM(J27,J31,J33,J36)</f>
        <v>1900</v>
      </c>
      <c r="K26" s="36">
        <f t="shared" ref="K26" si="9">SUM(K27,K31,K33,K36)</f>
        <v>0</v>
      </c>
      <c r="L26" s="174">
        <f>SUM(L27,L31,L33,L36)</f>
        <v>1900</v>
      </c>
      <c r="M26" s="283" t="s">
        <v>25</v>
      </c>
      <c r="N26" s="119" t="s">
        <v>25</v>
      </c>
      <c r="O26" s="167" t="s">
        <v>25</v>
      </c>
      <c r="P26" s="414"/>
      <c r="Q26" s="182"/>
      <c r="R26" s="405"/>
      <c r="S26" s="405"/>
    </row>
    <row r="27" spans="1:19" s="19" customFormat="1" ht="24" hidden="1" x14ac:dyDescent="0.25">
      <c r="A27" s="37">
        <v>21350</v>
      </c>
      <c r="B27" s="34" t="s">
        <v>28</v>
      </c>
      <c r="C27" s="188">
        <f t="shared" ref="C27:C40" si="10">SUM(L27)</f>
        <v>0</v>
      </c>
      <c r="D27" s="250" t="s">
        <v>25</v>
      </c>
      <c r="E27" s="35" t="s">
        <v>25</v>
      </c>
      <c r="F27" s="167" t="s">
        <v>25</v>
      </c>
      <c r="G27" s="215" t="s">
        <v>25</v>
      </c>
      <c r="H27" s="35" t="s">
        <v>25</v>
      </c>
      <c r="I27" s="119" t="s">
        <v>25</v>
      </c>
      <c r="J27" s="127">
        <f>SUM(J28:J30)</f>
        <v>0</v>
      </c>
      <c r="K27" s="36">
        <f t="shared" ref="K27" si="11">SUM(K28:K30)</f>
        <v>0</v>
      </c>
      <c r="L27" s="174">
        <f>SUM(L28:L30)</f>
        <v>0</v>
      </c>
      <c r="M27" s="283" t="s">
        <v>25</v>
      </c>
      <c r="N27" s="119" t="s">
        <v>25</v>
      </c>
      <c r="O27" s="119" t="s">
        <v>25</v>
      </c>
      <c r="P27" s="414"/>
      <c r="R27" s="405"/>
      <c r="S27" s="405"/>
    </row>
    <row r="28" spans="1:19" hidden="1" x14ac:dyDescent="0.25">
      <c r="A28" s="26">
        <v>21351</v>
      </c>
      <c r="B28" s="38" t="s">
        <v>29</v>
      </c>
      <c r="C28" s="189">
        <f t="shared" si="10"/>
        <v>0</v>
      </c>
      <c r="D28" s="251" t="s">
        <v>25</v>
      </c>
      <c r="E28" s="39" t="s">
        <v>25</v>
      </c>
      <c r="F28" s="415" t="s">
        <v>25</v>
      </c>
      <c r="G28" s="216" t="s">
        <v>25</v>
      </c>
      <c r="H28" s="39" t="s">
        <v>25</v>
      </c>
      <c r="I28" s="146" t="s">
        <v>25</v>
      </c>
      <c r="J28" s="251"/>
      <c r="K28" s="417"/>
      <c r="L28" s="89">
        <f t="shared" ref="L28:L30" si="12">J28+K28</f>
        <v>0</v>
      </c>
      <c r="M28" s="284" t="s">
        <v>25</v>
      </c>
      <c r="N28" s="146" t="s">
        <v>25</v>
      </c>
      <c r="O28" s="146" t="s">
        <v>25</v>
      </c>
      <c r="P28" s="418"/>
      <c r="R28" s="405"/>
      <c r="S28" s="405"/>
    </row>
    <row r="29" spans="1:19" hidden="1" x14ac:dyDescent="0.25">
      <c r="A29" s="29">
        <v>21352</v>
      </c>
      <c r="B29" s="41" t="s">
        <v>30</v>
      </c>
      <c r="C29" s="190">
        <f t="shared" si="10"/>
        <v>0</v>
      </c>
      <c r="D29" s="252" t="s">
        <v>25</v>
      </c>
      <c r="E29" s="42" t="s">
        <v>25</v>
      </c>
      <c r="F29" s="419" t="s">
        <v>25</v>
      </c>
      <c r="G29" s="217" t="s">
        <v>25</v>
      </c>
      <c r="H29" s="42" t="s">
        <v>25</v>
      </c>
      <c r="I29" s="147" t="s">
        <v>25</v>
      </c>
      <c r="J29" s="252"/>
      <c r="K29" s="421"/>
      <c r="L29" s="88">
        <f t="shared" si="12"/>
        <v>0</v>
      </c>
      <c r="M29" s="285" t="s">
        <v>25</v>
      </c>
      <c r="N29" s="147" t="s">
        <v>25</v>
      </c>
      <c r="O29" s="147" t="s">
        <v>25</v>
      </c>
      <c r="P29" s="422"/>
      <c r="R29" s="405"/>
      <c r="S29" s="405"/>
    </row>
    <row r="30" spans="1:19" ht="24" hidden="1" x14ac:dyDescent="0.25">
      <c r="A30" s="29">
        <v>21359</v>
      </c>
      <c r="B30" s="41" t="s">
        <v>31</v>
      </c>
      <c r="C30" s="190">
        <f t="shared" si="10"/>
        <v>0</v>
      </c>
      <c r="D30" s="252" t="s">
        <v>25</v>
      </c>
      <c r="E30" s="42" t="s">
        <v>25</v>
      </c>
      <c r="F30" s="419" t="s">
        <v>25</v>
      </c>
      <c r="G30" s="217" t="s">
        <v>25</v>
      </c>
      <c r="H30" s="42" t="s">
        <v>25</v>
      </c>
      <c r="I30" s="147" t="s">
        <v>25</v>
      </c>
      <c r="J30" s="252"/>
      <c r="K30" s="421"/>
      <c r="L30" s="88">
        <f t="shared" si="12"/>
        <v>0</v>
      </c>
      <c r="M30" s="285" t="s">
        <v>25</v>
      </c>
      <c r="N30" s="147" t="s">
        <v>25</v>
      </c>
      <c r="O30" s="147" t="s">
        <v>25</v>
      </c>
      <c r="P30" s="422"/>
      <c r="R30" s="405"/>
      <c r="S30" s="405"/>
    </row>
    <row r="31" spans="1:19" s="19" customFormat="1" ht="36" hidden="1" x14ac:dyDescent="0.25">
      <c r="A31" s="37">
        <v>21370</v>
      </c>
      <c r="B31" s="34" t="s">
        <v>32</v>
      </c>
      <c r="C31" s="188">
        <f t="shared" si="10"/>
        <v>0</v>
      </c>
      <c r="D31" s="250" t="s">
        <v>25</v>
      </c>
      <c r="E31" s="35" t="s">
        <v>25</v>
      </c>
      <c r="F31" s="167" t="s">
        <v>25</v>
      </c>
      <c r="G31" s="215" t="s">
        <v>25</v>
      </c>
      <c r="H31" s="35" t="s">
        <v>25</v>
      </c>
      <c r="I31" s="119" t="s">
        <v>25</v>
      </c>
      <c r="J31" s="127">
        <f>SUM(J32)</f>
        <v>0</v>
      </c>
      <c r="K31" s="36">
        <f t="shared" ref="K31" si="13">SUM(K32)</f>
        <v>0</v>
      </c>
      <c r="L31" s="174">
        <f>SUM(L32)</f>
        <v>0</v>
      </c>
      <c r="M31" s="283" t="s">
        <v>25</v>
      </c>
      <c r="N31" s="119" t="s">
        <v>25</v>
      </c>
      <c r="O31" s="119" t="s">
        <v>25</v>
      </c>
      <c r="P31" s="414"/>
      <c r="R31" s="405"/>
      <c r="S31" s="405"/>
    </row>
    <row r="32" spans="1:19" ht="36" hidden="1" x14ac:dyDescent="0.25">
      <c r="A32" s="44">
        <v>21379</v>
      </c>
      <c r="B32" s="45" t="s">
        <v>33</v>
      </c>
      <c r="C32" s="191">
        <f t="shared" si="10"/>
        <v>0</v>
      </c>
      <c r="D32" s="253" t="s">
        <v>25</v>
      </c>
      <c r="E32" s="46" t="s">
        <v>25</v>
      </c>
      <c r="F32" s="423" t="s">
        <v>25</v>
      </c>
      <c r="G32" s="218" t="s">
        <v>25</v>
      </c>
      <c r="H32" s="46" t="s">
        <v>25</v>
      </c>
      <c r="I32" s="148" t="s">
        <v>25</v>
      </c>
      <c r="J32" s="253"/>
      <c r="K32" s="425"/>
      <c r="L32" s="179">
        <f>J32+K32</f>
        <v>0</v>
      </c>
      <c r="M32" s="286" t="s">
        <v>25</v>
      </c>
      <c r="N32" s="148" t="s">
        <v>25</v>
      </c>
      <c r="O32" s="148" t="s">
        <v>25</v>
      </c>
      <c r="P32" s="427"/>
      <c r="R32" s="405"/>
      <c r="S32" s="405"/>
    </row>
    <row r="33" spans="1:19" s="19" customFormat="1" ht="12" hidden="1" x14ac:dyDescent="0.25">
      <c r="A33" s="37">
        <v>21380</v>
      </c>
      <c r="B33" s="34" t="s">
        <v>34</v>
      </c>
      <c r="C33" s="188">
        <f t="shared" si="10"/>
        <v>0</v>
      </c>
      <c r="D33" s="250" t="s">
        <v>25</v>
      </c>
      <c r="E33" s="35" t="s">
        <v>25</v>
      </c>
      <c r="F33" s="167" t="s">
        <v>25</v>
      </c>
      <c r="G33" s="215" t="s">
        <v>25</v>
      </c>
      <c r="H33" s="35" t="s">
        <v>25</v>
      </c>
      <c r="I33" s="119" t="s">
        <v>25</v>
      </c>
      <c r="J33" s="127">
        <f>SUM(J34:J35)</f>
        <v>0</v>
      </c>
      <c r="K33" s="36">
        <f t="shared" ref="K33" si="14">SUM(K34:K35)</f>
        <v>0</v>
      </c>
      <c r="L33" s="174">
        <f>SUM(L34:L35)</f>
        <v>0</v>
      </c>
      <c r="M33" s="283" t="s">
        <v>25</v>
      </c>
      <c r="N33" s="119" t="s">
        <v>25</v>
      </c>
      <c r="O33" s="119" t="s">
        <v>25</v>
      </c>
      <c r="P33" s="414"/>
      <c r="R33" s="405"/>
      <c r="S33" s="405"/>
    </row>
    <row r="34" spans="1:19" hidden="1" x14ac:dyDescent="0.25">
      <c r="A34" s="27">
        <v>21381</v>
      </c>
      <c r="B34" s="38" t="s">
        <v>35</v>
      </c>
      <c r="C34" s="189">
        <f t="shared" si="10"/>
        <v>0</v>
      </c>
      <c r="D34" s="251" t="s">
        <v>25</v>
      </c>
      <c r="E34" s="39" t="s">
        <v>25</v>
      </c>
      <c r="F34" s="415" t="s">
        <v>25</v>
      </c>
      <c r="G34" s="216" t="s">
        <v>25</v>
      </c>
      <c r="H34" s="39" t="s">
        <v>25</v>
      </c>
      <c r="I34" s="146" t="s">
        <v>25</v>
      </c>
      <c r="J34" s="251"/>
      <c r="K34" s="417"/>
      <c r="L34" s="89">
        <f t="shared" ref="L34:L35" si="15">J34+K34</f>
        <v>0</v>
      </c>
      <c r="M34" s="284" t="s">
        <v>25</v>
      </c>
      <c r="N34" s="146" t="s">
        <v>25</v>
      </c>
      <c r="O34" s="146" t="s">
        <v>25</v>
      </c>
      <c r="P34" s="418"/>
      <c r="R34" s="405"/>
      <c r="S34" s="405"/>
    </row>
    <row r="35" spans="1:19" ht="24" hidden="1" x14ac:dyDescent="0.25">
      <c r="A35" s="30">
        <v>21383</v>
      </c>
      <c r="B35" s="41" t="s">
        <v>36</v>
      </c>
      <c r="C35" s="190">
        <f t="shared" si="10"/>
        <v>0</v>
      </c>
      <c r="D35" s="252" t="s">
        <v>25</v>
      </c>
      <c r="E35" s="42" t="s">
        <v>25</v>
      </c>
      <c r="F35" s="419" t="s">
        <v>25</v>
      </c>
      <c r="G35" s="217" t="s">
        <v>25</v>
      </c>
      <c r="H35" s="42" t="s">
        <v>25</v>
      </c>
      <c r="I35" s="147" t="s">
        <v>25</v>
      </c>
      <c r="J35" s="252"/>
      <c r="K35" s="421"/>
      <c r="L35" s="88">
        <f t="shared" si="15"/>
        <v>0</v>
      </c>
      <c r="M35" s="285" t="s">
        <v>25</v>
      </c>
      <c r="N35" s="147" t="s">
        <v>25</v>
      </c>
      <c r="O35" s="147" t="s">
        <v>25</v>
      </c>
      <c r="P35" s="422"/>
      <c r="R35" s="405"/>
      <c r="S35" s="405"/>
    </row>
    <row r="36" spans="1:19" s="19" customFormat="1" ht="24" x14ac:dyDescent="0.25">
      <c r="A36" s="37">
        <v>21390</v>
      </c>
      <c r="B36" s="34" t="s">
        <v>37</v>
      </c>
      <c r="C36" s="188">
        <f t="shared" si="10"/>
        <v>1900</v>
      </c>
      <c r="D36" s="250" t="s">
        <v>25</v>
      </c>
      <c r="E36" s="35" t="s">
        <v>25</v>
      </c>
      <c r="F36" s="167" t="s">
        <v>25</v>
      </c>
      <c r="G36" s="215" t="s">
        <v>25</v>
      </c>
      <c r="H36" s="35" t="s">
        <v>25</v>
      </c>
      <c r="I36" s="119" t="s">
        <v>25</v>
      </c>
      <c r="J36" s="127">
        <f>SUM(J37:J40)</f>
        <v>1900</v>
      </c>
      <c r="K36" s="36">
        <f t="shared" ref="K36" si="16">SUM(K37:K40)</f>
        <v>0</v>
      </c>
      <c r="L36" s="174">
        <f>SUM(L37:L40)</f>
        <v>1900</v>
      </c>
      <c r="M36" s="283" t="s">
        <v>25</v>
      </c>
      <c r="N36" s="119" t="s">
        <v>25</v>
      </c>
      <c r="O36" s="167" t="s">
        <v>25</v>
      </c>
      <c r="P36" s="414"/>
      <c r="Q36" s="182"/>
      <c r="R36" s="405"/>
      <c r="S36" s="405"/>
    </row>
    <row r="37" spans="1:19" ht="24" hidden="1" x14ac:dyDescent="0.25">
      <c r="A37" s="27">
        <v>21391</v>
      </c>
      <c r="B37" s="38" t="s">
        <v>38</v>
      </c>
      <c r="C37" s="189">
        <f t="shared" si="10"/>
        <v>0</v>
      </c>
      <c r="D37" s="251" t="s">
        <v>25</v>
      </c>
      <c r="E37" s="39" t="s">
        <v>25</v>
      </c>
      <c r="F37" s="415" t="s">
        <v>25</v>
      </c>
      <c r="G37" s="216" t="s">
        <v>25</v>
      </c>
      <c r="H37" s="39" t="s">
        <v>25</v>
      </c>
      <c r="I37" s="146" t="s">
        <v>25</v>
      </c>
      <c r="J37" s="251"/>
      <c r="K37" s="417"/>
      <c r="L37" s="89">
        <f t="shared" ref="L37:L40" si="17">J37+K37</f>
        <v>0</v>
      </c>
      <c r="M37" s="284" t="s">
        <v>25</v>
      </c>
      <c r="N37" s="146" t="s">
        <v>25</v>
      </c>
      <c r="O37" s="146" t="s">
        <v>25</v>
      </c>
      <c r="P37" s="418"/>
      <c r="R37" s="405"/>
      <c r="S37" s="405"/>
    </row>
    <row r="38" spans="1:19" hidden="1" x14ac:dyDescent="0.25">
      <c r="A38" s="30">
        <v>21393</v>
      </c>
      <c r="B38" s="41" t="s">
        <v>39</v>
      </c>
      <c r="C38" s="190">
        <f t="shared" si="10"/>
        <v>0</v>
      </c>
      <c r="D38" s="252" t="s">
        <v>25</v>
      </c>
      <c r="E38" s="42" t="s">
        <v>25</v>
      </c>
      <c r="F38" s="419" t="s">
        <v>25</v>
      </c>
      <c r="G38" s="217" t="s">
        <v>25</v>
      </c>
      <c r="H38" s="42" t="s">
        <v>25</v>
      </c>
      <c r="I38" s="147" t="s">
        <v>25</v>
      </c>
      <c r="J38" s="252"/>
      <c r="K38" s="421"/>
      <c r="L38" s="88">
        <f t="shared" si="17"/>
        <v>0</v>
      </c>
      <c r="M38" s="285" t="s">
        <v>25</v>
      </c>
      <c r="N38" s="147" t="s">
        <v>25</v>
      </c>
      <c r="O38" s="147" t="s">
        <v>25</v>
      </c>
      <c r="P38" s="422"/>
      <c r="R38" s="405"/>
      <c r="S38" s="405"/>
    </row>
    <row r="39" spans="1:19" hidden="1" x14ac:dyDescent="0.25">
      <c r="A39" s="30">
        <v>21395</v>
      </c>
      <c r="B39" s="41" t="s">
        <v>40</v>
      </c>
      <c r="C39" s="190">
        <f t="shared" si="10"/>
        <v>0</v>
      </c>
      <c r="D39" s="252" t="s">
        <v>25</v>
      </c>
      <c r="E39" s="42" t="s">
        <v>25</v>
      </c>
      <c r="F39" s="419" t="s">
        <v>25</v>
      </c>
      <c r="G39" s="217" t="s">
        <v>25</v>
      </c>
      <c r="H39" s="42" t="s">
        <v>25</v>
      </c>
      <c r="I39" s="147" t="s">
        <v>25</v>
      </c>
      <c r="J39" s="252"/>
      <c r="K39" s="421"/>
      <c r="L39" s="88">
        <f t="shared" si="17"/>
        <v>0</v>
      </c>
      <c r="M39" s="285" t="s">
        <v>25</v>
      </c>
      <c r="N39" s="147" t="s">
        <v>25</v>
      </c>
      <c r="O39" s="147" t="s">
        <v>25</v>
      </c>
      <c r="P39" s="422"/>
      <c r="R39" s="405"/>
      <c r="S39" s="405"/>
    </row>
    <row r="40" spans="1:19" ht="24" x14ac:dyDescent="0.25">
      <c r="A40" s="30">
        <v>21399</v>
      </c>
      <c r="B40" s="41" t="s">
        <v>41</v>
      </c>
      <c r="C40" s="190">
        <f t="shared" si="10"/>
        <v>1900</v>
      </c>
      <c r="D40" s="252" t="s">
        <v>25</v>
      </c>
      <c r="E40" s="42" t="s">
        <v>25</v>
      </c>
      <c r="F40" s="419" t="s">
        <v>25</v>
      </c>
      <c r="G40" s="217" t="s">
        <v>25</v>
      </c>
      <c r="H40" s="42" t="s">
        <v>25</v>
      </c>
      <c r="I40" s="147" t="s">
        <v>25</v>
      </c>
      <c r="J40" s="451">
        <f>J50</f>
        <v>1900</v>
      </c>
      <c r="K40" s="31"/>
      <c r="L40" s="88">
        <f t="shared" si="17"/>
        <v>1900</v>
      </c>
      <c r="M40" s="285" t="s">
        <v>25</v>
      </c>
      <c r="N40" s="147" t="s">
        <v>25</v>
      </c>
      <c r="O40" s="419" t="s">
        <v>25</v>
      </c>
      <c r="P40" s="422"/>
      <c r="Q40" s="517"/>
      <c r="R40" s="405"/>
      <c r="S40" s="405"/>
    </row>
    <row r="41" spans="1:19" s="19" customFormat="1" ht="36.75" hidden="1" customHeight="1" x14ac:dyDescent="0.25">
      <c r="A41" s="37">
        <v>21420</v>
      </c>
      <c r="B41" s="34" t="s">
        <v>42</v>
      </c>
      <c r="C41" s="192">
        <f>SUM(F41)</f>
        <v>0</v>
      </c>
      <c r="D41" s="254"/>
      <c r="E41" s="428"/>
      <c r="F41" s="450">
        <f>D41+E41</f>
        <v>0</v>
      </c>
      <c r="G41" s="215" t="s">
        <v>25</v>
      </c>
      <c r="H41" s="35" t="s">
        <v>25</v>
      </c>
      <c r="I41" s="119" t="s">
        <v>25</v>
      </c>
      <c r="J41" s="250" t="s">
        <v>25</v>
      </c>
      <c r="K41" s="35" t="s">
        <v>25</v>
      </c>
      <c r="L41" s="167" t="s">
        <v>25</v>
      </c>
      <c r="M41" s="283" t="s">
        <v>25</v>
      </c>
      <c r="N41" s="119" t="s">
        <v>25</v>
      </c>
      <c r="O41" s="119" t="s">
        <v>25</v>
      </c>
      <c r="P41" s="414"/>
      <c r="R41" s="405"/>
      <c r="S41" s="405"/>
    </row>
    <row r="42" spans="1:19" s="19" customFormat="1" ht="24" hidden="1" x14ac:dyDescent="0.25">
      <c r="A42" s="48">
        <v>21490</v>
      </c>
      <c r="B42" s="49" t="s">
        <v>43</v>
      </c>
      <c r="C42" s="192">
        <f>SUM(F42,I42,L42)</f>
        <v>0</v>
      </c>
      <c r="D42" s="255">
        <f>D43</f>
        <v>0</v>
      </c>
      <c r="E42" s="50">
        <f t="shared" ref="E42" si="18">E43</f>
        <v>0</v>
      </c>
      <c r="F42" s="256">
        <f>F43</f>
        <v>0</v>
      </c>
      <c r="G42" s="219">
        <f t="shared" ref="G42:K42" si="19">G43</f>
        <v>0</v>
      </c>
      <c r="H42" s="50">
        <f t="shared" si="19"/>
        <v>0</v>
      </c>
      <c r="I42" s="274">
        <f t="shared" si="19"/>
        <v>0</v>
      </c>
      <c r="J42" s="255">
        <f>J43</f>
        <v>0</v>
      </c>
      <c r="K42" s="50">
        <f t="shared" si="19"/>
        <v>0</v>
      </c>
      <c r="L42" s="256">
        <f>L43</f>
        <v>0</v>
      </c>
      <c r="M42" s="283" t="s">
        <v>25</v>
      </c>
      <c r="N42" s="119" t="s">
        <v>25</v>
      </c>
      <c r="O42" s="119" t="s">
        <v>25</v>
      </c>
      <c r="P42" s="414"/>
      <c r="R42" s="405"/>
      <c r="S42" s="405"/>
    </row>
    <row r="43" spans="1:19" s="19" customFormat="1" ht="24" hidden="1" x14ac:dyDescent="0.25">
      <c r="A43" s="30">
        <v>21499</v>
      </c>
      <c r="B43" s="41" t="s">
        <v>44</v>
      </c>
      <c r="C43" s="193">
        <f>SUM(F43,I43,L43)</f>
        <v>0</v>
      </c>
      <c r="D43" s="257"/>
      <c r="E43" s="47"/>
      <c r="F43" s="89">
        <f>D43+E43</f>
        <v>0</v>
      </c>
      <c r="G43" s="220"/>
      <c r="H43" s="40"/>
      <c r="I43" s="154">
        <f>G43+H43</f>
        <v>0</v>
      </c>
      <c r="J43" s="264"/>
      <c r="K43" s="40"/>
      <c r="L43" s="89">
        <f>J43+K43</f>
        <v>0</v>
      </c>
      <c r="M43" s="286" t="s">
        <v>25</v>
      </c>
      <c r="N43" s="148" t="s">
        <v>25</v>
      </c>
      <c r="O43" s="148" t="s">
        <v>25</v>
      </c>
      <c r="P43" s="427"/>
      <c r="R43" s="405"/>
      <c r="S43" s="405"/>
    </row>
    <row r="44" spans="1:19" ht="24" hidden="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0">SUM(M45:M46)</f>
        <v>0</v>
      </c>
      <c r="N44" s="149">
        <f t="shared" si="20"/>
        <v>0</v>
      </c>
      <c r="O44" s="149">
        <f>SUM(O45:O46)</f>
        <v>0</v>
      </c>
      <c r="P44" s="335"/>
      <c r="R44" s="405"/>
      <c r="S44" s="405"/>
    </row>
    <row r="45" spans="1:19" ht="24" hidden="1" x14ac:dyDescent="0.25">
      <c r="A45" s="54">
        <v>23410</v>
      </c>
      <c r="B45" s="55" t="s">
        <v>46</v>
      </c>
      <c r="C45" s="194">
        <f t="shared" ref="C45:C46" si="21">SUM(O45)</f>
        <v>0</v>
      </c>
      <c r="D45" s="260" t="s">
        <v>25</v>
      </c>
      <c r="E45" s="56" t="s">
        <v>25</v>
      </c>
      <c r="F45" s="261" t="s">
        <v>25</v>
      </c>
      <c r="G45" s="222" t="s">
        <v>25</v>
      </c>
      <c r="H45" s="56" t="s">
        <v>25</v>
      </c>
      <c r="I45" s="276" t="s">
        <v>25</v>
      </c>
      <c r="J45" s="260" t="s">
        <v>25</v>
      </c>
      <c r="K45" s="56" t="s">
        <v>25</v>
      </c>
      <c r="L45" s="261" t="s">
        <v>25</v>
      </c>
      <c r="M45" s="222"/>
      <c r="N45" s="56"/>
      <c r="O45" s="150">
        <f t="shared" ref="O45:O46" si="22">M45+N45</f>
        <v>0</v>
      </c>
      <c r="P45" s="301"/>
      <c r="R45" s="405"/>
      <c r="S45" s="405"/>
    </row>
    <row r="46" spans="1:19" ht="24" hidden="1" x14ac:dyDescent="0.25">
      <c r="A46" s="54">
        <v>23510</v>
      </c>
      <c r="B46" s="55" t="s">
        <v>47</v>
      </c>
      <c r="C46" s="194">
        <f t="shared" si="21"/>
        <v>0</v>
      </c>
      <c r="D46" s="260" t="s">
        <v>25</v>
      </c>
      <c r="E46" s="56" t="s">
        <v>25</v>
      </c>
      <c r="F46" s="261" t="s">
        <v>25</v>
      </c>
      <c r="G46" s="222" t="s">
        <v>25</v>
      </c>
      <c r="H46" s="56" t="s">
        <v>25</v>
      </c>
      <c r="I46" s="276" t="s">
        <v>25</v>
      </c>
      <c r="J46" s="260" t="s">
        <v>25</v>
      </c>
      <c r="K46" s="56" t="s">
        <v>25</v>
      </c>
      <c r="L46" s="261" t="s">
        <v>25</v>
      </c>
      <c r="M46" s="222"/>
      <c r="N46" s="56"/>
      <c r="O46" s="150">
        <f t="shared" si="22"/>
        <v>0</v>
      </c>
      <c r="P46" s="301"/>
      <c r="R46" s="405"/>
      <c r="S46" s="405"/>
    </row>
    <row r="47" spans="1:19" x14ac:dyDescent="0.25">
      <c r="A47" s="57"/>
      <c r="B47" s="55"/>
      <c r="C47" s="195"/>
      <c r="D47" s="262"/>
      <c r="E47" s="74"/>
      <c r="F47" s="261"/>
      <c r="G47" s="222"/>
      <c r="H47" s="430"/>
      <c r="I47" s="276"/>
      <c r="J47" s="260"/>
      <c r="K47" s="430"/>
      <c r="L47" s="431"/>
      <c r="M47" s="288"/>
      <c r="N47" s="105"/>
      <c r="O47" s="431"/>
      <c r="P47" s="301"/>
      <c r="R47" s="405"/>
      <c r="S47" s="405"/>
    </row>
    <row r="48" spans="1:19" s="19" customFormat="1" ht="12" x14ac:dyDescent="0.25">
      <c r="A48" s="58"/>
      <c r="B48" s="59" t="s">
        <v>48</v>
      </c>
      <c r="C48" s="196"/>
      <c r="D48" s="263"/>
      <c r="E48" s="432"/>
      <c r="F48" s="433"/>
      <c r="G48" s="223"/>
      <c r="H48" s="432"/>
      <c r="I48" s="152"/>
      <c r="J48" s="130"/>
      <c r="K48" s="432"/>
      <c r="L48" s="433"/>
      <c r="M48" s="223"/>
      <c r="N48" s="106"/>
      <c r="O48" s="433"/>
      <c r="P48" s="434"/>
      <c r="R48" s="405"/>
      <c r="S48" s="405"/>
    </row>
    <row r="49" spans="1:19" s="19" customFormat="1" ht="12.75" thickBot="1" x14ac:dyDescent="0.3">
      <c r="A49" s="60"/>
      <c r="B49" s="20" t="s">
        <v>49</v>
      </c>
      <c r="C49" s="197">
        <f t="shared" ref="C49:C112" si="23">SUM(F49,I49,L49,O49)</f>
        <v>367897</v>
      </c>
      <c r="D49" s="131">
        <f>SUM(D50,D281)</f>
        <v>357496</v>
      </c>
      <c r="E49" s="61">
        <f t="shared" ref="E49" si="24">SUM(E50,E281)</f>
        <v>8501</v>
      </c>
      <c r="F49" s="168">
        <f>SUM(F50,F281)</f>
        <v>365997</v>
      </c>
      <c r="G49" s="224">
        <f t="shared" ref="G49:O49" si="25">SUM(G50,G281)</f>
        <v>0</v>
      </c>
      <c r="H49" s="61">
        <f t="shared" si="25"/>
        <v>0</v>
      </c>
      <c r="I49" s="114">
        <f t="shared" si="25"/>
        <v>0</v>
      </c>
      <c r="J49" s="131">
        <f>SUM(J50,J281)</f>
        <v>1900</v>
      </c>
      <c r="K49" s="61">
        <f t="shared" si="25"/>
        <v>0</v>
      </c>
      <c r="L49" s="168">
        <f t="shared" si="25"/>
        <v>1900</v>
      </c>
      <c r="M49" s="224">
        <f t="shared" si="25"/>
        <v>0</v>
      </c>
      <c r="N49" s="61">
        <f t="shared" si="25"/>
        <v>0</v>
      </c>
      <c r="O49" s="168">
        <f t="shared" si="25"/>
        <v>0</v>
      </c>
      <c r="P49" s="435"/>
      <c r="Q49" s="182"/>
      <c r="R49" s="405"/>
      <c r="S49" s="405"/>
    </row>
    <row r="50" spans="1:19" s="19" customFormat="1" ht="36.75" thickTop="1" x14ac:dyDescent="0.25">
      <c r="A50" s="62"/>
      <c r="B50" s="63" t="s">
        <v>50</v>
      </c>
      <c r="C50" s="198">
        <f t="shared" si="23"/>
        <v>367897</v>
      </c>
      <c r="D50" s="132">
        <f>SUM(D51,D193)</f>
        <v>357496</v>
      </c>
      <c r="E50" s="64">
        <f t="shared" ref="E50" si="26">SUM(E51,E193)</f>
        <v>8501</v>
      </c>
      <c r="F50" s="436">
        <f>SUM(F51,F193)</f>
        <v>365997</v>
      </c>
      <c r="G50" s="225">
        <f t="shared" ref="G50:O50" si="27">SUM(G51,G193)</f>
        <v>0</v>
      </c>
      <c r="H50" s="64">
        <f t="shared" si="27"/>
        <v>0</v>
      </c>
      <c r="I50" s="277">
        <f t="shared" si="27"/>
        <v>0</v>
      </c>
      <c r="J50" s="132">
        <f>SUM(J51,J193)</f>
        <v>1900</v>
      </c>
      <c r="K50" s="64">
        <f t="shared" si="27"/>
        <v>0</v>
      </c>
      <c r="L50" s="436">
        <f t="shared" si="27"/>
        <v>1900</v>
      </c>
      <c r="M50" s="225">
        <f t="shared" si="27"/>
        <v>0</v>
      </c>
      <c r="N50" s="64">
        <f t="shared" si="27"/>
        <v>0</v>
      </c>
      <c r="O50" s="436">
        <f t="shared" si="27"/>
        <v>0</v>
      </c>
      <c r="P50" s="437"/>
      <c r="Q50" s="182"/>
      <c r="R50" s="405"/>
      <c r="S50" s="405"/>
    </row>
    <row r="51" spans="1:19" s="19" customFormat="1" ht="24" x14ac:dyDescent="0.25">
      <c r="A51" s="65"/>
      <c r="B51" s="16" t="s">
        <v>51</v>
      </c>
      <c r="C51" s="199">
        <f t="shared" si="23"/>
        <v>350897</v>
      </c>
      <c r="D51" s="133">
        <f>SUM(D52,D74,D172,D186)</f>
        <v>340496</v>
      </c>
      <c r="E51" s="66">
        <f t="shared" ref="E51" si="28">SUM(E52,E74,E172,E186)</f>
        <v>8501</v>
      </c>
      <c r="F51" s="169">
        <f>SUM(F52,F74,F172,F186)</f>
        <v>348997</v>
      </c>
      <c r="G51" s="226">
        <f t="shared" ref="G51:O51" si="29">SUM(G52,G74,G172,G186)</f>
        <v>0</v>
      </c>
      <c r="H51" s="66">
        <f t="shared" si="29"/>
        <v>0</v>
      </c>
      <c r="I51" s="278">
        <f t="shared" si="29"/>
        <v>0</v>
      </c>
      <c r="J51" s="133">
        <f>SUM(J52,J74,J172,J186)</f>
        <v>1900</v>
      </c>
      <c r="K51" s="66">
        <f t="shared" si="29"/>
        <v>0</v>
      </c>
      <c r="L51" s="169">
        <f t="shared" si="29"/>
        <v>1900</v>
      </c>
      <c r="M51" s="226">
        <f t="shared" si="29"/>
        <v>0</v>
      </c>
      <c r="N51" s="66">
        <f t="shared" si="29"/>
        <v>0</v>
      </c>
      <c r="O51" s="169">
        <f t="shared" si="29"/>
        <v>0</v>
      </c>
      <c r="P51" s="438"/>
      <c r="Q51" s="182"/>
      <c r="R51" s="405"/>
      <c r="S51" s="405"/>
    </row>
    <row r="52" spans="1:19" s="19" customFormat="1" ht="12" hidden="1" x14ac:dyDescent="0.25">
      <c r="A52" s="67">
        <v>1000</v>
      </c>
      <c r="B52" s="67" t="s">
        <v>52</v>
      </c>
      <c r="C52" s="200">
        <f t="shared" si="23"/>
        <v>0</v>
      </c>
      <c r="D52" s="134">
        <f>SUM(D53,D66)</f>
        <v>0</v>
      </c>
      <c r="E52" s="68">
        <f t="shared" ref="E52" si="30">SUM(E53,E66)</f>
        <v>0</v>
      </c>
      <c r="F52" s="170">
        <f>SUM(F53,F66)</f>
        <v>0</v>
      </c>
      <c r="G52" s="227">
        <f t="shared" ref="G52:O52" si="31">SUM(G53,G66)</f>
        <v>0</v>
      </c>
      <c r="H52" s="68">
        <f t="shared" si="31"/>
        <v>0</v>
      </c>
      <c r="I52" s="122">
        <f t="shared" si="31"/>
        <v>0</v>
      </c>
      <c r="J52" s="134">
        <f>SUM(J53,J66)</f>
        <v>0</v>
      </c>
      <c r="K52" s="68">
        <f t="shared" si="31"/>
        <v>0</v>
      </c>
      <c r="L52" s="170">
        <f t="shared" si="31"/>
        <v>0</v>
      </c>
      <c r="M52" s="227">
        <f t="shared" si="31"/>
        <v>0</v>
      </c>
      <c r="N52" s="68">
        <f t="shared" si="31"/>
        <v>0</v>
      </c>
      <c r="O52" s="122">
        <f t="shared" si="31"/>
        <v>0</v>
      </c>
      <c r="P52" s="439"/>
      <c r="R52" s="405"/>
      <c r="S52" s="405"/>
    </row>
    <row r="53" spans="1:19" hidden="1" x14ac:dyDescent="0.25">
      <c r="A53" s="34">
        <v>1100</v>
      </c>
      <c r="B53" s="69" t="s">
        <v>53</v>
      </c>
      <c r="C53" s="188">
        <f t="shared" si="23"/>
        <v>0</v>
      </c>
      <c r="D53" s="127">
        <f>SUM(D54,D57,D65)</f>
        <v>0</v>
      </c>
      <c r="E53" s="36">
        <f t="shared" ref="E53" si="32">SUM(E54,E57,E65)</f>
        <v>0</v>
      </c>
      <c r="F53" s="174">
        <f>SUM(F54,F57,F65)</f>
        <v>0</v>
      </c>
      <c r="G53" s="228">
        <f t="shared" ref="G53:N53" si="33">SUM(G54,G57,G65)</f>
        <v>0</v>
      </c>
      <c r="H53" s="36">
        <f t="shared" si="33"/>
        <v>0</v>
      </c>
      <c r="I53" s="120">
        <f t="shared" si="33"/>
        <v>0</v>
      </c>
      <c r="J53" s="127">
        <f>SUM(J54,J57,J65)</f>
        <v>0</v>
      </c>
      <c r="K53" s="36">
        <f t="shared" si="33"/>
        <v>0</v>
      </c>
      <c r="L53" s="174">
        <f t="shared" si="33"/>
        <v>0</v>
      </c>
      <c r="M53" s="228">
        <f t="shared" si="33"/>
        <v>0</v>
      </c>
      <c r="N53" s="36">
        <f t="shared" si="33"/>
        <v>0</v>
      </c>
      <c r="O53" s="120">
        <f>SUM(O54,O57,O65)</f>
        <v>0</v>
      </c>
      <c r="P53" s="440"/>
      <c r="R53" s="405"/>
      <c r="S53" s="405"/>
    </row>
    <row r="54" spans="1:19" hidden="1" x14ac:dyDescent="0.25">
      <c r="A54" s="70">
        <v>1110</v>
      </c>
      <c r="B54" s="55" t="s">
        <v>54</v>
      </c>
      <c r="C54" s="195">
        <f t="shared" si="23"/>
        <v>0</v>
      </c>
      <c r="D54" s="262">
        <f>SUM(D55:D56)</f>
        <v>0</v>
      </c>
      <c r="E54" s="74"/>
      <c r="F54" s="172">
        <f>SUM(F55:F56)</f>
        <v>0</v>
      </c>
      <c r="G54" s="229"/>
      <c r="H54" s="74"/>
      <c r="I54" s="153">
        <f>SUM(I55:I56)</f>
        <v>0</v>
      </c>
      <c r="J54" s="82">
        <f>SUM(J55:J56)</f>
        <v>0</v>
      </c>
      <c r="K54" s="74"/>
      <c r="L54" s="172">
        <f>SUM(L55:L56)</f>
        <v>0</v>
      </c>
      <c r="M54" s="229"/>
      <c r="N54" s="71"/>
      <c r="O54" s="153">
        <f>SUM(O55:O56)</f>
        <v>0</v>
      </c>
      <c r="P54" s="313"/>
      <c r="R54" s="405"/>
      <c r="S54" s="405"/>
    </row>
    <row r="55" spans="1:19" hidden="1" x14ac:dyDescent="0.25">
      <c r="A55" s="27">
        <v>1111</v>
      </c>
      <c r="B55" s="38" t="s">
        <v>55</v>
      </c>
      <c r="C55" s="189">
        <f t="shared" si="23"/>
        <v>0</v>
      </c>
      <c r="D55" s="264">
        <v>0</v>
      </c>
      <c r="E55" s="40"/>
      <c r="F55" s="89">
        <f>D55+E55</f>
        <v>0</v>
      </c>
      <c r="G55" s="220"/>
      <c r="H55" s="40"/>
      <c r="I55" s="154">
        <f>G55+H55</f>
        <v>0</v>
      </c>
      <c r="J55" s="264">
        <v>0</v>
      </c>
      <c r="K55" s="40"/>
      <c r="L55" s="89">
        <f>J55+K55</f>
        <v>0</v>
      </c>
      <c r="M55" s="220"/>
      <c r="N55" s="40"/>
      <c r="O55" s="154">
        <f>M55+N55</f>
        <v>0</v>
      </c>
      <c r="P55" s="310"/>
      <c r="R55" s="405"/>
      <c r="S55" s="405"/>
    </row>
    <row r="56" spans="1:19" ht="24" hidden="1" customHeight="1" x14ac:dyDescent="0.25">
      <c r="A56" s="30">
        <v>1119</v>
      </c>
      <c r="B56" s="41" t="s">
        <v>56</v>
      </c>
      <c r="C56" s="190">
        <f t="shared" si="23"/>
        <v>0</v>
      </c>
      <c r="D56" s="265">
        <v>0</v>
      </c>
      <c r="E56" s="43"/>
      <c r="F56" s="88">
        <f>D56+E56</f>
        <v>0</v>
      </c>
      <c r="G56" s="230"/>
      <c r="H56" s="43"/>
      <c r="I56" s="155">
        <f>G56+H56</f>
        <v>0</v>
      </c>
      <c r="J56" s="265">
        <v>0</v>
      </c>
      <c r="K56" s="43"/>
      <c r="L56" s="88">
        <f>J56+K56</f>
        <v>0</v>
      </c>
      <c r="M56" s="230"/>
      <c r="N56" s="43"/>
      <c r="O56" s="155">
        <f>M56+N56</f>
        <v>0</v>
      </c>
      <c r="P56" s="311"/>
      <c r="R56" s="405"/>
      <c r="S56" s="405"/>
    </row>
    <row r="57" spans="1:19" ht="23.25" hidden="1" customHeight="1" x14ac:dyDescent="0.25">
      <c r="A57" s="72">
        <v>1140</v>
      </c>
      <c r="B57" s="41" t="s">
        <v>57</v>
      </c>
      <c r="C57" s="190">
        <f t="shared" si="23"/>
        <v>0</v>
      </c>
      <c r="D57" s="129">
        <f>SUM(D58:D64)</f>
        <v>0</v>
      </c>
      <c r="E57" s="73">
        <f t="shared" ref="E57" si="34">SUM(E58:E64)</f>
        <v>0</v>
      </c>
      <c r="F57" s="93">
        <f>SUM(F58:F64)</f>
        <v>0</v>
      </c>
      <c r="G57" s="231">
        <f t="shared" ref="G57:N57" si="35">SUM(G58:G64)</f>
        <v>0</v>
      </c>
      <c r="H57" s="73">
        <f t="shared" si="35"/>
        <v>0</v>
      </c>
      <c r="I57" s="87">
        <f t="shared" si="35"/>
        <v>0</v>
      </c>
      <c r="J57" s="129">
        <f>SUM(J58:J64)</f>
        <v>0</v>
      </c>
      <c r="K57" s="73">
        <f t="shared" si="35"/>
        <v>0</v>
      </c>
      <c r="L57" s="93">
        <f t="shared" si="35"/>
        <v>0</v>
      </c>
      <c r="M57" s="231">
        <f t="shared" si="35"/>
        <v>0</v>
      </c>
      <c r="N57" s="73">
        <f t="shared" si="35"/>
        <v>0</v>
      </c>
      <c r="O57" s="87">
        <f>SUM(O58:O64)</f>
        <v>0</v>
      </c>
      <c r="P57" s="311"/>
      <c r="R57" s="405"/>
      <c r="S57" s="405"/>
    </row>
    <row r="58" spans="1:19" hidden="1" x14ac:dyDescent="0.25">
      <c r="A58" s="30">
        <v>1141</v>
      </c>
      <c r="B58" s="41" t="s">
        <v>58</v>
      </c>
      <c r="C58" s="190">
        <f t="shared" si="23"/>
        <v>0</v>
      </c>
      <c r="D58" s="265">
        <v>0</v>
      </c>
      <c r="E58" s="43"/>
      <c r="F58" s="88">
        <f t="shared" ref="F58:F65" si="36">D58+E58</f>
        <v>0</v>
      </c>
      <c r="G58" s="230"/>
      <c r="H58" s="43"/>
      <c r="I58" s="155">
        <f t="shared" ref="I58:I65" si="37">G58+H58</f>
        <v>0</v>
      </c>
      <c r="J58" s="265">
        <v>0</v>
      </c>
      <c r="K58" s="43"/>
      <c r="L58" s="88">
        <f t="shared" ref="L58:L65" si="38">J58+K58</f>
        <v>0</v>
      </c>
      <c r="M58" s="230"/>
      <c r="N58" s="43"/>
      <c r="O58" s="155">
        <f t="shared" ref="O58:O65" si="39">M58+N58</f>
        <v>0</v>
      </c>
      <c r="P58" s="311"/>
      <c r="R58" s="405"/>
      <c r="S58" s="405"/>
    </row>
    <row r="59" spans="1:19" ht="24.75" hidden="1" customHeight="1" x14ac:dyDescent="0.25">
      <c r="A59" s="30">
        <v>1142</v>
      </c>
      <c r="B59" s="41" t="s">
        <v>59</v>
      </c>
      <c r="C59" s="190">
        <f t="shared" si="23"/>
        <v>0</v>
      </c>
      <c r="D59" s="265">
        <v>0</v>
      </c>
      <c r="E59" s="43"/>
      <c r="F59" s="88">
        <f t="shared" si="36"/>
        <v>0</v>
      </c>
      <c r="G59" s="230"/>
      <c r="H59" s="43"/>
      <c r="I59" s="155">
        <f t="shared" si="37"/>
        <v>0</v>
      </c>
      <c r="J59" s="265">
        <v>0</v>
      </c>
      <c r="K59" s="43"/>
      <c r="L59" s="88">
        <f t="shared" si="38"/>
        <v>0</v>
      </c>
      <c r="M59" s="230"/>
      <c r="N59" s="43"/>
      <c r="O59" s="155">
        <f t="shared" si="39"/>
        <v>0</v>
      </c>
      <c r="P59" s="311"/>
      <c r="R59" s="405"/>
      <c r="S59" s="405"/>
    </row>
    <row r="60" spans="1:19" ht="24" hidden="1" x14ac:dyDescent="0.25">
      <c r="A60" s="30">
        <v>1145</v>
      </c>
      <c r="B60" s="41" t="s">
        <v>60</v>
      </c>
      <c r="C60" s="190">
        <f t="shared" si="23"/>
        <v>0</v>
      </c>
      <c r="D60" s="265">
        <v>0</v>
      </c>
      <c r="E60" s="43"/>
      <c r="F60" s="88">
        <f t="shared" si="36"/>
        <v>0</v>
      </c>
      <c r="G60" s="230"/>
      <c r="H60" s="43"/>
      <c r="I60" s="155">
        <f t="shared" si="37"/>
        <v>0</v>
      </c>
      <c r="J60" s="265">
        <v>0</v>
      </c>
      <c r="K60" s="43"/>
      <c r="L60" s="88">
        <f t="shared" si="38"/>
        <v>0</v>
      </c>
      <c r="M60" s="230"/>
      <c r="N60" s="43"/>
      <c r="O60" s="155">
        <f t="shared" si="39"/>
        <v>0</v>
      </c>
      <c r="P60" s="311"/>
      <c r="R60" s="405"/>
      <c r="S60" s="405"/>
    </row>
    <row r="61" spans="1:19" ht="27.75" hidden="1" customHeight="1" x14ac:dyDescent="0.25">
      <c r="A61" s="30">
        <v>1146</v>
      </c>
      <c r="B61" s="41" t="s">
        <v>61</v>
      </c>
      <c r="C61" s="190">
        <f t="shared" si="23"/>
        <v>0</v>
      </c>
      <c r="D61" s="265">
        <v>0</v>
      </c>
      <c r="E61" s="43"/>
      <c r="F61" s="88">
        <f t="shared" si="36"/>
        <v>0</v>
      </c>
      <c r="G61" s="230"/>
      <c r="H61" s="43"/>
      <c r="I61" s="155">
        <f t="shared" si="37"/>
        <v>0</v>
      </c>
      <c r="J61" s="265">
        <v>0</v>
      </c>
      <c r="K61" s="43"/>
      <c r="L61" s="88">
        <f t="shared" si="38"/>
        <v>0</v>
      </c>
      <c r="M61" s="230"/>
      <c r="N61" s="43"/>
      <c r="O61" s="155">
        <f t="shared" si="39"/>
        <v>0</v>
      </c>
      <c r="P61" s="311"/>
      <c r="R61" s="405"/>
      <c r="S61" s="405"/>
    </row>
    <row r="62" spans="1:19" hidden="1" x14ac:dyDescent="0.25">
      <c r="A62" s="30">
        <v>1147</v>
      </c>
      <c r="B62" s="41" t="s">
        <v>62</v>
      </c>
      <c r="C62" s="190">
        <f t="shared" si="23"/>
        <v>0</v>
      </c>
      <c r="D62" s="265">
        <v>0</v>
      </c>
      <c r="E62" s="43"/>
      <c r="F62" s="88">
        <f t="shared" si="36"/>
        <v>0</v>
      </c>
      <c r="G62" s="230"/>
      <c r="H62" s="43"/>
      <c r="I62" s="155">
        <f t="shared" si="37"/>
        <v>0</v>
      </c>
      <c r="J62" s="265">
        <v>0</v>
      </c>
      <c r="K62" s="43"/>
      <c r="L62" s="88">
        <f t="shared" si="38"/>
        <v>0</v>
      </c>
      <c r="M62" s="230"/>
      <c r="N62" s="43"/>
      <c r="O62" s="155">
        <f t="shared" si="39"/>
        <v>0</v>
      </c>
      <c r="P62" s="311"/>
      <c r="R62" s="405"/>
      <c r="S62" s="405"/>
    </row>
    <row r="63" spans="1:19" hidden="1" x14ac:dyDescent="0.25">
      <c r="A63" s="30">
        <v>1148</v>
      </c>
      <c r="B63" s="41" t="s">
        <v>63</v>
      </c>
      <c r="C63" s="190">
        <f t="shared" si="23"/>
        <v>0</v>
      </c>
      <c r="D63" s="265">
        <v>0</v>
      </c>
      <c r="E63" s="43"/>
      <c r="F63" s="88">
        <f t="shared" si="36"/>
        <v>0</v>
      </c>
      <c r="G63" s="230"/>
      <c r="H63" s="43"/>
      <c r="I63" s="155">
        <f t="shared" si="37"/>
        <v>0</v>
      </c>
      <c r="J63" s="265">
        <v>0</v>
      </c>
      <c r="K63" s="43"/>
      <c r="L63" s="88">
        <f t="shared" si="38"/>
        <v>0</v>
      </c>
      <c r="M63" s="230"/>
      <c r="N63" s="43"/>
      <c r="O63" s="155">
        <f t="shared" si="39"/>
        <v>0</v>
      </c>
      <c r="P63" s="311"/>
      <c r="R63" s="405"/>
      <c r="S63" s="405"/>
    </row>
    <row r="64" spans="1:19" ht="36" hidden="1" x14ac:dyDescent="0.25">
      <c r="A64" s="30">
        <v>1149</v>
      </c>
      <c r="B64" s="41" t="s">
        <v>64</v>
      </c>
      <c r="C64" s="190">
        <f t="shared" si="23"/>
        <v>0</v>
      </c>
      <c r="D64" s="265">
        <v>0</v>
      </c>
      <c r="E64" s="43"/>
      <c r="F64" s="88">
        <f t="shared" si="36"/>
        <v>0</v>
      </c>
      <c r="G64" s="230"/>
      <c r="H64" s="43"/>
      <c r="I64" s="155">
        <f t="shared" si="37"/>
        <v>0</v>
      </c>
      <c r="J64" s="265">
        <v>0</v>
      </c>
      <c r="K64" s="43"/>
      <c r="L64" s="88">
        <f t="shared" si="38"/>
        <v>0</v>
      </c>
      <c r="M64" s="230"/>
      <c r="N64" s="43"/>
      <c r="O64" s="155">
        <f t="shared" si="39"/>
        <v>0</v>
      </c>
      <c r="P64" s="311"/>
      <c r="R64" s="405"/>
      <c r="S64" s="405"/>
    </row>
    <row r="65" spans="1:19" ht="36" hidden="1" x14ac:dyDescent="0.25">
      <c r="A65" s="70">
        <v>1150</v>
      </c>
      <c r="B65" s="55" t="s">
        <v>65</v>
      </c>
      <c r="C65" s="195">
        <f t="shared" si="23"/>
        <v>0</v>
      </c>
      <c r="D65" s="262">
        <v>0</v>
      </c>
      <c r="E65" s="74"/>
      <c r="F65" s="173">
        <f t="shared" si="36"/>
        <v>0</v>
      </c>
      <c r="G65" s="232"/>
      <c r="H65" s="74"/>
      <c r="I65" s="156">
        <f t="shared" si="37"/>
        <v>0</v>
      </c>
      <c r="J65" s="262">
        <v>0</v>
      </c>
      <c r="K65" s="74"/>
      <c r="L65" s="173">
        <f t="shared" si="38"/>
        <v>0</v>
      </c>
      <c r="M65" s="232"/>
      <c r="N65" s="74"/>
      <c r="O65" s="156">
        <f t="shared" si="39"/>
        <v>0</v>
      </c>
      <c r="P65" s="313"/>
      <c r="R65" s="405"/>
      <c r="S65" s="405"/>
    </row>
    <row r="66" spans="1:19" ht="36" hidden="1" x14ac:dyDescent="0.25">
      <c r="A66" s="34">
        <v>1200</v>
      </c>
      <c r="B66" s="69" t="s">
        <v>66</v>
      </c>
      <c r="C66" s="188">
        <f t="shared" si="23"/>
        <v>0</v>
      </c>
      <c r="D66" s="127">
        <f>SUM(D67:D68)</f>
        <v>0</v>
      </c>
      <c r="E66" s="36">
        <f t="shared" ref="E66" si="40">SUM(E67:E68)</f>
        <v>0</v>
      </c>
      <c r="F66" s="174">
        <f>SUM(F67:F68)</f>
        <v>0</v>
      </c>
      <c r="G66" s="228">
        <f t="shared" ref="G66:N66" si="41">SUM(G67:G68)</f>
        <v>0</v>
      </c>
      <c r="H66" s="36">
        <f t="shared" si="41"/>
        <v>0</v>
      </c>
      <c r="I66" s="120">
        <f t="shared" si="41"/>
        <v>0</v>
      </c>
      <c r="J66" s="127">
        <f>SUM(J67:J68)</f>
        <v>0</v>
      </c>
      <c r="K66" s="36">
        <f t="shared" si="41"/>
        <v>0</v>
      </c>
      <c r="L66" s="174">
        <f t="shared" si="41"/>
        <v>0</v>
      </c>
      <c r="M66" s="228">
        <f t="shared" si="41"/>
        <v>0</v>
      </c>
      <c r="N66" s="36">
        <f t="shared" si="41"/>
        <v>0</v>
      </c>
      <c r="O66" s="120">
        <f>SUM(O67:O68)</f>
        <v>0</v>
      </c>
      <c r="P66" s="317"/>
      <c r="R66" s="405"/>
      <c r="S66" s="405"/>
    </row>
    <row r="67" spans="1:19" ht="24" hidden="1" x14ac:dyDescent="0.25">
      <c r="A67" s="859">
        <v>1210</v>
      </c>
      <c r="B67" s="38" t="s">
        <v>67</v>
      </c>
      <c r="C67" s="189">
        <f t="shared" si="23"/>
        <v>0</v>
      </c>
      <c r="D67" s="264">
        <v>0</v>
      </c>
      <c r="E67" s="40"/>
      <c r="F67" s="89">
        <f>D67+E67</f>
        <v>0</v>
      </c>
      <c r="G67" s="220"/>
      <c r="H67" s="40"/>
      <c r="I67" s="154">
        <f>G67+H67</f>
        <v>0</v>
      </c>
      <c r="J67" s="264">
        <v>0</v>
      </c>
      <c r="K67" s="40"/>
      <c r="L67" s="89">
        <f>J67+K67</f>
        <v>0</v>
      </c>
      <c r="M67" s="220"/>
      <c r="N67" s="40"/>
      <c r="O67" s="154">
        <f>M67+N67</f>
        <v>0</v>
      </c>
      <c r="P67" s="310"/>
      <c r="R67" s="405"/>
      <c r="S67" s="405"/>
    </row>
    <row r="68" spans="1:19" ht="24" hidden="1" x14ac:dyDescent="0.25">
      <c r="A68" s="72">
        <v>1220</v>
      </c>
      <c r="B68" s="41" t="s">
        <v>68</v>
      </c>
      <c r="C68" s="190">
        <f t="shared" si="23"/>
        <v>0</v>
      </c>
      <c r="D68" s="129">
        <f>SUM(D69:D73)</f>
        <v>0</v>
      </c>
      <c r="E68" s="73">
        <f t="shared" ref="E68" si="42">SUM(E69:E73)</f>
        <v>0</v>
      </c>
      <c r="F68" s="93">
        <f>SUM(F69:F73)</f>
        <v>0</v>
      </c>
      <c r="G68" s="231">
        <f t="shared" ref="G68:O68" si="43">SUM(G69:G73)</f>
        <v>0</v>
      </c>
      <c r="H68" s="73">
        <f t="shared" si="43"/>
        <v>0</v>
      </c>
      <c r="I68" s="87">
        <f t="shared" si="43"/>
        <v>0</v>
      </c>
      <c r="J68" s="129">
        <f>SUM(J69:J73)</f>
        <v>0</v>
      </c>
      <c r="K68" s="73">
        <f t="shared" si="43"/>
        <v>0</v>
      </c>
      <c r="L68" s="93">
        <f t="shared" si="43"/>
        <v>0</v>
      </c>
      <c r="M68" s="231">
        <f t="shared" si="43"/>
        <v>0</v>
      </c>
      <c r="N68" s="73">
        <f t="shared" si="43"/>
        <v>0</v>
      </c>
      <c r="O68" s="87">
        <f t="shared" si="43"/>
        <v>0</v>
      </c>
      <c r="P68" s="311"/>
      <c r="R68" s="405"/>
      <c r="S68" s="405"/>
    </row>
    <row r="69" spans="1:19" ht="60" hidden="1" x14ac:dyDescent="0.25">
      <c r="A69" s="30">
        <v>1221</v>
      </c>
      <c r="B69" s="41" t="s">
        <v>69</v>
      </c>
      <c r="C69" s="190">
        <f t="shared" si="23"/>
        <v>0</v>
      </c>
      <c r="D69" s="265">
        <v>0</v>
      </c>
      <c r="E69" s="43"/>
      <c r="F69" s="88">
        <f t="shared" ref="F69:F73" si="44">D69+E69</f>
        <v>0</v>
      </c>
      <c r="G69" s="230"/>
      <c r="H69" s="43"/>
      <c r="I69" s="155">
        <f t="shared" ref="I69:I73" si="45">G69+H69</f>
        <v>0</v>
      </c>
      <c r="J69" s="265">
        <v>0</v>
      </c>
      <c r="K69" s="43"/>
      <c r="L69" s="88">
        <f t="shared" ref="L69:L73" si="46">J69+K69</f>
        <v>0</v>
      </c>
      <c r="M69" s="230"/>
      <c r="N69" s="43"/>
      <c r="O69" s="155">
        <f t="shared" ref="O69:O73" si="47">M69+N69</f>
        <v>0</v>
      </c>
      <c r="P69" s="311"/>
      <c r="R69" s="405"/>
      <c r="S69" s="405"/>
    </row>
    <row r="70" spans="1:19" hidden="1" x14ac:dyDescent="0.25">
      <c r="A70" s="30">
        <v>1223</v>
      </c>
      <c r="B70" s="41" t="s">
        <v>70</v>
      </c>
      <c r="C70" s="190">
        <f t="shared" si="23"/>
        <v>0</v>
      </c>
      <c r="D70" s="265">
        <v>0</v>
      </c>
      <c r="E70" s="43"/>
      <c r="F70" s="88">
        <f t="shared" si="44"/>
        <v>0</v>
      </c>
      <c r="G70" s="230"/>
      <c r="H70" s="43"/>
      <c r="I70" s="155">
        <f t="shared" si="45"/>
        <v>0</v>
      </c>
      <c r="J70" s="265">
        <v>0</v>
      </c>
      <c r="K70" s="43"/>
      <c r="L70" s="88">
        <f t="shared" si="46"/>
        <v>0</v>
      </c>
      <c r="M70" s="230"/>
      <c r="N70" s="43"/>
      <c r="O70" s="155">
        <f t="shared" si="47"/>
        <v>0</v>
      </c>
      <c r="P70" s="311"/>
      <c r="R70" s="405"/>
      <c r="S70" s="405"/>
    </row>
    <row r="71" spans="1:19" hidden="1" x14ac:dyDescent="0.25">
      <c r="A71" s="30">
        <v>1225</v>
      </c>
      <c r="B71" s="41" t="s">
        <v>71</v>
      </c>
      <c r="C71" s="190">
        <f t="shared" si="23"/>
        <v>0</v>
      </c>
      <c r="D71" s="265">
        <v>0</v>
      </c>
      <c r="E71" s="43"/>
      <c r="F71" s="88">
        <f t="shared" si="44"/>
        <v>0</v>
      </c>
      <c r="G71" s="230"/>
      <c r="H71" s="43"/>
      <c r="I71" s="155">
        <f t="shared" si="45"/>
        <v>0</v>
      </c>
      <c r="J71" s="265">
        <v>0</v>
      </c>
      <c r="K71" s="43"/>
      <c r="L71" s="88">
        <f t="shared" si="46"/>
        <v>0</v>
      </c>
      <c r="M71" s="230"/>
      <c r="N71" s="43"/>
      <c r="O71" s="155">
        <f t="shared" si="47"/>
        <v>0</v>
      </c>
      <c r="P71" s="311"/>
      <c r="R71" s="405"/>
      <c r="S71" s="405"/>
    </row>
    <row r="72" spans="1:19" ht="36" hidden="1" x14ac:dyDescent="0.25">
      <c r="A72" s="30">
        <v>1227</v>
      </c>
      <c r="B72" s="41" t="s">
        <v>72</v>
      </c>
      <c r="C72" s="190">
        <f t="shared" si="23"/>
        <v>0</v>
      </c>
      <c r="D72" s="265">
        <v>0</v>
      </c>
      <c r="E72" s="43"/>
      <c r="F72" s="88">
        <f t="shared" si="44"/>
        <v>0</v>
      </c>
      <c r="G72" s="230"/>
      <c r="H72" s="43"/>
      <c r="I72" s="155">
        <f t="shared" si="45"/>
        <v>0</v>
      </c>
      <c r="J72" s="265">
        <v>0</v>
      </c>
      <c r="K72" s="43"/>
      <c r="L72" s="88">
        <f t="shared" si="46"/>
        <v>0</v>
      </c>
      <c r="M72" s="230"/>
      <c r="N72" s="43"/>
      <c r="O72" s="155">
        <f t="shared" si="47"/>
        <v>0</v>
      </c>
      <c r="P72" s="311"/>
      <c r="R72" s="405"/>
      <c r="S72" s="405"/>
    </row>
    <row r="73" spans="1:19" ht="60" hidden="1" x14ac:dyDescent="0.25">
      <c r="A73" s="30">
        <v>1228</v>
      </c>
      <c r="B73" s="41" t="s">
        <v>73</v>
      </c>
      <c r="C73" s="190">
        <f t="shared" si="23"/>
        <v>0</v>
      </c>
      <c r="D73" s="265">
        <v>0</v>
      </c>
      <c r="E73" s="43"/>
      <c r="F73" s="88">
        <f t="shared" si="44"/>
        <v>0</v>
      </c>
      <c r="G73" s="230"/>
      <c r="H73" s="43"/>
      <c r="I73" s="155">
        <f t="shared" si="45"/>
        <v>0</v>
      </c>
      <c r="J73" s="265">
        <v>0</v>
      </c>
      <c r="K73" s="43"/>
      <c r="L73" s="88">
        <f t="shared" si="46"/>
        <v>0</v>
      </c>
      <c r="M73" s="230"/>
      <c r="N73" s="43"/>
      <c r="O73" s="155">
        <f t="shared" si="47"/>
        <v>0</v>
      </c>
      <c r="P73" s="311"/>
      <c r="R73" s="405"/>
      <c r="S73" s="405"/>
    </row>
    <row r="74" spans="1:19" x14ac:dyDescent="0.25">
      <c r="A74" s="67">
        <v>2000</v>
      </c>
      <c r="B74" s="67" t="s">
        <v>74</v>
      </c>
      <c r="C74" s="200">
        <f t="shared" si="23"/>
        <v>350897</v>
      </c>
      <c r="D74" s="134">
        <f>SUM(D75,D82,D129,D163,D164,D171)</f>
        <v>340496</v>
      </c>
      <c r="E74" s="68">
        <f t="shared" ref="E74" si="48">SUM(E75,E82,E129,E163,E164,E171)</f>
        <v>8501</v>
      </c>
      <c r="F74" s="170">
        <f>SUM(F75,F82,F129,F163,F164,F171)</f>
        <v>348997</v>
      </c>
      <c r="G74" s="227">
        <f t="shared" ref="G74:O74" si="49">SUM(G75,G82,G129,G163,G164,G171)</f>
        <v>0</v>
      </c>
      <c r="H74" s="68">
        <f t="shared" si="49"/>
        <v>0</v>
      </c>
      <c r="I74" s="122">
        <f t="shared" si="49"/>
        <v>0</v>
      </c>
      <c r="J74" s="134">
        <f>SUM(J75,J82,J129,J163,J164,J171)</f>
        <v>1900</v>
      </c>
      <c r="K74" s="68">
        <f t="shared" si="49"/>
        <v>0</v>
      </c>
      <c r="L74" s="170">
        <f t="shared" si="49"/>
        <v>1900</v>
      </c>
      <c r="M74" s="227">
        <f t="shared" si="49"/>
        <v>0</v>
      </c>
      <c r="N74" s="68">
        <f t="shared" si="49"/>
        <v>0</v>
      </c>
      <c r="O74" s="170">
        <f t="shared" si="49"/>
        <v>0</v>
      </c>
      <c r="P74" s="439"/>
      <c r="Q74" s="517"/>
      <c r="R74" s="405"/>
      <c r="S74" s="405"/>
    </row>
    <row r="75" spans="1:19" ht="24" x14ac:dyDescent="0.25">
      <c r="A75" s="34">
        <v>2100</v>
      </c>
      <c r="B75" s="69" t="s">
        <v>75</v>
      </c>
      <c r="C75" s="188">
        <f t="shared" si="23"/>
        <v>5105</v>
      </c>
      <c r="D75" s="127">
        <f>SUM(D76,D79)</f>
        <v>5105</v>
      </c>
      <c r="E75" s="36">
        <f t="shared" ref="E75" si="50">SUM(E76,E79)</f>
        <v>0</v>
      </c>
      <c r="F75" s="174">
        <f>SUM(F76,F79)</f>
        <v>5105</v>
      </c>
      <c r="G75" s="228">
        <f t="shared" ref="G75:O75" si="51">SUM(G76,G79)</f>
        <v>0</v>
      </c>
      <c r="H75" s="36">
        <f t="shared" si="51"/>
        <v>0</v>
      </c>
      <c r="I75" s="120">
        <f t="shared" si="51"/>
        <v>0</v>
      </c>
      <c r="J75" s="127">
        <f>SUM(J76,J79)</f>
        <v>0</v>
      </c>
      <c r="K75" s="36">
        <f t="shared" si="51"/>
        <v>0</v>
      </c>
      <c r="L75" s="174">
        <f t="shared" si="51"/>
        <v>0</v>
      </c>
      <c r="M75" s="228">
        <f t="shared" si="51"/>
        <v>0</v>
      </c>
      <c r="N75" s="36">
        <f t="shared" si="51"/>
        <v>0</v>
      </c>
      <c r="O75" s="174">
        <f t="shared" si="51"/>
        <v>0</v>
      </c>
      <c r="P75" s="317"/>
      <c r="Q75" s="517"/>
      <c r="R75" s="405"/>
      <c r="S75" s="405"/>
    </row>
    <row r="76" spans="1:19" ht="24" hidden="1" x14ac:dyDescent="0.25">
      <c r="A76" s="859">
        <v>2110</v>
      </c>
      <c r="B76" s="38" t="s">
        <v>76</v>
      </c>
      <c r="C76" s="189">
        <f t="shared" si="23"/>
        <v>0</v>
      </c>
      <c r="D76" s="128">
        <f>SUM(D77:D78)</f>
        <v>0</v>
      </c>
      <c r="E76" s="75">
        <f t="shared" ref="E76" si="52">SUM(E77:E78)</f>
        <v>0</v>
      </c>
      <c r="F76" s="175">
        <f>SUM(F77:F78)</f>
        <v>0</v>
      </c>
      <c r="G76" s="233">
        <f t="shared" ref="G76:O76" si="53">SUM(G77:G78)</f>
        <v>0</v>
      </c>
      <c r="H76" s="75">
        <f t="shared" si="53"/>
        <v>0</v>
      </c>
      <c r="I76" s="86">
        <f t="shared" si="53"/>
        <v>0</v>
      </c>
      <c r="J76" s="128">
        <f>SUM(J77:J78)</f>
        <v>0</v>
      </c>
      <c r="K76" s="75">
        <f t="shared" si="53"/>
        <v>0</v>
      </c>
      <c r="L76" s="175">
        <f t="shared" si="53"/>
        <v>0</v>
      </c>
      <c r="M76" s="233">
        <f t="shared" si="53"/>
        <v>0</v>
      </c>
      <c r="N76" s="75">
        <f t="shared" si="53"/>
        <v>0</v>
      </c>
      <c r="O76" s="86">
        <f t="shared" si="53"/>
        <v>0</v>
      </c>
      <c r="P76" s="310"/>
      <c r="R76" s="405"/>
      <c r="S76" s="405"/>
    </row>
    <row r="77" spans="1:19" hidden="1" x14ac:dyDescent="0.25">
      <c r="A77" s="30">
        <v>2111</v>
      </c>
      <c r="B77" s="41" t="s">
        <v>77</v>
      </c>
      <c r="C77" s="190">
        <f t="shared" si="23"/>
        <v>0</v>
      </c>
      <c r="D77" s="265">
        <v>0</v>
      </c>
      <c r="E77" s="43"/>
      <c r="F77" s="88">
        <f t="shared" ref="F77:F78" si="54">D77+E77</f>
        <v>0</v>
      </c>
      <c r="G77" s="230"/>
      <c r="H77" s="43"/>
      <c r="I77" s="155">
        <f t="shared" ref="I77:I78" si="55">G77+H77</f>
        <v>0</v>
      </c>
      <c r="J77" s="265">
        <v>0</v>
      </c>
      <c r="K77" s="43"/>
      <c r="L77" s="88">
        <f t="shared" ref="L77:L78" si="56">J77+K77</f>
        <v>0</v>
      </c>
      <c r="M77" s="230"/>
      <c r="N77" s="43"/>
      <c r="O77" s="155">
        <f t="shared" ref="O77:O78" si="57">M77+N77</f>
        <v>0</v>
      </c>
      <c r="P77" s="311"/>
      <c r="R77" s="405"/>
      <c r="S77" s="405"/>
    </row>
    <row r="78" spans="1:19" ht="24" hidden="1" x14ac:dyDescent="0.25">
      <c r="A78" s="30">
        <v>2112</v>
      </c>
      <c r="B78" s="41" t="s">
        <v>78</v>
      </c>
      <c r="C78" s="190">
        <f t="shared" si="23"/>
        <v>0</v>
      </c>
      <c r="D78" s="265">
        <v>0</v>
      </c>
      <c r="E78" s="43"/>
      <c r="F78" s="88">
        <f t="shared" si="54"/>
        <v>0</v>
      </c>
      <c r="G78" s="230"/>
      <c r="H78" s="43"/>
      <c r="I78" s="155">
        <f t="shared" si="55"/>
        <v>0</v>
      </c>
      <c r="J78" s="265">
        <v>0</v>
      </c>
      <c r="K78" s="43"/>
      <c r="L78" s="88">
        <f t="shared" si="56"/>
        <v>0</v>
      </c>
      <c r="M78" s="230"/>
      <c r="N78" s="43"/>
      <c r="O78" s="155">
        <f t="shared" si="57"/>
        <v>0</v>
      </c>
      <c r="P78" s="311"/>
      <c r="R78" s="405"/>
      <c r="S78" s="405"/>
    </row>
    <row r="79" spans="1:19" ht="24" x14ac:dyDescent="0.25">
      <c r="A79" s="72">
        <v>2120</v>
      </c>
      <c r="B79" s="41" t="s">
        <v>79</v>
      </c>
      <c r="C79" s="190">
        <f t="shared" si="23"/>
        <v>5105</v>
      </c>
      <c r="D79" s="129">
        <f>SUM(D80:D81)</f>
        <v>5105</v>
      </c>
      <c r="E79" s="73">
        <f t="shared" ref="E79" si="58">SUM(E80:E81)</f>
        <v>0</v>
      </c>
      <c r="F79" s="93">
        <f>SUM(F80:F81)</f>
        <v>5105</v>
      </c>
      <c r="G79" s="231">
        <f t="shared" ref="G79:O79" si="59">SUM(G80:G81)</f>
        <v>0</v>
      </c>
      <c r="H79" s="73">
        <f t="shared" si="59"/>
        <v>0</v>
      </c>
      <c r="I79" s="87">
        <f t="shared" si="59"/>
        <v>0</v>
      </c>
      <c r="J79" s="129">
        <f>SUM(J80:J81)</f>
        <v>0</v>
      </c>
      <c r="K79" s="73">
        <f t="shared" si="59"/>
        <v>0</v>
      </c>
      <c r="L79" s="93">
        <f t="shared" si="59"/>
        <v>0</v>
      </c>
      <c r="M79" s="231">
        <f t="shared" si="59"/>
        <v>0</v>
      </c>
      <c r="N79" s="73">
        <f t="shared" si="59"/>
        <v>0</v>
      </c>
      <c r="O79" s="93">
        <f t="shared" si="59"/>
        <v>0</v>
      </c>
      <c r="P79" s="311"/>
      <c r="Q79" s="517"/>
      <c r="R79" s="405"/>
      <c r="S79" s="405"/>
    </row>
    <row r="80" spans="1:19" x14ac:dyDescent="0.25">
      <c r="A80" s="30">
        <v>2121</v>
      </c>
      <c r="B80" s="41" t="s">
        <v>77</v>
      </c>
      <c r="C80" s="190">
        <f t="shared" si="23"/>
        <v>605</v>
      </c>
      <c r="D80" s="265">
        <v>605</v>
      </c>
      <c r="E80" s="43"/>
      <c r="F80" s="88">
        <f t="shared" ref="F80:F81" si="60">D80+E80</f>
        <v>605</v>
      </c>
      <c r="G80" s="230"/>
      <c r="H80" s="43"/>
      <c r="I80" s="155">
        <f t="shared" ref="I80:I81" si="61">G80+H80</f>
        <v>0</v>
      </c>
      <c r="J80" s="265">
        <v>0</v>
      </c>
      <c r="K80" s="43"/>
      <c r="L80" s="88">
        <f t="shared" ref="L80:L81" si="62">J80+K80</f>
        <v>0</v>
      </c>
      <c r="M80" s="230"/>
      <c r="N80" s="43"/>
      <c r="O80" s="88">
        <f t="shared" ref="O80:O81" si="63">M80+N80</f>
        <v>0</v>
      </c>
      <c r="P80" s="311"/>
      <c r="Q80" s="517"/>
      <c r="R80" s="405"/>
      <c r="S80" s="405"/>
    </row>
    <row r="81" spans="1:19" ht="24" x14ac:dyDescent="0.25">
      <c r="A81" s="30">
        <v>2122</v>
      </c>
      <c r="B81" s="41" t="s">
        <v>78</v>
      </c>
      <c r="C81" s="190">
        <f t="shared" si="23"/>
        <v>4500</v>
      </c>
      <c r="D81" s="265">
        <v>4500</v>
      </c>
      <c r="E81" s="43"/>
      <c r="F81" s="88">
        <f t="shared" si="60"/>
        <v>4500</v>
      </c>
      <c r="G81" s="230"/>
      <c r="H81" s="43"/>
      <c r="I81" s="155">
        <f t="shared" si="61"/>
        <v>0</v>
      </c>
      <c r="J81" s="265">
        <v>0</v>
      </c>
      <c r="K81" s="43"/>
      <c r="L81" s="88">
        <f t="shared" si="62"/>
        <v>0</v>
      </c>
      <c r="M81" s="230"/>
      <c r="N81" s="43"/>
      <c r="O81" s="88">
        <f t="shared" si="63"/>
        <v>0</v>
      </c>
      <c r="P81" s="311"/>
      <c r="Q81" s="517"/>
      <c r="R81" s="405"/>
      <c r="S81" s="405"/>
    </row>
    <row r="82" spans="1:19" x14ac:dyDescent="0.25">
      <c r="A82" s="34">
        <v>2200</v>
      </c>
      <c r="B82" s="69" t="s">
        <v>80</v>
      </c>
      <c r="C82" s="188">
        <f t="shared" si="23"/>
        <v>302534</v>
      </c>
      <c r="D82" s="127">
        <f>SUM(D83,D88,D94,D102,D111,D115,D121,D127)</f>
        <v>294033</v>
      </c>
      <c r="E82" s="36">
        <f t="shared" ref="E82" si="64">SUM(E83,E88,E94,E102,E111,E115,E121,E127)</f>
        <v>8501</v>
      </c>
      <c r="F82" s="174">
        <f>SUM(F83,F88,F94,F102,F111,F115,F121,F127)</f>
        <v>302534</v>
      </c>
      <c r="G82" s="228">
        <f t="shared" ref="G82:O82" si="65">SUM(G83,G88,G94,G102,G111,G115,G121,G127)</f>
        <v>0</v>
      </c>
      <c r="H82" s="36">
        <f t="shared" si="65"/>
        <v>0</v>
      </c>
      <c r="I82" s="120">
        <f t="shared" si="65"/>
        <v>0</v>
      </c>
      <c r="J82" s="127">
        <f>SUM(J83,J88,J94,J102,J111,J115,J121,J127)</f>
        <v>0</v>
      </c>
      <c r="K82" s="36">
        <f t="shared" si="65"/>
        <v>0</v>
      </c>
      <c r="L82" s="174">
        <f t="shared" si="65"/>
        <v>0</v>
      </c>
      <c r="M82" s="228">
        <f t="shared" si="65"/>
        <v>0</v>
      </c>
      <c r="N82" s="36">
        <f t="shared" si="65"/>
        <v>0</v>
      </c>
      <c r="O82" s="174">
        <f t="shared" si="65"/>
        <v>0</v>
      </c>
      <c r="P82" s="441"/>
      <c r="Q82" s="517"/>
      <c r="R82" s="405"/>
      <c r="S82" s="405"/>
    </row>
    <row r="83" spans="1:19" ht="24" hidden="1" x14ac:dyDescent="0.25">
      <c r="A83" s="70">
        <v>2210</v>
      </c>
      <c r="B83" s="55" t="s">
        <v>81</v>
      </c>
      <c r="C83" s="195">
        <f t="shared" si="23"/>
        <v>0</v>
      </c>
      <c r="D83" s="82">
        <f>SUM(D84:D87)</f>
        <v>0</v>
      </c>
      <c r="E83" s="71">
        <f t="shared" ref="E83" si="66">SUM(E84:E87)</f>
        <v>0</v>
      </c>
      <c r="F83" s="172">
        <f>SUM(F84:F87)</f>
        <v>0</v>
      </c>
      <c r="G83" s="229">
        <f t="shared" ref="G83:O83" si="67">SUM(G84:G87)</f>
        <v>0</v>
      </c>
      <c r="H83" s="71">
        <f t="shared" si="67"/>
        <v>0</v>
      </c>
      <c r="I83" s="153">
        <f t="shared" si="67"/>
        <v>0</v>
      </c>
      <c r="J83" s="82">
        <f>SUM(J84:J87)</f>
        <v>0</v>
      </c>
      <c r="K83" s="71">
        <f t="shared" si="67"/>
        <v>0</v>
      </c>
      <c r="L83" s="172">
        <f t="shared" si="67"/>
        <v>0</v>
      </c>
      <c r="M83" s="229">
        <f t="shared" si="67"/>
        <v>0</v>
      </c>
      <c r="N83" s="71">
        <f t="shared" si="67"/>
        <v>0</v>
      </c>
      <c r="O83" s="153">
        <f t="shared" si="67"/>
        <v>0</v>
      </c>
      <c r="P83" s="313"/>
      <c r="R83" s="405"/>
      <c r="S83" s="405"/>
    </row>
    <row r="84" spans="1:19" ht="24" hidden="1" x14ac:dyDescent="0.25">
      <c r="A84" s="27">
        <v>2211</v>
      </c>
      <c r="B84" s="38" t="s">
        <v>82</v>
      </c>
      <c r="C84" s="189">
        <f t="shared" si="23"/>
        <v>0</v>
      </c>
      <c r="D84" s="264">
        <v>0</v>
      </c>
      <c r="E84" s="40"/>
      <c r="F84" s="89">
        <f t="shared" ref="F84:F87" si="68">D84+E84</f>
        <v>0</v>
      </c>
      <c r="G84" s="220"/>
      <c r="H84" s="40"/>
      <c r="I84" s="154">
        <f t="shared" ref="I84:I87" si="69">G84+H84</f>
        <v>0</v>
      </c>
      <c r="J84" s="264">
        <v>0</v>
      </c>
      <c r="K84" s="40"/>
      <c r="L84" s="89">
        <f t="shared" ref="L84:L87" si="70">J84+K84</f>
        <v>0</v>
      </c>
      <c r="M84" s="220"/>
      <c r="N84" s="40"/>
      <c r="O84" s="154">
        <f t="shared" ref="O84:O87" si="71">M84+N84</f>
        <v>0</v>
      </c>
      <c r="P84" s="310"/>
      <c r="R84" s="405"/>
      <c r="S84" s="405"/>
    </row>
    <row r="85" spans="1:19" ht="36" hidden="1" x14ac:dyDescent="0.25">
      <c r="A85" s="30">
        <v>2212</v>
      </c>
      <c r="B85" s="41" t="s">
        <v>83</v>
      </c>
      <c r="C85" s="190">
        <f t="shared" si="23"/>
        <v>0</v>
      </c>
      <c r="D85" s="265">
        <v>0</v>
      </c>
      <c r="E85" s="43"/>
      <c r="F85" s="88">
        <f t="shared" si="68"/>
        <v>0</v>
      </c>
      <c r="G85" s="230"/>
      <c r="H85" s="43"/>
      <c r="I85" s="155">
        <f t="shared" si="69"/>
        <v>0</v>
      </c>
      <c r="J85" s="265">
        <v>0</v>
      </c>
      <c r="K85" s="43"/>
      <c r="L85" s="88">
        <f t="shared" si="70"/>
        <v>0</v>
      </c>
      <c r="M85" s="230"/>
      <c r="N85" s="43"/>
      <c r="O85" s="155">
        <f t="shared" si="71"/>
        <v>0</v>
      </c>
      <c r="P85" s="311"/>
      <c r="R85" s="405"/>
      <c r="S85" s="405"/>
    </row>
    <row r="86" spans="1:19" ht="24" hidden="1" x14ac:dyDescent="0.25">
      <c r="A86" s="30">
        <v>2214</v>
      </c>
      <c r="B86" s="41" t="s">
        <v>84</v>
      </c>
      <c r="C86" s="190">
        <f t="shared" si="23"/>
        <v>0</v>
      </c>
      <c r="D86" s="265">
        <v>0</v>
      </c>
      <c r="E86" s="43"/>
      <c r="F86" s="88">
        <f t="shared" si="68"/>
        <v>0</v>
      </c>
      <c r="G86" s="230"/>
      <c r="H86" s="43"/>
      <c r="I86" s="155">
        <f t="shared" si="69"/>
        <v>0</v>
      </c>
      <c r="J86" s="265">
        <v>0</v>
      </c>
      <c r="K86" s="43"/>
      <c r="L86" s="88">
        <f t="shared" si="70"/>
        <v>0</v>
      </c>
      <c r="M86" s="230"/>
      <c r="N86" s="43"/>
      <c r="O86" s="155">
        <f t="shared" si="71"/>
        <v>0</v>
      </c>
      <c r="P86" s="311"/>
      <c r="R86" s="405"/>
      <c r="S86" s="405"/>
    </row>
    <row r="87" spans="1:19" hidden="1" x14ac:dyDescent="0.25">
      <c r="A87" s="30">
        <v>2219</v>
      </c>
      <c r="B87" s="41" t="s">
        <v>85</v>
      </c>
      <c r="C87" s="190">
        <f t="shared" si="23"/>
        <v>0</v>
      </c>
      <c r="D87" s="265">
        <v>0</v>
      </c>
      <c r="E87" s="43"/>
      <c r="F87" s="88">
        <f t="shared" si="68"/>
        <v>0</v>
      </c>
      <c r="G87" s="230"/>
      <c r="H87" s="43"/>
      <c r="I87" s="155">
        <f t="shared" si="69"/>
        <v>0</v>
      </c>
      <c r="J87" s="265">
        <v>0</v>
      </c>
      <c r="K87" s="43"/>
      <c r="L87" s="88">
        <f t="shared" si="70"/>
        <v>0</v>
      </c>
      <c r="M87" s="230"/>
      <c r="N87" s="43"/>
      <c r="O87" s="155">
        <f t="shared" si="71"/>
        <v>0</v>
      </c>
      <c r="P87" s="311"/>
      <c r="R87" s="405"/>
      <c r="S87" s="405"/>
    </row>
    <row r="88" spans="1:19" ht="24" hidden="1" x14ac:dyDescent="0.25">
      <c r="A88" s="72">
        <v>2220</v>
      </c>
      <c r="B88" s="41" t="s">
        <v>86</v>
      </c>
      <c r="C88" s="190">
        <f t="shared" si="23"/>
        <v>0</v>
      </c>
      <c r="D88" s="129">
        <f>SUM(D89:D93)</f>
        <v>0</v>
      </c>
      <c r="E88" s="73">
        <f t="shared" ref="E88" si="72">SUM(E89:E93)</f>
        <v>0</v>
      </c>
      <c r="F88" s="93">
        <f>SUM(F89:F93)</f>
        <v>0</v>
      </c>
      <c r="G88" s="231">
        <f t="shared" ref="G88:O88" si="73">SUM(G89:G93)</f>
        <v>0</v>
      </c>
      <c r="H88" s="73">
        <f t="shared" si="73"/>
        <v>0</v>
      </c>
      <c r="I88" s="87">
        <f t="shared" si="73"/>
        <v>0</v>
      </c>
      <c r="J88" s="129">
        <f>SUM(J89:J93)</f>
        <v>0</v>
      </c>
      <c r="K88" s="73">
        <f t="shared" si="73"/>
        <v>0</v>
      </c>
      <c r="L88" s="93">
        <f t="shared" si="73"/>
        <v>0</v>
      </c>
      <c r="M88" s="231">
        <f t="shared" si="73"/>
        <v>0</v>
      </c>
      <c r="N88" s="73">
        <f t="shared" si="73"/>
        <v>0</v>
      </c>
      <c r="O88" s="87">
        <f t="shared" si="73"/>
        <v>0</v>
      </c>
      <c r="P88" s="311"/>
      <c r="R88" s="405"/>
      <c r="S88" s="405"/>
    </row>
    <row r="89" spans="1:19" ht="24" hidden="1" x14ac:dyDescent="0.25">
      <c r="A89" s="30">
        <v>2221</v>
      </c>
      <c r="B89" s="41" t="s">
        <v>305</v>
      </c>
      <c r="C89" s="190">
        <f t="shared" si="23"/>
        <v>0</v>
      </c>
      <c r="D89" s="265">
        <v>0</v>
      </c>
      <c r="E89" s="43"/>
      <c r="F89" s="88">
        <f t="shared" ref="F89:F93" si="74">D89+E89</f>
        <v>0</v>
      </c>
      <c r="G89" s="230"/>
      <c r="H89" s="43"/>
      <c r="I89" s="155">
        <f t="shared" ref="I89:I93" si="75">G89+H89</f>
        <v>0</v>
      </c>
      <c r="J89" s="265">
        <v>0</v>
      </c>
      <c r="K89" s="43"/>
      <c r="L89" s="88">
        <f t="shared" ref="L89:L93" si="76">J89+K89</f>
        <v>0</v>
      </c>
      <c r="M89" s="230"/>
      <c r="N89" s="43"/>
      <c r="O89" s="155">
        <f t="shared" ref="O89:O93" si="77">M89+N89</f>
        <v>0</v>
      </c>
      <c r="P89" s="311"/>
      <c r="R89" s="405"/>
      <c r="S89" s="405"/>
    </row>
    <row r="90" spans="1:19" hidden="1" x14ac:dyDescent="0.25">
      <c r="A90" s="30">
        <v>2222</v>
      </c>
      <c r="B90" s="41" t="s">
        <v>87</v>
      </c>
      <c r="C90" s="190">
        <f t="shared" si="23"/>
        <v>0</v>
      </c>
      <c r="D90" s="265">
        <v>0</v>
      </c>
      <c r="E90" s="43"/>
      <c r="F90" s="88">
        <f t="shared" si="74"/>
        <v>0</v>
      </c>
      <c r="G90" s="230"/>
      <c r="H90" s="43"/>
      <c r="I90" s="155">
        <f t="shared" si="75"/>
        <v>0</v>
      </c>
      <c r="J90" s="265">
        <v>0</v>
      </c>
      <c r="K90" s="43"/>
      <c r="L90" s="88">
        <f t="shared" si="76"/>
        <v>0</v>
      </c>
      <c r="M90" s="230"/>
      <c r="N90" s="43"/>
      <c r="O90" s="155">
        <f t="shared" si="77"/>
        <v>0</v>
      </c>
      <c r="P90" s="311"/>
      <c r="R90" s="405"/>
      <c r="S90" s="405"/>
    </row>
    <row r="91" spans="1:19" hidden="1" x14ac:dyDescent="0.25">
      <c r="A91" s="30">
        <v>2223</v>
      </c>
      <c r="B91" s="41" t="s">
        <v>88</v>
      </c>
      <c r="C91" s="190">
        <f t="shared" si="23"/>
        <v>0</v>
      </c>
      <c r="D91" s="265">
        <v>0</v>
      </c>
      <c r="E91" s="43"/>
      <c r="F91" s="88">
        <f t="shared" si="74"/>
        <v>0</v>
      </c>
      <c r="G91" s="230"/>
      <c r="H91" s="43"/>
      <c r="I91" s="155">
        <f t="shared" si="75"/>
        <v>0</v>
      </c>
      <c r="J91" s="265">
        <v>0</v>
      </c>
      <c r="K91" s="43"/>
      <c r="L91" s="88">
        <f t="shared" si="76"/>
        <v>0</v>
      </c>
      <c r="M91" s="230"/>
      <c r="N91" s="43"/>
      <c r="O91" s="155">
        <f t="shared" si="77"/>
        <v>0</v>
      </c>
      <c r="P91" s="311"/>
      <c r="R91" s="405"/>
      <c r="S91" s="405"/>
    </row>
    <row r="92" spans="1:19" ht="48" hidden="1" x14ac:dyDescent="0.25">
      <c r="A92" s="30">
        <v>2224</v>
      </c>
      <c r="B92" s="41" t="s">
        <v>89</v>
      </c>
      <c r="C92" s="190">
        <f t="shared" si="23"/>
        <v>0</v>
      </c>
      <c r="D92" s="265">
        <v>0</v>
      </c>
      <c r="E92" s="43"/>
      <c r="F92" s="88">
        <f t="shared" si="74"/>
        <v>0</v>
      </c>
      <c r="G92" s="230"/>
      <c r="H92" s="43"/>
      <c r="I92" s="155">
        <f t="shared" si="75"/>
        <v>0</v>
      </c>
      <c r="J92" s="265">
        <v>0</v>
      </c>
      <c r="K92" s="43"/>
      <c r="L92" s="88">
        <f t="shared" si="76"/>
        <v>0</v>
      </c>
      <c r="M92" s="230"/>
      <c r="N92" s="43"/>
      <c r="O92" s="155">
        <f t="shared" si="77"/>
        <v>0</v>
      </c>
      <c r="P92" s="311"/>
      <c r="R92" s="405"/>
      <c r="S92" s="405"/>
    </row>
    <row r="93" spans="1:19" ht="24" hidden="1" x14ac:dyDescent="0.25">
      <c r="A93" s="30">
        <v>2229</v>
      </c>
      <c r="B93" s="41" t="s">
        <v>90</v>
      </c>
      <c r="C93" s="190">
        <f t="shared" si="23"/>
        <v>0</v>
      </c>
      <c r="D93" s="265">
        <v>0</v>
      </c>
      <c r="E93" s="43"/>
      <c r="F93" s="88">
        <f t="shared" si="74"/>
        <v>0</v>
      </c>
      <c r="G93" s="230"/>
      <c r="H93" s="43"/>
      <c r="I93" s="155">
        <f t="shared" si="75"/>
        <v>0</v>
      </c>
      <c r="J93" s="265">
        <v>0</v>
      </c>
      <c r="K93" s="43"/>
      <c r="L93" s="88">
        <f t="shared" si="76"/>
        <v>0</v>
      </c>
      <c r="M93" s="230"/>
      <c r="N93" s="43"/>
      <c r="O93" s="155">
        <f t="shared" si="77"/>
        <v>0</v>
      </c>
      <c r="P93" s="311"/>
      <c r="R93" s="405"/>
      <c r="S93" s="405"/>
    </row>
    <row r="94" spans="1:19" ht="36" x14ac:dyDescent="0.25">
      <c r="A94" s="72">
        <v>2230</v>
      </c>
      <c r="B94" s="41" t="s">
        <v>91</v>
      </c>
      <c r="C94" s="190">
        <f t="shared" si="23"/>
        <v>71897</v>
      </c>
      <c r="D94" s="129">
        <f>SUM(D95:D101)</f>
        <v>71897</v>
      </c>
      <c r="E94" s="73">
        <f t="shared" ref="E94" si="78">SUM(E95:E101)</f>
        <v>0</v>
      </c>
      <c r="F94" s="93">
        <f>SUM(F95:F101)</f>
        <v>71897</v>
      </c>
      <c r="G94" s="231">
        <f t="shared" ref="G94:N94" si="79">SUM(G95:G101)</f>
        <v>0</v>
      </c>
      <c r="H94" s="73">
        <f t="shared" si="79"/>
        <v>0</v>
      </c>
      <c r="I94" s="87">
        <f t="shared" si="79"/>
        <v>0</v>
      </c>
      <c r="J94" s="129">
        <f>SUM(J95:J101)</f>
        <v>0</v>
      </c>
      <c r="K94" s="73">
        <f t="shared" si="79"/>
        <v>0</v>
      </c>
      <c r="L94" s="93">
        <f t="shared" si="79"/>
        <v>0</v>
      </c>
      <c r="M94" s="231">
        <f t="shared" si="79"/>
        <v>0</v>
      </c>
      <c r="N94" s="73">
        <f t="shared" si="79"/>
        <v>0</v>
      </c>
      <c r="O94" s="93">
        <f>SUM(O95:O101)</f>
        <v>0</v>
      </c>
      <c r="P94" s="311"/>
      <c r="Q94" s="517"/>
      <c r="R94" s="405"/>
      <c r="S94" s="405"/>
    </row>
    <row r="95" spans="1:19" ht="24" x14ac:dyDescent="0.25">
      <c r="A95" s="30">
        <v>2231</v>
      </c>
      <c r="B95" s="41" t="s">
        <v>92</v>
      </c>
      <c r="C95" s="190">
        <f t="shared" si="23"/>
        <v>11759</v>
      </c>
      <c r="D95" s="265">
        <v>11759</v>
      </c>
      <c r="E95" s="43"/>
      <c r="F95" s="88">
        <f t="shared" ref="F95:F101" si="80">D95+E95</f>
        <v>11759</v>
      </c>
      <c r="G95" s="230"/>
      <c r="H95" s="43"/>
      <c r="I95" s="155">
        <f t="shared" ref="I95:I101" si="81">G95+H95</f>
        <v>0</v>
      </c>
      <c r="J95" s="265">
        <v>0</v>
      </c>
      <c r="K95" s="43"/>
      <c r="L95" s="88">
        <f t="shared" ref="L95:L101" si="82">J95+K95</f>
        <v>0</v>
      </c>
      <c r="M95" s="230"/>
      <c r="N95" s="43"/>
      <c r="O95" s="88">
        <f t="shared" ref="O95:O101" si="83">M95+N95</f>
        <v>0</v>
      </c>
      <c r="P95" s="311"/>
      <c r="Q95" s="517"/>
      <c r="R95" s="405"/>
      <c r="S95" s="405"/>
    </row>
    <row r="96" spans="1:19" ht="24" customHeight="1" x14ac:dyDescent="0.25">
      <c r="A96" s="30">
        <v>2232</v>
      </c>
      <c r="B96" s="41" t="s">
        <v>93</v>
      </c>
      <c r="C96" s="190">
        <f t="shared" si="23"/>
        <v>7000</v>
      </c>
      <c r="D96" s="265">
        <v>7000</v>
      </c>
      <c r="E96" s="43"/>
      <c r="F96" s="88">
        <f t="shared" si="80"/>
        <v>7000</v>
      </c>
      <c r="G96" s="230"/>
      <c r="H96" s="43"/>
      <c r="I96" s="155">
        <f t="shared" si="81"/>
        <v>0</v>
      </c>
      <c r="J96" s="265">
        <v>0</v>
      </c>
      <c r="K96" s="43"/>
      <c r="L96" s="88">
        <f t="shared" si="82"/>
        <v>0</v>
      </c>
      <c r="M96" s="230"/>
      <c r="N96" s="43"/>
      <c r="O96" s="88">
        <f t="shared" si="83"/>
        <v>0</v>
      </c>
      <c r="P96" s="311"/>
      <c r="Q96" s="517"/>
      <c r="R96" s="405"/>
      <c r="S96" s="405"/>
    </row>
    <row r="97" spans="1:19" ht="24" hidden="1" x14ac:dyDescent="0.25">
      <c r="A97" s="27">
        <v>2233</v>
      </c>
      <c r="B97" s="38" t="s">
        <v>94</v>
      </c>
      <c r="C97" s="189">
        <f t="shared" si="23"/>
        <v>0</v>
      </c>
      <c r="D97" s="264">
        <v>0</v>
      </c>
      <c r="E97" s="40"/>
      <c r="F97" s="89">
        <f t="shared" si="80"/>
        <v>0</v>
      </c>
      <c r="G97" s="220"/>
      <c r="H97" s="40"/>
      <c r="I97" s="154">
        <f t="shared" si="81"/>
        <v>0</v>
      </c>
      <c r="J97" s="264">
        <v>0</v>
      </c>
      <c r="K97" s="40"/>
      <c r="L97" s="89">
        <f t="shared" si="82"/>
        <v>0</v>
      </c>
      <c r="M97" s="220"/>
      <c r="N97" s="40"/>
      <c r="O97" s="154">
        <f t="shared" si="83"/>
        <v>0</v>
      </c>
      <c r="P97" s="310"/>
      <c r="R97" s="405"/>
      <c r="S97" s="405"/>
    </row>
    <row r="98" spans="1:19" ht="36" hidden="1" x14ac:dyDescent="0.25">
      <c r="A98" s="30">
        <v>2234</v>
      </c>
      <c r="B98" s="41" t="s">
        <v>95</v>
      </c>
      <c r="C98" s="190">
        <f t="shared" si="23"/>
        <v>0</v>
      </c>
      <c r="D98" s="265">
        <v>0</v>
      </c>
      <c r="E98" s="43"/>
      <c r="F98" s="88">
        <f t="shared" si="80"/>
        <v>0</v>
      </c>
      <c r="G98" s="230"/>
      <c r="H98" s="43"/>
      <c r="I98" s="155">
        <f t="shared" si="81"/>
        <v>0</v>
      </c>
      <c r="J98" s="265">
        <v>0</v>
      </c>
      <c r="K98" s="43"/>
      <c r="L98" s="88">
        <f t="shared" si="82"/>
        <v>0</v>
      </c>
      <c r="M98" s="230"/>
      <c r="N98" s="43"/>
      <c r="O98" s="155">
        <f t="shared" si="83"/>
        <v>0</v>
      </c>
      <c r="P98" s="311"/>
      <c r="R98" s="405"/>
      <c r="S98" s="405"/>
    </row>
    <row r="99" spans="1:19" ht="24" hidden="1" x14ac:dyDescent="0.25">
      <c r="A99" s="30">
        <v>2235</v>
      </c>
      <c r="B99" s="41" t="s">
        <v>96</v>
      </c>
      <c r="C99" s="190">
        <f t="shared" si="23"/>
        <v>0</v>
      </c>
      <c r="D99" s="265">
        <v>0</v>
      </c>
      <c r="E99" s="43"/>
      <c r="F99" s="88">
        <f t="shared" si="80"/>
        <v>0</v>
      </c>
      <c r="G99" s="230"/>
      <c r="H99" s="43"/>
      <c r="I99" s="155">
        <f t="shared" si="81"/>
        <v>0</v>
      </c>
      <c r="J99" s="265">
        <v>0</v>
      </c>
      <c r="K99" s="43"/>
      <c r="L99" s="88">
        <f t="shared" si="82"/>
        <v>0</v>
      </c>
      <c r="M99" s="230"/>
      <c r="N99" s="43"/>
      <c r="O99" s="155">
        <f t="shared" si="83"/>
        <v>0</v>
      </c>
      <c r="P99" s="311"/>
      <c r="R99" s="405"/>
      <c r="S99" s="405"/>
    </row>
    <row r="100" spans="1:19" hidden="1" x14ac:dyDescent="0.25">
      <c r="A100" s="30">
        <v>2236</v>
      </c>
      <c r="B100" s="41" t="s">
        <v>97</v>
      </c>
      <c r="C100" s="190">
        <f t="shared" si="23"/>
        <v>0</v>
      </c>
      <c r="D100" s="265">
        <v>0</v>
      </c>
      <c r="E100" s="43"/>
      <c r="F100" s="88">
        <f t="shared" si="80"/>
        <v>0</v>
      </c>
      <c r="G100" s="230"/>
      <c r="H100" s="43"/>
      <c r="I100" s="155">
        <f t="shared" si="81"/>
        <v>0</v>
      </c>
      <c r="J100" s="265">
        <v>0</v>
      </c>
      <c r="K100" s="43"/>
      <c r="L100" s="88">
        <f t="shared" si="82"/>
        <v>0</v>
      </c>
      <c r="M100" s="230"/>
      <c r="N100" s="43"/>
      <c r="O100" s="155">
        <f t="shared" si="83"/>
        <v>0</v>
      </c>
      <c r="P100" s="311"/>
      <c r="R100" s="405"/>
      <c r="S100" s="405"/>
    </row>
    <row r="101" spans="1:19" ht="24" x14ac:dyDescent="0.25">
      <c r="A101" s="30">
        <v>2239</v>
      </c>
      <c r="B101" s="41" t="s">
        <v>98</v>
      </c>
      <c r="C101" s="190">
        <f t="shared" si="23"/>
        <v>53138</v>
      </c>
      <c r="D101" s="265">
        <v>53138</v>
      </c>
      <c r="E101" s="43"/>
      <c r="F101" s="88">
        <f t="shared" si="80"/>
        <v>53138</v>
      </c>
      <c r="G101" s="230"/>
      <c r="H101" s="43"/>
      <c r="I101" s="155">
        <f t="shared" si="81"/>
        <v>0</v>
      </c>
      <c r="J101" s="265">
        <v>0</v>
      </c>
      <c r="K101" s="43"/>
      <c r="L101" s="88">
        <f t="shared" si="82"/>
        <v>0</v>
      </c>
      <c r="M101" s="230"/>
      <c r="N101" s="43"/>
      <c r="O101" s="88">
        <f t="shared" si="83"/>
        <v>0</v>
      </c>
      <c r="P101" s="311"/>
      <c r="Q101" s="517"/>
      <c r="R101" s="405"/>
      <c r="S101" s="405"/>
    </row>
    <row r="102" spans="1:19" ht="36" x14ac:dyDescent="0.25">
      <c r="A102" s="72">
        <v>2240</v>
      </c>
      <c r="B102" s="41" t="s">
        <v>99</v>
      </c>
      <c r="C102" s="190">
        <f t="shared" si="23"/>
        <v>2232</v>
      </c>
      <c r="D102" s="129">
        <f>SUM(D103:D110)</f>
        <v>2232</v>
      </c>
      <c r="E102" s="73">
        <f t="shared" ref="E102" si="84">SUM(E103:E110)</f>
        <v>0</v>
      </c>
      <c r="F102" s="93">
        <f>SUM(F103:F110)</f>
        <v>2232</v>
      </c>
      <c r="G102" s="231">
        <f t="shared" ref="G102:N102" si="85">SUM(G103:G110)</f>
        <v>0</v>
      </c>
      <c r="H102" s="73">
        <f t="shared" si="85"/>
        <v>0</v>
      </c>
      <c r="I102" s="87">
        <f t="shared" si="85"/>
        <v>0</v>
      </c>
      <c r="J102" s="129">
        <f>SUM(J103:J110)</f>
        <v>0</v>
      </c>
      <c r="K102" s="73">
        <f t="shared" si="85"/>
        <v>0</v>
      </c>
      <c r="L102" s="93">
        <f t="shared" si="85"/>
        <v>0</v>
      </c>
      <c r="M102" s="231">
        <f t="shared" si="85"/>
        <v>0</v>
      </c>
      <c r="N102" s="73">
        <f t="shared" si="85"/>
        <v>0</v>
      </c>
      <c r="O102" s="93">
        <f>SUM(O103:O110)</f>
        <v>0</v>
      </c>
      <c r="P102" s="311"/>
      <c r="Q102" s="517"/>
      <c r="R102" s="405"/>
      <c r="S102" s="405"/>
    </row>
    <row r="103" spans="1:19" hidden="1" x14ac:dyDescent="0.25">
      <c r="A103" s="30">
        <v>2241</v>
      </c>
      <c r="B103" s="41" t="s">
        <v>100</v>
      </c>
      <c r="C103" s="190">
        <f t="shared" si="23"/>
        <v>0</v>
      </c>
      <c r="D103" s="265">
        <v>0</v>
      </c>
      <c r="E103" s="43"/>
      <c r="F103" s="88">
        <f t="shared" ref="F103:F110" si="86">D103+E103</f>
        <v>0</v>
      </c>
      <c r="G103" s="230"/>
      <c r="H103" s="43"/>
      <c r="I103" s="155">
        <f t="shared" ref="I103:I110" si="87">G103+H103</f>
        <v>0</v>
      </c>
      <c r="J103" s="265">
        <v>0</v>
      </c>
      <c r="K103" s="43"/>
      <c r="L103" s="88">
        <f t="shared" ref="L103:L110" si="88">J103+K103</f>
        <v>0</v>
      </c>
      <c r="M103" s="230"/>
      <c r="N103" s="43"/>
      <c r="O103" s="155">
        <f t="shared" ref="O103:O110" si="89">M103+N103</f>
        <v>0</v>
      </c>
      <c r="P103" s="311"/>
      <c r="R103" s="405"/>
      <c r="S103" s="405"/>
    </row>
    <row r="104" spans="1:19" ht="24" hidden="1" x14ac:dyDescent="0.25">
      <c r="A104" s="30">
        <v>2242</v>
      </c>
      <c r="B104" s="41" t="s">
        <v>101</v>
      </c>
      <c r="C104" s="190">
        <f t="shared" si="23"/>
        <v>0</v>
      </c>
      <c r="D104" s="265">
        <v>0</v>
      </c>
      <c r="E104" s="43"/>
      <c r="F104" s="88">
        <f t="shared" si="86"/>
        <v>0</v>
      </c>
      <c r="G104" s="230"/>
      <c r="H104" s="43"/>
      <c r="I104" s="155">
        <f t="shared" si="87"/>
        <v>0</v>
      </c>
      <c r="J104" s="265">
        <v>0</v>
      </c>
      <c r="K104" s="43"/>
      <c r="L104" s="88">
        <f t="shared" si="88"/>
        <v>0</v>
      </c>
      <c r="M104" s="230"/>
      <c r="N104" s="43"/>
      <c r="O104" s="155">
        <f t="shared" si="89"/>
        <v>0</v>
      </c>
      <c r="P104" s="311"/>
      <c r="R104" s="405"/>
      <c r="S104" s="405"/>
    </row>
    <row r="105" spans="1:19" ht="24" x14ac:dyDescent="0.25">
      <c r="A105" s="30">
        <v>2243</v>
      </c>
      <c r="B105" s="41" t="s">
        <v>102</v>
      </c>
      <c r="C105" s="190">
        <f t="shared" si="23"/>
        <v>2232</v>
      </c>
      <c r="D105" s="265">
        <v>2232</v>
      </c>
      <c r="E105" s="43"/>
      <c r="F105" s="88">
        <f t="shared" si="86"/>
        <v>2232</v>
      </c>
      <c r="G105" s="230"/>
      <c r="H105" s="43"/>
      <c r="I105" s="155">
        <f t="shared" si="87"/>
        <v>0</v>
      </c>
      <c r="J105" s="265">
        <v>0</v>
      </c>
      <c r="K105" s="43"/>
      <c r="L105" s="88">
        <f t="shared" si="88"/>
        <v>0</v>
      </c>
      <c r="M105" s="230"/>
      <c r="N105" s="43"/>
      <c r="O105" s="88">
        <f t="shared" si="89"/>
        <v>0</v>
      </c>
      <c r="P105" s="311"/>
      <c r="Q105" s="517"/>
      <c r="R105" s="405"/>
      <c r="S105" s="405"/>
    </row>
    <row r="106" spans="1:19" hidden="1" x14ac:dyDescent="0.25">
      <c r="A106" s="30">
        <v>2244</v>
      </c>
      <c r="B106" s="41" t="s">
        <v>103</v>
      </c>
      <c r="C106" s="190">
        <f t="shared" si="23"/>
        <v>0</v>
      </c>
      <c r="D106" s="265">
        <v>0</v>
      </c>
      <c r="E106" s="43"/>
      <c r="F106" s="88">
        <f t="shared" si="86"/>
        <v>0</v>
      </c>
      <c r="G106" s="230"/>
      <c r="H106" s="43"/>
      <c r="I106" s="155">
        <f t="shared" si="87"/>
        <v>0</v>
      </c>
      <c r="J106" s="265">
        <v>0</v>
      </c>
      <c r="K106" s="43"/>
      <c r="L106" s="88">
        <f t="shared" si="88"/>
        <v>0</v>
      </c>
      <c r="M106" s="230"/>
      <c r="N106" s="43"/>
      <c r="O106" s="155">
        <f t="shared" si="89"/>
        <v>0</v>
      </c>
      <c r="P106" s="311"/>
      <c r="R106" s="405"/>
      <c r="S106" s="405"/>
    </row>
    <row r="107" spans="1:19" ht="24" hidden="1" x14ac:dyDescent="0.25">
      <c r="A107" s="30">
        <v>2246</v>
      </c>
      <c r="B107" s="41" t="s">
        <v>104</v>
      </c>
      <c r="C107" s="190">
        <f t="shared" si="23"/>
        <v>0</v>
      </c>
      <c r="D107" s="265">
        <v>0</v>
      </c>
      <c r="E107" s="43"/>
      <c r="F107" s="88">
        <f t="shared" si="86"/>
        <v>0</v>
      </c>
      <c r="G107" s="230"/>
      <c r="H107" s="43"/>
      <c r="I107" s="155">
        <f t="shared" si="87"/>
        <v>0</v>
      </c>
      <c r="J107" s="265">
        <v>0</v>
      </c>
      <c r="K107" s="43"/>
      <c r="L107" s="88">
        <f t="shared" si="88"/>
        <v>0</v>
      </c>
      <c r="M107" s="230"/>
      <c r="N107" s="43"/>
      <c r="O107" s="155">
        <f t="shared" si="89"/>
        <v>0</v>
      </c>
      <c r="P107" s="311"/>
      <c r="R107" s="405"/>
      <c r="S107" s="405"/>
    </row>
    <row r="108" spans="1:19" hidden="1" x14ac:dyDescent="0.25">
      <c r="A108" s="30">
        <v>2247</v>
      </c>
      <c r="B108" s="41" t="s">
        <v>105</v>
      </c>
      <c r="C108" s="190">
        <f t="shared" si="23"/>
        <v>0</v>
      </c>
      <c r="D108" s="265">
        <v>0</v>
      </c>
      <c r="E108" s="43"/>
      <c r="F108" s="88">
        <f t="shared" si="86"/>
        <v>0</v>
      </c>
      <c r="G108" s="230"/>
      <c r="H108" s="43"/>
      <c r="I108" s="155">
        <f t="shared" si="87"/>
        <v>0</v>
      </c>
      <c r="J108" s="265">
        <v>0</v>
      </c>
      <c r="K108" s="43"/>
      <c r="L108" s="88">
        <f t="shared" si="88"/>
        <v>0</v>
      </c>
      <c r="M108" s="230"/>
      <c r="N108" s="43"/>
      <c r="O108" s="155">
        <f t="shared" si="89"/>
        <v>0</v>
      </c>
      <c r="P108" s="311"/>
      <c r="R108" s="405"/>
      <c r="S108" s="405"/>
    </row>
    <row r="109" spans="1:19" ht="24" hidden="1" x14ac:dyDescent="0.25">
      <c r="A109" s="30">
        <v>2248</v>
      </c>
      <c r="B109" s="41" t="s">
        <v>106</v>
      </c>
      <c r="C109" s="190">
        <f t="shared" si="23"/>
        <v>0</v>
      </c>
      <c r="D109" s="265">
        <v>0</v>
      </c>
      <c r="E109" s="43"/>
      <c r="F109" s="88">
        <f t="shared" si="86"/>
        <v>0</v>
      </c>
      <c r="G109" s="230"/>
      <c r="H109" s="43"/>
      <c r="I109" s="155">
        <f t="shared" si="87"/>
        <v>0</v>
      </c>
      <c r="J109" s="265">
        <v>0</v>
      </c>
      <c r="K109" s="43"/>
      <c r="L109" s="88">
        <f t="shared" si="88"/>
        <v>0</v>
      </c>
      <c r="M109" s="230"/>
      <c r="N109" s="43"/>
      <c r="O109" s="155">
        <f t="shared" si="89"/>
        <v>0</v>
      </c>
      <c r="P109" s="311"/>
      <c r="R109" s="405"/>
      <c r="S109" s="405"/>
    </row>
    <row r="110" spans="1:19" ht="24" hidden="1" x14ac:dyDescent="0.25">
      <c r="A110" s="30">
        <v>2249</v>
      </c>
      <c r="B110" s="41" t="s">
        <v>107</v>
      </c>
      <c r="C110" s="190">
        <f t="shared" si="23"/>
        <v>0</v>
      </c>
      <c r="D110" s="265">
        <v>0</v>
      </c>
      <c r="E110" s="43"/>
      <c r="F110" s="88">
        <f t="shared" si="86"/>
        <v>0</v>
      </c>
      <c r="G110" s="230"/>
      <c r="H110" s="43"/>
      <c r="I110" s="155">
        <f t="shared" si="87"/>
        <v>0</v>
      </c>
      <c r="J110" s="265">
        <v>0</v>
      </c>
      <c r="K110" s="43"/>
      <c r="L110" s="88">
        <f t="shared" si="88"/>
        <v>0</v>
      </c>
      <c r="M110" s="230"/>
      <c r="N110" s="43"/>
      <c r="O110" s="155">
        <f t="shared" si="89"/>
        <v>0</v>
      </c>
      <c r="P110" s="311"/>
      <c r="R110" s="405"/>
      <c r="S110" s="405"/>
    </row>
    <row r="111" spans="1:19" hidden="1" x14ac:dyDescent="0.25">
      <c r="A111" s="72">
        <v>2250</v>
      </c>
      <c r="B111" s="41" t="s">
        <v>108</v>
      </c>
      <c r="C111" s="190">
        <f t="shared" si="23"/>
        <v>0</v>
      </c>
      <c r="D111" s="129">
        <f>SUM(D112:D114)</f>
        <v>0</v>
      </c>
      <c r="E111" s="73">
        <f t="shared" ref="E111" si="90">SUM(E112:E114)</f>
        <v>0</v>
      </c>
      <c r="F111" s="93">
        <f>SUM(F112:F114)</f>
        <v>0</v>
      </c>
      <c r="G111" s="231">
        <f t="shared" ref="G111:N111" si="91">SUM(G112:G114)</f>
        <v>0</v>
      </c>
      <c r="H111" s="73">
        <f t="shared" si="91"/>
        <v>0</v>
      </c>
      <c r="I111" s="87">
        <f t="shared" si="91"/>
        <v>0</v>
      </c>
      <c r="J111" s="129">
        <f>SUM(J112:J114)</f>
        <v>0</v>
      </c>
      <c r="K111" s="73">
        <f t="shared" si="91"/>
        <v>0</v>
      </c>
      <c r="L111" s="93">
        <f t="shared" si="91"/>
        <v>0</v>
      </c>
      <c r="M111" s="231">
        <f t="shared" si="91"/>
        <v>0</v>
      </c>
      <c r="N111" s="73">
        <f t="shared" si="91"/>
        <v>0</v>
      </c>
      <c r="O111" s="87">
        <f>SUM(O112:O114)</f>
        <v>0</v>
      </c>
      <c r="P111" s="311"/>
      <c r="R111" s="405"/>
      <c r="S111" s="405"/>
    </row>
    <row r="112" spans="1:19" hidden="1" x14ac:dyDescent="0.25">
      <c r="A112" s="30">
        <v>2251</v>
      </c>
      <c r="B112" s="41" t="s">
        <v>109</v>
      </c>
      <c r="C112" s="190">
        <f t="shared" si="23"/>
        <v>0</v>
      </c>
      <c r="D112" s="265">
        <v>0</v>
      </c>
      <c r="E112" s="43"/>
      <c r="F112" s="88">
        <f t="shared" ref="F112:F114" si="92">D112+E112</f>
        <v>0</v>
      </c>
      <c r="G112" s="230"/>
      <c r="H112" s="43"/>
      <c r="I112" s="155">
        <f t="shared" ref="I112:I114" si="93">G112+H112</f>
        <v>0</v>
      </c>
      <c r="J112" s="265">
        <v>0</v>
      </c>
      <c r="K112" s="43"/>
      <c r="L112" s="88">
        <f t="shared" ref="L112:L114" si="94">J112+K112</f>
        <v>0</v>
      </c>
      <c r="M112" s="230"/>
      <c r="N112" s="43"/>
      <c r="O112" s="155">
        <f t="shared" ref="O112:O114" si="95">M112+N112</f>
        <v>0</v>
      </c>
      <c r="P112" s="311"/>
      <c r="R112" s="405"/>
      <c r="S112" s="405"/>
    </row>
    <row r="113" spans="1:19" ht="24" hidden="1" x14ac:dyDescent="0.25">
      <c r="A113" s="30">
        <v>2252</v>
      </c>
      <c r="B113" s="41" t="s">
        <v>110</v>
      </c>
      <c r="C113" s="190">
        <f t="shared" ref="C113:C176" si="96">SUM(F113,I113,L113,O113)</f>
        <v>0</v>
      </c>
      <c r="D113" s="265">
        <v>0</v>
      </c>
      <c r="E113" s="43"/>
      <c r="F113" s="88">
        <f t="shared" si="92"/>
        <v>0</v>
      </c>
      <c r="G113" s="230"/>
      <c r="H113" s="43"/>
      <c r="I113" s="155">
        <f t="shared" si="93"/>
        <v>0</v>
      </c>
      <c r="J113" s="265">
        <v>0</v>
      </c>
      <c r="K113" s="43"/>
      <c r="L113" s="88">
        <f t="shared" si="94"/>
        <v>0</v>
      </c>
      <c r="M113" s="230"/>
      <c r="N113" s="43"/>
      <c r="O113" s="155">
        <f t="shared" si="95"/>
        <v>0</v>
      </c>
      <c r="P113" s="311"/>
      <c r="R113" s="405"/>
      <c r="S113" s="405"/>
    </row>
    <row r="114" spans="1:19" ht="24" hidden="1" x14ac:dyDescent="0.25">
      <c r="A114" s="30">
        <v>2259</v>
      </c>
      <c r="B114" s="41" t="s">
        <v>111</v>
      </c>
      <c r="C114" s="190">
        <f t="shared" si="96"/>
        <v>0</v>
      </c>
      <c r="D114" s="265">
        <v>0</v>
      </c>
      <c r="E114" s="43"/>
      <c r="F114" s="88">
        <f t="shared" si="92"/>
        <v>0</v>
      </c>
      <c r="G114" s="230"/>
      <c r="H114" s="43"/>
      <c r="I114" s="155">
        <f t="shared" si="93"/>
        <v>0</v>
      </c>
      <c r="J114" s="265">
        <v>0</v>
      </c>
      <c r="K114" s="43"/>
      <c r="L114" s="88">
        <f t="shared" si="94"/>
        <v>0</v>
      </c>
      <c r="M114" s="230"/>
      <c r="N114" s="43"/>
      <c r="O114" s="155">
        <f t="shared" si="95"/>
        <v>0</v>
      </c>
      <c r="P114" s="311"/>
      <c r="R114" s="405"/>
      <c r="S114" s="405"/>
    </row>
    <row r="115" spans="1:19" hidden="1" x14ac:dyDescent="0.25">
      <c r="A115" s="72">
        <v>2260</v>
      </c>
      <c r="B115" s="41" t="s">
        <v>112</v>
      </c>
      <c r="C115" s="190">
        <f t="shared" si="96"/>
        <v>0</v>
      </c>
      <c r="D115" s="129">
        <f>SUM(D116:D120)</f>
        <v>0</v>
      </c>
      <c r="E115" s="73">
        <f t="shared" ref="E115" si="97">SUM(E116:E120)</f>
        <v>0</v>
      </c>
      <c r="F115" s="93">
        <f>SUM(F116:F120)</f>
        <v>0</v>
      </c>
      <c r="G115" s="231">
        <f t="shared" ref="G115:N115" si="98">SUM(G116:G120)</f>
        <v>0</v>
      </c>
      <c r="H115" s="73">
        <f t="shared" si="98"/>
        <v>0</v>
      </c>
      <c r="I115" s="87">
        <f t="shared" si="98"/>
        <v>0</v>
      </c>
      <c r="J115" s="129">
        <f>SUM(J116:J120)</f>
        <v>0</v>
      </c>
      <c r="K115" s="73">
        <f t="shared" si="98"/>
        <v>0</v>
      </c>
      <c r="L115" s="93">
        <f t="shared" si="98"/>
        <v>0</v>
      </c>
      <c r="M115" s="231">
        <f t="shared" si="98"/>
        <v>0</v>
      </c>
      <c r="N115" s="73">
        <f t="shared" si="98"/>
        <v>0</v>
      </c>
      <c r="O115" s="87">
        <f>SUM(O116:O120)</f>
        <v>0</v>
      </c>
      <c r="P115" s="311"/>
      <c r="R115" s="405"/>
      <c r="S115" s="405"/>
    </row>
    <row r="116" spans="1:19" hidden="1" x14ac:dyDescent="0.25">
      <c r="A116" s="30">
        <v>2261</v>
      </c>
      <c r="B116" s="41" t="s">
        <v>113</v>
      </c>
      <c r="C116" s="190">
        <f t="shared" si="96"/>
        <v>0</v>
      </c>
      <c r="D116" s="265">
        <v>0</v>
      </c>
      <c r="E116" s="43"/>
      <c r="F116" s="88">
        <f t="shared" ref="F116:F120" si="99">D116+E116</f>
        <v>0</v>
      </c>
      <c r="G116" s="230"/>
      <c r="H116" s="43"/>
      <c r="I116" s="155">
        <f t="shared" ref="I116:I120" si="100">G116+H116</f>
        <v>0</v>
      </c>
      <c r="J116" s="265">
        <v>0</v>
      </c>
      <c r="K116" s="43"/>
      <c r="L116" s="88">
        <f t="shared" ref="L116:L120" si="101">J116+K116</f>
        <v>0</v>
      </c>
      <c r="M116" s="230"/>
      <c r="N116" s="43"/>
      <c r="O116" s="155">
        <f t="shared" ref="O116:O120" si="102">M116+N116</f>
        <v>0</v>
      </c>
      <c r="P116" s="311"/>
      <c r="R116" s="405"/>
      <c r="S116" s="405"/>
    </row>
    <row r="117" spans="1:19" hidden="1" x14ac:dyDescent="0.25">
      <c r="A117" s="30">
        <v>2262</v>
      </c>
      <c r="B117" s="41" t="s">
        <v>114</v>
      </c>
      <c r="C117" s="190">
        <f t="shared" si="96"/>
        <v>0</v>
      </c>
      <c r="D117" s="265">
        <v>0</v>
      </c>
      <c r="E117" s="43"/>
      <c r="F117" s="88">
        <f t="shared" si="99"/>
        <v>0</v>
      </c>
      <c r="G117" s="230"/>
      <c r="H117" s="43"/>
      <c r="I117" s="155">
        <f t="shared" si="100"/>
        <v>0</v>
      </c>
      <c r="J117" s="265">
        <v>0</v>
      </c>
      <c r="K117" s="43"/>
      <c r="L117" s="88">
        <f t="shared" si="101"/>
        <v>0</v>
      </c>
      <c r="M117" s="230"/>
      <c r="N117" s="43"/>
      <c r="O117" s="155">
        <f t="shared" si="102"/>
        <v>0</v>
      </c>
      <c r="P117" s="311"/>
      <c r="R117" s="405"/>
      <c r="S117" s="405"/>
    </row>
    <row r="118" spans="1:19" hidden="1" x14ac:dyDescent="0.25">
      <c r="A118" s="30">
        <v>2263</v>
      </c>
      <c r="B118" s="41" t="s">
        <v>115</v>
      </c>
      <c r="C118" s="190">
        <f t="shared" si="96"/>
        <v>0</v>
      </c>
      <c r="D118" s="265">
        <v>0</v>
      </c>
      <c r="E118" s="43"/>
      <c r="F118" s="88">
        <f t="shared" si="99"/>
        <v>0</v>
      </c>
      <c r="G118" s="230"/>
      <c r="H118" s="43"/>
      <c r="I118" s="155">
        <f t="shared" si="100"/>
        <v>0</v>
      </c>
      <c r="J118" s="265">
        <v>0</v>
      </c>
      <c r="K118" s="43"/>
      <c r="L118" s="88">
        <f t="shared" si="101"/>
        <v>0</v>
      </c>
      <c r="M118" s="230"/>
      <c r="N118" s="43"/>
      <c r="O118" s="155">
        <f t="shared" si="102"/>
        <v>0</v>
      </c>
      <c r="P118" s="311"/>
      <c r="R118" s="405"/>
      <c r="S118" s="405"/>
    </row>
    <row r="119" spans="1:19" ht="24" hidden="1" x14ac:dyDescent="0.25">
      <c r="A119" s="30">
        <v>2264</v>
      </c>
      <c r="B119" s="41" t="s">
        <v>116</v>
      </c>
      <c r="C119" s="190">
        <f t="shared" si="96"/>
        <v>0</v>
      </c>
      <c r="D119" s="265">
        <v>0</v>
      </c>
      <c r="E119" s="43"/>
      <c r="F119" s="88">
        <f t="shared" si="99"/>
        <v>0</v>
      </c>
      <c r="G119" s="230"/>
      <c r="H119" s="43"/>
      <c r="I119" s="155">
        <f t="shared" si="100"/>
        <v>0</v>
      </c>
      <c r="J119" s="265">
        <v>0</v>
      </c>
      <c r="K119" s="43"/>
      <c r="L119" s="88">
        <f t="shared" si="101"/>
        <v>0</v>
      </c>
      <c r="M119" s="230"/>
      <c r="N119" s="43"/>
      <c r="O119" s="155">
        <f t="shared" si="102"/>
        <v>0</v>
      </c>
      <c r="P119" s="311"/>
      <c r="R119" s="405"/>
      <c r="S119" s="405"/>
    </row>
    <row r="120" spans="1:19" hidden="1" x14ac:dyDescent="0.25">
      <c r="A120" s="30">
        <v>2269</v>
      </c>
      <c r="B120" s="41" t="s">
        <v>117</v>
      </c>
      <c r="C120" s="190">
        <f t="shared" si="96"/>
        <v>0</v>
      </c>
      <c r="D120" s="265">
        <v>0</v>
      </c>
      <c r="E120" s="43"/>
      <c r="F120" s="88">
        <f t="shared" si="99"/>
        <v>0</v>
      </c>
      <c r="G120" s="230"/>
      <c r="H120" s="43"/>
      <c r="I120" s="155">
        <f t="shared" si="100"/>
        <v>0</v>
      </c>
      <c r="J120" s="265">
        <v>0</v>
      </c>
      <c r="K120" s="43"/>
      <c r="L120" s="88">
        <f t="shared" si="101"/>
        <v>0</v>
      </c>
      <c r="M120" s="230"/>
      <c r="N120" s="43"/>
      <c r="O120" s="155">
        <f t="shared" si="102"/>
        <v>0</v>
      </c>
      <c r="P120" s="311"/>
      <c r="R120" s="405"/>
      <c r="S120" s="405"/>
    </row>
    <row r="121" spans="1:19" x14ac:dyDescent="0.25">
      <c r="A121" s="72">
        <v>2270</v>
      </c>
      <c r="B121" s="41" t="s">
        <v>118</v>
      </c>
      <c r="C121" s="190">
        <f t="shared" si="96"/>
        <v>228405</v>
      </c>
      <c r="D121" s="129">
        <f>SUM(D122:D126)</f>
        <v>219904</v>
      </c>
      <c r="E121" s="73">
        <f t="shared" ref="E121" si="103">SUM(E122:E126)</f>
        <v>8501</v>
      </c>
      <c r="F121" s="93">
        <f>SUM(F122:F126)</f>
        <v>228405</v>
      </c>
      <c r="G121" s="231">
        <f t="shared" ref="G121:N121" si="104">SUM(G122:G126)</f>
        <v>0</v>
      </c>
      <c r="H121" s="73">
        <f t="shared" si="104"/>
        <v>0</v>
      </c>
      <c r="I121" s="87">
        <f t="shared" si="104"/>
        <v>0</v>
      </c>
      <c r="J121" s="129">
        <f>SUM(J122:J126)</f>
        <v>0</v>
      </c>
      <c r="K121" s="73">
        <f t="shared" si="104"/>
        <v>0</v>
      </c>
      <c r="L121" s="93">
        <f t="shared" si="104"/>
        <v>0</v>
      </c>
      <c r="M121" s="231">
        <f t="shared" si="104"/>
        <v>0</v>
      </c>
      <c r="N121" s="73">
        <f t="shared" si="104"/>
        <v>0</v>
      </c>
      <c r="O121" s="93">
        <f>SUM(O122:O126)</f>
        <v>0</v>
      </c>
      <c r="P121" s="311"/>
      <c r="Q121" s="517"/>
      <c r="R121" s="405"/>
      <c r="S121" s="405"/>
    </row>
    <row r="122" spans="1:19" hidden="1" x14ac:dyDescent="0.25">
      <c r="A122" s="30">
        <v>2272</v>
      </c>
      <c r="B122" s="92" t="s">
        <v>119</v>
      </c>
      <c r="C122" s="190">
        <f t="shared" si="96"/>
        <v>0</v>
      </c>
      <c r="D122" s="265">
        <v>0</v>
      </c>
      <c r="E122" s="43"/>
      <c r="F122" s="88">
        <f t="shared" ref="F122:F126" si="105">D122+E122</f>
        <v>0</v>
      </c>
      <c r="G122" s="230"/>
      <c r="H122" s="43"/>
      <c r="I122" s="155">
        <f t="shared" ref="I122:I126" si="106">G122+H122</f>
        <v>0</v>
      </c>
      <c r="J122" s="265">
        <v>0</v>
      </c>
      <c r="K122" s="43"/>
      <c r="L122" s="88">
        <f t="shared" ref="L122:L126" si="107">J122+K122</f>
        <v>0</v>
      </c>
      <c r="M122" s="230"/>
      <c r="N122" s="43"/>
      <c r="O122" s="155">
        <f t="shared" ref="O122:O126" si="108">M122+N122</f>
        <v>0</v>
      </c>
      <c r="P122" s="311"/>
      <c r="R122" s="405"/>
      <c r="S122" s="405"/>
    </row>
    <row r="123" spans="1:19" ht="24" hidden="1" x14ac:dyDescent="0.25">
      <c r="A123" s="30">
        <v>2274</v>
      </c>
      <c r="B123" s="117" t="s">
        <v>306</v>
      </c>
      <c r="C123" s="190">
        <f t="shared" si="96"/>
        <v>0</v>
      </c>
      <c r="D123" s="265">
        <v>0</v>
      </c>
      <c r="E123" s="43"/>
      <c r="F123" s="88">
        <f t="shared" si="105"/>
        <v>0</v>
      </c>
      <c r="G123" s="230"/>
      <c r="H123" s="43"/>
      <c r="I123" s="155">
        <f t="shared" si="106"/>
        <v>0</v>
      </c>
      <c r="J123" s="265">
        <v>0</v>
      </c>
      <c r="K123" s="43"/>
      <c r="L123" s="88">
        <f t="shared" si="107"/>
        <v>0</v>
      </c>
      <c r="M123" s="230"/>
      <c r="N123" s="43"/>
      <c r="O123" s="155">
        <f t="shared" si="108"/>
        <v>0</v>
      </c>
      <c r="P123" s="311"/>
      <c r="R123" s="405"/>
      <c r="S123" s="405"/>
    </row>
    <row r="124" spans="1:19" ht="24" hidden="1" x14ac:dyDescent="0.25">
      <c r="A124" s="30">
        <v>2275</v>
      </c>
      <c r="B124" s="41" t="s">
        <v>120</v>
      </c>
      <c r="C124" s="190">
        <f t="shared" si="96"/>
        <v>0</v>
      </c>
      <c r="D124" s="265">
        <v>0</v>
      </c>
      <c r="E124" s="43"/>
      <c r="F124" s="88">
        <f t="shared" si="105"/>
        <v>0</v>
      </c>
      <c r="G124" s="230"/>
      <c r="H124" s="43"/>
      <c r="I124" s="155">
        <f t="shared" si="106"/>
        <v>0</v>
      </c>
      <c r="J124" s="265">
        <v>0</v>
      </c>
      <c r="K124" s="43"/>
      <c r="L124" s="88">
        <f t="shared" si="107"/>
        <v>0</v>
      </c>
      <c r="M124" s="230"/>
      <c r="N124" s="43"/>
      <c r="O124" s="155">
        <f t="shared" si="108"/>
        <v>0</v>
      </c>
      <c r="P124" s="311"/>
      <c r="R124" s="405"/>
      <c r="S124" s="405"/>
    </row>
    <row r="125" spans="1:19" ht="36" hidden="1" x14ac:dyDescent="0.25">
      <c r="A125" s="30">
        <v>2276</v>
      </c>
      <c r="B125" s="41" t="s">
        <v>121</v>
      </c>
      <c r="C125" s="190">
        <f t="shared" si="96"/>
        <v>0</v>
      </c>
      <c r="D125" s="265">
        <v>0</v>
      </c>
      <c r="E125" s="43"/>
      <c r="F125" s="88">
        <f t="shared" si="105"/>
        <v>0</v>
      </c>
      <c r="G125" s="230"/>
      <c r="H125" s="43"/>
      <c r="I125" s="155">
        <f t="shared" si="106"/>
        <v>0</v>
      </c>
      <c r="J125" s="265">
        <v>0</v>
      </c>
      <c r="K125" s="43"/>
      <c r="L125" s="88">
        <f t="shared" si="107"/>
        <v>0</v>
      </c>
      <c r="M125" s="230"/>
      <c r="N125" s="43"/>
      <c r="O125" s="155">
        <f t="shared" si="108"/>
        <v>0</v>
      </c>
      <c r="P125" s="311"/>
      <c r="R125" s="405"/>
      <c r="S125" s="405"/>
    </row>
    <row r="126" spans="1:19" ht="41.25" customHeight="1" x14ac:dyDescent="0.25">
      <c r="A126" s="30">
        <v>2279</v>
      </c>
      <c r="B126" s="41" t="s">
        <v>122</v>
      </c>
      <c r="C126" s="190">
        <f t="shared" si="96"/>
        <v>228405</v>
      </c>
      <c r="D126" s="265">
        <f>215736+4168</f>
        <v>219904</v>
      </c>
      <c r="E126" s="43">
        <v>8501</v>
      </c>
      <c r="F126" s="88">
        <f t="shared" si="105"/>
        <v>228405</v>
      </c>
      <c r="G126" s="230"/>
      <c r="H126" s="43"/>
      <c r="I126" s="155">
        <f t="shared" si="106"/>
        <v>0</v>
      </c>
      <c r="J126" s="265">
        <v>0</v>
      </c>
      <c r="K126" s="43"/>
      <c r="L126" s="88">
        <f t="shared" si="107"/>
        <v>0</v>
      </c>
      <c r="M126" s="230"/>
      <c r="N126" s="43"/>
      <c r="O126" s="88">
        <f t="shared" si="108"/>
        <v>0</v>
      </c>
      <c r="P126" s="442" t="s">
        <v>918</v>
      </c>
      <c r="Q126" s="517"/>
      <c r="R126" s="405"/>
      <c r="S126" s="405"/>
    </row>
    <row r="127" spans="1:19" ht="24" hidden="1" x14ac:dyDescent="0.25">
      <c r="A127" s="859">
        <v>2280</v>
      </c>
      <c r="B127" s="38" t="s">
        <v>123</v>
      </c>
      <c r="C127" s="189">
        <f t="shared" si="96"/>
        <v>0</v>
      </c>
      <c r="D127" s="128">
        <f>SUM(D128)</f>
        <v>0</v>
      </c>
      <c r="E127" s="75">
        <f t="shared" ref="E127:O127" si="109">SUM(E128)</f>
        <v>0</v>
      </c>
      <c r="F127" s="175">
        <f t="shared" si="109"/>
        <v>0</v>
      </c>
      <c r="G127" s="233">
        <f t="shared" si="109"/>
        <v>0</v>
      </c>
      <c r="H127" s="75">
        <f t="shared" si="109"/>
        <v>0</v>
      </c>
      <c r="I127" s="86">
        <f t="shared" si="109"/>
        <v>0</v>
      </c>
      <c r="J127" s="128">
        <f>SUM(J128)</f>
        <v>0</v>
      </c>
      <c r="K127" s="75">
        <f t="shared" si="109"/>
        <v>0</v>
      </c>
      <c r="L127" s="175">
        <f t="shared" si="109"/>
        <v>0</v>
      </c>
      <c r="M127" s="233">
        <f t="shared" si="109"/>
        <v>0</v>
      </c>
      <c r="N127" s="75">
        <f t="shared" si="109"/>
        <v>0</v>
      </c>
      <c r="O127" s="87">
        <f t="shared" si="109"/>
        <v>0</v>
      </c>
      <c r="P127" s="311"/>
      <c r="R127" s="405"/>
      <c r="S127" s="405"/>
    </row>
    <row r="128" spans="1:19" ht="24" hidden="1" x14ac:dyDescent="0.25">
      <c r="A128" s="30">
        <v>2283</v>
      </c>
      <c r="B128" s="41" t="s">
        <v>124</v>
      </c>
      <c r="C128" s="190">
        <f t="shared" si="96"/>
        <v>0</v>
      </c>
      <c r="D128" s="265">
        <v>0</v>
      </c>
      <c r="E128" s="43"/>
      <c r="F128" s="88">
        <f>D128+E128</f>
        <v>0</v>
      </c>
      <c r="G128" s="230"/>
      <c r="H128" s="43"/>
      <c r="I128" s="155">
        <f>G128+H128</f>
        <v>0</v>
      </c>
      <c r="J128" s="265">
        <v>0</v>
      </c>
      <c r="K128" s="43"/>
      <c r="L128" s="88">
        <f>J128+K128</f>
        <v>0</v>
      </c>
      <c r="M128" s="230"/>
      <c r="N128" s="43"/>
      <c r="O128" s="155">
        <f>M128+N128</f>
        <v>0</v>
      </c>
      <c r="P128" s="311"/>
      <c r="R128" s="405"/>
      <c r="S128" s="405"/>
    </row>
    <row r="129" spans="1:19" ht="38.25" customHeight="1" x14ac:dyDescent="0.25">
      <c r="A129" s="34">
        <v>2300</v>
      </c>
      <c r="B129" s="69" t="s">
        <v>125</v>
      </c>
      <c r="C129" s="188">
        <f t="shared" si="96"/>
        <v>42058</v>
      </c>
      <c r="D129" s="127">
        <f>SUM(D130,D135,D139,D140,D143,D150,D158,D159,D162)</f>
        <v>41358</v>
      </c>
      <c r="E129" s="36">
        <f t="shared" ref="E129" si="110">SUM(E130,E135,E139,E140,E143,E150,E158,E159,E162)</f>
        <v>0</v>
      </c>
      <c r="F129" s="174">
        <f>SUM(F130,F135,F139,F140,F143,F150,F158,F159,F162)</f>
        <v>41358</v>
      </c>
      <c r="G129" s="228">
        <f t="shared" ref="G129:N129" si="111">SUM(G130,G135,G139,G140,G143,G150,G158,G159,G162)</f>
        <v>0</v>
      </c>
      <c r="H129" s="36">
        <f t="shared" si="111"/>
        <v>0</v>
      </c>
      <c r="I129" s="120">
        <f t="shared" si="111"/>
        <v>0</v>
      </c>
      <c r="J129" s="127">
        <f>SUM(J130,J135,J139,J140,J143,J150,J158,J159,J162)</f>
        <v>700</v>
      </c>
      <c r="K129" s="36">
        <f t="shared" si="111"/>
        <v>0</v>
      </c>
      <c r="L129" s="174">
        <f t="shared" si="111"/>
        <v>700</v>
      </c>
      <c r="M129" s="228">
        <f t="shared" si="111"/>
        <v>0</v>
      </c>
      <c r="N129" s="36">
        <f t="shared" si="111"/>
        <v>0</v>
      </c>
      <c r="O129" s="174">
        <f>SUM(O130,O135,O139,O140,O143,O150,O158,O159,O162)</f>
        <v>0</v>
      </c>
      <c r="P129" s="317"/>
      <c r="Q129" s="517"/>
      <c r="R129" s="405"/>
      <c r="S129" s="405"/>
    </row>
    <row r="130" spans="1:19" ht="24" x14ac:dyDescent="0.25">
      <c r="A130" s="859">
        <v>2310</v>
      </c>
      <c r="B130" s="38" t="s">
        <v>126</v>
      </c>
      <c r="C130" s="189">
        <f t="shared" si="96"/>
        <v>41333</v>
      </c>
      <c r="D130" s="128">
        <f>SUM(D131:D134)</f>
        <v>41333</v>
      </c>
      <c r="E130" s="75">
        <f t="shared" ref="E130:O130" si="112">SUM(E131:E134)</f>
        <v>0</v>
      </c>
      <c r="F130" s="175">
        <f t="shared" si="112"/>
        <v>41333</v>
      </c>
      <c r="G130" s="233">
        <f t="shared" si="112"/>
        <v>0</v>
      </c>
      <c r="H130" s="75">
        <f t="shared" si="112"/>
        <v>0</v>
      </c>
      <c r="I130" s="86">
        <f t="shared" si="112"/>
        <v>0</v>
      </c>
      <c r="J130" s="128">
        <f>SUM(J131:J134)</f>
        <v>0</v>
      </c>
      <c r="K130" s="75">
        <f t="shared" si="112"/>
        <v>0</v>
      </c>
      <c r="L130" s="175">
        <f t="shared" si="112"/>
        <v>0</v>
      </c>
      <c r="M130" s="233">
        <f t="shared" si="112"/>
        <v>0</v>
      </c>
      <c r="N130" s="75">
        <f t="shared" si="112"/>
        <v>0</v>
      </c>
      <c r="O130" s="175">
        <f t="shared" si="112"/>
        <v>0</v>
      </c>
      <c r="P130" s="310"/>
      <c r="Q130" s="517"/>
      <c r="R130" s="405"/>
      <c r="S130" s="405"/>
    </row>
    <row r="131" spans="1:19" hidden="1" x14ac:dyDescent="0.25">
      <c r="A131" s="30">
        <v>2311</v>
      </c>
      <c r="B131" s="41" t="s">
        <v>127</v>
      </c>
      <c r="C131" s="190">
        <f t="shared" si="96"/>
        <v>0</v>
      </c>
      <c r="D131" s="265">
        <v>0</v>
      </c>
      <c r="E131" s="43"/>
      <c r="F131" s="88">
        <f t="shared" ref="F131:F134" si="113">D131+E131</f>
        <v>0</v>
      </c>
      <c r="G131" s="230"/>
      <c r="H131" s="43"/>
      <c r="I131" s="155">
        <f t="shared" ref="I131:I134" si="114">G131+H131</f>
        <v>0</v>
      </c>
      <c r="J131" s="265">
        <v>0</v>
      </c>
      <c r="K131" s="43"/>
      <c r="L131" s="88">
        <f t="shared" ref="L131:L134" si="115">J131+K131</f>
        <v>0</v>
      </c>
      <c r="M131" s="230"/>
      <c r="N131" s="43"/>
      <c r="O131" s="155">
        <f t="shared" ref="O131:O134" si="116">M131+N131</f>
        <v>0</v>
      </c>
      <c r="P131" s="311"/>
      <c r="R131" s="405"/>
      <c r="S131" s="405"/>
    </row>
    <row r="132" spans="1:19" x14ac:dyDescent="0.25">
      <c r="A132" s="30">
        <v>2312</v>
      </c>
      <c r="B132" s="41" t="s">
        <v>128</v>
      </c>
      <c r="C132" s="190">
        <f t="shared" si="96"/>
        <v>1933</v>
      </c>
      <c r="D132" s="265">
        <v>1933</v>
      </c>
      <c r="E132" s="43"/>
      <c r="F132" s="88">
        <f t="shared" si="113"/>
        <v>1933</v>
      </c>
      <c r="G132" s="230"/>
      <c r="H132" s="43"/>
      <c r="I132" s="155">
        <f t="shared" si="114"/>
        <v>0</v>
      </c>
      <c r="J132" s="265">
        <v>0</v>
      </c>
      <c r="K132" s="43"/>
      <c r="L132" s="88">
        <f t="shared" si="115"/>
        <v>0</v>
      </c>
      <c r="M132" s="230"/>
      <c r="N132" s="43"/>
      <c r="O132" s="88">
        <f t="shared" si="116"/>
        <v>0</v>
      </c>
      <c r="P132" s="311"/>
      <c r="Q132" s="517"/>
      <c r="R132" s="405"/>
      <c r="S132" s="405"/>
    </row>
    <row r="133" spans="1:19" hidden="1" x14ac:dyDescent="0.25">
      <c r="A133" s="30">
        <v>2313</v>
      </c>
      <c r="B133" s="41" t="s">
        <v>129</v>
      </c>
      <c r="C133" s="190">
        <f t="shared" si="96"/>
        <v>0</v>
      </c>
      <c r="D133" s="265">
        <v>0</v>
      </c>
      <c r="E133" s="43"/>
      <c r="F133" s="88">
        <f t="shared" si="113"/>
        <v>0</v>
      </c>
      <c r="G133" s="230"/>
      <c r="H133" s="43"/>
      <c r="I133" s="155">
        <f t="shared" si="114"/>
        <v>0</v>
      </c>
      <c r="J133" s="265">
        <v>0</v>
      </c>
      <c r="K133" s="43"/>
      <c r="L133" s="88">
        <f t="shared" si="115"/>
        <v>0</v>
      </c>
      <c r="M133" s="230"/>
      <c r="N133" s="43"/>
      <c r="O133" s="155">
        <f t="shared" si="116"/>
        <v>0</v>
      </c>
      <c r="P133" s="311"/>
      <c r="R133" s="405"/>
      <c r="S133" s="405"/>
    </row>
    <row r="134" spans="1:19" ht="33" customHeight="1" x14ac:dyDescent="0.25">
      <c r="A134" s="30">
        <v>2314</v>
      </c>
      <c r="B134" s="41" t="s">
        <v>307</v>
      </c>
      <c r="C134" s="190">
        <f t="shared" si="96"/>
        <v>39400</v>
      </c>
      <c r="D134" s="265">
        <v>39400</v>
      </c>
      <c r="E134" s="43"/>
      <c r="F134" s="88">
        <f t="shared" si="113"/>
        <v>39400</v>
      </c>
      <c r="G134" s="230"/>
      <c r="H134" s="43"/>
      <c r="I134" s="155">
        <f t="shared" si="114"/>
        <v>0</v>
      </c>
      <c r="J134" s="265">
        <v>0</v>
      </c>
      <c r="K134" s="43"/>
      <c r="L134" s="88">
        <f t="shared" si="115"/>
        <v>0</v>
      </c>
      <c r="M134" s="230"/>
      <c r="N134" s="43"/>
      <c r="O134" s="88">
        <f t="shared" si="116"/>
        <v>0</v>
      </c>
      <c r="P134" s="311"/>
      <c r="Q134" s="517"/>
      <c r="R134" s="405"/>
      <c r="S134" s="405"/>
    </row>
    <row r="135" spans="1:19" hidden="1" x14ac:dyDescent="0.25">
      <c r="A135" s="72">
        <v>2320</v>
      </c>
      <c r="B135" s="41" t="s">
        <v>130</v>
      </c>
      <c r="C135" s="190">
        <f t="shared" si="96"/>
        <v>0</v>
      </c>
      <c r="D135" s="129">
        <f>SUM(D136:D138)</f>
        <v>0</v>
      </c>
      <c r="E135" s="73">
        <f t="shared" ref="E135" si="117">SUM(E136:E138)</f>
        <v>0</v>
      </c>
      <c r="F135" s="93">
        <f>SUM(F136:F138)</f>
        <v>0</v>
      </c>
      <c r="G135" s="231">
        <f t="shared" ref="G135:N135" si="118">SUM(G136:G138)</f>
        <v>0</v>
      </c>
      <c r="H135" s="73">
        <f t="shared" si="118"/>
        <v>0</v>
      </c>
      <c r="I135" s="87">
        <f t="shared" si="118"/>
        <v>0</v>
      </c>
      <c r="J135" s="129">
        <f>SUM(J136:J138)</f>
        <v>0</v>
      </c>
      <c r="K135" s="73">
        <f t="shared" si="118"/>
        <v>0</v>
      </c>
      <c r="L135" s="93">
        <f t="shared" si="118"/>
        <v>0</v>
      </c>
      <c r="M135" s="231">
        <f t="shared" si="118"/>
        <v>0</v>
      </c>
      <c r="N135" s="73">
        <f t="shared" si="118"/>
        <v>0</v>
      </c>
      <c r="O135" s="87">
        <f>SUM(O136:O138)</f>
        <v>0</v>
      </c>
      <c r="P135" s="311"/>
      <c r="R135" s="405"/>
      <c r="S135" s="405"/>
    </row>
    <row r="136" spans="1:19" hidden="1" x14ac:dyDescent="0.25">
      <c r="A136" s="30">
        <v>2321</v>
      </c>
      <c r="B136" s="41" t="s">
        <v>131</v>
      </c>
      <c r="C136" s="190">
        <f t="shared" si="96"/>
        <v>0</v>
      </c>
      <c r="D136" s="265">
        <v>0</v>
      </c>
      <c r="E136" s="43"/>
      <c r="F136" s="88">
        <f t="shared" ref="F136:F139" si="119">D136+E136</f>
        <v>0</v>
      </c>
      <c r="G136" s="230"/>
      <c r="H136" s="43"/>
      <c r="I136" s="155">
        <f t="shared" ref="I136:I139" si="120">G136+H136</f>
        <v>0</v>
      </c>
      <c r="J136" s="265">
        <v>0</v>
      </c>
      <c r="K136" s="43"/>
      <c r="L136" s="88">
        <f t="shared" ref="L136:L139" si="121">J136+K136</f>
        <v>0</v>
      </c>
      <c r="M136" s="230"/>
      <c r="N136" s="43"/>
      <c r="O136" s="155">
        <f t="shared" ref="O136:O139" si="122">M136+N136</f>
        <v>0</v>
      </c>
      <c r="P136" s="311"/>
      <c r="R136" s="405"/>
      <c r="S136" s="405"/>
    </row>
    <row r="137" spans="1:19" hidden="1" x14ac:dyDescent="0.25">
      <c r="A137" s="30">
        <v>2322</v>
      </c>
      <c r="B137" s="41" t="s">
        <v>132</v>
      </c>
      <c r="C137" s="190">
        <f t="shared" si="96"/>
        <v>0</v>
      </c>
      <c r="D137" s="265">
        <v>0</v>
      </c>
      <c r="E137" s="43"/>
      <c r="F137" s="88">
        <f t="shared" si="119"/>
        <v>0</v>
      </c>
      <c r="G137" s="230"/>
      <c r="H137" s="43"/>
      <c r="I137" s="155">
        <f t="shared" si="120"/>
        <v>0</v>
      </c>
      <c r="J137" s="265">
        <v>0</v>
      </c>
      <c r="K137" s="43"/>
      <c r="L137" s="88">
        <f t="shared" si="121"/>
        <v>0</v>
      </c>
      <c r="M137" s="230"/>
      <c r="N137" s="43"/>
      <c r="O137" s="155">
        <f t="shared" si="122"/>
        <v>0</v>
      </c>
      <c r="P137" s="311"/>
      <c r="R137" s="405"/>
      <c r="S137" s="405"/>
    </row>
    <row r="138" spans="1:19" ht="10.5" hidden="1" customHeight="1" x14ac:dyDescent="0.25">
      <c r="A138" s="30">
        <v>2329</v>
      </c>
      <c r="B138" s="41" t="s">
        <v>133</v>
      </c>
      <c r="C138" s="190">
        <f t="shared" si="96"/>
        <v>0</v>
      </c>
      <c r="D138" s="265">
        <v>0</v>
      </c>
      <c r="E138" s="43"/>
      <c r="F138" s="88">
        <f t="shared" si="119"/>
        <v>0</v>
      </c>
      <c r="G138" s="230"/>
      <c r="H138" s="43"/>
      <c r="I138" s="155">
        <f t="shared" si="120"/>
        <v>0</v>
      </c>
      <c r="J138" s="265">
        <v>0</v>
      </c>
      <c r="K138" s="43"/>
      <c r="L138" s="88">
        <f t="shared" si="121"/>
        <v>0</v>
      </c>
      <c r="M138" s="230"/>
      <c r="N138" s="43"/>
      <c r="O138" s="155">
        <f t="shared" si="122"/>
        <v>0</v>
      </c>
      <c r="P138" s="311"/>
      <c r="R138" s="405"/>
      <c r="S138" s="405"/>
    </row>
    <row r="139" spans="1:19" hidden="1" x14ac:dyDescent="0.25">
      <c r="A139" s="72">
        <v>2330</v>
      </c>
      <c r="B139" s="41" t="s">
        <v>134</v>
      </c>
      <c r="C139" s="190">
        <f t="shared" si="96"/>
        <v>0</v>
      </c>
      <c r="D139" s="265">
        <v>0</v>
      </c>
      <c r="E139" s="43"/>
      <c r="F139" s="88">
        <f t="shared" si="119"/>
        <v>0</v>
      </c>
      <c r="G139" s="230"/>
      <c r="H139" s="43"/>
      <c r="I139" s="155">
        <f t="shared" si="120"/>
        <v>0</v>
      </c>
      <c r="J139" s="265">
        <v>0</v>
      </c>
      <c r="K139" s="43"/>
      <c r="L139" s="88">
        <f t="shared" si="121"/>
        <v>0</v>
      </c>
      <c r="M139" s="230"/>
      <c r="N139" s="43"/>
      <c r="O139" s="155">
        <f t="shared" si="122"/>
        <v>0</v>
      </c>
      <c r="P139" s="311"/>
      <c r="R139" s="405"/>
      <c r="S139" s="405"/>
    </row>
    <row r="140" spans="1:19" ht="48" hidden="1" x14ac:dyDescent="0.25">
      <c r="A140" s="72">
        <v>2340</v>
      </c>
      <c r="B140" s="41" t="s">
        <v>135</v>
      </c>
      <c r="C140" s="190">
        <f t="shared" si="96"/>
        <v>0</v>
      </c>
      <c r="D140" s="129">
        <f>SUM(D141:D142)</f>
        <v>0</v>
      </c>
      <c r="E140" s="73">
        <f t="shared" ref="E140" si="123">SUM(E141:E142)</f>
        <v>0</v>
      </c>
      <c r="F140" s="93">
        <f>SUM(F141:F142)</f>
        <v>0</v>
      </c>
      <c r="G140" s="231">
        <f t="shared" ref="G140:N140" si="124">SUM(G141:G142)</f>
        <v>0</v>
      </c>
      <c r="H140" s="73">
        <f t="shared" si="124"/>
        <v>0</v>
      </c>
      <c r="I140" s="87">
        <f t="shared" si="124"/>
        <v>0</v>
      </c>
      <c r="J140" s="129">
        <f>SUM(J141:J142)</f>
        <v>0</v>
      </c>
      <c r="K140" s="73">
        <f t="shared" si="124"/>
        <v>0</v>
      </c>
      <c r="L140" s="93">
        <f t="shared" si="124"/>
        <v>0</v>
      </c>
      <c r="M140" s="231">
        <f t="shared" si="124"/>
        <v>0</v>
      </c>
      <c r="N140" s="73">
        <f t="shared" si="124"/>
        <v>0</v>
      </c>
      <c r="O140" s="87">
        <f>SUM(O141:O142)</f>
        <v>0</v>
      </c>
      <c r="P140" s="311"/>
      <c r="R140" s="405"/>
      <c r="S140" s="405"/>
    </row>
    <row r="141" spans="1:19" hidden="1" x14ac:dyDescent="0.25">
      <c r="A141" s="30">
        <v>2341</v>
      </c>
      <c r="B141" s="41" t="s">
        <v>136</v>
      </c>
      <c r="C141" s="190">
        <f t="shared" si="96"/>
        <v>0</v>
      </c>
      <c r="D141" s="265">
        <v>0</v>
      </c>
      <c r="E141" s="43"/>
      <c r="F141" s="88">
        <f t="shared" ref="F141:F142" si="125">D141+E141</f>
        <v>0</v>
      </c>
      <c r="G141" s="230"/>
      <c r="H141" s="43"/>
      <c r="I141" s="155">
        <f t="shared" ref="I141:I142" si="126">G141+H141</f>
        <v>0</v>
      </c>
      <c r="J141" s="265">
        <v>0</v>
      </c>
      <c r="K141" s="43"/>
      <c r="L141" s="88">
        <f t="shared" ref="L141:L142" si="127">J141+K141</f>
        <v>0</v>
      </c>
      <c r="M141" s="230"/>
      <c r="N141" s="43"/>
      <c r="O141" s="155">
        <f t="shared" ref="O141:O142" si="128">M141+N141</f>
        <v>0</v>
      </c>
      <c r="P141" s="311"/>
      <c r="R141" s="405"/>
      <c r="S141" s="405"/>
    </row>
    <row r="142" spans="1:19" ht="24" hidden="1" x14ac:dyDescent="0.25">
      <c r="A142" s="30">
        <v>2344</v>
      </c>
      <c r="B142" s="41" t="s">
        <v>137</v>
      </c>
      <c r="C142" s="190">
        <f t="shared" si="96"/>
        <v>0</v>
      </c>
      <c r="D142" s="265">
        <v>0</v>
      </c>
      <c r="E142" s="43"/>
      <c r="F142" s="88">
        <f t="shared" si="125"/>
        <v>0</v>
      </c>
      <c r="G142" s="230"/>
      <c r="H142" s="43"/>
      <c r="I142" s="155">
        <f t="shared" si="126"/>
        <v>0</v>
      </c>
      <c r="J142" s="265">
        <v>0</v>
      </c>
      <c r="K142" s="43"/>
      <c r="L142" s="88">
        <f t="shared" si="127"/>
        <v>0</v>
      </c>
      <c r="M142" s="230"/>
      <c r="N142" s="43"/>
      <c r="O142" s="155">
        <f t="shared" si="128"/>
        <v>0</v>
      </c>
      <c r="P142" s="311"/>
      <c r="R142" s="405"/>
      <c r="S142" s="405"/>
    </row>
    <row r="143" spans="1:19" ht="24" hidden="1" x14ac:dyDescent="0.25">
      <c r="A143" s="70">
        <v>2350</v>
      </c>
      <c r="B143" s="55" t="s">
        <v>138</v>
      </c>
      <c r="C143" s="195">
        <f t="shared" si="96"/>
        <v>0</v>
      </c>
      <c r="D143" s="82">
        <f>SUM(D144:D149)</f>
        <v>0</v>
      </c>
      <c r="E143" s="71">
        <f t="shared" ref="E143" si="129">SUM(E144:E149)</f>
        <v>0</v>
      </c>
      <c r="F143" s="172">
        <f>SUM(F144:F149)</f>
        <v>0</v>
      </c>
      <c r="G143" s="229">
        <f t="shared" ref="G143:N143" si="130">SUM(G144:G149)</f>
        <v>0</v>
      </c>
      <c r="H143" s="71">
        <f t="shared" si="130"/>
        <v>0</v>
      </c>
      <c r="I143" s="153">
        <f t="shared" si="130"/>
        <v>0</v>
      </c>
      <c r="J143" s="82">
        <f>SUM(J144:J149)</f>
        <v>0</v>
      </c>
      <c r="K143" s="71">
        <f t="shared" si="130"/>
        <v>0</v>
      </c>
      <c r="L143" s="172">
        <f t="shared" si="130"/>
        <v>0</v>
      </c>
      <c r="M143" s="229">
        <f t="shared" si="130"/>
        <v>0</v>
      </c>
      <c r="N143" s="71">
        <f t="shared" si="130"/>
        <v>0</v>
      </c>
      <c r="O143" s="153">
        <f>SUM(O144:O149)</f>
        <v>0</v>
      </c>
      <c r="P143" s="313"/>
      <c r="R143" s="405"/>
      <c r="S143" s="405"/>
    </row>
    <row r="144" spans="1:19" hidden="1" x14ac:dyDescent="0.25">
      <c r="A144" s="27">
        <v>2351</v>
      </c>
      <c r="B144" s="38" t="s">
        <v>139</v>
      </c>
      <c r="C144" s="189">
        <f t="shared" si="96"/>
        <v>0</v>
      </c>
      <c r="D144" s="264">
        <v>0</v>
      </c>
      <c r="E144" s="40"/>
      <c r="F144" s="89">
        <f t="shared" ref="F144:F149" si="131">D144+E144</f>
        <v>0</v>
      </c>
      <c r="G144" s="220"/>
      <c r="H144" s="40"/>
      <c r="I144" s="154">
        <f t="shared" ref="I144:I149" si="132">G144+H144</f>
        <v>0</v>
      </c>
      <c r="J144" s="264">
        <v>0</v>
      </c>
      <c r="K144" s="40"/>
      <c r="L144" s="89">
        <f t="shared" ref="L144:L149" si="133">J144+K144</f>
        <v>0</v>
      </c>
      <c r="M144" s="220"/>
      <c r="N144" s="40"/>
      <c r="O144" s="154">
        <f t="shared" ref="O144:O149" si="134">M144+N144</f>
        <v>0</v>
      </c>
      <c r="P144" s="310"/>
      <c r="R144" s="405"/>
      <c r="S144" s="405"/>
    </row>
    <row r="145" spans="1:19" hidden="1" x14ac:dyDescent="0.25">
      <c r="A145" s="30">
        <v>2352</v>
      </c>
      <c r="B145" s="41" t="s">
        <v>140</v>
      </c>
      <c r="C145" s="190">
        <f t="shared" si="96"/>
        <v>0</v>
      </c>
      <c r="D145" s="265">
        <v>0</v>
      </c>
      <c r="E145" s="43"/>
      <c r="F145" s="88">
        <f t="shared" si="131"/>
        <v>0</v>
      </c>
      <c r="G145" s="230"/>
      <c r="H145" s="43"/>
      <c r="I145" s="155">
        <f t="shared" si="132"/>
        <v>0</v>
      </c>
      <c r="J145" s="265">
        <v>0</v>
      </c>
      <c r="K145" s="43"/>
      <c r="L145" s="88">
        <f t="shared" si="133"/>
        <v>0</v>
      </c>
      <c r="M145" s="230"/>
      <c r="N145" s="43"/>
      <c r="O145" s="155">
        <f t="shared" si="134"/>
        <v>0</v>
      </c>
      <c r="P145" s="311"/>
      <c r="R145" s="405"/>
      <c r="S145" s="405"/>
    </row>
    <row r="146" spans="1:19" ht="24" hidden="1" x14ac:dyDescent="0.25">
      <c r="A146" s="30">
        <v>2353</v>
      </c>
      <c r="B146" s="41" t="s">
        <v>141</v>
      </c>
      <c r="C146" s="190">
        <f t="shared" si="96"/>
        <v>0</v>
      </c>
      <c r="D146" s="265">
        <v>0</v>
      </c>
      <c r="E146" s="43"/>
      <c r="F146" s="88">
        <f t="shared" si="131"/>
        <v>0</v>
      </c>
      <c r="G146" s="230"/>
      <c r="H146" s="43"/>
      <c r="I146" s="155">
        <f t="shared" si="132"/>
        <v>0</v>
      </c>
      <c r="J146" s="265">
        <v>0</v>
      </c>
      <c r="K146" s="43"/>
      <c r="L146" s="88">
        <f t="shared" si="133"/>
        <v>0</v>
      </c>
      <c r="M146" s="230"/>
      <c r="N146" s="43"/>
      <c r="O146" s="155">
        <f t="shared" si="134"/>
        <v>0</v>
      </c>
      <c r="P146" s="311"/>
      <c r="R146" s="405"/>
      <c r="S146" s="405"/>
    </row>
    <row r="147" spans="1:19" ht="24" hidden="1" x14ac:dyDescent="0.25">
      <c r="A147" s="30">
        <v>2354</v>
      </c>
      <c r="B147" s="41" t="s">
        <v>142</v>
      </c>
      <c r="C147" s="190">
        <f t="shared" si="96"/>
        <v>0</v>
      </c>
      <c r="D147" s="265">
        <v>0</v>
      </c>
      <c r="E147" s="43"/>
      <c r="F147" s="88">
        <f t="shared" si="131"/>
        <v>0</v>
      </c>
      <c r="G147" s="230"/>
      <c r="H147" s="43"/>
      <c r="I147" s="155">
        <f t="shared" si="132"/>
        <v>0</v>
      </c>
      <c r="J147" s="265">
        <v>0</v>
      </c>
      <c r="K147" s="43"/>
      <c r="L147" s="88">
        <f t="shared" si="133"/>
        <v>0</v>
      </c>
      <c r="M147" s="230"/>
      <c r="N147" s="43"/>
      <c r="O147" s="155">
        <f t="shared" si="134"/>
        <v>0</v>
      </c>
      <c r="P147" s="311"/>
      <c r="R147" s="405"/>
      <c r="S147" s="405"/>
    </row>
    <row r="148" spans="1:19" ht="24" hidden="1" x14ac:dyDescent="0.25">
      <c r="A148" s="30">
        <v>2355</v>
      </c>
      <c r="B148" s="41" t="s">
        <v>143</v>
      </c>
      <c r="C148" s="190">
        <f t="shared" si="96"/>
        <v>0</v>
      </c>
      <c r="D148" s="265">
        <v>0</v>
      </c>
      <c r="E148" s="43"/>
      <c r="F148" s="88">
        <f t="shared" si="131"/>
        <v>0</v>
      </c>
      <c r="G148" s="230"/>
      <c r="H148" s="43"/>
      <c r="I148" s="155">
        <f t="shared" si="132"/>
        <v>0</v>
      </c>
      <c r="J148" s="265">
        <v>0</v>
      </c>
      <c r="K148" s="43"/>
      <c r="L148" s="88">
        <f t="shared" si="133"/>
        <v>0</v>
      </c>
      <c r="M148" s="230"/>
      <c r="N148" s="43"/>
      <c r="O148" s="155">
        <f t="shared" si="134"/>
        <v>0</v>
      </c>
      <c r="P148" s="311"/>
      <c r="R148" s="405"/>
      <c r="S148" s="405"/>
    </row>
    <row r="149" spans="1:19" ht="24" hidden="1" x14ac:dyDescent="0.25">
      <c r="A149" s="30">
        <v>2359</v>
      </c>
      <c r="B149" s="41" t="s">
        <v>144</v>
      </c>
      <c r="C149" s="190">
        <f t="shared" si="96"/>
        <v>0</v>
      </c>
      <c r="D149" s="265">
        <v>0</v>
      </c>
      <c r="E149" s="43"/>
      <c r="F149" s="88">
        <f t="shared" si="131"/>
        <v>0</v>
      </c>
      <c r="G149" s="230"/>
      <c r="H149" s="43"/>
      <c r="I149" s="155">
        <f t="shared" si="132"/>
        <v>0</v>
      </c>
      <c r="J149" s="265">
        <v>0</v>
      </c>
      <c r="K149" s="43"/>
      <c r="L149" s="88">
        <f t="shared" si="133"/>
        <v>0</v>
      </c>
      <c r="M149" s="230"/>
      <c r="N149" s="43"/>
      <c r="O149" s="155">
        <f t="shared" si="134"/>
        <v>0</v>
      </c>
      <c r="P149" s="311"/>
      <c r="R149" s="405"/>
      <c r="S149" s="405"/>
    </row>
    <row r="150" spans="1:19" ht="24.75" hidden="1" customHeight="1" x14ac:dyDescent="0.25">
      <c r="A150" s="72">
        <v>2360</v>
      </c>
      <c r="B150" s="41" t="s">
        <v>145</v>
      </c>
      <c r="C150" s="190">
        <f t="shared" si="96"/>
        <v>0</v>
      </c>
      <c r="D150" s="129">
        <f>SUM(D151:D157)</f>
        <v>0</v>
      </c>
      <c r="E150" s="73">
        <f t="shared" ref="E150" si="135">SUM(E151:E157)</f>
        <v>0</v>
      </c>
      <c r="F150" s="93">
        <f>SUM(F151:F157)</f>
        <v>0</v>
      </c>
      <c r="G150" s="231">
        <f t="shared" ref="G150:N150" si="136">SUM(G151:G157)</f>
        <v>0</v>
      </c>
      <c r="H150" s="73">
        <f t="shared" si="136"/>
        <v>0</v>
      </c>
      <c r="I150" s="87">
        <f t="shared" si="136"/>
        <v>0</v>
      </c>
      <c r="J150" s="129">
        <f>SUM(J151:J157)</f>
        <v>0</v>
      </c>
      <c r="K150" s="73">
        <f t="shared" si="136"/>
        <v>0</v>
      </c>
      <c r="L150" s="93">
        <f t="shared" si="136"/>
        <v>0</v>
      </c>
      <c r="M150" s="231">
        <f t="shared" si="136"/>
        <v>0</v>
      </c>
      <c r="N150" s="73">
        <f t="shared" si="136"/>
        <v>0</v>
      </c>
      <c r="O150" s="87">
        <f>SUM(O151:O157)</f>
        <v>0</v>
      </c>
      <c r="P150" s="311"/>
      <c r="R150" s="405"/>
      <c r="S150" s="405"/>
    </row>
    <row r="151" spans="1:19" hidden="1" x14ac:dyDescent="0.25">
      <c r="A151" s="29">
        <v>2361</v>
      </c>
      <c r="B151" s="41" t="s">
        <v>146</v>
      </c>
      <c r="C151" s="190">
        <f t="shared" si="96"/>
        <v>0</v>
      </c>
      <c r="D151" s="265">
        <v>0</v>
      </c>
      <c r="E151" s="43"/>
      <c r="F151" s="88">
        <f t="shared" ref="F151:F158" si="137">D151+E151</f>
        <v>0</v>
      </c>
      <c r="G151" s="230"/>
      <c r="H151" s="43"/>
      <c r="I151" s="155">
        <f t="shared" ref="I151:I158" si="138">G151+H151</f>
        <v>0</v>
      </c>
      <c r="J151" s="265">
        <v>0</v>
      </c>
      <c r="K151" s="43"/>
      <c r="L151" s="88">
        <f t="shared" ref="L151:L158" si="139">J151+K151</f>
        <v>0</v>
      </c>
      <c r="M151" s="230"/>
      <c r="N151" s="43"/>
      <c r="O151" s="155">
        <f t="shared" ref="O151:O158" si="140">M151+N151</f>
        <v>0</v>
      </c>
      <c r="P151" s="311"/>
      <c r="R151" s="405"/>
      <c r="S151" s="405"/>
    </row>
    <row r="152" spans="1:19" ht="24" hidden="1" x14ac:dyDescent="0.25">
      <c r="A152" s="29">
        <v>2362</v>
      </c>
      <c r="B152" s="41" t="s">
        <v>147</v>
      </c>
      <c r="C152" s="190">
        <f t="shared" si="96"/>
        <v>0</v>
      </c>
      <c r="D152" s="265">
        <v>0</v>
      </c>
      <c r="E152" s="43"/>
      <c r="F152" s="88">
        <f t="shared" si="137"/>
        <v>0</v>
      </c>
      <c r="G152" s="230"/>
      <c r="H152" s="43"/>
      <c r="I152" s="155">
        <f t="shared" si="138"/>
        <v>0</v>
      </c>
      <c r="J152" s="265">
        <v>0</v>
      </c>
      <c r="K152" s="43"/>
      <c r="L152" s="88">
        <f t="shared" si="139"/>
        <v>0</v>
      </c>
      <c r="M152" s="230"/>
      <c r="N152" s="43"/>
      <c r="O152" s="155">
        <f t="shared" si="140"/>
        <v>0</v>
      </c>
      <c r="P152" s="311"/>
      <c r="R152" s="405"/>
      <c r="S152" s="405"/>
    </row>
    <row r="153" spans="1:19" hidden="1" x14ac:dyDescent="0.25">
      <c r="A153" s="29">
        <v>2363</v>
      </c>
      <c r="B153" s="41" t="s">
        <v>148</v>
      </c>
      <c r="C153" s="190">
        <f t="shared" si="96"/>
        <v>0</v>
      </c>
      <c r="D153" s="265">
        <v>0</v>
      </c>
      <c r="E153" s="43"/>
      <c r="F153" s="88">
        <f t="shared" si="137"/>
        <v>0</v>
      </c>
      <c r="G153" s="230"/>
      <c r="H153" s="43"/>
      <c r="I153" s="155">
        <f t="shared" si="138"/>
        <v>0</v>
      </c>
      <c r="J153" s="265">
        <v>0</v>
      </c>
      <c r="K153" s="43"/>
      <c r="L153" s="88">
        <f t="shared" si="139"/>
        <v>0</v>
      </c>
      <c r="M153" s="230"/>
      <c r="N153" s="43"/>
      <c r="O153" s="155">
        <f t="shared" si="140"/>
        <v>0</v>
      </c>
      <c r="P153" s="311"/>
      <c r="R153" s="405"/>
      <c r="S153" s="405"/>
    </row>
    <row r="154" spans="1:19" hidden="1" x14ac:dyDescent="0.25">
      <c r="A154" s="29">
        <v>2364</v>
      </c>
      <c r="B154" s="41" t="s">
        <v>149</v>
      </c>
      <c r="C154" s="190">
        <f t="shared" si="96"/>
        <v>0</v>
      </c>
      <c r="D154" s="265">
        <v>0</v>
      </c>
      <c r="E154" s="43"/>
      <c r="F154" s="88">
        <f t="shared" si="137"/>
        <v>0</v>
      </c>
      <c r="G154" s="230"/>
      <c r="H154" s="43"/>
      <c r="I154" s="155">
        <f t="shared" si="138"/>
        <v>0</v>
      </c>
      <c r="J154" s="265">
        <v>0</v>
      </c>
      <c r="K154" s="43"/>
      <c r="L154" s="88">
        <f t="shared" si="139"/>
        <v>0</v>
      </c>
      <c r="M154" s="230"/>
      <c r="N154" s="43"/>
      <c r="O154" s="155">
        <f t="shared" si="140"/>
        <v>0</v>
      </c>
      <c r="P154" s="311"/>
      <c r="R154" s="405"/>
      <c r="S154" s="405"/>
    </row>
    <row r="155" spans="1:19" ht="12.75" hidden="1" customHeight="1" x14ac:dyDescent="0.25">
      <c r="A155" s="29">
        <v>2365</v>
      </c>
      <c r="B155" s="41" t="s">
        <v>150</v>
      </c>
      <c r="C155" s="190">
        <f t="shared" si="96"/>
        <v>0</v>
      </c>
      <c r="D155" s="265">
        <v>0</v>
      </c>
      <c r="E155" s="43"/>
      <c r="F155" s="88">
        <f t="shared" si="137"/>
        <v>0</v>
      </c>
      <c r="G155" s="230"/>
      <c r="H155" s="43"/>
      <c r="I155" s="155">
        <f t="shared" si="138"/>
        <v>0</v>
      </c>
      <c r="J155" s="265">
        <v>0</v>
      </c>
      <c r="K155" s="43"/>
      <c r="L155" s="88">
        <f t="shared" si="139"/>
        <v>0</v>
      </c>
      <c r="M155" s="230"/>
      <c r="N155" s="43"/>
      <c r="O155" s="155">
        <f t="shared" si="140"/>
        <v>0</v>
      </c>
      <c r="P155" s="311"/>
      <c r="R155" s="405"/>
      <c r="S155" s="405"/>
    </row>
    <row r="156" spans="1:19" ht="36" hidden="1" x14ac:dyDescent="0.25">
      <c r="A156" s="29">
        <v>2366</v>
      </c>
      <c r="B156" s="41" t="s">
        <v>151</v>
      </c>
      <c r="C156" s="190">
        <f t="shared" si="96"/>
        <v>0</v>
      </c>
      <c r="D156" s="265">
        <v>0</v>
      </c>
      <c r="E156" s="43"/>
      <c r="F156" s="88">
        <f t="shared" si="137"/>
        <v>0</v>
      </c>
      <c r="G156" s="230"/>
      <c r="H156" s="43"/>
      <c r="I156" s="155">
        <f t="shared" si="138"/>
        <v>0</v>
      </c>
      <c r="J156" s="265">
        <v>0</v>
      </c>
      <c r="K156" s="43"/>
      <c r="L156" s="88">
        <f t="shared" si="139"/>
        <v>0</v>
      </c>
      <c r="M156" s="230"/>
      <c r="N156" s="43"/>
      <c r="O156" s="155">
        <f t="shared" si="140"/>
        <v>0</v>
      </c>
      <c r="P156" s="311"/>
      <c r="R156" s="405"/>
      <c r="S156" s="405"/>
    </row>
    <row r="157" spans="1:19" ht="48" hidden="1" x14ac:dyDescent="0.25">
      <c r="A157" s="29">
        <v>2369</v>
      </c>
      <c r="B157" s="41" t="s">
        <v>152</v>
      </c>
      <c r="C157" s="190">
        <f t="shared" si="96"/>
        <v>0</v>
      </c>
      <c r="D157" s="265">
        <v>0</v>
      </c>
      <c r="E157" s="43"/>
      <c r="F157" s="88">
        <f t="shared" si="137"/>
        <v>0</v>
      </c>
      <c r="G157" s="230"/>
      <c r="H157" s="43"/>
      <c r="I157" s="155">
        <f t="shared" si="138"/>
        <v>0</v>
      </c>
      <c r="J157" s="265">
        <v>0</v>
      </c>
      <c r="K157" s="43"/>
      <c r="L157" s="88">
        <f t="shared" si="139"/>
        <v>0</v>
      </c>
      <c r="M157" s="230"/>
      <c r="N157" s="43"/>
      <c r="O157" s="155">
        <f t="shared" si="140"/>
        <v>0</v>
      </c>
      <c r="P157" s="311"/>
      <c r="R157" s="405"/>
      <c r="S157" s="405"/>
    </row>
    <row r="158" spans="1:19" hidden="1" x14ac:dyDescent="0.25">
      <c r="A158" s="70">
        <v>2370</v>
      </c>
      <c r="B158" s="55" t="s">
        <v>153</v>
      </c>
      <c r="C158" s="195">
        <f t="shared" si="96"/>
        <v>0</v>
      </c>
      <c r="D158" s="262">
        <v>0</v>
      </c>
      <c r="E158" s="74"/>
      <c r="F158" s="173">
        <f t="shared" si="137"/>
        <v>0</v>
      </c>
      <c r="G158" s="232"/>
      <c r="H158" s="74"/>
      <c r="I158" s="156">
        <f t="shared" si="138"/>
        <v>0</v>
      </c>
      <c r="J158" s="262">
        <v>0</v>
      </c>
      <c r="K158" s="74"/>
      <c r="L158" s="173">
        <f t="shared" si="139"/>
        <v>0</v>
      </c>
      <c r="M158" s="232"/>
      <c r="N158" s="74"/>
      <c r="O158" s="156">
        <f t="shared" si="140"/>
        <v>0</v>
      </c>
      <c r="P158" s="313"/>
      <c r="R158" s="405"/>
      <c r="S158" s="405"/>
    </row>
    <row r="159" spans="1:19" hidden="1" x14ac:dyDescent="0.25">
      <c r="A159" s="70">
        <v>2380</v>
      </c>
      <c r="B159" s="55" t="s">
        <v>154</v>
      </c>
      <c r="C159" s="195">
        <f t="shared" si="96"/>
        <v>0</v>
      </c>
      <c r="D159" s="82">
        <f>SUM(D160:D161)</f>
        <v>0</v>
      </c>
      <c r="E159" s="71">
        <f t="shared" ref="E159" si="141">SUM(E160:E161)</f>
        <v>0</v>
      </c>
      <c r="F159" s="172">
        <f>SUM(F160:F161)</f>
        <v>0</v>
      </c>
      <c r="G159" s="229">
        <f t="shared" ref="G159:N159" si="142">SUM(G160:G161)</f>
        <v>0</v>
      </c>
      <c r="H159" s="71">
        <f t="shared" si="142"/>
        <v>0</v>
      </c>
      <c r="I159" s="153">
        <f t="shared" si="142"/>
        <v>0</v>
      </c>
      <c r="J159" s="82">
        <f>SUM(J160:J161)</f>
        <v>0</v>
      </c>
      <c r="K159" s="71">
        <f t="shared" si="142"/>
        <v>0</v>
      </c>
      <c r="L159" s="172">
        <f t="shared" si="142"/>
        <v>0</v>
      </c>
      <c r="M159" s="229">
        <f t="shared" si="142"/>
        <v>0</v>
      </c>
      <c r="N159" s="71">
        <f t="shared" si="142"/>
        <v>0</v>
      </c>
      <c r="O159" s="153">
        <f>SUM(O160:O161)</f>
        <v>0</v>
      </c>
      <c r="P159" s="313"/>
      <c r="R159" s="405"/>
      <c r="S159" s="405"/>
    </row>
    <row r="160" spans="1:19" hidden="1" x14ac:dyDescent="0.25">
      <c r="A160" s="26">
        <v>2381</v>
      </c>
      <c r="B160" s="38" t="s">
        <v>155</v>
      </c>
      <c r="C160" s="189">
        <f t="shared" si="96"/>
        <v>0</v>
      </c>
      <c r="D160" s="264">
        <v>0</v>
      </c>
      <c r="E160" s="40"/>
      <c r="F160" s="89">
        <f t="shared" ref="F160:F163" si="143">D160+E160</f>
        <v>0</v>
      </c>
      <c r="G160" s="220"/>
      <c r="H160" s="40"/>
      <c r="I160" s="154">
        <f t="shared" ref="I160:I163" si="144">G160+H160</f>
        <v>0</v>
      </c>
      <c r="J160" s="264">
        <v>0</v>
      </c>
      <c r="K160" s="40"/>
      <c r="L160" s="89">
        <f t="shared" ref="L160:L163" si="145">J160+K160</f>
        <v>0</v>
      </c>
      <c r="M160" s="220"/>
      <c r="N160" s="40"/>
      <c r="O160" s="154">
        <f t="shared" ref="O160:O163" si="146">M160+N160</f>
        <v>0</v>
      </c>
      <c r="P160" s="310"/>
      <c r="R160" s="405"/>
      <c r="S160" s="405"/>
    </row>
    <row r="161" spans="1:19" ht="24" hidden="1" x14ac:dyDescent="0.25">
      <c r="A161" s="29">
        <v>2389</v>
      </c>
      <c r="B161" s="41" t="s">
        <v>156</v>
      </c>
      <c r="C161" s="190">
        <f t="shared" si="96"/>
        <v>0</v>
      </c>
      <c r="D161" s="265">
        <v>0</v>
      </c>
      <c r="E161" s="43"/>
      <c r="F161" s="88">
        <f t="shared" si="143"/>
        <v>0</v>
      </c>
      <c r="G161" s="230"/>
      <c r="H161" s="43"/>
      <c r="I161" s="155">
        <f t="shared" si="144"/>
        <v>0</v>
      </c>
      <c r="J161" s="265">
        <v>0</v>
      </c>
      <c r="K161" s="43"/>
      <c r="L161" s="88">
        <f t="shared" si="145"/>
        <v>0</v>
      </c>
      <c r="M161" s="230"/>
      <c r="N161" s="43"/>
      <c r="O161" s="155">
        <f t="shared" si="146"/>
        <v>0</v>
      </c>
      <c r="P161" s="311"/>
      <c r="R161" s="405"/>
      <c r="S161" s="405"/>
    </row>
    <row r="162" spans="1:19" x14ac:dyDescent="0.25">
      <c r="A162" s="70">
        <v>2390</v>
      </c>
      <c r="B162" s="55" t="s">
        <v>157</v>
      </c>
      <c r="C162" s="195">
        <f t="shared" si="96"/>
        <v>725</v>
      </c>
      <c r="D162" s="262">
        <v>25</v>
      </c>
      <c r="E162" s="74"/>
      <c r="F162" s="173">
        <f t="shared" si="143"/>
        <v>25</v>
      </c>
      <c r="G162" s="232"/>
      <c r="H162" s="74"/>
      <c r="I162" s="156">
        <f t="shared" si="144"/>
        <v>0</v>
      </c>
      <c r="J162" s="262">
        <v>700</v>
      </c>
      <c r="K162" s="74"/>
      <c r="L162" s="173">
        <f t="shared" si="145"/>
        <v>700</v>
      </c>
      <c r="M162" s="232"/>
      <c r="N162" s="74"/>
      <c r="O162" s="173">
        <f t="shared" si="146"/>
        <v>0</v>
      </c>
      <c r="P162" s="313"/>
      <c r="Q162" s="517"/>
      <c r="R162" s="405"/>
      <c r="S162" s="405"/>
    </row>
    <row r="163" spans="1:19" hidden="1" x14ac:dyDescent="0.25">
      <c r="A163" s="34">
        <v>2400</v>
      </c>
      <c r="B163" s="69" t="s">
        <v>158</v>
      </c>
      <c r="C163" s="188">
        <f t="shared" si="96"/>
        <v>0</v>
      </c>
      <c r="D163" s="249">
        <v>0</v>
      </c>
      <c r="E163" s="76"/>
      <c r="F163" s="177">
        <f t="shared" si="143"/>
        <v>0</v>
      </c>
      <c r="G163" s="234"/>
      <c r="H163" s="76"/>
      <c r="I163" s="157">
        <f t="shared" si="144"/>
        <v>0</v>
      </c>
      <c r="J163" s="249">
        <v>0</v>
      </c>
      <c r="K163" s="76"/>
      <c r="L163" s="177">
        <f t="shared" si="145"/>
        <v>0</v>
      </c>
      <c r="M163" s="234"/>
      <c r="N163" s="76"/>
      <c r="O163" s="157">
        <f t="shared" si="146"/>
        <v>0</v>
      </c>
      <c r="P163" s="317"/>
      <c r="R163" s="405"/>
      <c r="S163" s="405"/>
    </row>
    <row r="164" spans="1:19" ht="24" x14ac:dyDescent="0.25">
      <c r="A164" s="34">
        <v>2500</v>
      </c>
      <c r="B164" s="69" t="s">
        <v>159</v>
      </c>
      <c r="C164" s="188">
        <f t="shared" si="96"/>
        <v>1200</v>
      </c>
      <c r="D164" s="127">
        <f>SUM(D165,D170)</f>
        <v>0</v>
      </c>
      <c r="E164" s="36">
        <f t="shared" ref="E164" si="147">SUM(E165,E170)</f>
        <v>0</v>
      </c>
      <c r="F164" s="174">
        <f>SUM(F165,F170)</f>
        <v>0</v>
      </c>
      <c r="G164" s="228">
        <f t="shared" ref="G164:O164" si="148">SUM(G165,G170)</f>
        <v>0</v>
      </c>
      <c r="H164" s="36">
        <f t="shared" si="148"/>
        <v>0</v>
      </c>
      <c r="I164" s="120">
        <f t="shared" si="148"/>
        <v>0</v>
      </c>
      <c r="J164" s="127">
        <f>SUM(J165,J170)</f>
        <v>1200</v>
      </c>
      <c r="K164" s="36">
        <f t="shared" si="148"/>
        <v>0</v>
      </c>
      <c r="L164" s="174">
        <f t="shared" si="148"/>
        <v>1200</v>
      </c>
      <c r="M164" s="228">
        <f t="shared" si="148"/>
        <v>0</v>
      </c>
      <c r="N164" s="36">
        <f t="shared" si="148"/>
        <v>0</v>
      </c>
      <c r="O164" s="174">
        <f t="shared" si="148"/>
        <v>0</v>
      </c>
      <c r="P164" s="440"/>
      <c r="Q164" s="517"/>
      <c r="R164" s="405"/>
      <c r="S164" s="405"/>
    </row>
    <row r="165" spans="1:19" ht="16.5" customHeight="1" x14ac:dyDescent="0.25">
      <c r="A165" s="859">
        <v>2510</v>
      </c>
      <c r="B165" s="38" t="s">
        <v>160</v>
      </c>
      <c r="C165" s="189">
        <f t="shared" si="96"/>
        <v>1200</v>
      </c>
      <c r="D165" s="128">
        <f>SUM(D166:D169)</f>
        <v>0</v>
      </c>
      <c r="E165" s="75">
        <f t="shared" ref="E165" si="149">SUM(E166:E169)</f>
        <v>0</v>
      </c>
      <c r="F165" s="175">
        <f>SUM(F166:F169)</f>
        <v>0</v>
      </c>
      <c r="G165" s="233">
        <f t="shared" ref="G165:O165" si="150">SUM(G166:G169)</f>
        <v>0</v>
      </c>
      <c r="H165" s="75">
        <f t="shared" si="150"/>
        <v>0</v>
      </c>
      <c r="I165" s="86">
        <f t="shared" si="150"/>
        <v>0</v>
      </c>
      <c r="J165" s="128">
        <f>SUM(J166:J169)</f>
        <v>1200</v>
      </c>
      <c r="K165" s="75">
        <f t="shared" si="150"/>
        <v>0</v>
      </c>
      <c r="L165" s="175">
        <f t="shared" si="150"/>
        <v>1200</v>
      </c>
      <c r="M165" s="233">
        <f t="shared" si="150"/>
        <v>0</v>
      </c>
      <c r="N165" s="75">
        <f t="shared" si="150"/>
        <v>0</v>
      </c>
      <c r="O165" s="426">
        <f t="shared" si="150"/>
        <v>0</v>
      </c>
      <c r="P165" s="323"/>
      <c r="Q165" s="517"/>
      <c r="R165" s="405"/>
      <c r="S165" s="405"/>
    </row>
    <row r="166" spans="1:19" ht="24" x14ac:dyDescent="0.25">
      <c r="A166" s="30">
        <v>2512</v>
      </c>
      <c r="B166" s="41" t="s">
        <v>161</v>
      </c>
      <c r="C166" s="190">
        <f t="shared" si="96"/>
        <v>1200</v>
      </c>
      <c r="D166" s="265">
        <v>0</v>
      </c>
      <c r="E166" s="43"/>
      <c r="F166" s="88">
        <f t="shared" ref="F166:F171" si="151">D166+E166</f>
        <v>0</v>
      </c>
      <c r="G166" s="230"/>
      <c r="H166" s="43"/>
      <c r="I166" s="155">
        <f t="shared" ref="I166:I171" si="152">G166+H166</f>
        <v>0</v>
      </c>
      <c r="J166" s="265">
        <v>1200</v>
      </c>
      <c r="K166" s="43"/>
      <c r="L166" s="88">
        <f t="shared" ref="L166:L171" si="153">J166+K166</f>
        <v>1200</v>
      </c>
      <c r="M166" s="230"/>
      <c r="N166" s="43"/>
      <c r="O166" s="88">
        <f t="shared" ref="O166:O171" si="154">M166+N166</f>
        <v>0</v>
      </c>
      <c r="P166" s="311"/>
      <c r="Q166" s="517"/>
      <c r="R166" s="405"/>
      <c r="S166" s="405"/>
    </row>
    <row r="167" spans="1:19" ht="36" hidden="1" x14ac:dyDescent="0.25">
      <c r="A167" s="30">
        <v>2513</v>
      </c>
      <c r="B167" s="41" t="s">
        <v>162</v>
      </c>
      <c r="C167" s="190">
        <f t="shared" si="96"/>
        <v>0</v>
      </c>
      <c r="D167" s="265">
        <v>0</v>
      </c>
      <c r="E167" s="43"/>
      <c r="F167" s="88">
        <f t="shared" si="151"/>
        <v>0</v>
      </c>
      <c r="G167" s="230"/>
      <c r="H167" s="43"/>
      <c r="I167" s="155">
        <f t="shared" si="152"/>
        <v>0</v>
      </c>
      <c r="J167" s="265">
        <v>0</v>
      </c>
      <c r="K167" s="43"/>
      <c r="L167" s="88">
        <f t="shared" si="153"/>
        <v>0</v>
      </c>
      <c r="M167" s="230"/>
      <c r="N167" s="43"/>
      <c r="O167" s="155">
        <f t="shared" si="154"/>
        <v>0</v>
      </c>
      <c r="P167" s="311"/>
      <c r="R167" s="405"/>
      <c r="S167" s="405"/>
    </row>
    <row r="168" spans="1:19" ht="24" hidden="1" x14ac:dyDescent="0.25">
      <c r="A168" s="30">
        <v>2515</v>
      </c>
      <c r="B168" s="41" t="s">
        <v>163</v>
      </c>
      <c r="C168" s="190">
        <f t="shared" si="96"/>
        <v>0</v>
      </c>
      <c r="D168" s="265">
        <v>0</v>
      </c>
      <c r="E168" s="43"/>
      <c r="F168" s="88">
        <f t="shared" si="151"/>
        <v>0</v>
      </c>
      <c r="G168" s="230"/>
      <c r="H168" s="43"/>
      <c r="I168" s="155">
        <f t="shared" si="152"/>
        <v>0</v>
      </c>
      <c r="J168" s="265">
        <v>0</v>
      </c>
      <c r="K168" s="43"/>
      <c r="L168" s="88">
        <f t="shared" si="153"/>
        <v>0</v>
      </c>
      <c r="M168" s="230"/>
      <c r="N168" s="43"/>
      <c r="O168" s="155">
        <f t="shared" si="154"/>
        <v>0</v>
      </c>
      <c r="P168" s="311"/>
      <c r="R168" s="405"/>
      <c r="S168" s="405"/>
    </row>
    <row r="169" spans="1:19" ht="24" hidden="1" x14ac:dyDescent="0.25">
      <c r="A169" s="30">
        <v>2519</v>
      </c>
      <c r="B169" s="41" t="s">
        <v>164</v>
      </c>
      <c r="C169" s="190">
        <f t="shared" si="96"/>
        <v>0</v>
      </c>
      <c r="D169" s="265">
        <v>0</v>
      </c>
      <c r="E169" s="43"/>
      <c r="F169" s="88">
        <f t="shared" si="151"/>
        <v>0</v>
      </c>
      <c r="G169" s="230"/>
      <c r="H169" s="43"/>
      <c r="I169" s="155">
        <f t="shared" si="152"/>
        <v>0</v>
      </c>
      <c r="J169" s="265">
        <v>0</v>
      </c>
      <c r="K169" s="43"/>
      <c r="L169" s="88">
        <f t="shared" si="153"/>
        <v>0</v>
      </c>
      <c r="M169" s="230"/>
      <c r="N169" s="43"/>
      <c r="O169" s="155">
        <f t="shared" si="154"/>
        <v>0</v>
      </c>
      <c r="P169" s="311"/>
      <c r="R169" s="405"/>
      <c r="S169" s="405"/>
    </row>
    <row r="170" spans="1:19" ht="24" hidden="1" x14ac:dyDescent="0.25">
      <c r="A170" s="72">
        <v>2520</v>
      </c>
      <c r="B170" s="41" t="s">
        <v>165</v>
      </c>
      <c r="C170" s="190">
        <f t="shared" si="96"/>
        <v>0</v>
      </c>
      <c r="D170" s="265">
        <v>0</v>
      </c>
      <c r="E170" s="43"/>
      <c r="F170" s="88">
        <f t="shared" si="151"/>
        <v>0</v>
      </c>
      <c r="G170" s="230"/>
      <c r="H170" s="43"/>
      <c r="I170" s="155">
        <f t="shared" si="152"/>
        <v>0</v>
      </c>
      <c r="J170" s="265">
        <v>0</v>
      </c>
      <c r="K170" s="43"/>
      <c r="L170" s="88">
        <f t="shared" si="153"/>
        <v>0</v>
      </c>
      <c r="M170" s="230"/>
      <c r="N170" s="43"/>
      <c r="O170" s="155">
        <f t="shared" si="154"/>
        <v>0</v>
      </c>
      <c r="P170" s="311"/>
      <c r="R170" s="405"/>
      <c r="S170" s="405"/>
    </row>
    <row r="171" spans="1:19" s="77" customFormat="1" ht="48" hidden="1" x14ac:dyDescent="0.25">
      <c r="A171" s="17">
        <v>2800</v>
      </c>
      <c r="B171" s="38" t="s">
        <v>166</v>
      </c>
      <c r="C171" s="189">
        <f t="shared" si="96"/>
        <v>0</v>
      </c>
      <c r="D171" s="264">
        <v>0</v>
      </c>
      <c r="E171" s="40"/>
      <c r="F171" s="166">
        <f t="shared" si="151"/>
        <v>0</v>
      </c>
      <c r="G171" s="212"/>
      <c r="H171" s="28"/>
      <c r="I171" s="143">
        <f t="shared" si="152"/>
        <v>0</v>
      </c>
      <c r="J171" s="245">
        <v>0</v>
      </c>
      <c r="K171" s="28"/>
      <c r="L171" s="166">
        <f t="shared" si="153"/>
        <v>0</v>
      </c>
      <c r="M171" s="212"/>
      <c r="N171" s="28"/>
      <c r="O171" s="143">
        <f t="shared" si="154"/>
        <v>0</v>
      </c>
      <c r="P171" s="293"/>
      <c r="R171" s="405"/>
      <c r="S171" s="405"/>
    </row>
    <row r="172" spans="1:19" hidden="1" x14ac:dyDescent="0.25">
      <c r="A172" s="67">
        <v>3000</v>
      </c>
      <c r="B172" s="67" t="s">
        <v>167</v>
      </c>
      <c r="C172" s="200">
        <f t="shared" si="96"/>
        <v>0</v>
      </c>
      <c r="D172" s="134">
        <f>SUM(D173,D183)</f>
        <v>0</v>
      </c>
      <c r="E172" s="68">
        <f t="shared" ref="E172" si="155">SUM(E173,E183)</f>
        <v>0</v>
      </c>
      <c r="F172" s="170">
        <f>SUM(F173,F183)</f>
        <v>0</v>
      </c>
      <c r="G172" s="227">
        <f t="shared" ref="G172:N172" si="156">SUM(G173,G183)</f>
        <v>0</v>
      </c>
      <c r="H172" s="68">
        <f t="shared" si="156"/>
        <v>0</v>
      </c>
      <c r="I172" s="122">
        <f t="shared" si="156"/>
        <v>0</v>
      </c>
      <c r="J172" s="134">
        <f>SUM(J173,J183)</f>
        <v>0</v>
      </c>
      <c r="K172" s="68">
        <f t="shared" si="156"/>
        <v>0</v>
      </c>
      <c r="L172" s="170">
        <f t="shared" si="156"/>
        <v>0</v>
      </c>
      <c r="M172" s="227">
        <f t="shared" si="156"/>
        <v>0</v>
      </c>
      <c r="N172" s="68">
        <f t="shared" si="156"/>
        <v>0</v>
      </c>
      <c r="O172" s="122">
        <f>SUM(O173,O183)</f>
        <v>0</v>
      </c>
      <c r="P172" s="439"/>
      <c r="R172" s="405"/>
      <c r="S172" s="405"/>
    </row>
    <row r="173" spans="1:19" ht="24" hidden="1" x14ac:dyDescent="0.25">
      <c r="A173" s="34">
        <v>3200</v>
      </c>
      <c r="B173" s="78" t="s">
        <v>168</v>
      </c>
      <c r="C173" s="188">
        <f t="shared" si="96"/>
        <v>0</v>
      </c>
      <c r="D173" s="127">
        <f>SUM(D174,D178)</f>
        <v>0</v>
      </c>
      <c r="E173" s="36">
        <f t="shared" ref="E173" si="157">SUM(E174,E178)</f>
        <v>0</v>
      </c>
      <c r="F173" s="174">
        <f>SUM(F174,F178)</f>
        <v>0</v>
      </c>
      <c r="G173" s="228">
        <f t="shared" ref="G173:O173" si="158">SUM(G174,G178)</f>
        <v>0</v>
      </c>
      <c r="H173" s="36">
        <f t="shared" si="158"/>
        <v>0</v>
      </c>
      <c r="I173" s="120">
        <f t="shared" si="158"/>
        <v>0</v>
      </c>
      <c r="J173" s="127">
        <f>SUM(J174,J178)</f>
        <v>0</v>
      </c>
      <c r="K173" s="36">
        <f t="shared" si="158"/>
        <v>0</v>
      </c>
      <c r="L173" s="174">
        <f t="shared" si="158"/>
        <v>0</v>
      </c>
      <c r="M173" s="228">
        <f t="shared" si="158"/>
        <v>0</v>
      </c>
      <c r="N173" s="36">
        <f t="shared" si="158"/>
        <v>0</v>
      </c>
      <c r="O173" s="121">
        <f t="shared" si="158"/>
        <v>0</v>
      </c>
      <c r="P173" s="440"/>
      <c r="R173" s="405"/>
      <c r="S173" s="405"/>
    </row>
    <row r="174" spans="1:19" ht="36" hidden="1" x14ac:dyDescent="0.25">
      <c r="A174" s="859">
        <v>3260</v>
      </c>
      <c r="B174" s="38" t="s">
        <v>169</v>
      </c>
      <c r="C174" s="189">
        <f t="shared" si="96"/>
        <v>0</v>
      </c>
      <c r="D174" s="128">
        <f>SUM(D175:D177)</f>
        <v>0</v>
      </c>
      <c r="E174" s="75">
        <f t="shared" ref="E174" si="159">SUM(E175:E177)</f>
        <v>0</v>
      </c>
      <c r="F174" s="175">
        <f>SUM(F175:F177)</f>
        <v>0</v>
      </c>
      <c r="G174" s="233">
        <f t="shared" ref="G174:N174" si="160">SUM(G175:G177)</f>
        <v>0</v>
      </c>
      <c r="H174" s="75">
        <f t="shared" si="160"/>
        <v>0</v>
      </c>
      <c r="I174" s="86">
        <f t="shared" si="160"/>
        <v>0</v>
      </c>
      <c r="J174" s="128">
        <f>SUM(J175:J177)</f>
        <v>0</v>
      </c>
      <c r="K174" s="75">
        <f t="shared" si="160"/>
        <v>0</v>
      </c>
      <c r="L174" s="175">
        <f t="shared" si="160"/>
        <v>0</v>
      </c>
      <c r="M174" s="233">
        <f t="shared" si="160"/>
        <v>0</v>
      </c>
      <c r="N174" s="75">
        <f t="shared" si="160"/>
        <v>0</v>
      </c>
      <c r="O174" s="86">
        <f>SUM(O175:O177)</f>
        <v>0</v>
      </c>
      <c r="P174" s="310"/>
      <c r="R174" s="405"/>
      <c r="S174" s="405"/>
    </row>
    <row r="175" spans="1:19" ht="24" hidden="1" x14ac:dyDescent="0.25">
      <c r="A175" s="30">
        <v>3261</v>
      </c>
      <c r="B175" s="41" t="s">
        <v>170</v>
      </c>
      <c r="C175" s="190">
        <f t="shared" si="96"/>
        <v>0</v>
      </c>
      <c r="D175" s="265">
        <v>0</v>
      </c>
      <c r="E175" s="43"/>
      <c r="F175" s="88">
        <f t="shared" ref="F175:F177" si="161">D175+E175</f>
        <v>0</v>
      </c>
      <c r="G175" s="230"/>
      <c r="H175" s="43"/>
      <c r="I175" s="155">
        <f t="shared" ref="I175:I177" si="162">G175+H175</f>
        <v>0</v>
      </c>
      <c r="J175" s="265">
        <v>0</v>
      </c>
      <c r="K175" s="43"/>
      <c r="L175" s="88">
        <f t="shared" ref="L175:L177" si="163">J175+K175</f>
        <v>0</v>
      </c>
      <c r="M175" s="230"/>
      <c r="N175" s="43"/>
      <c r="O175" s="155">
        <f t="shared" ref="O175:O177" si="164">M175+N175</f>
        <v>0</v>
      </c>
      <c r="P175" s="311"/>
      <c r="R175" s="405"/>
      <c r="S175" s="405"/>
    </row>
    <row r="176" spans="1:19" ht="36" hidden="1" x14ac:dyDescent="0.25">
      <c r="A176" s="30">
        <v>3262</v>
      </c>
      <c r="B176" s="41" t="s">
        <v>171</v>
      </c>
      <c r="C176" s="190">
        <f t="shared" si="96"/>
        <v>0</v>
      </c>
      <c r="D176" s="265">
        <v>0</v>
      </c>
      <c r="E176" s="43"/>
      <c r="F176" s="88">
        <f t="shared" si="161"/>
        <v>0</v>
      </c>
      <c r="G176" s="230"/>
      <c r="H176" s="43"/>
      <c r="I176" s="155">
        <f t="shared" si="162"/>
        <v>0</v>
      </c>
      <c r="J176" s="265">
        <v>0</v>
      </c>
      <c r="K176" s="43"/>
      <c r="L176" s="88">
        <f t="shared" si="163"/>
        <v>0</v>
      </c>
      <c r="M176" s="230"/>
      <c r="N176" s="43"/>
      <c r="O176" s="155">
        <f t="shared" si="164"/>
        <v>0</v>
      </c>
      <c r="P176" s="311"/>
      <c r="R176" s="405"/>
      <c r="S176" s="405"/>
    </row>
    <row r="177" spans="1:19" ht="24" hidden="1" x14ac:dyDescent="0.25">
      <c r="A177" s="30">
        <v>3263</v>
      </c>
      <c r="B177" s="41" t="s">
        <v>172</v>
      </c>
      <c r="C177" s="190">
        <f t="shared" ref="C177:C240" si="165">SUM(F177,I177,L177,O177)</f>
        <v>0</v>
      </c>
      <c r="D177" s="265">
        <v>0</v>
      </c>
      <c r="E177" s="43"/>
      <c r="F177" s="88">
        <f t="shared" si="161"/>
        <v>0</v>
      </c>
      <c r="G177" s="230"/>
      <c r="H177" s="43"/>
      <c r="I177" s="155">
        <f t="shared" si="162"/>
        <v>0</v>
      </c>
      <c r="J177" s="265">
        <v>0</v>
      </c>
      <c r="K177" s="43"/>
      <c r="L177" s="88">
        <f t="shared" si="163"/>
        <v>0</v>
      </c>
      <c r="M177" s="230"/>
      <c r="N177" s="43"/>
      <c r="O177" s="155">
        <f t="shared" si="164"/>
        <v>0</v>
      </c>
      <c r="P177" s="311"/>
      <c r="R177" s="405"/>
      <c r="S177" s="405"/>
    </row>
    <row r="178" spans="1:19" ht="84" hidden="1" x14ac:dyDescent="0.25">
      <c r="A178" s="859">
        <v>3290</v>
      </c>
      <c r="B178" s="38" t="s">
        <v>300</v>
      </c>
      <c r="C178" s="201">
        <f t="shared" si="165"/>
        <v>0</v>
      </c>
      <c r="D178" s="128">
        <f>SUM(D179:D182)</f>
        <v>0</v>
      </c>
      <c r="E178" s="75">
        <f t="shared" ref="E178" si="166">SUM(E179:E182)</f>
        <v>0</v>
      </c>
      <c r="F178" s="175">
        <f>SUM(F179:F182)</f>
        <v>0</v>
      </c>
      <c r="G178" s="233">
        <f t="shared" ref="G178:O178" si="167">SUM(G179:G182)</f>
        <v>0</v>
      </c>
      <c r="H178" s="75">
        <f t="shared" si="167"/>
        <v>0</v>
      </c>
      <c r="I178" s="86">
        <f t="shared" si="167"/>
        <v>0</v>
      </c>
      <c r="J178" s="128">
        <f>SUM(J179:J182)</f>
        <v>0</v>
      </c>
      <c r="K178" s="75">
        <f t="shared" si="167"/>
        <v>0</v>
      </c>
      <c r="L178" s="175">
        <f t="shared" si="167"/>
        <v>0</v>
      </c>
      <c r="M178" s="233">
        <f t="shared" si="167"/>
        <v>0</v>
      </c>
      <c r="N178" s="75">
        <f t="shared" si="167"/>
        <v>0</v>
      </c>
      <c r="O178" s="159">
        <f t="shared" si="167"/>
        <v>0</v>
      </c>
      <c r="P178" s="320"/>
      <c r="R178" s="405"/>
      <c r="S178" s="405"/>
    </row>
    <row r="179" spans="1:19" ht="72" hidden="1" x14ac:dyDescent="0.25">
      <c r="A179" s="30">
        <v>3291</v>
      </c>
      <c r="B179" s="41" t="s">
        <v>173</v>
      </c>
      <c r="C179" s="190">
        <f t="shared" si="165"/>
        <v>0</v>
      </c>
      <c r="D179" s="265">
        <v>0</v>
      </c>
      <c r="E179" s="43"/>
      <c r="F179" s="88">
        <f t="shared" ref="F179:F182" si="168">D179+E179</f>
        <v>0</v>
      </c>
      <c r="G179" s="230"/>
      <c r="H179" s="43"/>
      <c r="I179" s="155">
        <f t="shared" ref="I179:I182" si="169">G179+H179</f>
        <v>0</v>
      </c>
      <c r="J179" s="265">
        <v>0</v>
      </c>
      <c r="K179" s="43"/>
      <c r="L179" s="88">
        <f t="shared" ref="L179:L182" si="170">J179+K179</f>
        <v>0</v>
      </c>
      <c r="M179" s="230"/>
      <c r="N179" s="43"/>
      <c r="O179" s="155">
        <f t="shared" ref="O179:O182" si="171">M179+N179</f>
        <v>0</v>
      </c>
      <c r="P179" s="311"/>
      <c r="R179" s="405"/>
      <c r="S179" s="405"/>
    </row>
    <row r="180" spans="1:19" ht="72" hidden="1" x14ac:dyDescent="0.25">
      <c r="A180" s="30">
        <v>3292</v>
      </c>
      <c r="B180" s="41" t="s">
        <v>174</v>
      </c>
      <c r="C180" s="190">
        <f t="shared" si="165"/>
        <v>0</v>
      </c>
      <c r="D180" s="265">
        <v>0</v>
      </c>
      <c r="E180" s="43"/>
      <c r="F180" s="88">
        <f t="shared" si="168"/>
        <v>0</v>
      </c>
      <c r="G180" s="230"/>
      <c r="H180" s="43"/>
      <c r="I180" s="155">
        <f t="shared" si="169"/>
        <v>0</v>
      </c>
      <c r="J180" s="265">
        <v>0</v>
      </c>
      <c r="K180" s="43"/>
      <c r="L180" s="88">
        <f t="shared" si="170"/>
        <v>0</v>
      </c>
      <c r="M180" s="230"/>
      <c r="N180" s="43"/>
      <c r="O180" s="155">
        <f t="shared" si="171"/>
        <v>0</v>
      </c>
      <c r="P180" s="311"/>
      <c r="R180" s="405"/>
      <c r="S180" s="405"/>
    </row>
    <row r="181" spans="1:19" ht="72" hidden="1" x14ac:dyDescent="0.25">
      <c r="A181" s="30">
        <v>3293</v>
      </c>
      <c r="B181" s="41" t="s">
        <v>175</v>
      </c>
      <c r="C181" s="190">
        <f t="shared" si="165"/>
        <v>0</v>
      </c>
      <c r="D181" s="265">
        <v>0</v>
      </c>
      <c r="E181" s="43"/>
      <c r="F181" s="88">
        <f t="shared" si="168"/>
        <v>0</v>
      </c>
      <c r="G181" s="230"/>
      <c r="H181" s="43"/>
      <c r="I181" s="155">
        <f t="shared" si="169"/>
        <v>0</v>
      </c>
      <c r="J181" s="265">
        <v>0</v>
      </c>
      <c r="K181" s="43"/>
      <c r="L181" s="88">
        <f t="shared" si="170"/>
        <v>0</v>
      </c>
      <c r="M181" s="230"/>
      <c r="N181" s="43"/>
      <c r="O181" s="155">
        <f t="shared" si="171"/>
        <v>0</v>
      </c>
      <c r="P181" s="311"/>
      <c r="R181" s="405"/>
      <c r="S181" s="405"/>
    </row>
    <row r="182" spans="1:19" ht="60" hidden="1" x14ac:dyDescent="0.25">
      <c r="A182" s="79">
        <v>3294</v>
      </c>
      <c r="B182" s="41" t="s">
        <v>176</v>
      </c>
      <c r="C182" s="201">
        <f t="shared" si="165"/>
        <v>0</v>
      </c>
      <c r="D182" s="266">
        <v>0</v>
      </c>
      <c r="E182" s="80"/>
      <c r="F182" s="178">
        <f t="shared" si="168"/>
        <v>0</v>
      </c>
      <c r="G182" s="235"/>
      <c r="H182" s="80"/>
      <c r="I182" s="160">
        <f t="shared" si="169"/>
        <v>0</v>
      </c>
      <c r="J182" s="266">
        <v>0</v>
      </c>
      <c r="K182" s="80"/>
      <c r="L182" s="178">
        <f t="shared" si="170"/>
        <v>0</v>
      </c>
      <c r="M182" s="235"/>
      <c r="N182" s="80"/>
      <c r="O182" s="160">
        <f t="shared" si="171"/>
        <v>0</v>
      </c>
      <c r="P182" s="320"/>
      <c r="R182" s="405"/>
      <c r="S182" s="405"/>
    </row>
    <row r="183" spans="1:19" ht="48" hidden="1" x14ac:dyDescent="0.25">
      <c r="A183" s="49">
        <v>3300</v>
      </c>
      <c r="B183" s="78" t="s">
        <v>177</v>
      </c>
      <c r="C183" s="202">
        <f t="shared" si="165"/>
        <v>0</v>
      </c>
      <c r="D183" s="135">
        <f>SUM(D184:D185)</f>
        <v>0</v>
      </c>
      <c r="E183" s="81">
        <f t="shared" ref="E183" si="172">SUM(E184:E185)</f>
        <v>0</v>
      </c>
      <c r="F183" s="171">
        <f>SUM(F184:F185)</f>
        <v>0</v>
      </c>
      <c r="G183" s="236">
        <f t="shared" ref="G183:O183" si="173">SUM(G184:G185)</f>
        <v>0</v>
      </c>
      <c r="H183" s="81">
        <f t="shared" si="173"/>
        <v>0</v>
      </c>
      <c r="I183" s="121">
        <f t="shared" si="173"/>
        <v>0</v>
      </c>
      <c r="J183" s="135">
        <f>SUM(J184:J185)</f>
        <v>0</v>
      </c>
      <c r="K183" s="81">
        <f t="shared" si="173"/>
        <v>0</v>
      </c>
      <c r="L183" s="171">
        <f t="shared" si="173"/>
        <v>0</v>
      </c>
      <c r="M183" s="236">
        <f t="shared" si="173"/>
        <v>0</v>
      </c>
      <c r="N183" s="81">
        <f t="shared" si="173"/>
        <v>0</v>
      </c>
      <c r="O183" s="121">
        <f t="shared" si="173"/>
        <v>0</v>
      </c>
      <c r="P183" s="440"/>
      <c r="R183" s="405"/>
      <c r="S183" s="405"/>
    </row>
    <row r="184" spans="1:19" ht="48" hidden="1" x14ac:dyDescent="0.25">
      <c r="A184" s="54">
        <v>3310</v>
      </c>
      <c r="B184" s="55" t="s">
        <v>178</v>
      </c>
      <c r="C184" s="195">
        <f t="shared" si="165"/>
        <v>0</v>
      </c>
      <c r="D184" s="262">
        <v>0</v>
      </c>
      <c r="E184" s="74"/>
      <c r="F184" s="173">
        <f t="shared" ref="F184:F185" si="174">D184+E184</f>
        <v>0</v>
      </c>
      <c r="G184" s="232"/>
      <c r="H184" s="74"/>
      <c r="I184" s="156">
        <f t="shared" ref="I184:I185" si="175">G184+H184</f>
        <v>0</v>
      </c>
      <c r="J184" s="262">
        <v>0</v>
      </c>
      <c r="K184" s="74"/>
      <c r="L184" s="173">
        <f t="shared" ref="L184:L185" si="176">J184+K184</f>
        <v>0</v>
      </c>
      <c r="M184" s="232"/>
      <c r="N184" s="74"/>
      <c r="O184" s="156">
        <f t="shared" ref="O184:O185" si="177">M184+N184</f>
        <v>0</v>
      </c>
      <c r="P184" s="313"/>
      <c r="R184" s="405"/>
      <c r="S184" s="405"/>
    </row>
    <row r="185" spans="1:19" ht="60" hidden="1" x14ac:dyDescent="0.25">
      <c r="A185" s="27">
        <v>3320</v>
      </c>
      <c r="B185" s="38" t="s">
        <v>179</v>
      </c>
      <c r="C185" s="189">
        <f t="shared" si="165"/>
        <v>0</v>
      </c>
      <c r="D185" s="264">
        <v>0</v>
      </c>
      <c r="E185" s="40"/>
      <c r="F185" s="89">
        <f t="shared" si="174"/>
        <v>0</v>
      </c>
      <c r="G185" s="220"/>
      <c r="H185" s="40"/>
      <c r="I185" s="154">
        <f t="shared" si="175"/>
        <v>0</v>
      </c>
      <c r="J185" s="264">
        <v>0</v>
      </c>
      <c r="K185" s="40"/>
      <c r="L185" s="89">
        <f t="shared" si="176"/>
        <v>0</v>
      </c>
      <c r="M185" s="220"/>
      <c r="N185" s="40"/>
      <c r="O185" s="154">
        <f t="shared" si="177"/>
        <v>0</v>
      </c>
      <c r="P185" s="310"/>
      <c r="R185" s="405"/>
      <c r="S185" s="405"/>
    </row>
    <row r="186" spans="1:19" hidden="1" x14ac:dyDescent="0.25">
      <c r="A186" s="83">
        <v>4000</v>
      </c>
      <c r="B186" s="67" t="s">
        <v>180</v>
      </c>
      <c r="C186" s="200">
        <f t="shared" si="165"/>
        <v>0</v>
      </c>
      <c r="D186" s="134">
        <f>SUM(D187,D190)</f>
        <v>0</v>
      </c>
      <c r="E186" s="68">
        <f t="shared" ref="E186" si="178">SUM(E187,E190)</f>
        <v>0</v>
      </c>
      <c r="F186" s="170">
        <f>SUM(F187,F190)</f>
        <v>0</v>
      </c>
      <c r="G186" s="227">
        <f t="shared" ref="G186:N186" si="179">SUM(G187,G190)</f>
        <v>0</v>
      </c>
      <c r="H186" s="68">
        <f t="shared" si="179"/>
        <v>0</v>
      </c>
      <c r="I186" s="122">
        <f t="shared" si="179"/>
        <v>0</v>
      </c>
      <c r="J186" s="134">
        <f>SUM(J187,J190)</f>
        <v>0</v>
      </c>
      <c r="K186" s="68">
        <f t="shared" si="179"/>
        <v>0</v>
      </c>
      <c r="L186" s="170">
        <f t="shared" si="179"/>
        <v>0</v>
      </c>
      <c r="M186" s="227">
        <f t="shared" si="179"/>
        <v>0</v>
      </c>
      <c r="N186" s="68">
        <f t="shared" si="179"/>
        <v>0</v>
      </c>
      <c r="O186" s="122">
        <f>SUM(O187,O190)</f>
        <v>0</v>
      </c>
      <c r="P186" s="439"/>
      <c r="R186" s="405"/>
      <c r="S186" s="405"/>
    </row>
    <row r="187" spans="1:19" ht="24" hidden="1" x14ac:dyDescent="0.25">
      <c r="A187" s="84">
        <v>4200</v>
      </c>
      <c r="B187" s="69" t="s">
        <v>181</v>
      </c>
      <c r="C187" s="188">
        <f t="shared" si="165"/>
        <v>0</v>
      </c>
      <c r="D187" s="127">
        <f>SUM(D188,D189)</f>
        <v>0</v>
      </c>
      <c r="E187" s="36">
        <f t="shared" ref="E187" si="180">SUM(E188,E189)</f>
        <v>0</v>
      </c>
      <c r="F187" s="174">
        <f>SUM(F188,F189)</f>
        <v>0</v>
      </c>
      <c r="G187" s="228">
        <f t="shared" ref="G187:N187" si="181">SUM(G188,G189)</f>
        <v>0</v>
      </c>
      <c r="H187" s="36">
        <f t="shared" si="181"/>
        <v>0</v>
      </c>
      <c r="I187" s="120">
        <f t="shared" si="181"/>
        <v>0</v>
      </c>
      <c r="J187" s="127">
        <f>SUM(J188,J189)</f>
        <v>0</v>
      </c>
      <c r="K187" s="36">
        <f t="shared" si="181"/>
        <v>0</v>
      </c>
      <c r="L187" s="174">
        <f t="shared" si="181"/>
        <v>0</v>
      </c>
      <c r="M187" s="228">
        <f t="shared" si="181"/>
        <v>0</v>
      </c>
      <c r="N187" s="36">
        <f t="shared" si="181"/>
        <v>0</v>
      </c>
      <c r="O187" s="120">
        <f>SUM(O188,O189)</f>
        <v>0</v>
      </c>
      <c r="P187" s="317"/>
      <c r="R187" s="405"/>
      <c r="S187" s="405"/>
    </row>
    <row r="188" spans="1:19" ht="36" hidden="1" x14ac:dyDescent="0.25">
      <c r="A188" s="859">
        <v>4240</v>
      </c>
      <c r="B188" s="38" t="s">
        <v>182</v>
      </c>
      <c r="C188" s="189">
        <f t="shared" si="165"/>
        <v>0</v>
      </c>
      <c r="D188" s="264">
        <v>0</v>
      </c>
      <c r="E188" s="40"/>
      <c r="F188" s="89">
        <f t="shared" ref="F188:F189" si="182">D188+E188</f>
        <v>0</v>
      </c>
      <c r="G188" s="220"/>
      <c r="H188" s="40"/>
      <c r="I188" s="154">
        <f t="shared" ref="I188:I189" si="183">G188+H188</f>
        <v>0</v>
      </c>
      <c r="J188" s="264">
        <v>0</v>
      </c>
      <c r="K188" s="40"/>
      <c r="L188" s="89">
        <f t="shared" ref="L188:L189" si="184">J188+K188</f>
        <v>0</v>
      </c>
      <c r="M188" s="220"/>
      <c r="N188" s="40"/>
      <c r="O188" s="154">
        <f t="shared" ref="O188:O189" si="185">M188+N188</f>
        <v>0</v>
      </c>
      <c r="P188" s="310"/>
      <c r="R188" s="405"/>
      <c r="S188" s="405"/>
    </row>
    <row r="189" spans="1:19" ht="24" hidden="1" x14ac:dyDescent="0.25">
      <c r="A189" s="72">
        <v>4250</v>
      </c>
      <c r="B189" s="41" t="s">
        <v>183</v>
      </c>
      <c r="C189" s="190">
        <f t="shared" si="165"/>
        <v>0</v>
      </c>
      <c r="D189" s="265">
        <v>0</v>
      </c>
      <c r="E189" s="43"/>
      <c r="F189" s="88">
        <f t="shared" si="182"/>
        <v>0</v>
      </c>
      <c r="G189" s="230"/>
      <c r="H189" s="43"/>
      <c r="I189" s="155">
        <f t="shared" si="183"/>
        <v>0</v>
      </c>
      <c r="J189" s="265">
        <v>0</v>
      </c>
      <c r="K189" s="43"/>
      <c r="L189" s="88">
        <f t="shared" si="184"/>
        <v>0</v>
      </c>
      <c r="M189" s="230"/>
      <c r="N189" s="43"/>
      <c r="O189" s="155">
        <f t="shared" si="185"/>
        <v>0</v>
      </c>
      <c r="P189" s="311"/>
      <c r="R189" s="405"/>
      <c r="S189" s="405"/>
    </row>
    <row r="190" spans="1:19" hidden="1" x14ac:dyDescent="0.25">
      <c r="A190" s="34">
        <v>4300</v>
      </c>
      <c r="B190" s="69" t="s">
        <v>184</v>
      </c>
      <c r="C190" s="188">
        <f t="shared" si="165"/>
        <v>0</v>
      </c>
      <c r="D190" s="127">
        <f>SUM(D191)</f>
        <v>0</v>
      </c>
      <c r="E190" s="36">
        <f t="shared" ref="E190" si="186">SUM(E191)</f>
        <v>0</v>
      </c>
      <c r="F190" s="174">
        <f>SUM(F191)</f>
        <v>0</v>
      </c>
      <c r="G190" s="228">
        <f t="shared" ref="G190:N190" si="187">SUM(G191)</f>
        <v>0</v>
      </c>
      <c r="H190" s="36">
        <f t="shared" si="187"/>
        <v>0</v>
      </c>
      <c r="I190" s="120">
        <f t="shared" si="187"/>
        <v>0</v>
      </c>
      <c r="J190" s="127">
        <f>SUM(J191)</f>
        <v>0</v>
      </c>
      <c r="K190" s="36">
        <f t="shared" si="187"/>
        <v>0</v>
      </c>
      <c r="L190" s="174">
        <f t="shared" si="187"/>
        <v>0</v>
      </c>
      <c r="M190" s="228">
        <f t="shared" si="187"/>
        <v>0</v>
      </c>
      <c r="N190" s="36">
        <f t="shared" si="187"/>
        <v>0</v>
      </c>
      <c r="O190" s="120">
        <f>SUM(O191)</f>
        <v>0</v>
      </c>
      <c r="P190" s="317"/>
      <c r="R190" s="405"/>
      <c r="S190" s="405"/>
    </row>
    <row r="191" spans="1:19" ht="24" hidden="1" x14ac:dyDescent="0.25">
      <c r="A191" s="859">
        <v>4310</v>
      </c>
      <c r="B191" s="38" t="s">
        <v>185</v>
      </c>
      <c r="C191" s="189">
        <f t="shared" si="165"/>
        <v>0</v>
      </c>
      <c r="D191" s="128">
        <f>SUM(D192:D192)</f>
        <v>0</v>
      </c>
      <c r="E191" s="75">
        <f t="shared" ref="E191" si="188">SUM(E192:E192)</f>
        <v>0</v>
      </c>
      <c r="F191" s="175">
        <f>SUM(F192:F192)</f>
        <v>0</v>
      </c>
      <c r="G191" s="233">
        <f t="shared" ref="G191:N191" si="189">SUM(G192:G192)</f>
        <v>0</v>
      </c>
      <c r="H191" s="75">
        <f t="shared" si="189"/>
        <v>0</v>
      </c>
      <c r="I191" s="86">
        <f t="shared" si="189"/>
        <v>0</v>
      </c>
      <c r="J191" s="128">
        <f>SUM(J192:J192)</f>
        <v>0</v>
      </c>
      <c r="K191" s="75">
        <f t="shared" si="189"/>
        <v>0</v>
      </c>
      <c r="L191" s="175">
        <f t="shared" si="189"/>
        <v>0</v>
      </c>
      <c r="M191" s="233">
        <f t="shared" si="189"/>
        <v>0</v>
      </c>
      <c r="N191" s="75">
        <f t="shared" si="189"/>
        <v>0</v>
      </c>
      <c r="O191" s="86">
        <f>SUM(O192:O192)</f>
        <v>0</v>
      </c>
      <c r="P191" s="310"/>
      <c r="R191" s="405"/>
      <c r="S191" s="405"/>
    </row>
    <row r="192" spans="1:19" ht="36" hidden="1" x14ac:dyDescent="0.25">
      <c r="A192" s="30">
        <v>4311</v>
      </c>
      <c r="B192" s="41" t="s">
        <v>186</v>
      </c>
      <c r="C192" s="190">
        <f t="shared" si="165"/>
        <v>0</v>
      </c>
      <c r="D192" s="265">
        <v>0</v>
      </c>
      <c r="E192" s="43"/>
      <c r="F192" s="88">
        <f>D192+E192</f>
        <v>0</v>
      </c>
      <c r="G192" s="230"/>
      <c r="H192" s="43"/>
      <c r="I192" s="155">
        <f>G192+H192</f>
        <v>0</v>
      </c>
      <c r="J192" s="265">
        <v>0</v>
      </c>
      <c r="K192" s="43"/>
      <c r="L192" s="88">
        <f>J192+K192</f>
        <v>0</v>
      </c>
      <c r="M192" s="230"/>
      <c r="N192" s="43"/>
      <c r="O192" s="155">
        <f>M192+N192</f>
        <v>0</v>
      </c>
      <c r="P192" s="311"/>
      <c r="R192" s="405"/>
      <c r="S192" s="405"/>
    </row>
    <row r="193" spans="1:19" s="19" customFormat="1" ht="24" x14ac:dyDescent="0.25">
      <c r="A193" s="85"/>
      <c r="B193" s="17" t="s">
        <v>187</v>
      </c>
      <c r="C193" s="199">
        <f t="shared" si="165"/>
        <v>17000</v>
      </c>
      <c r="D193" s="133">
        <f>SUM(D194,D229,D268)</f>
        <v>17000</v>
      </c>
      <c r="E193" s="66">
        <f t="shared" ref="E193" si="190">SUM(E194,E229,E268)</f>
        <v>0</v>
      </c>
      <c r="F193" s="169">
        <f>SUM(F194,F229,F268)</f>
        <v>17000</v>
      </c>
      <c r="G193" s="226">
        <f t="shared" ref="G193:N193" si="191">SUM(G194,G229,G268)</f>
        <v>0</v>
      </c>
      <c r="H193" s="66">
        <f t="shared" si="191"/>
        <v>0</v>
      </c>
      <c r="I193" s="278">
        <f t="shared" si="191"/>
        <v>0</v>
      </c>
      <c r="J193" s="133">
        <f>SUM(J194,J229,J268)</f>
        <v>0</v>
      </c>
      <c r="K193" s="66">
        <f t="shared" si="191"/>
        <v>0</v>
      </c>
      <c r="L193" s="169">
        <f t="shared" si="191"/>
        <v>0</v>
      </c>
      <c r="M193" s="226">
        <f t="shared" si="191"/>
        <v>0</v>
      </c>
      <c r="N193" s="66">
        <f t="shared" si="191"/>
        <v>0</v>
      </c>
      <c r="O193" s="625">
        <f>SUM(O194,O229,O268)</f>
        <v>0</v>
      </c>
      <c r="P193" s="444"/>
      <c r="Q193" s="182"/>
      <c r="R193" s="405"/>
      <c r="S193" s="405"/>
    </row>
    <row r="194" spans="1:19" x14ac:dyDescent="0.25">
      <c r="A194" s="67">
        <v>5000</v>
      </c>
      <c r="B194" s="67" t="s">
        <v>188</v>
      </c>
      <c r="C194" s="200">
        <f t="shared" si="165"/>
        <v>17000</v>
      </c>
      <c r="D194" s="134">
        <f>D195+D203</f>
        <v>17000</v>
      </c>
      <c r="E194" s="68">
        <f t="shared" ref="E194" si="192">E195+E203</f>
        <v>0</v>
      </c>
      <c r="F194" s="170">
        <f>F195+F203</f>
        <v>17000</v>
      </c>
      <c r="G194" s="227">
        <f t="shared" ref="G194:N194" si="193">G195+G203</f>
        <v>0</v>
      </c>
      <c r="H194" s="68">
        <f t="shared" si="193"/>
        <v>0</v>
      </c>
      <c r="I194" s="122">
        <f t="shared" si="193"/>
        <v>0</v>
      </c>
      <c r="J194" s="134">
        <f>J195+J203</f>
        <v>0</v>
      </c>
      <c r="K194" s="68">
        <f t="shared" si="193"/>
        <v>0</v>
      </c>
      <c r="L194" s="170">
        <f t="shared" si="193"/>
        <v>0</v>
      </c>
      <c r="M194" s="227">
        <f t="shared" si="193"/>
        <v>0</v>
      </c>
      <c r="N194" s="68">
        <f t="shared" si="193"/>
        <v>0</v>
      </c>
      <c r="O194" s="170">
        <f>O195+O203</f>
        <v>0</v>
      </c>
      <c r="P194" s="439"/>
      <c r="Q194" s="517"/>
      <c r="R194" s="405"/>
      <c r="S194" s="405"/>
    </row>
    <row r="195" spans="1:19" x14ac:dyDescent="0.25">
      <c r="A195" s="34">
        <v>5100</v>
      </c>
      <c r="B195" s="69" t="s">
        <v>189</v>
      </c>
      <c r="C195" s="188">
        <f t="shared" si="165"/>
        <v>17000</v>
      </c>
      <c r="D195" s="127">
        <f>D196+D197+D200+D201+D202</f>
        <v>17000</v>
      </c>
      <c r="E195" s="36">
        <f t="shared" ref="E195" si="194">E196+E197+E200+E201+E202</f>
        <v>0</v>
      </c>
      <c r="F195" s="174">
        <f>F196+F197+F200+F201+F202</f>
        <v>17000</v>
      </c>
      <c r="G195" s="228">
        <f t="shared" ref="G195:N195" si="195">G196+G197+G200+G201+G202</f>
        <v>0</v>
      </c>
      <c r="H195" s="36">
        <f t="shared" si="195"/>
        <v>0</v>
      </c>
      <c r="I195" s="120">
        <f t="shared" si="195"/>
        <v>0</v>
      </c>
      <c r="J195" s="127">
        <f>J196+J197+J200+J201+J202</f>
        <v>0</v>
      </c>
      <c r="K195" s="36">
        <f t="shared" si="195"/>
        <v>0</v>
      </c>
      <c r="L195" s="174">
        <f t="shared" si="195"/>
        <v>0</v>
      </c>
      <c r="M195" s="228">
        <f t="shared" si="195"/>
        <v>0</v>
      </c>
      <c r="N195" s="36">
        <f t="shared" si="195"/>
        <v>0</v>
      </c>
      <c r="O195" s="174">
        <f>O196+O197+O200+O201+O202</f>
        <v>0</v>
      </c>
      <c r="P195" s="317"/>
      <c r="Q195" s="517"/>
      <c r="R195" s="405"/>
      <c r="S195" s="405"/>
    </row>
    <row r="196" spans="1:19" hidden="1" x14ac:dyDescent="0.25">
      <c r="A196" s="859">
        <v>5110</v>
      </c>
      <c r="B196" s="38" t="s">
        <v>190</v>
      </c>
      <c r="C196" s="189">
        <f t="shared" si="165"/>
        <v>0</v>
      </c>
      <c r="D196" s="264">
        <v>0</v>
      </c>
      <c r="E196" s="40"/>
      <c r="F196" s="89">
        <f>D196+E196</f>
        <v>0</v>
      </c>
      <c r="G196" s="220"/>
      <c r="H196" s="40"/>
      <c r="I196" s="154">
        <f>G196+H196</f>
        <v>0</v>
      </c>
      <c r="J196" s="264">
        <v>0</v>
      </c>
      <c r="K196" s="40"/>
      <c r="L196" s="89">
        <f>J196+K196</f>
        <v>0</v>
      </c>
      <c r="M196" s="220"/>
      <c r="N196" s="40"/>
      <c r="O196" s="154">
        <f>M196+N196</f>
        <v>0</v>
      </c>
      <c r="P196" s="310"/>
      <c r="R196" s="405"/>
      <c r="S196" s="405"/>
    </row>
    <row r="197" spans="1:19" ht="24" hidden="1" x14ac:dyDescent="0.25">
      <c r="A197" s="72">
        <v>5120</v>
      </c>
      <c r="B197" s="41" t="s">
        <v>191</v>
      </c>
      <c r="C197" s="190">
        <f t="shared" si="165"/>
        <v>0</v>
      </c>
      <c r="D197" s="129">
        <f>D198+D199</f>
        <v>0</v>
      </c>
      <c r="E197" s="73">
        <f t="shared" ref="E197" si="196">E198+E199</f>
        <v>0</v>
      </c>
      <c r="F197" s="93">
        <f>F198+F199</f>
        <v>0</v>
      </c>
      <c r="G197" s="231">
        <f t="shared" ref="G197:O197" si="197">G198+G199</f>
        <v>0</v>
      </c>
      <c r="H197" s="73">
        <f t="shared" si="197"/>
        <v>0</v>
      </c>
      <c r="I197" s="87">
        <f t="shared" si="197"/>
        <v>0</v>
      </c>
      <c r="J197" s="129">
        <f>J198+J199</f>
        <v>0</v>
      </c>
      <c r="K197" s="73">
        <f t="shared" si="197"/>
        <v>0</v>
      </c>
      <c r="L197" s="93">
        <f t="shared" si="197"/>
        <v>0</v>
      </c>
      <c r="M197" s="231">
        <f t="shared" si="197"/>
        <v>0</v>
      </c>
      <c r="N197" s="73">
        <f t="shared" si="197"/>
        <v>0</v>
      </c>
      <c r="O197" s="87">
        <f t="shared" si="197"/>
        <v>0</v>
      </c>
      <c r="P197" s="311"/>
      <c r="R197" s="405"/>
      <c r="S197" s="405"/>
    </row>
    <row r="198" spans="1:19" hidden="1" x14ac:dyDescent="0.25">
      <c r="A198" s="30">
        <v>5121</v>
      </c>
      <c r="B198" s="41" t="s">
        <v>192</v>
      </c>
      <c r="C198" s="190">
        <f t="shared" si="165"/>
        <v>0</v>
      </c>
      <c r="D198" s="265">
        <v>0</v>
      </c>
      <c r="E198" s="43"/>
      <c r="F198" s="88">
        <f t="shared" ref="F198:F202" si="198">D198+E198</f>
        <v>0</v>
      </c>
      <c r="G198" s="230"/>
      <c r="H198" s="43"/>
      <c r="I198" s="155">
        <f t="shared" ref="I198:I202" si="199">G198+H198</f>
        <v>0</v>
      </c>
      <c r="J198" s="265">
        <v>0</v>
      </c>
      <c r="K198" s="43"/>
      <c r="L198" s="88">
        <f t="shared" ref="L198:L202" si="200">J198+K198</f>
        <v>0</v>
      </c>
      <c r="M198" s="230"/>
      <c r="N198" s="43"/>
      <c r="O198" s="155">
        <f t="shared" ref="O198:O202" si="201">M198+N198</f>
        <v>0</v>
      </c>
      <c r="P198" s="311"/>
      <c r="R198" s="405"/>
      <c r="S198" s="405"/>
    </row>
    <row r="199" spans="1:19" ht="24" hidden="1" x14ac:dyDescent="0.25">
      <c r="A199" s="30">
        <v>5129</v>
      </c>
      <c r="B199" s="41" t="s">
        <v>193</v>
      </c>
      <c r="C199" s="190">
        <f t="shared" si="165"/>
        <v>0</v>
      </c>
      <c r="D199" s="265">
        <v>0</v>
      </c>
      <c r="E199" s="43"/>
      <c r="F199" s="88">
        <f t="shared" si="198"/>
        <v>0</v>
      </c>
      <c r="G199" s="230"/>
      <c r="H199" s="43"/>
      <c r="I199" s="155">
        <f t="shared" si="199"/>
        <v>0</v>
      </c>
      <c r="J199" s="265">
        <v>0</v>
      </c>
      <c r="K199" s="43"/>
      <c r="L199" s="88">
        <f t="shared" si="200"/>
        <v>0</v>
      </c>
      <c r="M199" s="230"/>
      <c r="N199" s="43"/>
      <c r="O199" s="155">
        <f t="shared" si="201"/>
        <v>0</v>
      </c>
      <c r="P199" s="311"/>
      <c r="R199" s="405"/>
      <c r="S199" s="405"/>
    </row>
    <row r="200" spans="1:19" hidden="1" x14ac:dyDescent="0.25">
      <c r="A200" s="72">
        <v>5130</v>
      </c>
      <c r="B200" s="41" t="s">
        <v>194</v>
      </c>
      <c r="C200" s="190">
        <f t="shared" si="165"/>
        <v>0</v>
      </c>
      <c r="D200" s="265">
        <v>0</v>
      </c>
      <c r="E200" s="43"/>
      <c r="F200" s="88">
        <f t="shared" si="198"/>
        <v>0</v>
      </c>
      <c r="G200" s="230"/>
      <c r="H200" s="43"/>
      <c r="I200" s="155">
        <f t="shared" si="199"/>
        <v>0</v>
      </c>
      <c r="J200" s="265">
        <v>0</v>
      </c>
      <c r="K200" s="43"/>
      <c r="L200" s="88">
        <f t="shared" si="200"/>
        <v>0</v>
      </c>
      <c r="M200" s="230"/>
      <c r="N200" s="43"/>
      <c r="O200" s="155">
        <f t="shared" si="201"/>
        <v>0</v>
      </c>
      <c r="P200" s="311"/>
      <c r="R200" s="405"/>
      <c r="S200" s="405"/>
    </row>
    <row r="201" spans="1:19" x14ac:dyDescent="0.25">
      <c r="A201" s="72">
        <v>5140</v>
      </c>
      <c r="B201" s="41" t="s">
        <v>195</v>
      </c>
      <c r="C201" s="190">
        <f t="shared" si="165"/>
        <v>17000</v>
      </c>
      <c r="D201" s="265">
        <v>17000</v>
      </c>
      <c r="E201" s="43"/>
      <c r="F201" s="88">
        <f t="shared" si="198"/>
        <v>17000</v>
      </c>
      <c r="G201" s="230"/>
      <c r="H201" s="43"/>
      <c r="I201" s="155">
        <f t="shared" si="199"/>
        <v>0</v>
      </c>
      <c r="J201" s="265">
        <v>0</v>
      </c>
      <c r="K201" s="43"/>
      <c r="L201" s="88">
        <f t="shared" si="200"/>
        <v>0</v>
      </c>
      <c r="M201" s="230"/>
      <c r="N201" s="43"/>
      <c r="O201" s="88">
        <f t="shared" si="201"/>
        <v>0</v>
      </c>
      <c r="P201" s="311"/>
      <c r="Q201" s="517"/>
      <c r="R201" s="405"/>
      <c r="S201" s="405"/>
    </row>
    <row r="202" spans="1:19" ht="24" hidden="1" x14ac:dyDescent="0.25">
      <c r="A202" s="72">
        <v>5170</v>
      </c>
      <c r="B202" s="41" t="s">
        <v>196</v>
      </c>
      <c r="C202" s="190">
        <f t="shared" si="165"/>
        <v>0</v>
      </c>
      <c r="D202" s="265">
        <v>0</v>
      </c>
      <c r="E202" s="43"/>
      <c r="F202" s="88">
        <f t="shared" si="198"/>
        <v>0</v>
      </c>
      <c r="G202" s="230"/>
      <c r="H202" s="43"/>
      <c r="I202" s="155">
        <f t="shared" si="199"/>
        <v>0</v>
      </c>
      <c r="J202" s="265">
        <v>0</v>
      </c>
      <c r="K202" s="43"/>
      <c r="L202" s="88">
        <f t="shared" si="200"/>
        <v>0</v>
      </c>
      <c r="M202" s="230"/>
      <c r="N202" s="43"/>
      <c r="O202" s="155">
        <f t="shared" si="201"/>
        <v>0</v>
      </c>
      <c r="P202" s="311"/>
      <c r="R202" s="405"/>
      <c r="S202" s="405"/>
    </row>
    <row r="203" spans="1:19" hidden="1" x14ac:dyDescent="0.25">
      <c r="A203" s="34">
        <v>5200</v>
      </c>
      <c r="B203" s="69" t="s">
        <v>197</v>
      </c>
      <c r="C203" s="188">
        <f t="shared" si="165"/>
        <v>0</v>
      </c>
      <c r="D203" s="127">
        <f>D204+D214+D215+D224+D225+D226+D228</f>
        <v>0</v>
      </c>
      <c r="E203" s="36">
        <f t="shared" ref="E203" si="202">E204+E214+E215+E224+E225+E226+E228</f>
        <v>0</v>
      </c>
      <c r="F203" s="174">
        <f>F204+F214+F215+F224+F225+F226+F228</f>
        <v>0</v>
      </c>
      <c r="G203" s="228">
        <f t="shared" ref="G203:O203" si="203">G204+G214+G215+G224+G225+G226+G228</f>
        <v>0</v>
      </c>
      <c r="H203" s="36">
        <f t="shared" si="203"/>
        <v>0</v>
      </c>
      <c r="I203" s="120">
        <f t="shared" si="203"/>
        <v>0</v>
      </c>
      <c r="J203" s="127">
        <f>J204+J214+J215+J224+J225+J226+J228</f>
        <v>0</v>
      </c>
      <c r="K203" s="36">
        <f t="shared" si="203"/>
        <v>0</v>
      </c>
      <c r="L203" s="174">
        <f t="shared" si="203"/>
        <v>0</v>
      </c>
      <c r="M203" s="228">
        <f t="shared" si="203"/>
        <v>0</v>
      </c>
      <c r="N203" s="36">
        <f t="shared" si="203"/>
        <v>0</v>
      </c>
      <c r="O203" s="120">
        <f t="shared" si="203"/>
        <v>0</v>
      </c>
      <c r="P203" s="317"/>
      <c r="R203" s="405"/>
      <c r="S203" s="405"/>
    </row>
    <row r="204" spans="1:19" hidden="1" x14ac:dyDescent="0.25">
      <c r="A204" s="70">
        <v>5210</v>
      </c>
      <c r="B204" s="55" t="s">
        <v>198</v>
      </c>
      <c r="C204" s="195">
        <f t="shared" si="165"/>
        <v>0</v>
      </c>
      <c r="D204" s="82">
        <f>SUM(D205:D213)</f>
        <v>0</v>
      </c>
      <c r="E204" s="71">
        <f>SUM(E205:E213)</f>
        <v>0</v>
      </c>
      <c r="F204" s="172">
        <f t="shared" ref="F204:N204" si="204">SUM(F205:F213)</f>
        <v>0</v>
      </c>
      <c r="G204" s="229">
        <f t="shared" si="204"/>
        <v>0</v>
      </c>
      <c r="H204" s="71">
        <f t="shared" si="204"/>
        <v>0</v>
      </c>
      <c r="I204" s="153">
        <f t="shared" si="204"/>
        <v>0</v>
      </c>
      <c r="J204" s="82">
        <f>SUM(J205:J213)</f>
        <v>0</v>
      </c>
      <c r="K204" s="71">
        <f t="shared" si="204"/>
        <v>0</v>
      </c>
      <c r="L204" s="172">
        <f t="shared" si="204"/>
        <v>0</v>
      </c>
      <c r="M204" s="229">
        <f t="shared" si="204"/>
        <v>0</v>
      </c>
      <c r="N204" s="71">
        <f t="shared" si="204"/>
        <v>0</v>
      </c>
      <c r="O204" s="153">
        <f>SUM(O205:O213)</f>
        <v>0</v>
      </c>
      <c r="P204" s="313"/>
      <c r="R204" s="405"/>
      <c r="S204" s="405"/>
    </row>
    <row r="205" spans="1:19" hidden="1" x14ac:dyDescent="0.25">
      <c r="A205" s="27">
        <v>5211</v>
      </c>
      <c r="B205" s="38" t="s">
        <v>199</v>
      </c>
      <c r="C205" s="189">
        <f t="shared" si="165"/>
        <v>0</v>
      </c>
      <c r="D205" s="264">
        <v>0</v>
      </c>
      <c r="E205" s="40"/>
      <c r="F205" s="89">
        <f t="shared" ref="F205:F214" si="205">D205+E205</f>
        <v>0</v>
      </c>
      <c r="G205" s="220"/>
      <c r="H205" s="40"/>
      <c r="I205" s="154">
        <f t="shared" ref="I205:I214" si="206">G205+H205</f>
        <v>0</v>
      </c>
      <c r="J205" s="264">
        <v>0</v>
      </c>
      <c r="K205" s="40"/>
      <c r="L205" s="89">
        <f t="shared" ref="L205:L214" si="207">J205+K205</f>
        <v>0</v>
      </c>
      <c r="M205" s="220"/>
      <c r="N205" s="40"/>
      <c r="O205" s="154">
        <f t="shared" ref="O205:O214" si="208">M205+N205</f>
        <v>0</v>
      </c>
      <c r="P205" s="310"/>
      <c r="R205" s="405"/>
      <c r="S205" s="405"/>
    </row>
    <row r="206" spans="1:19" hidden="1" x14ac:dyDescent="0.25">
      <c r="A206" s="30">
        <v>5212</v>
      </c>
      <c r="B206" s="41" t="s">
        <v>200</v>
      </c>
      <c r="C206" s="190">
        <f t="shared" si="165"/>
        <v>0</v>
      </c>
      <c r="D206" s="265">
        <v>0</v>
      </c>
      <c r="E206" s="43"/>
      <c r="F206" s="88">
        <f t="shared" si="205"/>
        <v>0</v>
      </c>
      <c r="G206" s="230"/>
      <c r="H206" s="43"/>
      <c r="I206" s="155">
        <f t="shared" si="206"/>
        <v>0</v>
      </c>
      <c r="J206" s="265">
        <v>0</v>
      </c>
      <c r="K206" s="43"/>
      <c r="L206" s="88">
        <f t="shared" si="207"/>
        <v>0</v>
      </c>
      <c r="M206" s="230"/>
      <c r="N206" s="43"/>
      <c r="O206" s="155">
        <f t="shared" si="208"/>
        <v>0</v>
      </c>
      <c r="P206" s="311"/>
      <c r="R206" s="405"/>
      <c r="S206" s="405"/>
    </row>
    <row r="207" spans="1:19" hidden="1" x14ac:dyDescent="0.25">
      <c r="A207" s="30">
        <v>5213</v>
      </c>
      <c r="B207" s="41" t="s">
        <v>201</v>
      </c>
      <c r="C207" s="190">
        <f t="shared" si="165"/>
        <v>0</v>
      </c>
      <c r="D207" s="265">
        <v>0</v>
      </c>
      <c r="E207" s="43"/>
      <c r="F207" s="88">
        <f t="shared" si="205"/>
        <v>0</v>
      </c>
      <c r="G207" s="230"/>
      <c r="H207" s="43"/>
      <c r="I207" s="155">
        <f t="shared" si="206"/>
        <v>0</v>
      </c>
      <c r="J207" s="265">
        <v>0</v>
      </c>
      <c r="K207" s="43"/>
      <c r="L207" s="88">
        <f t="shared" si="207"/>
        <v>0</v>
      </c>
      <c r="M207" s="230"/>
      <c r="N207" s="43"/>
      <c r="O207" s="155">
        <f t="shared" si="208"/>
        <v>0</v>
      </c>
      <c r="P207" s="311"/>
      <c r="R207" s="405"/>
      <c r="S207" s="405"/>
    </row>
    <row r="208" spans="1:19" hidden="1" x14ac:dyDescent="0.25">
      <c r="A208" s="30">
        <v>5214</v>
      </c>
      <c r="B208" s="41" t="s">
        <v>202</v>
      </c>
      <c r="C208" s="190">
        <f t="shared" si="165"/>
        <v>0</v>
      </c>
      <c r="D208" s="265">
        <v>0</v>
      </c>
      <c r="E208" s="43"/>
      <c r="F208" s="88">
        <f t="shared" si="205"/>
        <v>0</v>
      </c>
      <c r="G208" s="230"/>
      <c r="H208" s="43"/>
      <c r="I208" s="155">
        <f t="shared" si="206"/>
        <v>0</v>
      </c>
      <c r="J208" s="265">
        <v>0</v>
      </c>
      <c r="K208" s="43"/>
      <c r="L208" s="88">
        <f t="shared" si="207"/>
        <v>0</v>
      </c>
      <c r="M208" s="230"/>
      <c r="N208" s="43"/>
      <c r="O208" s="155">
        <f t="shared" si="208"/>
        <v>0</v>
      </c>
      <c r="P208" s="311"/>
      <c r="R208" s="405"/>
      <c r="S208" s="405"/>
    </row>
    <row r="209" spans="1:19" hidden="1" x14ac:dyDescent="0.25">
      <c r="A209" s="30">
        <v>5215</v>
      </c>
      <c r="B209" s="41" t="s">
        <v>203</v>
      </c>
      <c r="C209" s="190">
        <f t="shared" si="165"/>
        <v>0</v>
      </c>
      <c r="D209" s="265">
        <v>0</v>
      </c>
      <c r="E209" s="43"/>
      <c r="F209" s="88">
        <f t="shared" si="205"/>
        <v>0</v>
      </c>
      <c r="G209" s="230"/>
      <c r="H209" s="43"/>
      <c r="I209" s="155">
        <f t="shared" si="206"/>
        <v>0</v>
      </c>
      <c r="J209" s="265">
        <v>0</v>
      </c>
      <c r="K209" s="43"/>
      <c r="L209" s="88">
        <f t="shared" si="207"/>
        <v>0</v>
      </c>
      <c r="M209" s="230"/>
      <c r="N209" s="43"/>
      <c r="O209" s="155">
        <f t="shared" si="208"/>
        <v>0</v>
      </c>
      <c r="P209" s="311"/>
      <c r="R209" s="405"/>
      <c r="S209" s="405"/>
    </row>
    <row r="210" spans="1:19" ht="24" hidden="1" x14ac:dyDescent="0.25">
      <c r="A210" s="30">
        <v>5216</v>
      </c>
      <c r="B210" s="41" t="s">
        <v>204</v>
      </c>
      <c r="C210" s="190">
        <f t="shared" si="165"/>
        <v>0</v>
      </c>
      <c r="D210" s="265">
        <v>0</v>
      </c>
      <c r="E210" s="43"/>
      <c r="F210" s="88">
        <f t="shared" si="205"/>
        <v>0</v>
      </c>
      <c r="G210" s="230"/>
      <c r="H210" s="43"/>
      <c r="I210" s="155">
        <f t="shared" si="206"/>
        <v>0</v>
      </c>
      <c r="J210" s="265">
        <v>0</v>
      </c>
      <c r="K210" s="43"/>
      <c r="L210" s="88">
        <f t="shared" si="207"/>
        <v>0</v>
      </c>
      <c r="M210" s="230"/>
      <c r="N210" s="43"/>
      <c r="O210" s="155">
        <f t="shared" si="208"/>
        <v>0</v>
      </c>
      <c r="P210" s="311"/>
      <c r="R210" s="405"/>
      <c r="S210" s="405"/>
    </row>
    <row r="211" spans="1:19" hidden="1" x14ac:dyDescent="0.25">
      <c r="A211" s="30">
        <v>5217</v>
      </c>
      <c r="B211" s="41" t="s">
        <v>205</v>
      </c>
      <c r="C211" s="190">
        <f t="shared" si="165"/>
        <v>0</v>
      </c>
      <c r="D211" s="265">
        <v>0</v>
      </c>
      <c r="E211" s="43"/>
      <c r="F211" s="88">
        <f t="shared" si="205"/>
        <v>0</v>
      </c>
      <c r="G211" s="230"/>
      <c r="H211" s="43"/>
      <c r="I211" s="155">
        <f t="shared" si="206"/>
        <v>0</v>
      </c>
      <c r="J211" s="265">
        <v>0</v>
      </c>
      <c r="K211" s="43"/>
      <c r="L211" s="88">
        <f t="shared" si="207"/>
        <v>0</v>
      </c>
      <c r="M211" s="230"/>
      <c r="N211" s="43"/>
      <c r="O211" s="155">
        <f t="shared" si="208"/>
        <v>0</v>
      </c>
      <c r="P211" s="311"/>
      <c r="R211" s="405"/>
      <c r="S211" s="405"/>
    </row>
    <row r="212" spans="1:19" hidden="1" x14ac:dyDescent="0.25">
      <c r="A212" s="30">
        <v>5218</v>
      </c>
      <c r="B212" s="41" t="s">
        <v>206</v>
      </c>
      <c r="C212" s="190">
        <f t="shared" si="165"/>
        <v>0</v>
      </c>
      <c r="D212" s="265">
        <v>0</v>
      </c>
      <c r="E212" s="43"/>
      <c r="F212" s="88">
        <f t="shared" si="205"/>
        <v>0</v>
      </c>
      <c r="G212" s="230"/>
      <c r="H212" s="43"/>
      <c r="I212" s="155">
        <f t="shared" si="206"/>
        <v>0</v>
      </c>
      <c r="J212" s="265">
        <v>0</v>
      </c>
      <c r="K212" s="43"/>
      <c r="L212" s="88">
        <f t="shared" si="207"/>
        <v>0</v>
      </c>
      <c r="M212" s="230"/>
      <c r="N212" s="43"/>
      <c r="O212" s="155">
        <f t="shared" si="208"/>
        <v>0</v>
      </c>
      <c r="P212" s="311"/>
      <c r="R212" s="405"/>
      <c r="S212" s="405"/>
    </row>
    <row r="213" spans="1:19" hidden="1" x14ac:dyDescent="0.25">
      <c r="A213" s="30">
        <v>5219</v>
      </c>
      <c r="B213" s="41" t="s">
        <v>207</v>
      </c>
      <c r="C213" s="190">
        <f t="shared" si="165"/>
        <v>0</v>
      </c>
      <c r="D213" s="265">
        <v>0</v>
      </c>
      <c r="E213" s="43"/>
      <c r="F213" s="88">
        <f t="shared" si="205"/>
        <v>0</v>
      </c>
      <c r="G213" s="230"/>
      <c r="H213" s="43"/>
      <c r="I213" s="155">
        <f t="shared" si="206"/>
        <v>0</v>
      </c>
      <c r="J213" s="265">
        <v>0</v>
      </c>
      <c r="K213" s="43"/>
      <c r="L213" s="88">
        <f t="shared" si="207"/>
        <v>0</v>
      </c>
      <c r="M213" s="230"/>
      <c r="N213" s="43"/>
      <c r="O213" s="155">
        <f t="shared" si="208"/>
        <v>0</v>
      </c>
      <c r="P213" s="311"/>
      <c r="R213" s="405"/>
      <c r="S213" s="405"/>
    </row>
    <row r="214" spans="1:19" ht="13.5" hidden="1" customHeight="1" x14ac:dyDescent="0.25">
      <c r="A214" s="72">
        <v>5220</v>
      </c>
      <c r="B214" s="41" t="s">
        <v>208</v>
      </c>
      <c r="C214" s="190">
        <f t="shared" si="165"/>
        <v>0</v>
      </c>
      <c r="D214" s="265">
        <v>0</v>
      </c>
      <c r="E214" s="43"/>
      <c r="F214" s="88">
        <f t="shared" si="205"/>
        <v>0</v>
      </c>
      <c r="G214" s="230"/>
      <c r="H214" s="43"/>
      <c r="I214" s="155">
        <f t="shared" si="206"/>
        <v>0</v>
      </c>
      <c r="J214" s="265">
        <v>0</v>
      </c>
      <c r="K214" s="43"/>
      <c r="L214" s="88">
        <f t="shared" si="207"/>
        <v>0</v>
      </c>
      <c r="M214" s="230"/>
      <c r="N214" s="43"/>
      <c r="O214" s="155">
        <f t="shared" si="208"/>
        <v>0</v>
      </c>
      <c r="P214" s="311"/>
      <c r="R214" s="405"/>
      <c r="S214" s="405"/>
    </row>
    <row r="215" spans="1:19" hidden="1" x14ac:dyDescent="0.25">
      <c r="A215" s="72">
        <v>5230</v>
      </c>
      <c r="B215" s="41" t="s">
        <v>209</v>
      </c>
      <c r="C215" s="190">
        <f t="shared" si="165"/>
        <v>0</v>
      </c>
      <c r="D215" s="129">
        <f>SUM(D216:D223)</f>
        <v>0</v>
      </c>
      <c r="E215" s="73">
        <f t="shared" ref="E215" si="209">SUM(E216:E223)</f>
        <v>0</v>
      </c>
      <c r="F215" s="93">
        <f>SUM(F216:F223)</f>
        <v>0</v>
      </c>
      <c r="G215" s="231">
        <f t="shared" ref="G215:N215" si="210">SUM(G216:G223)</f>
        <v>0</v>
      </c>
      <c r="H215" s="73">
        <f t="shared" si="210"/>
        <v>0</v>
      </c>
      <c r="I215" s="87">
        <f t="shared" si="210"/>
        <v>0</v>
      </c>
      <c r="J215" s="129">
        <f>SUM(J216:J223)</f>
        <v>0</v>
      </c>
      <c r="K215" s="73">
        <f t="shared" si="210"/>
        <v>0</v>
      </c>
      <c r="L215" s="93">
        <f t="shared" si="210"/>
        <v>0</v>
      </c>
      <c r="M215" s="231">
        <f t="shared" si="210"/>
        <v>0</v>
      </c>
      <c r="N215" s="73">
        <f t="shared" si="210"/>
        <v>0</v>
      </c>
      <c r="O215" s="87">
        <f>SUM(O216:O223)</f>
        <v>0</v>
      </c>
      <c r="P215" s="311"/>
      <c r="R215" s="405"/>
      <c r="S215" s="405"/>
    </row>
    <row r="216" spans="1:19" hidden="1" x14ac:dyDescent="0.25">
      <c r="A216" s="30">
        <v>5231</v>
      </c>
      <c r="B216" s="41" t="s">
        <v>210</v>
      </c>
      <c r="C216" s="190">
        <f t="shared" si="165"/>
        <v>0</v>
      </c>
      <c r="D216" s="265">
        <v>0</v>
      </c>
      <c r="E216" s="43"/>
      <c r="F216" s="88">
        <f t="shared" ref="F216:F225" si="211">D216+E216</f>
        <v>0</v>
      </c>
      <c r="G216" s="230"/>
      <c r="H216" s="43"/>
      <c r="I216" s="155">
        <f t="shared" ref="I216:I225" si="212">G216+H216</f>
        <v>0</v>
      </c>
      <c r="J216" s="265">
        <v>0</v>
      </c>
      <c r="K216" s="43"/>
      <c r="L216" s="88">
        <f t="shared" ref="L216:L225" si="213">J216+K216</f>
        <v>0</v>
      </c>
      <c r="M216" s="230"/>
      <c r="N216" s="43"/>
      <c r="O216" s="155">
        <f t="shared" ref="O216:O225" si="214">M216+N216</f>
        <v>0</v>
      </c>
      <c r="P216" s="311"/>
      <c r="R216" s="405"/>
      <c r="S216" s="405"/>
    </row>
    <row r="217" spans="1:19" hidden="1" x14ac:dyDescent="0.25">
      <c r="A217" s="30">
        <v>5232</v>
      </c>
      <c r="B217" s="41" t="s">
        <v>211</v>
      </c>
      <c r="C217" s="190">
        <f t="shared" si="165"/>
        <v>0</v>
      </c>
      <c r="D217" s="265">
        <v>0</v>
      </c>
      <c r="E217" s="43"/>
      <c r="F217" s="88">
        <f t="shared" si="211"/>
        <v>0</v>
      </c>
      <c r="G217" s="230"/>
      <c r="H217" s="43"/>
      <c r="I217" s="155">
        <f t="shared" si="212"/>
        <v>0</v>
      </c>
      <c r="J217" s="265">
        <v>0</v>
      </c>
      <c r="K217" s="43"/>
      <c r="L217" s="88">
        <f t="shared" si="213"/>
        <v>0</v>
      </c>
      <c r="M217" s="230"/>
      <c r="N217" s="43"/>
      <c r="O217" s="155">
        <f t="shared" si="214"/>
        <v>0</v>
      </c>
      <c r="P217" s="311"/>
      <c r="R217" s="405"/>
      <c r="S217" s="405"/>
    </row>
    <row r="218" spans="1:19" hidden="1" x14ac:dyDescent="0.25">
      <c r="A218" s="30">
        <v>5233</v>
      </c>
      <c r="B218" s="41" t="s">
        <v>212</v>
      </c>
      <c r="C218" s="190">
        <f t="shared" si="165"/>
        <v>0</v>
      </c>
      <c r="D218" s="265">
        <v>0</v>
      </c>
      <c r="E218" s="43"/>
      <c r="F218" s="88">
        <f t="shared" si="211"/>
        <v>0</v>
      </c>
      <c r="G218" s="230"/>
      <c r="H218" s="43"/>
      <c r="I218" s="155">
        <f t="shared" si="212"/>
        <v>0</v>
      </c>
      <c r="J218" s="265">
        <v>0</v>
      </c>
      <c r="K218" s="43"/>
      <c r="L218" s="88">
        <f t="shared" si="213"/>
        <v>0</v>
      </c>
      <c r="M218" s="230"/>
      <c r="N218" s="43"/>
      <c r="O218" s="155">
        <f t="shared" si="214"/>
        <v>0</v>
      </c>
      <c r="P218" s="311"/>
      <c r="R218" s="405"/>
      <c r="S218" s="405"/>
    </row>
    <row r="219" spans="1:19" ht="24" hidden="1" x14ac:dyDescent="0.25">
      <c r="A219" s="30">
        <v>5234</v>
      </c>
      <c r="B219" s="41" t="s">
        <v>213</v>
      </c>
      <c r="C219" s="190">
        <f t="shared" si="165"/>
        <v>0</v>
      </c>
      <c r="D219" s="265">
        <v>0</v>
      </c>
      <c r="E219" s="43"/>
      <c r="F219" s="88">
        <f t="shared" si="211"/>
        <v>0</v>
      </c>
      <c r="G219" s="230"/>
      <c r="H219" s="43"/>
      <c r="I219" s="155">
        <f t="shared" si="212"/>
        <v>0</v>
      </c>
      <c r="J219" s="265">
        <v>0</v>
      </c>
      <c r="K219" s="43"/>
      <c r="L219" s="88">
        <f t="shared" si="213"/>
        <v>0</v>
      </c>
      <c r="M219" s="230"/>
      <c r="N219" s="43"/>
      <c r="O219" s="155">
        <f t="shared" si="214"/>
        <v>0</v>
      </c>
      <c r="P219" s="311"/>
      <c r="R219" s="405"/>
      <c r="S219" s="405"/>
    </row>
    <row r="220" spans="1:19" ht="14.25" hidden="1" customHeight="1" x14ac:dyDescent="0.25">
      <c r="A220" s="30">
        <v>5236</v>
      </c>
      <c r="B220" s="41" t="s">
        <v>214</v>
      </c>
      <c r="C220" s="190">
        <f t="shared" si="165"/>
        <v>0</v>
      </c>
      <c r="D220" s="265">
        <v>0</v>
      </c>
      <c r="E220" s="43"/>
      <c r="F220" s="88">
        <f t="shared" si="211"/>
        <v>0</v>
      </c>
      <c r="G220" s="230"/>
      <c r="H220" s="43"/>
      <c r="I220" s="155">
        <f t="shared" si="212"/>
        <v>0</v>
      </c>
      <c r="J220" s="265">
        <v>0</v>
      </c>
      <c r="K220" s="43"/>
      <c r="L220" s="88">
        <f t="shared" si="213"/>
        <v>0</v>
      </c>
      <c r="M220" s="230"/>
      <c r="N220" s="43"/>
      <c r="O220" s="155">
        <f t="shared" si="214"/>
        <v>0</v>
      </c>
      <c r="P220" s="311"/>
      <c r="R220" s="405"/>
      <c r="S220" s="405"/>
    </row>
    <row r="221" spans="1:19" ht="14.25" hidden="1" customHeight="1" x14ac:dyDescent="0.25">
      <c r="A221" s="30">
        <v>5237</v>
      </c>
      <c r="B221" s="41" t="s">
        <v>215</v>
      </c>
      <c r="C221" s="190">
        <f t="shared" si="165"/>
        <v>0</v>
      </c>
      <c r="D221" s="265">
        <v>0</v>
      </c>
      <c r="E221" s="43"/>
      <c r="F221" s="88">
        <f t="shared" si="211"/>
        <v>0</v>
      </c>
      <c r="G221" s="230"/>
      <c r="H221" s="43"/>
      <c r="I221" s="155">
        <f t="shared" si="212"/>
        <v>0</v>
      </c>
      <c r="J221" s="265">
        <v>0</v>
      </c>
      <c r="K221" s="43"/>
      <c r="L221" s="88">
        <f t="shared" si="213"/>
        <v>0</v>
      </c>
      <c r="M221" s="230"/>
      <c r="N221" s="43"/>
      <c r="O221" s="155">
        <f t="shared" si="214"/>
        <v>0</v>
      </c>
      <c r="P221" s="311"/>
      <c r="R221" s="405"/>
      <c r="S221" s="405"/>
    </row>
    <row r="222" spans="1:19" ht="24" hidden="1" x14ac:dyDescent="0.25">
      <c r="A222" s="30">
        <v>5238</v>
      </c>
      <c r="B222" s="41" t="s">
        <v>216</v>
      </c>
      <c r="C222" s="190">
        <f t="shared" si="165"/>
        <v>0</v>
      </c>
      <c r="D222" s="265">
        <v>0</v>
      </c>
      <c r="E222" s="43"/>
      <c r="F222" s="88">
        <f t="shared" si="211"/>
        <v>0</v>
      </c>
      <c r="G222" s="230"/>
      <c r="H222" s="43"/>
      <c r="I222" s="155">
        <f t="shared" si="212"/>
        <v>0</v>
      </c>
      <c r="J222" s="265">
        <v>0</v>
      </c>
      <c r="K222" s="43"/>
      <c r="L222" s="88">
        <f t="shared" si="213"/>
        <v>0</v>
      </c>
      <c r="M222" s="230"/>
      <c r="N222" s="43"/>
      <c r="O222" s="155">
        <f t="shared" si="214"/>
        <v>0</v>
      </c>
      <c r="P222" s="311"/>
      <c r="R222" s="405"/>
      <c r="S222" s="405"/>
    </row>
    <row r="223" spans="1:19" ht="24" hidden="1" x14ac:dyDescent="0.25">
      <c r="A223" s="30">
        <v>5239</v>
      </c>
      <c r="B223" s="41" t="s">
        <v>217</v>
      </c>
      <c r="C223" s="190">
        <f t="shared" si="165"/>
        <v>0</v>
      </c>
      <c r="D223" s="265">
        <v>0</v>
      </c>
      <c r="E223" s="43"/>
      <c r="F223" s="88">
        <f t="shared" si="211"/>
        <v>0</v>
      </c>
      <c r="G223" s="230"/>
      <c r="H223" s="43"/>
      <c r="I223" s="155">
        <f t="shared" si="212"/>
        <v>0</v>
      </c>
      <c r="J223" s="265">
        <v>0</v>
      </c>
      <c r="K223" s="43"/>
      <c r="L223" s="88">
        <f t="shared" si="213"/>
        <v>0</v>
      </c>
      <c r="M223" s="230"/>
      <c r="N223" s="43"/>
      <c r="O223" s="155">
        <f t="shared" si="214"/>
        <v>0</v>
      </c>
      <c r="P223" s="311"/>
      <c r="R223" s="405"/>
      <c r="S223" s="405"/>
    </row>
    <row r="224" spans="1:19" ht="24" hidden="1" x14ac:dyDescent="0.25">
      <c r="A224" s="72">
        <v>5240</v>
      </c>
      <c r="B224" s="41" t="s">
        <v>218</v>
      </c>
      <c r="C224" s="190">
        <f t="shared" si="165"/>
        <v>0</v>
      </c>
      <c r="D224" s="265">
        <v>0</v>
      </c>
      <c r="E224" s="43"/>
      <c r="F224" s="88">
        <f t="shared" si="211"/>
        <v>0</v>
      </c>
      <c r="G224" s="230"/>
      <c r="H224" s="43"/>
      <c r="I224" s="155">
        <f t="shared" si="212"/>
        <v>0</v>
      </c>
      <c r="J224" s="265">
        <v>0</v>
      </c>
      <c r="K224" s="43"/>
      <c r="L224" s="88">
        <f t="shared" si="213"/>
        <v>0</v>
      </c>
      <c r="M224" s="230"/>
      <c r="N224" s="43"/>
      <c r="O224" s="155">
        <f t="shared" si="214"/>
        <v>0</v>
      </c>
      <c r="P224" s="311"/>
      <c r="R224" s="405"/>
      <c r="S224" s="405"/>
    </row>
    <row r="225" spans="1:19" hidden="1" x14ac:dyDescent="0.25">
      <c r="A225" s="72">
        <v>5250</v>
      </c>
      <c r="B225" s="41" t="s">
        <v>219</v>
      </c>
      <c r="C225" s="190">
        <f t="shared" si="165"/>
        <v>0</v>
      </c>
      <c r="D225" s="265">
        <v>0</v>
      </c>
      <c r="E225" s="43"/>
      <c r="F225" s="88">
        <f t="shared" si="211"/>
        <v>0</v>
      </c>
      <c r="G225" s="230"/>
      <c r="H225" s="43"/>
      <c r="I225" s="155">
        <f t="shared" si="212"/>
        <v>0</v>
      </c>
      <c r="J225" s="265">
        <v>0</v>
      </c>
      <c r="K225" s="43"/>
      <c r="L225" s="88">
        <f t="shared" si="213"/>
        <v>0</v>
      </c>
      <c r="M225" s="230"/>
      <c r="N225" s="43"/>
      <c r="O225" s="155">
        <f t="shared" si="214"/>
        <v>0</v>
      </c>
      <c r="P225" s="311"/>
      <c r="R225" s="405"/>
      <c r="S225" s="405"/>
    </row>
    <row r="226" spans="1:19" hidden="1" x14ac:dyDescent="0.25">
      <c r="A226" s="72">
        <v>5260</v>
      </c>
      <c r="B226" s="41" t="s">
        <v>220</v>
      </c>
      <c r="C226" s="190">
        <f t="shared" si="165"/>
        <v>0</v>
      </c>
      <c r="D226" s="129">
        <f>SUM(D227)</f>
        <v>0</v>
      </c>
      <c r="E226" s="73">
        <f t="shared" ref="E226" si="215">SUM(E227)</f>
        <v>0</v>
      </c>
      <c r="F226" s="93">
        <f>SUM(F227)</f>
        <v>0</v>
      </c>
      <c r="G226" s="231">
        <f t="shared" ref="G226:N226" si="216">SUM(G227)</f>
        <v>0</v>
      </c>
      <c r="H226" s="73">
        <f t="shared" si="216"/>
        <v>0</v>
      </c>
      <c r="I226" s="87">
        <f t="shared" si="216"/>
        <v>0</v>
      </c>
      <c r="J226" s="129">
        <f>SUM(J227)</f>
        <v>0</v>
      </c>
      <c r="K226" s="73">
        <f t="shared" si="216"/>
        <v>0</v>
      </c>
      <c r="L226" s="93">
        <f t="shared" si="216"/>
        <v>0</v>
      </c>
      <c r="M226" s="231">
        <f t="shared" si="216"/>
        <v>0</v>
      </c>
      <c r="N226" s="73">
        <f t="shared" si="216"/>
        <v>0</v>
      </c>
      <c r="O226" s="87">
        <f>SUM(O227)</f>
        <v>0</v>
      </c>
      <c r="P226" s="311"/>
      <c r="R226" s="405"/>
      <c r="S226" s="405"/>
    </row>
    <row r="227" spans="1:19" ht="24" hidden="1" x14ac:dyDescent="0.25">
      <c r="A227" s="30">
        <v>5269</v>
      </c>
      <c r="B227" s="41" t="s">
        <v>221</v>
      </c>
      <c r="C227" s="190">
        <f t="shared" si="165"/>
        <v>0</v>
      </c>
      <c r="D227" s="265">
        <v>0</v>
      </c>
      <c r="E227" s="43"/>
      <c r="F227" s="88">
        <f t="shared" ref="F227:F228" si="217">D227+E227</f>
        <v>0</v>
      </c>
      <c r="G227" s="230"/>
      <c r="H227" s="43"/>
      <c r="I227" s="155">
        <f t="shared" ref="I227:I228" si="218">G227+H227</f>
        <v>0</v>
      </c>
      <c r="J227" s="265">
        <v>0</v>
      </c>
      <c r="K227" s="43"/>
      <c r="L227" s="88">
        <f t="shared" ref="L227:L228" si="219">J227+K227</f>
        <v>0</v>
      </c>
      <c r="M227" s="230"/>
      <c r="N227" s="43"/>
      <c r="O227" s="155">
        <f t="shared" ref="O227:O228" si="220">M227+N227</f>
        <v>0</v>
      </c>
      <c r="P227" s="311"/>
      <c r="R227" s="405"/>
      <c r="S227" s="405"/>
    </row>
    <row r="228" spans="1:19" ht="24" hidden="1" x14ac:dyDescent="0.25">
      <c r="A228" s="70">
        <v>5270</v>
      </c>
      <c r="B228" s="55" t="s">
        <v>222</v>
      </c>
      <c r="C228" s="195">
        <f t="shared" si="165"/>
        <v>0</v>
      </c>
      <c r="D228" s="262">
        <v>0</v>
      </c>
      <c r="E228" s="74"/>
      <c r="F228" s="173">
        <f t="shared" si="217"/>
        <v>0</v>
      </c>
      <c r="G228" s="232"/>
      <c r="H228" s="74"/>
      <c r="I228" s="156">
        <f t="shared" si="218"/>
        <v>0</v>
      </c>
      <c r="J228" s="262">
        <v>0</v>
      </c>
      <c r="K228" s="74"/>
      <c r="L228" s="173">
        <f t="shared" si="219"/>
        <v>0</v>
      </c>
      <c r="M228" s="232"/>
      <c r="N228" s="74"/>
      <c r="O228" s="156">
        <f t="shared" si="220"/>
        <v>0</v>
      </c>
      <c r="P228" s="313"/>
      <c r="R228" s="405"/>
      <c r="S228" s="405"/>
    </row>
    <row r="229" spans="1:19" hidden="1" x14ac:dyDescent="0.25">
      <c r="A229" s="67">
        <v>6000</v>
      </c>
      <c r="B229" s="67" t="s">
        <v>223</v>
      </c>
      <c r="C229" s="200">
        <f t="shared" si="165"/>
        <v>0</v>
      </c>
      <c r="D229" s="134">
        <f>D230+D250+D258</f>
        <v>0</v>
      </c>
      <c r="E229" s="68">
        <f t="shared" ref="E229" si="221">E230+E250+E258</f>
        <v>0</v>
      </c>
      <c r="F229" s="170">
        <f>F230+F250+F258</f>
        <v>0</v>
      </c>
      <c r="G229" s="227">
        <f t="shared" ref="G229:N229" si="222">G230+G250+G258</f>
        <v>0</v>
      </c>
      <c r="H229" s="68">
        <f t="shared" si="222"/>
        <v>0</v>
      </c>
      <c r="I229" s="122">
        <f t="shared" si="222"/>
        <v>0</v>
      </c>
      <c r="J229" s="134">
        <f>J230+J250+J258</f>
        <v>0</v>
      </c>
      <c r="K229" s="68">
        <f t="shared" si="222"/>
        <v>0</v>
      </c>
      <c r="L229" s="170">
        <f t="shared" si="222"/>
        <v>0</v>
      </c>
      <c r="M229" s="227">
        <f t="shared" si="222"/>
        <v>0</v>
      </c>
      <c r="N229" s="68">
        <f t="shared" si="222"/>
        <v>0</v>
      </c>
      <c r="O229" s="122">
        <f>O230+O250+O258</f>
        <v>0</v>
      </c>
      <c r="P229" s="439"/>
      <c r="R229" s="405"/>
      <c r="S229" s="405"/>
    </row>
    <row r="230" spans="1:19" ht="14.25" hidden="1" customHeight="1" x14ac:dyDescent="0.25">
      <c r="A230" s="49">
        <v>6200</v>
      </c>
      <c r="B230" s="78" t="s">
        <v>224</v>
      </c>
      <c r="C230" s="202">
        <f t="shared" si="165"/>
        <v>0</v>
      </c>
      <c r="D230" s="135">
        <f>SUM(D231,D232,D234,D237,D243,D244,D245)</f>
        <v>0</v>
      </c>
      <c r="E230" s="81">
        <f t="shared" ref="E230" si="223">SUM(E231,E232,E234,E237,E243,E244,E245)</f>
        <v>0</v>
      </c>
      <c r="F230" s="171">
        <f>SUM(F231,F232,F234,F237,F243,F244,F245)</f>
        <v>0</v>
      </c>
      <c r="G230" s="236">
        <f t="shared" ref="G230:N230" si="224">SUM(G231,G232,G234,G237,G243,G244,G245)</f>
        <v>0</v>
      </c>
      <c r="H230" s="81">
        <f t="shared" si="224"/>
        <v>0</v>
      </c>
      <c r="I230" s="121">
        <f t="shared" si="224"/>
        <v>0</v>
      </c>
      <c r="J230" s="135">
        <f>SUM(J231,J232,J234,J237,J243,J244,J245)</f>
        <v>0</v>
      </c>
      <c r="K230" s="81">
        <f t="shared" si="224"/>
        <v>0</v>
      </c>
      <c r="L230" s="171">
        <f t="shared" si="224"/>
        <v>0</v>
      </c>
      <c r="M230" s="236">
        <f t="shared" si="224"/>
        <v>0</v>
      </c>
      <c r="N230" s="81">
        <f t="shared" si="224"/>
        <v>0</v>
      </c>
      <c r="O230" s="121">
        <f>SUM(O231,O232,O234,O237,O243,O244,O245)</f>
        <v>0</v>
      </c>
      <c r="P230" s="440"/>
      <c r="R230" s="405"/>
      <c r="S230" s="405"/>
    </row>
    <row r="231" spans="1:19" ht="24" hidden="1" x14ac:dyDescent="0.25">
      <c r="A231" s="859">
        <v>6220</v>
      </c>
      <c r="B231" s="38" t="s">
        <v>225</v>
      </c>
      <c r="C231" s="189">
        <f t="shared" si="165"/>
        <v>0</v>
      </c>
      <c r="D231" s="264">
        <v>0</v>
      </c>
      <c r="E231" s="40"/>
      <c r="F231" s="89">
        <f>D231+E231</f>
        <v>0</v>
      </c>
      <c r="G231" s="220"/>
      <c r="H231" s="40"/>
      <c r="I231" s="154">
        <f>G231+H231</f>
        <v>0</v>
      </c>
      <c r="J231" s="264">
        <v>0</v>
      </c>
      <c r="K231" s="40"/>
      <c r="L231" s="89">
        <f>J231+K231</f>
        <v>0</v>
      </c>
      <c r="M231" s="220"/>
      <c r="N231" s="40"/>
      <c r="O231" s="154">
        <f>M231+N231</f>
        <v>0</v>
      </c>
      <c r="P231" s="310"/>
      <c r="R231" s="405"/>
      <c r="S231" s="405"/>
    </row>
    <row r="232" spans="1:19" hidden="1" x14ac:dyDescent="0.25">
      <c r="A232" s="72">
        <v>6230</v>
      </c>
      <c r="B232" s="41" t="s">
        <v>226</v>
      </c>
      <c r="C232" s="190">
        <f t="shared" si="165"/>
        <v>0</v>
      </c>
      <c r="D232" s="129">
        <f>SUM(D233)</f>
        <v>0</v>
      </c>
      <c r="E232" s="73">
        <f t="shared" ref="E232:O232" si="225">SUM(E233)</f>
        <v>0</v>
      </c>
      <c r="F232" s="93">
        <f t="shared" si="225"/>
        <v>0</v>
      </c>
      <c r="G232" s="231">
        <f t="shared" si="225"/>
        <v>0</v>
      </c>
      <c r="H232" s="73">
        <f t="shared" si="225"/>
        <v>0</v>
      </c>
      <c r="I232" s="87">
        <f t="shared" si="225"/>
        <v>0</v>
      </c>
      <c r="J232" s="129">
        <f>SUM(J233)</f>
        <v>0</v>
      </c>
      <c r="K232" s="73">
        <f t="shared" si="225"/>
        <v>0</v>
      </c>
      <c r="L232" s="93">
        <f t="shared" si="225"/>
        <v>0</v>
      </c>
      <c r="M232" s="231">
        <f t="shared" si="225"/>
        <v>0</v>
      </c>
      <c r="N232" s="73">
        <f t="shared" si="225"/>
        <v>0</v>
      </c>
      <c r="O232" s="87">
        <f t="shared" si="225"/>
        <v>0</v>
      </c>
      <c r="P232" s="311"/>
      <c r="R232" s="405"/>
      <c r="S232" s="405"/>
    </row>
    <row r="233" spans="1:19" ht="24" hidden="1" x14ac:dyDescent="0.25">
      <c r="A233" s="30">
        <v>6239</v>
      </c>
      <c r="B233" s="38" t="s">
        <v>227</v>
      </c>
      <c r="C233" s="190">
        <f t="shared" si="165"/>
        <v>0</v>
      </c>
      <c r="D233" s="264">
        <v>0</v>
      </c>
      <c r="E233" s="40"/>
      <c r="F233" s="89">
        <f>D233+E233</f>
        <v>0</v>
      </c>
      <c r="G233" s="220"/>
      <c r="H233" s="40"/>
      <c r="I233" s="154">
        <f>G233+H233</f>
        <v>0</v>
      </c>
      <c r="J233" s="264">
        <v>0</v>
      </c>
      <c r="K233" s="40"/>
      <c r="L233" s="89">
        <f>J233+K233</f>
        <v>0</v>
      </c>
      <c r="M233" s="220"/>
      <c r="N233" s="40"/>
      <c r="O233" s="154">
        <f>M233+N233</f>
        <v>0</v>
      </c>
      <c r="P233" s="310"/>
      <c r="R233" s="405"/>
      <c r="S233" s="405"/>
    </row>
    <row r="234" spans="1:19" ht="24" hidden="1" x14ac:dyDescent="0.25">
      <c r="A234" s="72">
        <v>6240</v>
      </c>
      <c r="B234" s="41" t="s">
        <v>228</v>
      </c>
      <c r="C234" s="190">
        <f t="shared" si="165"/>
        <v>0</v>
      </c>
      <c r="D234" s="129">
        <f>SUM(D235:D236)</f>
        <v>0</v>
      </c>
      <c r="E234" s="73">
        <f t="shared" ref="E234" si="226">SUM(E235:E236)</f>
        <v>0</v>
      </c>
      <c r="F234" s="93">
        <f>SUM(F235:F236)</f>
        <v>0</v>
      </c>
      <c r="G234" s="231">
        <f t="shared" ref="G234:N234" si="227">SUM(G235:G236)</f>
        <v>0</v>
      </c>
      <c r="H234" s="73">
        <f t="shared" si="227"/>
        <v>0</v>
      </c>
      <c r="I234" s="87">
        <f t="shared" si="227"/>
        <v>0</v>
      </c>
      <c r="J234" s="129">
        <f>SUM(J235:J236)</f>
        <v>0</v>
      </c>
      <c r="K234" s="73">
        <f t="shared" si="227"/>
        <v>0</v>
      </c>
      <c r="L234" s="93">
        <f t="shared" si="227"/>
        <v>0</v>
      </c>
      <c r="M234" s="231">
        <f t="shared" si="227"/>
        <v>0</v>
      </c>
      <c r="N234" s="73">
        <f t="shared" si="227"/>
        <v>0</v>
      </c>
      <c r="O234" s="87">
        <f>SUM(O235:O236)</f>
        <v>0</v>
      </c>
      <c r="P234" s="311"/>
      <c r="R234" s="405"/>
      <c r="S234" s="405"/>
    </row>
    <row r="235" spans="1:19" hidden="1" x14ac:dyDescent="0.25">
      <c r="A235" s="30">
        <v>6241</v>
      </c>
      <c r="B235" s="41" t="s">
        <v>229</v>
      </c>
      <c r="C235" s="190">
        <f t="shared" si="165"/>
        <v>0</v>
      </c>
      <c r="D235" s="265">
        <v>0</v>
      </c>
      <c r="E235" s="43"/>
      <c r="F235" s="88">
        <f t="shared" ref="F235:F236" si="228">D235+E235</f>
        <v>0</v>
      </c>
      <c r="G235" s="230"/>
      <c r="H235" s="43"/>
      <c r="I235" s="155">
        <f t="shared" ref="I235:I236" si="229">G235+H235</f>
        <v>0</v>
      </c>
      <c r="J235" s="265">
        <v>0</v>
      </c>
      <c r="K235" s="43"/>
      <c r="L235" s="88">
        <f t="shared" ref="L235:L236" si="230">J235+K235</f>
        <v>0</v>
      </c>
      <c r="M235" s="230"/>
      <c r="N235" s="43"/>
      <c r="O235" s="155">
        <f t="shared" ref="O235:O236" si="231">M235+N235</f>
        <v>0</v>
      </c>
      <c r="P235" s="311"/>
      <c r="R235" s="405"/>
      <c r="S235" s="405"/>
    </row>
    <row r="236" spans="1:19" hidden="1" x14ac:dyDescent="0.25">
      <c r="A236" s="30">
        <v>6242</v>
      </c>
      <c r="B236" s="41" t="s">
        <v>230</v>
      </c>
      <c r="C236" s="190">
        <f t="shared" si="165"/>
        <v>0</v>
      </c>
      <c r="D236" s="265">
        <v>0</v>
      </c>
      <c r="E236" s="43"/>
      <c r="F236" s="88">
        <f t="shared" si="228"/>
        <v>0</v>
      </c>
      <c r="G236" s="230"/>
      <c r="H236" s="43"/>
      <c r="I236" s="155">
        <f t="shared" si="229"/>
        <v>0</v>
      </c>
      <c r="J236" s="265">
        <v>0</v>
      </c>
      <c r="K236" s="43"/>
      <c r="L236" s="88">
        <f t="shared" si="230"/>
        <v>0</v>
      </c>
      <c r="M236" s="230"/>
      <c r="N236" s="43"/>
      <c r="O236" s="155">
        <f t="shared" si="231"/>
        <v>0</v>
      </c>
      <c r="P236" s="311"/>
      <c r="R236" s="405"/>
      <c r="S236" s="405"/>
    </row>
    <row r="237" spans="1:19" ht="25.5" hidden="1" customHeight="1" x14ac:dyDescent="0.25">
      <c r="A237" s="72">
        <v>6250</v>
      </c>
      <c r="B237" s="41" t="s">
        <v>231</v>
      </c>
      <c r="C237" s="190">
        <f t="shared" si="165"/>
        <v>0</v>
      </c>
      <c r="D237" s="129">
        <f>SUM(D238:D242)</f>
        <v>0</v>
      </c>
      <c r="E237" s="73">
        <f t="shared" ref="E237" si="232">SUM(E238:E242)</f>
        <v>0</v>
      </c>
      <c r="F237" s="93">
        <f>SUM(F238:F242)</f>
        <v>0</v>
      </c>
      <c r="G237" s="231">
        <f t="shared" ref="G237:N237" si="233">SUM(G238:G242)</f>
        <v>0</v>
      </c>
      <c r="H237" s="73">
        <f t="shared" si="233"/>
        <v>0</v>
      </c>
      <c r="I237" s="87">
        <f t="shared" si="233"/>
        <v>0</v>
      </c>
      <c r="J237" s="129">
        <f>SUM(J238:J242)</f>
        <v>0</v>
      </c>
      <c r="K237" s="73">
        <f t="shared" si="233"/>
        <v>0</v>
      </c>
      <c r="L237" s="93">
        <f t="shared" si="233"/>
        <v>0</v>
      </c>
      <c r="M237" s="231">
        <f t="shared" si="233"/>
        <v>0</v>
      </c>
      <c r="N237" s="73">
        <f t="shared" si="233"/>
        <v>0</v>
      </c>
      <c r="O237" s="87">
        <f>SUM(O238:O242)</f>
        <v>0</v>
      </c>
      <c r="P237" s="311"/>
      <c r="R237" s="405"/>
      <c r="S237" s="405"/>
    </row>
    <row r="238" spans="1:19" ht="14.25" hidden="1" customHeight="1" x14ac:dyDescent="0.25">
      <c r="A238" s="30">
        <v>6252</v>
      </c>
      <c r="B238" s="41" t="s">
        <v>232</v>
      </c>
      <c r="C238" s="190">
        <f t="shared" si="165"/>
        <v>0</v>
      </c>
      <c r="D238" s="265">
        <v>0</v>
      </c>
      <c r="E238" s="43"/>
      <c r="F238" s="88">
        <f t="shared" ref="F238:F244" si="234">D238+E238</f>
        <v>0</v>
      </c>
      <c r="G238" s="230"/>
      <c r="H238" s="43"/>
      <c r="I238" s="155">
        <f t="shared" ref="I238:I244" si="235">G238+H238</f>
        <v>0</v>
      </c>
      <c r="J238" s="265">
        <v>0</v>
      </c>
      <c r="K238" s="43"/>
      <c r="L238" s="88">
        <f t="shared" ref="L238:L244" si="236">J238+K238</f>
        <v>0</v>
      </c>
      <c r="M238" s="230"/>
      <c r="N238" s="43"/>
      <c r="O238" s="155">
        <f t="shared" ref="O238:O244" si="237">M238+N238</f>
        <v>0</v>
      </c>
      <c r="P238" s="311"/>
      <c r="R238" s="405"/>
      <c r="S238" s="405"/>
    </row>
    <row r="239" spans="1:19" ht="14.25" hidden="1" customHeight="1" x14ac:dyDescent="0.25">
      <c r="A239" s="30">
        <v>6253</v>
      </c>
      <c r="B239" s="41" t="s">
        <v>233</v>
      </c>
      <c r="C239" s="190">
        <f t="shared" si="165"/>
        <v>0</v>
      </c>
      <c r="D239" s="265">
        <v>0</v>
      </c>
      <c r="E239" s="43"/>
      <c r="F239" s="88">
        <f t="shared" si="234"/>
        <v>0</v>
      </c>
      <c r="G239" s="230"/>
      <c r="H239" s="43"/>
      <c r="I239" s="155">
        <f t="shared" si="235"/>
        <v>0</v>
      </c>
      <c r="J239" s="265">
        <v>0</v>
      </c>
      <c r="K239" s="43"/>
      <c r="L239" s="88">
        <f t="shared" si="236"/>
        <v>0</v>
      </c>
      <c r="M239" s="230"/>
      <c r="N239" s="43"/>
      <c r="O239" s="155">
        <f t="shared" si="237"/>
        <v>0</v>
      </c>
      <c r="P239" s="311"/>
      <c r="R239" s="405"/>
      <c r="S239" s="405"/>
    </row>
    <row r="240" spans="1:19" ht="24" hidden="1" x14ac:dyDescent="0.25">
      <c r="A240" s="30">
        <v>6254</v>
      </c>
      <c r="B240" s="41" t="s">
        <v>234</v>
      </c>
      <c r="C240" s="190">
        <f t="shared" si="165"/>
        <v>0</v>
      </c>
      <c r="D240" s="265">
        <v>0</v>
      </c>
      <c r="E240" s="43"/>
      <c r="F240" s="88">
        <f t="shared" si="234"/>
        <v>0</v>
      </c>
      <c r="G240" s="230"/>
      <c r="H240" s="43"/>
      <c r="I240" s="155">
        <f t="shared" si="235"/>
        <v>0</v>
      </c>
      <c r="J240" s="265">
        <v>0</v>
      </c>
      <c r="K240" s="43"/>
      <c r="L240" s="88">
        <f t="shared" si="236"/>
        <v>0</v>
      </c>
      <c r="M240" s="230"/>
      <c r="N240" s="43"/>
      <c r="O240" s="155">
        <f t="shared" si="237"/>
        <v>0</v>
      </c>
      <c r="P240" s="311"/>
      <c r="R240" s="405"/>
      <c r="S240" s="405"/>
    </row>
    <row r="241" spans="1:19" ht="24" hidden="1" x14ac:dyDescent="0.25">
      <c r="A241" s="30">
        <v>6255</v>
      </c>
      <c r="B241" s="41" t="s">
        <v>235</v>
      </c>
      <c r="C241" s="190">
        <f t="shared" ref="C241:C295" si="238">SUM(F241,I241,L241,O241)</f>
        <v>0</v>
      </c>
      <c r="D241" s="265">
        <v>0</v>
      </c>
      <c r="E241" s="43"/>
      <c r="F241" s="88">
        <f t="shared" si="234"/>
        <v>0</v>
      </c>
      <c r="G241" s="230"/>
      <c r="H241" s="43"/>
      <c r="I241" s="155">
        <f t="shared" si="235"/>
        <v>0</v>
      </c>
      <c r="J241" s="265">
        <v>0</v>
      </c>
      <c r="K241" s="43"/>
      <c r="L241" s="88">
        <f t="shared" si="236"/>
        <v>0</v>
      </c>
      <c r="M241" s="230"/>
      <c r="N241" s="43"/>
      <c r="O241" s="155">
        <f t="shared" si="237"/>
        <v>0</v>
      </c>
      <c r="P241" s="311"/>
      <c r="R241" s="405"/>
      <c r="S241" s="405"/>
    </row>
    <row r="242" spans="1:19" hidden="1" x14ac:dyDescent="0.25">
      <c r="A242" s="30">
        <v>6259</v>
      </c>
      <c r="B242" s="41" t="s">
        <v>236</v>
      </c>
      <c r="C242" s="190">
        <f t="shared" si="238"/>
        <v>0</v>
      </c>
      <c r="D242" s="265">
        <v>0</v>
      </c>
      <c r="E242" s="43"/>
      <c r="F242" s="88">
        <f t="shared" si="234"/>
        <v>0</v>
      </c>
      <c r="G242" s="230"/>
      <c r="H242" s="43"/>
      <c r="I242" s="155">
        <f t="shared" si="235"/>
        <v>0</v>
      </c>
      <c r="J242" s="265">
        <v>0</v>
      </c>
      <c r="K242" s="43"/>
      <c r="L242" s="88">
        <f t="shared" si="236"/>
        <v>0</v>
      </c>
      <c r="M242" s="230"/>
      <c r="N242" s="43"/>
      <c r="O242" s="155">
        <f t="shared" si="237"/>
        <v>0</v>
      </c>
      <c r="P242" s="311"/>
      <c r="R242" s="405"/>
      <c r="S242" s="405"/>
    </row>
    <row r="243" spans="1:19" ht="24" hidden="1" x14ac:dyDescent="0.25">
      <c r="A243" s="72">
        <v>6260</v>
      </c>
      <c r="B243" s="41" t="s">
        <v>237</v>
      </c>
      <c r="C243" s="190">
        <f t="shared" si="238"/>
        <v>0</v>
      </c>
      <c r="D243" s="265">
        <v>0</v>
      </c>
      <c r="E243" s="43"/>
      <c r="F243" s="88">
        <f t="shared" si="234"/>
        <v>0</v>
      </c>
      <c r="G243" s="230"/>
      <c r="H243" s="43"/>
      <c r="I243" s="155">
        <f t="shared" si="235"/>
        <v>0</v>
      </c>
      <c r="J243" s="265">
        <v>0</v>
      </c>
      <c r="K243" s="43"/>
      <c r="L243" s="88">
        <f t="shared" si="236"/>
        <v>0</v>
      </c>
      <c r="M243" s="230"/>
      <c r="N243" s="43"/>
      <c r="O243" s="155">
        <f t="shared" si="237"/>
        <v>0</v>
      </c>
      <c r="P243" s="311"/>
      <c r="R243" s="405"/>
      <c r="S243" s="405"/>
    </row>
    <row r="244" spans="1:19" hidden="1" x14ac:dyDescent="0.25">
      <c r="A244" s="72">
        <v>6270</v>
      </c>
      <c r="B244" s="41" t="s">
        <v>238</v>
      </c>
      <c r="C244" s="190">
        <f t="shared" si="238"/>
        <v>0</v>
      </c>
      <c r="D244" s="265">
        <v>0</v>
      </c>
      <c r="E244" s="43"/>
      <c r="F244" s="88">
        <f t="shared" si="234"/>
        <v>0</v>
      </c>
      <c r="G244" s="230"/>
      <c r="H244" s="43"/>
      <c r="I244" s="155">
        <f t="shared" si="235"/>
        <v>0</v>
      </c>
      <c r="J244" s="265">
        <v>0</v>
      </c>
      <c r="K244" s="43"/>
      <c r="L244" s="88">
        <f t="shared" si="236"/>
        <v>0</v>
      </c>
      <c r="M244" s="230"/>
      <c r="N244" s="43"/>
      <c r="O244" s="155">
        <f t="shared" si="237"/>
        <v>0</v>
      </c>
      <c r="P244" s="311"/>
      <c r="R244" s="405"/>
      <c r="S244" s="405"/>
    </row>
    <row r="245" spans="1:19" ht="24" hidden="1" x14ac:dyDescent="0.25">
      <c r="A245" s="859">
        <v>6290</v>
      </c>
      <c r="B245" s="38" t="s">
        <v>239</v>
      </c>
      <c r="C245" s="201">
        <f t="shared" si="238"/>
        <v>0</v>
      </c>
      <c r="D245" s="128">
        <f>SUM(D246:D249)</f>
        <v>0</v>
      </c>
      <c r="E245" s="75">
        <f t="shared" ref="E245" si="239">SUM(E246:E249)</f>
        <v>0</v>
      </c>
      <c r="F245" s="175">
        <f>SUM(F246:F249)</f>
        <v>0</v>
      </c>
      <c r="G245" s="233">
        <f t="shared" ref="G245:O245" si="240">SUM(G246:G249)</f>
        <v>0</v>
      </c>
      <c r="H245" s="75">
        <f t="shared" si="240"/>
        <v>0</v>
      </c>
      <c r="I245" s="86">
        <f t="shared" si="240"/>
        <v>0</v>
      </c>
      <c r="J245" s="128">
        <f>SUM(J246:J249)</f>
        <v>0</v>
      </c>
      <c r="K245" s="75">
        <f t="shared" si="240"/>
        <v>0</v>
      </c>
      <c r="L245" s="175">
        <f t="shared" si="240"/>
        <v>0</v>
      </c>
      <c r="M245" s="233">
        <f t="shared" si="240"/>
        <v>0</v>
      </c>
      <c r="N245" s="75">
        <f t="shared" si="240"/>
        <v>0</v>
      </c>
      <c r="O245" s="86">
        <f t="shared" si="240"/>
        <v>0</v>
      </c>
      <c r="P245" s="320"/>
      <c r="R245" s="405"/>
      <c r="S245" s="405"/>
    </row>
    <row r="246" spans="1:19" hidden="1" x14ac:dyDescent="0.25">
      <c r="A246" s="30">
        <v>6291</v>
      </c>
      <c r="B246" s="41" t="s">
        <v>240</v>
      </c>
      <c r="C246" s="190">
        <f t="shared" si="238"/>
        <v>0</v>
      </c>
      <c r="D246" s="265">
        <v>0</v>
      </c>
      <c r="E246" s="43"/>
      <c r="F246" s="88">
        <f t="shared" ref="F246:F249" si="241">D246+E246</f>
        <v>0</v>
      </c>
      <c r="G246" s="230"/>
      <c r="H246" s="43"/>
      <c r="I246" s="155">
        <f t="shared" ref="I246:I249" si="242">G246+H246</f>
        <v>0</v>
      </c>
      <c r="J246" s="265">
        <v>0</v>
      </c>
      <c r="K246" s="43"/>
      <c r="L246" s="88">
        <f t="shared" ref="L246:L249" si="243">J246+K246</f>
        <v>0</v>
      </c>
      <c r="M246" s="230"/>
      <c r="N246" s="43"/>
      <c r="O246" s="155">
        <f t="shared" ref="O246:O249" si="244">M246+N246</f>
        <v>0</v>
      </c>
      <c r="P246" s="311"/>
      <c r="R246" s="405"/>
      <c r="S246" s="405"/>
    </row>
    <row r="247" spans="1:19" hidden="1" x14ac:dyDescent="0.25">
      <c r="A247" s="30">
        <v>6292</v>
      </c>
      <c r="B247" s="41" t="s">
        <v>241</v>
      </c>
      <c r="C247" s="190">
        <f t="shared" si="238"/>
        <v>0</v>
      </c>
      <c r="D247" s="265">
        <v>0</v>
      </c>
      <c r="E247" s="43"/>
      <c r="F247" s="88">
        <f t="shared" si="241"/>
        <v>0</v>
      </c>
      <c r="G247" s="230"/>
      <c r="H247" s="43"/>
      <c r="I247" s="155">
        <f t="shared" si="242"/>
        <v>0</v>
      </c>
      <c r="J247" s="265">
        <v>0</v>
      </c>
      <c r="K247" s="43"/>
      <c r="L247" s="88">
        <f t="shared" si="243"/>
        <v>0</v>
      </c>
      <c r="M247" s="230"/>
      <c r="N247" s="43"/>
      <c r="O247" s="155">
        <f t="shared" si="244"/>
        <v>0</v>
      </c>
      <c r="P247" s="311"/>
      <c r="R247" s="405"/>
      <c r="S247" s="405"/>
    </row>
    <row r="248" spans="1:19" ht="72" hidden="1" x14ac:dyDescent="0.25">
      <c r="A248" s="30">
        <v>6296</v>
      </c>
      <c r="B248" s="41" t="s">
        <v>242</v>
      </c>
      <c r="C248" s="190">
        <f t="shared" si="238"/>
        <v>0</v>
      </c>
      <c r="D248" s="265">
        <v>0</v>
      </c>
      <c r="E248" s="43"/>
      <c r="F248" s="88">
        <f t="shared" si="241"/>
        <v>0</v>
      </c>
      <c r="G248" s="230"/>
      <c r="H248" s="43"/>
      <c r="I248" s="155">
        <f t="shared" si="242"/>
        <v>0</v>
      </c>
      <c r="J248" s="265">
        <v>0</v>
      </c>
      <c r="K248" s="43"/>
      <c r="L248" s="88">
        <f t="shared" si="243"/>
        <v>0</v>
      </c>
      <c r="M248" s="230"/>
      <c r="N248" s="43"/>
      <c r="O248" s="155">
        <f t="shared" si="244"/>
        <v>0</v>
      </c>
      <c r="P248" s="311"/>
      <c r="R248" s="405"/>
      <c r="S248" s="405"/>
    </row>
    <row r="249" spans="1:19" ht="39.75" hidden="1" customHeight="1" x14ac:dyDescent="0.25">
      <c r="A249" s="30">
        <v>6299</v>
      </c>
      <c r="B249" s="41" t="s">
        <v>243</v>
      </c>
      <c r="C249" s="190">
        <f t="shared" si="238"/>
        <v>0</v>
      </c>
      <c r="D249" s="265">
        <v>0</v>
      </c>
      <c r="E249" s="43"/>
      <c r="F249" s="88">
        <f t="shared" si="241"/>
        <v>0</v>
      </c>
      <c r="G249" s="230"/>
      <c r="H249" s="43"/>
      <c r="I249" s="155">
        <f t="shared" si="242"/>
        <v>0</v>
      </c>
      <c r="J249" s="265">
        <v>0</v>
      </c>
      <c r="K249" s="43"/>
      <c r="L249" s="88">
        <f t="shared" si="243"/>
        <v>0</v>
      </c>
      <c r="M249" s="230"/>
      <c r="N249" s="43"/>
      <c r="O249" s="155">
        <f t="shared" si="244"/>
        <v>0</v>
      </c>
      <c r="P249" s="311"/>
      <c r="R249" s="405"/>
      <c r="S249" s="405"/>
    </row>
    <row r="250" spans="1:19" hidden="1" x14ac:dyDescent="0.25">
      <c r="A250" s="34">
        <v>6300</v>
      </c>
      <c r="B250" s="69" t="s">
        <v>244</v>
      </c>
      <c r="C250" s="188">
        <f t="shared" si="238"/>
        <v>0</v>
      </c>
      <c r="D250" s="127">
        <f>SUM(D251,D256,D257)</f>
        <v>0</v>
      </c>
      <c r="E250" s="36">
        <f t="shared" ref="E250" si="245">SUM(E251,E256,E257)</f>
        <v>0</v>
      </c>
      <c r="F250" s="174">
        <f>SUM(F251,F256,F257)</f>
        <v>0</v>
      </c>
      <c r="G250" s="228">
        <f t="shared" ref="G250:O250" si="246">SUM(G251,G256,G257)</f>
        <v>0</v>
      </c>
      <c r="H250" s="36">
        <f t="shared" si="246"/>
        <v>0</v>
      </c>
      <c r="I250" s="120">
        <f t="shared" si="246"/>
        <v>0</v>
      </c>
      <c r="J250" s="127">
        <f>SUM(J251,J256,J257)</f>
        <v>0</v>
      </c>
      <c r="K250" s="36">
        <f t="shared" si="246"/>
        <v>0</v>
      </c>
      <c r="L250" s="174">
        <f t="shared" si="246"/>
        <v>0</v>
      </c>
      <c r="M250" s="228">
        <f t="shared" si="246"/>
        <v>0</v>
      </c>
      <c r="N250" s="36">
        <f t="shared" si="246"/>
        <v>0</v>
      </c>
      <c r="O250" s="120">
        <f t="shared" si="246"/>
        <v>0</v>
      </c>
      <c r="P250" s="441"/>
      <c r="R250" s="405"/>
      <c r="S250" s="405"/>
    </row>
    <row r="251" spans="1:19" ht="24" hidden="1" x14ac:dyDescent="0.25">
      <c r="A251" s="859">
        <v>6320</v>
      </c>
      <c r="B251" s="38" t="s">
        <v>245</v>
      </c>
      <c r="C251" s="201">
        <f t="shared" si="238"/>
        <v>0</v>
      </c>
      <c r="D251" s="128">
        <f>SUM(D252:D255)</f>
        <v>0</v>
      </c>
      <c r="E251" s="75">
        <f t="shared" ref="E251" si="247">SUM(E252:E255)</f>
        <v>0</v>
      </c>
      <c r="F251" s="175">
        <f>SUM(F252:F255)</f>
        <v>0</v>
      </c>
      <c r="G251" s="233">
        <f t="shared" ref="G251:O251" si="248">SUM(G252:G255)</f>
        <v>0</v>
      </c>
      <c r="H251" s="75">
        <f t="shared" si="248"/>
        <v>0</v>
      </c>
      <c r="I251" s="86">
        <f t="shared" si="248"/>
        <v>0</v>
      </c>
      <c r="J251" s="128">
        <f>SUM(J252:J255)</f>
        <v>0</v>
      </c>
      <c r="K251" s="75">
        <f t="shared" si="248"/>
        <v>0</v>
      </c>
      <c r="L251" s="175">
        <f t="shared" si="248"/>
        <v>0</v>
      </c>
      <c r="M251" s="233">
        <f t="shared" si="248"/>
        <v>0</v>
      </c>
      <c r="N251" s="75">
        <f t="shared" si="248"/>
        <v>0</v>
      </c>
      <c r="O251" s="86">
        <f t="shared" si="248"/>
        <v>0</v>
      </c>
      <c r="P251" s="310"/>
      <c r="R251" s="405"/>
      <c r="S251" s="405"/>
    </row>
    <row r="252" spans="1:19" hidden="1" x14ac:dyDescent="0.25">
      <c r="A252" s="30">
        <v>6322</v>
      </c>
      <c r="B252" s="41" t="s">
        <v>246</v>
      </c>
      <c r="C252" s="190">
        <f t="shared" si="238"/>
        <v>0</v>
      </c>
      <c r="D252" s="265">
        <v>0</v>
      </c>
      <c r="E252" s="43"/>
      <c r="F252" s="88">
        <f t="shared" ref="F252:F257" si="249">D252+E252</f>
        <v>0</v>
      </c>
      <c r="G252" s="230"/>
      <c r="H252" s="43"/>
      <c r="I252" s="155">
        <f t="shared" ref="I252:I257" si="250">G252+H252</f>
        <v>0</v>
      </c>
      <c r="J252" s="265">
        <v>0</v>
      </c>
      <c r="K252" s="43"/>
      <c r="L252" s="88">
        <f t="shared" ref="L252:L257" si="251">J252+K252</f>
        <v>0</v>
      </c>
      <c r="M252" s="230"/>
      <c r="N252" s="43"/>
      <c r="O252" s="155">
        <f t="shared" ref="O252:O257" si="252">M252+N252</f>
        <v>0</v>
      </c>
      <c r="P252" s="311"/>
      <c r="R252" s="405"/>
      <c r="S252" s="405"/>
    </row>
    <row r="253" spans="1:19" ht="24" hidden="1" x14ac:dyDescent="0.25">
      <c r="A253" s="30">
        <v>6323</v>
      </c>
      <c r="B253" s="41" t="s">
        <v>247</v>
      </c>
      <c r="C253" s="190">
        <f t="shared" si="238"/>
        <v>0</v>
      </c>
      <c r="D253" s="265">
        <v>0</v>
      </c>
      <c r="E253" s="43"/>
      <c r="F253" s="88">
        <f t="shared" si="249"/>
        <v>0</v>
      </c>
      <c r="G253" s="230"/>
      <c r="H253" s="43"/>
      <c r="I253" s="155">
        <f t="shared" si="250"/>
        <v>0</v>
      </c>
      <c r="J253" s="265">
        <v>0</v>
      </c>
      <c r="K253" s="43"/>
      <c r="L253" s="88">
        <f t="shared" si="251"/>
        <v>0</v>
      </c>
      <c r="M253" s="230"/>
      <c r="N253" s="43"/>
      <c r="O253" s="155">
        <f t="shared" si="252"/>
        <v>0</v>
      </c>
      <c r="P253" s="311"/>
      <c r="R253" s="405"/>
      <c r="S253" s="405"/>
    </row>
    <row r="254" spans="1:19" ht="24" hidden="1" x14ac:dyDescent="0.25">
      <c r="A254" s="30">
        <v>6324</v>
      </c>
      <c r="B254" s="41" t="s">
        <v>301</v>
      </c>
      <c r="C254" s="190">
        <f t="shared" si="238"/>
        <v>0</v>
      </c>
      <c r="D254" s="265">
        <v>0</v>
      </c>
      <c r="E254" s="43"/>
      <c r="F254" s="88">
        <f t="shared" si="249"/>
        <v>0</v>
      </c>
      <c r="G254" s="230"/>
      <c r="H254" s="43"/>
      <c r="I254" s="155">
        <f t="shared" si="250"/>
        <v>0</v>
      </c>
      <c r="J254" s="265">
        <v>0</v>
      </c>
      <c r="K254" s="43"/>
      <c r="L254" s="88">
        <f t="shared" si="251"/>
        <v>0</v>
      </c>
      <c r="M254" s="230"/>
      <c r="N254" s="43"/>
      <c r="O254" s="155">
        <f t="shared" si="252"/>
        <v>0</v>
      </c>
      <c r="P254" s="311"/>
      <c r="R254" s="405"/>
      <c r="S254" s="405"/>
    </row>
    <row r="255" spans="1:19" hidden="1" x14ac:dyDescent="0.25">
      <c r="A255" s="27">
        <v>6329</v>
      </c>
      <c r="B255" s="38" t="s">
        <v>302</v>
      </c>
      <c r="C255" s="189">
        <f t="shared" si="238"/>
        <v>0</v>
      </c>
      <c r="D255" s="264">
        <v>0</v>
      </c>
      <c r="E255" s="40"/>
      <c r="F255" s="89">
        <f t="shared" si="249"/>
        <v>0</v>
      </c>
      <c r="G255" s="220"/>
      <c r="H255" s="40"/>
      <c r="I255" s="154">
        <f t="shared" si="250"/>
        <v>0</v>
      </c>
      <c r="J255" s="264">
        <v>0</v>
      </c>
      <c r="K255" s="40"/>
      <c r="L255" s="89">
        <f t="shared" si="251"/>
        <v>0</v>
      </c>
      <c r="M255" s="220"/>
      <c r="N255" s="40"/>
      <c r="O255" s="154">
        <f t="shared" si="252"/>
        <v>0</v>
      </c>
      <c r="P255" s="310"/>
      <c r="R255" s="405"/>
      <c r="S255" s="405"/>
    </row>
    <row r="256" spans="1:19" ht="24" hidden="1" x14ac:dyDescent="0.25">
      <c r="A256" s="90">
        <v>6330</v>
      </c>
      <c r="B256" s="91" t="s">
        <v>248</v>
      </c>
      <c r="C256" s="201">
        <f t="shared" si="238"/>
        <v>0</v>
      </c>
      <c r="D256" s="266">
        <v>0</v>
      </c>
      <c r="E256" s="80"/>
      <c r="F256" s="178">
        <f t="shared" si="249"/>
        <v>0</v>
      </c>
      <c r="G256" s="235"/>
      <c r="H256" s="80"/>
      <c r="I256" s="160">
        <f t="shared" si="250"/>
        <v>0</v>
      </c>
      <c r="J256" s="266">
        <v>0</v>
      </c>
      <c r="K256" s="80"/>
      <c r="L256" s="178">
        <f t="shared" si="251"/>
        <v>0</v>
      </c>
      <c r="M256" s="235"/>
      <c r="N256" s="80"/>
      <c r="O256" s="160">
        <f t="shared" si="252"/>
        <v>0</v>
      </c>
      <c r="P256" s="320"/>
      <c r="R256" s="405"/>
      <c r="S256" s="405"/>
    </row>
    <row r="257" spans="1:19" hidden="1" x14ac:dyDescent="0.25">
      <c r="A257" s="72">
        <v>6360</v>
      </c>
      <c r="B257" s="41" t="s">
        <v>249</v>
      </c>
      <c r="C257" s="190">
        <f t="shared" si="238"/>
        <v>0</v>
      </c>
      <c r="D257" s="265">
        <v>0</v>
      </c>
      <c r="E257" s="43"/>
      <c r="F257" s="88">
        <f t="shared" si="249"/>
        <v>0</v>
      </c>
      <c r="G257" s="230"/>
      <c r="H257" s="43"/>
      <c r="I257" s="155">
        <f t="shared" si="250"/>
        <v>0</v>
      </c>
      <c r="J257" s="265">
        <v>0</v>
      </c>
      <c r="K257" s="43"/>
      <c r="L257" s="88">
        <f t="shared" si="251"/>
        <v>0</v>
      </c>
      <c r="M257" s="230"/>
      <c r="N257" s="43"/>
      <c r="O257" s="155">
        <f t="shared" si="252"/>
        <v>0</v>
      </c>
      <c r="P257" s="311"/>
      <c r="R257" s="405"/>
      <c r="S257" s="405"/>
    </row>
    <row r="258" spans="1:19" ht="36" hidden="1" x14ac:dyDescent="0.25">
      <c r="A258" s="34">
        <v>6400</v>
      </c>
      <c r="B258" s="69" t="s">
        <v>250</v>
      </c>
      <c r="C258" s="188">
        <f t="shared" si="238"/>
        <v>0</v>
      </c>
      <c r="D258" s="127">
        <f>SUM(D259,D263)</f>
        <v>0</v>
      </c>
      <c r="E258" s="36">
        <f t="shared" ref="E258" si="253">SUM(E259,E263)</f>
        <v>0</v>
      </c>
      <c r="F258" s="174">
        <f>SUM(F259,F263)</f>
        <v>0</v>
      </c>
      <c r="G258" s="228">
        <f t="shared" ref="G258:O258" si="254">SUM(G259,G263)</f>
        <v>0</v>
      </c>
      <c r="H258" s="36">
        <f t="shared" si="254"/>
        <v>0</v>
      </c>
      <c r="I258" s="120">
        <f t="shared" si="254"/>
        <v>0</v>
      </c>
      <c r="J258" s="127">
        <f>SUM(J259,J263)</f>
        <v>0</v>
      </c>
      <c r="K258" s="36">
        <f t="shared" si="254"/>
        <v>0</v>
      </c>
      <c r="L258" s="174">
        <f t="shared" si="254"/>
        <v>0</v>
      </c>
      <c r="M258" s="228">
        <f t="shared" si="254"/>
        <v>0</v>
      </c>
      <c r="N258" s="36">
        <f t="shared" si="254"/>
        <v>0</v>
      </c>
      <c r="O258" s="120">
        <f t="shared" si="254"/>
        <v>0</v>
      </c>
      <c r="P258" s="441"/>
      <c r="R258" s="405"/>
      <c r="S258" s="405"/>
    </row>
    <row r="259" spans="1:19" ht="24" hidden="1" x14ac:dyDescent="0.25">
      <c r="A259" s="859">
        <v>6410</v>
      </c>
      <c r="B259" s="38" t="s">
        <v>251</v>
      </c>
      <c r="C259" s="189">
        <f t="shared" si="238"/>
        <v>0</v>
      </c>
      <c r="D259" s="128">
        <f>SUM(D260:D262)</f>
        <v>0</v>
      </c>
      <c r="E259" s="75">
        <f t="shared" ref="E259" si="255">SUM(E260:E262)</f>
        <v>0</v>
      </c>
      <c r="F259" s="175">
        <f>SUM(F260:F262)</f>
        <v>0</v>
      </c>
      <c r="G259" s="233">
        <f t="shared" ref="G259:O259" si="256">SUM(G260:G262)</f>
        <v>0</v>
      </c>
      <c r="H259" s="75">
        <f t="shared" si="256"/>
        <v>0</v>
      </c>
      <c r="I259" s="86">
        <f t="shared" si="256"/>
        <v>0</v>
      </c>
      <c r="J259" s="128">
        <f>SUM(J260:J262)</f>
        <v>0</v>
      </c>
      <c r="K259" s="75">
        <f t="shared" si="256"/>
        <v>0</v>
      </c>
      <c r="L259" s="175">
        <f t="shared" si="256"/>
        <v>0</v>
      </c>
      <c r="M259" s="233">
        <f t="shared" si="256"/>
        <v>0</v>
      </c>
      <c r="N259" s="75">
        <f t="shared" si="256"/>
        <v>0</v>
      </c>
      <c r="O259" s="158">
        <f t="shared" si="256"/>
        <v>0</v>
      </c>
      <c r="P259" s="323"/>
      <c r="R259" s="405"/>
      <c r="S259" s="405"/>
    </row>
    <row r="260" spans="1:19" hidden="1" x14ac:dyDescent="0.25">
      <c r="A260" s="30">
        <v>6411</v>
      </c>
      <c r="B260" s="92" t="s">
        <v>252</v>
      </c>
      <c r="C260" s="190">
        <f t="shared" si="238"/>
        <v>0</v>
      </c>
      <c r="D260" s="265">
        <v>0</v>
      </c>
      <c r="E260" s="43"/>
      <c r="F260" s="88">
        <f t="shared" ref="F260:F262" si="257">D260+E260</f>
        <v>0</v>
      </c>
      <c r="G260" s="230"/>
      <c r="H260" s="43"/>
      <c r="I260" s="155">
        <f t="shared" ref="I260:I262" si="258">G260+H260</f>
        <v>0</v>
      </c>
      <c r="J260" s="265">
        <v>0</v>
      </c>
      <c r="K260" s="43"/>
      <c r="L260" s="88">
        <f t="shared" ref="L260:L262" si="259">J260+K260</f>
        <v>0</v>
      </c>
      <c r="M260" s="230"/>
      <c r="N260" s="43"/>
      <c r="O260" s="155">
        <f t="shared" ref="O260:O262" si="260">M260+N260</f>
        <v>0</v>
      </c>
      <c r="P260" s="311"/>
      <c r="R260" s="405"/>
      <c r="S260" s="405"/>
    </row>
    <row r="261" spans="1:19" ht="36" hidden="1" x14ac:dyDescent="0.25">
      <c r="A261" s="30">
        <v>6412</v>
      </c>
      <c r="B261" s="41" t="s">
        <v>253</v>
      </c>
      <c r="C261" s="190">
        <f t="shared" si="238"/>
        <v>0</v>
      </c>
      <c r="D261" s="265">
        <v>0</v>
      </c>
      <c r="E261" s="43"/>
      <c r="F261" s="88">
        <f t="shared" si="257"/>
        <v>0</v>
      </c>
      <c r="G261" s="230"/>
      <c r="H261" s="43"/>
      <c r="I261" s="155">
        <f t="shared" si="258"/>
        <v>0</v>
      </c>
      <c r="J261" s="265">
        <v>0</v>
      </c>
      <c r="K261" s="43"/>
      <c r="L261" s="88">
        <f t="shared" si="259"/>
        <v>0</v>
      </c>
      <c r="M261" s="230"/>
      <c r="N261" s="43"/>
      <c r="O261" s="155">
        <f t="shared" si="260"/>
        <v>0</v>
      </c>
      <c r="P261" s="311"/>
      <c r="R261" s="405"/>
      <c r="S261" s="405"/>
    </row>
    <row r="262" spans="1:19" ht="36" hidden="1" x14ac:dyDescent="0.25">
      <c r="A262" s="30">
        <v>6419</v>
      </c>
      <c r="B262" s="41" t="s">
        <v>254</v>
      </c>
      <c r="C262" s="190">
        <f t="shared" si="238"/>
        <v>0</v>
      </c>
      <c r="D262" s="265">
        <v>0</v>
      </c>
      <c r="E262" s="43"/>
      <c r="F262" s="88">
        <f t="shared" si="257"/>
        <v>0</v>
      </c>
      <c r="G262" s="230"/>
      <c r="H262" s="43"/>
      <c r="I262" s="155">
        <f t="shared" si="258"/>
        <v>0</v>
      </c>
      <c r="J262" s="265">
        <v>0</v>
      </c>
      <c r="K262" s="43"/>
      <c r="L262" s="88">
        <f t="shared" si="259"/>
        <v>0</v>
      </c>
      <c r="M262" s="230"/>
      <c r="N262" s="43"/>
      <c r="O262" s="155">
        <f t="shared" si="260"/>
        <v>0</v>
      </c>
      <c r="P262" s="311"/>
      <c r="R262" s="405"/>
      <c r="S262" s="405"/>
    </row>
    <row r="263" spans="1:19" ht="36" hidden="1" x14ac:dyDescent="0.25">
      <c r="A263" s="72">
        <v>6420</v>
      </c>
      <c r="B263" s="41" t="s">
        <v>255</v>
      </c>
      <c r="C263" s="190">
        <f t="shared" si="238"/>
        <v>0</v>
      </c>
      <c r="D263" s="129">
        <f>SUM(D264:D267)</f>
        <v>0</v>
      </c>
      <c r="E263" s="73">
        <f t="shared" ref="E263" si="261">SUM(E264:E267)</f>
        <v>0</v>
      </c>
      <c r="F263" s="93">
        <f>SUM(F264:F267)</f>
        <v>0</v>
      </c>
      <c r="G263" s="231">
        <f t="shared" ref="G263:N263" si="262">SUM(G264:G267)</f>
        <v>0</v>
      </c>
      <c r="H263" s="73">
        <f t="shared" si="262"/>
        <v>0</v>
      </c>
      <c r="I263" s="87">
        <f t="shared" si="262"/>
        <v>0</v>
      </c>
      <c r="J263" s="129">
        <f>SUM(J264:J267)</f>
        <v>0</v>
      </c>
      <c r="K263" s="73">
        <f t="shared" si="262"/>
        <v>0</v>
      </c>
      <c r="L263" s="93">
        <f t="shared" si="262"/>
        <v>0</v>
      </c>
      <c r="M263" s="231">
        <f t="shared" si="262"/>
        <v>0</v>
      </c>
      <c r="N263" s="73">
        <f t="shared" si="262"/>
        <v>0</v>
      </c>
      <c r="O263" s="87">
        <f>SUM(O264:O267)</f>
        <v>0</v>
      </c>
      <c r="P263" s="311"/>
      <c r="R263" s="405"/>
      <c r="S263" s="405"/>
    </row>
    <row r="264" spans="1:19" hidden="1" x14ac:dyDescent="0.25">
      <c r="A264" s="30">
        <v>6421</v>
      </c>
      <c r="B264" s="41" t="s">
        <v>256</v>
      </c>
      <c r="C264" s="190">
        <f t="shared" si="238"/>
        <v>0</v>
      </c>
      <c r="D264" s="265">
        <v>0</v>
      </c>
      <c r="E264" s="43"/>
      <c r="F264" s="88">
        <f t="shared" ref="F264:F267" si="263">D264+E264</f>
        <v>0</v>
      </c>
      <c r="G264" s="230"/>
      <c r="H264" s="43"/>
      <c r="I264" s="155">
        <f t="shared" ref="I264:I267" si="264">G264+H264</f>
        <v>0</v>
      </c>
      <c r="J264" s="265">
        <v>0</v>
      </c>
      <c r="K264" s="43"/>
      <c r="L264" s="88">
        <f t="shared" ref="L264:L267" si="265">J264+K264</f>
        <v>0</v>
      </c>
      <c r="M264" s="230"/>
      <c r="N264" s="43"/>
      <c r="O264" s="155">
        <f t="shared" ref="O264:O267" si="266">M264+N264</f>
        <v>0</v>
      </c>
      <c r="P264" s="311"/>
      <c r="R264" s="405"/>
      <c r="S264" s="405"/>
    </row>
    <row r="265" spans="1:19" hidden="1" x14ac:dyDescent="0.25">
      <c r="A265" s="30">
        <v>6422</v>
      </c>
      <c r="B265" s="41" t="s">
        <v>257</v>
      </c>
      <c r="C265" s="190">
        <f t="shared" si="238"/>
        <v>0</v>
      </c>
      <c r="D265" s="265">
        <v>0</v>
      </c>
      <c r="E265" s="43"/>
      <c r="F265" s="88">
        <f t="shared" si="263"/>
        <v>0</v>
      </c>
      <c r="G265" s="230"/>
      <c r="H265" s="43"/>
      <c r="I265" s="155">
        <f t="shared" si="264"/>
        <v>0</v>
      </c>
      <c r="J265" s="265">
        <v>0</v>
      </c>
      <c r="K265" s="43"/>
      <c r="L265" s="88">
        <f t="shared" si="265"/>
        <v>0</v>
      </c>
      <c r="M265" s="230"/>
      <c r="N265" s="43"/>
      <c r="O265" s="155">
        <f t="shared" si="266"/>
        <v>0</v>
      </c>
      <c r="P265" s="311"/>
      <c r="R265" s="405"/>
      <c r="S265" s="405"/>
    </row>
    <row r="266" spans="1:19" ht="24" hidden="1" x14ac:dyDescent="0.25">
      <c r="A266" s="30">
        <v>6423</v>
      </c>
      <c r="B266" s="41" t="s">
        <v>258</v>
      </c>
      <c r="C266" s="190">
        <f t="shared" si="238"/>
        <v>0</v>
      </c>
      <c r="D266" s="265">
        <v>0</v>
      </c>
      <c r="E266" s="43"/>
      <c r="F266" s="88">
        <f t="shared" si="263"/>
        <v>0</v>
      </c>
      <c r="G266" s="230"/>
      <c r="H266" s="43"/>
      <c r="I266" s="155">
        <f t="shared" si="264"/>
        <v>0</v>
      </c>
      <c r="J266" s="265">
        <v>0</v>
      </c>
      <c r="K266" s="43"/>
      <c r="L266" s="88">
        <f t="shared" si="265"/>
        <v>0</v>
      </c>
      <c r="M266" s="230"/>
      <c r="N266" s="43"/>
      <c r="O266" s="155">
        <f t="shared" si="266"/>
        <v>0</v>
      </c>
      <c r="P266" s="311"/>
      <c r="R266" s="405"/>
      <c r="S266" s="405"/>
    </row>
    <row r="267" spans="1:19" ht="36" hidden="1" x14ac:dyDescent="0.25">
      <c r="A267" s="30">
        <v>6424</v>
      </c>
      <c r="B267" s="41" t="s">
        <v>259</v>
      </c>
      <c r="C267" s="190">
        <f t="shared" si="238"/>
        <v>0</v>
      </c>
      <c r="D267" s="265">
        <v>0</v>
      </c>
      <c r="E267" s="43"/>
      <c r="F267" s="88">
        <f t="shared" si="263"/>
        <v>0</v>
      </c>
      <c r="G267" s="230"/>
      <c r="H267" s="43"/>
      <c r="I267" s="155">
        <f t="shared" si="264"/>
        <v>0</v>
      </c>
      <c r="J267" s="265">
        <v>0</v>
      </c>
      <c r="K267" s="43"/>
      <c r="L267" s="88">
        <f t="shared" si="265"/>
        <v>0</v>
      </c>
      <c r="M267" s="230"/>
      <c r="N267" s="43"/>
      <c r="O267" s="155">
        <f t="shared" si="266"/>
        <v>0</v>
      </c>
      <c r="P267" s="311"/>
      <c r="R267" s="405"/>
      <c r="S267" s="405"/>
    </row>
    <row r="268" spans="1:19" ht="36" hidden="1" x14ac:dyDescent="0.25">
      <c r="A268" s="95">
        <v>7000</v>
      </c>
      <c r="B268" s="95" t="s">
        <v>260</v>
      </c>
      <c r="C268" s="203">
        <f>SUM(F268,I268,L268,O268)</f>
        <v>0</v>
      </c>
      <c r="D268" s="136">
        <f>SUM(D269,D279)</f>
        <v>0</v>
      </c>
      <c r="E268" s="96">
        <f t="shared" ref="E268" si="267">SUM(E269,E279)</f>
        <v>0</v>
      </c>
      <c r="F268" s="267">
        <f>SUM(F269,F279)</f>
        <v>0</v>
      </c>
      <c r="G268" s="237">
        <f t="shared" ref="G268:N268" si="268">SUM(G269,G279)</f>
        <v>0</v>
      </c>
      <c r="H268" s="96">
        <f t="shared" si="268"/>
        <v>0</v>
      </c>
      <c r="I268" s="279">
        <f t="shared" si="268"/>
        <v>0</v>
      </c>
      <c r="J268" s="136">
        <f>SUM(J269,J279)</f>
        <v>0</v>
      </c>
      <c r="K268" s="96">
        <f t="shared" si="268"/>
        <v>0</v>
      </c>
      <c r="L268" s="267">
        <f t="shared" si="268"/>
        <v>0</v>
      </c>
      <c r="M268" s="237">
        <f t="shared" si="268"/>
        <v>0</v>
      </c>
      <c r="N268" s="96">
        <f t="shared" si="268"/>
        <v>0</v>
      </c>
      <c r="O268" s="162">
        <f>SUM(O269,O279)</f>
        <v>0</v>
      </c>
      <c r="P268" s="445"/>
      <c r="R268" s="405"/>
      <c r="S268" s="405"/>
    </row>
    <row r="269" spans="1:19" ht="24" hidden="1" x14ac:dyDescent="0.25">
      <c r="A269" s="34">
        <v>7200</v>
      </c>
      <c r="B269" s="69" t="s">
        <v>261</v>
      </c>
      <c r="C269" s="188">
        <f t="shared" si="238"/>
        <v>0</v>
      </c>
      <c r="D269" s="127">
        <f>SUM(D270,D271,D274,D275,D278)</f>
        <v>0</v>
      </c>
      <c r="E269" s="36">
        <f t="shared" ref="E269:H269" si="269">SUM(E270,E271,E274,E275,E278)</f>
        <v>0</v>
      </c>
      <c r="F269" s="174">
        <f>SUM(F270,F271,F274,F275,F278)</f>
        <v>0</v>
      </c>
      <c r="G269" s="228">
        <f t="shared" si="269"/>
        <v>0</v>
      </c>
      <c r="H269" s="76">
        <f t="shared" si="269"/>
        <v>0</v>
      </c>
      <c r="I269" s="120">
        <f>SUM(I270,I271,I274,I275,I278)</f>
        <v>0</v>
      </c>
      <c r="J269" s="127">
        <f>SUM(J270,J271,J274,J275,J278)</f>
        <v>0</v>
      </c>
      <c r="K269" s="76">
        <f t="shared" ref="K269" si="270">SUM(K270,K271,K274,K275,K278)</f>
        <v>0</v>
      </c>
      <c r="L269" s="174">
        <f>SUM(L270,L271,L274,L275,L278)</f>
        <v>0</v>
      </c>
      <c r="M269" s="228">
        <f t="shared" ref="M269:N269" si="271">SUM(M270,M271,M274,M275,M278)</f>
        <v>0</v>
      </c>
      <c r="N269" s="36">
        <f t="shared" si="271"/>
        <v>0</v>
      </c>
      <c r="O269" s="121">
        <f>SUM(O270,O271,O274,O275,O278)</f>
        <v>0</v>
      </c>
      <c r="P269" s="440"/>
      <c r="R269" s="405"/>
      <c r="S269" s="405"/>
    </row>
    <row r="270" spans="1:19" ht="24" hidden="1" x14ac:dyDescent="0.25">
      <c r="A270" s="859">
        <v>7210</v>
      </c>
      <c r="B270" s="38" t="s">
        <v>262</v>
      </c>
      <c r="C270" s="189">
        <f t="shared" si="238"/>
        <v>0</v>
      </c>
      <c r="D270" s="264">
        <v>0</v>
      </c>
      <c r="E270" s="40"/>
      <c r="F270" s="89">
        <f>D270+E270</f>
        <v>0</v>
      </c>
      <c r="G270" s="220"/>
      <c r="H270" s="40"/>
      <c r="I270" s="154">
        <f>G270+H270</f>
        <v>0</v>
      </c>
      <c r="J270" s="264">
        <v>0</v>
      </c>
      <c r="K270" s="40"/>
      <c r="L270" s="89">
        <f>J270+K270</f>
        <v>0</v>
      </c>
      <c r="M270" s="220"/>
      <c r="N270" s="40"/>
      <c r="O270" s="154">
        <f>M270+N270</f>
        <v>0</v>
      </c>
      <c r="P270" s="310"/>
      <c r="R270" s="405"/>
      <c r="S270" s="405"/>
    </row>
    <row r="271" spans="1:19" s="94" customFormat="1" ht="36" hidden="1" x14ac:dyDescent="0.25">
      <c r="A271" s="72">
        <v>7220</v>
      </c>
      <c r="B271" s="41" t="s">
        <v>263</v>
      </c>
      <c r="C271" s="190">
        <f t="shared" si="238"/>
        <v>0</v>
      </c>
      <c r="D271" s="129">
        <f>SUM(D272:D273)</f>
        <v>0</v>
      </c>
      <c r="E271" s="73">
        <f t="shared" ref="E271" si="272">SUM(E272:E273)</f>
        <v>0</v>
      </c>
      <c r="F271" s="93">
        <f>SUM(F272:F273)</f>
        <v>0</v>
      </c>
      <c r="G271" s="231">
        <f t="shared" ref="G271:O271" si="273">SUM(G272:G273)</f>
        <v>0</v>
      </c>
      <c r="H271" s="73">
        <f t="shared" si="273"/>
        <v>0</v>
      </c>
      <c r="I271" s="87">
        <f t="shared" si="273"/>
        <v>0</v>
      </c>
      <c r="J271" s="129">
        <f>SUM(J272:J273)</f>
        <v>0</v>
      </c>
      <c r="K271" s="73">
        <f t="shared" si="273"/>
        <v>0</v>
      </c>
      <c r="L271" s="93">
        <f t="shared" si="273"/>
        <v>0</v>
      </c>
      <c r="M271" s="231">
        <f t="shared" si="273"/>
        <v>0</v>
      </c>
      <c r="N271" s="73">
        <f t="shared" si="273"/>
        <v>0</v>
      </c>
      <c r="O271" s="87">
        <f t="shared" si="273"/>
        <v>0</v>
      </c>
      <c r="P271" s="311"/>
      <c r="R271" s="405"/>
      <c r="S271" s="405"/>
    </row>
    <row r="272" spans="1:19" s="94" customFormat="1" ht="36" hidden="1" x14ac:dyDescent="0.25">
      <c r="A272" s="30">
        <v>7221</v>
      </c>
      <c r="B272" s="41" t="s">
        <v>264</v>
      </c>
      <c r="C272" s="190">
        <f t="shared" si="238"/>
        <v>0</v>
      </c>
      <c r="D272" s="265">
        <v>0</v>
      </c>
      <c r="E272" s="43"/>
      <c r="F272" s="88">
        <f t="shared" ref="F272:F274" si="274">D272+E272</f>
        <v>0</v>
      </c>
      <c r="G272" s="230"/>
      <c r="H272" s="43"/>
      <c r="I272" s="155">
        <f t="shared" ref="I272:I274" si="275">G272+H272</f>
        <v>0</v>
      </c>
      <c r="J272" s="265">
        <v>0</v>
      </c>
      <c r="K272" s="43"/>
      <c r="L272" s="88">
        <f t="shared" ref="L272:L274" si="276">J272+K272</f>
        <v>0</v>
      </c>
      <c r="M272" s="230"/>
      <c r="N272" s="43"/>
      <c r="O272" s="155">
        <f t="shared" ref="O272:O274" si="277">M272+N272</f>
        <v>0</v>
      </c>
      <c r="P272" s="311"/>
      <c r="R272" s="405"/>
      <c r="S272" s="405"/>
    </row>
    <row r="273" spans="1:19" s="94" customFormat="1" ht="36" hidden="1" x14ac:dyDescent="0.25">
      <c r="A273" s="30">
        <v>7222</v>
      </c>
      <c r="B273" s="41" t="s">
        <v>265</v>
      </c>
      <c r="C273" s="190">
        <f t="shared" si="238"/>
        <v>0</v>
      </c>
      <c r="D273" s="265">
        <v>0</v>
      </c>
      <c r="E273" s="43"/>
      <c r="F273" s="88">
        <f t="shared" si="274"/>
        <v>0</v>
      </c>
      <c r="G273" s="230"/>
      <c r="H273" s="43"/>
      <c r="I273" s="155">
        <f t="shared" si="275"/>
        <v>0</v>
      </c>
      <c r="J273" s="265">
        <v>0</v>
      </c>
      <c r="K273" s="43"/>
      <c r="L273" s="88">
        <f t="shared" si="276"/>
        <v>0</v>
      </c>
      <c r="M273" s="230"/>
      <c r="N273" s="43"/>
      <c r="O273" s="155">
        <f t="shared" si="277"/>
        <v>0</v>
      </c>
      <c r="P273" s="311"/>
      <c r="R273" s="405"/>
      <c r="S273" s="405"/>
    </row>
    <row r="274" spans="1:19" ht="24" hidden="1" x14ac:dyDescent="0.25">
      <c r="A274" s="72">
        <v>7230</v>
      </c>
      <c r="B274" s="41" t="s">
        <v>308</v>
      </c>
      <c r="C274" s="190">
        <f t="shared" si="238"/>
        <v>0</v>
      </c>
      <c r="D274" s="265">
        <v>0</v>
      </c>
      <c r="E274" s="43"/>
      <c r="F274" s="88">
        <f t="shared" si="274"/>
        <v>0</v>
      </c>
      <c r="G274" s="230"/>
      <c r="H274" s="43"/>
      <c r="I274" s="155">
        <f t="shared" si="275"/>
        <v>0</v>
      </c>
      <c r="J274" s="265">
        <v>0</v>
      </c>
      <c r="K274" s="43"/>
      <c r="L274" s="88">
        <f t="shared" si="276"/>
        <v>0</v>
      </c>
      <c r="M274" s="230"/>
      <c r="N274" s="43"/>
      <c r="O274" s="155">
        <f t="shared" si="277"/>
        <v>0</v>
      </c>
      <c r="P274" s="311"/>
      <c r="R274" s="405"/>
      <c r="S274" s="405"/>
    </row>
    <row r="275" spans="1:19" ht="24" hidden="1" x14ac:dyDescent="0.25">
      <c r="A275" s="72">
        <v>7240</v>
      </c>
      <c r="B275" s="41" t="s">
        <v>266</v>
      </c>
      <c r="C275" s="190">
        <f t="shared" si="238"/>
        <v>0</v>
      </c>
      <c r="D275" s="129">
        <f>SUM(D276:D277)</f>
        <v>0</v>
      </c>
      <c r="E275" s="73">
        <f t="shared" ref="E275" si="278">SUM(E276:E277)</f>
        <v>0</v>
      </c>
      <c r="F275" s="93">
        <f>SUM(F276:F277)</f>
        <v>0</v>
      </c>
      <c r="G275" s="231">
        <f t="shared" ref="G275:O275" si="279">SUM(G276:G277)</f>
        <v>0</v>
      </c>
      <c r="H275" s="73">
        <f t="shared" si="279"/>
        <v>0</v>
      </c>
      <c r="I275" s="87">
        <f t="shared" si="279"/>
        <v>0</v>
      </c>
      <c r="J275" s="129">
        <f>SUM(J276:J277)</f>
        <v>0</v>
      </c>
      <c r="K275" s="73">
        <f t="shared" si="279"/>
        <v>0</v>
      </c>
      <c r="L275" s="93">
        <f t="shared" si="279"/>
        <v>0</v>
      </c>
      <c r="M275" s="231">
        <f t="shared" si="279"/>
        <v>0</v>
      </c>
      <c r="N275" s="73">
        <f t="shared" si="279"/>
        <v>0</v>
      </c>
      <c r="O275" s="87">
        <f t="shared" si="279"/>
        <v>0</v>
      </c>
      <c r="P275" s="311"/>
      <c r="R275" s="405"/>
      <c r="S275" s="405"/>
    </row>
    <row r="276" spans="1:19" ht="48" hidden="1" x14ac:dyDescent="0.25">
      <c r="A276" s="30">
        <v>7245</v>
      </c>
      <c r="B276" s="41" t="s">
        <v>267</v>
      </c>
      <c r="C276" s="190">
        <f t="shared" si="238"/>
        <v>0</v>
      </c>
      <c r="D276" s="265">
        <v>0</v>
      </c>
      <c r="E276" s="43"/>
      <c r="F276" s="88">
        <f t="shared" ref="F276:F278" si="280">D276+E276</f>
        <v>0</v>
      </c>
      <c r="G276" s="230"/>
      <c r="H276" s="43"/>
      <c r="I276" s="155">
        <f t="shared" ref="I276:I278" si="281">G276+H276</f>
        <v>0</v>
      </c>
      <c r="J276" s="265">
        <v>0</v>
      </c>
      <c r="K276" s="43"/>
      <c r="L276" s="88">
        <f t="shared" ref="L276:L278" si="282">J276+K276</f>
        <v>0</v>
      </c>
      <c r="M276" s="230"/>
      <c r="N276" s="43"/>
      <c r="O276" s="155">
        <f t="shared" ref="O276:O278" si="283">M276+N276</f>
        <v>0</v>
      </c>
      <c r="P276" s="311"/>
      <c r="R276" s="405"/>
      <c r="S276" s="405"/>
    </row>
    <row r="277" spans="1:19" ht="96" hidden="1" x14ac:dyDescent="0.25">
      <c r="A277" s="30">
        <v>7246</v>
      </c>
      <c r="B277" s="41" t="s">
        <v>268</v>
      </c>
      <c r="C277" s="190">
        <f t="shared" si="238"/>
        <v>0</v>
      </c>
      <c r="D277" s="265">
        <v>0</v>
      </c>
      <c r="E277" s="43"/>
      <c r="F277" s="88">
        <f t="shared" si="280"/>
        <v>0</v>
      </c>
      <c r="G277" s="230"/>
      <c r="H277" s="43"/>
      <c r="I277" s="155">
        <f t="shared" si="281"/>
        <v>0</v>
      </c>
      <c r="J277" s="265">
        <v>0</v>
      </c>
      <c r="K277" s="43"/>
      <c r="L277" s="88">
        <f t="shared" si="282"/>
        <v>0</v>
      </c>
      <c r="M277" s="230"/>
      <c r="N277" s="43"/>
      <c r="O277" s="155">
        <f t="shared" si="283"/>
        <v>0</v>
      </c>
      <c r="P277" s="311"/>
      <c r="R277" s="405"/>
      <c r="S277" s="405"/>
    </row>
    <row r="278" spans="1:19" ht="24" hidden="1" x14ac:dyDescent="0.25">
      <c r="A278" s="90">
        <v>7260</v>
      </c>
      <c r="B278" s="38" t="s">
        <v>269</v>
      </c>
      <c r="C278" s="189">
        <f t="shared" si="238"/>
        <v>0</v>
      </c>
      <c r="D278" s="264">
        <v>0</v>
      </c>
      <c r="E278" s="40"/>
      <c r="F278" s="89">
        <f t="shared" si="280"/>
        <v>0</v>
      </c>
      <c r="G278" s="220"/>
      <c r="H278" s="40"/>
      <c r="I278" s="154">
        <f t="shared" si="281"/>
        <v>0</v>
      </c>
      <c r="J278" s="264">
        <v>0</v>
      </c>
      <c r="K278" s="40"/>
      <c r="L278" s="89">
        <f t="shared" si="282"/>
        <v>0</v>
      </c>
      <c r="M278" s="220"/>
      <c r="N278" s="40"/>
      <c r="O278" s="154">
        <f t="shared" si="283"/>
        <v>0</v>
      </c>
      <c r="P278" s="310"/>
      <c r="R278" s="405"/>
      <c r="S278" s="405"/>
    </row>
    <row r="279" spans="1:19" hidden="1" x14ac:dyDescent="0.25">
      <c r="A279" s="52">
        <v>7700</v>
      </c>
      <c r="B279" s="103" t="s">
        <v>298</v>
      </c>
      <c r="C279" s="204">
        <f t="shared" si="238"/>
        <v>0</v>
      </c>
      <c r="D279" s="137">
        <f>D280</f>
        <v>0</v>
      </c>
      <c r="E279" s="104">
        <f t="shared" ref="E279:O279" si="284">E280</f>
        <v>0</v>
      </c>
      <c r="F279" s="176">
        <f t="shared" si="284"/>
        <v>0</v>
      </c>
      <c r="G279" s="238">
        <f t="shared" si="284"/>
        <v>0</v>
      </c>
      <c r="H279" s="104">
        <f t="shared" si="284"/>
        <v>0</v>
      </c>
      <c r="I279" s="280">
        <f t="shared" si="284"/>
        <v>0</v>
      </c>
      <c r="J279" s="137">
        <f>J280</f>
        <v>0</v>
      </c>
      <c r="K279" s="104">
        <f t="shared" si="284"/>
        <v>0</v>
      </c>
      <c r="L279" s="176">
        <f t="shared" si="284"/>
        <v>0</v>
      </c>
      <c r="M279" s="238">
        <f t="shared" si="284"/>
        <v>0</v>
      </c>
      <c r="N279" s="104">
        <f t="shared" si="284"/>
        <v>0</v>
      </c>
      <c r="O279" s="280">
        <f t="shared" si="284"/>
        <v>0</v>
      </c>
      <c r="P279" s="441"/>
      <c r="R279" s="405"/>
      <c r="S279" s="405"/>
    </row>
    <row r="280" spans="1:19" hidden="1" x14ac:dyDescent="0.25">
      <c r="A280" s="70">
        <v>7720</v>
      </c>
      <c r="B280" s="38" t="s">
        <v>299</v>
      </c>
      <c r="C280" s="191">
        <f t="shared" si="238"/>
        <v>0</v>
      </c>
      <c r="D280" s="257">
        <v>0</v>
      </c>
      <c r="E280" s="47"/>
      <c r="F280" s="179">
        <f>D280+E280</f>
        <v>0</v>
      </c>
      <c r="G280" s="239"/>
      <c r="H280" s="47"/>
      <c r="I280" s="163">
        <f>G280+H280</f>
        <v>0</v>
      </c>
      <c r="J280" s="257">
        <v>0</v>
      </c>
      <c r="K280" s="47"/>
      <c r="L280" s="179">
        <f>J280+K280</f>
        <v>0</v>
      </c>
      <c r="M280" s="239"/>
      <c r="N280" s="47"/>
      <c r="O280" s="163">
        <f>M280+N280</f>
        <v>0</v>
      </c>
      <c r="P280" s="323"/>
      <c r="R280" s="405"/>
      <c r="S280" s="405"/>
    </row>
    <row r="281" spans="1:19" hidden="1" x14ac:dyDescent="0.25">
      <c r="A281" s="92"/>
      <c r="B281" s="41" t="s">
        <v>270</v>
      </c>
      <c r="C281" s="190">
        <f t="shared" si="238"/>
        <v>0</v>
      </c>
      <c r="D281" s="129">
        <f>SUM(D282:D283)</f>
        <v>0</v>
      </c>
      <c r="E281" s="73">
        <f t="shared" ref="E281" si="285">SUM(E282:E283)</f>
        <v>0</v>
      </c>
      <c r="F281" s="93">
        <f>SUM(F282:F283)</f>
        <v>0</v>
      </c>
      <c r="G281" s="231">
        <f t="shared" ref="G281:O281" si="286">SUM(G282:G283)</f>
        <v>0</v>
      </c>
      <c r="H281" s="73">
        <f t="shared" si="286"/>
        <v>0</v>
      </c>
      <c r="I281" s="87">
        <f t="shared" si="286"/>
        <v>0</v>
      </c>
      <c r="J281" s="129">
        <f>SUM(J282:J283)</f>
        <v>0</v>
      </c>
      <c r="K281" s="73">
        <f t="shared" si="286"/>
        <v>0</v>
      </c>
      <c r="L281" s="93">
        <f t="shared" si="286"/>
        <v>0</v>
      </c>
      <c r="M281" s="231">
        <f t="shared" si="286"/>
        <v>0</v>
      </c>
      <c r="N281" s="73">
        <f t="shared" si="286"/>
        <v>0</v>
      </c>
      <c r="O281" s="87">
        <f t="shared" si="286"/>
        <v>0</v>
      </c>
      <c r="P281" s="311"/>
      <c r="R281" s="405"/>
      <c r="S281" s="405"/>
    </row>
    <row r="282" spans="1:19" hidden="1" x14ac:dyDescent="0.25">
      <c r="A282" s="92" t="s">
        <v>271</v>
      </c>
      <c r="B282" s="30" t="s">
        <v>272</v>
      </c>
      <c r="C282" s="190">
        <f t="shared" si="238"/>
        <v>0</v>
      </c>
      <c r="D282" s="265"/>
      <c r="E282" s="43"/>
      <c r="F282" s="88">
        <f>E282+D282</f>
        <v>0</v>
      </c>
      <c r="G282" s="230"/>
      <c r="H282" s="43"/>
      <c r="I282" s="155">
        <f>H282+G282</f>
        <v>0</v>
      </c>
      <c r="J282" s="265"/>
      <c r="K282" s="43"/>
      <c r="L282" s="88">
        <f>K282+J282</f>
        <v>0</v>
      </c>
      <c r="M282" s="230"/>
      <c r="N282" s="43"/>
      <c r="O282" s="155">
        <f>N282+M282</f>
        <v>0</v>
      </c>
      <c r="P282" s="311"/>
      <c r="R282" s="405"/>
      <c r="S282" s="405"/>
    </row>
    <row r="283" spans="1:19" ht="24" hidden="1" x14ac:dyDescent="0.25">
      <c r="A283" s="92" t="s">
        <v>273</v>
      </c>
      <c r="B283" s="97" t="s">
        <v>274</v>
      </c>
      <c r="C283" s="189">
        <f t="shared" si="238"/>
        <v>0</v>
      </c>
      <c r="D283" s="264"/>
      <c r="E283" s="40"/>
      <c r="F283" s="89">
        <f>E283+D283</f>
        <v>0</v>
      </c>
      <c r="G283" s="220"/>
      <c r="H283" s="40"/>
      <c r="I283" s="154">
        <f>H283+G283</f>
        <v>0</v>
      </c>
      <c r="J283" s="264"/>
      <c r="K283" s="40"/>
      <c r="L283" s="89">
        <f>K283+J283</f>
        <v>0</v>
      </c>
      <c r="M283" s="220"/>
      <c r="N283" s="40"/>
      <c r="O283" s="154">
        <f>N283+M283</f>
        <v>0</v>
      </c>
      <c r="P283" s="310"/>
      <c r="R283" s="405"/>
      <c r="S283" s="405"/>
    </row>
    <row r="284" spans="1:19" ht="15.75" thickBot="1" x14ac:dyDescent="0.3">
      <c r="A284" s="108"/>
      <c r="B284" s="108" t="s">
        <v>275</v>
      </c>
      <c r="C284" s="205">
        <f t="shared" si="238"/>
        <v>367897</v>
      </c>
      <c r="D284" s="138">
        <f>SUM(D281,D268,D229,D194,D186,D172,D74,D52)</f>
        <v>357496</v>
      </c>
      <c r="E284" s="109">
        <f t="shared" ref="E284:O284" si="287">SUM(E281,E268,E229,E194,E186,E172,E74,E52)</f>
        <v>8501</v>
      </c>
      <c r="F284" s="446">
        <f t="shared" si="287"/>
        <v>365997</v>
      </c>
      <c r="G284" s="240">
        <f t="shared" si="287"/>
        <v>0</v>
      </c>
      <c r="H284" s="109">
        <f t="shared" si="287"/>
        <v>0</v>
      </c>
      <c r="I284" s="281">
        <f t="shared" si="287"/>
        <v>0</v>
      </c>
      <c r="J284" s="138">
        <f>SUM(J281,J268,J229,J194,J186,J172,J74,J52)</f>
        <v>1900</v>
      </c>
      <c r="K284" s="109">
        <f t="shared" si="287"/>
        <v>0</v>
      </c>
      <c r="L284" s="446">
        <f t="shared" si="287"/>
        <v>1900</v>
      </c>
      <c r="M284" s="240">
        <f t="shared" si="287"/>
        <v>0</v>
      </c>
      <c r="N284" s="109">
        <f t="shared" si="287"/>
        <v>0</v>
      </c>
      <c r="O284" s="281">
        <f t="shared" si="287"/>
        <v>0</v>
      </c>
      <c r="P284" s="447"/>
      <c r="Q284" s="517"/>
      <c r="R284" s="405"/>
      <c r="S284" s="405"/>
    </row>
    <row r="285" spans="1:19" s="19" customFormat="1" ht="13.5" hidden="1" thickTop="1" thickBot="1" x14ac:dyDescent="0.3">
      <c r="A285" s="881" t="s">
        <v>276</v>
      </c>
      <c r="B285" s="882"/>
      <c r="C285" s="206">
        <f t="shared" si="238"/>
        <v>0</v>
      </c>
      <c r="D285" s="139">
        <f>SUM(D24,D25,D41,D42)-D50</f>
        <v>0</v>
      </c>
      <c r="E285" s="111">
        <f t="shared" ref="E285" si="288">SUM(E24,E25,E41)-E50</f>
        <v>0</v>
      </c>
      <c r="F285" s="112">
        <f>SUM(F24,F25,F41)-F50</f>
        <v>0</v>
      </c>
      <c r="G285" s="241">
        <f>SUM(G24,G42)-G50</f>
        <v>0</v>
      </c>
      <c r="H285" s="111">
        <f t="shared" ref="H285:I285" si="289">SUM(H24,H42)-H50</f>
        <v>0</v>
      </c>
      <c r="I285" s="123">
        <f t="shared" si="289"/>
        <v>0</v>
      </c>
      <c r="J285" s="139">
        <f>(J26+J42)-J50</f>
        <v>0</v>
      </c>
      <c r="K285" s="111">
        <f t="shared" ref="K285:L285" si="290">(K26+K42)-K50</f>
        <v>0</v>
      </c>
      <c r="L285" s="112">
        <f t="shared" si="290"/>
        <v>0</v>
      </c>
      <c r="M285" s="241">
        <f>SUM(M44)-M50</f>
        <v>0</v>
      </c>
      <c r="N285" s="111">
        <f t="shared" ref="N285:O285" si="291">SUM(N44)-N50</f>
        <v>0</v>
      </c>
      <c r="O285" s="123">
        <f t="shared" si="291"/>
        <v>0</v>
      </c>
      <c r="P285" s="327"/>
      <c r="R285" s="405"/>
      <c r="S285" s="405"/>
    </row>
    <row r="286" spans="1:19" s="19" customFormat="1" ht="12.75" hidden="1" thickTop="1" x14ac:dyDescent="0.25">
      <c r="A286" s="883" t="s">
        <v>277</v>
      </c>
      <c r="B286" s="884"/>
      <c r="C286" s="207">
        <f t="shared" si="238"/>
        <v>0</v>
      </c>
      <c r="D286" s="140">
        <f>SUM(D287,D288)-D295+D296</f>
        <v>0</v>
      </c>
      <c r="E286" s="101">
        <f t="shared" ref="E286:O286" si="292">SUM(E287,E288)-E295+E296</f>
        <v>0</v>
      </c>
      <c r="F286" s="107">
        <f t="shared" si="292"/>
        <v>0</v>
      </c>
      <c r="G286" s="242">
        <f t="shared" si="292"/>
        <v>0</v>
      </c>
      <c r="H286" s="101">
        <f t="shared" si="292"/>
        <v>0</v>
      </c>
      <c r="I286" s="110">
        <f t="shared" si="292"/>
        <v>0</v>
      </c>
      <c r="J286" s="140">
        <f>SUM(J287,J288)-J295+J296</f>
        <v>0</v>
      </c>
      <c r="K286" s="101">
        <f t="shared" si="292"/>
        <v>0</v>
      </c>
      <c r="L286" s="107">
        <f t="shared" si="292"/>
        <v>0</v>
      </c>
      <c r="M286" s="242">
        <f t="shared" si="292"/>
        <v>0</v>
      </c>
      <c r="N286" s="101">
        <f t="shared" si="292"/>
        <v>0</v>
      </c>
      <c r="O286" s="110">
        <f t="shared" si="292"/>
        <v>0</v>
      </c>
      <c r="P286" s="448"/>
      <c r="R286" s="405"/>
      <c r="S286" s="405"/>
    </row>
    <row r="287" spans="1:19" s="19" customFormat="1" ht="13.5" hidden="1" thickTop="1" thickBot="1" x14ac:dyDescent="0.3">
      <c r="A287" s="60" t="s">
        <v>278</v>
      </c>
      <c r="B287" s="60" t="s">
        <v>279</v>
      </c>
      <c r="C287" s="197">
        <f t="shared" si="238"/>
        <v>0</v>
      </c>
      <c r="D287" s="131">
        <f>D21-D281</f>
        <v>0</v>
      </c>
      <c r="E287" s="61">
        <f t="shared" ref="E287:O287" si="293">E21-E281</f>
        <v>0</v>
      </c>
      <c r="F287" s="168">
        <f t="shared" si="293"/>
        <v>0</v>
      </c>
      <c r="G287" s="224">
        <f t="shared" si="293"/>
        <v>0</v>
      </c>
      <c r="H287" s="61">
        <f t="shared" si="293"/>
        <v>0</v>
      </c>
      <c r="I287" s="114">
        <f t="shared" si="293"/>
        <v>0</v>
      </c>
      <c r="J287" s="131">
        <f>J21-J281</f>
        <v>0</v>
      </c>
      <c r="K287" s="61">
        <f t="shared" si="293"/>
        <v>0</v>
      </c>
      <c r="L287" s="168">
        <f t="shared" si="293"/>
        <v>0</v>
      </c>
      <c r="M287" s="224">
        <f t="shared" si="293"/>
        <v>0</v>
      </c>
      <c r="N287" s="61">
        <f t="shared" si="293"/>
        <v>0</v>
      </c>
      <c r="O287" s="114">
        <f t="shared" si="293"/>
        <v>0</v>
      </c>
      <c r="P287" s="435"/>
      <c r="R287" s="405"/>
      <c r="S287" s="405"/>
    </row>
    <row r="288" spans="1:19" s="19" customFormat="1" ht="12.75" hidden="1" thickTop="1" x14ac:dyDescent="0.25">
      <c r="A288" s="113" t="s">
        <v>280</v>
      </c>
      <c r="B288" s="113" t="s">
        <v>281</v>
      </c>
      <c r="C288" s="207">
        <f t="shared" si="238"/>
        <v>0</v>
      </c>
      <c r="D288" s="140">
        <f>SUM(D289,D291,D293)-SUM(D290,D292,D294)</f>
        <v>0</v>
      </c>
      <c r="E288" s="101">
        <f t="shared" ref="E288:O288" si="294">SUM(E289,E291,E293)-SUM(E290,E292,E294)</f>
        <v>0</v>
      </c>
      <c r="F288" s="107">
        <f t="shared" si="294"/>
        <v>0</v>
      </c>
      <c r="G288" s="242">
        <f t="shared" si="294"/>
        <v>0</v>
      </c>
      <c r="H288" s="101">
        <f t="shared" si="294"/>
        <v>0</v>
      </c>
      <c r="I288" s="110">
        <f t="shared" si="294"/>
        <v>0</v>
      </c>
      <c r="J288" s="140">
        <f>SUM(J289,J291,J293)-SUM(J290,J292,J294)</f>
        <v>0</v>
      </c>
      <c r="K288" s="101">
        <f t="shared" si="294"/>
        <v>0</v>
      </c>
      <c r="L288" s="107">
        <f t="shared" si="294"/>
        <v>0</v>
      </c>
      <c r="M288" s="242">
        <f t="shared" si="294"/>
        <v>0</v>
      </c>
      <c r="N288" s="101">
        <f t="shared" si="294"/>
        <v>0</v>
      </c>
      <c r="O288" s="110">
        <f t="shared" si="294"/>
        <v>0</v>
      </c>
      <c r="P288" s="448"/>
      <c r="R288" s="405"/>
      <c r="S288" s="405"/>
    </row>
    <row r="289" spans="1:22" ht="15.75" hidden="1" thickTop="1" x14ac:dyDescent="0.25">
      <c r="A289" s="98" t="s">
        <v>282</v>
      </c>
      <c r="B289" s="57" t="s">
        <v>283</v>
      </c>
      <c r="C289" s="191">
        <f t="shared" si="238"/>
        <v>0</v>
      </c>
      <c r="D289" s="257"/>
      <c r="E289" s="47"/>
      <c r="F289" s="179">
        <f t="shared" ref="F289:F296" si="295">E289+D289</f>
        <v>0</v>
      </c>
      <c r="G289" s="239"/>
      <c r="H289" s="47"/>
      <c r="I289" s="163">
        <f t="shared" ref="I289:I296" si="296">H289+G289</f>
        <v>0</v>
      </c>
      <c r="J289" s="257"/>
      <c r="K289" s="47"/>
      <c r="L289" s="179">
        <f t="shared" ref="L289:L296" si="297">K289+J289</f>
        <v>0</v>
      </c>
      <c r="M289" s="239"/>
      <c r="N289" s="47"/>
      <c r="O289" s="163">
        <f t="shared" ref="O289:O296" si="298">N289+M289</f>
        <v>0</v>
      </c>
      <c r="P289" s="323"/>
      <c r="R289" s="405"/>
      <c r="S289" s="405"/>
    </row>
    <row r="290" spans="1:22" ht="24.75" hidden="1" thickTop="1" x14ac:dyDescent="0.25">
      <c r="A290" s="92" t="s">
        <v>284</v>
      </c>
      <c r="B290" s="29" t="s">
        <v>285</v>
      </c>
      <c r="C290" s="190">
        <f t="shared" si="238"/>
        <v>0</v>
      </c>
      <c r="D290" s="265"/>
      <c r="E290" s="43"/>
      <c r="F290" s="88">
        <f t="shared" si="295"/>
        <v>0</v>
      </c>
      <c r="G290" s="230"/>
      <c r="H290" s="43"/>
      <c r="I290" s="155">
        <f t="shared" si="296"/>
        <v>0</v>
      </c>
      <c r="J290" s="265"/>
      <c r="K290" s="43"/>
      <c r="L290" s="88">
        <f t="shared" si="297"/>
        <v>0</v>
      </c>
      <c r="M290" s="230"/>
      <c r="N290" s="43"/>
      <c r="O290" s="155">
        <f t="shared" si="298"/>
        <v>0</v>
      </c>
      <c r="P290" s="311"/>
      <c r="R290" s="405"/>
      <c r="S290" s="405"/>
    </row>
    <row r="291" spans="1:22" ht="15.75" hidden="1" thickTop="1" x14ac:dyDescent="0.25">
      <c r="A291" s="92" t="s">
        <v>286</v>
      </c>
      <c r="B291" s="29" t="s">
        <v>287</v>
      </c>
      <c r="C291" s="190">
        <f t="shared" si="238"/>
        <v>0</v>
      </c>
      <c r="D291" s="265"/>
      <c r="E291" s="43"/>
      <c r="F291" s="88">
        <f t="shared" si="295"/>
        <v>0</v>
      </c>
      <c r="G291" s="230"/>
      <c r="H291" s="43"/>
      <c r="I291" s="155">
        <f t="shared" si="296"/>
        <v>0</v>
      </c>
      <c r="J291" s="265"/>
      <c r="K291" s="43"/>
      <c r="L291" s="88">
        <f t="shared" si="297"/>
        <v>0</v>
      </c>
      <c r="M291" s="230"/>
      <c r="N291" s="43"/>
      <c r="O291" s="155">
        <f t="shared" si="298"/>
        <v>0</v>
      </c>
      <c r="P291" s="311"/>
      <c r="R291" s="405"/>
      <c r="S291" s="405"/>
    </row>
    <row r="292" spans="1:22" ht="24.75" hidden="1" thickTop="1" x14ac:dyDescent="0.25">
      <c r="A292" s="92" t="s">
        <v>288</v>
      </c>
      <c r="B292" s="29" t="s">
        <v>289</v>
      </c>
      <c r="C292" s="190">
        <f>SUM(F292,I292,L292,O292)</f>
        <v>0</v>
      </c>
      <c r="D292" s="265"/>
      <c r="E292" s="43"/>
      <c r="F292" s="88">
        <f t="shared" si="295"/>
        <v>0</v>
      </c>
      <c r="G292" s="230"/>
      <c r="H292" s="43"/>
      <c r="I292" s="155">
        <f t="shared" si="296"/>
        <v>0</v>
      </c>
      <c r="J292" s="265"/>
      <c r="K292" s="43"/>
      <c r="L292" s="88">
        <f t="shared" si="297"/>
        <v>0</v>
      </c>
      <c r="M292" s="230"/>
      <c r="N292" s="43"/>
      <c r="O292" s="155">
        <f t="shared" si="298"/>
        <v>0</v>
      </c>
      <c r="P292" s="311"/>
      <c r="R292" s="405"/>
      <c r="S292" s="405"/>
    </row>
    <row r="293" spans="1:22" ht="15.75" hidden="1" thickTop="1" x14ac:dyDescent="0.25">
      <c r="A293" s="92" t="s">
        <v>290</v>
      </c>
      <c r="B293" s="29" t="s">
        <v>291</v>
      </c>
      <c r="C293" s="190">
        <f t="shared" si="238"/>
        <v>0</v>
      </c>
      <c r="D293" s="265"/>
      <c r="E293" s="43"/>
      <c r="F293" s="88">
        <f t="shared" si="295"/>
        <v>0</v>
      </c>
      <c r="G293" s="230"/>
      <c r="H293" s="43"/>
      <c r="I293" s="155">
        <f t="shared" si="296"/>
        <v>0</v>
      </c>
      <c r="J293" s="265"/>
      <c r="K293" s="43"/>
      <c r="L293" s="88">
        <f t="shared" si="297"/>
        <v>0</v>
      </c>
      <c r="M293" s="230"/>
      <c r="N293" s="43"/>
      <c r="O293" s="155">
        <f t="shared" si="298"/>
        <v>0</v>
      </c>
      <c r="P293" s="311"/>
      <c r="R293" s="405"/>
      <c r="S293" s="405"/>
    </row>
    <row r="294" spans="1:22" ht="24.75" hidden="1" thickTop="1" x14ac:dyDescent="0.25">
      <c r="A294" s="99" t="s">
        <v>292</v>
      </c>
      <c r="B294" s="100" t="s">
        <v>293</v>
      </c>
      <c r="C294" s="201">
        <f t="shared" si="238"/>
        <v>0</v>
      </c>
      <c r="D294" s="266"/>
      <c r="E294" s="80"/>
      <c r="F294" s="178">
        <f t="shared" si="295"/>
        <v>0</v>
      </c>
      <c r="G294" s="235"/>
      <c r="H294" s="80"/>
      <c r="I294" s="160">
        <f t="shared" si="296"/>
        <v>0</v>
      </c>
      <c r="J294" s="266"/>
      <c r="K294" s="80"/>
      <c r="L294" s="178">
        <f t="shared" si="297"/>
        <v>0</v>
      </c>
      <c r="M294" s="235"/>
      <c r="N294" s="80"/>
      <c r="O294" s="160">
        <f t="shared" si="298"/>
        <v>0</v>
      </c>
      <c r="P294" s="320"/>
      <c r="R294" s="405"/>
      <c r="S294" s="405"/>
    </row>
    <row r="295" spans="1:22" s="19" customFormat="1" ht="13.5" hidden="1" thickTop="1" thickBot="1" x14ac:dyDescent="0.3">
      <c r="A295" s="115" t="s">
        <v>294</v>
      </c>
      <c r="B295" s="115" t="s">
        <v>295</v>
      </c>
      <c r="C295" s="206">
        <f t="shared" si="238"/>
        <v>0</v>
      </c>
      <c r="D295" s="268"/>
      <c r="E295" s="116"/>
      <c r="F295" s="180">
        <f t="shared" si="295"/>
        <v>0</v>
      </c>
      <c r="G295" s="243"/>
      <c r="H295" s="116"/>
      <c r="I295" s="164">
        <f t="shared" si="296"/>
        <v>0</v>
      </c>
      <c r="J295" s="268"/>
      <c r="K295" s="116"/>
      <c r="L295" s="180">
        <f t="shared" si="297"/>
        <v>0</v>
      </c>
      <c r="M295" s="243"/>
      <c r="N295" s="116"/>
      <c r="O295" s="164">
        <f t="shared" si="298"/>
        <v>0</v>
      </c>
      <c r="P295" s="327"/>
      <c r="R295" s="405"/>
      <c r="S295" s="405"/>
    </row>
    <row r="296" spans="1:22" s="19" customFormat="1" ht="48.75" hidden="1" thickTop="1" x14ac:dyDescent="0.25">
      <c r="A296" s="113" t="s">
        <v>296</v>
      </c>
      <c r="B296" s="102" t="s">
        <v>297</v>
      </c>
      <c r="C296" s="207">
        <f>SUM(F296,I296,L296,O296)</f>
        <v>0</v>
      </c>
      <c r="D296" s="269"/>
      <c r="E296" s="449"/>
      <c r="F296" s="177">
        <f t="shared" si="295"/>
        <v>0</v>
      </c>
      <c r="G296" s="234"/>
      <c r="H296" s="76"/>
      <c r="I296" s="157">
        <f t="shared" si="296"/>
        <v>0</v>
      </c>
      <c r="J296" s="249"/>
      <c r="K296" s="76"/>
      <c r="L296" s="177">
        <f t="shared" si="297"/>
        <v>0</v>
      </c>
      <c r="M296" s="234"/>
      <c r="N296" s="76"/>
      <c r="O296" s="157">
        <f t="shared" si="298"/>
        <v>0</v>
      </c>
      <c r="P296" s="317"/>
      <c r="R296" s="405"/>
      <c r="S296" s="405"/>
    </row>
    <row r="297" spans="1:22" customFormat="1" ht="15.75" thickTop="1" x14ac:dyDescent="0.25">
      <c r="A297" s="1"/>
      <c r="B297" s="1"/>
      <c r="C297" s="1"/>
      <c r="D297" s="1"/>
      <c r="E297" s="1"/>
      <c r="F297" s="1"/>
      <c r="G297" s="1"/>
      <c r="H297" s="1"/>
      <c r="I297" s="1"/>
      <c r="J297" s="1"/>
      <c r="K297" s="1"/>
      <c r="L297" s="1"/>
      <c r="M297" s="1"/>
      <c r="N297" s="1"/>
      <c r="O297" s="1"/>
      <c r="P297" s="1"/>
      <c r="R297" s="1"/>
      <c r="S297" s="1"/>
      <c r="T297" s="1"/>
      <c r="U297" s="1"/>
      <c r="V297" s="1"/>
    </row>
    <row r="298" spans="1:22" customFormat="1" x14ac:dyDescent="0.25">
      <c r="A298" s="1"/>
      <c r="B298" s="1"/>
      <c r="C298" s="1"/>
      <c r="D298" s="1"/>
      <c r="E298" s="1"/>
      <c r="F298" s="1"/>
      <c r="G298" s="1"/>
      <c r="H298" s="1"/>
      <c r="I298" s="1"/>
      <c r="J298" s="1"/>
      <c r="K298" s="1"/>
      <c r="L298" s="1"/>
      <c r="M298" s="1"/>
      <c r="N298" s="1"/>
      <c r="O298" s="1"/>
      <c r="P298" s="1"/>
      <c r="R298" s="1"/>
      <c r="S298" s="1"/>
      <c r="T298" s="1"/>
      <c r="U298" s="1"/>
      <c r="V298" s="1"/>
    </row>
    <row r="299" spans="1:22" customFormat="1" x14ac:dyDescent="0.25">
      <c r="A299" s="1"/>
      <c r="B299" s="1"/>
      <c r="C299" s="1"/>
      <c r="D299" s="1"/>
      <c r="E299" s="1"/>
      <c r="F299" s="1"/>
      <c r="G299" s="1"/>
      <c r="H299" s="1"/>
      <c r="I299" s="1"/>
      <c r="J299" s="1"/>
      <c r="K299" s="1"/>
      <c r="L299" s="1"/>
      <c r="M299" s="1"/>
      <c r="N299" s="1"/>
      <c r="O299" s="1"/>
      <c r="P299" s="1"/>
      <c r="R299" s="1"/>
      <c r="S299" s="1"/>
      <c r="T299" s="1"/>
      <c r="U299" s="1"/>
      <c r="V299" s="1"/>
    </row>
    <row r="300" spans="1:22" customFormat="1" x14ac:dyDescent="0.25">
      <c r="A300" s="1"/>
      <c r="B300" s="1"/>
      <c r="C300" s="1"/>
      <c r="D300" s="1"/>
      <c r="E300" s="1"/>
      <c r="F300" s="1"/>
      <c r="G300" s="1"/>
      <c r="H300" s="1"/>
      <c r="I300" s="1"/>
      <c r="J300" s="1"/>
      <c r="K300" s="1"/>
      <c r="L300" s="1"/>
      <c r="M300" s="1"/>
      <c r="N300" s="1"/>
      <c r="O300" s="1"/>
      <c r="P300" s="1"/>
      <c r="R300" s="1"/>
      <c r="S300" s="1"/>
      <c r="T300" s="1"/>
      <c r="U300" s="1"/>
      <c r="V300" s="1"/>
    </row>
    <row r="301" spans="1:22" customFormat="1" x14ac:dyDescent="0.25">
      <c r="A301" s="1"/>
      <c r="B301" s="1"/>
      <c r="C301" s="1"/>
      <c r="D301" s="1"/>
      <c r="E301" s="1"/>
      <c r="F301" s="1"/>
      <c r="G301" s="1"/>
      <c r="H301" s="1"/>
      <c r="I301" s="1"/>
      <c r="J301" s="1"/>
      <c r="K301" s="1"/>
      <c r="L301" s="1"/>
      <c r="M301" s="1"/>
      <c r="N301" s="1"/>
      <c r="O301" s="1"/>
      <c r="P301" s="1"/>
      <c r="R301" s="1"/>
      <c r="S301" s="1"/>
      <c r="T301" s="1"/>
      <c r="U301" s="1"/>
      <c r="V301" s="1"/>
    </row>
    <row r="302" spans="1:22" customFormat="1" x14ac:dyDescent="0.25">
      <c r="A302" s="1"/>
      <c r="B302" s="1"/>
      <c r="C302" s="1"/>
      <c r="D302" s="1"/>
      <c r="E302" s="1"/>
      <c r="F302" s="1"/>
      <c r="G302" s="1"/>
      <c r="H302" s="1"/>
      <c r="I302" s="1"/>
      <c r="J302" s="1"/>
      <c r="K302" s="1"/>
      <c r="L302" s="1"/>
      <c r="M302" s="1"/>
      <c r="N302" s="1"/>
      <c r="O302" s="1"/>
      <c r="P302" s="1"/>
      <c r="R302" s="1"/>
      <c r="S302" s="1"/>
      <c r="T302" s="1"/>
      <c r="U302" s="1"/>
      <c r="V302" s="1"/>
    </row>
    <row r="303" spans="1:22" customFormat="1" x14ac:dyDescent="0.25">
      <c r="A303" s="1"/>
      <c r="B303" s="1"/>
      <c r="C303" s="1"/>
      <c r="D303" s="1"/>
      <c r="E303" s="1"/>
      <c r="F303" s="1"/>
      <c r="G303" s="1"/>
      <c r="H303" s="1"/>
      <c r="I303" s="1"/>
      <c r="J303" s="1"/>
      <c r="K303" s="1"/>
      <c r="L303" s="1"/>
      <c r="M303" s="1"/>
      <c r="N303" s="1"/>
      <c r="O303" s="1"/>
      <c r="P303" s="1"/>
      <c r="R303" s="1"/>
      <c r="S303" s="1"/>
      <c r="T303" s="1"/>
      <c r="U303" s="1"/>
      <c r="V303" s="1"/>
    </row>
    <row r="304" spans="1:22" customFormat="1" x14ac:dyDescent="0.25">
      <c r="A304" s="1"/>
      <c r="B304" s="1"/>
      <c r="C304" s="1"/>
      <c r="D304" s="1"/>
      <c r="E304" s="1"/>
      <c r="F304" s="1"/>
      <c r="G304" s="1"/>
      <c r="H304" s="1"/>
      <c r="I304" s="1"/>
      <c r="J304" s="1"/>
      <c r="K304" s="1"/>
      <c r="L304" s="1"/>
      <c r="M304" s="1"/>
      <c r="N304" s="1"/>
      <c r="O304" s="1"/>
      <c r="P304" s="1"/>
      <c r="R304" s="1"/>
      <c r="S304" s="1"/>
      <c r="T304" s="1"/>
      <c r="U304" s="1"/>
      <c r="V304" s="1"/>
    </row>
    <row r="305" spans="1:22" customFormat="1" x14ac:dyDescent="0.25">
      <c r="A305" s="1"/>
      <c r="B305" s="1"/>
      <c r="C305" s="1"/>
      <c r="D305" s="1"/>
      <c r="E305" s="1"/>
      <c r="F305" s="1"/>
      <c r="G305" s="1"/>
      <c r="H305" s="1"/>
      <c r="I305" s="1"/>
      <c r="J305" s="1"/>
      <c r="K305" s="1"/>
      <c r="L305" s="1"/>
      <c r="M305" s="1"/>
      <c r="N305" s="1"/>
      <c r="O305" s="1"/>
      <c r="P305" s="1"/>
      <c r="R305" s="1"/>
      <c r="S305" s="1"/>
      <c r="T305" s="1"/>
      <c r="U305" s="1"/>
      <c r="V305" s="1"/>
    </row>
    <row r="306" spans="1:22" customFormat="1" x14ac:dyDescent="0.25">
      <c r="A306" s="1"/>
      <c r="B306" s="1"/>
      <c r="C306" s="1"/>
      <c r="D306" s="1"/>
      <c r="E306" s="1"/>
      <c r="F306" s="1"/>
      <c r="G306" s="1"/>
      <c r="H306" s="1"/>
      <c r="I306" s="1"/>
      <c r="J306" s="1"/>
      <c r="K306" s="1"/>
      <c r="L306" s="1"/>
      <c r="M306" s="1"/>
      <c r="N306" s="1"/>
      <c r="O306" s="1"/>
      <c r="P306" s="1"/>
      <c r="R306" s="1"/>
      <c r="S306" s="1"/>
      <c r="T306" s="1"/>
      <c r="U306" s="1"/>
      <c r="V306" s="1"/>
    </row>
    <row r="307" spans="1:22" customFormat="1" x14ac:dyDescent="0.25">
      <c r="A307" s="1"/>
      <c r="B307" s="1"/>
      <c r="C307" s="1"/>
      <c r="D307" s="1"/>
      <c r="E307" s="1"/>
      <c r="F307" s="1"/>
      <c r="G307" s="1"/>
      <c r="H307" s="1"/>
      <c r="I307" s="1"/>
      <c r="J307" s="1"/>
      <c r="K307" s="1"/>
      <c r="L307" s="1"/>
      <c r="M307" s="1"/>
      <c r="N307" s="1"/>
      <c r="O307" s="1"/>
      <c r="P307" s="1"/>
      <c r="R307" s="1"/>
      <c r="S307" s="1"/>
      <c r="T307" s="1"/>
      <c r="U307" s="1"/>
      <c r="V307" s="1"/>
    </row>
    <row r="308" spans="1:22" customFormat="1" x14ac:dyDescent="0.25">
      <c r="A308" s="1"/>
      <c r="B308" s="1"/>
      <c r="C308" s="1"/>
      <c r="D308" s="1"/>
      <c r="E308" s="1"/>
      <c r="F308" s="1"/>
      <c r="G308" s="1"/>
      <c r="H308" s="1"/>
      <c r="I308" s="1"/>
      <c r="J308" s="1"/>
      <c r="K308" s="1"/>
      <c r="L308" s="1"/>
      <c r="M308" s="1"/>
      <c r="N308" s="1"/>
      <c r="O308" s="1"/>
      <c r="P308" s="1"/>
      <c r="R308" s="1"/>
      <c r="S308" s="1"/>
      <c r="T308" s="1"/>
      <c r="U308" s="1"/>
      <c r="V308" s="1"/>
    </row>
    <row r="309" spans="1:22" customFormat="1" x14ac:dyDescent="0.25">
      <c r="A309" s="1"/>
      <c r="B309" s="1"/>
      <c r="C309" s="1"/>
      <c r="D309" s="1"/>
      <c r="E309" s="1"/>
      <c r="F309" s="1"/>
      <c r="G309" s="1"/>
      <c r="H309" s="1"/>
      <c r="I309" s="1"/>
      <c r="J309" s="1"/>
      <c r="K309" s="1"/>
      <c r="L309" s="1"/>
      <c r="M309" s="1"/>
      <c r="N309" s="1"/>
      <c r="O309" s="1"/>
      <c r="P309" s="1"/>
      <c r="R309" s="1"/>
      <c r="S309" s="1"/>
      <c r="T309" s="1"/>
      <c r="U309" s="1"/>
      <c r="V309" s="1"/>
    </row>
    <row r="310" spans="1:22" customFormat="1" x14ac:dyDescent="0.25">
      <c r="A310" s="1"/>
      <c r="B310" s="1"/>
      <c r="C310" s="1"/>
      <c r="D310" s="1"/>
      <c r="E310" s="1"/>
      <c r="F310" s="1"/>
      <c r="G310" s="1"/>
      <c r="H310" s="1"/>
      <c r="I310" s="1"/>
      <c r="J310" s="1"/>
      <c r="K310" s="1"/>
      <c r="L310" s="1"/>
      <c r="M310" s="1"/>
      <c r="N310" s="1"/>
      <c r="O310" s="1"/>
      <c r="P310" s="1"/>
      <c r="R310" s="1"/>
      <c r="S310" s="1"/>
      <c r="T310" s="1"/>
      <c r="U310" s="1"/>
      <c r="V310" s="1"/>
    </row>
    <row r="311" spans="1:22" customFormat="1" x14ac:dyDescent="0.25">
      <c r="A311" s="1"/>
      <c r="B311" s="1"/>
      <c r="C311" s="1"/>
      <c r="D311" s="1"/>
      <c r="E311" s="1"/>
      <c r="F311" s="1"/>
      <c r="G311" s="1"/>
      <c r="H311" s="1"/>
      <c r="I311" s="1"/>
      <c r="J311" s="1"/>
      <c r="K311" s="1"/>
      <c r="L311" s="1"/>
      <c r="M311" s="1"/>
      <c r="N311" s="1"/>
      <c r="O311" s="1"/>
      <c r="P311" s="1"/>
      <c r="R311" s="1"/>
      <c r="S311" s="1"/>
      <c r="T311" s="1"/>
      <c r="U311" s="1"/>
      <c r="V311" s="1"/>
    </row>
    <row r="312" spans="1:22" x14ac:dyDescent="0.25">
      <c r="A312" s="1"/>
      <c r="B312" s="1"/>
      <c r="C312" s="1"/>
      <c r="D312" s="1"/>
      <c r="E312" s="1"/>
      <c r="F312" s="1"/>
      <c r="G312" s="1"/>
      <c r="H312" s="1"/>
      <c r="I312" s="1"/>
      <c r="J312" s="1"/>
      <c r="K312" s="1"/>
      <c r="L312" s="1"/>
      <c r="M312" s="1"/>
      <c r="N312" s="1"/>
      <c r="O312" s="1"/>
    </row>
    <row r="313" spans="1:22" x14ac:dyDescent="0.25">
      <c r="A313" s="1"/>
      <c r="B313" s="1"/>
      <c r="C313" s="1"/>
      <c r="D313" s="1"/>
      <c r="E313" s="1"/>
      <c r="F313" s="1"/>
      <c r="G313" s="1"/>
      <c r="H313" s="1"/>
      <c r="I313" s="1"/>
      <c r="J313" s="1"/>
      <c r="K313" s="1"/>
      <c r="L313" s="1"/>
      <c r="M313" s="1"/>
      <c r="N313" s="1"/>
      <c r="O313" s="1"/>
    </row>
    <row r="314" spans="1:22" x14ac:dyDescent="0.25">
      <c r="A314" s="1"/>
      <c r="B314" s="1"/>
      <c r="C314" s="1"/>
      <c r="D314" s="1"/>
      <c r="E314" s="1"/>
      <c r="F314" s="1"/>
      <c r="G314" s="1"/>
      <c r="H314" s="1"/>
      <c r="I314" s="1"/>
      <c r="J314" s="1"/>
      <c r="K314" s="1"/>
      <c r="L314" s="1"/>
      <c r="M314" s="1"/>
      <c r="N314" s="1"/>
      <c r="O314" s="1"/>
    </row>
    <row r="315" spans="1:22" x14ac:dyDescent="0.25">
      <c r="A315" s="1"/>
      <c r="B315" s="1"/>
      <c r="C315" s="1"/>
      <c r="D315" s="1"/>
      <c r="E315" s="1"/>
      <c r="F315" s="1"/>
      <c r="G315" s="1"/>
      <c r="H315" s="1"/>
      <c r="I315" s="1"/>
      <c r="J315" s="1"/>
      <c r="K315" s="1"/>
      <c r="L315" s="1"/>
      <c r="M315" s="1"/>
      <c r="N315" s="1"/>
      <c r="O315" s="1"/>
    </row>
  </sheetData>
  <sheetProtection algorithmName="SHA-512" hashValue="/AdYR7JwUCBwqgw2D9g00ucczdjSo7o2U9unABQ/RFBsec8o/g9mdhT73pIANS2Tc+kA4im8eaiSBTNTEoHoVw==" saltValue="8O5mia0ne8l9w7Adlk1Veg==" spinCount="100000" sheet="1" objects="1" scenarios="1" formatCells="0" formatColumns="0" formatRows="0"/>
  <autoFilter ref="A18:P296">
    <filterColumn colId="2">
      <filters blank="1">
        <filter val="1 200"/>
        <filter val="1 900"/>
        <filter val="1 933"/>
        <filter val="11 759"/>
        <filter val="17 000"/>
        <filter val="2 232"/>
        <filter val="228 405"/>
        <filter val="302 534"/>
        <filter val="350 897"/>
        <filter val="365 997"/>
        <filter val="367 897"/>
        <filter val="39 400"/>
        <filter val="4 500"/>
        <filter val="41 333"/>
        <filter val="42 058"/>
        <filter val="5 105"/>
        <filter val="53 138"/>
        <filter val="605"/>
        <filter val="7 000"/>
        <filter val="71 897"/>
        <filter val="725"/>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90.pielikums Jūrmalas pilsētas domes
2017.gada 23.marta saistošajiem noteikumiem Nr.14
(protokols Nr.6, 9.punkts)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85"/>
  <sheetViews>
    <sheetView view="pageLayout" zoomScaleNormal="100" workbookViewId="0">
      <selection activeCell="C4" sqref="C4:I4"/>
    </sheetView>
  </sheetViews>
  <sheetFormatPr defaultRowHeight="12" x14ac:dyDescent="0.2"/>
  <cols>
    <col min="1" max="1" width="4.7109375" style="452" customWidth="1"/>
    <col min="2" max="2" width="18.5703125" style="452" customWidth="1"/>
    <col min="3" max="3" width="22.140625" style="452" customWidth="1"/>
    <col min="4" max="4" width="10.5703125" style="452" customWidth="1"/>
    <col min="5" max="5" width="12.42578125" style="452" hidden="1" customWidth="1"/>
    <col min="6" max="6" width="11.140625" style="452" hidden="1" customWidth="1"/>
    <col min="7" max="7" width="11.85546875" style="452" customWidth="1"/>
    <col min="8" max="8" width="29.140625" style="452" hidden="1" customWidth="1"/>
    <col min="9" max="9" width="17.7109375" style="452" customWidth="1"/>
    <col min="10" max="16384" width="9.140625" style="452"/>
  </cols>
  <sheetData>
    <row r="1" spans="1:9" x14ac:dyDescent="0.2">
      <c r="I1" s="351" t="s">
        <v>506</v>
      </c>
    </row>
    <row r="2" spans="1:9" x14ac:dyDescent="0.2">
      <c r="I2" s="351" t="s">
        <v>326</v>
      </c>
    </row>
    <row r="3" spans="1:9" x14ac:dyDescent="0.2">
      <c r="I3" s="351" t="s">
        <v>327</v>
      </c>
    </row>
    <row r="4" spans="1:9" x14ac:dyDescent="0.2">
      <c r="A4" s="1010" t="s">
        <v>0</v>
      </c>
      <c r="B4" s="1010"/>
      <c r="C4" s="1010" t="s">
        <v>397</v>
      </c>
      <c r="D4" s="1010"/>
      <c r="E4" s="1010"/>
      <c r="F4" s="1010"/>
      <c r="G4" s="1010"/>
      <c r="H4" s="1010"/>
      <c r="I4" s="1010"/>
    </row>
    <row r="5" spans="1:9" x14ac:dyDescent="0.2">
      <c r="A5" s="1010" t="s">
        <v>1</v>
      </c>
      <c r="B5" s="1010"/>
      <c r="C5" s="1010">
        <v>90000056357</v>
      </c>
      <c r="D5" s="1010"/>
      <c r="E5" s="1010"/>
      <c r="F5" s="1010"/>
      <c r="G5" s="1010"/>
      <c r="H5" s="1010"/>
      <c r="I5" s="1010"/>
    </row>
    <row r="6" spans="1:9" ht="15.75" x14ac:dyDescent="0.25">
      <c r="A6" s="1012" t="s">
        <v>929</v>
      </c>
      <c r="B6" s="1012"/>
      <c r="C6" s="1012"/>
      <c r="D6" s="1012"/>
      <c r="E6" s="1012"/>
      <c r="F6" s="1012"/>
      <c r="G6" s="1012"/>
      <c r="H6" s="1012"/>
      <c r="I6" s="1012"/>
    </row>
    <row r="7" spans="1:9" ht="15.75" x14ac:dyDescent="0.25">
      <c r="A7" s="868"/>
      <c r="B7" s="868"/>
      <c r="C7" s="868"/>
      <c r="D7" s="868"/>
      <c r="E7" s="868"/>
      <c r="F7" s="868"/>
      <c r="G7" s="868"/>
      <c r="H7" s="868"/>
      <c r="I7" s="868"/>
    </row>
    <row r="8" spans="1:9" ht="15.75" x14ac:dyDescent="0.25">
      <c r="A8" s="1010" t="s">
        <v>330</v>
      </c>
      <c r="B8" s="1010"/>
      <c r="C8" s="491" t="s">
        <v>508</v>
      </c>
      <c r="D8" s="491"/>
      <c r="E8" s="491"/>
      <c r="F8" s="491"/>
      <c r="G8" s="491"/>
      <c r="H8" s="491"/>
      <c r="I8" s="491"/>
    </row>
    <row r="9" spans="1:9" x14ac:dyDescent="0.2">
      <c r="A9" s="1010" t="s">
        <v>332</v>
      </c>
      <c r="B9" s="1010"/>
      <c r="C9" s="1010" t="s">
        <v>505</v>
      </c>
      <c r="D9" s="1010"/>
      <c r="E9" s="1010"/>
      <c r="F9" s="1010"/>
      <c r="G9" s="1010"/>
      <c r="H9" s="1010"/>
      <c r="I9" s="1010"/>
    </row>
    <row r="10" spans="1:9" x14ac:dyDescent="0.2">
      <c r="A10" s="1010" t="s">
        <v>334</v>
      </c>
      <c r="B10" s="1010"/>
      <c r="C10" s="1011" t="s">
        <v>509</v>
      </c>
      <c r="D10" s="1011"/>
      <c r="E10" s="1011"/>
      <c r="F10" s="1011"/>
      <c r="G10" s="1011"/>
      <c r="H10" s="1011"/>
      <c r="I10" s="1011"/>
    </row>
    <row r="11" spans="1:9" ht="12" customHeight="1" x14ac:dyDescent="0.2">
      <c r="A11" s="975" t="s">
        <v>336</v>
      </c>
      <c r="B11" s="977" t="s">
        <v>337</v>
      </c>
      <c r="C11" s="978"/>
      <c r="D11" s="981" t="s">
        <v>338</v>
      </c>
      <c r="E11" s="956" t="s">
        <v>339</v>
      </c>
      <c r="F11" s="956" t="s">
        <v>340</v>
      </c>
      <c r="G11" s="956" t="s">
        <v>341</v>
      </c>
      <c r="H11" s="956" t="s">
        <v>316</v>
      </c>
      <c r="I11" s="943" t="s">
        <v>342</v>
      </c>
    </row>
    <row r="12" spans="1:9" ht="38.25" customHeight="1" x14ac:dyDescent="0.2">
      <c r="A12" s="976"/>
      <c r="B12" s="979"/>
      <c r="C12" s="980"/>
      <c r="D12" s="982"/>
      <c r="E12" s="957"/>
      <c r="F12" s="957"/>
      <c r="G12" s="957"/>
      <c r="H12" s="957"/>
      <c r="I12" s="945"/>
    </row>
    <row r="13" spans="1:9" ht="12.75" customHeight="1" x14ac:dyDescent="0.2">
      <c r="A13" s="983" t="s">
        <v>343</v>
      </c>
      <c r="B13" s="984"/>
      <c r="C13" s="985"/>
      <c r="D13" s="467"/>
      <c r="E13" s="467">
        <f>SUM(E14:E39)</f>
        <v>516195</v>
      </c>
      <c r="F13" s="467">
        <f>SUM(F14:F39)</f>
        <v>0</v>
      </c>
      <c r="G13" s="467">
        <f t="shared" ref="G13" si="0">SUM(G14:G39)</f>
        <v>516195</v>
      </c>
      <c r="H13" s="467"/>
      <c r="I13" s="467"/>
    </row>
    <row r="14" spans="1:9" x14ac:dyDescent="0.2">
      <c r="A14" s="988">
        <v>1</v>
      </c>
      <c r="B14" s="1006" t="s">
        <v>510</v>
      </c>
      <c r="C14" s="1007"/>
      <c r="D14" s="492">
        <v>5110</v>
      </c>
      <c r="E14" s="493">
        <f>8000-2995</f>
        <v>5005</v>
      </c>
      <c r="F14" s="493"/>
      <c r="G14" s="493">
        <f>SUM(E14:F14)</f>
        <v>5005</v>
      </c>
      <c r="H14" s="493"/>
      <c r="I14" s="494" t="s">
        <v>511</v>
      </c>
    </row>
    <row r="15" spans="1:9" x14ac:dyDescent="0.2">
      <c r="A15" s="1000"/>
      <c r="B15" s="1008"/>
      <c r="C15" s="1009"/>
      <c r="D15" s="492">
        <v>2232</v>
      </c>
      <c r="E15" s="493">
        <v>2995</v>
      </c>
      <c r="F15" s="493"/>
      <c r="G15" s="493">
        <f t="shared" ref="G15:G39" si="1">SUM(E15:F15)</f>
        <v>2995</v>
      </c>
      <c r="H15" s="493"/>
      <c r="I15" s="494" t="s">
        <v>511</v>
      </c>
    </row>
    <row r="16" spans="1:9" x14ac:dyDescent="0.2">
      <c r="A16" s="988">
        <v>2</v>
      </c>
      <c r="B16" s="991" t="s">
        <v>512</v>
      </c>
      <c r="C16" s="992"/>
      <c r="D16" s="492">
        <v>2239</v>
      </c>
      <c r="E16" s="493">
        <v>5000</v>
      </c>
      <c r="F16" s="493"/>
      <c r="G16" s="493">
        <f t="shared" si="1"/>
        <v>5000</v>
      </c>
      <c r="H16" s="493"/>
      <c r="I16" s="494" t="s">
        <v>513</v>
      </c>
    </row>
    <row r="17" spans="1:9" x14ac:dyDescent="0.2">
      <c r="A17" s="1000"/>
      <c r="B17" s="1002"/>
      <c r="C17" s="1003"/>
      <c r="D17" s="492">
        <v>3262</v>
      </c>
      <c r="E17" s="493">
        <v>13870</v>
      </c>
      <c r="F17" s="493"/>
      <c r="G17" s="493">
        <f t="shared" si="1"/>
        <v>13870</v>
      </c>
      <c r="H17" s="493"/>
      <c r="I17" s="494" t="s">
        <v>514</v>
      </c>
    </row>
    <row r="18" spans="1:9" ht="24" x14ac:dyDescent="0.2">
      <c r="A18" s="1001"/>
      <c r="B18" s="1004"/>
      <c r="C18" s="1005"/>
      <c r="D18" s="492">
        <v>2279</v>
      </c>
      <c r="E18" s="493">
        <v>6000</v>
      </c>
      <c r="F18" s="493"/>
      <c r="G18" s="493">
        <f t="shared" si="1"/>
        <v>6000</v>
      </c>
      <c r="H18" s="493"/>
      <c r="I18" s="494" t="s">
        <v>515</v>
      </c>
    </row>
    <row r="19" spans="1:9" ht="28.5" customHeight="1" x14ac:dyDescent="0.2">
      <c r="A19" s="870">
        <v>3</v>
      </c>
      <c r="B19" s="986" t="s">
        <v>516</v>
      </c>
      <c r="C19" s="987"/>
      <c r="D19" s="492">
        <v>2239</v>
      </c>
      <c r="E19" s="493">
        <v>3900</v>
      </c>
      <c r="F19" s="493"/>
      <c r="G19" s="493">
        <f t="shared" si="1"/>
        <v>3900</v>
      </c>
      <c r="H19" s="493"/>
      <c r="I19" s="494" t="s">
        <v>517</v>
      </c>
    </row>
    <row r="20" spans="1:9" x14ac:dyDescent="0.2">
      <c r="A20" s="869">
        <v>4</v>
      </c>
      <c r="B20" s="986" t="s">
        <v>518</v>
      </c>
      <c r="C20" s="987"/>
      <c r="D20" s="497">
        <v>2279</v>
      </c>
      <c r="E20" s="493">
        <v>75000</v>
      </c>
      <c r="F20" s="493"/>
      <c r="G20" s="493">
        <f t="shared" si="1"/>
        <v>75000</v>
      </c>
      <c r="H20" s="493"/>
      <c r="I20" s="494" t="s">
        <v>519</v>
      </c>
    </row>
    <row r="21" spans="1:9" x14ac:dyDescent="0.2">
      <c r="A21" s="498">
        <v>5</v>
      </c>
      <c r="B21" s="991" t="s">
        <v>520</v>
      </c>
      <c r="C21" s="992"/>
      <c r="D21" s="497">
        <v>2279</v>
      </c>
      <c r="E21" s="493">
        <v>6000</v>
      </c>
      <c r="F21" s="493"/>
      <c r="G21" s="493">
        <f t="shared" si="1"/>
        <v>6000</v>
      </c>
      <c r="H21" s="493"/>
      <c r="I21" s="866" t="s">
        <v>517</v>
      </c>
    </row>
    <row r="22" spans="1:9" ht="12.75" customHeight="1" x14ac:dyDescent="0.2">
      <c r="A22" s="988">
        <v>6</v>
      </c>
      <c r="B22" s="991" t="s">
        <v>521</v>
      </c>
      <c r="C22" s="992"/>
      <c r="D22" s="492">
        <v>2279</v>
      </c>
      <c r="E22" s="493">
        <f>15000-2680</f>
        <v>12320</v>
      </c>
      <c r="F22" s="493"/>
      <c r="G22" s="493">
        <f t="shared" si="1"/>
        <v>12320</v>
      </c>
      <c r="H22" s="493"/>
      <c r="I22" s="997" t="s">
        <v>517</v>
      </c>
    </row>
    <row r="23" spans="1:9" x14ac:dyDescent="0.2">
      <c r="A23" s="990"/>
      <c r="B23" s="995"/>
      <c r="C23" s="996"/>
      <c r="D23" s="492">
        <v>2232</v>
      </c>
      <c r="E23" s="493">
        <v>2680</v>
      </c>
      <c r="F23" s="493"/>
      <c r="G23" s="493">
        <f t="shared" si="1"/>
        <v>2680</v>
      </c>
      <c r="H23" s="493"/>
      <c r="I23" s="999"/>
    </row>
    <row r="24" spans="1:9" ht="36" x14ac:dyDescent="0.2">
      <c r="A24" s="870">
        <v>7</v>
      </c>
      <c r="B24" s="986" t="s">
        <v>523</v>
      </c>
      <c r="C24" s="987"/>
      <c r="D24" s="492">
        <v>2279</v>
      </c>
      <c r="E24" s="493">
        <v>200000</v>
      </c>
      <c r="F24" s="493"/>
      <c r="G24" s="493">
        <f t="shared" si="1"/>
        <v>200000</v>
      </c>
      <c r="H24" s="493"/>
      <c r="I24" s="494" t="s">
        <v>524</v>
      </c>
    </row>
    <row r="25" spans="1:9" x14ac:dyDescent="0.2">
      <c r="A25" s="988">
        <v>8</v>
      </c>
      <c r="B25" s="991" t="s">
        <v>525</v>
      </c>
      <c r="C25" s="992"/>
      <c r="D25" s="492">
        <v>2279</v>
      </c>
      <c r="E25" s="493">
        <v>0</v>
      </c>
      <c r="F25" s="500"/>
      <c r="G25" s="493">
        <f t="shared" si="1"/>
        <v>0</v>
      </c>
      <c r="H25" s="493"/>
      <c r="I25" s="997" t="s">
        <v>514</v>
      </c>
    </row>
    <row r="26" spans="1:9" x14ac:dyDescent="0.2">
      <c r="A26" s="989"/>
      <c r="B26" s="993"/>
      <c r="C26" s="994"/>
      <c r="D26" s="492">
        <v>2121</v>
      </c>
      <c r="E26" s="493">
        <v>258</v>
      </c>
      <c r="F26" s="500"/>
      <c r="G26" s="493">
        <f t="shared" si="1"/>
        <v>258</v>
      </c>
      <c r="H26" s="493"/>
      <c r="I26" s="998"/>
    </row>
    <row r="27" spans="1:9" x14ac:dyDescent="0.2">
      <c r="A27" s="990"/>
      <c r="B27" s="995"/>
      <c r="C27" s="996"/>
      <c r="D27" s="492">
        <v>2122</v>
      </c>
      <c r="E27" s="493">
        <v>1167</v>
      </c>
      <c r="F27" s="500"/>
      <c r="G27" s="493">
        <f t="shared" si="1"/>
        <v>1167</v>
      </c>
      <c r="H27" s="493"/>
      <c r="I27" s="999"/>
    </row>
    <row r="28" spans="1:9" x14ac:dyDescent="0.2">
      <c r="A28" s="988">
        <v>9</v>
      </c>
      <c r="B28" s="991" t="s">
        <v>526</v>
      </c>
      <c r="C28" s="992"/>
      <c r="D28" s="492">
        <v>2231</v>
      </c>
      <c r="E28" s="493">
        <v>600</v>
      </c>
      <c r="F28" s="493"/>
      <c r="G28" s="493">
        <f t="shared" si="1"/>
        <v>600</v>
      </c>
      <c r="H28" s="493"/>
      <c r="I28" s="997" t="s">
        <v>514</v>
      </c>
    </row>
    <row r="29" spans="1:9" x14ac:dyDescent="0.2">
      <c r="A29" s="1000"/>
      <c r="B29" s="1002"/>
      <c r="C29" s="1003"/>
      <c r="D29" s="492">
        <v>2264</v>
      </c>
      <c r="E29" s="493">
        <v>4000</v>
      </c>
      <c r="F29" s="493"/>
      <c r="G29" s="493">
        <f t="shared" si="1"/>
        <v>4000</v>
      </c>
      <c r="H29" s="493"/>
      <c r="I29" s="1000"/>
    </row>
    <row r="30" spans="1:9" ht="36" x14ac:dyDescent="0.2">
      <c r="A30" s="1000"/>
      <c r="B30" s="1002"/>
      <c r="C30" s="1003"/>
      <c r="D30" s="492">
        <v>2314</v>
      </c>
      <c r="E30" s="493">
        <v>2500</v>
      </c>
      <c r="F30" s="493">
        <v>1858</v>
      </c>
      <c r="G30" s="493">
        <f t="shared" si="1"/>
        <v>4358</v>
      </c>
      <c r="H30" s="493" t="s">
        <v>919</v>
      </c>
      <c r="I30" s="1000"/>
    </row>
    <row r="31" spans="1:9" x14ac:dyDescent="0.2">
      <c r="A31" s="1000"/>
      <c r="B31" s="1002"/>
      <c r="C31" s="1003"/>
      <c r="D31" s="492">
        <v>1150</v>
      </c>
      <c r="E31" s="493">
        <v>1200</v>
      </c>
      <c r="F31" s="493"/>
      <c r="G31" s="493">
        <f t="shared" si="1"/>
        <v>1200</v>
      </c>
      <c r="H31" s="493"/>
      <c r="I31" s="1000"/>
    </row>
    <row r="32" spans="1:9" x14ac:dyDescent="0.2">
      <c r="A32" s="1000"/>
      <c r="B32" s="1002"/>
      <c r="C32" s="1003"/>
      <c r="D32" s="492">
        <v>2239</v>
      </c>
      <c r="E32" s="493">
        <v>2000</v>
      </c>
      <c r="F32" s="493">
        <v>-1425</v>
      </c>
      <c r="G32" s="493">
        <f t="shared" si="1"/>
        <v>575</v>
      </c>
      <c r="H32" s="493"/>
      <c r="I32" s="1000"/>
    </row>
    <row r="33" spans="1:10" x14ac:dyDescent="0.2">
      <c r="A33" s="1001"/>
      <c r="B33" s="1004"/>
      <c r="C33" s="1005"/>
      <c r="D33" s="492">
        <v>2279</v>
      </c>
      <c r="E33" s="493">
        <v>700</v>
      </c>
      <c r="F33" s="493">
        <v>-433</v>
      </c>
      <c r="G33" s="493">
        <f t="shared" si="1"/>
        <v>267</v>
      </c>
      <c r="H33" s="493"/>
      <c r="I33" s="1001"/>
    </row>
    <row r="34" spans="1:10" ht="24.75" customHeight="1" x14ac:dyDescent="0.2">
      <c r="A34" s="870">
        <v>10</v>
      </c>
      <c r="B34" s="986" t="s">
        <v>527</v>
      </c>
      <c r="C34" s="987"/>
      <c r="D34" s="492">
        <v>5240</v>
      </c>
      <c r="E34" s="493">
        <v>1912</v>
      </c>
      <c r="F34" s="493"/>
      <c r="G34" s="493">
        <f t="shared" si="1"/>
        <v>1912</v>
      </c>
      <c r="H34" s="493"/>
      <c r="I34" s="494" t="s">
        <v>528</v>
      </c>
    </row>
    <row r="35" spans="1:10" x14ac:dyDescent="0.2">
      <c r="A35" s="865">
        <v>11</v>
      </c>
      <c r="B35" s="991" t="s">
        <v>529</v>
      </c>
      <c r="C35" s="992"/>
      <c r="D35" s="492">
        <v>5240</v>
      </c>
      <c r="E35" s="493">
        <v>68088</v>
      </c>
      <c r="F35" s="493"/>
      <c r="G35" s="493">
        <f t="shared" si="1"/>
        <v>68088</v>
      </c>
      <c r="H35" s="493"/>
      <c r="I35" s="494" t="s">
        <v>528</v>
      </c>
    </row>
    <row r="36" spans="1:10" ht="27.75" customHeight="1" x14ac:dyDescent="0.2">
      <c r="A36" s="870">
        <v>12</v>
      </c>
      <c r="B36" s="986" t="s">
        <v>530</v>
      </c>
      <c r="C36" s="987"/>
      <c r="D36" s="492">
        <v>5250</v>
      </c>
      <c r="E36" s="493">
        <v>80000</v>
      </c>
      <c r="F36" s="493"/>
      <c r="G36" s="493">
        <f t="shared" si="1"/>
        <v>80000</v>
      </c>
      <c r="H36" s="493"/>
      <c r="I36" s="494" t="s">
        <v>531</v>
      </c>
    </row>
    <row r="37" spans="1:10" ht="26.25" customHeight="1" x14ac:dyDescent="0.2">
      <c r="A37" s="870">
        <v>13</v>
      </c>
      <c r="B37" s="986" t="s">
        <v>532</v>
      </c>
      <c r="C37" s="987"/>
      <c r="D37" s="492">
        <v>5250</v>
      </c>
      <c r="E37" s="493">
        <v>10000</v>
      </c>
      <c r="F37" s="493"/>
      <c r="G37" s="493">
        <f t="shared" si="1"/>
        <v>10000</v>
      </c>
      <c r="H37" s="493"/>
      <c r="I37" s="494" t="s">
        <v>533</v>
      </c>
    </row>
    <row r="38" spans="1:10" x14ac:dyDescent="0.2">
      <c r="A38" s="870">
        <v>14</v>
      </c>
      <c r="B38" s="986" t="s">
        <v>534</v>
      </c>
      <c r="C38" s="987"/>
      <c r="D38" s="492">
        <v>5110</v>
      </c>
      <c r="E38" s="493">
        <v>7000</v>
      </c>
      <c r="F38" s="493"/>
      <c r="G38" s="493">
        <f t="shared" si="1"/>
        <v>7000</v>
      </c>
      <c r="H38" s="493"/>
      <c r="I38" s="494" t="s">
        <v>514</v>
      </c>
    </row>
    <row r="39" spans="1:10" x14ac:dyDescent="0.2">
      <c r="A39" s="870">
        <v>15</v>
      </c>
      <c r="B39" s="986" t="s">
        <v>535</v>
      </c>
      <c r="C39" s="987"/>
      <c r="D39" s="492">
        <v>2261</v>
      </c>
      <c r="E39" s="493">
        <v>4000</v>
      </c>
      <c r="F39" s="493"/>
      <c r="G39" s="493">
        <f t="shared" si="1"/>
        <v>4000</v>
      </c>
      <c r="H39" s="493"/>
      <c r="I39" s="494" t="s">
        <v>514</v>
      </c>
    </row>
    <row r="40" spans="1:10" s="487" customFormat="1" x14ac:dyDescent="0.2">
      <c r="A40" s="481"/>
      <c r="B40" s="481"/>
      <c r="C40" s="481"/>
      <c r="D40" s="481"/>
      <c r="E40" s="481"/>
      <c r="F40" s="481"/>
      <c r="G40" s="481"/>
      <c r="H40" s="481"/>
      <c r="I40" s="481"/>
      <c r="J40" s="452"/>
    </row>
    <row r="41" spans="1:10" s="487" customFormat="1" x14ac:dyDescent="0.2">
      <c r="A41" s="973" t="s">
        <v>332</v>
      </c>
      <c r="B41" s="973"/>
      <c r="C41" s="973" t="s">
        <v>536</v>
      </c>
      <c r="D41" s="973"/>
      <c r="E41" s="973"/>
      <c r="F41" s="973"/>
      <c r="G41" s="973"/>
      <c r="H41" s="973"/>
      <c r="I41" s="973"/>
      <c r="J41" s="452"/>
    </row>
    <row r="42" spans="1:10" s="487" customFormat="1" x14ac:dyDescent="0.2">
      <c r="A42" s="973" t="s">
        <v>334</v>
      </c>
      <c r="B42" s="973"/>
      <c r="C42" s="974" t="s">
        <v>537</v>
      </c>
      <c r="D42" s="974"/>
      <c r="E42" s="974"/>
      <c r="F42" s="974"/>
      <c r="G42" s="974"/>
      <c r="H42" s="974"/>
      <c r="I42" s="974"/>
      <c r="J42" s="452"/>
    </row>
    <row r="43" spans="1:10" s="487" customFormat="1" ht="12" customHeight="1" x14ac:dyDescent="0.2">
      <c r="A43" s="975" t="s">
        <v>336</v>
      </c>
      <c r="B43" s="977" t="s">
        <v>337</v>
      </c>
      <c r="C43" s="978"/>
      <c r="D43" s="981" t="s">
        <v>338</v>
      </c>
      <c r="E43" s="956" t="s">
        <v>339</v>
      </c>
      <c r="F43" s="956" t="s">
        <v>340</v>
      </c>
      <c r="G43" s="956" t="s">
        <v>341</v>
      </c>
      <c r="H43" s="956" t="s">
        <v>316</v>
      </c>
      <c r="I43" s="943" t="s">
        <v>342</v>
      </c>
      <c r="J43" s="452"/>
    </row>
    <row r="44" spans="1:10" s="487" customFormat="1" ht="39.75" customHeight="1" x14ac:dyDescent="0.2">
      <c r="A44" s="976"/>
      <c r="B44" s="979"/>
      <c r="C44" s="980"/>
      <c r="D44" s="982"/>
      <c r="E44" s="957"/>
      <c r="F44" s="957"/>
      <c r="G44" s="957"/>
      <c r="H44" s="957"/>
      <c r="I44" s="945"/>
      <c r="J44" s="452"/>
    </row>
    <row r="45" spans="1:10" s="487" customFormat="1" x14ac:dyDescent="0.2">
      <c r="A45" s="983" t="s">
        <v>343</v>
      </c>
      <c r="B45" s="984"/>
      <c r="C45" s="985"/>
      <c r="D45" s="467"/>
      <c r="E45" s="467">
        <f>SUM(E46:E56)</f>
        <v>1766398</v>
      </c>
      <c r="F45" s="467">
        <f t="shared" ref="F45:G45" si="2">SUM(F46:F56)</f>
        <v>0</v>
      </c>
      <c r="G45" s="467">
        <f t="shared" si="2"/>
        <v>1766398</v>
      </c>
      <c r="H45" s="467"/>
      <c r="I45" s="467"/>
      <c r="J45" s="452"/>
    </row>
    <row r="46" spans="1:10" s="487" customFormat="1" x14ac:dyDescent="0.2">
      <c r="A46" s="502">
        <v>1</v>
      </c>
      <c r="B46" s="958" t="s">
        <v>538</v>
      </c>
      <c r="C46" s="959"/>
      <c r="D46" s="503">
        <v>3320</v>
      </c>
      <c r="E46" s="504">
        <v>1425000</v>
      </c>
      <c r="F46" s="504"/>
      <c r="G46" s="504">
        <f>SUM(E46:F46)</f>
        <v>1425000</v>
      </c>
      <c r="H46" s="504"/>
      <c r="I46" s="505" t="s">
        <v>539</v>
      </c>
      <c r="J46" s="452"/>
    </row>
    <row r="47" spans="1:10" s="487" customFormat="1" ht="26.25" customHeight="1" x14ac:dyDescent="0.2">
      <c r="A47" s="502">
        <v>2</v>
      </c>
      <c r="B47" s="958" t="s">
        <v>540</v>
      </c>
      <c r="C47" s="959"/>
      <c r="D47" s="503">
        <v>3310</v>
      </c>
      <c r="E47" s="504">
        <v>119097</v>
      </c>
      <c r="F47" s="504"/>
      <c r="G47" s="504">
        <f t="shared" ref="G47:G56" si="3">SUM(E47:F47)</f>
        <v>119097</v>
      </c>
      <c r="H47" s="504"/>
      <c r="I47" s="505" t="s">
        <v>539</v>
      </c>
      <c r="J47" s="452"/>
    </row>
    <row r="48" spans="1:10" s="487" customFormat="1" x14ac:dyDescent="0.2">
      <c r="A48" s="502">
        <v>3</v>
      </c>
      <c r="B48" s="958" t="s">
        <v>541</v>
      </c>
      <c r="C48" s="959"/>
      <c r="D48" s="503">
        <v>2232</v>
      </c>
      <c r="E48" s="504">
        <v>2200</v>
      </c>
      <c r="F48" s="504"/>
      <c r="G48" s="504">
        <f t="shared" si="3"/>
        <v>2200</v>
      </c>
      <c r="H48" s="504"/>
      <c r="I48" s="505" t="s">
        <v>539</v>
      </c>
      <c r="J48" s="452"/>
    </row>
    <row r="49" spans="1:10" s="487" customFormat="1" x14ac:dyDescent="0.2">
      <c r="A49" s="502">
        <v>4</v>
      </c>
      <c r="B49" s="958" t="s">
        <v>542</v>
      </c>
      <c r="C49" s="959"/>
      <c r="D49" s="503">
        <v>2390</v>
      </c>
      <c r="E49" s="504">
        <v>300</v>
      </c>
      <c r="F49" s="504"/>
      <c r="G49" s="504">
        <f t="shared" si="3"/>
        <v>300</v>
      </c>
      <c r="H49" s="504"/>
      <c r="I49" s="505" t="s">
        <v>539</v>
      </c>
      <c r="J49" s="452"/>
    </row>
    <row r="50" spans="1:10" s="487" customFormat="1" x14ac:dyDescent="0.2">
      <c r="A50" s="960">
        <v>5</v>
      </c>
      <c r="B50" s="963" t="s">
        <v>543</v>
      </c>
      <c r="C50" s="964"/>
      <c r="D50" s="492">
        <v>5240</v>
      </c>
      <c r="E50" s="493">
        <v>84779</v>
      </c>
      <c r="F50" s="493"/>
      <c r="G50" s="504">
        <f t="shared" si="3"/>
        <v>84779</v>
      </c>
      <c r="H50" s="493"/>
      <c r="I50" s="969" t="s">
        <v>544</v>
      </c>
      <c r="J50" s="452"/>
    </row>
    <row r="51" spans="1:10" s="487" customFormat="1" x14ac:dyDescent="0.2">
      <c r="A51" s="961"/>
      <c r="B51" s="965"/>
      <c r="C51" s="966"/>
      <c r="D51" s="492">
        <v>2239</v>
      </c>
      <c r="E51" s="493">
        <v>4900</v>
      </c>
      <c r="F51" s="493"/>
      <c r="G51" s="504">
        <f t="shared" si="3"/>
        <v>4900</v>
      </c>
      <c r="H51" s="493"/>
      <c r="I51" s="970"/>
      <c r="J51" s="452"/>
    </row>
    <row r="52" spans="1:10" s="487" customFormat="1" x14ac:dyDescent="0.2">
      <c r="A52" s="961"/>
      <c r="B52" s="965"/>
      <c r="C52" s="966"/>
      <c r="D52" s="492">
        <v>2390</v>
      </c>
      <c r="E52" s="493">
        <v>48400</v>
      </c>
      <c r="F52" s="493"/>
      <c r="G52" s="504">
        <f t="shared" si="3"/>
        <v>48400</v>
      </c>
      <c r="H52" s="493"/>
      <c r="I52" s="970"/>
      <c r="J52" s="452"/>
    </row>
    <row r="53" spans="1:10" s="487" customFormat="1" x14ac:dyDescent="0.2">
      <c r="A53" s="962"/>
      <c r="B53" s="967"/>
      <c r="C53" s="968"/>
      <c r="D53" s="492">
        <v>2259</v>
      </c>
      <c r="E53" s="493">
        <v>70299</v>
      </c>
      <c r="F53" s="493"/>
      <c r="G53" s="504">
        <f t="shared" si="3"/>
        <v>70299</v>
      </c>
      <c r="H53" s="493"/>
      <c r="I53" s="971"/>
      <c r="J53" s="452"/>
    </row>
    <row r="54" spans="1:10" s="487" customFormat="1" ht="12.75" x14ac:dyDescent="0.2">
      <c r="A54" s="502">
        <v>6</v>
      </c>
      <c r="B54" s="958" t="s">
        <v>545</v>
      </c>
      <c r="C54" s="972"/>
      <c r="D54" s="503">
        <v>2314</v>
      </c>
      <c r="E54" s="504">
        <v>3923</v>
      </c>
      <c r="F54" s="504"/>
      <c r="G54" s="504">
        <f t="shared" si="3"/>
        <v>3923</v>
      </c>
      <c r="H54" s="504"/>
      <c r="I54" s="505" t="s">
        <v>539</v>
      </c>
    </row>
    <row r="55" spans="1:10" s="487" customFormat="1" ht="12.75" x14ac:dyDescent="0.2">
      <c r="A55" s="502">
        <v>7</v>
      </c>
      <c r="B55" s="958" t="s">
        <v>546</v>
      </c>
      <c r="C55" s="972"/>
      <c r="D55" s="503">
        <v>2390</v>
      </c>
      <c r="E55" s="504">
        <v>2500</v>
      </c>
      <c r="F55" s="504"/>
      <c r="G55" s="504">
        <f t="shared" si="3"/>
        <v>2500</v>
      </c>
      <c r="H55" s="504"/>
      <c r="I55" s="505" t="s">
        <v>539</v>
      </c>
    </row>
    <row r="56" spans="1:10" s="487" customFormat="1" x14ac:dyDescent="0.2">
      <c r="A56" s="502">
        <v>8</v>
      </c>
      <c r="B56" s="958" t="s">
        <v>547</v>
      </c>
      <c r="C56" s="959"/>
      <c r="D56" s="492">
        <v>2279</v>
      </c>
      <c r="E56" s="504">
        <v>5000</v>
      </c>
      <c r="F56" s="504"/>
      <c r="G56" s="504">
        <f t="shared" si="3"/>
        <v>5000</v>
      </c>
      <c r="H56" s="504"/>
      <c r="I56" s="505" t="s">
        <v>539</v>
      </c>
    </row>
    <row r="57" spans="1:10" s="487" customFormat="1" x14ac:dyDescent="0.2">
      <c r="A57" s="506" t="s">
        <v>470</v>
      </c>
      <c r="B57" s="506"/>
      <c r="C57" s="506"/>
      <c r="D57" s="506"/>
      <c r="E57" s="506"/>
      <c r="F57" s="506"/>
      <c r="G57" s="506"/>
      <c r="H57" s="506"/>
      <c r="I57" s="506"/>
    </row>
    <row r="58" spans="1:10" s="487" customFormat="1" x14ac:dyDescent="0.2">
      <c r="A58" s="475" t="s">
        <v>478</v>
      </c>
      <c r="B58" s="506"/>
      <c r="C58" s="506"/>
      <c r="D58" s="506"/>
      <c r="E58" s="506"/>
      <c r="F58" s="506"/>
      <c r="G58" s="506"/>
      <c r="H58" s="506"/>
      <c r="I58" s="506"/>
    </row>
    <row r="59" spans="1:10" s="487" customFormat="1" x14ac:dyDescent="0.2">
      <c r="A59" s="452" t="s">
        <v>548</v>
      </c>
      <c r="B59" s="506"/>
      <c r="C59" s="506"/>
      <c r="D59" s="506"/>
      <c r="E59" s="506"/>
      <c r="F59" s="506"/>
      <c r="G59" s="506"/>
      <c r="H59" s="506"/>
      <c r="I59" s="506"/>
    </row>
    <row r="60" spans="1:10" s="487" customFormat="1" x14ac:dyDescent="0.2">
      <c r="A60" s="867" t="s">
        <v>549</v>
      </c>
      <c r="B60" s="506"/>
      <c r="C60" s="506"/>
      <c r="D60" s="506"/>
      <c r="E60" s="506"/>
      <c r="F60" s="506"/>
      <c r="G60" s="506"/>
      <c r="H60" s="506"/>
      <c r="I60" s="506"/>
    </row>
    <row r="61" spans="1:10" s="487" customFormat="1" x14ac:dyDescent="0.2">
      <c r="A61" s="452" t="s">
        <v>493</v>
      </c>
      <c r="B61" s="506"/>
      <c r="C61" s="506"/>
      <c r="D61" s="506"/>
      <c r="E61" s="506"/>
      <c r="F61" s="506"/>
      <c r="G61" s="506"/>
      <c r="H61" s="506"/>
      <c r="I61" s="506"/>
    </row>
    <row r="62" spans="1:10" s="487" customFormat="1" x14ac:dyDescent="0.2">
      <c r="A62" s="867" t="s">
        <v>494</v>
      </c>
      <c r="B62" s="506"/>
      <c r="C62" s="506"/>
      <c r="D62" s="506"/>
      <c r="E62" s="506"/>
      <c r="F62" s="506"/>
      <c r="G62" s="506"/>
      <c r="H62" s="506"/>
      <c r="I62" s="506"/>
    </row>
    <row r="63" spans="1:10" s="487" customFormat="1" x14ac:dyDescent="0.2">
      <c r="A63" s="867" t="s">
        <v>495</v>
      </c>
      <c r="B63" s="506"/>
      <c r="C63" s="506"/>
      <c r="D63" s="506"/>
      <c r="E63" s="506"/>
      <c r="F63" s="506"/>
      <c r="G63" s="506"/>
      <c r="H63" s="506"/>
      <c r="I63" s="506"/>
    </row>
    <row r="64" spans="1:10" s="487" customFormat="1" x14ac:dyDescent="0.2">
      <c r="A64" s="452" t="s">
        <v>550</v>
      </c>
      <c r="B64" s="506"/>
      <c r="C64" s="506"/>
      <c r="D64" s="506"/>
      <c r="E64" s="506"/>
      <c r="F64" s="506"/>
      <c r="G64" s="506"/>
      <c r="H64" s="506"/>
      <c r="I64" s="506"/>
    </row>
    <row r="65" spans="1:9" s="487" customFormat="1" x14ac:dyDescent="0.2">
      <c r="A65" s="867" t="s">
        <v>551</v>
      </c>
      <c r="B65" s="506"/>
      <c r="C65" s="506"/>
      <c r="D65" s="506"/>
      <c r="E65" s="506"/>
      <c r="F65" s="506"/>
      <c r="G65" s="506"/>
      <c r="H65" s="506"/>
      <c r="I65" s="506"/>
    </row>
    <row r="66" spans="1:9" s="487" customFormat="1" x14ac:dyDescent="0.2">
      <c r="A66" s="452" t="s">
        <v>552</v>
      </c>
      <c r="B66" s="506"/>
      <c r="C66" s="506"/>
      <c r="D66" s="506"/>
      <c r="E66" s="506"/>
      <c r="F66" s="506"/>
      <c r="G66" s="506"/>
      <c r="H66" s="506"/>
      <c r="I66" s="506"/>
    </row>
    <row r="67" spans="1:9" s="487" customFormat="1" x14ac:dyDescent="0.2">
      <c r="A67" s="867" t="s">
        <v>553</v>
      </c>
      <c r="B67" s="506"/>
      <c r="C67" s="506"/>
      <c r="D67" s="506"/>
      <c r="E67" s="506"/>
      <c r="F67" s="506"/>
      <c r="G67" s="506"/>
      <c r="H67" s="506"/>
      <c r="I67" s="506"/>
    </row>
    <row r="68" spans="1:9" s="487" customFormat="1" x14ac:dyDescent="0.2">
      <c r="A68" s="867" t="s">
        <v>554</v>
      </c>
      <c r="B68" s="506"/>
      <c r="C68" s="506"/>
      <c r="D68" s="506"/>
      <c r="E68" s="506"/>
      <c r="F68" s="506"/>
      <c r="G68" s="506"/>
      <c r="H68" s="506"/>
      <c r="I68" s="506"/>
    </row>
    <row r="69" spans="1:9" s="487" customFormat="1" x14ac:dyDescent="0.2">
      <c r="A69" s="452" t="s">
        <v>555</v>
      </c>
      <c r="B69" s="506"/>
      <c r="C69" s="506"/>
      <c r="D69" s="506"/>
      <c r="E69" s="506"/>
      <c r="F69" s="506"/>
      <c r="G69" s="506"/>
      <c r="H69" s="506"/>
      <c r="I69" s="506"/>
    </row>
    <row r="70" spans="1:9" s="487" customFormat="1" x14ac:dyDescent="0.2">
      <c r="A70" s="867" t="s">
        <v>556</v>
      </c>
      <c r="B70" s="506"/>
      <c r="C70" s="506"/>
      <c r="D70" s="506"/>
      <c r="E70" s="506"/>
      <c r="F70" s="506"/>
      <c r="G70" s="506"/>
      <c r="H70" s="506"/>
      <c r="I70" s="506"/>
    </row>
    <row r="71" spans="1:9" s="487" customFormat="1" x14ac:dyDescent="0.2">
      <c r="A71" s="867" t="s">
        <v>557</v>
      </c>
      <c r="B71" s="506"/>
      <c r="C71" s="506"/>
      <c r="D71" s="506"/>
      <c r="E71" s="506"/>
      <c r="F71" s="506"/>
      <c r="G71" s="506"/>
      <c r="H71" s="506"/>
      <c r="I71" s="506"/>
    </row>
    <row r="72" spans="1:9" s="487" customFormat="1" x14ac:dyDescent="0.2">
      <c r="A72" s="452" t="s">
        <v>558</v>
      </c>
      <c r="B72" s="506"/>
      <c r="C72" s="506"/>
      <c r="D72" s="506"/>
      <c r="E72" s="506"/>
      <c r="F72" s="506"/>
      <c r="G72" s="506"/>
      <c r="H72" s="506"/>
      <c r="I72" s="506"/>
    </row>
    <row r="73" spans="1:9" s="487" customFormat="1" x14ac:dyDescent="0.2">
      <c r="A73" s="867" t="s">
        <v>559</v>
      </c>
      <c r="B73" s="506"/>
      <c r="C73" s="506"/>
      <c r="D73" s="506"/>
      <c r="E73" s="506"/>
      <c r="F73" s="506"/>
      <c r="G73" s="506"/>
      <c r="H73" s="506"/>
      <c r="I73" s="506"/>
    </row>
    <row r="74" spans="1:9" s="487" customFormat="1" x14ac:dyDescent="0.2">
      <c r="A74" s="452" t="s">
        <v>560</v>
      </c>
      <c r="B74" s="506"/>
      <c r="C74" s="506"/>
      <c r="D74" s="506"/>
      <c r="E74" s="506"/>
      <c r="F74" s="506"/>
      <c r="G74" s="506"/>
      <c r="H74" s="506"/>
      <c r="I74" s="506"/>
    </row>
    <row r="75" spans="1:9" s="487" customFormat="1" x14ac:dyDescent="0.2">
      <c r="A75" s="867" t="s">
        <v>561</v>
      </c>
      <c r="B75" s="506"/>
      <c r="C75" s="506"/>
      <c r="D75" s="506"/>
      <c r="E75" s="506"/>
      <c r="F75" s="506"/>
      <c r="G75" s="506"/>
      <c r="H75" s="506"/>
      <c r="I75" s="506"/>
    </row>
    <row r="76" spans="1:9" s="487" customFormat="1" x14ac:dyDescent="0.2">
      <c r="A76" s="452" t="s">
        <v>562</v>
      </c>
      <c r="B76" s="506"/>
      <c r="C76" s="506"/>
      <c r="D76" s="506"/>
      <c r="E76" s="506"/>
      <c r="F76" s="506"/>
      <c r="G76" s="506"/>
      <c r="H76" s="506"/>
      <c r="I76" s="506"/>
    </row>
    <row r="77" spans="1:9" s="487" customFormat="1" x14ac:dyDescent="0.2">
      <c r="A77" s="867" t="s">
        <v>563</v>
      </c>
      <c r="B77" s="506"/>
      <c r="C77" s="506"/>
      <c r="D77" s="506"/>
      <c r="E77" s="506"/>
      <c r="F77" s="506"/>
      <c r="G77" s="506"/>
      <c r="H77" s="506"/>
      <c r="I77" s="506"/>
    </row>
    <row r="78" spans="1:9" s="487" customFormat="1" x14ac:dyDescent="0.2">
      <c r="A78" s="867" t="s">
        <v>564</v>
      </c>
      <c r="B78" s="506"/>
      <c r="C78" s="506"/>
      <c r="D78" s="506"/>
      <c r="E78" s="506"/>
      <c r="F78" s="506"/>
      <c r="G78" s="506"/>
      <c r="H78" s="506"/>
      <c r="I78" s="506"/>
    </row>
    <row r="79" spans="1:9" s="487" customFormat="1" x14ac:dyDescent="0.2">
      <c r="A79" s="452" t="s">
        <v>565</v>
      </c>
      <c r="B79" s="506"/>
      <c r="C79" s="506"/>
      <c r="D79" s="506"/>
      <c r="E79" s="506"/>
      <c r="F79" s="506"/>
      <c r="G79" s="506"/>
      <c r="H79" s="506"/>
      <c r="I79" s="506"/>
    </row>
    <row r="80" spans="1:9" s="487" customFormat="1" x14ac:dyDescent="0.2">
      <c r="A80" s="867" t="s">
        <v>566</v>
      </c>
      <c r="B80" s="506"/>
      <c r="C80" s="506"/>
      <c r="D80" s="506"/>
      <c r="E80" s="506"/>
      <c r="F80" s="506"/>
      <c r="G80" s="506"/>
      <c r="H80" s="506"/>
      <c r="I80" s="506"/>
    </row>
    <row r="81" spans="1:9" s="487" customFormat="1" x14ac:dyDescent="0.2">
      <c r="A81" s="452" t="s">
        <v>567</v>
      </c>
      <c r="B81" s="506"/>
      <c r="C81" s="506"/>
      <c r="D81" s="506"/>
      <c r="E81" s="506"/>
      <c r="F81" s="506"/>
      <c r="G81" s="506"/>
      <c r="H81" s="506"/>
      <c r="I81" s="506"/>
    </row>
    <row r="82" spans="1:9" s="487" customFormat="1" x14ac:dyDescent="0.2">
      <c r="A82" s="867" t="s">
        <v>568</v>
      </c>
      <c r="B82" s="506"/>
      <c r="C82" s="506"/>
      <c r="D82" s="506"/>
      <c r="E82" s="506"/>
      <c r="F82" s="506"/>
      <c r="G82" s="506"/>
      <c r="H82" s="506"/>
      <c r="I82" s="506"/>
    </row>
    <row r="83" spans="1:9" s="487" customFormat="1" x14ac:dyDescent="0.2">
      <c r="A83" s="452" t="s">
        <v>569</v>
      </c>
      <c r="B83" s="506"/>
      <c r="C83" s="506"/>
      <c r="D83" s="506"/>
      <c r="E83" s="506"/>
      <c r="F83" s="506"/>
      <c r="G83" s="506"/>
      <c r="H83" s="506"/>
      <c r="I83" s="506"/>
    </row>
    <row r="84" spans="1:9" s="487" customFormat="1" ht="11.25" customHeight="1" x14ac:dyDescent="0.2">
      <c r="A84" s="867" t="s">
        <v>570</v>
      </c>
      <c r="B84" s="506"/>
      <c r="C84" s="506"/>
      <c r="D84" s="506"/>
      <c r="E84" s="506"/>
      <c r="F84" s="506"/>
      <c r="G84" s="506"/>
      <c r="H84" s="506"/>
      <c r="I84" s="506"/>
    </row>
    <row r="85" spans="1:9" x14ac:dyDescent="0.2">
      <c r="A85" s="508"/>
      <c r="I85" s="508"/>
    </row>
  </sheetData>
  <sheetProtection algorithmName="SHA-512" hashValue="ezVpMkqxBcaXWM/Qh2v7ufgqWOyvgAuOr80yJtdwMeKCj8uUbaedIph8yWbW1RGYVvv5cHlaemdzvL4h+9XvMg==" saltValue="YFjGYdzMX2bSzFZ0Qjkvnw==" spinCount="100000" sheet="1" objects="1" scenarios="1" selectLockedCells="1" selectUnlockedCells="1"/>
  <mergeCells count="65">
    <mergeCell ref="A8:B8"/>
    <mergeCell ref="A4:B4"/>
    <mergeCell ref="C4:I4"/>
    <mergeCell ref="A5:B5"/>
    <mergeCell ref="C5:I5"/>
    <mergeCell ref="A6:I6"/>
    <mergeCell ref="A9:B9"/>
    <mergeCell ref="C9:I9"/>
    <mergeCell ref="A10:B10"/>
    <mergeCell ref="C10:I10"/>
    <mergeCell ref="A11:A12"/>
    <mergeCell ref="B11:C12"/>
    <mergeCell ref="D11:D12"/>
    <mergeCell ref="E11:E12"/>
    <mergeCell ref="F11:F12"/>
    <mergeCell ref="G11:G12"/>
    <mergeCell ref="I22:I23"/>
    <mergeCell ref="H11:H12"/>
    <mergeCell ref="I11:I12"/>
    <mergeCell ref="A13:C13"/>
    <mergeCell ref="A14:A15"/>
    <mergeCell ref="B14:C15"/>
    <mergeCell ref="A16:A18"/>
    <mergeCell ref="B16:C18"/>
    <mergeCell ref="B19:C19"/>
    <mergeCell ref="B20:C20"/>
    <mergeCell ref="B21:C21"/>
    <mergeCell ref="A22:A23"/>
    <mergeCell ref="B22:C23"/>
    <mergeCell ref="B39:C39"/>
    <mergeCell ref="B24:C24"/>
    <mergeCell ref="A25:A27"/>
    <mergeCell ref="B25:C27"/>
    <mergeCell ref="I25:I27"/>
    <mergeCell ref="A28:A33"/>
    <mergeCell ref="B28:C33"/>
    <mergeCell ref="I28:I33"/>
    <mergeCell ref="B34:C34"/>
    <mergeCell ref="B35:C35"/>
    <mergeCell ref="B36:C36"/>
    <mergeCell ref="B37:C37"/>
    <mergeCell ref="B38:C38"/>
    <mergeCell ref="B48:C48"/>
    <mergeCell ref="A41:B41"/>
    <mergeCell ref="C41:I41"/>
    <mergeCell ref="A42:B42"/>
    <mergeCell ref="C42:I42"/>
    <mergeCell ref="A43:A44"/>
    <mergeCell ref="B43:C44"/>
    <mergeCell ref="D43:D44"/>
    <mergeCell ref="E43:E44"/>
    <mergeCell ref="F43:F44"/>
    <mergeCell ref="G43:G44"/>
    <mergeCell ref="H43:H44"/>
    <mergeCell ref="I43:I44"/>
    <mergeCell ref="A45:C45"/>
    <mergeCell ref="B46:C46"/>
    <mergeCell ref="B47:C47"/>
    <mergeCell ref="B56:C56"/>
    <mergeCell ref="B49:C49"/>
    <mergeCell ref="A50:A53"/>
    <mergeCell ref="B50:C53"/>
    <mergeCell ref="I50:I53"/>
    <mergeCell ref="B54:C54"/>
    <mergeCell ref="B55:C55"/>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117.pielikums Jūrmalas pilsētas domes
2017.gada 23.marta saistošajiem noteikumiem Nr.14
(protokols Nr.6, 9.punkts) </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1"/>
  <sheetViews>
    <sheetView view="pageLayout" zoomScaleNormal="100" workbookViewId="0">
      <selection activeCell="M8" sqref="M8"/>
    </sheetView>
  </sheetViews>
  <sheetFormatPr defaultRowHeight="15" outlineLevelCol="1" x14ac:dyDescent="0.25"/>
  <cols>
    <col min="1" max="1" width="3.85546875" style="709" customWidth="1"/>
    <col min="2" max="2" width="18.28515625" style="709" customWidth="1"/>
    <col min="3" max="3" width="12.85546875" style="709" customWidth="1"/>
    <col min="4" max="4" width="10.28515625" style="709" customWidth="1"/>
    <col min="5" max="5" width="10.42578125" style="709" hidden="1" customWidth="1" outlineLevel="1"/>
    <col min="6" max="6" width="9.7109375" style="709" hidden="1" customWidth="1" outlineLevel="1"/>
    <col min="7" max="7" width="10.85546875" style="709" hidden="1" customWidth="1" outlineLevel="1"/>
    <col min="8" max="8" width="11" style="709" hidden="1" customWidth="1" outlineLevel="1"/>
    <col min="9" max="9" width="10.5703125" style="709" customWidth="1" collapsed="1"/>
    <col min="10" max="10" width="10.28515625" style="709" customWidth="1"/>
    <col min="11" max="11" width="18.7109375" style="709" hidden="1" customWidth="1" outlineLevel="1"/>
    <col min="12" max="12" width="17.140625" style="709" customWidth="1" collapsed="1"/>
    <col min="13" max="16384" width="9.140625" style="709"/>
  </cols>
  <sheetData>
    <row r="1" spans="1:12" x14ac:dyDescent="0.25">
      <c r="L1" s="351" t="s">
        <v>822</v>
      </c>
    </row>
    <row r="2" spans="1:12" x14ac:dyDescent="0.25">
      <c r="L2" s="351" t="s">
        <v>326</v>
      </c>
    </row>
    <row r="3" spans="1:12" ht="14.25" customHeight="1" x14ac:dyDescent="0.25">
      <c r="L3" s="351" t="s">
        <v>327</v>
      </c>
    </row>
    <row r="4" spans="1:12" x14ac:dyDescent="0.25">
      <c r="A4" s="1038" t="s">
        <v>0</v>
      </c>
      <c r="B4" s="1038"/>
      <c r="C4" s="1038" t="s">
        <v>397</v>
      </c>
      <c r="D4" s="1038"/>
      <c r="E4" s="1038"/>
      <c r="F4" s="1038"/>
      <c r="G4" s="1038"/>
      <c r="H4" s="1038"/>
      <c r="I4" s="1038"/>
      <c r="J4" s="1038"/>
      <c r="K4" s="1038"/>
      <c r="L4" s="1038"/>
    </row>
    <row r="5" spans="1:12" x14ac:dyDescent="0.25">
      <c r="A5" s="1038" t="s">
        <v>1</v>
      </c>
      <c r="B5" s="1038"/>
      <c r="C5" s="1038">
        <v>90000056357</v>
      </c>
      <c r="D5" s="1038"/>
      <c r="E5" s="1038"/>
      <c r="F5" s="1038"/>
      <c r="G5" s="1038"/>
      <c r="H5" s="1038"/>
      <c r="I5" s="1038"/>
      <c r="J5" s="1038"/>
      <c r="K5" s="1038"/>
      <c r="L5" s="1038"/>
    </row>
    <row r="6" spans="1:12" ht="15.75" x14ac:dyDescent="0.25">
      <c r="A6" s="1049" t="s">
        <v>823</v>
      </c>
      <c r="B6" s="1049"/>
      <c r="C6" s="1049"/>
      <c r="D6" s="1049"/>
      <c r="E6" s="1049"/>
      <c r="F6" s="1049"/>
      <c r="G6" s="1049"/>
      <c r="H6" s="1049"/>
      <c r="I6" s="1049"/>
      <c r="J6" s="1049"/>
      <c r="K6" s="1049"/>
      <c r="L6" s="1049"/>
    </row>
    <row r="7" spans="1:12" ht="15.75" x14ac:dyDescent="0.25">
      <c r="A7" s="710"/>
      <c r="B7" s="710"/>
      <c r="C7" s="710"/>
      <c r="D7" s="710"/>
      <c r="E7" s="710"/>
      <c r="F7" s="710"/>
      <c r="G7" s="710"/>
      <c r="H7" s="710"/>
      <c r="I7" s="710"/>
      <c r="J7" s="710"/>
      <c r="K7" s="710"/>
      <c r="L7" s="710"/>
    </row>
    <row r="8" spans="1:12" ht="15.75" x14ac:dyDescent="0.25">
      <c r="A8" s="1038" t="s">
        <v>330</v>
      </c>
      <c r="B8" s="1038"/>
      <c r="C8" s="1048" t="s">
        <v>824</v>
      </c>
      <c r="D8" s="1048"/>
      <c r="E8" s="1048"/>
      <c r="F8" s="1048"/>
      <c r="G8" s="1048"/>
      <c r="H8" s="1048"/>
      <c r="I8" s="1048"/>
      <c r="J8" s="1048"/>
      <c r="K8" s="1048"/>
      <c r="L8" s="1048"/>
    </row>
    <row r="9" spans="1:12" x14ac:dyDescent="0.25">
      <c r="A9" s="1038" t="s">
        <v>332</v>
      </c>
      <c r="B9" s="1038"/>
      <c r="C9" s="1038" t="s">
        <v>825</v>
      </c>
      <c r="D9" s="1038"/>
      <c r="E9" s="1038"/>
      <c r="F9" s="1038"/>
      <c r="G9" s="1038"/>
      <c r="H9" s="1038"/>
      <c r="I9" s="1038"/>
      <c r="J9" s="1038"/>
      <c r="K9" s="1038"/>
      <c r="L9" s="1038"/>
    </row>
    <row r="10" spans="1:12" x14ac:dyDescent="0.25">
      <c r="A10" s="1038" t="s">
        <v>334</v>
      </c>
      <c r="B10" s="1038"/>
      <c r="C10" s="1039" t="s">
        <v>826</v>
      </c>
      <c r="D10" s="1039"/>
      <c r="E10" s="1039"/>
      <c r="F10" s="1039"/>
      <c r="G10" s="1039"/>
      <c r="H10" s="1039"/>
      <c r="I10" s="1039"/>
      <c r="J10" s="1039"/>
      <c r="K10" s="1039"/>
      <c r="L10" s="1039"/>
    </row>
    <row r="11" spans="1:12" ht="26.25" customHeight="1" x14ac:dyDescent="0.25">
      <c r="A11" s="1040" t="s">
        <v>336</v>
      </c>
      <c r="B11" s="1042" t="s">
        <v>337</v>
      </c>
      <c r="C11" s="1043"/>
      <c r="D11" s="1019" t="s">
        <v>338</v>
      </c>
      <c r="E11" s="1046" t="s">
        <v>339</v>
      </c>
      <c r="F11" s="1047"/>
      <c r="G11" s="1040" t="s">
        <v>340</v>
      </c>
      <c r="H11" s="1043"/>
      <c r="I11" s="1040" t="s">
        <v>341</v>
      </c>
      <c r="J11" s="1043"/>
      <c r="K11" s="1019" t="s">
        <v>316</v>
      </c>
      <c r="L11" s="1019" t="s">
        <v>342</v>
      </c>
    </row>
    <row r="12" spans="1:12" ht="35.25" customHeight="1" x14ac:dyDescent="0.25">
      <c r="A12" s="1041"/>
      <c r="B12" s="1044"/>
      <c r="C12" s="1045"/>
      <c r="D12" s="1020"/>
      <c r="E12" s="711" t="s">
        <v>625</v>
      </c>
      <c r="F12" s="711" t="s">
        <v>626</v>
      </c>
      <c r="G12" s="711" t="s">
        <v>625</v>
      </c>
      <c r="H12" s="711" t="s">
        <v>626</v>
      </c>
      <c r="I12" s="711" t="s">
        <v>625</v>
      </c>
      <c r="J12" s="711" t="s">
        <v>626</v>
      </c>
      <c r="K12" s="1020"/>
      <c r="L12" s="1020"/>
    </row>
    <row r="13" spans="1:12" x14ac:dyDescent="0.25">
      <c r="A13" s="1021" t="s">
        <v>343</v>
      </c>
      <c r="B13" s="1022"/>
      <c r="C13" s="1023"/>
      <c r="D13" s="712"/>
      <c r="E13" s="712">
        <f>SUM(E14:E34)</f>
        <v>452187</v>
      </c>
      <c r="F13" s="712">
        <f t="shared" ref="F13:J13" si="0">SUM(F14:F34)</f>
        <v>37077</v>
      </c>
      <c r="G13" s="712">
        <f t="shared" si="0"/>
        <v>0</v>
      </c>
      <c r="H13" s="712">
        <f t="shared" si="0"/>
        <v>0</v>
      </c>
      <c r="I13" s="712">
        <f t="shared" si="0"/>
        <v>452187</v>
      </c>
      <c r="J13" s="712">
        <f t="shared" si="0"/>
        <v>37077</v>
      </c>
      <c r="K13" s="712"/>
      <c r="L13" s="712"/>
    </row>
    <row r="14" spans="1:12" ht="64.5" customHeight="1" x14ac:dyDescent="0.25">
      <c r="A14" s="713">
        <v>1</v>
      </c>
      <c r="B14" s="1013" t="s">
        <v>827</v>
      </c>
      <c r="C14" s="1014"/>
      <c r="D14" s="714">
        <v>2279</v>
      </c>
      <c r="E14" s="715">
        <v>10500</v>
      </c>
      <c r="F14" s="715"/>
      <c r="G14" s="715"/>
      <c r="H14" s="715"/>
      <c r="I14" s="715">
        <f>E14+G14</f>
        <v>10500</v>
      </c>
      <c r="J14" s="715">
        <f>F14+H14</f>
        <v>0</v>
      </c>
      <c r="K14" s="715"/>
      <c r="L14" s="505" t="s">
        <v>468</v>
      </c>
    </row>
    <row r="15" spans="1:12" x14ac:dyDescent="0.25">
      <c r="A15" s="713">
        <v>2</v>
      </c>
      <c r="B15" s="1013" t="s">
        <v>828</v>
      </c>
      <c r="C15" s="1014"/>
      <c r="D15" s="714">
        <v>2239</v>
      </c>
      <c r="E15" s="715">
        <v>5000</v>
      </c>
      <c r="F15" s="715"/>
      <c r="G15" s="715"/>
      <c r="H15" s="715"/>
      <c r="I15" s="715">
        <f t="shared" ref="I15:J34" si="1">E15+G15</f>
        <v>5000</v>
      </c>
      <c r="J15" s="715">
        <f t="shared" si="1"/>
        <v>0</v>
      </c>
      <c r="K15" s="715"/>
      <c r="L15" s="505" t="s">
        <v>468</v>
      </c>
    </row>
    <row r="16" spans="1:12" x14ac:dyDescent="0.25">
      <c r="A16" s="1024">
        <v>3</v>
      </c>
      <c r="B16" s="1027" t="s">
        <v>829</v>
      </c>
      <c r="C16" s="1028"/>
      <c r="D16" s="716">
        <v>2312</v>
      </c>
      <c r="E16" s="717">
        <v>1500</v>
      </c>
      <c r="F16" s="717"/>
      <c r="G16" s="717"/>
      <c r="H16" s="717"/>
      <c r="I16" s="715">
        <f t="shared" si="1"/>
        <v>1500</v>
      </c>
      <c r="J16" s="715">
        <f t="shared" si="1"/>
        <v>0</v>
      </c>
      <c r="K16" s="717"/>
      <c r="L16" s="505" t="s">
        <v>830</v>
      </c>
    </row>
    <row r="17" spans="1:12" x14ac:dyDescent="0.25">
      <c r="A17" s="1025"/>
      <c r="B17" s="1029"/>
      <c r="C17" s="1030"/>
      <c r="D17" s="716">
        <v>5239</v>
      </c>
      <c r="E17" s="717">
        <v>1500</v>
      </c>
      <c r="F17" s="717"/>
      <c r="G17" s="717"/>
      <c r="H17" s="717"/>
      <c r="I17" s="715">
        <f t="shared" si="1"/>
        <v>1500</v>
      </c>
      <c r="J17" s="715">
        <f t="shared" si="1"/>
        <v>0</v>
      </c>
      <c r="K17" s="717"/>
      <c r="L17" s="505" t="s">
        <v>830</v>
      </c>
    </row>
    <row r="18" spans="1:12" x14ac:dyDescent="0.25">
      <c r="A18" s="1026"/>
      <c r="B18" s="1031"/>
      <c r="C18" s="1032"/>
      <c r="D18" s="716">
        <v>2279</v>
      </c>
      <c r="E18" s="717">
        <v>1000</v>
      </c>
      <c r="F18" s="717"/>
      <c r="G18" s="717"/>
      <c r="H18" s="717"/>
      <c r="I18" s="715">
        <f t="shared" si="1"/>
        <v>1000</v>
      </c>
      <c r="J18" s="715">
        <f t="shared" si="1"/>
        <v>0</v>
      </c>
      <c r="K18" s="717"/>
      <c r="L18" s="505" t="s">
        <v>830</v>
      </c>
    </row>
    <row r="19" spans="1:12" x14ac:dyDescent="0.25">
      <c r="A19" s="718">
        <v>4</v>
      </c>
      <c r="B19" s="1033" t="s">
        <v>115</v>
      </c>
      <c r="C19" s="1034"/>
      <c r="D19" s="719">
        <v>2263</v>
      </c>
      <c r="E19" s="720">
        <v>30916</v>
      </c>
      <c r="F19" s="721"/>
      <c r="G19" s="721"/>
      <c r="H19" s="721"/>
      <c r="I19" s="715">
        <f t="shared" si="1"/>
        <v>30916</v>
      </c>
      <c r="J19" s="715">
        <f t="shared" si="1"/>
        <v>0</v>
      </c>
      <c r="K19" s="721"/>
      <c r="L19" s="721" t="s">
        <v>468</v>
      </c>
    </row>
    <row r="20" spans="1:12" x14ac:dyDescent="0.25">
      <c r="A20" s="718">
        <v>5</v>
      </c>
      <c r="B20" s="1013" t="s">
        <v>831</v>
      </c>
      <c r="C20" s="1014"/>
      <c r="D20" s="722">
        <v>2269</v>
      </c>
      <c r="E20" s="723">
        <v>3856</v>
      </c>
      <c r="F20" s="723"/>
      <c r="G20" s="723"/>
      <c r="H20" s="723"/>
      <c r="I20" s="715">
        <f t="shared" si="1"/>
        <v>3856</v>
      </c>
      <c r="J20" s="715">
        <f t="shared" si="1"/>
        <v>0</v>
      </c>
      <c r="K20" s="723"/>
      <c r="L20" s="721" t="s">
        <v>468</v>
      </c>
    </row>
    <row r="21" spans="1:12" x14ac:dyDescent="0.25">
      <c r="A21" s="718">
        <v>6</v>
      </c>
      <c r="B21" s="1013" t="s">
        <v>832</v>
      </c>
      <c r="C21" s="1014"/>
      <c r="D21" s="722">
        <v>2261</v>
      </c>
      <c r="E21" s="723">
        <v>56846</v>
      </c>
      <c r="F21" s="723">
        <v>37077</v>
      </c>
      <c r="G21" s="723"/>
      <c r="H21" s="723"/>
      <c r="I21" s="715">
        <f t="shared" si="1"/>
        <v>56846</v>
      </c>
      <c r="J21" s="715">
        <f t="shared" si="1"/>
        <v>37077</v>
      </c>
      <c r="K21" s="723"/>
      <c r="L21" s="721" t="s">
        <v>468</v>
      </c>
    </row>
    <row r="22" spans="1:12" x14ac:dyDescent="0.25">
      <c r="A22" s="1035">
        <v>7</v>
      </c>
      <c r="B22" s="1027" t="s">
        <v>833</v>
      </c>
      <c r="C22" s="1028"/>
      <c r="D22" s="724">
        <v>2221</v>
      </c>
      <c r="E22" s="725">
        <v>19620</v>
      </c>
      <c r="F22" s="725"/>
      <c r="G22" s="723"/>
      <c r="H22" s="723"/>
      <c r="I22" s="715">
        <f t="shared" si="1"/>
        <v>19620</v>
      </c>
      <c r="J22" s="715">
        <f t="shared" si="1"/>
        <v>0</v>
      </c>
      <c r="K22" s="723"/>
      <c r="L22" s="721" t="s">
        <v>468</v>
      </c>
    </row>
    <row r="23" spans="1:12" ht="15.75" customHeight="1" x14ac:dyDescent="0.25">
      <c r="A23" s="1036"/>
      <c r="B23" s="1029"/>
      <c r="C23" s="1030"/>
      <c r="D23" s="724">
        <v>2222</v>
      </c>
      <c r="E23" s="725">
        <v>850</v>
      </c>
      <c r="F23" s="725"/>
      <c r="G23" s="723"/>
      <c r="H23" s="723"/>
      <c r="I23" s="715">
        <f t="shared" si="1"/>
        <v>850</v>
      </c>
      <c r="J23" s="715">
        <f t="shared" si="1"/>
        <v>0</v>
      </c>
      <c r="K23" s="723"/>
      <c r="L23" s="721" t="s">
        <v>468</v>
      </c>
    </row>
    <row r="24" spans="1:12" x14ac:dyDescent="0.25">
      <c r="A24" s="1036"/>
      <c r="B24" s="1029"/>
      <c r="C24" s="1030"/>
      <c r="D24" s="724">
        <v>2223</v>
      </c>
      <c r="E24" s="726">
        <v>6450</v>
      </c>
      <c r="F24" s="725"/>
      <c r="G24" s="723"/>
      <c r="H24" s="723"/>
      <c r="I24" s="715">
        <f t="shared" si="1"/>
        <v>6450</v>
      </c>
      <c r="J24" s="715">
        <f t="shared" si="1"/>
        <v>0</v>
      </c>
      <c r="K24" s="723"/>
      <c r="L24" s="721" t="s">
        <v>468</v>
      </c>
    </row>
    <row r="25" spans="1:12" x14ac:dyDescent="0.25">
      <c r="A25" s="1036"/>
      <c r="B25" s="1029"/>
      <c r="C25" s="1030"/>
      <c r="D25" s="724">
        <v>2241</v>
      </c>
      <c r="E25" s="726">
        <v>4500</v>
      </c>
      <c r="F25" s="725"/>
      <c r="G25" s="723"/>
      <c r="H25" s="723"/>
      <c r="I25" s="715">
        <f t="shared" si="1"/>
        <v>4500</v>
      </c>
      <c r="J25" s="715">
        <f t="shared" si="1"/>
        <v>0</v>
      </c>
      <c r="K25" s="723"/>
      <c r="L25" s="721" t="s">
        <v>468</v>
      </c>
    </row>
    <row r="26" spans="1:12" ht="54" customHeight="1" x14ac:dyDescent="0.25">
      <c r="A26" s="1036"/>
      <c r="B26" s="1029"/>
      <c r="C26" s="1030"/>
      <c r="D26" s="724">
        <v>5239</v>
      </c>
      <c r="E26" s="726">
        <v>0</v>
      </c>
      <c r="F26" s="725"/>
      <c r="G26" s="727">
        <v>368</v>
      </c>
      <c r="H26" s="723"/>
      <c r="I26" s="715">
        <f t="shared" si="1"/>
        <v>368</v>
      </c>
      <c r="J26" s="715">
        <f t="shared" si="1"/>
        <v>0</v>
      </c>
      <c r="K26" s="723" t="s">
        <v>834</v>
      </c>
      <c r="L26" s="1017" t="s">
        <v>468</v>
      </c>
    </row>
    <row r="27" spans="1:12" ht="16.5" customHeight="1" x14ac:dyDescent="0.25">
      <c r="A27" s="1037"/>
      <c r="B27" s="1031"/>
      <c r="C27" s="1032"/>
      <c r="D27" s="724">
        <v>2244</v>
      </c>
      <c r="E27" s="725">
        <f>210793+18006</f>
        <v>228799</v>
      </c>
      <c r="F27" s="725"/>
      <c r="G27" s="727">
        <v>-368</v>
      </c>
      <c r="H27" s="723"/>
      <c r="I27" s="715">
        <f t="shared" si="1"/>
        <v>228431</v>
      </c>
      <c r="J27" s="715">
        <f t="shared" si="1"/>
        <v>0</v>
      </c>
      <c r="K27" s="723"/>
      <c r="L27" s="1018"/>
    </row>
    <row r="28" spans="1:12" x14ac:dyDescent="0.25">
      <c r="A28" s="713">
        <v>8</v>
      </c>
      <c r="B28" s="1013" t="s">
        <v>835</v>
      </c>
      <c r="C28" s="1014"/>
      <c r="D28" s="728">
        <v>2247</v>
      </c>
      <c r="E28" s="715">
        <v>17750</v>
      </c>
      <c r="F28" s="715"/>
      <c r="G28" s="729"/>
      <c r="H28" s="729"/>
      <c r="I28" s="715">
        <f t="shared" si="1"/>
        <v>17750</v>
      </c>
      <c r="J28" s="715">
        <f t="shared" si="1"/>
        <v>0</v>
      </c>
      <c r="K28" s="729"/>
      <c r="L28" s="721" t="s">
        <v>468</v>
      </c>
    </row>
    <row r="29" spans="1:12" x14ac:dyDescent="0.25">
      <c r="A29" s="730">
        <v>9</v>
      </c>
      <c r="B29" s="1015" t="s">
        <v>836</v>
      </c>
      <c r="C29" s="1016"/>
      <c r="D29" s="716">
        <v>2279</v>
      </c>
      <c r="E29" s="717">
        <v>21100</v>
      </c>
      <c r="F29" s="717"/>
      <c r="G29" s="720"/>
      <c r="H29" s="720"/>
      <c r="I29" s="715">
        <f t="shared" si="1"/>
        <v>21100</v>
      </c>
      <c r="J29" s="715">
        <f t="shared" si="1"/>
        <v>0</v>
      </c>
      <c r="K29" s="720"/>
      <c r="L29" s="721" t="s">
        <v>468</v>
      </c>
    </row>
    <row r="30" spans="1:12" s="731" customFormat="1" ht="58.5" customHeight="1" x14ac:dyDescent="0.25">
      <c r="A30" s="730">
        <v>10</v>
      </c>
      <c r="B30" s="1015" t="s">
        <v>837</v>
      </c>
      <c r="C30" s="1016"/>
      <c r="D30" s="716">
        <v>2279</v>
      </c>
      <c r="E30" s="717">
        <v>30000</v>
      </c>
      <c r="F30" s="717"/>
      <c r="G30" s="720"/>
      <c r="H30" s="720"/>
      <c r="I30" s="715">
        <f t="shared" si="1"/>
        <v>30000</v>
      </c>
      <c r="J30" s="715">
        <f t="shared" si="1"/>
        <v>0</v>
      </c>
      <c r="K30" s="720"/>
      <c r="L30" s="721" t="s">
        <v>468</v>
      </c>
    </row>
    <row r="31" spans="1:12" ht="101.25" customHeight="1" x14ac:dyDescent="0.25">
      <c r="A31" s="713">
        <v>11</v>
      </c>
      <c r="B31" s="1013" t="s">
        <v>838</v>
      </c>
      <c r="C31" s="1014"/>
      <c r="D31" s="714">
        <v>2279</v>
      </c>
      <c r="E31" s="715">
        <v>7500</v>
      </c>
      <c r="F31" s="715"/>
      <c r="G31" s="729"/>
      <c r="H31" s="729"/>
      <c r="I31" s="715">
        <f t="shared" si="1"/>
        <v>7500</v>
      </c>
      <c r="J31" s="715">
        <f t="shared" si="1"/>
        <v>0</v>
      </c>
      <c r="K31" s="729"/>
      <c r="L31" s="721" t="s">
        <v>468</v>
      </c>
    </row>
    <row r="32" spans="1:12" x14ac:dyDescent="0.25">
      <c r="A32" s="713">
        <v>12</v>
      </c>
      <c r="B32" s="1013" t="s">
        <v>839</v>
      </c>
      <c r="C32" s="1014"/>
      <c r="D32" s="714">
        <v>2519</v>
      </c>
      <c r="E32" s="715">
        <v>1500</v>
      </c>
      <c r="F32" s="715"/>
      <c r="G32" s="729"/>
      <c r="H32" s="729"/>
      <c r="I32" s="715">
        <f t="shared" si="1"/>
        <v>1500</v>
      </c>
      <c r="J32" s="715">
        <f t="shared" si="1"/>
        <v>0</v>
      </c>
      <c r="K32" s="729"/>
      <c r="L32" s="721" t="s">
        <v>468</v>
      </c>
    </row>
    <row r="33" spans="1:12" ht="56.25" customHeight="1" x14ac:dyDescent="0.25">
      <c r="A33" s="713">
        <v>13</v>
      </c>
      <c r="B33" s="1013" t="s">
        <v>840</v>
      </c>
      <c r="C33" s="1014"/>
      <c r="D33" s="714">
        <v>2276</v>
      </c>
      <c r="E33" s="715">
        <v>1000</v>
      </c>
      <c r="F33" s="715"/>
      <c r="G33" s="729"/>
      <c r="H33" s="729"/>
      <c r="I33" s="715">
        <f t="shared" si="1"/>
        <v>1000</v>
      </c>
      <c r="J33" s="715">
        <f t="shared" si="1"/>
        <v>0</v>
      </c>
      <c r="K33" s="729"/>
      <c r="L33" s="721" t="s">
        <v>468</v>
      </c>
    </row>
    <row r="34" spans="1:12" x14ac:dyDescent="0.25">
      <c r="A34" s="713">
        <v>14</v>
      </c>
      <c r="B34" s="1013" t="s">
        <v>841</v>
      </c>
      <c r="C34" s="1014"/>
      <c r="D34" s="716">
        <v>2279</v>
      </c>
      <c r="E34" s="717">
        <v>2000</v>
      </c>
      <c r="F34" s="732"/>
      <c r="G34" s="732"/>
      <c r="H34" s="732"/>
      <c r="I34" s="715">
        <f t="shared" si="1"/>
        <v>2000</v>
      </c>
      <c r="J34" s="715">
        <f t="shared" si="1"/>
        <v>0</v>
      </c>
      <c r="K34" s="732"/>
      <c r="L34" s="733" t="s">
        <v>468</v>
      </c>
    </row>
    <row r="35" spans="1:12" x14ac:dyDescent="0.25">
      <c r="A35" s="734"/>
      <c r="B35" s="735"/>
      <c r="C35" s="735"/>
      <c r="D35" s="736"/>
      <c r="E35" s="736"/>
      <c r="F35" s="736"/>
      <c r="G35" s="736"/>
      <c r="H35" s="736"/>
      <c r="I35" s="736"/>
      <c r="J35" s="736"/>
      <c r="K35" s="736"/>
      <c r="L35" s="737"/>
    </row>
    <row r="36" spans="1:12" x14ac:dyDescent="0.25">
      <c r="A36" s="506" t="s">
        <v>470</v>
      </c>
      <c r="B36" s="506"/>
      <c r="C36" s="506"/>
      <c r="D36" s="738"/>
      <c r="E36" s="738"/>
      <c r="F36" s="738"/>
      <c r="G36" s="738"/>
      <c r="H36" s="738"/>
      <c r="I36" s="738"/>
      <c r="J36" s="738"/>
      <c r="K36" s="738"/>
      <c r="L36" s="738"/>
    </row>
    <row r="37" spans="1:12" s="582" customFormat="1" ht="12" x14ac:dyDescent="0.2">
      <c r="A37" s="452" t="s">
        <v>842</v>
      </c>
      <c r="B37" s="452"/>
      <c r="C37" s="452"/>
      <c r="D37" s="739"/>
      <c r="E37" s="739"/>
      <c r="F37" s="739"/>
      <c r="G37" s="739"/>
      <c r="H37" s="739"/>
      <c r="I37" s="739"/>
      <c r="J37" s="739"/>
      <c r="K37" s="739"/>
      <c r="L37" s="739"/>
    </row>
    <row r="38" spans="1:12" x14ac:dyDescent="0.25">
      <c r="A38" s="452"/>
      <c r="B38" s="452" t="s">
        <v>843</v>
      </c>
      <c r="C38" s="452"/>
    </row>
    <row r="39" spans="1:12" x14ac:dyDescent="0.25">
      <c r="A39" s="452"/>
      <c r="B39" s="452"/>
      <c r="C39" s="452" t="s">
        <v>844</v>
      </c>
      <c r="D39" s="740"/>
      <c r="E39" s="740"/>
      <c r="F39" s="740"/>
      <c r="G39" s="740"/>
      <c r="H39" s="740"/>
      <c r="I39" s="740"/>
      <c r="J39" s="740"/>
      <c r="K39" s="740"/>
      <c r="L39" s="740"/>
    </row>
    <row r="40" spans="1:12" x14ac:dyDescent="0.25">
      <c r="A40" s="452"/>
      <c r="B40" s="452" t="s">
        <v>845</v>
      </c>
      <c r="C40" s="452"/>
      <c r="D40" s="740"/>
      <c r="E40" s="740"/>
      <c r="F40" s="740"/>
      <c r="G40" s="740"/>
      <c r="H40" s="740"/>
      <c r="I40" s="740"/>
      <c r="J40" s="740"/>
      <c r="K40" s="740"/>
      <c r="L40" s="740"/>
    </row>
    <row r="41" spans="1:12" x14ac:dyDescent="0.25">
      <c r="A41" s="452"/>
      <c r="B41" s="452"/>
      <c r="C41" s="452" t="s">
        <v>846</v>
      </c>
      <c r="D41" s="740"/>
      <c r="E41" s="740"/>
      <c r="F41" s="740"/>
      <c r="G41" s="740"/>
      <c r="H41" s="740"/>
      <c r="I41" s="740"/>
      <c r="J41" s="740"/>
      <c r="K41" s="740"/>
      <c r="L41" s="740"/>
    </row>
  </sheetData>
  <sheetProtection algorithmName="SHA-512" hashValue="HRhq+M/JJjiebC69UuhWnhKfdUUeOMMSKw/NF31XTnwGAomsaG0W/llBqBHSzbBHRmces1wbW2kZa56eZo6ERQ==" saltValue="QdF84KmQXrpBLZPgy6X6sA==" spinCount="100000" sheet="1" objects="1" scenarios="1" selectLockedCells="1" selectUnlockedCells="1"/>
  <mergeCells count="37">
    <mergeCell ref="A8:B8"/>
    <mergeCell ref="C8:L8"/>
    <mergeCell ref="A4:B4"/>
    <mergeCell ref="C4:L4"/>
    <mergeCell ref="A5:B5"/>
    <mergeCell ref="C5:L5"/>
    <mergeCell ref="A6:L6"/>
    <mergeCell ref="A9:B9"/>
    <mergeCell ref="C9:L9"/>
    <mergeCell ref="A10:B10"/>
    <mergeCell ref="C10:L10"/>
    <mergeCell ref="A11:A12"/>
    <mergeCell ref="B11:C12"/>
    <mergeCell ref="D11:D12"/>
    <mergeCell ref="E11:F11"/>
    <mergeCell ref="G11:H11"/>
    <mergeCell ref="I11:J11"/>
    <mergeCell ref="L26:L27"/>
    <mergeCell ref="K11:K12"/>
    <mergeCell ref="L11:L12"/>
    <mergeCell ref="A13:C13"/>
    <mergeCell ref="B14:C14"/>
    <mergeCell ref="B15:C15"/>
    <mergeCell ref="A16:A18"/>
    <mergeCell ref="B16:C18"/>
    <mergeCell ref="B19:C19"/>
    <mergeCell ref="B20:C20"/>
    <mergeCell ref="B21:C21"/>
    <mergeCell ref="A22:A27"/>
    <mergeCell ref="B22:C27"/>
    <mergeCell ref="B34:C34"/>
    <mergeCell ref="B28:C28"/>
    <mergeCell ref="B29:C29"/>
    <mergeCell ref="B30:C30"/>
    <mergeCell ref="B31:C31"/>
    <mergeCell ref="B32:C32"/>
    <mergeCell ref="B33:C33"/>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118.pielikums Jūrmalas pilsētas domes
2017.gada 23.marta saistošajiem noteikumiem Nr.14
(protokols Nr.6, 9.punkts) </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6"/>
  <sheetViews>
    <sheetView view="pageLayout" zoomScaleNormal="100" workbookViewId="0">
      <selection activeCell="J4" sqref="J4"/>
    </sheetView>
  </sheetViews>
  <sheetFormatPr defaultRowHeight="12" outlineLevelCol="1" x14ac:dyDescent="0.2"/>
  <cols>
    <col min="1" max="1" width="4.7109375" style="452" customWidth="1"/>
    <col min="2" max="2" width="18.5703125" style="452" customWidth="1"/>
    <col min="3" max="3" width="22.140625" style="452" customWidth="1"/>
    <col min="4" max="4" width="10.5703125" style="452" customWidth="1"/>
    <col min="5" max="5" width="12.42578125" style="452" hidden="1" customWidth="1" outlineLevel="1"/>
    <col min="6" max="6" width="11.140625" style="452" hidden="1" customWidth="1" outlineLevel="1"/>
    <col min="7" max="7" width="11.85546875" style="452" customWidth="1" collapsed="1"/>
    <col min="8" max="8" width="29.140625" style="452" hidden="1" customWidth="1" outlineLevel="1"/>
    <col min="9" max="9" width="17.7109375" style="452" customWidth="1" collapsed="1"/>
    <col min="10" max="16384" width="9.140625" style="452"/>
  </cols>
  <sheetData>
    <row r="1" spans="1:9" x14ac:dyDescent="0.2">
      <c r="I1" s="351" t="s">
        <v>847</v>
      </c>
    </row>
    <row r="2" spans="1:9" x14ac:dyDescent="0.2">
      <c r="I2" s="351" t="s">
        <v>326</v>
      </c>
    </row>
    <row r="3" spans="1:9" x14ac:dyDescent="0.2">
      <c r="I3" s="351" t="s">
        <v>327</v>
      </c>
    </row>
    <row r="4" spans="1:9" x14ac:dyDescent="0.2">
      <c r="A4" s="1010" t="s">
        <v>0</v>
      </c>
      <c r="B4" s="1010"/>
      <c r="C4" s="1010" t="s">
        <v>397</v>
      </c>
      <c r="D4" s="1010"/>
      <c r="E4" s="1010"/>
      <c r="F4" s="1010"/>
      <c r="G4" s="1010"/>
      <c r="H4" s="1010"/>
      <c r="I4" s="1010"/>
    </row>
    <row r="5" spans="1:9" x14ac:dyDescent="0.2">
      <c r="A5" s="1010" t="s">
        <v>1</v>
      </c>
      <c r="B5" s="1010"/>
      <c r="C5" s="1010">
        <v>90000056357</v>
      </c>
      <c r="D5" s="1010"/>
      <c r="E5" s="1010"/>
      <c r="F5" s="1010"/>
      <c r="G5" s="1010"/>
      <c r="H5" s="1010"/>
      <c r="I5" s="1010"/>
    </row>
    <row r="6" spans="1:9" ht="15.75" x14ac:dyDescent="0.25">
      <c r="A6" s="1012" t="s">
        <v>507</v>
      </c>
      <c r="B6" s="1012"/>
      <c r="C6" s="1012"/>
      <c r="D6" s="1012"/>
      <c r="E6" s="1012"/>
      <c r="F6" s="1012"/>
      <c r="G6" s="1012"/>
      <c r="H6" s="1012"/>
      <c r="I6" s="1012"/>
    </row>
    <row r="7" spans="1:9" ht="15.75" x14ac:dyDescent="0.25">
      <c r="A7" s="690"/>
      <c r="B7" s="690"/>
      <c r="C7" s="690"/>
      <c r="D7" s="690"/>
      <c r="E7" s="690"/>
      <c r="F7" s="690"/>
      <c r="G7" s="690"/>
      <c r="H7" s="690"/>
      <c r="I7" s="690"/>
    </row>
    <row r="8" spans="1:9" ht="15.75" x14ac:dyDescent="0.25">
      <c r="A8" s="1010" t="s">
        <v>330</v>
      </c>
      <c r="B8" s="1010"/>
      <c r="C8" s="491" t="s">
        <v>848</v>
      </c>
      <c r="D8" s="491"/>
      <c r="E8" s="491"/>
      <c r="F8" s="491"/>
      <c r="G8" s="491"/>
      <c r="H8" s="491"/>
      <c r="I8" s="491"/>
    </row>
    <row r="9" spans="1:9" x14ac:dyDescent="0.2">
      <c r="A9" s="1010" t="s">
        <v>332</v>
      </c>
      <c r="B9" s="1010"/>
      <c r="C9" s="1010" t="s">
        <v>819</v>
      </c>
      <c r="D9" s="1010"/>
      <c r="E9" s="1010"/>
      <c r="F9" s="1010"/>
      <c r="G9" s="1010"/>
      <c r="H9" s="1010"/>
      <c r="I9" s="1010"/>
    </row>
    <row r="10" spans="1:9" x14ac:dyDescent="0.2">
      <c r="A10" s="1010" t="s">
        <v>334</v>
      </c>
      <c r="B10" s="1010"/>
      <c r="C10" s="1011" t="s">
        <v>849</v>
      </c>
      <c r="D10" s="1011"/>
      <c r="E10" s="1011"/>
      <c r="F10" s="1011"/>
      <c r="G10" s="1011"/>
      <c r="H10" s="1011"/>
      <c r="I10" s="1011"/>
    </row>
    <row r="11" spans="1:9" ht="12" customHeight="1" x14ac:dyDescent="0.2">
      <c r="A11" s="975" t="s">
        <v>336</v>
      </c>
      <c r="B11" s="977" t="s">
        <v>337</v>
      </c>
      <c r="C11" s="978"/>
      <c r="D11" s="981" t="s">
        <v>338</v>
      </c>
      <c r="E11" s="956" t="s">
        <v>339</v>
      </c>
      <c r="F11" s="956" t="s">
        <v>340</v>
      </c>
      <c r="G11" s="956" t="s">
        <v>341</v>
      </c>
      <c r="H11" s="956" t="s">
        <v>316</v>
      </c>
      <c r="I11" s="943" t="s">
        <v>342</v>
      </c>
    </row>
    <row r="12" spans="1:9" ht="38.25" customHeight="1" x14ac:dyDescent="0.2">
      <c r="A12" s="976"/>
      <c r="B12" s="979"/>
      <c r="C12" s="980"/>
      <c r="D12" s="982"/>
      <c r="E12" s="957"/>
      <c r="F12" s="957"/>
      <c r="G12" s="957"/>
      <c r="H12" s="957"/>
      <c r="I12" s="945"/>
    </row>
    <row r="13" spans="1:9" ht="12.75" customHeight="1" x14ac:dyDescent="0.2">
      <c r="A13" s="983" t="s">
        <v>343</v>
      </c>
      <c r="B13" s="984"/>
      <c r="C13" s="985"/>
      <c r="D13" s="467"/>
      <c r="E13" s="467">
        <f>SUM(E14:E36)</f>
        <v>613674</v>
      </c>
      <c r="F13" s="467">
        <f t="shared" ref="F13" si="0">SUM(F14:F36)</f>
        <v>0</v>
      </c>
      <c r="G13" s="467">
        <f>SUM(G14:G36)</f>
        <v>613674</v>
      </c>
      <c r="H13" s="467"/>
      <c r="I13" s="467"/>
    </row>
    <row r="14" spans="1:9" ht="12" customHeight="1" x14ac:dyDescent="0.2">
      <c r="A14" s="960">
        <v>1</v>
      </c>
      <c r="B14" s="963" t="s">
        <v>850</v>
      </c>
      <c r="C14" s="964"/>
      <c r="D14" s="492">
        <v>2231</v>
      </c>
      <c r="E14" s="493">
        <v>4650</v>
      </c>
      <c r="F14" s="493"/>
      <c r="G14" s="493">
        <f>SUM(E14:F14)</f>
        <v>4650</v>
      </c>
      <c r="H14" s="493"/>
      <c r="I14" s="1058" t="s">
        <v>851</v>
      </c>
    </row>
    <row r="15" spans="1:9" ht="12" customHeight="1" x14ac:dyDescent="0.2">
      <c r="A15" s="961"/>
      <c r="B15" s="965"/>
      <c r="C15" s="966"/>
      <c r="D15" s="492">
        <v>2311</v>
      </c>
      <c r="E15" s="493">
        <v>40</v>
      </c>
      <c r="F15" s="493"/>
      <c r="G15" s="493">
        <f t="shared" ref="G15:G36" si="1">SUM(E15:F15)</f>
        <v>40</v>
      </c>
      <c r="H15" s="493"/>
      <c r="I15" s="1062"/>
    </row>
    <row r="16" spans="1:9" ht="12" customHeight="1" x14ac:dyDescent="0.2">
      <c r="A16" s="961"/>
      <c r="B16" s="965"/>
      <c r="C16" s="966"/>
      <c r="D16" s="492">
        <v>2390</v>
      </c>
      <c r="E16" s="493">
        <v>200</v>
      </c>
      <c r="F16" s="493"/>
      <c r="G16" s="493">
        <f t="shared" si="1"/>
        <v>200</v>
      </c>
      <c r="H16" s="493"/>
      <c r="I16" s="1062"/>
    </row>
    <row r="17" spans="1:9" ht="12" customHeight="1" x14ac:dyDescent="0.2">
      <c r="A17" s="961"/>
      <c r="B17" s="965"/>
      <c r="C17" s="966"/>
      <c r="D17" s="492">
        <v>1150</v>
      </c>
      <c r="E17" s="493">
        <v>6330</v>
      </c>
      <c r="F17" s="493"/>
      <c r="G17" s="493">
        <f t="shared" si="1"/>
        <v>6330</v>
      </c>
      <c r="H17" s="493"/>
      <c r="I17" s="1062"/>
    </row>
    <row r="18" spans="1:9" x14ac:dyDescent="0.2">
      <c r="A18" s="961"/>
      <c r="B18" s="965"/>
      <c r="C18" s="966"/>
      <c r="D18" s="492">
        <v>1210</v>
      </c>
      <c r="E18" s="493">
        <v>400</v>
      </c>
      <c r="F18" s="493"/>
      <c r="G18" s="493">
        <f t="shared" si="1"/>
        <v>400</v>
      </c>
      <c r="H18" s="493"/>
      <c r="I18" s="1062"/>
    </row>
    <row r="19" spans="1:9" x14ac:dyDescent="0.2">
      <c r="A19" s="961"/>
      <c r="B19" s="965"/>
      <c r="C19" s="966"/>
      <c r="D19" s="492">
        <v>2279</v>
      </c>
      <c r="E19" s="493">
        <v>280</v>
      </c>
      <c r="F19" s="493"/>
      <c r="G19" s="493">
        <f t="shared" si="1"/>
        <v>280</v>
      </c>
      <c r="H19" s="493"/>
      <c r="I19" s="1062"/>
    </row>
    <row r="20" spans="1:9" ht="12" customHeight="1" x14ac:dyDescent="0.2">
      <c r="A20" s="961"/>
      <c r="B20" s="965"/>
      <c r="C20" s="966"/>
      <c r="D20" s="492">
        <v>2264</v>
      </c>
      <c r="E20" s="493">
        <v>500</v>
      </c>
      <c r="F20" s="493"/>
      <c r="G20" s="493">
        <f t="shared" si="1"/>
        <v>500</v>
      </c>
      <c r="H20" s="493"/>
      <c r="I20" s="1062"/>
    </row>
    <row r="21" spans="1:9" ht="12" customHeight="1" x14ac:dyDescent="0.2">
      <c r="A21" s="961"/>
      <c r="B21" s="965"/>
      <c r="C21" s="966"/>
      <c r="D21" s="492">
        <v>2314</v>
      </c>
      <c r="E21" s="493">
        <v>1600</v>
      </c>
      <c r="F21" s="493"/>
      <c r="G21" s="493">
        <f t="shared" si="1"/>
        <v>1600</v>
      </c>
      <c r="H21" s="493"/>
      <c r="I21" s="1062"/>
    </row>
    <row r="22" spans="1:9" ht="12.75" customHeight="1" x14ac:dyDescent="0.2">
      <c r="A22" s="961"/>
      <c r="B22" s="965"/>
      <c r="C22" s="966"/>
      <c r="D22" s="492">
        <v>6423</v>
      </c>
      <c r="E22" s="493">
        <v>700</v>
      </c>
      <c r="F22" s="493"/>
      <c r="G22" s="493">
        <f t="shared" si="1"/>
        <v>700</v>
      </c>
      <c r="H22" s="493"/>
      <c r="I22" s="1062"/>
    </row>
    <row r="23" spans="1:9" x14ac:dyDescent="0.2">
      <c r="A23" s="962"/>
      <c r="B23" s="967"/>
      <c r="C23" s="968"/>
      <c r="D23" s="492">
        <v>2261</v>
      </c>
      <c r="E23" s="493">
        <v>300</v>
      </c>
      <c r="F23" s="493"/>
      <c r="G23" s="493">
        <f t="shared" si="1"/>
        <v>300</v>
      </c>
      <c r="H23" s="493"/>
      <c r="I23" s="1059"/>
    </row>
    <row r="24" spans="1:9" ht="24" customHeight="1" x14ac:dyDescent="0.2">
      <c r="A24" s="502">
        <v>2</v>
      </c>
      <c r="B24" s="958" t="s">
        <v>852</v>
      </c>
      <c r="C24" s="959"/>
      <c r="D24" s="503">
        <v>2279</v>
      </c>
      <c r="E24" s="493">
        <v>172710</v>
      </c>
      <c r="F24" s="493"/>
      <c r="G24" s="493">
        <f t="shared" si="1"/>
        <v>172710</v>
      </c>
      <c r="H24" s="493"/>
      <c r="I24" s="504" t="s">
        <v>853</v>
      </c>
    </row>
    <row r="25" spans="1:9" ht="36" customHeight="1" x14ac:dyDescent="0.2">
      <c r="A25" s="502">
        <v>3</v>
      </c>
      <c r="B25" s="958" t="s">
        <v>854</v>
      </c>
      <c r="C25" s="959"/>
      <c r="D25" s="503">
        <v>2279</v>
      </c>
      <c r="E25" s="493">
        <v>35309</v>
      </c>
      <c r="F25" s="493"/>
      <c r="G25" s="493">
        <f t="shared" si="1"/>
        <v>35309</v>
      </c>
      <c r="H25" s="493"/>
      <c r="I25" s="504" t="s">
        <v>712</v>
      </c>
    </row>
    <row r="26" spans="1:9" ht="12" customHeight="1" x14ac:dyDescent="0.2">
      <c r="A26" s="960">
        <v>4</v>
      </c>
      <c r="B26" s="963" t="s">
        <v>855</v>
      </c>
      <c r="C26" s="964"/>
      <c r="D26" s="492">
        <v>1150</v>
      </c>
      <c r="E26" s="493">
        <v>300</v>
      </c>
      <c r="F26" s="493"/>
      <c r="G26" s="493">
        <f t="shared" si="1"/>
        <v>300</v>
      </c>
      <c r="H26" s="493"/>
      <c r="I26" s="1058" t="s">
        <v>856</v>
      </c>
    </row>
    <row r="27" spans="1:9" ht="12" customHeight="1" x14ac:dyDescent="0.2">
      <c r="A27" s="961"/>
      <c r="B27" s="965"/>
      <c r="C27" s="966"/>
      <c r="D27" s="492">
        <v>2231</v>
      </c>
      <c r="E27" s="493">
        <v>200</v>
      </c>
      <c r="F27" s="493"/>
      <c r="G27" s="493">
        <f t="shared" si="1"/>
        <v>200</v>
      </c>
      <c r="H27" s="493"/>
      <c r="I27" s="1062"/>
    </row>
    <row r="28" spans="1:9" ht="24" x14ac:dyDescent="0.2">
      <c r="A28" s="502">
        <v>5</v>
      </c>
      <c r="B28" s="958" t="s">
        <v>857</v>
      </c>
      <c r="C28" s="959"/>
      <c r="D28" s="503">
        <v>2279</v>
      </c>
      <c r="E28" s="493">
        <v>107745</v>
      </c>
      <c r="F28" s="493"/>
      <c r="G28" s="493">
        <f t="shared" si="1"/>
        <v>107745</v>
      </c>
      <c r="H28" s="493"/>
      <c r="I28" s="504" t="s">
        <v>858</v>
      </c>
    </row>
    <row r="29" spans="1:9" ht="24" x14ac:dyDescent="0.2">
      <c r="A29" s="689">
        <v>6</v>
      </c>
      <c r="B29" s="963" t="s">
        <v>859</v>
      </c>
      <c r="C29" s="964"/>
      <c r="D29" s="492">
        <v>2279</v>
      </c>
      <c r="E29" s="493">
        <v>155500</v>
      </c>
      <c r="F29" s="493"/>
      <c r="G29" s="493">
        <f t="shared" si="1"/>
        <v>155500</v>
      </c>
      <c r="H29" s="493"/>
      <c r="I29" s="741" t="s">
        <v>858</v>
      </c>
    </row>
    <row r="30" spans="1:9" ht="12" customHeight="1" x14ac:dyDescent="0.2">
      <c r="A30" s="1060">
        <v>7</v>
      </c>
      <c r="B30" s="963" t="s">
        <v>860</v>
      </c>
      <c r="C30" s="964"/>
      <c r="D30" s="497">
        <v>6422</v>
      </c>
      <c r="E30" s="493">
        <v>3709</v>
      </c>
      <c r="F30" s="493"/>
      <c r="G30" s="493">
        <f t="shared" si="1"/>
        <v>3709</v>
      </c>
      <c r="H30" s="493"/>
      <c r="I30" s="1058" t="s">
        <v>712</v>
      </c>
    </row>
    <row r="31" spans="1:9" ht="15" customHeight="1" x14ac:dyDescent="0.2">
      <c r="A31" s="1061"/>
      <c r="B31" s="967"/>
      <c r="C31" s="968"/>
      <c r="D31" s="497">
        <v>2279</v>
      </c>
      <c r="E31" s="493">
        <v>8101</v>
      </c>
      <c r="F31" s="500">
        <v>-2000</v>
      </c>
      <c r="G31" s="493">
        <f t="shared" si="1"/>
        <v>6101</v>
      </c>
      <c r="H31" s="493"/>
      <c r="I31" s="1059"/>
    </row>
    <row r="32" spans="1:9" ht="12" customHeight="1" x14ac:dyDescent="0.2">
      <c r="A32" s="502">
        <v>8</v>
      </c>
      <c r="B32" s="958" t="s">
        <v>861</v>
      </c>
      <c r="C32" s="959"/>
      <c r="D32" s="503">
        <v>2279</v>
      </c>
      <c r="E32" s="493">
        <v>50000</v>
      </c>
      <c r="F32" s="493"/>
      <c r="G32" s="493">
        <f t="shared" si="1"/>
        <v>50000</v>
      </c>
      <c r="H32" s="493"/>
      <c r="I32" s="504" t="s">
        <v>856</v>
      </c>
    </row>
    <row r="33" spans="1:18" ht="27.75" customHeight="1" x14ac:dyDescent="0.2">
      <c r="A33" s="502">
        <v>9</v>
      </c>
      <c r="B33" s="958" t="s">
        <v>862</v>
      </c>
      <c r="C33" s="959"/>
      <c r="D33" s="492">
        <v>2279</v>
      </c>
      <c r="E33" s="493">
        <v>50000</v>
      </c>
      <c r="F33" s="493"/>
      <c r="G33" s="493">
        <f t="shared" si="1"/>
        <v>50000</v>
      </c>
      <c r="H33" s="493"/>
      <c r="I33" s="504" t="s">
        <v>863</v>
      </c>
    </row>
    <row r="34" spans="1:18" x14ac:dyDescent="0.2">
      <c r="A34" s="688">
        <v>10</v>
      </c>
      <c r="B34" s="1050" t="s">
        <v>864</v>
      </c>
      <c r="C34" s="1051"/>
      <c r="D34" s="492">
        <v>2279</v>
      </c>
      <c r="E34" s="493">
        <v>15100</v>
      </c>
      <c r="F34" s="493"/>
      <c r="G34" s="493">
        <f t="shared" si="1"/>
        <v>15100</v>
      </c>
      <c r="H34" s="493"/>
      <c r="I34" s="504" t="s">
        <v>865</v>
      </c>
    </row>
    <row r="35" spans="1:18" ht="24" x14ac:dyDescent="0.2">
      <c r="A35" s="1052">
        <v>11</v>
      </c>
      <c r="B35" s="1054" t="s">
        <v>866</v>
      </c>
      <c r="C35" s="1055"/>
      <c r="D35" s="492">
        <v>2261</v>
      </c>
      <c r="E35" s="493">
        <v>0</v>
      </c>
      <c r="F35" s="500">
        <v>1000</v>
      </c>
      <c r="G35" s="493">
        <f t="shared" si="1"/>
        <v>1000</v>
      </c>
      <c r="H35" s="493" t="s">
        <v>867</v>
      </c>
      <c r="I35" s="1058" t="s">
        <v>868</v>
      </c>
    </row>
    <row r="36" spans="1:18" ht="24" x14ac:dyDescent="0.2">
      <c r="A36" s="1053"/>
      <c r="B36" s="1056"/>
      <c r="C36" s="1057"/>
      <c r="D36" s="492">
        <v>6423</v>
      </c>
      <c r="E36" s="493">
        <v>0</v>
      </c>
      <c r="F36" s="500">
        <v>1000</v>
      </c>
      <c r="G36" s="493">
        <f t="shared" si="1"/>
        <v>1000</v>
      </c>
      <c r="H36" s="493" t="s">
        <v>869</v>
      </c>
      <c r="I36" s="1059"/>
    </row>
    <row r="37" spans="1:18" s="487" customFormat="1" x14ac:dyDescent="0.2">
      <c r="A37" s="481"/>
      <c r="B37" s="481"/>
      <c r="C37" s="481"/>
      <c r="D37" s="481"/>
      <c r="E37" s="481"/>
      <c r="F37" s="742"/>
      <c r="G37" s="481"/>
      <c r="H37" s="481"/>
      <c r="I37" s="481"/>
      <c r="J37" s="452"/>
    </row>
    <row r="38" spans="1:18" s="506" customFormat="1" x14ac:dyDescent="0.25">
      <c r="A38" s="506" t="s">
        <v>870</v>
      </c>
      <c r="D38" s="743"/>
      <c r="E38" s="743"/>
      <c r="F38" s="743"/>
      <c r="G38" s="743"/>
      <c r="H38" s="743"/>
      <c r="I38" s="743"/>
      <c r="J38" s="743"/>
      <c r="K38" s="743"/>
      <c r="L38" s="743"/>
      <c r="M38" s="743"/>
      <c r="N38" s="743"/>
      <c r="O38" s="743"/>
      <c r="P38" s="743"/>
      <c r="Q38" s="743"/>
      <c r="R38" s="743"/>
    </row>
    <row r="39" spans="1:18" s="506" customFormat="1" ht="15" customHeight="1" x14ac:dyDescent="0.25">
      <c r="A39" s="506" t="s">
        <v>384</v>
      </c>
    </row>
    <row r="40" spans="1:18" s="506" customFormat="1" ht="14.25" customHeight="1" x14ac:dyDescent="0.25">
      <c r="B40" s="506" t="s">
        <v>488</v>
      </c>
    </row>
    <row r="41" spans="1:18" s="506" customFormat="1" ht="14.25" customHeight="1" x14ac:dyDescent="0.25">
      <c r="C41" s="506" t="s">
        <v>871</v>
      </c>
    </row>
    <row r="42" spans="1:18" s="506" customFormat="1" ht="14.25" customHeight="1" x14ac:dyDescent="0.25">
      <c r="C42" s="506" t="s">
        <v>872</v>
      </c>
    </row>
    <row r="43" spans="1:18" s="506" customFormat="1" ht="12" customHeight="1" x14ac:dyDescent="0.25">
      <c r="B43" s="506" t="s">
        <v>873</v>
      </c>
    </row>
    <row r="44" spans="1:18" s="506" customFormat="1" ht="12" customHeight="1" x14ac:dyDescent="0.25">
      <c r="C44" s="506" t="s">
        <v>874</v>
      </c>
    </row>
    <row r="45" spans="1:18" s="506" customFormat="1" ht="12" customHeight="1" x14ac:dyDescent="0.25">
      <c r="C45" s="506" t="s">
        <v>875</v>
      </c>
    </row>
    <row r="46" spans="1:18" s="506" customFormat="1" ht="12" customHeight="1" x14ac:dyDescent="0.25">
      <c r="C46" s="506" t="s">
        <v>876</v>
      </c>
    </row>
  </sheetData>
  <sheetProtection algorithmName="SHA-512" hashValue="9X3Gwq/qQvLof67gQgbpkToBboW5XIJFWV5JxqfaiKtCQhqkZNGVDWYMyhXRo/Bn/cOr0ecgtjzZiv1Aaixxcg==" saltValue="gvvnir1oBGNpX1cmJJ0IXw==" spinCount="100000" sheet="1" objects="1" scenarios="1" selectLockedCells="1" selectUnlockedCells="1"/>
  <mergeCells count="38">
    <mergeCell ref="A8:B8"/>
    <mergeCell ref="A4:B4"/>
    <mergeCell ref="C4:I4"/>
    <mergeCell ref="A5:B5"/>
    <mergeCell ref="C5:I5"/>
    <mergeCell ref="A6:I6"/>
    <mergeCell ref="A9:B9"/>
    <mergeCell ref="C9:I9"/>
    <mergeCell ref="A10:B10"/>
    <mergeCell ref="C10:I10"/>
    <mergeCell ref="A11:A12"/>
    <mergeCell ref="B11:C12"/>
    <mergeCell ref="D11:D12"/>
    <mergeCell ref="E11:E12"/>
    <mergeCell ref="F11:F12"/>
    <mergeCell ref="G11:G12"/>
    <mergeCell ref="B28:C28"/>
    <mergeCell ref="H11:H12"/>
    <mergeCell ref="I11:I12"/>
    <mergeCell ref="A13:C13"/>
    <mergeCell ref="A14:A23"/>
    <mergeCell ref="B14:C23"/>
    <mergeCell ref="I14:I23"/>
    <mergeCell ref="B24:C24"/>
    <mergeCell ref="B25:C25"/>
    <mergeCell ref="A26:A27"/>
    <mergeCell ref="B26:C27"/>
    <mergeCell ref="I26:I27"/>
    <mergeCell ref="B34:C34"/>
    <mergeCell ref="A35:A36"/>
    <mergeCell ref="B35:C36"/>
    <mergeCell ref="I35:I36"/>
    <mergeCell ref="B29:C29"/>
    <mergeCell ref="A30:A31"/>
    <mergeCell ref="B30:C31"/>
    <mergeCell ref="I30:I31"/>
    <mergeCell ref="B32:C32"/>
    <mergeCell ref="B33:C33"/>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119.pielikums Jūrmalas pilsētas domes
2017.gada 23.marta saistošajiem noteikumiem Nr.14
(protokols Nr.6, 9.punkts)</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4"/>
  <sheetViews>
    <sheetView view="pageLayout" zoomScaleNormal="100" workbookViewId="0">
      <selection activeCell="M8" sqref="M8"/>
    </sheetView>
  </sheetViews>
  <sheetFormatPr defaultRowHeight="12.75" outlineLevelCol="1" x14ac:dyDescent="0.2"/>
  <cols>
    <col min="1" max="1" width="3" style="349" customWidth="1"/>
    <col min="2" max="2" width="17.28515625" style="349" customWidth="1"/>
    <col min="3" max="3" width="18.42578125" style="349" customWidth="1"/>
    <col min="4" max="4" width="10.5703125" style="349" customWidth="1"/>
    <col min="5" max="5" width="11.7109375" style="349" hidden="1" customWidth="1" outlineLevel="1"/>
    <col min="6" max="6" width="11.28515625" style="349" hidden="1" customWidth="1" outlineLevel="1"/>
    <col min="7" max="7" width="14.5703125" style="394" customWidth="1" collapsed="1"/>
    <col min="8" max="8" width="27.5703125" style="349" hidden="1" customWidth="1" outlineLevel="1"/>
    <col min="9" max="9" width="23.140625" style="349" customWidth="1" collapsed="1"/>
    <col min="10" max="16384" width="9.140625" style="349"/>
  </cols>
  <sheetData>
    <row r="1" spans="1:9" ht="12" customHeight="1" x14ac:dyDescent="0.2">
      <c r="D1" s="350"/>
      <c r="E1" s="350"/>
      <c r="F1" s="350"/>
      <c r="G1" s="349"/>
      <c r="I1" s="351" t="s">
        <v>325</v>
      </c>
    </row>
    <row r="2" spans="1:9" ht="12" x14ac:dyDescent="0.2">
      <c r="D2" s="352"/>
      <c r="E2" s="352"/>
      <c r="F2" s="352"/>
      <c r="G2" s="349"/>
      <c r="I2" s="351" t="s">
        <v>326</v>
      </c>
    </row>
    <row r="3" spans="1:9" ht="12" x14ac:dyDescent="0.2">
      <c r="D3" s="352"/>
      <c r="E3" s="352"/>
      <c r="F3" s="352"/>
      <c r="G3" s="349"/>
      <c r="I3" s="351" t="s">
        <v>327</v>
      </c>
    </row>
    <row r="4" spans="1:9" ht="12" x14ac:dyDescent="0.2">
      <c r="A4" s="1073" t="s">
        <v>0</v>
      </c>
      <c r="B4" s="1073"/>
      <c r="C4" s="353" t="s">
        <v>328</v>
      </c>
      <c r="D4" s="353"/>
      <c r="E4" s="353"/>
      <c r="F4" s="353"/>
      <c r="G4" s="349"/>
      <c r="H4" s="353"/>
      <c r="I4" s="353"/>
    </row>
    <row r="5" spans="1:9" ht="12" x14ac:dyDescent="0.2">
      <c r="A5" s="1073" t="s">
        <v>1</v>
      </c>
      <c r="B5" s="1073"/>
      <c r="C5" s="354">
        <v>90000594245</v>
      </c>
      <c r="D5" s="353"/>
      <c r="E5" s="353"/>
      <c r="F5" s="353"/>
      <c r="G5" s="349"/>
      <c r="H5" s="353"/>
      <c r="I5" s="353"/>
    </row>
    <row r="6" spans="1:9" ht="15.75" x14ac:dyDescent="0.25">
      <c r="A6" s="1107" t="s">
        <v>329</v>
      </c>
      <c r="B6" s="1107"/>
      <c r="C6" s="1107"/>
      <c r="D6" s="1107"/>
      <c r="E6" s="1107"/>
      <c r="F6" s="1107"/>
      <c r="G6" s="1107"/>
      <c r="H6" s="1107"/>
      <c r="I6" s="1107"/>
    </row>
    <row r="7" spans="1:9" ht="15.75" x14ac:dyDescent="0.25">
      <c r="A7" s="355"/>
      <c r="B7" s="355"/>
      <c r="C7" s="355"/>
      <c r="D7" s="355"/>
      <c r="E7" s="355"/>
      <c r="F7" s="355"/>
      <c r="G7" s="349"/>
      <c r="H7" s="355"/>
      <c r="I7" s="355"/>
    </row>
    <row r="8" spans="1:9" ht="15.75" x14ac:dyDescent="0.25">
      <c r="A8" s="1073" t="s">
        <v>330</v>
      </c>
      <c r="B8" s="1073"/>
      <c r="C8" s="356" t="s">
        <v>331</v>
      </c>
      <c r="D8" s="353"/>
      <c r="E8" s="353"/>
      <c r="F8" s="353"/>
      <c r="G8" s="349"/>
      <c r="H8" s="353"/>
      <c r="I8" s="353"/>
    </row>
    <row r="9" spans="1:9" ht="12" x14ac:dyDescent="0.2">
      <c r="A9" s="1073" t="s">
        <v>332</v>
      </c>
      <c r="B9" s="1073"/>
      <c r="C9" s="353" t="s">
        <v>333</v>
      </c>
      <c r="D9" s="353"/>
      <c r="E9" s="353"/>
      <c r="F9" s="353"/>
      <c r="G9" s="349"/>
      <c r="H9" s="353"/>
      <c r="I9" s="353"/>
    </row>
    <row r="10" spans="1:9" ht="12" x14ac:dyDescent="0.2">
      <c r="A10" s="1073" t="s">
        <v>334</v>
      </c>
      <c r="B10" s="1073"/>
      <c r="C10" s="357" t="s">
        <v>335</v>
      </c>
      <c r="D10" s="353"/>
      <c r="E10" s="353"/>
      <c r="F10" s="353"/>
      <c r="G10" s="349"/>
      <c r="H10" s="353"/>
      <c r="I10" s="353"/>
    </row>
    <row r="11" spans="1:9" ht="36" x14ac:dyDescent="0.2">
      <c r="A11" s="358" t="s">
        <v>336</v>
      </c>
      <c r="B11" s="1074" t="s">
        <v>337</v>
      </c>
      <c r="C11" s="1075"/>
      <c r="D11" s="358" t="s">
        <v>338</v>
      </c>
      <c r="E11" s="358" t="s">
        <v>339</v>
      </c>
      <c r="F11" s="358" t="s">
        <v>340</v>
      </c>
      <c r="G11" s="358" t="s">
        <v>341</v>
      </c>
      <c r="H11" s="358" t="s">
        <v>316</v>
      </c>
      <c r="I11" s="358" t="s">
        <v>342</v>
      </c>
    </row>
    <row r="12" spans="1:9" ht="12.75" customHeight="1" x14ac:dyDescent="0.2">
      <c r="A12" s="1070" t="s">
        <v>343</v>
      </c>
      <c r="B12" s="1071"/>
      <c r="C12" s="1072"/>
      <c r="D12" s="359"/>
      <c r="E12" s="359">
        <f>SUM(E13:E13)</f>
        <v>41442</v>
      </c>
      <c r="F12" s="359">
        <f>SUM(F13:F13)</f>
        <v>0</v>
      </c>
      <c r="G12" s="359">
        <f>SUM(G13:G13)</f>
        <v>41442</v>
      </c>
      <c r="H12" s="360"/>
      <c r="I12" s="359"/>
    </row>
    <row r="13" spans="1:9" ht="35.25" customHeight="1" x14ac:dyDescent="0.2">
      <c r="A13" s="361">
        <v>1</v>
      </c>
      <c r="B13" s="1105" t="s">
        <v>344</v>
      </c>
      <c r="C13" s="1106"/>
      <c r="D13" s="362">
        <v>3263</v>
      </c>
      <c r="E13" s="363">
        <v>41442</v>
      </c>
      <c r="F13" s="364"/>
      <c r="G13" s="365">
        <f>E13+F13</f>
        <v>41442</v>
      </c>
      <c r="H13" s="360"/>
      <c r="I13" s="371" t="s">
        <v>345</v>
      </c>
    </row>
    <row r="14" spans="1:9" ht="12" x14ac:dyDescent="0.2">
      <c r="A14" s="367"/>
      <c r="B14" s="367"/>
      <c r="C14" s="367"/>
      <c r="D14" s="367"/>
      <c r="E14" s="367"/>
      <c r="F14" s="367"/>
      <c r="G14" s="349"/>
      <c r="H14" s="367"/>
      <c r="I14" s="367"/>
    </row>
    <row r="15" spans="1:9" ht="12" x14ac:dyDescent="0.2">
      <c r="A15" s="1073" t="s">
        <v>332</v>
      </c>
      <c r="B15" s="1073"/>
      <c r="C15" s="353" t="s">
        <v>346</v>
      </c>
      <c r="D15" s="353"/>
      <c r="E15" s="353"/>
      <c r="F15" s="353"/>
      <c r="G15" s="349"/>
      <c r="H15" s="353"/>
      <c r="I15" s="353"/>
    </row>
    <row r="16" spans="1:9" ht="12" x14ac:dyDescent="0.2">
      <c r="A16" s="1073" t="s">
        <v>334</v>
      </c>
      <c r="B16" s="1073"/>
      <c r="C16" s="357" t="s">
        <v>347</v>
      </c>
      <c r="D16" s="353"/>
      <c r="E16" s="353"/>
      <c r="F16" s="353"/>
      <c r="G16" s="349"/>
      <c r="H16" s="353"/>
      <c r="I16" s="353"/>
    </row>
    <row r="17" spans="1:9" ht="36" x14ac:dyDescent="0.2">
      <c r="A17" s="358" t="s">
        <v>336</v>
      </c>
      <c r="B17" s="1074" t="s">
        <v>337</v>
      </c>
      <c r="C17" s="1075"/>
      <c r="D17" s="358" t="s">
        <v>338</v>
      </c>
      <c r="E17" s="358" t="s">
        <v>339</v>
      </c>
      <c r="F17" s="358" t="s">
        <v>340</v>
      </c>
      <c r="G17" s="358" t="s">
        <v>341</v>
      </c>
      <c r="H17" s="358" t="s">
        <v>316</v>
      </c>
      <c r="I17" s="358" t="s">
        <v>342</v>
      </c>
    </row>
    <row r="18" spans="1:9" ht="12" x14ac:dyDescent="0.2">
      <c r="A18" s="1070" t="s">
        <v>343</v>
      </c>
      <c r="B18" s="1071"/>
      <c r="C18" s="1072"/>
      <c r="D18" s="359"/>
      <c r="E18" s="359">
        <f>SUM(E19:E24)</f>
        <v>11300</v>
      </c>
      <c r="F18" s="359">
        <f>SUM(F19:F24)</f>
        <v>0</v>
      </c>
      <c r="G18" s="359">
        <f>SUM(G19:G24)</f>
        <v>11300</v>
      </c>
      <c r="H18" s="360"/>
      <c r="I18" s="1095" t="s">
        <v>348</v>
      </c>
    </row>
    <row r="19" spans="1:9" ht="12" customHeight="1" x14ac:dyDescent="0.2">
      <c r="A19" s="1076">
        <v>1</v>
      </c>
      <c r="B19" s="1084" t="s">
        <v>349</v>
      </c>
      <c r="C19" s="1085"/>
      <c r="D19" s="368">
        <v>2279</v>
      </c>
      <c r="E19" s="364">
        <v>500</v>
      </c>
      <c r="F19" s="364"/>
      <c r="G19" s="386">
        <f t="shared" ref="G19:G24" si="0">E19+F19</f>
        <v>500</v>
      </c>
      <c r="H19" s="360"/>
      <c r="I19" s="1101"/>
    </row>
    <row r="20" spans="1:9" ht="15" customHeight="1" x14ac:dyDescent="0.2">
      <c r="A20" s="1102"/>
      <c r="B20" s="1103"/>
      <c r="C20" s="1104"/>
      <c r="D20" s="368">
        <v>2279</v>
      </c>
      <c r="E20" s="364">
        <v>200</v>
      </c>
      <c r="F20" s="364"/>
      <c r="G20" s="386">
        <f t="shared" si="0"/>
        <v>200</v>
      </c>
      <c r="H20" s="360"/>
      <c r="I20" s="1101"/>
    </row>
    <row r="21" spans="1:9" ht="15" customHeight="1" x14ac:dyDescent="0.2">
      <c r="A21" s="1102"/>
      <c r="B21" s="1103"/>
      <c r="C21" s="1104"/>
      <c r="D21" s="368">
        <v>2279</v>
      </c>
      <c r="E21" s="364">
        <v>750</v>
      </c>
      <c r="F21" s="364"/>
      <c r="G21" s="386">
        <f t="shared" si="0"/>
        <v>750</v>
      </c>
      <c r="H21" s="360"/>
      <c r="I21" s="1101"/>
    </row>
    <row r="22" spans="1:9" ht="15" customHeight="1" x14ac:dyDescent="0.2">
      <c r="A22" s="1077"/>
      <c r="B22" s="1097"/>
      <c r="C22" s="1098"/>
      <c r="D22" s="368">
        <v>2231</v>
      </c>
      <c r="E22" s="364">
        <v>300</v>
      </c>
      <c r="F22" s="364"/>
      <c r="G22" s="386">
        <f t="shared" si="0"/>
        <v>300</v>
      </c>
      <c r="H22" s="360"/>
      <c r="I22" s="1096"/>
    </row>
    <row r="23" spans="1:9" ht="12" x14ac:dyDescent="0.2">
      <c r="A23" s="361">
        <v>2</v>
      </c>
      <c r="B23" s="1082" t="s">
        <v>350</v>
      </c>
      <c r="C23" s="1083"/>
      <c r="D23" s="362">
        <v>2279</v>
      </c>
      <c r="E23" s="370">
        <v>6450</v>
      </c>
      <c r="F23" s="370"/>
      <c r="G23" s="389">
        <f t="shared" si="0"/>
        <v>6450</v>
      </c>
      <c r="H23" s="360"/>
      <c r="I23" s="366" t="s">
        <v>348</v>
      </c>
    </row>
    <row r="24" spans="1:9" ht="24" customHeight="1" x14ac:dyDescent="0.2">
      <c r="A24" s="361">
        <v>3</v>
      </c>
      <c r="B24" s="1105" t="s">
        <v>351</v>
      </c>
      <c r="C24" s="1106"/>
      <c r="D24" s="362">
        <v>2279</v>
      </c>
      <c r="E24" s="370">
        <v>3100</v>
      </c>
      <c r="F24" s="370"/>
      <c r="G24" s="389">
        <f t="shared" si="0"/>
        <v>3100</v>
      </c>
      <c r="H24" s="360"/>
      <c r="I24" s="371" t="s">
        <v>348</v>
      </c>
    </row>
    <row r="25" spans="1:9" ht="12" x14ac:dyDescent="0.2">
      <c r="A25" s="367"/>
      <c r="B25" s="367"/>
      <c r="C25" s="367"/>
      <c r="D25" s="367"/>
      <c r="E25" s="372"/>
      <c r="F25" s="372"/>
      <c r="G25" s="349"/>
      <c r="H25" s="367"/>
      <c r="I25" s="372"/>
    </row>
    <row r="26" spans="1:9" ht="12" x14ac:dyDescent="0.2">
      <c r="A26" s="1073" t="s">
        <v>332</v>
      </c>
      <c r="B26" s="1073"/>
      <c r="C26" s="353" t="s">
        <v>352</v>
      </c>
      <c r="D26" s="353"/>
      <c r="E26" s="353"/>
      <c r="F26" s="353"/>
      <c r="G26" s="349"/>
      <c r="H26" s="353"/>
      <c r="I26" s="353"/>
    </row>
    <row r="27" spans="1:9" ht="12" x14ac:dyDescent="0.2">
      <c r="A27" s="1073" t="s">
        <v>334</v>
      </c>
      <c r="B27" s="1073"/>
      <c r="C27" s="373" t="s">
        <v>347</v>
      </c>
      <c r="D27" s="353"/>
      <c r="E27" s="353"/>
      <c r="F27" s="353"/>
      <c r="G27" s="349"/>
      <c r="H27" s="353"/>
      <c r="I27" s="353"/>
    </row>
    <row r="28" spans="1:9" ht="36" x14ac:dyDescent="0.2">
      <c r="A28" s="358" t="s">
        <v>336</v>
      </c>
      <c r="B28" s="1074" t="s">
        <v>337</v>
      </c>
      <c r="C28" s="1075"/>
      <c r="D28" s="358" t="s">
        <v>338</v>
      </c>
      <c r="E28" s="358" t="s">
        <v>339</v>
      </c>
      <c r="F28" s="358" t="s">
        <v>340</v>
      </c>
      <c r="G28" s="358" t="s">
        <v>341</v>
      </c>
      <c r="H28" s="358" t="s">
        <v>316</v>
      </c>
      <c r="I28" s="358" t="s">
        <v>342</v>
      </c>
    </row>
    <row r="29" spans="1:9" ht="12" x14ac:dyDescent="0.2">
      <c r="A29" s="1070" t="s">
        <v>343</v>
      </c>
      <c r="B29" s="1071"/>
      <c r="C29" s="1072"/>
      <c r="D29" s="359"/>
      <c r="E29" s="359">
        <f>SUM(E30:E30)</f>
        <v>12000</v>
      </c>
      <c r="F29" s="359">
        <f>SUM(F30:F30)</f>
        <v>0</v>
      </c>
      <c r="G29" s="359">
        <f>SUM(G30:G30)</f>
        <v>12000</v>
      </c>
      <c r="H29" s="360"/>
      <c r="I29" s="359"/>
    </row>
    <row r="30" spans="1:9" ht="24.75" customHeight="1" x14ac:dyDescent="0.2">
      <c r="A30" s="361">
        <v>1</v>
      </c>
      <c r="B30" s="1105" t="s">
        <v>353</v>
      </c>
      <c r="C30" s="1106"/>
      <c r="D30" s="362">
        <v>2279</v>
      </c>
      <c r="E30" s="363">
        <v>12000</v>
      </c>
      <c r="F30" s="363"/>
      <c r="G30" s="365">
        <f t="shared" ref="G30" si="1">E30+F30</f>
        <v>12000</v>
      </c>
      <c r="H30" s="360"/>
      <c r="I30" s="371" t="s">
        <v>348</v>
      </c>
    </row>
    <row r="31" spans="1:9" ht="12" x14ac:dyDescent="0.2">
      <c r="E31" s="374"/>
      <c r="F31" s="374"/>
      <c r="G31" s="349"/>
      <c r="I31" s="374"/>
    </row>
    <row r="32" spans="1:9" ht="12" x14ac:dyDescent="0.2">
      <c r="A32" s="1073" t="s">
        <v>332</v>
      </c>
      <c r="B32" s="1073"/>
      <c r="C32" s="353" t="s">
        <v>354</v>
      </c>
      <c r="E32" s="374"/>
      <c r="F32" s="374"/>
      <c r="G32" s="349"/>
      <c r="I32" s="374"/>
    </row>
    <row r="33" spans="1:9" ht="12" x14ac:dyDescent="0.2">
      <c r="A33" s="1073" t="s">
        <v>334</v>
      </c>
      <c r="B33" s="1073"/>
      <c r="C33" s="373" t="s">
        <v>347</v>
      </c>
      <c r="E33" s="374"/>
      <c r="F33" s="374"/>
      <c r="G33" s="349"/>
      <c r="I33" s="374"/>
    </row>
    <row r="34" spans="1:9" ht="36" x14ac:dyDescent="0.2">
      <c r="A34" s="358" t="s">
        <v>336</v>
      </c>
      <c r="B34" s="1074" t="s">
        <v>337</v>
      </c>
      <c r="C34" s="1075"/>
      <c r="D34" s="358" t="s">
        <v>338</v>
      </c>
      <c r="E34" s="358" t="s">
        <v>339</v>
      </c>
      <c r="F34" s="358" t="s">
        <v>340</v>
      </c>
      <c r="G34" s="358" t="s">
        <v>341</v>
      </c>
      <c r="H34" s="358" t="s">
        <v>316</v>
      </c>
      <c r="I34" s="358" t="s">
        <v>342</v>
      </c>
    </row>
    <row r="35" spans="1:9" ht="12" customHeight="1" x14ac:dyDescent="0.2">
      <c r="A35" s="1070" t="s">
        <v>343</v>
      </c>
      <c r="B35" s="1071"/>
      <c r="C35" s="1072"/>
      <c r="D35" s="359"/>
      <c r="E35" s="359">
        <f>SUM(E36:E41)</f>
        <v>6300</v>
      </c>
      <c r="F35" s="359">
        <f>SUM(F36:F41)</f>
        <v>0</v>
      </c>
      <c r="G35" s="359">
        <f>SUM(G36:G41)</f>
        <v>6300</v>
      </c>
      <c r="H35" s="360"/>
      <c r="I35" s="375"/>
    </row>
    <row r="36" spans="1:9" ht="12" x14ac:dyDescent="0.2">
      <c r="A36" s="361">
        <v>1</v>
      </c>
      <c r="B36" s="1099" t="s">
        <v>355</v>
      </c>
      <c r="C36" s="1100"/>
      <c r="D36" s="362">
        <v>2279</v>
      </c>
      <c r="E36" s="397">
        <v>0</v>
      </c>
      <c r="F36" s="397"/>
      <c r="G36" s="399">
        <f t="shared" ref="G36:G41" si="2">E36+F36</f>
        <v>0</v>
      </c>
      <c r="H36" s="376"/>
      <c r="I36" s="366" t="s">
        <v>348</v>
      </c>
    </row>
    <row r="37" spans="1:9" ht="12" x14ac:dyDescent="0.2">
      <c r="A37" s="361">
        <v>2</v>
      </c>
      <c r="B37" s="1099" t="s">
        <v>356</v>
      </c>
      <c r="C37" s="1100"/>
      <c r="D37" s="362">
        <v>2279</v>
      </c>
      <c r="E37" s="397">
        <v>1100</v>
      </c>
      <c r="F37" s="397"/>
      <c r="G37" s="399">
        <f t="shared" si="2"/>
        <v>1100</v>
      </c>
      <c r="H37" s="360"/>
      <c r="I37" s="366" t="s">
        <v>348</v>
      </c>
    </row>
    <row r="38" spans="1:9" ht="13.5" customHeight="1" x14ac:dyDescent="0.2">
      <c r="A38" s="1076">
        <v>3</v>
      </c>
      <c r="B38" s="1078" t="s">
        <v>357</v>
      </c>
      <c r="C38" s="1079"/>
      <c r="D38" s="368">
        <v>2279</v>
      </c>
      <c r="E38" s="397">
        <v>1925</v>
      </c>
      <c r="F38" s="397"/>
      <c r="G38" s="399">
        <f t="shared" si="2"/>
        <v>1925</v>
      </c>
      <c r="H38" s="360"/>
      <c r="I38" s="1095" t="s">
        <v>348</v>
      </c>
    </row>
    <row r="39" spans="1:9" ht="13.5" customHeight="1" x14ac:dyDescent="0.2">
      <c r="A39" s="1077"/>
      <c r="B39" s="1080"/>
      <c r="C39" s="1081"/>
      <c r="D39" s="377">
        <v>2314</v>
      </c>
      <c r="E39" s="398">
        <v>75</v>
      </c>
      <c r="F39" s="398"/>
      <c r="G39" s="400">
        <f t="shared" si="2"/>
        <v>75</v>
      </c>
      <c r="H39" s="380"/>
      <c r="I39" s="1096"/>
    </row>
    <row r="40" spans="1:9" ht="12.75" customHeight="1" x14ac:dyDescent="0.2">
      <c r="A40" s="1076">
        <v>4</v>
      </c>
      <c r="B40" s="1084" t="s">
        <v>358</v>
      </c>
      <c r="C40" s="1085"/>
      <c r="D40" s="368">
        <v>2279</v>
      </c>
      <c r="E40" s="397">
        <v>2700</v>
      </c>
      <c r="F40" s="397"/>
      <c r="G40" s="399">
        <f t="shared" si="2"/>
        <v>2700</v>
      </c>
      <c r="H40" s="360"/>
      <c r="I40" s="1092" t="s">
        <v>348</v>
      </c>
    </row>
    <row r="41" spans="1:9" ht="12.75" customHeight="1" x14ac:dyDescent="0.2">
      <c r="A41" s="1077"/>
      <c r="B41" s="1097"/>
      <c r="C41" s="1098"/>
      <c r="D41" s="362">
        <v>2314</v>
      </c>
      <c r="E41" s="397">
        <v>500</v>
      </c>
      <c r="F41" s="397"/>
      <c r="G41" s="399">
        <f t="shared" si="2"/>
        <v>500</v>
      </c>
      <c r="H41" s="360"/>
      <c r="I41" s="1093"/>
    </row>
    <row r="42" spans="1:9" ht="12" x14ac:dyDescent="0.2">
      <c r="E42" s="374"/>
      <c r="F42" s="374"/>
      <c r="G42" s="349"/>
      <c r="I42" s="374"/>
    </row>
    <row r="43" spans="1:9" ht="12" x14ac:dyDescent="0.2">
      <c r="A43" s="1073" t="s">
        <v>332</v>
      </c>
      <c r="B43" s="1073"/>
      <c r="C43" s="353" t="s">
        <v>359</v>
      </c>
      <c r="E43" s="374"/>
      <c r="F43" s="374"/>
      <c r="G43" s="349"/>
      <c r="I43" s="374"/>
    </row>
    <row r="44" spans="1:9" ht="12" x14ac:dyDescent="0.2">
      <c r="A44" s="1073" t="s">
        <v>334</v>
      </c>
      <c r="B44" s="1073"/>
      <c r="C44" s="373" t="s">
        <v>347</v>
      </c>
      <c r="E44" s="374"/>
      <c r="F44" s="374"/>
      <c r="G44" s="349"/>
      <c r="I44" s="374"/>
    </row>
    <row r="45" spans="1:9" ht="36" x14ac:dyDescent="0.2">
      <c r="A45" s="358" t="s">
        <v>336</v>
      </c>
      <c r="B45" s="1074" t="s">
        <v>337</v>
      </c>
      <c r="C45" s="1075"/>
      <c r="D45" s="358" t="s">
        <v>338</v>
      </c>
      <c r="E45" s="358" t="s">
        <v>339</v>
      </c>
      <c r="F45" s="358" t="s">
        <v>340</v>
      </c>
      <c r="G45" s="358" t="s">
        <v>341</v>
      </c>
      <c r="H45" s="358" t="s">
        <v>316</v>
      </c>
      <c r="I45" s="358" t="s">
        <v>342</v>
      </c>
    </row>
    <row r="46" spans="1:9" ht="12" x14ac:dyDescent="0.2">
      <c r="A46" s="1070" t="s">
        <v>343</v>
      </c>
      <c r="B46" s="1071"/>
      <c r="C46" s="1072"/>
      <c r="D46" s="359"/>
      <c r="E46" s="359">
        <f>SUM(E47:E59)</f>
        <v>35389</v>
      </c>
      <c r="F46" s="359">
        <f>SUM(F47:F52)</f>
        <v>0</v>
      </c>
      <c r="G46" s="359">
        <f>SUM(G47:G59)</f>
        <v>35389</v>
      </c>
      <c r="H46" s="360"/>
      <c r="I46" s="375"/>
    </row>
    <row r="47" spans="1:9" ht="12.75" customHeight="1" x14ac:dyDescent="0.2">
      <c r="A47" s="1076">
        <v>1</v>
      </c>
      <c r="B47" s="1078" t="s">
        <v>360</v>
      </c>
      <c r="C47" s="1079"/>
      <c r="D47" s="362">
        <v>2314</v>
      </c>
      <c r="E47" s="363">
        <v>720</v>
      </c>
      <c r="F47" s="363"/>
      <c r="G47" s="365">
        <f t="shared" ref="G47:G59" si="3">E47+F47</f>
        <v>720</v>
      </c>
      <c r="H47" s="376"/>
      <c r="I47" s="1092" t="s">
        <v>348</v>
      </c>
    </row>
    <row r="48" spans="1:9" ht="12" customHeight="1" x14ac:dyDescent="0.2">
      <c r="A48" s="1077"/>
      <c r="B48" s="1080"/>
      <c r="C48" s="1081"/>
      <c r="D48" s="368">
        <v>2279</v>
      </c>
      <c r="E48" s="364">
        <v>1100</v>
      </c>
      <c r="F48" s="364"/>
      <c r="G48" s="386">
        <f t="shared" si="3"/>
        <v>1100</v>
      </c>
      <c r="H48" s="360"/>
      <c r="I48" s="1093"/>
    </row>
    <row r="49" spans="1:9" ht="21.75" customHeight="1" x14ac:dyDescent="0.2">
      <c r="A49" s="361">
        <v>2</v>
      </c>
      <c r="B49" s="1082" t="s">
        <v>361</v>
      </c>
      <c r="C49" s="1083"/>
      <c r="D49" s="362">
        <v>2314</v>
      </c>
      <c r="E49" s="370">
        <v>2774</v>
      </c>
      <c r="F49" s="364"/>
      <c r="G49" s="365">
        <f t="shared" si="3"/>
        <v>2774</v>
      </c>
      <c r="H49" s="360"/>
      <c r="I49" s="511" t="s">
        <v>348</v>
      </c>
    </row>
    <row r="50" spans="1:9" ht="12" x14ac:dyDescent="0.2">
      <c r="A50" s="382">
        <v>3</v>
      </c>
      <c r="B50" s="1082" t="s">
        <v>362</v>
      </c>
      <c r="C50" s="1083"/>
      <c r="D50" s="383">
        <v>2279</v>
      </c>
      <c r="E50" s="384">
        <v>7000</v>
      </c>
      <c r="F50" s="378"/>
      <c r="G50" s="395">
        <f t="shared" si="3"/>
        <v>7000</v>
      </c>
      <c r="H50" s="380"/>
      <c r="I50" s="511" t="s">
        <v>348</v>
      </c>
    </row>
    <row r="51" spans="1:9" ht="22.5" customHeight="1" x14ac:dyDescent="0.2">
      <c r="A51" s="385">
        <v>4</v>
      </c>
      <c r="B51" s="1084" t="s">
        <v>363</v>
      </c>
      <c r="C51" s="1085"/>
      <c r="D51" s="362">
        <v>2279</v>
      </c>
      <c r="E51" s="370">
        <v>5000</v>
      </c>
      <c r="F51" s="370"/>
      <c r="G51" s="389">
        <f t="shared" si="3"/>
        <v>5000</v>
      </c>
      <c r="H51" s="360"/>
      <c r="I51" s="512" t="s">
        <v>348</v>
      </c>
    </row>
    <row r="52" spans="1:9" ht="13.5" customHeight="1" x14ac:dyDescent="0.2">
      <c r="A52" s="1086">
        <v>5</v>
      </c>
      <c r="B52" s="1089" t="s">
        <v>364</v>
      </c>
      <c r="C52" s="1089"/>
      <c r="D52" s="362">
        <v>2279</v>
      </c>
      <c r="E52" s="370">
        <v>500</v>
      </c>
      <c r="F52" s="370"/>
      <c r="G52" s="389">
        <f t="shared" si="3"/>
        <v>500</v>
      </c>
      <c r="H52" s="360"/>
      <c r="I52" s="1092" t="s">
        <v>348</v>
      </c>
    </row>
    <row r="53" spans="1:9" ht="12" x14ac:dyDescent="0.2">
      <c r="A53" s="1087"/>
      <c r="B53" s="1090"/>
      <c r="C53" s="1090"/>
      <c r="D53" s="362">
        <v>2231</v>
      </c>
      <c r="E53" s="386">
        <v>300</v>
      </c>
      <c r="F53" s="386"/>
      <c r="G53" s="389">
        <f t="shared" si="3"/>
        <v>300</v>
      </c>
      <c r="H53" s="369"/>
      <c r="I53" s="1094"/>
    </row>
    <row r="54" spans="1:9" ht="12" x14ac:dyDescent="0.2">
      <c r="A54" s="1088"/>
      <c r="B54" s="1091"/>
      <c r="C54" s="1091"/>
      <c r="D54" s="362">
        <v>2314</v>
      </c>
      <c r="E54" s="386">
        <v>100</v>
      </c>
      <c r="F54" s="387"/>
      <c r="G54" s="396">
        <f t="shared" si="3"/>
        <v>100</v>
      </c>
      <c r="H54" s="379"/>
      <c r="I54" s="1093"/>
    </row>
    <row r="55" spans="1:9" ht="12" x14ac:dyDescent="0.2">
      <c r="A55" s="388">
        <v>6</v>
      </c>
      <c r="B55" s="1065" t="s">
        <v>365</v>
      </c>
      <c r="C55" s="1065"/>
      <c r="D55" s="362">
        <v>2279</v>
      </c>
      <c r="E55" s="389">
        <v>11200</v>
      </c>
      <c r="F55" s="386"/>
      <c r="G55" s="389">
        <f t="shared" si="3"/>
        <v>11200</v>
      </c>
      <c r="H55" s="369"/>
      <c r="I55" s="371" t="s">
        <v>348</v>
      </c>
    </row>
    <row r="56" spans="1:9" ht="12" x14ac:dyDescent="0.2">
      <c r="A56" s="1068">
        <v>7</v>
      </c>
      <c r="B56" s="1066" t="s">
        <v>366</v>
      </c>
      <c r="C56" s="1066"/>
      <c r="D56" s="362">
        <v>2231</v>
      </c>
      <c r="E56" s="386">
        <v>1445</v>
      </c>
      <c r="F56" s="386"/>
      <c r="G56" s="389">
        <f t="shared" si="3"/>
        <v>1445</v>
      </c>
      <c r="H56" s="369"/>
      <c r="I56" s="1067" t="s">
        <v>367</v>
      </c>
    </row>
    <row r="57" spans="1:9" ht="12" x14ac:dyDescent="0.2">
      <c r="A57" s="1068"/>
      <c r="B57" s="1066"/>
      <c r="C57" s="1066"/>
      <c r="D57" s="362">
        <v>2279</v>
      </c>
      <c r="E57" s="386">
        <v>1000</v>
      </c>
      <c r="F57" s="386"/>
      <c r="G57" s="389">
        <f t="shared" si="3"/>
        <v>1000</v>
      </c>
      <c r="H57" s="369"/>
      <c r="I57" s="1067"/>
    </row>
    <row r="58" spans="1:9" ht="12" x14ac:dyDescent="0.2">
      <c r="A58" s="1068"/>
      <c r="B58" s="1066"/>
      <c r="C58" s="1066"/>
      <c r="D58" s="362">
        <v>2279</v>
      </c>
      <c r="E58" s="386">
        <v>300</v>
      </c>
      <c r="F58" s="386"/>
      <c r="G58" s="389">
        <f t="shared" si="3"/>
        <v>300</v>
      </c>
      <c r="H58" s="369"/>
      <c r="I58" s="1067"/>
    </row>
    <row r="59" spans="1:9" ht="12" x14ac:dyDescent="0.2">
      <c r="A59" s="1068"/>
      <c r="B59" s="1066"/>
      <c r="C59" s="1066"/>
      <c r="D59" s="362">
        <v>6422</v>
      </c>
      <c r="E59" s="386">
        <v>3950</v>
      </c>
      <c r="F59" s="386"/>
      <c r="G59" s="389">
        <f t="shared" si="3"/>
        <v>3950</v>
      </c>
      <c r="H59" s="369"/>
      <c r="I59" s="1067"/>
    </row>
    <row r="60" spans="1:9" ht="12" x14ac:dyDescent="0.2">
      <c r="E60" s="374"/>
      <c r="F60" s="374"/>
      <c r="G60" s="349"/>
      <c r="I60" s="374"/>
    </row>
    <row r="61" spans="1:9" ht="12" x14ac:dyDescent="0.2">
      <c r="A61" s="1073" t="s">
        <v>332</v>
      </c>
      <c r="B61" s="1073"/>
      <c r="C61" s="353" t="s">
        <v>368</v>
      </c>
      <c r="D61" s="353"/>
      <c r="E61" s="353"/>
      <c r="F61" s="353"/>
      <c r="G61" s="349"/>
      <c r="H61" s="353"/>
      <c r="I61" s="353"/>
    </row>
    <row r="62" spans="1:9" ht="12" x14ac:dyDescent="0.2">
      <c r="A62" s="1073" t="s">
        <v>334</v>
      </c>
      <c r="B62" s="1073"/>
      <c r="C62" s="357" t="s">
        <v>347</v>
      </c>
      <c r="D62" s="353"/>
      <c r="E62" s="353"/>
      <c r="F62" s="353"/>
      <c r="G62" s="349"/>
      <c r="H62" s="353"/>
      <c r="I62" s="353"/>
    </row>
    <row r="63" spans="1:9" ht="36" x14ac:dyDescent="0.2">
      <c r="A63" s="358" t="s">
        <v>336</v>
      </c>
      <c r="B63" s="1074" t="s">
        <v>337</v>
      </c>
      <c r="C63" s="1075"/>
      <c r="D63" s="358" t="s">
        <v>338</v>
      </c>
      <c r="E63" s="358" t="s">
        <v>339</v>
      </c>
      <c r="F63" s="358" t="s">
        <v>340</v>
      </c>
      <c r="G63" s="358" t="s">
        <v>341</v>
      </c>
      <c r="H63" s="358" t="s">
        <v>316</v>
      </c>
      <c r="I63" s="358" t="s">
        <v>342</v>
      </c>
    </row>
    <row r="64" spans="1:9" ht="12" x14ac:dyDescent="0.2">
      <c r="A64" s="1070" t="s">
        <v>343</v>
      </c>
      <c r="B64" s="1071"/>
      <c r="C64" s="1072"/>
      <c r="D64" s="359"/>
      <c r="E64" s="359">
        <f>SUM(E65:E68)</f>
        <v>4205</v>
      </c>
      <c r="F64" s="359">
        <f>SUM(F65:F68)</f>
        <v>0</v>
      </c>
      <c r="G64" s="359">
        <f>SUM(G65:G68)</f>
        <v>4205</v>
      </c>
      <c r="H64" s="360"/>
    </row>
    <row r="65" spans="1:9" ht="24.75" customHeight="1" x14ac:dyDescent="0.2">
      <c r="A65" s="361">
        <v>1</v>
      </c>
      <c r="B65" s="1064" t="s">
        <v>369</v>
      </c>
      <c r="C65" s="1064"/>
      <c r="D65" s="362">
        <v>2352</v>
      </c>
      <c r="E65" s="363">
        <v>45</v>
      </c>
      <c r="F65" s="364"/>
      <c r="G65" s="365">
        <f t="shared" ref="G65:G68" si="4">E65+F65</f>
        <v>45</v>
      </c>
      <c r="H65" s="360"/>
      <c r="I65" s="381" t="s">
        <v>348</v>
      </c>
    </row>
    <row r="66" spans="1:9" ht="12" customHeight="1" x14ac:dyDescent="0.2">
      <c r="A66" s="1063">
        <v>2</v>
      </c>
      <c r="B66" s="1064" t="s">
        <v>370</v>
      </c>
      <c r="C66" s="1064"/>
      <c r="D66" s="368">
        <v>2279</v>
      </c>
      <c r="E66" s="364">
        <v>2000</v>
      </c>
      <c r="F66" s="364"/>
      <c r="G66" s="386">
        <f t="shared" si="4"/>
        <v>2000</v>
      </c>
      <c r="H66" s="360"/>
      <c r="I66" s="1067" t="s">
        <v>348</v>
      </c>
    </row>
    <row r="67" spans="1:9" ht="12" x14ac:dyDescent="0.2">
      <c r="A67" s="1063"/>
      <c r="B67" s="1064"/>
      <c r="C67" s="1064"/>
      <c r="D67" s="368">
        <v>2279</v>
      </c>
      <c r="E67" s="364">
        <v>160</v>
      </c>
      <c r="F67" s="364"/>
      <c r="G67" s="386">
        <f t="shared" si="4"/>
        <v>160</v>
      </c>
      <c r="H67" s="360"/>
      <c r="I67" s="1067"/>
    </row>
    <row r="68" spans="1:9" ht="21" customHeight="1" x14ac:dyDescent="0.2">
      <c r="A68" s="361">
        <v>3</v>
      </c>
      <c r="B68" s="1064" t="s">
        <v>371</v>
      </c>
      <c r="C68" s="1064"/>
      <c r="D68" s="362">
        <v>2239</v>
      </c>
      <c r="E68" s="363">
        <v>2000</v>
      </c>
      <c r="F68" s="364"/>
      <c r="G68" s="365">
        <f t="shared" si="4"/>
        <v>2000</v>
      </c>
      <c r="H68" s="360"/>
      <c r="I68" s="381" t="s">
        <v>348</v>
      </c>
    </row>
    <row r="69" spans="1:9" ht="55.5" customHeight="1" x14ac:dyDescent="0.2"/>
    <row r="70" spans="1:9" ht="12" x14ac:dyDescent="0.2">
      <c r="A70" s="1073" t="s">
        <v>332</v>
      </c>
      <c r="B70" s="1073"/>
      <c r="C70" s="353" t="s">
        <v>372</v>
      </c>
      <c r="D70" s="353"/>
      <c r="E70" s="353"/>
      <c r="F70" s="353"/>
      <c r="G70" s="349"/>
      <c r="H70" s="353"/>
      <c r="I70" s="353"/>
    </row>
    <row r="71" spans="1:9" ht="12" x14ac:dyDescent="0.2">
      <c r="A71" s="1073" t="s">
        <v>334</v>
      </c>
      <c r="B71" s="1073"/>
      <c r="C71" s="357" t="s">
        <v>347</v>
      </c>
      <c r="D71" s="353"/>
      <c r="E71" s="353"/>
      <c r="F71" s="353"/>
      <c r="G71" s="349"/>
      <c r="H71" s="353"/>
      <c r="I71" s="353"/>
    </row>
    <row r="72" spans="1:9" ht="36" x14ac:dyDescent="0.2">
      <c r="A72" s="358" t="s">
        <v>336</v>
      </c>
      <c r="B72" s="1074" t="s">
        <v>337</v>
      </c>
      <c r="C72" s="1075"/>
      <c r="D72" s="358" t="s">
        <v>338</v>
      </c>
      <c r="E72" s="358" t="s">
        <v>339</v>
      </c>
      <c r="F72" s="358" t="s">
        <v>340</v>
      </c>
      <c r="G72" s="358" t="s">
        <v>341</v>
      </c>
      <c r="H72" s="358" t="s">
        <v>316</v>
      </c>
      <c r="I72" s="358" t="s">
        <v>342</v>
      </c>
    </row>
    <row r="73" spans="1:9" ht="12" x14ac:dyDescent="0.2">
      <c r="A73" s="1070" t="s">
        <v>343</v>
      </c>
      <c r="B73" s="1071"/>
      <c r="C73" s="1072"/>
      <c r="D73" s="359"/>
      <c r="E73" s="359">
        <f>SUM(E74:E82)</f>
        <v>5420</v>
      </c>
      <c r="F73" s="359">
        <f>SUM(F74:F83)</f>
        <v>5722</v>
      </c>
      <c r="G73" s="359">
        <f>SUM(G74:G83)</f>
        <v>11142</v>
      </c>
      <c r="H73" s="360"/>
    </row>
    <row r="74" spans="1:9" ht="11.25" customHeight="1" x14ac:dyDescent="0.2">
      <c r="A74" s="1063">
        <v>1</v>
      </c>
      <c r="B74" s="1064" t="s">
        <v>373</v>
      </c>
      <c r="C74" s="1064"/>
      <c r="D74" s="362">
        <v>2231</v>
      </c>
      <c r="E74" s="363">
        <v>400</v>
      </c>
      <c r="F74" s="364"/>
      <c r="G74" s="365">
        <f t="shared" ref="G74:G83" si="5">E74+F74</f>
        <v>400</v>
      </c>
      <c r="H74" s="360"/>
      <c r="I74" s="1067" t="s">
        <v>374</v>
      </c>
    </row>
    <row r="75" spans="1:9" ht="11.25" customHeight="1" x14ac:dyDescent="0.2">
      <c r="A75" s="1063"/>
      <c r="B75" s="1064"/>
      <c r="C75" s="1064"/>
      <c r="D75" s="368">
        <v>2311</v>
      </c>
      <c r="E75" s="364">
        <v>30</v>
      </c>
      <c r="F75" s="364"/>
      <c r="G75" s="386">
        <f t="shared" si="5"/>
        <v>30</v>
      </c>
      <c r="H75" s="360"/>
      <c r="I75" s="1067"/>
    </row>
    <row r="76" spans="1:9" ht="11.25" customHeight="1" x14ac:dyDescent="0.2">
      <c r="A76" s="1063"/>
      <c r="B76" s="1064"/>
      <c r="C76" s="1064"/>
      <c r="D76" s="368">
        <v>2279</v>
      </c>
      <c r="E76" s="364">
        <v>500</v>
      </c>
      <c r="F76" s="364"/>
      <c r="G76" s="386">
        <f t="shared" si="5"/>
        <v>500</v>
      </c>
      <c r="H76" s="360"/>
      <c r="I76" s="1067"/>
    </row>
    <row r="77" spans="1:9" ht="12" customHeight="1" x14ac:dyDescent="0.2">
      <c r="A77" s="1063">
        <v>2</v>
      </c>
      <c r="B77" s="1064" t="s">
        <v>375</v>
      </c>
      <c r="C77" s="1064"/>
      <c r="D77" s="362">
        <v>2279</v>
      </c>
      <c r="E77" s="363">
        <v>500</v>
      </c>
      <c r="F77" s="364"/>
      <c r="G77" s="365">
        <f t="shared" si="5"/>
        <v>500</v>
      </c>
      <c r="H77" s="360"/>
      <c r="I77" s="1067" t="s">
        <v>374</v>
      </c>
    </row>
    <row r="78" spans="1:9" ht="12" customHeight="1" x14ac:dyDescent="0.2">
      <c r="A78" s="1063"/>
      <c r="B78" s="1064"/>
      <c r="C78" s="1064"/>
      <c r="D78" s="362">
        <v>2231</v>
      </c>
      <c r="E78" s="386">
        <v>350</v>
      </c>
      <c r="F78" s="386"/>
      <c r="G78" s="365">
        <f t="shared" si="5"/>
        <v>350</v>
      </c>
      <c r="H78" s="369"/>
      <c r="I78" s="1067"/>
    </row>
    <row r="79" spans="1:9" ht="12" x14ac:dyDescent="0.2">
      <c r="A79" s="1068">
        <v>3</v>
      </c>
      <c r="B79" s="1065" t="s">
        <v>376</v>
      </c>
      <c r="C79" s="1065"/>
      <c r="D79" s="390">
        <v>2231</v>
      </c>
      <c r="E79" s="386">
        <v>200</v>
      </c>
      <c r="F79" s="386"/>
      <c r="G79" s="365">
        <f t="shared" si="5"/>
        <v>200</v>
      </c>
      <c r="H79" s="369"/>
      <c r="I79" s="1069" t="s">
        <v>374</v>
      </c>
    </row>
    <row r="80" spans="1:9" ht="11.25" customHeight="1" x14ac:dyDescent="0.2">
      <c r="A80" s="1068"/>
      <c r="B80" s="1065"/>
      <c r="C80" s="1065"/>
      <c r="D80" s="390">
        <v>2279</v>
      </c>
      <c r="E80" s="386">
        <v>400</v>
      </c>
      <c r="F80" s="386"/>
      <c r="G80" s="365">
        <f t="shared" si="5"/>
        <v>400</v>
      </c>
      <c r="H80" s="369"/>
      <c r="I80" s="1069"/>
    </row>
    <row r="81" spans="1:9" ht="12.75" customHeight="1" x14ac:dyDescent="0.2">
      <c r="A81" s="1068"/>
      <c r="B81" s="1065"/>
      <c r="C81" s="1065"/>
      <c r="D81" s="390">
        <v>2311</v>
      </c>
      <c r="E81" s="386">
        <v>40</v>
      </c>
      <c r="F81" s="386"/>
      <c r="G81" s="365">
        <f t="shared" si="5"/>
        <v>40</v>
      </c>
      <c r="H81" s="369"/>
      <c r="I81" s="1069"/>
    </row>
    <row r="82" spans="1:9" ht="12" x14ac:dyDescent="0.2">
      <c r="A82" s="388">
        <v>4</v>
      </c>
      <c r="B82" s="1065" t="s">
        <v>377</v>
      </c>
      <c r="C82" s="1065"/>
      <c r="D82" s="391">
        <v>2279</v>
      </c>
      <c r="E82" s="365">
        <v>3000</v>
      </c>
      <c r="F82" s="386"/>
      <c r="G82" s="365">
        <f t="shared" si="5"/>
        <v>3000</v>
      </c>
      <c r="H82" s="369"/>
      <c r="I82" s="358" t="s">
        <v>374</v>
      </c>
    </row>
    <row r="83" spans="1:9" ht="48" x14ac:dyDescent="0.2">
      <c r="A83" s="392">
        <v>5</v>
      </c>
      <c r="B83" s="1066" t="s">
        <v>378</v>
      </c>
      <c r="C83" s="1066"/>
      <c r="D83" s="391">
        <v>3263</v>
      </c>
      <c r="E83" s="386"/>
      <c r="F83" s="365">
        <v>5722</v>
      </c>
      <c r="G83" s="365">
        <f t="shared" si="5"/>
        <v>5722</v>
      </c>
      <c r="H83" s="393" t="s">
        <v>379</v>
      </c>
      <c r="I83" s="358" t="s">
        <v>374</v>
      </c>
    </row>
    <row r="85" spans="1:9" x14ac:dyDescent="0.2">
      <c r="A85" s="349" t="s">
        <v>380</v>
      </c>
    </row>
    <row r="86" spans="1:9" x14ac:dyDescent="0.2">
      <c r="A86" s="349" t="s">
        <v>381</v>
      </c>
    </row>
    <row r="87" spans="1:9" x14ac:dyDescent="0.2">
      <c r="C87" s="349" t="s">
        <v>382</v>
      </c>
    </row>
    <row r="88" spans="1:9" x14ac:dyDescent="0.2">
      <c r="C88" s="349" t="s">
        <v>383</v>
      </c>
    </row>
    <row r="90" spans="1:9" x14ac:dyDescent="0.2">
      <c r="A90" s="349" t="s">
        <v>384</v>
      </c>
    </row>
    <row r="91" spans="1:9" x14ac:dyDescent="0.2">
      <c r="B91" s="349" t="s">
        <v>385</v>
      </c>
    </row>
    <row r="92" spans="1:9" x14ac:dyDescent="0.2">
      <c r="C92" s="349" t="s">
        <v>386</v>
      </c>
    </row>
    <row r="93" spans="1:9" x14ac:dyDescent="0.2">
      <c r="B93" s="349" t="s">
        <v>387</v>
      </c>
    </row>
    <row r="94" spans="1:9" x14ac:dyDescent="0.2">
      <c r="C94" s="349" t="s">
        <v>388</v>
      </c>
    </row>
  </sheetData>
  <sheetProtection algorithmName="SHA-512" hashValue="K6l5Q2WzRUHJrNaWpMfyq6cdnCz1jqqZFc5aOKe7q0nJcrzdXz/5Ycf+lC/ECImZbrLtDhMPbvR+rB1+QGxzrw==" saltValue="aMry+49kAAf4YebGJt5i9w==" spinCount="100000" sheet="1" objects="1" scenarios="1"/>
  <mergeCells count="76">
    <mergeCell ref="B17:C17"/>
    <mergeCell ref="A4:B4"/>
    <mergeCell ref="A5:B5"/>
    <mergeCell ref="A6:I6"/>
    <mergeCell ref="A8:B8"/>
    <mergeCell ref="A9:B9"/>
    <mergeCell ref="A10:B10"/>
    <mergeCell ref="B11:C11"/>
    <mergeCell ref="A12:C12"/>
    <mergeCell ref="B13:C13"/>
    <mergeCell ref="A15:B15"/>
    <mergeCell ref="A16:B16"/>
    <mergeCell ref="A32:B32"/>
    <mergeCell ref="A18:C18"/>
    <mergeCell ref="I18:I22"/>
    <mergeCell ref="A19:A22"/>
    <mergeCell ref="B19:C22"/>
    <mergeCell ref="B23:C23"/>
    <mergeCell ref="B24:C24"/>
    <mergeCell ref="A26:B26"/>
    <mergeCell ref="A27:B27"/>
    <mergeCell ref="B28:C28"/>
    <mergeCell ref="A29:C29"/>
    <mergeCell ref="B30:C30"/>
    <mergeCell ref="A44:B44"/>
    <mergeCell ref="A38:A39"/>
    <mergeCell ref="B38:C39"/>
    <mergeCell ref="A33:B33"/>
    <mergeCell ref="B34:C34"/>
    <mergeCell ref="A35:C35"/>
    <mergeCell ref="B36:C36"/>
    <mergeCell ref="B37:C37"/>
    <mergeCell ref="I38:I39"/>
    <mergeCell ref="A40:A41"/>
    <mergeCell ref="B40:C41"/>
    <mergeCell ref="I40:I41"/>
    <mergeCell ref="A43:B43"/>
    <mergeCell ref="B51:C51"/>
    <mergeCell ref="A52:A54"/>
    <mergeCell ref="B52:C54"/>
    <mergeCell ref="I47:I48"/>
    <mergeCell ref="B49:C49"/>
    <mergeCell ref="I52:I54"/>
    <mergeCell ref="B45:C45"/>
    <mergeCell ref="A46:C46"/>
    <mergeCell ref="A47:A48"/>
    <mergeCell ref="B47:C48"/>
    <mergeCell ref="B50:C50"/>
    <mergeCell ref="B55:C55"/>
    <mergeCell ref="A70:B70"/>
    <mergeCell ref="A71:B71"/>
    <mergeCell ref="B72:C72"/>
    <mergeCell ref="I66:I67"/>
    <mergeCell ref="I56:I59"/>
    <mergeCell ref="A61:B61"/>
    <mergeCell ref="A62:B62"/>
    <mergeCell ref="B63:C63"/>
    <mergeCell ref="A73:C73"/>
    <mergeCell ref="B68:C68"/>
    <mergeCell ref="A56:A59"/>
    <mergeCell ref="B56:C59"/>
    <mergeCell ref="B65:C65"/>
    <mergeCell ref="A66:A67"/>
    <mergeCell ref="B66:C67"/>
    <mergeCell ref="A64:C64"/>
    <mergeCell ref="A74:A76"/>
    <mergeCell ref="B74:C76"/>
    <mergeCell ref="B82:C82"/>
    <mergeCell ref="B83:C83"/>
    <mergeCell ref="I74:I76"/>
    <mergeCell ref="A77:A78"/>
    <mergeCell ref="B77:C78"/>
    <mergeCell ref="I77:I78"/>
    <mergeCell ref="A79:A81"/>
    <mergeCell ref="B79:C81"/>
    <mergeCell ref="I79:I8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120.pielikums Jūrmalas pilsētas domes
2017.gada 23.marta saistošajiem noteikumiem Nr.14
(protokols Nr.6, 9.punkts) </firstHeader>
    <firstFooter>&amp;L&amp;9&amp;D; &amp;T&amp;R&amp;9&amp;P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00"/>
  <sheetViews>
    <sheetView view="pageLayout" zoomScaleNormal="100" workbookViewId="0">
      <selection activeCell="O9" sqref="O9"/>
    </sheetView>
  </sheetViews>
  <sheetFormatPr defaultRowHeight="12" outlineLevelCol="1" x14ac:dyDescent="0.2"/>
  <cols>
    <col min="1" max="1" width="4.85546875" style="452" customWidth="1"/>
    <col min="2" max="2" width="26.5703125" style="452" customWidth="1"/>
    <col min="3" max="3" width="10" style="452" customWidth="1"/>
    <col min="4" max="4" width="10.7109375" style="452" hidden="1" customWidth="1" outlineLevel="1"/>
    <col min="5" max="5" width="9.5703125" style="452" hidden="1" customWidth="1" outlineLevel="1"/>
    <col min="6" max="6" width="10.85546875" style="452" hidden="1" customWidth="1" outlineLevel="1"/>
    <col min="7" max="7" width="9.5703125" style="452" hidden="1" customWidth="1" outlineLevel="1"/>
    <col min="8" max="8" width="11.42578125" style="452" customWidth="1" collapsed="1"/>
    <col min="9" max="9" width="9.5703125" style="452" customWidth="1"/>
    <col min="10" max="10" width="29.140625" style="452" hidden="1" customWidth="1" outlineLevel="1"/>
    <col min="11" max="11" width="17.7109375" style="452" customWidth="1" collapsed="1"/>
    <col min="12" max="16384" width="9.140625" style="452"/>
  </cols>
  <sheetData>
    <row r="1" spans="1:12" x14ac:dyDescent="0.2">
      <c r="K1" s="351" t="s">
        <v>623</v>
      </c>
    </row>
    <row r="2" spans="1:12" x14ac:dyDescent="0.2">
      <c r="K2" s="351" t="s">
        <v>326</v>
      </c>
    </row>
    <row r="3" spans="1:12" x14ac:dyDescent="0.2">
      <c r="K3" s="351" t="s">
        <v>327</v>
      </c>
    </row>
    <row r="4" spans="1:12" ht="12.75" customHeight="1" x14ac:dyDescent="0.2">
      <c r="A4" s="453" t="s">
        <v>0</v>
      </c>
      <c r="B4" s="454"/>
      <c r="C4" s="562" t="s">
        <v>621</v>
      </c>
      <c r="D4" s="562"/>
      <c r="E4" s="562"/>
      <c r="F4" s="456"/>
      <c r="G4" s="456"/>
      <c r="H4" s="456"/>
      <c r="I4" s="456"/>
      <c r="J4" s="456"/>
    </row>
    <row r="5" spans="1:12" ht="12.75" customHeight="1" x14ac:dyDescent="0.2">
      <c r="A5" s="453" t="s">
        <v>1</v>
      </c>
      <c r="B5" s="454"/>
      <c r="C5" s="457" t="s">
        <v>614</v>
      </c>
      <c r="D5" s="458"/>
      <c r="E5" s="458"/>
      <c r="F5" s="459"/>
      <c r="G5" s="459"/>
      <c r="H5" s="459"/>
      <c r="I5" s="459"/>
      <c r="J5" s="459"/>
    </row>
    <row r="6" spans="1:12" ht="15.75" x14ac:dyDescent="0.25">
      <c r="A6" s="949" t="s">
        <v>624</v>
      </c>
      <c r="B6" s="949"/>
      <c r="C6" s="949"/>
      <c r="D6" s="949"/>
      <c r="E6" s="949"/>
      <c r="F6" s="949"/>
      <c r="G6" s="949"/>
      <c r="H6" s="949"/>
      <c r="I6" s="949"/>
      <c r="J6" s="949"/>
      <c r="K6" s="949"/>
      <c r="L6" s="461"/>
    </row>
    <row r="7" spans="1:12" ht="15.75" x14ac:dyDescent="0.25">
      <c r="A7" s="524"/>
      <c r="B7" s="524"/>
      <c r="C7" s="524"/>
      <c r="D7" s="524"/>
      <c r="E7" s="524"/>
      <c r="F7" s="524"/>
      <c r="G7" s="524"/>
      <c r="H7" s="524"/>
      <c r="I7" s="524"/>
      <c r="J7" s="524"/>
      <c r="K7" s="524"/>
      <c r="L7" s="461"/>
    </row>
    <row r="8" spans="1:12" ht="12.75" customHeight="1" x14ac:dyDescent="0.25">
      <c r="A8" s="950" t="s">
        <v>404</v>
      </c>
      <c r="B8" s="950"/>
      <c r="C8" s="463" t="s">
        <v>621</v>
      </c>
      <c r="D8" s="562"/>
      <c r="E8" s="562"/>
      <c r="F8" s="456"/>
      <c r="G8" s="456"/>
      <c r="H8" s="456"/>
      <c r="I8" s="456"/>
      <c r="J8" s="456"/>
    </row>
    <row r="9" spans="1:12" ht="12.75" customHeight="1" x14ac:dyDescent="0.2">
      <c r="A9" s="453" t="s">
        <v>332</v>
      </c>
      <c r="B9" s="453"/>
      <c r="C9" s="563" t="s">
        <v>616</v>
      </c>
      <c r="D9" s="563"/>
      <c r="E9" s="563"/>
      <c r="F9" s="456"/>
      <c r="G9" s="456"/>
      <c r="H9" s="456"/>
      <c r="I9" s="456"/>
      <c r="J9" s="456"/>
    </row>
    <row r="10" spans="1:12" ht="12.75" customHeight="1" x14ac:dyDescent="0.2">
      <c r="A10" s="528" t="s">
        <v>334</v>
      </c>
      <c r="B10" s="528"/>
      <c r="C10" s="1131" t="s">
        <v>393</v>
      </c>
      <c r="D10" s="1131"/>
      <c r="E10" s="1131"/>
      <c r="F10" s="465"/>
      <c r="G10" s="465"/>
      <c r="H10" s="465"/>
      <c r="I10" s="465"/>
      <c r="J10" s="465"/>
    </row>
    <row r="11" spans="1:12" ht="25.5" customHeight="1" x14ac:dyDescent="0.2">
      <c r="A11" s="981" t="s">
        <v>336</v>
      </c>
      <c r="B11" s="981" t="s">
        <v>337</v>
      </c>
      <c r="C11" s="981" t="s">
        <v>338</v>
      </c>
      <c r="D11" s="1126" t="s">
        <v>339</v>
      </c>
      <c r="E11" s="1127"/>
      <c r="F11" s="1126" t="s">
        <v>340</v>
      </c>
      <c r="G11" s="1127"/>
      <c r="H11" s="1126" t="s">
        <v>341</v>
      </c>
      <c r="I11" s="1127"/>
      <c r="J11" s="981" t="s">
        <v>316</v>
      </c>
      <c r="K11" s="981" t="s">
        <v>342</v>
      </c>
    </row>
    <row r="12" spans="1:12" ht="24" x14ac:dyDescent="0.2">
      <c r="A12" s="982"/>
      <c r="B12" s="982"/>
      <c r="C12" s="982"/>
      <c r="D12" s="525" t="s">
        <v>625</v>
      </c>
      <c r="E12" s="525" t="s">
        <v>626</v>
      </c>
      <c r="F12" s="525" t="s">
        <v>625</v>
      </c>
      <c r="G12" s="525" t="s">
        <v>626</v>
      </c>
      <c r="H12" s="525" t="s">
        <v>625</v>
      </c>
      <c r="I12" s="525" t="s">
        <v>626</v>
      </c>
      <c r="J12" s="982"/>
      <c r="K12" s="982"/>
    </row>
    <row r="13" spans="1:12" x14ac:dyDescent="0.2">
      <c r="A13" s="1128" t="s">
        <v>407</v>
      </c>
      <c r="B13" s="1128"/>
      <c r="C13" s="539"/>
      <c r="D13" s="529">
        <f t="shared" ref="D13:I13" si="0">SUM(D14,D20,D28,D53,D76,D109,D122,D136,D163,D180)</f>
        <v>444025</v>
      </c>
      <c r="E13" s="529">
        <f t="shared" si="0"/>
        <v>22792</v>
      </c>
      <c r="F13" s="529">
        <f t="shared" si="0"/>
        <v>0</v>
      </c>
      <c r="G13" s="529">
        <f t="shared" si="0"/>
        <v>0</v>
      </c>
      <c r="H13" s="529">
        <f t="shared" si="0"/>
        <v>444025</v>
      </c>
      <c r="I13" s="529">
        <f t="shared" si="0"/>
        <v>22792</v>
      </c>
      <c r="J13" s="529"/>
      <c r="K13" s="530"/>
    </row>
    <row r="14" spans="1:12" ht="12" customHeight="1" x14ac:dyDescent="0.2">
      <c r="A14" s="1129">
        <v>1</v>
      </c>
      <c r="B14" s="1130" t="s">
        <v>627</v>
      </c>
      <c r="C14" s="561"/>
      <c r="D14" s="564">
        <f t="shared" ref="D14:I14" si="1">SUM(D15:D19)</f>
        <v>34515</v>
      </c>
      <c r="E14" s="564">
        <f t="shared" si="1"/>
        <v>0</v>
      </c>
      <c r="F14" s="564">
        <f t="shared" si="1"/>
        <v>0</v>
      </c>
      <c r="G14" s="564">
        <f t="shared" si="1"/>
        <v>0</v>
      </c>
      <c r="H14" s="564">
        <f t="shared" si="1"/>
        <v>34515</v>
      </c>
      <c r="I14" s="564">
        <f t="shared" si="1"/>
        <v>0</v>
      </c>
      <c r="J14" s="531"/>
      <c r="K14" s="532"/>
    </row>
    <row r="15" spans="1:12" ht="12" customHeight="1" x14ac:dyDescent="0.2">
      <c r="A15" s="1129"/>
      <c r="B15" s="1130"/>
      <c r="C15" s="539">
        <v>1150</v>
      </c>
      <c r="D15" s="533">
        <v>6035</v>
      </c>
      <c r="E15" s="534"/>
      <c r="F15" s="531"/>
      <c r="G15" s="531"/>
      <c r="H15" s="531">
        <f t="shared" ref="H15:I191" si="2">D15+F15</f>
        <v>6035</v>
      </c>
      <c r="I15" s="531">
        <f t="shared" si="2"/>
        <v>0</v>
      </c>
      <c r="J15" s="531"/>
      <c r="K15" s="1116" t="s">
        <v>628</v>
      </c>
    </row>
    <row r="16" spans="1:12" x14ac:dyDescent="0.2">
      <c r="A16" s="1129"/>
      <c r="B16" s="1130"/>
      <c r="C16" s="539">
        <v>2262</v>
      </c>
      <c r="D16" s="533">
        <v>150</v>
      </c>
      <c r="E16" s="534"/>
      <c r="F16" s="531"/>
      <c r="G16" s="531"/>
      <c r="H16" s="531">
        <f t="shared" si="2"/>
        <v>150</v>
      </c>
      <c r="I16" s="531">
        <f t="shared" si="2"/>
        <v>0</v>
      </c>
      <c r="J16" s="531"/>
      <c r="K16" s="1116"/>
    </row>
    <row r="17" spans="1:11" x14ac:dyDescent="0.2">
      <c r="A17" s="1129"/>
      <c r="B17" s="1130"/>
      <c r="C17" s="539">
        <v>2264</v>
      </c>
      <c r="D17" s="533">
        <v>16200</v>
      </c>
      <c r="E17" s="534"/>
      <c r="F17" s="531"/>
      <c r="G17" s="531"/>
      <c r="H17" s="531">
        <f t="shared" si="2"/>
        <v>16200</v>
      </c>
      <c r="I17" s="531">
        <f t="shared" si="2"/>
        <v>0</v>
      </c>
      <c r="J17" s="531"/>
      <c r="K17" s="1116"/>
    </row>
    <row r="18" spans="1:11" ht="14.25" customHeight="1" x14ac:dyDescent="0.2">
      <c r="A18" s="1129"/>
      <c r="B18" s="1130"/>
      <c r="C18" s="539">
        <v>2279</v>
      </c>
      <c r="D18" s="533">
        <v>7700</v>
      </c>
      <c r="E18" s="534"/>
      <c r="F18" s="531"/>
      <c r="G18" s="531"/>
      <c r="H18" s="531">
        <f t="shared" si="2"/>
        <v>7700</v>
      </c>
      <c r="I18" s="531">
        <f t="shared" si="2"/>
        <v>0</v>
      </c>
      <c r="J18" s="531"/>
      <c r="K18" s="1116"/>
    </row>
    <row r="19" spans="1:11" x14ac:dyDescent="0.2">
      <c r="A19" s="1129"/>
      <c r="B19" s="1130"/>
      <c r="C19" s="539">
        <v>2314</v>
      </c>
      <c r="D19" s="533">
        <v>4430</v>
      </c>
      <c r="E19" s="534"/>
      <c r="F19" s="531"/>
      <c r="G19" s="531"/>
      <c r="H19" s="531">
        <f t="shared" si="2"/>
        <v>4430</v>
      </c>
      <c r="I19" s="531">
        <f t="shared" si="2"/>
        <v>0</v>
      </c>
      <c r="J19" s="531"/>
      <c r="K19" s="1116"/>
    </row>
    <row r="20" spans="1:11" x14ac:dyDescent="0.2">
      <c r="A20" s="1129">
        <v>2</v>
      </c>
      <c r="B20" s="1130" t="s">
        <v>629</v>
      </c>
      <c r="C20" s="531"/>
      <c r="D20" s="532">
        <f>SUM(D21:D27)</f>
        <v>117001</v>
      </c>
      <c r="E20" s="564">
        <f t="shared" ref="E20:I20" si="3">SUM(E21:E27)</f>
        <v>0</v>
      </c>
      <c r="F20" s="532">
        <f t="shared" si="3"/>
        <v>0</v>
      </c>
      <c r="G20" s="532">
        <f t="shared" si="3"/>
        <v>0</v>
      </c>
      <c r="H20" s="532">
        <f t="shared" si="3"/>
        <v>117001</v>
      </c>
      <c r="I20" s="532">
        <f t="shared" si="3"/>
        <v>0</v>
      </c>
      <c r="J20" s="535"/>
      <c r="K20" s="534"/>
    </row>
    <row r="21" spans="1:11" ht="15" customHeight="1" x14ac:dyDescent="0.2">
      <c r="A21" s="1129"/>
      <c r="B21" s="1130"/>
      <c r="C21" s="539">
        <v>1150</v>
      </c>
      <c r="D21" s="533">
        <v>27291</v>
      </c>
      <c r="E21" s="534"/>
      <c r="F21" s="531"/>
      <c r="G21" s="531"/>
      <c r="H21" s="531">
        <f t="shared" si="2"/>
        <v>27291</v>
      </c>
      <c r="I21" s="531">
        <f t="shared" si="2"/>
        <v>0</v>
      </c>
      <c r="J21" s="535"/>
      <c r="K21" s="1116" t="s">
        <v>628</v>
      </c>
    </row>
    <row r="22" spans="1:11" x14ac:dyDescent="0.2">
      <c r="A22" s="1129"/>
      <c r="B22" s="1130"/>
      <c r="C22" s="539">
        <v>2231</v>
      </c>
      <c r="D22" s="533">
        <v>450</v>
      </c>
      <c r="E22" s="534"/>
      <c r="F22" s="531"/>
      <c r="G22" s="531"/>
      <c r="H22" s="531">
        <f t="shared" si="2"/>
        <v>450</v>
      </c>
      <c r="I22" s="531">
        <f t="shared" si="2"/>
        <v>0</v>
      </c>
      <c r="J22" s="535"/>
      <c r="K22" s="1116"/>
    </row>
    <row r="23" spans="1:11" x14ac:dyDescent="0.2">
      <c r="A23" s="1129"/>
      <c r="B23" s="1130"/>
      <c r="C23" s="539">
        <v>2262</v>
      </c>
      <c r="D23" s="533">
        <v>1100</v>
      </c>
      <c r="E23" s="534"/>
      <c r="F23" s="531"/>
      <c r="G23" s="531"/>
      <c r="H23" s="531">
        <f t="shared" si="2"/>
        <v>1100</v>
      </c>
      <c r="I23" s="531">
        <f t="shared" si="2"/>
        <v>0</v>
      </c>
      <c r="J23" s="535"/>
      <c r="K23" s="1116"/>
    </row>
    <row r="24" spans="1:11" x14ac:dyDescent="0.2">
      <c r="A24" s="1129"/>
      <c r="B24" s="1130"/>
      <c r="C24" s="539">
        <v>2264</v>
      </c>
      <c r="D24" s="533">
        <v>52345</v>
      </c>
      <c r="E24" s="534"/>
      <c r="F24" s="531"/>
      <c r="G24" s="531"/>
      <c r="H24" s="531">
        <f t="shared" si="2"/>
        <v>52345</v>
      </c>
      <c r="I24" s="531">
        <f t="shared" si="2"/>
        <v>0</v>
      </c>
      <c r="J24" s="535"/>
      <c r="K24" s="1116"/>
    </row>
    <row r="25" spans="1:11" x14ac:dyDescent="0.2">
      <c r="A25" s="1129"/>
      <c r="B25" s="1130"/>
      <c r="C25" s="539">
        <v>2269</v>
      </c>
      <c r="D25" s="533">
        <v>930</v>
      </c>
      <c r="E25" s="534"/>
      <c r="F25" s="531"/>
      <c r="G25" s="531"/>
      <c r="H25" s="531">
        <f t="shared" si="2"/>
        <v>930</v>
      </c>
      <c r="I25" s="531">
        <f t="shared" si="2"/>
        <v>0</v>
      </c>
      <c r="J25" s="535"/>
      <c r="K25" s="1116"/>
    </row>
    <row r="26" spans="1:11" ht="12.75" customHeight="1" x14ac:dyDescent="0.2">
      <c r="A26" s="1129"/>
      <c r="B26" s="1130"/>
      <c r="C26" s="539">
        <v>2279</v>
      </c>
      <c r="D26" s="533">
        <v>29534</v>
      </c>
      <c r="E26" s="534"/>
      <c r="F26" s="531"/>
      <c r="G26" s="531"/>
      <c r="H26" s="531">
        <f t="shared" si="2"/>
        <v>29534</v>
      </c>
      <c r="I26" s="531">
        <f t="shared" si="2"/>
        <v>0</v>
      </c>
      <c r="J26" s="535"/>
      <c r="K26" s="1116"/>
    </row>
    <row r="27" spans="1:11" x14ac:dyDescent="0.2">
      <c r="A27" s="1129"/>
      <c r="B27" s="1130"/>
      <c r="C27" s="539">
        <v>2314</v>
      </c>
      <c r="D27" s="533">
        <v>5351</v>
      </c>
      <c r="E27" s="534"/>
      <c r="F27" s="531"/>
      <c r="G27" s="531"/>
      <c r="H27" s="531">
        <f t="shared" si="2"/>
        <v>5351</v>
      </c>
      <c r="I27" s="531">
        <f t="shared" si="2"/>
        <v>0</v>
      </c>
      <c r="J27" s="535"/>
      <c r="K27" s="1116"/>
    </row>
    <row r="28" spans="1:11" ht="24" x14ac:dyDescent="0.2">
      <c r="A28" s="536">
        <v>3</v>
      </c>
      <c r="B28" s="537" t="s">
        <v>630</v>
      </c>
      <c r="C28" s="565"/>
      <c r="D28" s="566">
        <f>SUM(D29,D34,D41,D47)</f>
        <v>107437</v>
      </c>
      <c r="E28" s="566">
        <f>SUM(E29,E34,E41,E47)</f>
        <v>0</v>
      </c>
      <c r="F28" s="566">
        <f t="shared" ref="F28:I28" si="4">SUM(F29,F34,F41,F47)</f>
        <v>0</v>
      </c>
      <c r="G28" s="566">
        <f t="shared" si="4"/>
        <v>0</v>
      </c>
      <c r="H28" s="566">
        <f t="shared" si="4"/>
        <v>107437</v>
      </c>
      <c r="I28" s="566">
        <f t="shared" si="4"/>
        <v>0</v>
      </c>
      <c r="J28" s="531"/>
      <c r="K28" s="534"/>
    </row>
    <row r="29" spans="1:11" x14ac:dyDescent="0.2">
      <c r="A29" s="1122" t="s">
        <v>422</v>
      </c>
      <c r="B29" s="1123" t="s">
        <v>631</v>
      </c>
      <c r="C29" s="539"/>
      <c r="D29" s="534">
        <f>SUM(D30:D33)</f>
        <v>7020</v>
      </c>
      <c r="E29" s="567">
        <f t="shared" ref="E29:I29" si="5">SUM(E30:E33)</f>
        <v>0</v>
      </c>
      <c r="F29" s="534">
        <f t="shared" si="5"/>
        <v>0</v>
      </c>
      <c r="G29" s="534">
        <f t="shared" si="5"/>
        <v>0</v>
      </c>
      <c r="H29" s="534">
        <f t="shared" si="5"/>
        <v>7020</v>
      </c>
      <c r="I29" s="534">
        <f t="shared" si="5"/>
        <v>0</v>
      </c>
      <c r="J29" s="531"/>
      <c r="K29" s="534"/>
    </row>
    <row r="30" spans="1:11" ht="12" customHeight="1" x14ac:dyDescent="0.2">
      <c r="A30" s="1122"/>
      <c r="B30" s="1123"/>
      <c r="C30" s="539">
        <v>1150</v>
      </c>
      <c r="D30" s="533">
        <v>250</v>
      </c>
      <c r="E30" s="534"/>
      <c r="F30" s="531"/>
      <c r="G30" s="531"/>
      <c r="H30" s="531">
        <f t="shared" si="2"/>
        <v>250</v>
      </c>
      <c r="I30" s="531">
        <f t="shared" si="2"/>
        <v>0</v>
      </c>
      <c r="J30" s="531"/>
      <c r="K30" s="1116" t="s">
        <v>628</v>
      </c>
    </row>
    <row r="31" spans="1:11" x14ac:dyDescent="0.2">
      <c r="A31" s="1122"/>
      <c r="B31" s="1123"/>
      <c r="C31" s="539">
        <v>2264</v>
      </c>
      <c r="D31" s="533">
        <v>3100</v>
      </c>
      <c r="E31" s="534"/>
      <c r="F31" s="531"/>
      <c r="G31" s="531"/>
      <c r="H31" s="531">
        <f t="shared" si="2"/>
        <v>3100</v>
      </c>
      <c r="I31" s="531">
        <f t="shared" si="2"/>
        <v>0</v>
      </c>
      <c r="J31" s="531"/>
      <c r="K31" s="1116"/>
    </row>
    <row r="32" spans="1:11" x14ac:dyDescent="0.2">
      <c r="A32" s="1122"/>
      <c r="B32" s="1123"/>
      <c r="C32" s="539">
        <v>2279</v>
      </c>
      <c r="D32" s="533">
        <v>2870</v>
      </c>
      <c r="E32" s="534"/>
      <c r="F32" s="531"/>
      <c r="G32" s="531"/>
      <c r="H32" s="531">
        <f t="shared" si="2"/>
        <v>2870</v>
      </c>
      <c r="I32" s="531">
        <f t="shared" si="2"/>
        <v>0</v>
      </c>
      <c r="J32" s="531"/>
      <c r="K32" s="1116"/>
    </row>
    <row r="33" spans="1:11" x14ac:dyDescent="0.2">
      <c r="A33" s="1122"/>
      <c r="B33" s="1123"/>
      <c r="C33" s="539">
        <v>2314</v>
      </c>
      <c r="D33" s="533">
        <v>800</v>
      </c>
      <c r="E33" s="534"/>
      <c r="F33" s="531"/>
      <c r="G33" s="531"/>
      <c r="H33" s="531">
        <f t="shared" si="2"/>
        <v>800</v>
      </c>
      <c r="I33" s="531">
        <f t="shared" si="2"/>
        <v>0</v>
      </c>
      <c r="J33" s="531"/>
      <c r="K33" s="1116"/>
    </row>
    <row r="34" spans="1:11" x14ac:dyDescent="0.2">
      <c r="A34" s="1122" t="s">
        <v>632</v>
      </c>
      <c r="B34" s="1125" t="s">
        <v>633</v>
      </c>
      <c r="C34" s="539"/>
      <c r="D34" s="567">
        <f>SUM(D35:D40)</f>
        <v>51500</v>
      </c>
      <c r="E34" s="567">
        <f>SUM(E35:E40)</f>
        <v>0</v>
      </c>
      <c r="F34" s="567">
        <f t="shared" ref="F34:I34" si="6">SUM(F35:F40)</f>
        <v>0</v>
      </c>
      <c r="G34" s="567">
        <f t="shared" si="6"/>
        <v>0</v>
      </c>
      <c r="H34" s="567">
        <f t="shared" si="6"/>
        <v>51500</v>
      </c>
      <c r="I34" s="567">
        <f t="shared" si="6"/>
        <v>0</v>
      </c>
      <c r="J34" s="531"/>
      <c r="K34" s="534"/>
    </row>
    <row r="35" spans="1:11" x14ac:dyDescent="0.2">
      <c r="A35" s="1122"/>
      <c r="B35" s="1125"/>
      <c r="C35" s="539">
        <v>1150</v>
      </c>
      <c r="D35" s="533">
        <v>6300</v>
      </c>
      <c r="E35" s="534"/>
      <c r="F35" s="531"/>
      <c r="G35" s="531"/>
      <c r="H35" s="531">
        <f t="shared" si="2"/>
        <v>6300</v>
      </c>
      <c r="I35" s="531">
        <f t="shared" si="2"/>
        <v>0</v>
      </c>
      <c r="J35" s="531"/>
      <c r="K35" s="1116" t="s">
        <v>634</v>
      </c>
    </row>
    <row r="36" spans="1:11" x14ac:dyDescent="0.2">
      <c r="A36" s="1122"/>
      <c r="B36" s="1125"/>
      <c r="C36" s="539">
        <v>2231</v>
      </c>
      <c r="D36" s="533">
        <v>200</v>
      </c>
      <c r="E36" s="534"/>
      <c r="F36" s="531"/>
      <c r="G36" s="531"/>
      <c r="H36" s="531">
        <f t="shared" si="2"/>
        <v>200</v>
      </c>
      <c r="I36" s="531">
        <f t="shared" si="2"/>
        <v>0</v>
      </c>
      <c r="J36" s="531"/>
      <c r="K36" s="1116"/>
    </row>
    <row r="37" spans="1:11" x14ac:dyDescent="0.2">
      <c r="A37" s="1122"/>
      <c r="B37" s="1125"/>
      <c r="C37" s="539">
        <v>2262</v>
      </c>
      <c r="D37" s="533">
        <v>300</v>
      </c>
      <c r="E37" s="534"/>
      <c r="F37" s="531"/>
      <c r="G37" s="531"/>
      <c r="H37" s="531">
        <f t="shared" si="2"/>
        <v>300</v>
      </c>
      <c r="I37" s="531">
        <f t="shared" si="2"/>
        <v>0</v>
      </c>
      <c r="J37" s="531"/>
      <c r="K37" s="1116"/>
    </row>
    <row r="38" spans="1:11" x14ac:dyDescent="0.2">
      <c r="A38" s="1122"/>
      <c r="B38" s="1125"/>
      <c r="C38" s="539">
        <v>2264</v>
      </c>
      <c r="D38" s="533">
        <v>22500</v>
      </c>
      <c r="E38" s="534"/>
      <c r="F38" s="531"/>
      <c r="G38" s="531"/>
      <c r="H38" s="531">
        <f t="shared" si="2"/>
        <v>22500</v>
      </c>
      <c r="I38" s="531">
        <f t="shared" si="2"/>
        <v>0</v>
      </c>
      <c r="J38" s="531"/>
      <c r="K38" s="1116"/>
    </row>
    <row r="39" spans="1:11" x14ac:dyDescent="0.2">
      <c r="A39" s="1122"/>
      <c r="B39" s="1125"/>
      <c r="C39" s="539">
        <v>2279</v>
      </c>
      <c r="D39" s="533">
        <v>21600</v>
      </c>
      <c r="E39" s="534"/>
      <c r="F39" s="531"/>
      <c r="G39" s="531"/>
      <c r="H39" s="531">
        <f t="shared" si="2"/>
        <v>21600</v>
      </c>
      <c r="I39" s="531">
        <f t="shared" si="2"/>
        <v>0</v>
      </c>
      <c r="J39" s="531"/>
      <c r="K39" s="1116"/>
    </row>
    <row r="40" spans="1:11" x14ac:dyDescent="0.2">
      <c r="A40" s="1122"/>
      <c r="B40" s="1125"/>
      <c r="C40" s="539">
        <v>2314</v>
      </c>
      <c r="D40" s="533">
        <v>600</v>
      </c>
      <c r="E40" s="534"/>
      <c r="F40" s="531"/>
      <c r="G40" s="531"/>
      <c r="H40" s="531">
        <f t="shared" si="2"/>
        <v>600</v>
      </c>
      <c r="I40" s="531">
        <f t="shared" si="2"/>
        <v>0</v>
      </c>
      <c r="J40" s="531"/>
      <c r="K40" s="1116"/>
    </row>
    <row r="41" spans="1:11" ht="12" customHeight="1" x14ac:dyDescent="0.2">
      <c r="A41" s="1122" t="s">
        <v>635</v>
      </c>
      <c r="B41" s="1125" t="s">
        <v>636</v>
      </c>
      <c r="C41" s="539"/>
      <c r="D41" s="567">
        <f t="shared" ref="D41:I41" si="7">SUM(D42:D46)</f>
        <v>36917</v>
      </c>
      <c r="E41" s="567">
        <f t="shared" si="7"/>
        <v>0</v>
      </c>
      <c r="F41" s="567">
        <f t="shared" si="7"/>
        <v>0</v>
      </c>
      <c r="G41" s="567">
        <f t="shared" si="7"/>
        <v>0</v>
      </c>
      <c r="H41" s="567">
        <f t="shared" si="7"/>
        <v>36917</v>
      </c>
      <c r="I41" s="567">
        <f t="shared" si="7"/>
        <v>0</v>
      </c>
      <c r="J41" s="531"/>
      <c r="K41" s="534"/>
    </row>
    <row r="42" spans="1:11" x14ac:dyDescent="0.2">
      <c r="A42" s="1122"/>
      <c r="B42" s="1125"/>
      <c r="C42" s="539">
        <v>1150</v>
      </c>
      <c r="D42" s="533">
        <v>11017</v>
      </c>
      <c r="E42" s="534"/>
      <c r="F42" s="531"/>
      <c r="G42" s="531"/>
      <c r="H42" s="531">
        <f t="shared" si="2"/>
        <v>11017</v>
      </c>
      <c r="I42" s="531">
        <f t="shared" si="2"/>
        <v>0</v>
      </c>
      <c r="J42" s="531"/>
      <c r="K42" s="1116" t="s">
        <v>637</v>
      </c>
    </row>
    <row r="43" spans="1:11" x14ac:dyDescent="0.2">
      <c r="A43" s="1122"/>
      <c r="B43" s="1125"/>
      <c r="C43" s="539">
        <v>2262</v>
      </c>
      <c r="D43" s="533">
        <v>300</v>
      </c>
      <c r="E43" s="534"/>
      <c r="F43" s="531"/>
      <c r="G43" s="531"/>
      <c r="H43" s="531">
        <f t="shared" si="2"/>
        <v>300</v>
      </c>
      <c r="I43" s="531">
        <f t="shared" si="2"/>
        <v>0</v>
      </c>
      <c r="J43" s="531"/>
      <c r="K43" s="1116"/>
    </row>
    <row r="44" spans="1:11" x14ac:dyDescent="0.2">
      <c r="A44" s="1122"/>
      <c r="B44" s="1125"/>
      <c r="C44" s="539">
        <v>2264</v>
      </c>
      <c r="D44" s="533">
        <v>13100</v>
      </c>
      <c r="E44" s="534"/>
      <c r="F44" s="531"/>
      <c r="G44" s="531"/>
      <c r="H44" s="531">
        <f t="shared" si="2"/>
        <v>13100</v>
      </c>
      <c r="I44" s="531">
        <f t="shared" si="2"/>
        <v>0</v>
      </c>
      <c r="J44" s="531"/>
      <c r="K44" s="1116"/>
    </row>
    <row r="45" spans="1:11" x14ac:dyDescent="0.2">
      <c r="A45" s="1122"/>
      <c r="B45" s="1125"/>
      <c r="C45" s="539">
        <v>2279</v>
      </c>
      <c r="D45" s="533">
        <v>10000</v>
      </c>
      <c r="E45" s="534"/>
      <c r="F45" s="531"/>
      <c r="G45" s="531"/>
      <c r="H45" s="531">
        <f t="shared" si="2"/>
        <v>10000</v>
      </c>
      <c r="I45" s="531">
        <f t="shared" si="2"/>
        <v>0</v>
      </c>
      <c r="J45" s="531"/>
      <c r="K45" s="1116"/>
    </row>
    <row r="46" spans="1:11" x14ac:dyDescent="0.2">
      <c r="A46" s="1122"/>
      <c r="B46" s="1125"/>
      <c r="C46" s="539">
        <v>2314</v>
      </c>
      <c r="D46" s="533">
        <v>2500</v>
      </c>
      <c r="E46" s="534"/>
      <c r="F46" s="531"/>
      <c r="G46" s="531"/>
      <c r="H46" s="531">
        <f t="shared" si="2"/>
        <v>2500</v>
      </c>
      <c r="I46" s="531">
        <f t="shared" si="2"/>
        <v>0</v>
      </c>
      <c r="J46" s="531"/>
      <c r="K46" s="1116"/>
    </row>
    <row r="47" spans="1:11" x14ac:dyDescent="0.2">
      <c r="A47" s="1122" t="s">
        <v>638</v>
      </c>
      <c r="B47" s="1123" t="s">
        <v>639</v>
      </c>
      <c r="C47" s="539"/>
      <c r="D47" s="567">
        <f t="shared" ref="D47:I47" si="8">SUM(D48:D52)</f>
        <v>12000</v>
      </c>
      <c r="E47" s="567">
        <f t="shared" si="8"/>
        <v>0</v>
      </c>
      <c r="F47" s="567">
        <f t="shared" si="8"/>
        <v>0</v>
      </c>
      <c r="G47" s="567">
        <f t="shared" si="8"/>
        <v>0</v>
      </c>
      <c r="H47" s="567">
        <f t="shared" si="8"/>
        <v>12000</v>
      </c>
      <c r="I47" s="567">
        <f t="shared" si="8"/>
        <v>0</v>
      </c>
      <c r="J47" s="531"/>
      <c r="K47" s="534"/>
    </row>
    <row r="48" spans="1:11" x14ac:dyDescent="0.2">
      <c r="A48" s="1122"/>
      <c r="B48" s="1123"/>
      <c r="C48" s="539">
        <v>1150</v>
      </c>
      <c r="D48" s="533">
        <v>1200</v>
      </c>
      <c r="E48" s="534"/>
      <c r="F48" s="531"/>
      <c r="G48" s="531"/>
      <c r="H48" s="531">
        <f t="shared" si="2"/>
        <v>1200</v>
      </c>
      <c r="I48" s="531">
        <f t="shared" si="2"/>
        <v>0</v>
      </c>
      <c r="J48" s="531"/>
      <c r="K48" s="1116" t="s">
        <v>637</v>
      </c>
    </row>
    <row r="49" spans="1:11" x14ac:dyDescent="0.2">
      <c r="A49" s="1122"/>
      <c r="B49" s="1123"/>
      <c r="C49" s="539">
        <v>2231</v>
      </c>
      <c r="D49" s="533">
        <v>200</v>
      </c>
      <c r="E49" s="534"/>
      <c r="F49" s="531"/>
      <c r="G49" s="531"/>
      <c r="H49" s="531">
        <f t="shared" si="2"/>
        <v>200</v>
      </c>
      <c r="I49" s="531">
        <f t="shared" si="2"/>
        <v>0</v>
      </c>
      <c r="J49" s="531"/>
      <c r="K49" s="1116"/>
    </row>
    <row r="50" spans="1:11" x14ac:dyDescent="0.2">
      <c r="A50" s="1122"/>
      <c r="B50" s="1123"/>
      <c r="C50" s="539">
        <v>2264</v>
      </c>
      <c r="D50" s="533">
        <v>6500</v>
      </c>
      <c r="E50" s="534"/>
      <c r="F50" s="531"/>
      <c r="G50" s="531"/>
      <c r="H50" s="531">
        <f t="shared" si="2"/>
        <v>6500</v>
      </c>
      <c r="I50" s="531">
        <f t="shared" si="2"/>
        <v>0</v>
      </c>
      <c r="J50" s="531"/>
      <c r="K50" s="1116"/>
    </row>
    <row r="51" spans="1:11" x14ac:dyDescent="0.2">
      <c r="A51" s="1122"/>
      <c r="B51" s="1123"/>
      <c r="C51" s="539">
        <v>2279</v>
      </c>
      <c r="D51" s="533">
        <v>3900</v>
      </c>
      <c r="E51" s="534"/>
      <c r="F51" s="531"/>
      <c r="G51" s="531"/>
      <c r="H51" s="531">
        <f t="shared" si="2"/>
        <v>3900</v>
      </c>
      <c r="I51" s="531">
        <f t="shared" si="2"/>
        <v>0</v>
      </c>
      <c r="J51" s="531"/>
      <c r="K51" s="1116"/>
    </row>
    <row r="52" spans="1:11" x14ac:dyDescent="0.2">
      <c r="A52" s="1122"/>
      <c r="B52" s="1123"/>
      <c r="C52" s="539">
        <v>2314</v>
      </c>
      <c r="D52" s="533">
        <v>200</v>
      </c>
      <c r="E52" s="534"/>
      <c r="F52" s="531"/>
      <c r="G52" s="531"/>
      <c r="H52" s="531">
        <f t="shared" si="2"/>
        <v>200</v>
      </c>
      <c r="I52" s="531">
        <f t="shared" si="2"/>
        <v>0</v>
      </c>
      <c r="J52" s="531"/>
      <c r="K52" s="1116"/>
    </row>
    <row r="53" spans="1:11" x14ac:dyDescent="0.2">
      <c r="A53" s="536">
        <v>4</v>
      </c>
      <c r="B53" s="537" t="s">
        <v>640</v>
      </c>
      <c r="C53" s="565"/>
      <c r="D53" s="566">
        <f t="shared" ref="D53:I53" si="9">SUM(D54,D58,D62,D66,D70,D72)</f>
        <v>10055</v>
      </c>
      <c r="E53" s="566">
        <f t="shared" si="9"/>
        <v>7600</v>
      </c>
      <c r="F53" s="566">
        <f t="shared" si="9"/>
        <v>0</v>
      </c>
      <c r="G53" s="566">
        <f t="shared" si="9"/>
        <v>0</v>
      </c>
      <c r="H53" s="566">
        <f t="shared" si="9"/>
        <v>10055</v>
      </c>
      <c r="I53" s="566">
        <f t="shared" si="9"/>
        <v>7600</v>
      </c>
      <c r="J53" s="531"/>
      <c r="K53" s="531"/>
    </row>
    <row r="54" spans="1:11" x14ac:dyDescent="0.2">
      <c r="A54" s="1122" t="s">
        <v>426</v>
      </c>
      <c r="B54" s="1125" t="s">
        <v>641</v>
      </c>
      <c r="C54" s="539"/>
      <c r="D54" s="567">
        <f t="shared" ref="D54" si="10">SUM(D55:D57)</f>
        <v>3005</v>
      </c>
      <c r="E54" s="534">
        <f>SUM(E55:E57)</f>
        <v>0</v>
      </c>
      <c r="F54" s="531"/>
      <c r="G54" s="531"/>
      <c r="H54" s="531">
        <f t="shared" si="2"/>
        <v>3005</v>
      </c>
      <c r="I54" s="531">
        <f t="shared" si="2"/>
        <v>0</v>
      </c>
      <c r="J54" s="531"/>
      <c r="K54" s="538"/>
    </row>
    <row r="55" spans="1:11" x14ac:dyDescent="0.2">
      <c r="A55" s="1122"/>
      <c r="B55" s="1125"/>
      <c r="C55" s="539">
        <v>1150</v>
      </c>
      <c r="D55" s="533">
        <v>870</v>
      </c>
      <c r="E55" s="534"/>
      <c r="F55" s="531"/>
      <c r="G55" s="531"/>
      <c r="H55" s="531">
        <f t="shared" si="2"/>
        <v>870</v>
      </c>
      <c r="I55" s="531">
        <f t="shared" si="2"/>
        <v>0</v>
      </c>
      <c r="J55" s="531"/>
      <c r="K55" s="1116" t="s">
        <v>634</v>
      </c>
    </row>
    <row r="56" spans="1:11" x14ac:dyDescent="0.2">
      <c r="A56" s="1122"/>
      <c r="B56" s="1125"/>
      <c r="C56" s="539">
        <v>2279</v>
      </c>
      <c r="D56" s="533">
        <v>2000</v>
      </c>
      <c r="E56" s="534"/>
      <c r="F56" s="531"/>
      <c r="G56" s="531"/>
      <c r="H56" s="531">
        <f t="shared" si="2"/>
        <v>2000</v>
      </c>
      <c r="I56" s="531">
        <f t="shared" si="2"/>
        <v>0</v>
      </c>
      <c r="J56" s="531"/>
      <c r="K56" s="1116"/>
    </row>
    <row r="57" spans="1:11" x14ac:dyDescent="0.2">
      <c r="A57" s="1122"/>
      <c r="B57" s="1125"/>
      <c r="C57" s="539">
        <v>2314</v>
      </c>
      <c r="D57" s="533">
        <v>135</v>
      </c>
      <c r="E57" s="534"/>
      <c r="F57" s="531"/>
      <c r="G57" s="531"/>
      <c r="H57" s="531">
        <f t="shared" si="2"/>
        <v>135</v>
      </c>
      <c r="I57" s="531">
        <f t="shared" si="2"/>
        <v>0</v>
      </c>
      <c r="J57" s="531"/>
      <c r="K57" s="1116"/>
    </row>
    <row r="58" spans="1:11" x14ac:dyDescent="0.2">
      <c r="A58" s="1122" t="s">
        <v>642</v>
      </c>
      <c r="B58" s="1123" t="s">
        <v>643</v>
      </c>
      <c r="C58" s="568"/>
      <c r="D58" s="569">
        <f>SUM(D59:D61)</f>
        <v>1010</v>
      </c>
      <c r="E58" s="570">
        <f>SUM(E59:E61)</f>
        <v>0</v>
      </c>
      <c r="F58" s="570">
        <f t="shared" ref="F58:I58" si="11">SUM(F59:F61)</f>
        <v>0</v>
      </c>
      <c r="G58" s="570">
        <f t="shared" si="11"/>
        <v>0</v>
      </c>
      <c r="H58" s="570">
        <f t="shared" si="11"/>
        <v>1010</v>
      </c>
      <c r="I58" s="570">
        <f t="shared" si="11"/>
        <v>0</v>
      </c>
      <c r="J58" s="531"/>
      <c r="K58" s="538"/>
    </row>
    <row r="59" spans="1:11" x14ac:dyDescent="0.2">
      <c r="A59" s="1122"/>
      <c r="B59" s="1123"/>
      <c r="C59" s="539">
        <v>1150</v>
      </c>
      <c r="D59" s="533">
        <v>700</v>
      </c>
      <c r="E59" s="534"/>
      <c r="F59" s="531"/>
      <c r="G59" s="531"/>
      <c r="H59" s="531">
        <f t="shared" si="2"/>
        <v>700</v>
      </c>
      <c r="I59" s="531">
        <f t="shared" si="2"/>
        <v>0</v>
      </c>
      <c r="J59" s="531"/>
      <c r="K59" s="1116" t="s">
        <v>634</v>
      </c>
    </row>
    <row r="60" spans="1:11" x14ac:dyDescent="0.2">
      <c r="A60" s="1122"/>
      <c r="B60" s="1123"/>
      <c r="C60" s="539">
        <v>2279</v>
      </c>
      <c r="D60" s="533">
        <v>100</v>
      </c>
      <c r="E60" s="534"/>
      <c r="F60" s="531"/>
      <c r="G60" s="531"/>
      <c r="H60" s="531">
        <f t="shared" si="2"/>
        <v>100</v>
      </c>
      <c r="I60" s="531">
        <f t="shared" si="2"/>
        <v>0</v>
      </c>
      <c r="J60" s="531"/>
      <c r="K60" s="1116"/>
    </row>
    <row r="61" spans="1:11" x14ac:dyDescent="0.2">
      <c r="A61" s="1122"/>
      <c r="B61" s="1123"/>
      <c r="C61" s="539">
        <v>2314</v>
      </c>
      <c r="D61" s="533">
        <v>210</v>
      </c>
      <c r="E61" s="534"/>
      <c r="F61" s="531"/>
      <c r="G61" s="531"/>
      <c r="H61" s="531">
        <f t="shared" si="2"/>
        <v>210</v>
      </c>
      <c r="I61" s="531">
        <f t="shared" si="2"/>
        <v>0</v>
      </c>
      <c r="J61" s="531"/>
      <c r="K61" s="1116"/>
    </row>
    <row r="62" spans="1:11" x14ac:dyDescent="0.2">
      <c r="A62" s="1122" t="s">
        <v>644</v>
      </c>
      <c r="B62" s="1123" t="s">
        <v>645</v>
      </c>
      <c r="C62" s="540"/>
      <c r="D62" s="571">
        <f>SUM(D63:D65)</f>
        <v>450</v>
      </c>
      <c r="E62" s="571">
        <f>SUM(E63:E65)</f>
        <v>2000</v>
      </c>
      <c r="F62" s="571">
        <f t="shared" ref="F62:I62" si="12">SUM(F63:F65)</f>
        <v>0</v>
      </c>
      <c r="G62" s="571">
        <f t="shared" si="12"/>
        <v>0</v>
      </c>
      <c r="H62" s="571">
        <f t="shared" si="12"/>
        <v>450</v>
      </c>
      <c r="I62" s="571">
        <f t="shared" si="12"/>
        <v>2000</v>
      </c>
      <c r="J62" s="531"/>
      <c r="K62" s="538"/>
    </row>
    <row r="63" spans="1:11" x14ac:dyDescent="0.2">
      <c r="A63" s="1122"/>
      <c r="B63" s="1123"/>
      <c r="C63" s="540">
        <v>1150</v>
      </c>
      <c r="D63" s="541">
        <v>300</v>
      </c>
      <c r="E63" s="542">
        <v>1200</v>
      </c>
      <c r="F63" s="531"/>
      <c r="G63" s="531"/>
      <c r="H63" s="531">
        <f t="shared" si="2"/>
        <v>300</v>
      </c>
      <c r="I63" s="531">
        <f t="shared" si="2"/>
        <v>1200</v>
      </c>
      <c r="J63" s="531"/>
      <c r="K63" s="1116" t="s">
        <v>634</v>
      </c>
    </row>
    <row r="64" spans="1:11" s="453" customFormat="1" x14ac:dyDescent="0.2">
      <c r="A64" s="1122"/>
      <c r="B64" s="1123"/>
      <c r="C64" s="540">
        <v>2279</v>
      </c>
      <c r="D64" s="541">
        <v>150</v>
      </c>
      <c r="E64" s="542">
        <v>600</v>
      </c>
      <c r="F64" s="543"/>
      <c r="G64" s="543"/>
      <c r="H64" s="531">
        <f t="shared" si="2"/>
        <v>150</v>
      </c>
      <c r="I64" s="531">
        <f t="shared" si="2"/>
        <v>600</v>
      </c>
      <c r="J64" s="543"/>
      <c r="K64" s="1116"/>
    </row>
    <row r="65" spans="1:11" s="453" customFormat="1" x14ac:dyDescent="0.2">
      <c r="A65" s="1122"/>
      <c r="B65" s="1123"/>
      <c r="C65" s="540">
        <v>2314</v>
      </c>
      <c r="D65" s="541">
        <v>0</v>
      </c>
      <c r="E65" s="542">
        <v>200</v>
      </c>
      <c r="F65" s="543"/>
      <c r="G65" s="543"/>
      <c r="H65" s="531">
        <f t="shared" si="2"/>
        <v>0</v>
      </c>
      <c r="I65" s="531">
        <f t="shared" si="2"/>
        <v>200</v>
      </c>
      <c r="J65" s="543"/>
      <c r="K65" s="1116"/>
    </row>
    <row r="66" spans="1:11" s="453" customFormat="1" x14ac:dyDescent="0.2">
      <c r="A66" s="1122" t="s">
        <v>646</v>
      </c>
      <c r="B66" s="1125" t="s">
        <v>647</v>
      </c>
      <c r="C66" s="539"/>
      <c r="D66" s="534">
        <f>SUM(D67:D69)</f>
        <v>3940</v>
      </c>
      <c r="E66" s="534">
        <f>SUM(E67:E69)</f>
        <v>3600</v>
      </c>
      <c r="F66" s="534">
        <f t="shared" ref="F66:I66" si="13">SUM(F67:F69)</f>
        <v>0</v>
      </c>
      <c r="G66" s="534">
        <f t="shared" si="13"/>
        <v>0</v>
      </c>
      <c r="H66" s="534">
        <f t="shared" si="13"/>
        <v>3940</v>
      </c>
      <c r="I66" s="534">
        <f t="shared" si="13"/>
        <v>3600</v>
      </c>
      <c r="J66" s="504"/>
      <c r="K66" s="538"/>
    </row>
    <row r="67" spans="1:11" s="453" customFormat="1" x14ac:dyDescent="0.2">
      <c r="A67" s="1122"/>
      <c r="B67" s="1125"/>
      <c r="C67" s="539">
        <v>1150</v>
      </c>
      <c r="D67" s="533">
        <v>1440</v>
      </c>
      <c r="E67" s="533">
        <v>1400</v>
      </c>
      <c r="F67" s="504"/>
      <c r="G67" s="504"/>
      <c r="H67" s="531">
        <f t="shared" si="2"/>
        <v>1440</v>
      </c>
      <c r="I67" s="531">
        <f t="shared" si="2"/>
        <v>1400</v>
      </c>
      <c r="J67" s="504"/>
      <c r="K67" s="1119" t="s">
        <v>634</v>
      </c>
    </row>
    <row r="68" spans="1:11" s="453" customFormat="1" ht="12.75" customHeight="1" x14ac:dyDescent="0.2">
      <c r="A68" s="1122"/>
      <c r="B68" s="1125"/>
      <c r="C68" s="539">
        <v>2279</v>
      </c>
      <c r="D68" s="533">
        <v>2500</v>
      </c>
      <c r="E68" s="533">
        <v>1900</v>
      </c>
      <c r="F68" s="504"/>
      <c r="G68" s="504"/>
      <c r="H68" s="531">
        <f t="shared" si="2"/>
        <v>2500</v>
      </c>
      <c r="I68" s="531">
        <f t="shared" si="2"/>
        <v>1900</v>
      </c>
      <c r="J68" s="504"/>
      <c r="K68" s="1120"/>
    </row>
    <row r="69" spans="1:11" s="453" customFormat="1" ht="12.75" customHeight="1" x14ac:dyDescent="0.2">
      <c r="A69" s="1122"/>
      <c r="B69" s="1125"/>
      <c r="C69" s="539">
        <v>2314</v>
      </c>
      <c r="D69" s="533"/>
      <c r="E69" s="533">
        <v>300</v>
      </c>
      <c r="F69" s="504"/>
      <c r="G69" s="504"/>
      <c r="H69" s="531">
        <f t="shared" si="2"/>
        <v>0</v>
      </c>
      <c r="I69" s="531">
        <f t="shared" si="2"/>
        <v>300</v>
      </c>
      <c r="J69" s="504"/>
      <c r="K69" s="1121"/>
    </row>
    <row r="70" spans="1:11" s="453" customFormat="1" ht="13.5" customHeight="1" x14ac:dyDescent="0.2">
      <c r="A70" s="1122" t="s">
        <v>648</v>
      </c>
      <c r="B70" s="1125" t="s">
        <v>649</v>
      </c>
      <c r="C70" s="539"/>
      <c r="D70" s="567">
        <f t="shared" ref="D70:I70" si="14">SUM(D71:D71)</f>
        <v>1500</v>
      </c>
      <c r="E70" s="567">
        <f t="shared" si="14"/>
        <v>0</v>
      </c>
      <c r="F70" s="567">
        <f t="shared" si="14"/>
        <v>0</v>
      </c>
      <c r="G70" s="567">
        <f t="shared" si="14"/>
        <v>0</v>
      </c>
      <c r="H70" s="567">
        <f t="shared" si="14"/>
        <v>1500</v>
      </c>
      <c r="I70" s="567">
        <f t="shared" si="14"/>
        <v>0</v>
      </c>
      <c r="J70" s="504"/>
      <c r="K70" s="534"/>
    </row>
    <row r="71" spans="1:11" s="453" customFormat="1" x14ac:dyDescent="0.2">
      <c r="A71" s="1122"/>
      <c r="B71" s="1125"/>
      <c r="C71" s="539">
        <v>2314</v>
      </c>
      <c r="D71" s="533">
        <v>1500</v>
      </c>
      <c r="E71" s="534"/>
      <c r="F71" s="504"/>
      <c r="G71" s="504"/>
      <c r="H71" s="531">
        <f t="shared" si="2"/>
        <v>1500</v>
      </c>
      <c r="I71" s="531">
        <f t="shared" si="2"/>
        <v>0</v>
      </c>
      <c r="J71" s="504"/>
      <c r="K71" s="544" t="s">
        <v>634</v>
      </c>
    </row>
    <row r="72" spans="1:11" s="453" customFormat="1" x14ac:dyDescent="0.2">
      <c r="A72" s="1122" t="s">
        <v>650</v>
      </c>
      <c r="B72" s="1123" t="s">
        <v>651</v>
      </c>
      <c r="C72" s="568"/>
      <c r="D72" s="569">
        <f>SUM(D73:D75)</f>
        <v>150</v>
      </c>
      <c r="E72" s="570">
        <f>SUM(E73:E75)</f>
        <v>2000</v>
      </c>
      <c r="F72" s="570">
        <f t="shared" ref="F72:I72" si="15">SUM(F73:F75)</f>
        <v>0</v>
      </c>
      <c r="G72" s="570">
        <f t="shared" si="15"/>
        <v>0</v>
      </c>
      <c r="H72" s="570">
        <f t="shared" si="15"/>
        <v>150</v>
      </c>
      <c r="I72" s="570">
        <f t="shared" si="15"/>
        <v>2000</v>
      </c>
      <c r="J72" s="504"/>
      <c r="K72" s="534"/>
    </row>
    <row r="73" spans="1:11" s="453" customFormat="1" x14ac:dyDescent="0.2">
      <c r="A73" s="1122"/>
      <c r="B73" s="1123"/>
      <c r="C73" s="539">
        <v>1150</v>
      </c>
      <c r="D73" s="533">
        <v>0</v>
      </c>
      <c r="E73" s="533">
        <v>700</v>
      </c>
      <c r="F73" s="504"/>
      <c r="G73" s="504"/>
      <c r="H73" s="531">
        <f t="shared" si="2"/>
        <v>0</v>
      </c>
      <c r="I73" s="531">
        <f t="shared" si="2"/>
        <v>700</v>
      </c>
      <c r="J73" s="504"/>
      <c r="K73" s="1119" t="s">
        <v>652</v>
      </c>
    </row>
    <row r="74" spans="1:11" s="453" customFormat="1" x14ac:dyDescent="0.2">
      <c r="A74" s="1122"/>
      <c r="B74" s="1123"/>
      <c r="C74" s="539">
        <v>2269</v>
      </c>
      <c r="D74" s="533">
        <v>0</v>
      </c>
      <c r="E74" s="533">
        <v>150</v>
      </c>
      <c r="F74" s="504"/>
      <c r="G74" s="504"/>
      <c r="H74" s="531">
        <f t="shared" si="2"/>
        <v>0</v>
      </c>
      <c r="I74" s="531">
        <f t="shared" si="2"/>
        <v>150</v>
      </c>
      <c r="J74" s="504"/>
      <c r="K74" s="1120"/>
    </row>
    <row r="75" spans="1:11" s="453" customFormat="1" x14ac:dyDescent="0.2">
      <c r="A75" s="1122"/>
      <c r="B75" s="1123"/>
      <c r="C75" s="539">
        <v>2279</v>
      </c>
      <c r="D75" s="533">
        <v>150</v>
      </c>
      <c r="E75" s="533">
        <v>1150</v>
      </c>
      <c r="F75" s="504"/>
      <c r="G75" s="504"/>
      <c r="H75" s="531">
        <f t="shared" si="2"/>
        <v>150</v>
      </c>
      <c r="I75" s="531">
        <f t="shared" si="2"/>
        <v>1150</v>
      </c>
      <c r="J75" s="504"/>
      <c r="K75" s="1120"/>
    </row>
    <row r="76" spans="1:11" s="453" customFormat="1" x14ac:dyDescent="0.2">
      <c r="A76" s="536">
        <v>5</v>
      </c>
      <c r="B76" s="537" t="s">
        <v>653</v>
      </c>
      <c r="C76" s="539">
        <f t="shared" ref="C76:I76" si="16">SUM(C77,C79,C82,C87,C91,C95,C99,C102,C105)</f>
        <v>0</v>
      </c>
      <c r="D76" s="539">
        <f t="shared" si="16"/>
        <v>11295</v>
      </c>
      <c r="E76" s="539">
        <f t="shared" si="16"/>
        <v>5750</v>
      </c>
      <c r="F76" s="539">
        <f t="shared" si="16"/>
        <v>0</v>
      </c>
      <c r="G76" s="539">
        <f t="shared" si="16"/>
        <v>0</v>
      </c>
      <c r="H76" s="539">
        <f t="shared" si="16"/>
        <v>11295</v>
      </c>
      <c r="I76" s="539">
        <f t="shared" si="16"/>
        <v>5750</v>
      </c>
      <c r="J76" s="504"/>
      <c r="K76" s="1121"/>
    </row>
    <row r="77" spans="1:11" s="453" customFormat="1" ht="12.75" customHeight="1" x14ac:dyDescent="0.2">
      <c r="A77" s="1122" t="s">
        <v>429</v>
      </c>
      <c r="B77" s="1123" t="s">
        <v>654</v>
      </c>
      <c r="C77" s="539"/>
      <c r="D77" s="567">
        <f>SUM(D78:D78)</f>
        <v>115</v>
      </c>
      <c r="E77" s="567">
        <f>SUM(E78:E78)</f>
        <v>0</v>
      </c>
      <c r="F77" s="504"/>
      <c r="G77" s="504"/>
      <c r="H77" s="531">
        <f t="shared" si="2"/>
        <v>115</v>
      </c>
      <c r="I77" s="531">
        <f t="shared" si="2"/>
        <v>0</v>
      </c>
      <c r="J77" s="504"/>
      <c r="K77" s="1119" t="s">
        <v>628</v>
      </c>
    </row>
    <row r="78" spans="1:11" s="453" customFormat="1" x14ac:dyDescent="0.2">
      <c r="A78" s="1122"/>
      <c r="B78" s="1123"/>
      <c r="C78" s="539">
        <v>1150</v>
      </c>
      <c r="D78" s="533">
        <v>115</v>
      </c>
      <c r="E78" s="534"/>
      <c r="F78" s="504"/>
      <c r="G78" s="504"/>
      <c r="H78" s="531">
        <f t="shared" si="2"/>
        <v>115</v>
      </c>
      <c r="I78" s="531">
        <f t="shared" si="2"/>
        <v>0</v>
      </c>
      <c r="J78" s="504"/>
      <c r="K78" s="1121"/>
    </row>
    <row r="79" spans="1:11" s="453" customFormat="1" ht="12" customHeight="1" x14ac:dyDescent="0.2">
      <c r="A79" s="1122" t="s">
        <v>432</v>
      </c>
      <c r="B79" s="1123" t="s">
        <v>655</v>
      </c>
      <c r="C79" s="539"/>
      <c r="D79" s="567">
        <f t="shared" ref="D79:I79" si="17">SUM(D80:D81)</f>
        <v>350</v>
      </c>
      <c r="E79" s="567">
        <f t="shared" si="17"/>
        <v>0</v>
      </c>
      <c r="F79" s="567">
        <f t="shared" si="17"/>
        <v>0</v>
      </c>
      <c r="G79" s="567">
        <f t="shared" si="17"/>
        <v>0</v>
      </c>
      <c r="H79" s="567">
        <f t="shared" si="17"/>
        <v>350</v>
      </c>
      <c r="I79" s="567">
        <f t="shared" si="17"/>
        <v>0</v>
      </c>
      <c r="J79" s="504"/>
      <c r="K79" s="538"/>
    </row>
    <row r="80" spans="1:11" s="453" customFormat="1" ht="12" customHeight="1" x14ac:dyDescent="0.2">
      <c r="A80" s="1122"/>
      <c r="B80" s="1123"/>
      <c r="C80" s="539">
        <v>1150</v>
      </c>
      <c r="D80" s="533">
        <v>100</v>
      </c>
      <c r="E80" s="534"/>
      <c r="F80" s="504"/>
      <c r="G80" s="504"/>
      <c r="H80" s="531">
        <f t="shared" si="2"/>
        <v>100</v>
      </c>
      <c r="I80" s="531">
        <f t="shared" si="2"/>
        <v>0</v>
      </c>
      <c r="J80" s="504"/>
      <c r="K80" s="1119" t="s">
        <v>628</v>
      </c>
    </row>
    <row r="81" spans="1:11" s="453" customFormat="1" ht="12" customHeight="1" x14ac:dyDescent="0.2">
      <c r="A81" s="1122"/>
      <c r="B81" s="1123"/>
      <c r="C81" s="539">
        <v>2314</v>
      </c>
      <c r="D81" s="533">
        <v>250</v>
      </c>
      <c r="E81" s="534"/>
      <c r="F81" s="504"/>
      <c r="G81" s="504"/>
      <c r="H81" s="531">
        <f t="shared" si="2"/>
        <v>250</v>
      </c>
      <c r="I81" s="531">
        <f t="shared" si="2"/>
        <v>0</v>
      </c>
      <c r="J81" s="504"/>
      <c r="K81" s="1121"/>
    </row>
    <row r="82" spans="1:11" s="453" customFormat="1" ht="12" customHeight="1" x14ac:dyDescent="0.2">
      <c r="A82" s="1122" t="s">
        <v>435</v>
      </c>
      <c r="B82" s="1123" t="s">
        <v>656</v>
      </c>
      <c r="C82" s="568"/>
      <c r="D82" s="569">
        <f t="shared" ref="D82:I82" si="18">SUM(D83:D86)</f>
        <v>3000</v>
      </c>
      <c r="E82" s="569">
        <f t="shared" si="18"/>
        <v>0</v>
      </c>
      <c r="F82" s="569">
        <f t="shared" si="18"/>
        <v>0</v>
      </c>
      <c r="G82" s="569">
        <f t="shared" si="18"/>
        <v>0</v>
      </c>
      <c r="H82" s="569">
        <f t="shared" si="18"/>
        <v>3000</v>
      </c>
      <c r="I82" s="569">
        <f t="shared" si="18"/>
        <v>0</v>
      </c>
      <c r="J82" s="504"/>
      <c r="K82" s="538"/>
    </row>
    <row r="83" spans="1:11" s="453" customFormat="1" x14ac:dyDescent="0.2">
      <c r="A83" s="1122"/>
      <c r="B83" s="1123"/>
      <c r="C83" s="539">
        <v>1150</v>
      </c>
      <c r="D83" s="533">
        <v>1000</v>
      </c>
      <c r="E83" s="534"/>
      <c r="F83" s="504"/>
      <c r="G83" s="504"/>
      <c r="H83" s="531">
        <f t="shared" si="2"/>
        <v>1000</v>
      </c>
      <c r="I83" s="531">
        <f t="shared" si="2"/>
        <v>0</v>
      </c>
      <c r="J83" s="504"/>
      <c r="K83" s="1116" t="s">
        <v>634</v>
      </c>
    </row>
    <row r="84" spans="1:11" s="453" customFormat="1" x14ac:dyDescent="0.2">
      <c r="A84" s="1122"/>
      <c r="B84" s="1123"/>
      <c r="C84" s="539">
        <v>2264</v>
      </c>
      <c r="D84" s="533">
        <v>800</v>
      </c>
      <c r="E84" s="534"/>
      <c r="F84" s="545"/>
      <c r="G84" s="545"/>
      <c r="H84" s="531">
        <f t="shared" si="2"/>
        <v>800</v>
      </c>
      <c r="I84" s="531">
        <f t="shared" si="2"/>
        <v>0</v>
      </c>
      <c r="J84" s="545"/>
      <c r="K84" s="1116"/>
    </row>
    <row r="85" spans="1:11" s="453" customFormat="1" x14ac:dyDescent="0.2">
      <c r="A85" s="1122"/>
      <c r="B85" s="1123"/>
      <c r="C85" s="539">
        <v>2279</v>
      </c>
      <c r="D85" s="533">
        <v>1027</v>
      </c>
      <c r="E85" s="534"/>
      <c r="F85" s="545"/>
      <c r="G85" s="545"/>
      <c r="H85" s="531">
        <f t="shared" si="2"/>
        <v>1027</v>
      </c>
      <c r="I85" s="531">
        <f t="shared" si="2"/>
        <v>0</v>
      </c>
      <c r="J85" s="545"/>
      <c r="K85" s="1116"/>
    </row>
    <row r="86" spans="1:11" s="453" customFormat="1" x14ac:dyDescent="0.2">
      <c r="A86" s="1122"/>
      <c r="B86" s="1123"/>
      <c r="C86" s="539">
        <v>2314</v>
      </c>
      <c r="D86" s="533">
        <v>173</v>
      </c>
      <c r="E86" s="534"/>
      <c r="F86" s="545"/>
      <c r="G86" s="545"/>
      <c r="H86" s="531">
        <f t="shared" si="2"/>
        <v>173</v>
      </c>
      <c r="I86" s="531">
        <f t="shared" si="2"/>
        <v>0</v>
      </c>
      <c r="J86" s="545"/>
      <c r="K86" s="1116"/>
    </row>
    <row r="87" spans="1:11" s="453" customFormat="1" x14ac:dyDescent="0.2">
      <c r="A87" s="1122" t="s">
        <v>438</v>
      </c>
      <c r="B87" s="1123" t="s">
        <v>645</v>
      </c>
      <c r="C87" s="568"/>
      <c r="D87" s="569">
        <f t="shared" ref="D87:I87" si="19">SUM(D88:D90)</f>
        <v>2550</v>
      </c>
      <c r="E87" s="569">
        <f t="shared" si="19"/>
        <v>1450</v>
      </c>
      <c r="F87" s="569">
        <f t="shared" si="19"/>
        <v>0</v>
      </c>
      <c r="G87" s="569">
        <f t="shared" si="19"/>
        <v>0</v>
      </c>
      <c r="H87" s="569">
        <f t="shared" si="19"/>
        <v>2550</v>
      </c>
      <c r="I87" s="569">
        <f t="shared" si="19"/>
        <v>1450</v>
      </c>
      <c r="J87" s="545"/>
      <c r="K87" s="538"/>
    </row>
    <row r="88" spans="1:11" s="453" customFormat="1" x14ac:dyDescent="0.2">
      <c r="A88" s="1122"/>
      <c r="B88" s="1123"/>
      <c r="C88" s="539">
        <v>1150</v>
      </c>
      <c r="D88" s="533">
        <v>900</v>
      </c>
      <c r="E88" s="533">
        <v>700</v>
      </c>
      <c r="F88" s="545"/>
      <c r="G88" s="545"/>
      <c r="H88" s="531">
        <f t="shared" si="2"/>
        <v>900</v>
      </c>
      <c r="I88" s="531">
        <f t="shared" si="2"/>
        <v>700</v>
      </c>
      <c r="J88" s="545"/>
      <c r="K88" s="1116" t="s">
        <v>634</v>
      </c>
    </row>
    <row r="89" spans="1:11" s="453" customFormat="1" x14ac:dyDescent="0.2">
      <c r="A89" s="1122"/>
      <c r="B89" s="1123"/>
      <c r="C89" s="539">
        <v>2279</v>
      </c>
      <c r="D89" s="533">
        <v>900</v>
      </c>
      <c r="E89" s="533">
        <v>700</v>
      </c>
      <c r="F89" s="545"/>
      <c r="G89" s="545"/>
      <c r="H89" s="531">
        <f t="shared" si="2"/>
        <v>900</v>
      </c>
      <c r="I89" s="531">
        <f t="shared" si="2"/>
        <v>700</v>
      </c>
      <c r="J89" s="545"/>
      <c r="K89" s="1116"/>
    </row>
    <row r="90" spans="1:11" s="453" customFormat="1" x14ac:dyDescent="0.2">
      <c r="A90" s="1122"/>
      <c r="B90" s="1123"/>
      <c r="C90" s="539">
        <v>2314</v>
      </c>
      <c r="D90" s="533">
        <v>750</v>
      </c>
      <c r="E90" s="533">
        <v>50</v>
      </c>
      <c r="F90" s="545"/>
      <c r="G90" s="545"/>
      <c r="H90" s="531">
        <f t="shared" si="2"/>
        <v>750</v>
      </c>
      <c r="I90" s="531">
        <f t="shared" si="2"/>
        <v>50</v>
      </c>
      <c r="J90" s="545"/>
      <c r="K90" s="1116"/>
    </row>
    <row r="91" spans="1:11" s="453" customFormat="1" x14ac:dyDescent="0.2">
      <c r="A91" s="1122" t="s">
        <v>441</v>
      </c>
      <c r="B91" s="1123" t="s">
        <v>651</v>
      </c>
      <c r="C91" s="568"/>
      <c r="D91" s="569">
        <f>SUM(D92:D94)</f>
        <v>150</v>
      </c>
      <c r="E91" s="569">
        <f>SUM(E92:E94)</f>
        <v>2000</v>
      </c>
      <c r="F91" s="569">
        <f t="shared" ref="F91:I91" si="20">SUM(F92:F94)</f>
        <v>0</v>
      </c>
      <c r="G91" s="569">
        <f t="shared" si="20"/>
        <v>0</v>
      </c>
      <c r="H91" s="569">
        <f t="shared" si="20"/>
        <v>150</v>
      </c>
      <c r="I91" s="569">
        <f t="shared" si="20"/>
        <v>2000</v>
      </c>
      <c r="J91" s="545"/>
      <c r="K91" s="538"/>
    </row>
    <row r="92" spans="1:11" s="453" customFormat="1" x14ac:dyDescent="0.2">
      <c r="A92" s="1122"/>
      <c r="B92" s="1123"/>
      <c r="C92" s="539">
        <v>1150</v>
      </c>
      <c r="D92" s="533">
        <v>0</v>
      </c>
      <c r="E92" s="533">
        <v>700</v>
      </c>
      <c r="F92" s="545"/>
      <c r="G92" s="545"/>
      <c r="H92" s="531">
        <f t="shared" si="2"/>
        <v>0</v>
      </c>
      <c r="I92" s="531">
        <f t="shared" si="2"/>
        <v>700</v>
      </c>
      <c r="J92" s="545"/>
      <c r="K92" s="1119" t="s">
        <v>652</v>
      </c>
    </row>
    <row r="93" spans="1:11" s="453" customFormat="1" ht="12.75" customHeight="1" x14ac:dyDescent="0.2">
      <c r="A93" s="1122"/>
      <c r="B93" s="1123"/>
      <c r="C93" s="539">
        <v>2269</v>
      </c>
      <c r="D93" s="533">
        <v>0</v>
      </c>
      <c r="E93" s="533">
        <v>150</v>
      </c>
      <c r="F93" s="545"/>
      <c r="G93" s="545"/>
      <c r="H93" s="531">
        <f t="shared" si="2"/>
        <v>0</v>
      </c>
      <c r="I93" s="531">
        <f t="shared" si="2"/>
        <v>150</v>
      </c>
      <c r="J93" s="545"/>
      <c r="K93" s="1120"/>
    </row>
    <row r="94" spans="1:11" s="453" customFormat="1" ht="12.75" customHeight="1" x14ac:dyDescent="0.2">
      <c r="A94" s="1122"/>
      <c r="B94" s="1123"/>
      <c r="C94" s="539">
        <v>2279</v>
      </c>
      <c r="D94" s="533">
        <v>150</v>
      </c>
      <c r="E94" s="533">
        <v>1150</v>
      </c>
      <c r="F94" s="545"/>
      <c r="G94" s="545"/>
      <c r="H94" s="531">
        <f t="shared" si="2"/>
        <v>150</v>
      </c>
      <c r="I94" s="531">
        <f t="shared" si="2"/>
        <v>1150</v>
      </c>
      <c r="J94" s="545"/>
      <c r="K94" s="1121"/>
    </row>
    <row r="95" spans="1:11" s="453" customFormat="1" x14ac:dyDescent="0.2">
      <c r="A95" s="1122" t="s">
        <v>444</v>
      </c>
      <c r="B95" s="1123" t="s">
        <v>657</v>
      </c>
      <c r="C95" s="568"/>
      <c r="D95" s="569">
        <f>SUM(D96:D98)</f>
        <v>2280</v>
      </c>
      <c r="E95" s="569">
        <f>SUM(E96:E98)</f>
        <v>0</v>
      </c>
      <c r="F95" s="569">
        <f t="shared" ref="F95:I95" si="21">SUM(F96:F98)</f>
        <v>0</v>
      </c>
      <c r="G95" s="569">
        <f t="shared" si="21"/>
        <v>0</v>
      </c>
      <c r="H95" s="569">
        <f t="shared" si="21"/>
        <v>2280</v>
      </c>
      <c r="I95" s="569">
        <f t="shared" si="21"/>
        <v>0</v>
      </c>
      <c r="J95" s="545"/>
      <c r="K95" s="546"/>
    </row>
    <row r="96" spans="1:11" s="453" customFormat="1" x14ac:dyDescent="0.2">
      <c r="A96" s="1122"/>
      <c r="B96" s="1123"/>
      <c r="C96" s="539">
        <v>1150</v>
      </c>
      <c r="D96" s="533">
        <v>700</v>
      </c>
      <c r="E96" s="534"/>
      <c r="F96" s="545"/>
      <c r="G96" s="545"/>
      <c r="H96" s="531">
        <f t="shared" si="2"/>
        <v>700</v>
      </c>
      <c r="I96" s="531">
        <f t="shared" si="2"/>
        <v>0</v>
      </c>
      <c r="J96" s="545"/>
      <c r="K96" s="1116" t="s">
        <v>634</v>
      </c>
    </row>
    <row r="97" spans="1:11" s="453" customFormat="1" ht="12.75" customHeight="1" x14ac:dyDescent="0.2">
      <c r="A97" s="1122"/>
      <c r="B97" s="1123"/>
      <c r="C97" s="539">
        <v>2264</v>
      </c>
      <c r="D97" s="533">
        <v>1280</v>
      </c>
      <c r="E97" s="534"/>
      <c r="F97" s="545"/>
      <c r="G97" s="545"/>
      <c r="H97" s="531">
        <f t="shared" si="2"/>
        <v>1280</v>
      </c>
      <c r="I97" s="531">
        <f t="shared" si="2"/>
        <v>0</v>
      </c>
      <c r="J97" s="545"/>
      <c r="K97" s="1116"/>
    </row>
    <row r="98" spans="1:11" s="453" customFormat="1" ht="12.75" customHeight="1" x14ac:dyDescent="0.2">
      <c r="A98" s="1122"/>
      <c r="B98" s="1123"/>
      <c r="C98" s="539">
        <v>2314</v>
      </c>
      <c r="D98" s="533">
        <v>300</v>
      </c>
      <c r="E98" s="534"/>
      <c r="F98" s="545"/>
      <c r="G98" s="545"/>
      <c r="H98" s="531">
        <f t="shared" si="2"/>
        <v>300</v>
      </c>
      <c r="I98" s="531">
        <f t="shared" si="2"/>
        <v>0</v>
      </c>
      <c r="J98" s="545"/>
      <c r="K98" s="1116"/>
    </row>
    <row r="99" spans="1:11" s="453" customFormat="1" ht="12" customHeight="1" x14ac:dyDescent="0.2">
      <c r="A99" s="1122" t="s">
        <v>447</v>
      </c>
      <c r="B99" s="1123" t="s">
        <v>658</v>
      </c>
      <c r="C99" s="539"/>
      <c r="D99" s="567">
        <f t="shared" ref="D99:I99" si="22">SUM(D100:D101)</f>
        <v>1450</v>
      </c>
      <c r="E99" s="567">
        <f t="shared" si="22"/>
        <v>0</v>
      </c>
      <c r="F99" s="567">
        <f t="shared" si="22"/>
        <v>0</v>
      </c>
      <c r="G99" s="567">
        <f t="shared" si="22"/>
        <v>0</v>
      </c>
      <c r="H99" s="567">
        <f t="shared" si="22"/>
        <v>1450</v>
      </c>
      <c r="I99" s="567">
        <f t="shared" si="22"/>
        <v>0</v>
      </c>
      <c r="J99" s="545"/>
      <c r="K99" s="546"/>
    </row>
    <row r="100" spans="1:11" s="453" customFormat="1" ht="12.75" customHeight="1" x14ac:dyDescent="0.2">
      <c r="A100" s="1122"/>
      <c r="B100" s="1123"/>
      <c r="C100" s="539">
        <v>1150</v>
      </c>
      <c r="D100" s="533">
        <v>1000</v>
      </c>
      <c r="E100" s="534"/>
      <c r="F100" s="545"/>
      <c r="G100" s="545"/>
      <c r="H100" s="531">
        <f t="shared" si="2"/>
        <v>1000</v>
      </c>
      <c r="I100" s="531">
        <f t="shared" si="2"/>
        <v>0</v>
      </c>
      <c r="J100" s="545"/>
      <c r="K100" s="1119" t="s">
        <v>628</v>
      </c>
    </row>
    <row r="101" spans="1:11" s="453" customFormat="1" ht="12" customHeight="1" x14ac:dyDescent="0.2">
      <c r="A101" s="1122"/>
      <c r="B101" s="1123"/>
      <c r="C101" s="539">
        <v>2314</v>
      </c>
      <c r="D101" s="533">
        <v>450</v>
      </c>
      <c r="E101" s="534"/>
      <c r="F101" s="545"/>
      <c r="G101" s="545"/>
      <c r="H101" s="531">
        <f t="shared" si="2"/>
        <v>450</v>
      </c>
      <c r="I101" s="531">
        <f t="shared" si="2"/>
        <v>0</v>
      </c>
      <c r="J101" s="545"/>
      <c r="K101" s="1121"/>
    </row>
    <row r="102" spans="1:11" s="453" customFormat="1" ht="12" customHeight="1" x14ac:dyDescent="0.2">
      <c r="A102" s="1122" t="s">
        <v>449</v>
      </c>
      <c r="B102" s="1123" t="s">
        <v>659</v>
      </c>
      <c r="C102" s="539"/>
      <c r="D102" s="567">
        <f>SUM(D103:D104)</f>
        <v>550</v>
      </c>
      <c r="E102" s="567">
        <f>SUM(E103:E104)</f>
        <v>0</v>
      </c>
      <c r="F102" s="567">
        <f t="shared" ref="F102:I102" si="23">SUM(F103:F104)</f>
        <v>0</v>
      </c>
      <c r="G102" s="567">
        <f t="shared" si="23"/>
        <v>0</v>
      </c>
      <c r="H102" s="567">
        <f t="shared" si="23"/>
        <v>550</v>
      </c>
      <c r="I102" s="567">
        <f t="shared" si="23"/>
        <v>0</v>
      </c>
      <c r="J102" s="545"/>
      <c r="K102" s="546"/>
    </row>
    <row r="103" spans="1:11" s="453" customFormat="1" ht="12.75" customHeight="1" x14ac:dyDescent="0.2">
      <c r="A103" s="1122"/>
      <c r="B103" s="1123"/>
      <c r="C103" s="539">
        <v>1150</v>
      </c>
      <c r="D103" s="533">
        <v>400</v>
      </c>
      <c r="E103" s="534"/>
      <c r="F103" s="545"/>
      <c r="G103" s="545"/>
      <c r="H103" s="531">
        <f t="shared" si="2"/>
        <v>400</v>
      </c>
      <c r="I103" s="531">
        <f t="shared" si="2"/>
        <v>0</v>
      </c>
      <c r="J103" s="545"/>
      <c r="K103" s="1119" t="s">
        <v>628</v>
      </c>
    </row>
    <row r="104" spans="1:11" s="453" customFormat="1" ht="12" customHeight="1" x14ac:dyDescent="0.2">
      <c r="A104" s="1122"/>
      <c r="B104" s="1123"/>
      <c r="C104" s="539">
        <v>2314</v>
      </c>
      <c r="D104" s="533">
        <v>150</v>
      </c>
      <c r="E104" s="534"/>
      <c r="F104" s="545"/>
      <c r="G104" s="545"/>
      <c r="H104" s="531">
        <f t="shared" si="2"/>
        <v>150</v>
      </c>
      <c r="I104" s="531">
        <f t="shared" si="2"/>
        <v>0</v>
      </c>
      <c r="J104" s="545"/>
      <c r="K104" s="1121"/>
    </row>
    <row r="105" spans="1:11" s="453" customFormat="1" ht="12" customHeight="1" x14ac:dyDescent="0.2">
      <c r="A105" s="1122" t="s">
        <v>451</v>
      </c>
      <c r="B105" s="1125" t="s">
        <v>647</v>
      </c>
      <c r="C105" s="539"/>
      <c r="D105" s="567">
        <f t="shared" ref="D105:I105" si="24">SUM(D106:D108)</f>
        <v>850</v>
      </c>
      <c r="E105" s="567">
        <f t="shared" si="24"/>
        <v>2300</v>
      </c>
      <c r="F105" s="567">
        <f t="shared" si="24"/>
        <v>0</v>
      </c>
      <c r="G105" s="567">
        <f t="shared" si="24"/>
        <v>0</v>
      </c>
      <c r="H105" s="567">
        <f t="shared" si="24"/>
        <v>850</v>
      </c>
      <c r="I105" s="567">
        <f t="shared" si="24"/>
        <v>2300</v>
      </c>
      <c r="J105" s="547"/>
      <c r="K105" s="546"/>
    </row>
    <row r="106" spans="1:11" s="453" customFormat="1" x14ac:dyDescent="0.2">
      <c r="A106" s="1122"/>
      <c r="B106" s="1125"/>
      <c r="C106" s="539">
        <v>1150</v>
      </c>
      <c r="D106" s="533">
        <v>400</v>
      </c>
      <c r="E106" s="533">
        <v>900</v>
      </c>
      <c r="F106" s="548"/>
      <c r="G106" s="545"/>
      <c r="H106" s="531">
        <f t="shared" si="2"/>
        <v>400</v>
      </c>
      <c r="I106" s="531">
        <f t="shared" si="2"/>
        <v>900</v>
      </c>
      <c r="J106" s="547"/>
      <c r="K106" s="1116" t="s">
        <v>634</v>
      </c>
    </row>
    <row r="107" spans="1:11" s="453" customFormat="1" ht="12.75" customHeight="1" x14ac:dyDescent="0.2">
      <c r="A107" s="1122"/>
      <c r="B107" s="1125"/>
      <c r="C107" s="539">
        <v>2279</v>
      </c>
      <c r="D107" s="533">
        <v>400</v>
      </c>
      <c r="E107" s="533">
        <v>1300</v>
      </c>
      <c r="F107" s="548"/>
      <c r="G107" s="545"/>
      <c r="H107" s="531">
        <f t="shared" si="2"/>
        <v>400</v>
      </c>
      <c r="I107" s="531">
        <f t="shared" si="2"/>
        <v>1300</v>
      </c>
      <c r="J107" s="547"/>
      <c r="K107" s="1116"/>
    </row>
    <row r="108" spans="1:11" s="453" customFormat="1" ht="13.5" customHeight="1" x14ac:dyDescent="0.2">
      <c r="A108" s="1122"/>
      <c r="B108" s="1125"/>
      <c r="C108" s="539">
        <v>2314</v>
      </c>
      <c r="D108" s="533">
        <v>50</v>
      </c>
      <c r="E108" s="533">
        <v>100</v>
      </c>
      <c r="F108" s="545"/>
      <c r="G108" s="545"/>
      <c r="H108" s="531">
        <f t="shared" si="2"/>
        <v>50</v>
      </c>
      <c r="I108" s="531">
        <f t="shared" si="2"/>
        <v>100</v>
      </c>
      <c r="J108" s="545"/>
      <c r="K108" s="1116"/>
    </row>
    <row r="109" spans="1:11" s="453" customFormat="1" x14ac:dyDescent="0.2">
      <c r="A109" s="536">
        <v>6</v>
      </c>
      <c r="B109" s="537" t="s">
        <v>660</v>
      </c>
      <c r="C109" s="539"/>
      <c r="D109" s="567">
        <f t="shared" ref="D109:I109" si="25">SUM(D110,D113,D116,D120)</f>
        <v>7471</v>
      </c>
      <c r="E109" s="567">
        <f t="shared" si="25"/>
        <v>0</v>
      </c>
      <c r="F109" s="567">
        <f t="shared" si="25"/>
        <v>0</v>
      </c>
      <c r="G109" s="567">
        <f t="shared" si="25"/>
        <v>0</v>
      </c>
      <c r="H109" s="567">
        <f t="shared" si="25"/>
        <v>7471</v>
      </c>
      <c r="I109" s="567">
        <f t="shared" si="25"/>
        <v>0</v>
      </c>
      <c r="J109" s="545"/>
      <c r="K109" s="546"/>
    </row>
    <row r="110" spans="1:11" s="453" customFormat="1" x14ac:dyDescent="0.2">
      <c r="A110" s="1122" t="s">
        <v>463</v>
      </c>
      <c r="B110" s="1123" t="s">
        <v>661</v>
      </c>
      <c r="C110" s="539"/>
      <c r="D110" s="567">
        <f t="shared" ref="D110:I110" si="26">SUM(D111:D112)</f>
        <v>521</v>
      </c>
      <c r="E110" s="567">
        <f t="shared" si="26"/>
        <v>0</v>
      </c>
      <c r="F110" s="567">
        <f t="shared" si="26"/>
        <v>0</v>
      </c>
      <c r="G110" s="567">
        <f t="shared" si="26"/>
        <v>0</v>
      </c>
      <c r="H110" s="567">
        <f t="shared" si="26"/>
        <v>521</v>
      </c>
      <c r="I110" s="567">
        <f t="shared" si="26"/>
        <v>0</v>
      </c>
      <c r="J110" s="545"/>
      <c r="K110" s="538"/>
    </row>
    <row r="111" spans="1:11" s="453" customFormat="1" x14ac:dyDescent="0.2">
      <c r="A111" s="1122"/>
      <c r="B111" s="1123"/>
      <c r="C111" s="539">
        <v>1150</v>
      </c>
      <c r="D111" s="533">
        <v>381</v>
      </c>
      <c r="E111" s="534"/>
      <c r="F111" s="545"/>
      <c r="G111" s="545"/>
      <c r="H111" s="531">
        <f t="shared" si="2"/>
        <v>381</v>
      </c>
      <c r="I111" s="531">
        <f t="shared" si="2"/>
        <v>0</v>
      </c>
      <c r="J111" s="545"/>
      <c r="K111" s="1116" t="s">
        <v>634</v>
      </c>
    </row>
    <row r="112" spans="1:11" s="453" customFormat="1" x14ac:dyDescent="0.2">
      <c r="A112" s="1122"/>
      <c r="B112" s="1123"/>
      <c r="C112" s="539">
        <v>2314</v>
      </c>
      <c r="D112" s="533">
        <v>140</v>
      </c>
      <c r="E112" s="534"/>
      <c r="F112" s="545"/>
      <c r="G112" s="545"/>
      <c r="H112" s="531">
        <f t="shared" si="2"/>
        <v>140</v>
      </c>
      <c r="I112" s="531">
        <f t="shared" si="2"/>
        <v>0</v>
      </c>
      <c r="J112" s="545"/>
      <c r="K112" s="1116"/>
    </row>
    <row r="113" spans="1:11" s="453" customFormat="1" x14ac:dyDescent="0.2">
      <c r="A113" s="1122" t="s">
        <v>465</v>
      </c>
      <c r="B113" s="1123" t="s">
        <v>662</v>
      </c>
      <c r="C113" s="539"/>
      <c r="D113" s="567">
        <f t="shared" ref="D113:I113" si="27">SUM(D114:D115)</f>
        <v>800</v>
      </c>
      <c r="E113" s="567">
        <f t="shared" si="27"/>
        <v>0</v>
      </c>
      <c r="F113" s="567">
        <f t="shared" si="27"/>
        <v>0</v>
      </c>
      <c r="G113" s="567">
        <f t="shared" si="27"/>
        <v>0</v>
      </c>
      <c r="H113" s="567">
        <f t="shared" si="27"/>
        <v>800</v>
      </c>
      <c r="I113" s="567">
        <f t="shared" si="27"/>
        <v>0</v>
      </c>
      <c r="J113" s="545"/>
      <c r="K113" s="538"/>
    </row>
    <row r="114" spans="1:11" s="453" customFormat="1" x14ac:dyDescent="0.2">
      <c r="A114" s="1122"/>
      <c r="B114" s="1123"/>
      <c r="C114" s="539">
        <v>1150</v>
      </c>
      <c r="D114" s="533">
        <v>200</v>
      </c>
      <c r="E114" s="534"/>
      <c r="F114" s="545"/>
      <c r="G114" s="545"/>
      <c r="H114" s="531">
        <f t="shared" si="2"/>
        <v>200</v>
      </c>
      <c r="I114" s="531">
        <f t="shared" si="2"/>
        <v>0</v>
      </c>
      <c r="J114" s="545"/>
      <c r="K114" s="1116" t="s">
        <v>634</v>
      </c>
    </row>
    <row r="115" spans="1:11" s="453" customFormat="1" x14ac:dyDescent="0.2">
      <c r="A115" s="1122"/>
      <c r="B115" s="1123"/>
      <c r="C115" s="539">
        <v>2314</v>
      </c>
      <c r="D115" s="533">
        <v>600</v>
      </c>
      <c r="E115" s="534"/>
      <c r="F115" s="545"/>
      <c r="G115" s="545"/>
      <c r="H115" s="531">
        <f t="shared" si="2"/>
        <v>600</v>
      </c>
      <c r="I115" s="531">
        <f t="shared" si="2"/>
        <v>0</v>
      </c>
      <c r="J115" s="545"/>
      <c r="K115" s="1116"/>
    </row>
    <row r="116" spans="1:11" s="453" customFormat="1" ht="12" customHeight="1" x14ac:dyDescent="0.2">
      <c r="A116" s="1122" t="s">
        <v>663</v>
      </c>
      <c r="B116" s="1123" t="s">
        <v>664</v>
      </c>
      <c r="C116" s="539"/>
      <c r="D116" s="567">
        <f t="shared" ref="D116:I116" si="28">SUM(D117:D119)</f>
        <v>4250</v>
      </c>
      <c r="E116" s="567">
        <f t="shared" si="28"/>
        <v>0</v>
      </c>
      <c r="F116" s="567">
        <f t="shared" si="28"/>
        <v>0</v>
      </c>
      <c r="G116" s="567">
        <f t="shared" si="28"/>
        <v>0</v>
      </c>
      <c r="H116" s="567">
        <f t="shared" si="28"/>
        <v>4250</v>
      </c>
      <c r="I116" s="567">
        <f t="shared" si="28"/>
        <v>0</v>
      </c>
      <c r="J116" s="545"/>
      <c r="K116" s="538"/>
    </row>
    <row r="117" spans="1:11" s="453" customFormat="1" x14ac:dyDescent="0.2">
      <c r="A117" s="1122"/>
      <c r="B117" s="1123"/>
      <c r="C117" s="539">
        <v>1150</v>
      </c>
      <c r="D117" s="533">
        <v>1100</v>
      </c>
      <c r="E117" s="534"/>
      <c r="F117" s="545"/>
      <c r="G117" s="545"/>
      <c r="H117" s="531">
        <f t="shared" si="2"/>
        <v>1100</v>
      </c>
      <c r="I117" s="531">
        <f t="shared" si="2"/>
        <v>0</v>
      </c>
      <c r="J117" s="545"/>
      <c r="K117" s="1116" t="s">
        <v>634</v>
      </c>
    </row>
    <row r="118" spans="1:11" s="453" customFormat="1" x14ac:dyDescent="0.2">
      <c r="A118" s="1122"/>
      <c r="B118" s="1123"/>
      <c r="C118" s="539">
        <v>2314</v>
      </c>
      <c r="D118" s="533">
        <v>1350</v>
      </c>
      <c r="E118" s="534"/>
      <c r="F118" s="545"/>
      <c r="G118" s="545"/>
      <c r="H118" s="531">
        <f t="shared" si="2"/>
        <v>1350</v>
      </c>
      <c r="I118" s="531">
        <f t="shared" si="2"/>
        <v>0</v>
      </c>
      <c r="J118" s="545"/>
      <c r="K118" s="1116"/>
    </row>
    <row r="119" spans="1:11" s="453" customFormat="1" x14ac:dyDescent="0.2">
      <c r="A119" s="1122"/>
      <c r="B119" s="1123"/>
      <c r="C119" s="539">
        <v>6422</v>
      </c>
      <c r="D119" s="533">
        <v>1800</v>
      </c>
      <c r="E119" s="534"/>
      <c r="F119" s="545"/>
      <c r="G119" s="545"/>
      <c r="H119" s="531">
        <f t="shared" si="2"/>
        <v>1800</v>
      </c>
      <c r="I119" s="531">
        <f t="shared" si="2"/>
        <v>0</v>
      </c>
      <c r="J119" s="545"/>
      <c r="K119" s="1116"/>
    </row>
    <row r="120" spans="1:11" s="453" customFormat="1" x14ac:dyDescent="0.2">
      <c r="A120" s="1122" t="s">
        <v>665</v>
      </c>
      <c r="B120" s="1123" t="s">
        <v>649</v>
      </c>
      <c r="C120" s="539"/>
      <c r="D120" s="567">
        <f t="shared" ref="D120:I120" si="29">D121</f>
        <v>1900</v>
      </c>
      <c r="E120" s="567">
        <f t="shared" si="29"/>
        <v>0</v>
      </c>
      <c r="F120" s="567">
        <f t="shared" si="29"/>
        <v>0</v>
      </c>
      <c r="G120" s="567">
        <f t="shared" si="29"/>
        <v>0</v>
      </c>
      <c r="H120" s="567">
        <f t="shared" si="29"/>
        <v>1900</v>
      </c>
      <c r="I120" s="567">
        <f t="shared" si="29"/>
        <v>0</v>
      </c>
      <c r="J120" s="545"/>
      <c r="K120" s="1116" t="s">
        <v>634</v>
      </c>
    </row>
    <row r="121" spans="1:11" s="453" customFormat="1" x14ac:dyDescent="0.2">
      <c r="A121" s="1122"/>
      <c r="B121" s="1123"/>
      <c r="C121" s="539">
        <v>2314</v>
      </c>
      <c r="D121" s="533">
        <v>1900</v>
      </c>
      <c r="E121" s="534"/>
      <c r="F121" s="545"/>
      <c r="G121" s="545"/>
      <c r="H121" s="531">
        <f t="shared" si="2"/>
        <v>1900</v>
      </c>
      <c r="I121" s="531">
        <f t="shared" si="2"/>
        <v>0</v>
      </c>
      <c r="J121" s="545"/>
      <c r="K121" s="1116"/>
    </row>
    <row r="122" spans="1:11" s="453" customFormat="1" x14ac:dyDescent="0.2">
      <c r="A122" s="549">
        <v>7</v>
      </c>
      <c r="B122" s="550" t="s">
        <v>666</v>
      </c>
      <c r="C122" s="540"/>
      <c r="D122" s="571">
        <f>SUM(D123,D128,D130,D132,D134)</f>
        <v>6610</v>
      </c>
      <c r="E122" s="571">
        <f>SUM(E123,E128,E130,E132,E134)</f>
        <v>6492</v>
      </c>
      <c r="F122" s="571">
        <f t="shared" ref="F122:I122" si="30">SUM(F123,F128,F130,F132,F134)</f>
        <v>0</v>
      </c>
      <c r="G122" s="571">
        <f t="shared" si="30"/>
        <v>0</v>
      </c>
      <c r="H122" s="571">
        <f t="shared" si="30"/>
        <v>6610</v>
      </c>
      <c r="I122" s="571">
        <f t="shared" si="30"/>
        <v>6492</v>
      </c>
      <c r="J122" s="545"/>
      <c r="K122" s="545"/>
    </row>
    <row r="123" spans="1:11" s="453" customFormat="1" x14ac:dyDescent="0.2">
      <c r="A123" s="1108" t="s">
        <v>667</v>
      </c>
      <c r="B123" s="1109" t="s">
        <v>668</v>
      </c>
      <c r="C123" s="553"/>
      <c r="D123" s="572">
        <f>SUM(D124:D127)</f>
        <v>5910</v>
      </c>
      <c r="E123" s="573">
        <f>SUM(E124:E127)</f>
        <v>5692</v>
      </c>
      <c r="F123" s="572">
        <f t="shared" ref="F123:I123" si="31">SUM(F124:F127)</f>
        <v>0</v>
      </c>
      <c r="G123" s="572">
        <f t="shared" si="31"/>
        <v>0</v>
      </c>
      <c r="H123" s="572">
        <f t="shared" si="31"/>
        <v>5910</v>
      </c>
      <c r="I123" s="572">
        <f t="shared" si="31"/>
        <v>5692</v>
      </c>
      <c r="J123" s="545"/>
      <c r="K123" s="542"/>
    </row>
    <row r="124" spans="1:11" s="453" customFormat="1" x14ac:dyDescent="0.2">
      <c r="A124" s="1108"/>
      <c r="B124" s="1109"/>
      <c r="C124" s="553">
        <v>1150</v>
      </c>
      <c r="D124" s="551">
        <v>3110</v>
      </c>
      <c r="E124" s="552">
        <v>3972</v>
      </c>
      <c r="F124" s="545"/>
      <c r="G124" s="545"/>
      <c r="H124" s="531">
        <f t="shared" si="2"/>
        <v>3110</v>
      </c>
      <c r="I124" s="531">
        <f t="shared" si="2"/>
        <v>3972</v>
      </c>
      <c r="J124" s="545"/>
      <c r="K124" s="1124" t="s">
        <v>669</v>
      </c>
    </row>
    <row r="125" spans="1:11" s="453" customFormat="1" x14ac:dyDescent="0.2">
      <c r="A125" s="1108"/>
      <c r="B125" s="1109"/>
      <c r="C125" s="553">
        <v>2279</v>
      </c>
      <c r="D125" s="551">
        <v>400</v>
      </c>
      <c r="E125" s="552">
        <v>0</v>
      </c>
      <c r="F125" s="545"/>
      <c r="G125" s="545"/>
      <c r="H125" s="531">
        <f t="shared" si="2"/>
        <v>400</v>
      </c>
      <c r="I125" s="531">
        <f t="shared" si="2"/>
        <v>0</v>
      </c>
      <c r="J125" s="545"/>
      <c r="K125" s="1124"/>
    </row>
    <row r="126" spans="1:11" s="453" customFormat="1" ht="12" customHeight="1" x14ac:dyDescent="0.2">
      <c r="A126" s="1108"/>
      <c r="B126" s="1109"/>
      <c r="C126" s="553">
        <v>2312</v>
      </c>
      <c r="D126" s="551">
        <v>600</v>
      </c>
      <c r="E126" s="552">
        <v>300</v>
      </c>
      <c r="F126" s="545"/>
      <c r="G126" s="545"/>
      <c r="H126" s="531">
        <f t="shared" si="2"/>
        <v>600</v>
      </c>
      <c r="I126" s="531">
        <f t="shared" si="2"/>
        <v>300</v>
      </c>
      <c r="J126" s="545"/>
      <c r="K126" s="1124"/>
    </row>
    <row r="127" spans="1:11" s="453" customFormat="1" x14ac:dyDescent="0.2">
      <c r="A127" s="1108"/>
      <c r="B127" s="1109"/>
      <c r="C127" s="553">
        <v>2314</v>
      </c>
      <c r="D127" s="551">
        <v>1800</v>
      </c>
      <c r="E127" s="552">
        <v>1420</v>
      </c>
      <c r="F127" s="545"/>
      <c r="G127" s="545"/>
      <c r="H127" s="531">
        <f t="shared" si="2"/>
        <v>1800</v>
      </c>
      <c r="I127" s="531">
        <f t="shared" si="2"/>
        <v>1420</v>
      </c>
      <c r="J127" s="545"/>
      <c r="K127" s="1124"/>
    </row>
    <row r="128" spans="1:11" s="453" customFormat="1" ht="12" customHeight="1" x14ac:dyDescent="0.2">
      <c r="A128" s="1108" t="s">
        <v>670</v>
      </c>
      <c r="B128" s="1109" t="s">
        <v>671</v>
      </c>
      <c r="C128" s="574"/>
      <c r="D128" s="575">
        <f t="shared" ref="D128:I128" si="32">D129</f>
        <v>200</v>
      </c>
      <c r="E128" s="575">
        <f t="shared" si="32"/>
        <v>0</v>
      </c>
      <c r="F128" s="575">
        <f t="shared" si="32"/>
        <v>0</v>
      </c>
      <c r="G128" s="575">
        <f t="shared" si="32"/>
        <v>0</v>
      </c>
      <c r="H128" s="575">
        <f t="shared" si="32"/>
        <v>200</v>
      </c>
      <c r="I128" s="575">
        <f t="shared" si="32"/>
        <v>0</v>
      </c>
      <c r="J128" s="545"/>
      <c r="K128" s="1116" t="s">
        <v>669</v>
      </c>
    </row>
    <row r="129" spans="1:11" s="453" customFormat="1" ht="27" customHeight="1" x14ac:dyDescent="0.2">
      <c r="A129" s="1108"/>
      <c r="B129" s="1109"/>
      <c r="C129" s="553">
        <v>2314</v>
      </c>
      <c r="D129" s="551">
        <v>200</v>
      </c>
      <c r="E129" s="552"/>
      <c r="F129" s="545"/>
      <c r="G129" s="545"/>
      <c r="H129" s="531">
        <f t="shared" si="2"/>
        <v>200</v>
      </c>
      <c r="I129" s="531">
        <f t="shared" si="2"/>
        <v>0</v>
      </c>
      <c r="J129" s="545"/>
      <c r="K129" s="1116"/>
    </row>
    <row r="130" spans="1:11" s="453" customFormat="1" ht="12" customHeight="1" x14ac:dyDescent="0.2">
      <c r="A130" s="1108" t="s">
        <v>672</v>
      </c>
      <c r="B130" s="1109" t="s">
        <v>673</v>
      </c>
      <c r="C130" s="574"/>
      <c r="D130" s="575">
        <f t="shared" ref="D130:I130" si="33">D131</f>
        <v>300</v>
      </c>
      <c r="E130" s="575">
        <f t="shared" si="33"/>
        <v>0</v>
      </c>
      <c r="F130" s="575">
        <f t="shared" si="33"/>
        <v>0</v>
      </c>
      <c r="G130" s="575">
        <f t="shared" si="33"/>
        <v>0</v>
      </c>
      <c r="H130" s="575">
        <f t="shared" si="33"/>
        <v>300</v>
      </c>
      <c r="I130" s="575">
        <f t="shared" si="33"/>
        <v>0</v>
      </c>
      <c r="J130" s="545"/>
      <c r="K130" s="1116" t="s">
        <v>669</v>
      </c>
    </row>
    <row r="131" spans="1:11" s="453" customFormat="1" ht="26.25" customHeight="1" x14ac:dyDescent="0.2">
      <c r="A131" s="1108"/>
      <c r="B131" s="1109"/>
      <c r="C131" s="553">
        <v>2314</v>
      </c>
      <c r="D131" s="551">
        <v>300</v>
      </c>
      <c r="E131" s="552"/>
      <c r="F131" s="545"/>
      <c r="G131" s="545"/>
      <c r="H131" s="531">
        <f t="shared" si="2"/>
        <v>300</v>
      </c>
      <c r="I131" s="531">
        <f t="shared" si="2"/>
        <v>0</v>
      </c>
      <c r="J131" s="545"/>
      <c r="K131" s="1116"/>
    </row>
    <row r="132" spans="1:11" s="453" customFormat="1" ht="12" customHeight="1" x14ac:dyDescent="0.2">
      <c r="A132" s="1108">
        <v>7.4</v>
      </c>
      <c r="B132" s="1109" t="s">
        <v>674</v>
      </c>
      <c r="C132" s="553"/>
      <c r="D132" s="575">
        <f t="shared" ref="D132:I132" si="34">D133</f>
        <v>200</v>
      </c>
      <c r="E132" s="575">
        <f t="shared" si="34"/>
        <v>0</v>
      </c>
      <c r="F132" s="575">
        <f t="shared" si="34"/>
        <v>0</v>
      </c>
      <c r="G132" s="575">
        <f t="shared" si="34"/>
        <v>0</v>
      </c>
      <c r="H132" s="575">
        <f t="shared" si="34"/>
        <v>200</v>
      </c>
      <c r="I132" s="575">
        <f t="shared" si="34"/>
        <v>0</v>
      </c>
      <c r="J132" s="545"/>
      <c r="K132" s="1116" t="s">
        <v>669</v>
      </c>
    </row>
    <row r="133" spans="1:11" s="453" customFormat="1" ht="29.25" customHeight="1" x14ac:dyDescent="0.2">
      <c r="A133" s="1108"/>
      <c r="B133" s="1109"/>
      <c r="C133" s="553">
        <v>2314</v>
      </c>
      <c r="D133" s="551">
        <v>200</v>
      </c>
      <c r="E133" s="545"/>
      <c r="F133" s="545"/>
      <c r="G133" s="545"/>
      <c r="H133" s="531">
        <f t="shared" si="2"/>
        <v>200</v>
      </c>
      <c r="I133" s="531">
        <f t="shared" si="2"/>
        <v>0</v>
      </c>
      <c r="J133" s="545"/>
      <c r="K133" s="1116"/>
    </row>
    <row r="134" spans="1:11" s="453" customFormat="1" ht="12" customHeight="1" x14ac:dyDescent="0.2">
      <c r="A134" s="1108" t="s">
        <v>675</v>
      </c>
      <c r="B134" s="1109" t="s">
        <v>676</v>
      </c>
      <c r="C134" s="553"/>
      <c r="D134" s="573">
        <f t="shared" ref="D134:I134" si="35">SUM(D135)</f>
        <v>0</v>
      </c>
      <c r="E134" s="573">
        <f t="shared" si="35"/>
        <v>800</v>
      </c>
      <c r="F134" s="573">
        <f t="shared" si="35"/>
        <v>0</v>
      </c>
      <c r="G134" s="573">
        <f t="shared" si="35"/>
        <v>0</v>
      </c>
      <c r="H134" s="573">
        <f t="shared" si="35"/>
        <v>0</v>
      </c>
      <c r="I134" s="573">
        <f t="shared" si="35"/>
        <v>800</v>
      </c>
      <c r="J134" s="545"/>
      <c r="K134" s="1119" t="s">
        <v>677</v>
      </c>
    </row>
    <row r="135" spans="1:11" s="453" customFormat="1" ht="29.25" customHeight="1" x14ac:dyDescent="0.2">
      <c r="A135" s="1108"/>
      <c r="B135" s="1109"/>
      <c r="C135" s="553">
        <v>1150</v>
      </c>
      <c r="D135" s="551"/>
      <c r="E135" s="548">
        <v>800</v>
      </c>
      <c r="F135" s="545"/>
      <c r="G135" s="545"/>
      <c r="H135" s="531">
        <f t="shared" si="2"/>
        <v>0</v>
      </c>
      <c r="I135" s="531">
        <f t="shared" si="2"/>
        <v>800</v>
      </c>
      <c r="J135" s="545"/>
      <c r="K135" s="1121"/>
    </row>
    <row r="136" spans="1:11" s="453" customFormat="1" x14ac:dyDescent="0.2">
      <c r="A136" s="549">
        <v>8</v>
      </c>
      <c r="B136" s="550" t="s">
        <v>678</v>
      </c>
      <c r="C136" s="540"/>
      <c r="D136" s="557">
        <f>SUM(D137,D139,D145,D150,D153,D155,D157,D159)</f>
        <v>27509</v>
      </c>
      <c r="E136" s="557">
        <f t="shared" ref="E136:I136" si="36">SUM(E137,E139,E145,E150,E153,E155,E157,E159)</f>
        <v>0</v>
      </c>
      <c r="F136" s="557">
        <f t="shared" si="36"/>
        <v>0</v>
      </c>
      <c r="G136" s="557">
        <f t="shared" si="36"/>
        <v>0</v>
      </c>
      <c r="H136" s="557">
        <f t="shared" si="36"/>
        <v>27509</v>
      </c>
      <c r="I136" s="557">
        <f t="shared" si="36"/>
        <v>0</v>
      </c>
      <c r="J136" s="545"/>
      <c r="K136" s="545"/>
    </row>
    <row r="137" spans="1:11" s="453" customFormat="1" ht="12" customHeight="1" x14ac:dyDescent="0.2">
      <c r="A137" s="1108" t="s">
        <v>679</v>
      </c>
      <c r="B137" s="1115" t="s">
        <v>680</v>
      </c>
      <c r="C137" s="576"/>
      <c r="D137" s="550">
        <f t="shared" ref="D137:I137" si="37">SUM(D138)</f>
        <v>876</v>
      </c>
      <c r="E137" s="550">
        <f t="shared" si="37"/>
        <v>0</v>
      </c>
      <c r="F137" s="550">
        <f t="shared" si="37"/>
        <v>0</v>
      </c>
      <c r="G137" s="550">
        <f t="shared" si="37"/>
        <v>0</v>
      </c>
      <c r="H137" s="550">
        <f t="shared" si="37"/>
        <v>876</v>
      </c>
      <c r="I137" s="550">
        <f t="shared" si="37"/>
        <v>0</v>
      </c>
      <c r="J137" s="545"/>
      <c r="K137" s="1116" t="s">
        <v>634</v>
      </c>
    </row>
    <row r="138" spans="1:11" s="453" customFormat="1" x14ac:dyDescent="0.2">
      <c r="A138" s="1108"/>
      <c r="B138" s="1115"/>
      <c r="C138" s="540">
        <v>2279</v>
      </c>
      <c r="D138" s="541">
        <v>876</v>
      </c>
      <c r="E138" s="545"/>
      <c r="F138" s="545"/>
      <c r="G138" s="545"/>
      <c r="H138" s="531">
        <f t="shared" si="2"/>
        <v>876</v>
      </c>
      <c r="I138" s="531">
        <f t="shared" si="2"/>
        <v>0</v>
      </c>
      <c r="J138" s="545"/>
      <c r="K138" s="1116"/>
    </row>
    <row r="139" spans="1:11" s="453" customFormat="1" x14ac:dyDescent="0.2">
      <c r="A139" s="1108" t="s">
        <v>681</v>
      </c>
      <c r="B139" s="1115" t="s">
        <v>682</v>
      </c>
      <c r="C139" s="540"/>
      <c r="D139" s="557">
        <f t="shared" ref="D139:I139" si="38">SUM(D140:D144)</f>
        <v>5964</v>
      </c>
      <c r="E139" s="557">
        <f t="shared" si="38"/>
        <v>0</v>
      </c>
      <c r="F139" s="557">
        <f t="shared" si="38"/>
        <v>0</v>
      </c>
      <c r="G139" s="557">
        <f t="shared" si="38"/>
        <v>0</v>
      </c>
      <c r="H139" s="557">
        <f t="shared" si="38"/>
        <v>5964</v>
      </c>
      <c r="I139" s="557">
        <f t="shared" si="38"/>
        <v>0</v>
      </c>
      <c r="J139" s="545"/>
      <c r="K139" s="542"/>
    </row>
    <row r="140" spans="1:11" s="453" customFormat="1" x14ac:dyDescent="0.2">
      <c r="A140" s="1108"/>
      <c r="B140" s="1115"/>
      <c r="C140" s="540">
        <v>1150</v>
      </c>
      <c r="D140" s="541">
        <v>0</v>
      </c>
      <c r="E140" s="545"/>
      <c r="F140" s="548"/>
      <c r="G140" s="545"/>
      <c r="H140" s="531">
        <f t="shared" si="2"/>
        <v>0</v>
      </c>
      <c r="I140" s="531">
        <f t="shared" si="2"/>
        <v>0</v>
      </c>
      <c r="J140" s="545"/>
      <c r="K140" s="1110" t="s">
        <v>634</v>
      </c>
    </row>
    <row r="141" spans="1:11" s="453" customFormat="1" x14ac:dyDescent="0.2">
      <c r="A141" s="1108"/>
      <c r="B141" s="1115"/>
      <c r="C141" s="540">
        <v>2231</v>
      </c>
      <c r="D141" s="541">
        <v>0</v>
      </c>
      <c r="E141" s="545"/>
      <c r="F141" s="548"/>
      <c r="G141" s="545"/>
      <c r="H141" s="531">
        <f t="shared" si="2"/>
        <v>0</v>
      </c>
      <c r="I141" s="531">
        <f t="shared" si="2"/>
        <v>0</v>
      </c>
      <c r="J141" s="545"/>
      <c r="K141" s="1111"/>
    </row>
    <row r="142" spans="1:11" s="453" customFormat="1" x14ac:dyDescent="0.2">
      <c r="A142" s="1108"/>
      <c r="B142" s="1115"/>
      <c r="C142" s="540">
        <v>2264</v>
      </c>
      <c r="D142" s="541">
        <v>670</v>
      </c>
      <c r="E142" s="545"/>
      <c r="F142" s="548"/>
      <c r="G142" s="545"/>
      <c r="H142" s="531">
        <f t="shared" si="2"/>
        <v>670</v>
      </c>
      <c r="I142" s="531">
        <f t="shared" si="2"/>
        <v>0</v>
      </c>
      <c r="J142" s="545"/>
      <c r="K142" s="1111"/>
    </row>
    <row r="143" spans="1:11" s="453" customFormat="1" x14ac:dyDescent="0.2">
      <c r="A143" s="1108"/>
      <c r="B143" s="1115"/>
      <c r="C143" s="540">
        <v>2279</v>
      </c>
      <c r="D143" s="541">
        <v>4734</v>
      </c>
      <c r="E143" s="545"/>
      <c r="F143" s="548"/>
      <c r="G143" s="545"/>
      <c r="H143" s="531">
        <f t="shared" si="2"/>
        <v>4734</v>
      </c>
      <c r="I143" s="531">
        <f t="shared" si="2"/>
        <v>0</v>
      </c>
      <c r="J143" s="545"/>
      <c r="K143" s="1111"/>
    </row>
    <row r="144" spans="1:11" s="453" customFormat="1" x14ac:dyDescent="0.2">
      <c r="A144" s="1108"/>
      <c r="B144" s="1115"/>
      <c r="C144" s="540">
        <v>2314</v>
      </c>
      <c r="D144" s="541">
        <v>560</v>
      </c>
      <c r="E144" s="545"/>
      <c r="F144" s="548"/>
      <c r="G144" s="545"/>
      <c r="H144" s="531">
        <f t="shared" si="2"/>
        <v>560</v>
      </c>
      <c r="I144" s="531">
        <f t="shared" si="2"/>
        <v>0</v>
      </c>
      <c r="J144" s="545"/>
      <c r="K144" s="1112"/>
    </row>
    <row r="145" spans="1:11" s="453" customFormat="1" x14ac:dyDescent="0.2">
      <c r="A145" s="1108" t="s">
        <v>683</v>
      </c>
      <c r="B145" s="1109" t="s">
        <v>684</v>
      </c>
      <c r="C145" s="540"/>
      <c r="D145" s="557">
        <f t="shared" ref="D145:I145" si="39">SUM(D146:D149)</f>
        <v>6900</v>
      </c>
      <c r="E145" s="557">
        <f t="shared" si="39"/>
        <v>0</v>
      </c>
      <c r="F145" s="557">
        <f t="shared" si="39"/>
        <v>0</v>
      </c>
      <c r="G145" s="557">
        <f t="shared" si="39"/>
        <v>0</v>
      </c>
      <c r="H145" s="557">
        <f t="shared" si="39"/>
        <v>6900</v>
      </c>
      <c r="I145" s="557">
        <f t="shared" si="39"/>
        <v>0</v>
      </c>
      <c r="J145" s="545"/>
      <c r="K145" s="542"/>
    </row>
    <row r="146" spans="1:11" s="453" customFormat="1" x14ac:dyDescent="0.2">
      <c r="A146" s="1108"/>
      <c r="B146" s="1109"/>
      <c r="C146" s="540">
        <v>1150</v>
      </c>
      <c r="D146" s="541">
        <v>2500</v>
      </c>
      <c r="E146" s="545"/>
      <c r="F146" s="545"/>
      <c r="G146" s="545"/>
      <c r="H146" s="531">
        <f t="shared" si="2"/>
        <v>2500</v>
      </c>
      <c r="I146" s="531">
        <f t="shared" si="2"/>
        <v>0</v>
      </c>
      <c r="J146" s="545"/>
      <c r="K146" s="1110" t="s">
        <v>634</v>
      </c>
    </row>
    <row r="147" spans="1:11" s="453" customFormat="1" x14ac:dyDescent="0.2">
      <c r="A147" s="1108"/>
      <c r="B147" s="1109"/>
      <c r="C147" s="540">
        <v>2264</v>
      </c>
      <c r="D147" s="541">
        <v>1600</v>
      </c>
      <c r="E147" s="545"/>
      <c r="F147" s="545"/>
      <c r="G147" s="545"/>
      <c r="H147" s="531">
        <f t="shared" si="2"/>
        <v>1600</v>
      </c>
      <c r="I147" s="531">
        <f t="shared" si="2"/>
        <v>0</v>
      </c>
      <c r="J147" s="545"/>
      <c r="K147" s="1111"/>
    </row>
    <row r="148" spans="1:11" s="453" customFormat="1" x14ac:dyDescent="0.2">
      <c r="A148" s="1108"/>
      <c r="B148" s="1109"/>
      <c r="C148" s="540">
        <v>2279</v>
      </c>
      <c r="D148" s="541">
        <v>2500</v>
      </c>
      <c r="E148" s="545"/>
      <c r="F148" s="545"/>
      <c r="G148" s="545"/>
      <c r="H148" s="531">
        <f t="shared" si="2"/>
        <v>2500</v>
      </c>
      <c r="I148" s="531">
        <f t="shared" si="2"/>
        <v>0</v>
      </c>
      <c r="J148" s="545"/>
      <c r="K148" s="1111"/>
    </row>
    <row r="149" spans="1:11" s="453" customFormat="1" x14ac:dyDescent="0.2">
      <c r="A149" s="1108"/>
      <c r="B149" s="1109"/>
      <c r="C149" s="540">
        <v>2314</v>
      </c>
      <c r="D149" s="541">
        <v>300</v>
      </c>
      <c r="E149" s="545"/>
      <c r="F149" s="545"/>
      <c r="G149" s="545"/>
      <c r="H149" s="531">
        <f t="shared" si="2"/>
        <v>300</v>
      </c>
      <c r="I149" s="531">
        <f t="shared" si="2"/>
        <v>0</v>
      </c>
      <c r="J149" s="545"/>
      <c r="K149" s="1112"/>
    </row>
    <row r="150" spans="1:11" s="453" customFormat="1" ht="12" customHeight="1" x14ac:dyDescent="0.2">
      <c r="A150" s="1108" t="s">
        <v>685</v>
      </c>
      <c r="B150" s="1109" t="s">
        <v>686</v>
      </c>
      <c r="C150" s="576"/>
      <c r="D150" s="550">
        <f t="shared" ref="D150:I150" si="40">SUM(D151:D152)</f>
        <v>2555</v>
      </c>
      <c r="E150" s="550">
        <f t="shared" si="40"/>
        <v>0</v>
      </c>
      <c r="F150" s="550">
        <f t="shared" si="40"/>
        <v>0</v>
      </c>
      <c r="G150" s="550">
        <f t="shared" si="40"/>
        <v>0</v>
      </c>
      <c r="H150" s="550">
        <f t="shared" si="40"/>
        <v>2555</v>
      </c>
      <c r="I150" s="550">
        <f t="shared" si="40"/>
        <v>0</v>
      </c>
      <c r="J150" s="545"/>
      <c r="K150" s="554"/>
    </row>
    <row r="151" spans="1:11" s="453" customFormat="1" x14ac:dyDescent="0.2">
      <c r="A151" s="1108"/>
      <c r="B151" s="1109"/>
      <c r="C151" s="540">
        <v>1150</v>
      </c>
      <c r="D151" s="541">
        <v>1780</v>
      </c>
      <c r="E151" s="545"/>
      <c r="F151" s="545"/>
      <c r="G151" s="545"/>
      <c r="H151" s="531">
        <f t="shared" si="2"/>
        <v>1780</v>
      </c>
      <c r="I151" s="531">
        <f t="shared" si="2"/>
        <v>0</v>
      </c>
      <c r="J151" s="545"/>
      <c r="K151" s="1116" t="s">
        <v>634</v>
      </c>
    </row>
    <row r="152" spans="1:11" s="453" customFormat="1" x14ac:dyDescent="0.2">
      <c r="A152" s="1108"/>
      <c r="B152" s="1109"/>
      <c r="C152" s="540">
        <v>2314</v>
      </c>
      <c r="D152" s="541">
        <v>775</v>
      </c>
      <c r="E152" s="545"/>
      <c r="F152" s="545"/>
      <c r="G152" s="545"/>
      <c r="H152" s="531">
        <f t="shared" si="2"/>
        <v>775</v>
      </c>
      <c r="I152" s="531">
        <f t="shared" si="2"/>
        <v>0</v>
      </c>
      <c r="J152" s="545"/>
      <c r="K152" s="1116"/>
    </row>
    <row r="153" spans="1:11" s="453" customFormat="1" ht="12.75" customHeight="1" x14ac:dyDescent="0.2">
      <c r="A153" s="1108" t="s">
        <v>687</v>
      </c>
      <c r="B153" s="1115" t="s">
        <v>688</v>
      </c>
      <c r="C153" s="540"/>
      <c r="D153" s="557">
        <f>SUM(D154:D154)</f>
        <v>2000</v>
      </c>
      <c r="E153" s="557">
        <f>SUM(E154:E154)</f>
        <v>0</v>
      </c>
      <c r="F153" s="557">
        <f t="shared" ref="F153:I153" si="41">SUM(F154:F154)</f>
        <v>0</v>
      </c>
      <c r="G153" s="557">
        <f t="shared" si="41"/>
        <v>0</v>
      </c>
      <c r="H153" s="557">
        <f t="shared" si="41"/>
        <v>2000</v>
      </c>
      <c r="I153" s="557">
        <f t="shared" si="41"/>
        <v>0</v>
      </c>
      <c r="J153" s="545"/>
      <c r="K153" s="1116" t="s">
        <v>634</v>
      </c>
    </row>
    <row r="154" spans="1:11" s="453" customFormat="1" x14ac:dyDescent="0.2">
      <c r="A154" s="1108"/>
      <c r="B154" s="1115"/>
      <c r="C154" s="540">
        <v>2279</v>
      </c>
      <c r="D154" s="541">
        <v>2000</v>
      </c>
      <c r="E154" s="545"/>
      <c r="F154" s="545"/>
      <c r="G154" s="545"/>
      <c r="H154" s="531">
        <f t="shared" si="2"/>
        <v>2000</v>
      </c>
      <c r="I154" s="531">
        <f t="shared" si="2"/>
        <v>0</v>
      </c>
      <c r="J154" s="545"/>
      <c r="K154" s="1116"/>
    </row>
    <row r="155" spans="1:11" s="453" customFormat="1" ht="12.75" customHeight="1" x14ac:dyDescent="0.2">
      <c r="A155" s="1108" t="s">
        <v>689</v>
      </c>
      <c r="B155" s="1115" t="s">
        <v>690</v>
      </c>
      <c r="C155" s="540"/>
      <c r="D155" s="557">
        <f t="shared" ref="D155:I155" si="42">D156</f>
        <v>5000</v>
      </c>
      <c r="E155" s="557">
        <f t="shared" si="42"/>
        <v>0</v>
      </c>
      <c r="F155" s="557">
        <f t="shared" si="42"/>
        <v>0</v>
      </c>
      <c r="G155" s="557">
        <f t="shared" si="42"/>
        <v>0</v>
      </c>
      <c r="H155" s="557">
        <f t="shared" si="42"/>
        <v>5000</v>
      </c>
      <c r="I155" s="557">
        <f t="shared" si="42"/>
        <v>0</v>
      </c>
      <c r="J155" s="545"/>
      <c r="K155" s="1116" t="s">
        <v>634</v>
      </c>
    </row>
    <row r="156" spans="1:11" s="453" customFormat="1" x14ac:dyDescent="0.2">
      <c r="A156" s="1108"/>
      <c r="B156" s="1115"/>
      <c r="C156" s="540">
        <v>2279</v>
      </c>
      <c r="D156" s="541">
        <v>5000</v>
      </c>
      <c r="E156" s="545"/>
      <c r="F156" s="545"/>
      <c r="G156" s="545"/>
      <c r="H156" s="531">
        <f t="shared" si="2"/>
        <v>5000</v>
      </c>
      <c r="I156" s="531">
        <f t="shared" si="2"/>
        <v>0</v>
      </c>
      <c r="J156" s="545"/>
      <c r="K156" s="1116"/>
    </row>
    <row r="157" spans="1:11" s="453" customFormat="1" ht="12" customHeight="1" x14ac:dyDescent="0.2">
      <c r="A157" s="1108" t="s">
        <v>691</v>
      </c>
      <c r="B157" s="1115" t="s">
        <v>692</v>
      </c>
      <c r="C157" s="540"/>
      <c r="D157" s="557">
        <f t="shared" ref="D157:I157" si="43">D158</f>
        <v>1500</v>
      </c>
      <c r="E157" s="557">
        <f t="shared" si="43"/>
        <v>0</v>
      </c>
      <c r="F157" s="557">
        <f t="shared" si="43"/>
        <v>0</v>
      </c>
      <c r="G157" s="557">
        <f t="shared" si="43"/>
        <v>0</v>
      </c>
      <c r="H157" s="557">
        <f t="shared" si="43"/>
        <v>1500</v>
      </c>
      <c r="I157" s="557">
        <f t="shared" si="43"/>
        <v>0</v>
      </c>
      <c r="J157" s="545"/>
      <c r="K157" s="1116" t="s">
        <v>634</v>
      </c>
    </row>
    <row r="158" spans="1:11" s="453" customFormat="1" ht="12" customHeight="1" x14ac:dyDescent="0.2">
      <c r="A158" s="1108"/>
      <c r="B158" s="1115"/>
      <c r="C158" s="540">
        <v>2279</v>
      </c>
      <c r="D158" s="541">
        <v>1500</v>
      </c>
      <c r="E158" s="545"/>
      <c r="F158" s="545"/>
      <c r="G158" s="545"/>
      <c r="H158" s="531">
        <f t="shared" si="2"/>
        <v>1500</v>
      </c>
      <c r="I158" s="531">
        <f t="shared" si="2"/>
        <v>0</v>
      </c>
      <c r="J158" s="545"/>
      <c r="K158" s="1116"/>
    </row>
    <row r="159" spans="1:11" s="453" customFormat="1" ht="12" customHeight="1" x14ac:dyDescent="0.2">
      <c r="A159" s="1117" t="s">
        <v>693</v>
      </c>
      <c r="B159" s="1118" t="s">
        <v>694</v>
      </c>
      <c r="C159" s="576"/>
      <c r="D159" s="577">
        <f t="shared" ref="D159:I159" si="44">SUM(D160:D162)</f>
        <v>2714</v>
      </c>
      <c r="E159" s="577">
        <f t="shared" si="44"/>
        <v>0</v>
      </c>
      <c r="F159" s="577">
        <f t="shared" si="44"/>
        <v>0</v>
      </c>
      <c r="G159" s="577">
        <f t="shared" si="44"/>
        <v>0</v>
      </c>
      <c r="H159" s="577">
        <f t="shared" si="44"/>
        <v>2714</v>
      </c>
      <c r="I159" s="577">
        <f t="shared" si="44"/>
        <v>0</v>
      </c>
      <c r="J159" s="545"/>
      <c r="K159" s="1119" t="s">
        <v>634</v>
      </c>
    </row>
    <row r="160" spans="1:11" s="453" customFormat="1" ht="12" customHeight="1" x14ac:dyDescent="0.2">
      <c r="A160" s="1117"/>
      <c r="B160" s="1118"/>
      <c r="C160" s="578">
        <v>1150</v>
      </c>
      <c r="D160" s="541">
        <v>800</v>
      </c>
      <c r="E160" s="545"/>
      <c r="F160" s="545"/>
      <c r="G160" s="545"/>
      <c r="H160" s="531">
        <f t="shared" si="2"/>
        <v>800</v>
      </c>
      <c r="I160" s="531">
        <f t="shared" si="2"/>
        <v>0</v>
      </c>
      <c r="J160" s="545"/>
      <c r="K160" s="1120"/>
    </row>
    <row r="161" spans="1:11" s="453" customFormat="1" ht="12.75" customHeight="1" x14ac:dyDescent="0.2">
      <c r="A161" s="1117"/>
      <c r="B161" s="1118"/>
      <c r="C161" s="540">
        <v>2264</v>
      </c>
      <c r="D161" s="541">
        <v>1414</v>
      </c>
      <c r="E161" s="545"/>
      <c r="F161" s="545"/>
      <c r="G161" s="545"/>
      <c r="H161" s="531">
        <f t="shared" si="2"/>
        <v>1414</v>
      </c>
      <c r="I161" s="531">
        <f t="shared" si="2"/>
        <v>0</v>
      </c>
      <c r="J161" s="545"/>
      <c r="K161" s="1120"/>
    </row>
    <row r="162" spans="1:11" s="453" customFormat="1" ht="12.75" customHeight="1" x14ac:dyDescent="0.2">
      <c r="A162" s="1117"/>
      <c r="B162" s="1118"/>
      <c r="C162" s="540">
        <v>2314</v>
      </c>
      <c r="D162" s="541">
        <v>500</v>
      </c>
      <c r="E162" s="545"/>
      <c r="F162" s="545"/>
      <c r="G162" s="545"/>
      <c r="H162" s="531">
        <f t="shared" si="2"/>
        <v>500</v>
      </c>
      <c r="I162" s="531">
        <f t="shared" si="2"/>
        <v>0</v>
      </c>
      <c r="J162" s="545"/>
      <c r="K162" s="1121"/>
    </row>
    <row r="163" spans="1:11" s="453" customFormat="1" ht="24" x14ac:dyDescent="0.2">
      <c r="A163" s="549">
        <v>9</v>
      </c>
      <c r="B163" s="550" t="s">
        <v>695</v>
      </c>
      <c r="C163" s="540"/>
      <c r="D163" s="572">
        <f t="shared" ref="D163:I163" si="45">SUM(D164,D169,D173,D175)</f>
        <v>60682</v>
      </c>
      <c r="E163" s="572">
        <f t="shared" si="45"/>
        <v>0</v>
      </c>
      <c r="F163" s="572">
        <f t="shared" si="45"/>
        <v>0</v>
      </c>
      <c r="G163" s="572">
        <f t="shared" si="45"/>
        <v>0</v>
      </c>
      <c r="H163" s="572">
        <f t="shared" si="45"/>
        <v>60682</v>
      </c>
      <c r="I163" s="572">
        <f t="shared" si="45"/>
        <v>0</v>
      </c>
      <c r="J163" s="545"/>
      <c r="K163" s="555"/>
    </row>
    <row r="164" spans="1:11" s="453" customFormat="1" ht="12.75" customHeight="1" x14ac:dyDescent="0.2">
      <c r="A164" s="1108" t="s">
        <v>696</v>
      </c>
      <c r="B164" s="1109" t="s">
        <v>697</v>
      </c>
      <c r="C164" s="553"/>
      <c r="D164" s="557">
        <f t="shared" ref="D164:I164" si="46">SUM(D165:D168)</f>
        <v>55802</v>
      </c>
      <c r="E164" s="557">
        <f t="shared" si="46"/>
        <v>0</v>
      </c>
      <c r="F164" s="557">
        <f t="shared" si="46"/>
        <v>-6360</v>
      </c>
      <c r="G164" s="557">
        <f t="shared" si="46"/>
        <v>0</v>
      </c>
      <c r="H164" s="557">
        <f t="shared" si="46"/>
        <v>49442</v>
      </c>
      <c r="I164" s="557">
        <f t="shared" si="46"/>
        <v>0</v>
      </c>
      <c r="J164" s="545"/>
      <c r="K164" s="1110" t="s">
        <v>698</v>
      </c>
    </row>
    <row r="165" spans="1:11" s="453" customFormat="1" ht="15" customHeight="1" x14ac:dyDescent="0.2">
      <c r="A165" s="1108"/>
      <c r="B165" s="1109"/>
      <c r="C165" s="540">
        <v>2262</v>
      </c>
      <c r="D165" s="541">
        <v>8400</v>
      </c>
      <c r="E165" s="545"/>
      <c r="F165" s="548"/>
      <c r="G165" s="545"/>
      <c r="H165" s="531">
        <f t="shared" si="2"/>
        <v>8400</v>
      </c>
      <c r="I165" s="531">
        <f t="shared" si="2"/>
        <v>0</v>
      </c>
      <c r="J165" s="545"/>
      <c r="K165" s="1111"/>
    </row>
    <row r="166" spans="1:11" s="453" customFormat="1" ht="12.75" customHeight="1" x14ac:dyDescent="0.2">
      <c r="A166" s="1108"/>
      <c r="B166" s="1109"/>
      <c r="C166" s="540">
        <v>2275</v>
      </c>
      <c r="D166" s="541">
        <v>22000</v>
      </c>
      <c r="E166" s="545"/>
      <c r="F166" s="548">
        <v>-7260</v>
      </c>
      <c r="G166" s="545"/>
      <c r="H166" s="531">
        <f t="shared" si="2"/>
        <v>14740</v>
      </c>
      <c r="I166" s="531">
        <f t="shared" si="2"/>
        <v>0</v>
      </c>
      <c r="J166" s="545"/>
      <c r="K166" s="1111"/>
    </row>
    <row r="167" spans="1:11" s="453" customFormat="1" ht="36" x14ac:dyDescent="0.2">
      <c r="A167" s="1108"/>
      <c r="B167" s="1109"/>
      <c r="C167" s="576">
        <v>2279</v>
      </c>
      <c r="D167" s="555">
        <v>0</v>
      </c>
      <c r="E167" s="505"/>
      <c r="F167" s="591">
        <v>900</v>
      </c>
      <c r="G167" s="505"/>
      <c r="H167" s="592">
        <f t="shared" si="2"/>
        <v>900</v>
      </c>
      <c r="I167" s="531">
        <f t="shared" si="2"/>
        <v>0</v>
      </c>
      <c r="J167" s="545" t="s">
        <v>699</v>
      </c>
      <c r="K167" s="1111"/>
    </row>
    <row r="168" spans="1:11" s="453" customFormat="1" ht="15.75" customHeight="1" x14ac:dyDescent="0.2">
      <c r="A168" s="1108"/>
      <c r="B168" s="1109"/>
      <c r="C168" s="540">
        <v>2361</v>
      </c>
      <c r="D168" s="579">
        <v>25402</v>
      </c>
      <c r="E168" s="545"/>
      <c r="F168" s="548"/>
      <c r="G168" s="545"/>
      <c r="H168" s="531">
        <f t="shared" si="2"/>
        <v>25402</v>
      </c>
      <c r="I168" s="531">
        <f t="shared" si="2"/>
        <v>0</v>
      </c>
      <c r="J168" s="545"/>
      <c r="K168" s="1112"/>
    </row>
    <row r="169" spans="1:11" s="453" customFormat="1" ht="12" customHeight="1" x14ac:dyDescent="0.2">
      <c r="A169" s="1108" t="s">
        <v>700</v>
      </c>
      <c r="B169" s="1109" t="s">
        <v>701</v>
      </c>
      <c r="C169" s="540"/>
      <c r="D169" s="557">
        <f t="shared" ref="D169:I169" si="47">SUM(D170:D172)</f>
        <v>1880</v>
      </c>
      <c r="E169" s="557">
        <f t="shared" si="47"/>
        <v>0</v>
      </c>
      <c r="F169" s="557">
        <f t="shared" si="47"/>
        <v>0</v>
      </c>
      <c r="G169" s="557">
        <f t="shared" si="47"/>
        <v>0</v>
      </c>
      <c r="H169" s="557">
        <f t="shared" si="47"/>
        <v>1880</v>
      </c>
      <c r="I169" s="557">
        <f t="shared" si="47"/>
        <v>0</v>
      </c>
      <c r="J169" s="545"/>
      <c r="K169" s="555"/>
    </row>
    <row r="170" spans="1:11" s="453" customFormat="1" x14ac:dyDescent="0.2">
      <c r="A170" s="1108"/>
      <c r="B170" s="1109"/>
      <c r="C170" s="540">
        <v>1150</v>
      </c>
      <c r="D170" s="541">
        <v>712</v>
      </c>
      <c r="E170" s="545"/>
      <c r="F170" s="545"/>
      <c r="G170" s="545"/>
      <c r="H170" s="531">
        <f t="shared" si="2"/>
        <v>712</v>
      </c>
      <c r="I170" s="531">
        <f t="shared" si="2"/>
        <v>0</v>
      </c>
      <c r="J170" s="545"/>
      <c r="K170" s="1110" t="s">
        <v>698</v>
      </c>
    </row>
    <row r="171" spans="1:11" s="453" customFormat="1" ht="12.75" customHeight="1" x14ac:dyDescent="0.2">
      <c r="A171" s="1108"/>
      <c r="B171" s="1109"/>
      <c r="C171" s="540">
        <v>2314</v>
      </c>
      <c r="D171" s="541">
        <v>1064</v>
      </c>
      <c r="E171" s="545"/>
      <c r="F171" s="545"/>
      <c r="G171" s="545"/>
      <c r="H171" s="531">
        <f t="shared" si="2"/>
        <v>1064</v>
      </c>
      <c r="I171" s="531">
        <f t="shared" si="2"/>
        <v>0</v>
      </c>
      <c r="J171" s="545"/>
      <c r="K171" s="1111"/>
    </row>
    <row r="172" spans="1:11" s="453" customFormat="1" ht="12.75" customHeight="1" x14ac:dyDescent="0.2">
      <c r="A172" s="1108"/>
      <c r="B172" s="1109"/>
      <c r="C172" s="540">
        <v>2363</v>
      </c>
      <c r="D172" s="541">
        <v>104</v>
      </c>
      <c r="E172" s="545"/>
      <c r="F172" s="545"/>
      <c r="G172" s="545"/>
      <c r="H172" s="531">
        <f t="shared" si="2"/>
        <v>104</v>
      </c>
      <c r="I172" s="531">
        <f t="shared" si="2"/>
        <v>0</v>
      </c>
      <c r="J172" s="545"/>
      <c r="K172" s="1112"/>
    </row>
    <row r="173" spans="1:11" s="453" customFormat="1" ht="12" customHeight="1" x14ac:dyDescent="0.2">
      <c r="A173" s="1108" t="s">
        <v>702</v>
      </c>
      <c r="B173" s="1108" t="s">
        <v>703</v>
      </c>
      <c r="C173" s="540"/>
      <c r="D173" s="571">
        <f t="shared" ref="D173:I173" si="48">SUM(D174:D174)</f>
        <v>3000</v>
      </c>
      <c r="E173" s="571">
        <f t="shared" si="48"/>
        <v>0</v>
      </c>
      <c r="F173" s="571">
        <f t="shared" si="48"/>
        <v>0</v>
      </c>
      <c r="G173" s="571">
        <f t="shared" si="48"/>
        <v>0</v>
      </c>
      <c r="H173" s="571">
        <f t="shared" si="48"/>
        <v>3000</v>
      </c>
      <c r="I173" s="571">
        <f t="shared" si="48"/>
        <v>0</v>
      </c>
      <c r="J173" s="545"/>
      <c r="K173" s="555"/>
    </row>
    <row r="174" spans="1:11" s="453" customFormat="1" ht="22.5" customHeight="1" x14ac:dyDescent="0.2">
      <c r="A174" s="1108"/>
      <c r="B174" s="1108"/>
      <c r="C174" s="576">
        <v>2275</v>
      </c>
      <c r="D174" s="555">
        <v>3000</v>
      </c>
      <c r="E174" s="505"/>
      <c r="F174" s="591"/>
      <c r="G174" s="505"/>
      <c r="H174" s="592">
        <f t="shared" ref="H174" si="49">D174+F174</f>
        <v>3000</v>
      </c>
      <c r="I174" s="592">
        <f t="shared" si="2"/>
        <v>0</v>
      </c>
      <c r="J174" s="545"/>
      <c r="K174" s="556" t="s">
        <v>698</v>
      </c>
    </row>
    <row r="175" spans="1:11" s="453" customFormat="1" ht="12" customHeight="1" x14ac:dyDescent="0.2">
      <c r="A175" s="1108">
        <v>9.4</v>
      </c>
      <c r="B175" s="1108" t="s">
        <v>704</v>
      </c>
      <c r="C175" s="540"/>
      <c r="D175" s="557">
        <f t="shared" ref="D175:I175" si="50">SUM(D176:D179)</f>
        <v>0</v>
      </c>
      <c r="E175" s="557">
        <f t="shared" si="50"/>
        <v>0</v>
      </c>
      <c r="F175" s="580">
        <f t="shared" si="50"/>
        <v>6360</v>
      </c>
      <c r="G175" s="557">
        <f t="shared" si="50"/>
        <v>0</v>
      </c>
      <c r="H175" s="557">
        <f t="shared" si="50"/>
        <v>6360</v>
      </c>
      <c r="I175" s="557">
        <f t="shared" si="50"/>
        <v>0</v>
      </c>
      <c r="J175" s="545"/>
      <c r="K175" s="1110" t="s">
        <v>698</v>
      </c>
    </row>
    <row r="176" spans="1:11" s="453" customFormat="1" ht="60" x14ac:dyDescent="0.2">
      <c r="A176" s="1108"/>
      <c r="B176" s="1108"/>
      <c r="C176" s="593">
        <v>2121</v>
      </c>
      <c r="D176" s="591">
        <v>0</v>
      </c>
      <c r="E176" s="505"/>
      <c r="F176" s="591">
        <v>996</v>
      </c>
      <c r="G176" s="505"/>
      <c r="H176" s="592">
        <f t="shared" si="2"/>
        <v>996</v>
      </c>
      <c r="I176" s="592">
        <f t="shared" si="2"/>
        <v>0</v>
      </c>
      <c r="J176" s="545" t="s">
        <v>705</v>
      </c>
      <c r="K176" s="1111"/>
    </row>
    <row r="177" spans="1:12" s="453" customFormat="1" ht="38.25" customHeight="1" x14ac:dyDescent="0.2">
      <c r="A177" s="1108"/>
      <c r="B177" s="1108"/>
      <c r="C177" s="593">
        <v>2122</v>
      </c>
      <c r="D177" s="591">
        <v>0</v>
      </c>
      <c r="E177" s="505"/>
      <c r="F177" s="591">
        <v>700</v>
      </c>
      <c r="G177" s="505"/>
      <c r="H177" s="592">
        <f t="shared" ref="H177:H178" si="51">D177+F177</f>
        <v>700</v>
      </c>
      <c r="I177" s="592">
        <f t="shared" ref="I177:I178" si="52">E177+G177</f>
        <v>0</v>
      </c>
      <c r="J177" s="545" t="s">
        <v>706</v>
      </c>
      <c r="K177" s="1111"/>
    </row>
    <row r="178" spans="1:12" s="453" customFormat="1" ht="28.5" customHeight="1" x14ac:dyDescent="0.2">
      <c r="A178" s="1108"/>
      <c r="B178" s="1108"/>
      <c r="C178" s="593">
        <v>2262</v>
      </c>
      <c r="D178" s="591">
        <v>0</v>
      </c>
      <c r="E178" s="505"/>
      <c r="F178" s="591">
        <v>1774</v>
      </c>
      <c r="G178" s="505"/>
      <c r="H178" s="592">
        <f t="shared" si="51"/>
        <v>1774</v>
      </c>
      <c r="I178" s="592">
        <f t="shared" si="52"/>
        <v>0</v>
      </c>
      <c r="J178" s="545" t="s">
        <v>707</v>
      </c>
      <c r="K178" s="1111"/>
    </row>
    <row r="179" spans="1:12" s="453" customFormat="1" ht="86.25" customHeight="1" x14ac:dyDescent="0.2">
      <c r="A179" s="1108"/>
      <c r="B179" s="1108"/>
      <c r="C179" s="576">
        <v>2279</v>
      </c>
      <c r="D179" s="555">
        <v>0</v>
      </c>
      <c r="E179" s="505"/>
      <c r="F179" s="591">
        <v>2890</v>
      </c>
      <c r="G179" s="505"/>
      <c r="H179" s="592">
        <f t="shared" si="2"/>
        <v>2890</v>
      </c>
      <c r="I179" s="592">
        <f t="shared" si="2"/>
        <v>0</v>
      </c>
      <c r="J179" s="545" t="s">
        <v>708</v>
      </c>
      <c r="K179" s="1112"/>
    </row>
    <row r="180" spans="1:12" s="453" customFormat="1" ht="24" x14ac:dyDescent="0.2">
      <c r="A180" s="549">
        <v>10</v>
      </c>
      <c r="B180" s="557" t="s">
        <v>709</v>
      </c>
      <c r="C180" s="576"/>
      <c r="D180" s="550">
        <f t="shared" ref="D180:I180" si="53">SUM(D181,D182,D183,D184,D187)</f>
        <v>61450</v>
      </c>
      <c r="E180" s="550">
        <f t="shared" si="53"/>
        <v>2950</v>
      </c>
      <c r="F180" s="550">
        <f t="shared" si="53"/>
        <v>0</v>
      </c>
      <c r="G180" s="550">
        <f t="shared" si="53"/>
        <v>0</v>
      </c>
      <c r="H180" s="550">
        <f t="shared" si="53"/>
        <v>61450</v>
      </c>
      <c r="I180" s="550">
        <f t="shared" si="53"/>
        <v>2950</v>
      </c>
      <c r="J180" s="545"/>
      <c r="K180" s="555"/>
    </row>
    <row r="181" spans="1:12" s="453" customFormat="1" ht="24" x14ac:dyDescent="0.2">
      <c r="A181" s="558" t="s">
        <v>710</v>
      </c>
      <c r="B181" s="559" t="s">
        <v>711</v>
      </c>
      <c r="C181" s="576">
        <v>2314</v>
      </c>
      <c r="D181" s="555">
        <v>6000</v>
      </c>
      <c r="E181" s="581">
        <v>2200</v>
      </c>
      <c r="F181" s="545"/>
      <c r="G181" s="545"/>
      <c r="H181" s="592">
        <f t="shared" si="2"/>
        <v>6000</v>
      </c>
      <c r="I181" s="592">
        <f t="shared" si="2"/>
        <v>2200</v>
      </c>
      <c r="J181" s="545"/>
      <c r="K181" s="554" t="s">
        <v>712</v>
      </c>
    </row>
    <row r="182" spans="1:12" s="453" customFormat="1" x14ac:dyDescent="0.2">
      <c r="A182" s="558" t="s">
        <v>713</v>
      </c>
      <c r="B182" s="560" t="s">
        <v>714</v>
      </c>
      <c r="C182" s="540">
        <v>2279</v>
      </c>
      <c r="D182" s="541">
        <v>4750</v>
      </c>
      <c r="E182" s="542">
        <v>750</v>
      </c>
      <c r="F182" s="545"/>
      <c r="G182" s="545"/>
      <c r="H182" s="531">
        <f t="shared" si="2"/>
        <v>4750</v>
      </c>
      <c r="I182" s="531">
        <f t="shared" si="2"/>
        <v>750</v>
      </c>
      <c r="J182" s="545"/>
      <c r="K182" s="554" t="s">
        <v>712</v>
      </c>
    </row>
    <row r="183" spans="1:12" s="453" customFormat="1" x14ac:dyDescent="0.2">
      <c r="A183" s="558" t="s">
        <v>715</v>
      </c>
      <c r="B183" s="559" t="s">
        <v>716</v>
      </c>
      <c r="C183" s="540">
        <v>2248</v>
      </c>
      <c r="D183" s="541">
        <v>500</v>
      </c>
      <c r="E183" s="542"/>
      <c r="F183" s="545"/>
      <c r="G183" s="545"/>
      <c r="H183" s="531">
        <f t="shared" si="2"/>
        <v>500</v>
      </c>
      <c r="I183" s="531">
        <f t="shared" si="2"/>
        <v>0</v>
      </c>
      <c r="J183" s="545"/>
      <c r="K183" s="554" t="s">
        <v>712</v>
      </c>
    </row>
    <row r="184" spans="1:12" s="453" customFormat="1" ht="12" customHeight="1" x14ac:dyDescent="0.2">
      <c r="A184" s="1108" t="s">
        <v>717</v>
      </c>
      <c r="B184" s="1115" t="s">
        <v>718</v>
      </c>
      <c r="C184" s="576"/>
      <c r="D184" s="550">
        <f t="shared" ref="D184:I184" si="54">SUM(D185:D186)</f>
        <v>800</v>
      </c>
      <c r="E184" s="550">
        <f t="shared" si="54"/>
        <v>0</v>
      </c>
      <c r="F184" s="550">
        <f t="shared" si="54"/>
        <v>0</v>
      </c>
      <c r="G184" s="550">
        <f t="shared" si="54"/>
        <v>0</v>
      </c>
      <c r="H184" s="550">
        <f t="shared" si="54"/>
        <v>800</v>
      </c>
      <c r="I184" s="550">
        <f t="shared" si="54"/>
        <v>0</v>
      </c>
      <c r="J184" s="545"/>
      <c r="K184" s="1110" t="s">
        <v>712</v>
      </c>
    </row>
    <row r="185" spans="1:12" s="453" customFormat="1" ht="12.75" customHeight="1" x14ac:dyDescent="0.2">
      <c r="A185" s="1108"/>
      <c r="B185" s="1115"/>
      <c r="C185" s="540">
        <v>2223</v>
      </c>
      <c r="D185" s="541">
        <v>200</v>
      </c>
      <c r="E185" s="542"/>
      <c r="F185" s="545"/>
      <c r="G185" s="545"/>
      <c r="H185" s="531">
        <f t="shared" si="2"/>
        <v>200</v>
      </c>
      <c r="I185" s="531">
        <f t="shared" si="2"/>
        <v>0</v>
      </c>
      <c r="J185" s="545"/>
      <c r="K185" s="1111"/>
    </row>
    <row r="186" spans="1:12" s="453" customFormat="1" ht="12.75" customHeight="1" x14ac:dyDescent="0.2">
      <c r="A186" s="1108"/>
      <c r="B186" s="1115"/>
      <c r="C186" s="540">
        <v>2279</v>
      </c>
      <c r="D186" s="541">
        <v>600</v>
      </c>
      <c r="E186" s="542"/>
      <c r="F186" s="545"/>
      <c r="G186" s="545"/>
      <c r="H186" s="531">
        <f t="shared" si="2"/>
        <v>600</v>
      </c>
      <c r="I186" s="531">
        <f t="shared" si="2"/>
        <v>0</v>
      </c>
      <c r="J186" s="545"/>
      <c r="K186" s="1112"/>
    </row>
    <row r="187" spans="1:12" s="453" customFormat="1" ht="12" customHeight="1" x14ac:dyDescent="0.2">
      <c r="A187" s="1108" t="s">
        <v>719</v>
      </c>
      <c r="B187" s="1109" t="s">
        <v>720</v>
      </c>
      <c r="C187" s="576"/>
      <c r="D187" s="550">
        <f>SUM(D188:D191)</f>
        <v>49400</v>
      </c>
      <c r="E187" s="550">
        <f>SUM(E188:E191)</f>
        <v>0</v>
      </c>
      <c r="F187" s="550">
        <f t="shared" ref="F187:I187" si="55">SUM(F188:F191)</f>
        <v>0</v>
      </c>
      <c r="G187" s="550">
        <f t="shared" si="55"/>
        <v>0</v>
      </c>
      <c r="H187" s="550">
        <f t="shared" si="55"/>
        <v>49400</v>
      </c>
      <c r="I187" s="550">
        <f t="shared" si="55"/>
        <v>0</v>
      </c>
      <c r="J187" s="545"/>
      <c r="K187" s="1110" t="s">
        <v>712</v>
      </c>
    </row>
    <row r="188" spans="1:12" s="453" customFormat="1" ht="12.75" customHeight="1" x14ac:dyDescent="0.2">
      <c r="A188" s="1108"/>
      <c r="B188" s="1109"/>
      <c r="C188" s="540">
        <v>2232</v>
      </c>
      <c r="D188" s="541">
        <v>100</v>
      </c>
      <c r="E188" s="542"/>
      <c r="F188" s="545"/>
      <c r="G188" s="545"/>
      <c r="H188" s="531">
        <f t="shared" si="2"/>
        <v>100</v>
      </c>
      <c r="I188" s="531">
        <f t="shared" si="2"/>
        <v>0</v>
      </c>
      <c r="J188" s="545"/>
      <c r="K188" s="1111"/>
    </row>
    <row r="189" spans="1:12" s="453" customFormat="1" ht="12.75" customHeight="1" x14ac:dyDescent="0.2">
      <c r="A189" s="1108"/>
      <c r="B189" s="1109"/>
      <c r="C189" s="540">
        <v>2239</v>
      </c>
      <c r="D189" s="541">
        <v>38000</v>
      </c>
      <c r="E189" s="542"/>
      <c r="F189" s="545"/>
      <c r="G189" s="545"/>
      <c r="H189" s="531">
        <f t="shared" si="2"/>
        <v>38000</v>
      </c>
      <c r="I189" s="531">
        <f t="shared" si="2"/>
        <v>0</v>
      </c>
      <c r="J189" s="545"/>
      <c r="K189" s="1111"/>
    </row>
    <row r="190" spans="1:12" s="453" customFormat="1" ht="12.75" customHeight="1" x14ac:dyDescent="0.2">
      <c r="A190" s="1108"/>
      <c r="B190" s="1109"/>
      <c r="C190" s="540">
        <v>2279</v>
      </c>
      <c r="D190" s="541">
        <v>2800</v>
      </c>
      <c r="E190" s="542"/>
      <c r="F190" s="545"/>
      <c r="G190" s="545"/>
      <c r="H190" s="531">
        <f t="shared" si="2"/>
        <v>2800</v>
      </c>
      <c r="I190" s="531">
        <f t="shared" si="2"/>
        <v>0</v>
      </c>
      <c r="J190" s="545"/>
      <c r="K190" s="1111"/>
    </row>
    <row r="191" spans="1:12" s="453" customFormat="1" ht="12.75" customHeight="1" x14ac:dyDescent="0.2">
      <c r="A191" s="1108"/>
      <c r="B191" s="1109"/>
      <c r="C191" s="540">
        <v>2314</v>
      </c>
      <c r="D191" s="541">
        <v>8500</v>
      </c>
      <c r="E191" s="542"/>
      <c r="F191" s="545"/>
      <c r="G191" s="545"/>
      <c r="H191" s="531">
        <f t="shared" si="2"/>
        <v>8500</v>
      </c>
      <c r="I191" s="531">
        <f t="shared" si="2"/>
        <v>0</v>
      </c>
      <c r="J191" s="545"/>
      <c r="K191" s="1112"/>
    </row>
    <row r="192" spans="1:12" x14ac:dyDescent="0.2">
      <c r="A192" s="582" t="s">
        <v>470</v>
      </c>
      <c r="B192" s="583"/>
      <c r="C192" s="583"/>
      <c r="D192" s="583"/>
      <c r="E192" s="584"/>
      <c r="F192" s="583"/>
      <c r="G192" s="584"/>
      <c r="H192" s="583"/>
      <c r="I192" s="583"/>
      <c r="J192" s="583"/>
      <c r="K192" s="585"/>
      <c r="L192" s="585"/>
    </row>
    <row r="193" spans="1:12" x14ac:dyDescent="0.2">
      <c r="A193" s="1113" t="s">
        <v>721</v>
      </c>
      <c r="B193" s="1113"/>
      <c r="C193" s="1113"/>
      <c r="D193" s="1113"/>
      <c r="E193" s="1113"/>
      <c r="F193" s="1113"/>
      <c r="G193" s="1113"/>
      <c r="H193" s="1113"/>
      <c r="I193" s="1113"/>
      <c r="J193" s="1113"/>
      <c r="K193" s="1113"/>
      <c r="L193" s="1113"/>
    </row>
    <row r="194" spans="1:12" x14ac:dyDescent="0.2">
      <c r="A194" s="586"/>
      <c r="B194" s="586" t="s">
        <v>722</v>
      </c>
      <c r="C194" s="586"/>
      <c r="D194" s="586"/>
      <c r="E194" s="586"/>
      <c r="F194" s="586"/>
      <c r="G194" s="586"/>
      <c r="H194" s="586"/>
      <c r="I194" s="586"/>
      <c r="J194" s="586"/>
      <c r="K194" s="586"/>
      <c r="L194" s="586"/>
    </row>
    <row r="195" spans="1:12" x14ac:dyDescent="0.2">
      <c r="A195" s="586"/>
      <c r="B195" s="586"/>
      <c r="C195" s="586" t="s">
        <v>723</v>
      </c>
      <c r="D195" s="586"/>
      <c r="E195" s="586"/>
      <c r="F195" s="586"/>
      <c r="G195" s="586"/>
      <c r="H195" s="586"/>
      <c r="J195" s="586"/>
      <c r="K195" s="586"/>
      <c r="L195" s="586"/>
    </row>
    <row r="196" spans="1:12" x14ac:dyDescent="0.2">
      <c r="A196" s="587"/>
      <c r="B196" s="1114" t="s">
        <v>724</v>
      </c>
      <c r="C196" s="1114"/>
      <c r="D196" s="1114"/>
      <c r="E196" s="1114"/>
      <c r="F196" s="1114"/>
      <c r="G196" s="1114"/>
      <c r="H196" s="1114"/>
      <c r="I196" s="1114"/>
      <c r="J196" s="1114"/>
      <c r="K196" s="1114"/>
      <c r="L196" s="1114"/>
    </row>
    <row r="197" spans="1:12" x14ac:dyDescent="0.2">
      <c r="A197" s="587"/>
      <c r="B197" s="587"/>
      <c r="C197" s="588" t="s">
        <v>725</v>
      </c>
      <c r="D197" s="588"/>
      <c r="E197" s="588"/>
      <c r="F197" s="588"/>
      <c r="G197" s="587"/>
      <c r="H197" s="587"/>
    </row>
    <row r="198" spans="1:12" x14ac:dyDescent="0.2">
      <c r="A198" s="587"/>
      <c r="B198" s="587"/>
      <c r="C198" s="588" t="s">
        <v>726</v>
      </c>
      <c r="D198" s="588"/>
      <c r="E198" s="588"/>
      <c r="F198" s="588"/>
      <c r="G198" s="587"/>
      <c r="H198" s="587"/>
    </row>
    <row r="199" spans="1:12" x14ac:dyDescent="0.2">
      <c r="A199" s="587"/>
      <c r="B199" s="587"/>
      <c r="C199" s="588" t="s">
        <v>727</v>
      </c>
      <c r="D199" s="588"/>
      <c r="E199" s="588"/>
      <c r="F199" s="588"/>
      <c r="G199" s="587"/>
      <c r="H199" s="587"/>
    </row>
    <row r="200" spans="1:12" x14ac:dyDescent="0.2">
      <c r="A200" s="589"/>
      <c r="B200" s="590"/>
      <c r="C200" s="588" t="s">
        <v>728</v>
      </c>
      <c r="D200" s="588"/>
      <c r="E200" s="588"/>
      <c r="F200" s="588"/>
      <c r="G200" s="590"/>
      <c r="H200" s="590"/>
    </row>
  </sheetData>
  <sheetProtection algorithmName="SHA-512" hashValue="TG3lfWQI/RaRHggZe+AArMmc5SYOiGL9ZYk0Z1M2S2Wwx9hwbQMomkoyUUMTdCGN9gWFo0tnaluXJsHlvVRcCg==" saltValue="07qn3eycaAYyQzt4pvB5Qg==" spinCount="100000" sheet="1" objects="1" scenarios="1"/>
  <mergeCells count="144">
    <mergeCell ref="C10:E10"/>
    <mergeCell ref="A11:A12"/>
    <mergeCell ref="B11:B12"/>
    <mergeCell ref="C11:C12"/>
    <mergeCell ref="D11:E11"/>
    <mergeCell ref="F11:G11"/>
    <mergeCell ref="A6:K6"/>
    <mergeCell ref="A8:B8"/>
    <mergeCell ref="A20:A27"/>
    <mergeCell ref="B20:B27"/>
    <mergeCell ref="K21:K27"/>
    <mergeCell ref="A29:A33"/>
    <mergeCell ref="B29:B33"/>
    <mergeCell ref="K30:K33"/>
    <mergeCell ref="H11:I11"/>
    <mergeCell ref="J11:J12"/>
    <mergeCell ref="K11:K12"/>
    <mergeCell ref="A13:B13"/>
    <mergeCell ref="A14:A19"/>
    <mergeCell ref="B14:B19"/>
    <mergeCell ref="K15:K19"/>
    <mergeCell ref="A47:A52"/>
    <mergeCell ref="B47:B52"/>
    <mergeCell ref="K48:K52"/>
    <mergeCell ref="A54:A57"/>
    <mergeCell ref="B54:B57"/>
    <mergeCell ref="K55:K57"/>
    <mergeCell ref="A34:A40"/>
    <mergeCell ref="B34:B40"/>
    <mergeCell ref="K35:K40"/>
    <mergeCell ref="A41:A46"/>
    <mergeCell ref="B41:B46"/>
    <mergeCell ref="K42:K46"/>
    <mergeCell ref="A66:A69"/>
    <mergeCell ref="B66:B69"/>
    <mergeCell ref="K67:K69"/>
    <mergeCell ref="A70:A71"/>
    <mergeCell ref="B70:B71"/>
    <mergeCell ref="A72:A75"/>
    <mergeCell ref="B72:B75"/>
    <mergeCell ref="K73:K76"/>
    <mergeCell ref="A58:A61"/>
    <mergeCell ref="B58:B61"/>
    <mergeCell ref="K59:K61"/>
    <mergeCell ref="A62:A65"/>
    <mergeCell ref="B62:B65"/>
    <mergeCell ref="K63:K65"/>
    <mergeCell ref="A82:A86"/>
    <mergeCell ref="B82:B86"/>
    <mergeCell ref="K83:K86"/>
    <mergeCell ref="A87:A90"/>
    <mergeCell ref="B87:B90"/>
    <mergeCell ref="K88:K90"/>
    <mergeCell ref="A77:A78"/>
    <mergeCell ref="B77:B78"/>
    <mergeCell ref="K77:K78"/>
    <mergeCell ref="A79:A81"/>
    <mergeCell ref="B79:B81"/>
    <mergeCell ref="K80:K81"/>
    <mergeCell ref="A99:A101"/>
    <mergeCell ref="B99:B101"/>
    <mergeCell ref="K100:K101"/>
    <mergeCell ref="A102:A104"/>
    <mergeCell ref="B102:B104"/>
    <mergeCell ref="K103:K104"/>
    <mergeCell ref="A91:A94"/>
    <mergeCell ref="B91:B94"/>
    <mergeCell ref="K92:K94"/>
    <mergeCell ref="A95:A98"/>
    <mergeCell ref="B95:B98"/>
    <mergeCell ref="K96:K98"/>
    <mergeCell ref="A113:A115"/>
    <mergeCell ref="B113:B115"/>
    <mergeCell ref="K114:K115"/>
    <mergeCell ref="A116:A119"/>
    <mergeCell ref="B116:B119"/>
    <mergeCell ref="K117:K119"/>
    <mergeCell ref="A105:A108"/>
    <mergeCell ref="B105:B108"/>
    <mergeCell ref="K106:K108"/>
    <mergeCell ref="A110:A112"/>
    <mergeCell ref="B110:B112"/>
    <mergeCell ref="K111:K112"/>
    <mergeCell ref="A128:A129"/>
    <mergeCell ref="B128:B129"/>
    <mergeCell ref="K128:K129"/>
    <mergeCell ref="A130:A131"/>
    <mergeCell ref="B130:B131"/>
    <mergeCell ref="K130:K131"/>
    <mergeCell ref="A120:A121"/>
    <mergeCell ref="B120:B121"/>
    <mergeCell ref="K120:K121"/>
    <mergeCell ref="A123:A127"/>
    <mergeCell ref="B123:B127"/>
    <mergeCell ref="K124:K127"/>
    <mergeCell ref="A137:A138"/>
    <mergeCell ref="B137:B138"/>
    <mergeCell ref="K137:K138"/>
    <mergeCell ref="A139:A144"/>
    <mergeCell ref="B139:B144"/>
    <mergeCell ref="K140:K144"/>
    <mergeCell ref="A132:A133"/>
    <mergeCell ref="B132:B133"/>
    <mergeCell ref="K132:K133"/>
    <mergeCell ref="A134:A135"/>
    <mergeCell ref="B134:B135"/>
    <mergeCell ref="K134:K135"/>
    <mergeCell ref="A153:A154"/>
    <mergeCell ref="B153:B154"/>
    <mergeCell ref="K153:K154"/>
    <mergeCell ref="A155:A156"/>
    <mergeCell ref="B155:B156"/>
    <mergeCell ref="K155:K156"/>
    <mergeCell ref="A145:A149"/>
    <mergeCell ref="B145:B149"/>
    <mergeCell ref="K146:K149"/>
    <mergeCell ref="A150:A152"/>
    <mergeCell ref="B150:B152"/>
    <mergeCell ref="K151:K152"/>
    <mergeCell ref="A164:A168"/>
    <mergeCell ref="B164:B168"/>
    <mergeCell ref="K164:K168"/>
    <mergeCell ref="A169:A172"/>
    <mergeCell ref="B169:B172"/>
    <mergeCell ref="K170:K172"/>
    <mergeCell ref="A157:A158"/>
    <mergeCell ref="B157:B158"/>
    <mergeCell ref="K157:K158"/>
    <mergeCell ref="A159:A162"/>
    <mergeCell ref="B159:B162"/>
    <mergeCell ref="K159:K162"/>
    <mergeCell ref="A187:A191"/>
    <mergeCell ref="B187:B191"/>
    <mergeCell ref="K187:K191"/>
    <mergeCell ref="A193:L193"/>
    <mergeCell ref="B196:L196"/>
    <mergeCell ref="A173:A174"/>
    <mergeCell ref="B173:B174"/>
    <mergeCell ref="A175:A179"/>
    <mergeCell ref="B175:B179"/>
    <mergeCell ref="K175:K179"/>
    <mergeCell ref="A184:A186"/>
    <mergeCell ref="B184:B186"/>
    <mergeCell ref="K184:K18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121.pielikums Jūrmalas pilsētas domes
2017.gada 23.marta saistošajiem noteikumiem Nr.14
(protokols Nr.6, 9.punkts) </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15"/>
  <sheetViews>
    <sheetView view="pageLayout" zoomScaleNormal="100" workbookViewId="0">
      <selection activeCell="T35" sqref="T35"/>
    </sheetView>
  </sheetViews>
  <sheetFormatPr defaultRowHeight="12" outlineLevelCol="1" x14ac:dyDescent="0.2"/>
  <cols>
    <col min="1" max="1" width="5.85546875" style="452" customWidth="1"/>
    <col min="2" max="2" width="26.5703125" style="452" customWidth="1"/>
    <col min="3" max="3" width="10" style="452" customWidth="1"/>
    <col min="4" max="4" width="10.7109375" style="452" hidden="1" customWidth="1" outlineLevel="1"/>
    <col min="5" max="5" width="9.5703125" style="452" hidden="1" customWidth="1" outlineLevel="1"/>
    <col min="6" max="6" width="10.85546875" style="452" hidden="1" customWidth="1" outlineLevel="1"/>
    <col min="7" max="7" width="9.5703125" style="452" hidden="1" customWidth="1" outlineLevel="1"/>
    <col min="8" max="8" width="11.42578125" style="452" customWidth="1" collapsed="1"/>
    <col min="9" max="9" width="9.5703125" style="452" customWidth="1"/>
    <col min="10" max="10" width="23.7109375" style="452" hidden="1" customWidth="1" outlineLevel="1"/>
    <col min="11" max="11" width="17.7109375" style="452" customWidth="1" collapsed="1"/>
    <col min="12" max="16384" width="9.140625" style="452"/>
  </cols>
  <sheetData>
    <row r="1" spans="1:12" x14ac:dyDescent="0.2">
      <c r="K1" s="351" t="s">
        <v>743</v>
      </c>
    </row>
    <row r="2" spans="1:12" x14ac:dyDescent="0.2">
      <c r="K2" s="351" t="s">
        <v>326</v>
      </c>
    </row>
    <row r="3" spans="1:12" x14ac:dyDescent="0.2">
      <c r="K3" s="351" t="s">
        <v>327</v>
      </c>
    </row>
    <row r="4" spans="1:12" ht="12.75" customHeight="1" x14ac:dyDescent="0.2">
      <c r="A4" s="453" t="s">
        <v>0</v>
      </c>
      <c r="B4" s="454"/>
      <c r="C4" s="455" t="s">
        <v>734</v>
      </c>
      <c r="D4" s="455"/>
      <c r="E4" s="455"/>
      <c r="F4" s="456"/>
      <c r="G4" s="456"/>
      <c r="H4" s="456"/>
      <c r="I4" s="456"/>
      <c r="J4" s="456"/>
    </row>
    <row r="5" spans="1:12" ht="12.75" customHeight="1" x14ac:dyDescent="0.2">
      <c r="A5" s="453" t="s">
        <v>1</v>
      </c>
      <c r="B5" s="454"/>
      <c r="C5" s="629" t="s">
        <v>735</v>
      </c>
      <c r="D5" s="563"/>
      <c r="E5" s="563"/>
      <c r="F5" s="459"/>
      <c r="G5" s="459"/>
      <c r="H5" s="459"/>
      <c r="I5" s="459"/>
      <c r="J5" s="459"/>
    </row>
    <row r="6" spans="1:12" ht="15.75" x14ac:dyDescent="0.25">
      <c r="A6" s="949" t="s">
        <v>403</v>
      </c>
      <c r="B6" s="949"/>
      <c r="C6" s="949"/>
      <c r="D6" s="949"/>
      <c r="E6" s="949"/>
      <c r="F6" s="949"/>
      <c r="G6" s="949"/>
      <c r="H6" s="949"/>
      <c r="I6" s="949"/>
      <c r="J6" s="949"/>
      <c r="K6" s="949"/>
      <c r="L6" s="461"/>
    </row>
    <row r="7" spans="1:12" ht="12.75" customHeight="1" x14ac:dyDescent="0.25">
      <c r="A7" s="596"/>
      <c r="B7" s="596"/>
      <c r="C7" s="596"/>
      <c r="D7" s="596"/>
      <c r="E7" s="596"/>
      <c r="F7" s="596"/>
      <c r="G7" s="596"/>
      <c r="H7" s="596"/>
      <c r="I7" s="596"/>
      <c r="J7" s="596"/>
      <c r="K7" s="596"/>
      <c r="L7" s="461"/>
    </row>
    <row r="8" spans="1:12" ht="12.75" customHeight="1" x14ac:dyDescent="0.2">
      <c r="A8" s="950" t="s">
        <v>404</v>
      </c>
      <c r="B8" s="950"/>
      <c r="C8" s="455" t="s">
        <v>734</v>
      </c>
      <c r="D8" s="455"/>
      <c r="E8" s="455"/>
      <c r="F8" s="456"/>
      <c r="G8" s="456"/>
      <c r="H8" s="456"/>
      <c r="I8" s="456"/>
      <c r="J8" s="456"/>
    </row>
    <row r="9" spans="1:12" ht="12.75" customHeight="1" x14ac:dyDescent="0.2">
      <c r="A9" s="453" t="s">
        <v>332</v>
      </c>
      <c r="B9" s="453"/>
      <c r="C9" s="455" t="s">
        <v>737</v>
      </c>
      <c r="D9" s="455"/>
      <c r="E9" s="455"/>
      <c r="F9" s="456"/>
      <c r="G9" s="456"/>
      <c r="H9" s="456"/>
      <c r="I9" s="456"/>
      <c r="J9" s="456"/>
    </row>
    <row r="10" spans="1:12" ht="12.75" customHeight="1" x14ac:dyDescent="0.2">
      <c r="A10" s="528" t="s">
        <v>334</v>
      </c>
      <c r="B10" s="528"/>
      <c r="C10" s="1131" t="s">
        <v>744</v>
      </c>
      <c r="D10" s="1131"/>
      <c r="E10" s="1131"/>
      <c r="F10" s="465"/>
      <c r="G10" s="465"/>
      <c r="H10" s="465"/>
      <c r="I10" s="465"/>
      <c r="J10" s="465"/>
    </row>
    <row r="11" spans="1:12" ht="36" customHeight="1" x14ac:dyDescent="0.2">
      <c r="A11" s="981" t="s">
        <v>336</v>
      </c>
      <c r="B11" s="981" t="s">
        <v>337</v>
      </c>
      <c r="C11" s="981" t="s">
        <v>338</v>
      </c>
      <c r="D11" s="1126" t="s">
        <v>339</v>
      </c>
      <c r="E11" s="1127"/>
      <c r="F11" s="1126" t="s">
        <v>340</v>
      </c>
      <c r="G11" s="1127"/>
      <c r="H11" s="1126" t="s">
        <v>341</v>
      </c>
      <c r="I11" s="1127"/>
      <c r="J11" s="981" t="s">
        <v>316</v>
      </c>
      <c r="K11" s="981" t="s">
        <v>342</v>
      </c>
    </row>
    <row r="12" spans="1:12" ht="24" x14ac:dyDescent="0.2">
      <c r="A12" s="982"/>
      <c r="B12" s="982"/>
      <c r="C12" s="982"/>
      <c r="D12" s="597" t="s">
        <v>625</v>
      </c>
      <c r="E12" s="597" t="s">
        <v>626</v>
      </c>
      <c r="F12" s="597" t="s">
        <v>625</v>
      </c>
      <c r="G12" s="597" t="s">
        <v>626</v>
      </c>
      <c r="H12" s="597" t="s">
        <v>625</v>
      </c>
      <c r="I12" s="597" t="s">
        <v>626</v>
      </c>
      <c r="J12" s="982"/>
      <c r="K12" s="982"/>
    </row>
    <row r="13" spans="1:12" x14ac:dyDescent="0.2">
      <c r="A13" s="1171" t="s">
        <v>407</v>
      </c>
      <c r="B13" s="1172"/>
      <c r="C13" s="630"/>
      <c r="D13" s="530">
        <f t="shared" ref="D13:I13" si="0">SUM(D14,D39,D51,D61,D67,D87,D98,D114,D138,D165,D180,D199,D210)</f>
        <v>158537</v>
      </c>
      <c r="E13" s="530">
        <f t="shared" si="0"/>
        <v>6710</v>
      </c>
      <c r="F13" s="530">
        <f t="shared" si="0"/>
        <v>516</v>
      </c>
      <c r="G13" s="530">
        <f t="shared" si="0"/>
        <v>0</v>
      </c>
      <c r="H13" s="530">
        <f t="shared" si="0"/>
        <v>159053</v>
      </c>
      <c r="I13" s="530">
        <f t="shared" si="0"/>
        <v>6710</v>
      </c>
      <c r="J13" s="529"/>
      <c r="K13" s="530"/>
    </row>
    <row r="14" spans="1:12" x14ac:dyDescent="0.2">
      <c r="A14" s="631">
        <v>1</v>
      </c>
      <c r="B14" s="599" t="s">
        <v>745</v>
      </c>
      <c r="C14" s="632"/>
      <c r="D14" s="633">
        <f>SUM(D15,D26,D30,D32)</f>
        <v>38896</v>
      </c>
      <c r="E14" s="633">
        <f t="shared" ref="E14:I14" si="1">SUM(E15,E26,E30,E32)</f>
        <v>0</v>
      </c>
      <c r="F14" s="633">
        <f t="shared" si="1"/>
        <v>0</v>
      </c>
      <c r="G14" s="633">
        <f t="shared" si="1"/>
        <v>0</v>
      </c>
      <c r="H14" s="633">
        <f t="shared" si="1"/>
        <v>38896</v>
      </c>
      <c r="I14" s="633">
        <f t="shared" si="1"/>
        <v>0</v>
      </c>
      <c r="J14" s="531"/>
      <c r="K14" s="531"/>
    </row>
    <row r="15" spans="1:12" x14ac:dyDescent="0.2">
      <c r="A15" s="634" t="s">
        <v>410</v>
      </c>
      <c r="B15" s="598" t="s">
        <v>746</v>
      </c>
      <c r="C15" s="632"/>
      <c r="D15" s="633">
        <f>SUM(D16,D21)</f>
        <v>20886</v>
      </c>
      <c r="E15" s="633">
        <f t="shared" ref="E15:I15" si="2">SUM(E16,E21)</f>
        <v>0</v>
      </c>
      <c r="F15" s="633">
        <f t="shared" si="2"/>
        <v>0</v>
      </c>
      <c r="G15" s="633">
        <f t="shared" si="2"/>
        <v>0</v>
      </c>
      <c r="H15" s="633">
        <f t="shared" si="2"/>
        <v>20886</v>
      </c>
      <c r="I15" s="633">
        <f t="shared" si="2"/>
        <v>0</v>
      </c>
      <c r="J15" s="531"/>
      <c r="K15" s="531"/>
    </row>
    <row r="16" spans="1:12" x14ac:dyDescent="0.2">
      <c r="A16" s="1173" t="s">
        <v>747</v>
      </c>
      <c r="B16" s="1158" t="s">
        <v>748</v>
      </c>
      <c r="C16" s="635"/>
      <c r="D16" s="633">
        <f t="shared" ref="D16:I16" si="3">SUM(D17:D20)</f>
        <v>15888</v>
      </c>
      <c r="E16" s="633">
        <f t="shared" si="3"/>
        <v>0</v>
      </c>
      <c r="F16" s="633">
        <f t="shared" si="3"/>
        <v>0</v>
      </c>
      <c r="G16" s="633">
        <f t="shared" si="3"/>
        <v>0</v>
      </c>
      <c r="H16" s="633">
        <f t="shared" si="3"/>
        <v>15888</v>
      </c>
      <c r="I16" s="633">
        <f t="shared" si="3"/>
        <v>0</v>
      </c>
      <c r="J16" s="531"/>
      <c r="K16" s="969" t="s">
        <v>749</v>
      </c>
    </row>
    <row r="17" spans="1:11" ht="12.75" customHeight="1" x14ac:dyDescent="0.2">
      <c r="A17" s="1174"/>
      <c r="B17" s="1159"/>
      <c r="C17" s="636">
        <v>2261</v>
      </c>
      <c r="D17" s="579">
        <v>1200</v>
      </c>
      <c r="E17" s="531"/>
      <c r="F17" s="531"/>
      <c r="G17" s="531"/>
      <c r="H17" s="531">
        <f t="shared" ref="H17:I31" si="4">D17+F17</f>
        <v>1200</v>
      </c>
      <c r="I17" s="531">
        <f t="shared" si="4"/>
        <v>0</v>
      </c>
      <c r="J17" s="531"/>
      <c r="K17" s="970"/>
    </row>
    <row r="18" spans="1:11" ht="12.75" customHeight="1" x14ac:dyDescent="0.2">
      <c r="A18" s="1174"/>
      <c r="B18" s="1159"/>
      <c r="C18" s="636">
        <v>2262</v>
      </c>
      <c r="D18" s="579">
        <v>8000</v>
      </c>
      <c r="E18" s="531"/>
      <c r="F18" s="531"/>
      <c r="G18" s="531"/>
      <c r="H18" s="531">
        <f t="shared" si="4"/>
        <v>8000</v>
      </c>
      <c r="I18" s="531">
        <f t="shared" si="4"/>
        <v>0</v>
      </c>
      <c r="J18" s="531"/>
      <c r="K18" s="970"/>
    </row>
    <row r="19" spans="1:11" ht="12.75" customHeight="1" x14ac:dyDescent="0.2">
      <c r="A19" s="1174"/>
      <c r="B19" s="1159"/>
      <c r="C19" s="636">
        <v>2279</v>
      </c>
      <c r="D19" s="579">
        <v>3800</v>
      </c>
      <c r="E19" s="531"/>
      <c r="F19" s="531"/>
      <c r="G19" s="531"/>
      <c r="H19" s="531">
        <f t="shared" si="4"/>
        <v>3800</v>
      </c>
      <c r="I19" s="531">
        <f t="shared" si="4"/>
        <v>0</v>
      </c>
      <c r="J19" s="531"/>
      <c r="K19" s="970"/>
    </row>
    <row r="20" spans="1:11" ht="12.75" customHeight="1" x14ac:dyDescent="0.2">
      <c r="A20" s="1175"/>
      <c r="B20" s="1160"/>
      <c r="C20" s="636">
        <v>2363</v>
      </c>
      <c r="D20" s="579">
        <v>2888</v>
      </c>
      <c r="E20" s="531"/>
      <c r="F20" s="531"/>
      <c r="G20" s="531"/>
      <c r="H20" s="531">
        <f t="shared" si="4"/>
        <v>2888</v>
      </c>
      <c r="I20" s="531">
        <f t="shared" si="4"/>
        <v>0</v>
      </c>
      <c r="J20" s="531"/>
      <c r="K20" s="971"/>
    </row>
    <row r="21" spans="1:11" x14ac:dyDescent="0.2">
      <c r="A21" s="1173" t="s">
        <v>750</v>
      </c>
      <c r="B21" s="1158" t="s">
        <v>751</v>
      </c>
      <c r="C21" s="637"/>
      <c r="D21" s="633">
        <f>SUM(D22:D25)</f>
        <v>4998</v>
      </c>
      <c r="E21" s="633">
        <f t="shared" ref="E21:I21" si="5">SUM(E22:E25)</f>
        <v>0</v>
      </c>
      <c r="F21" s="633">
        <f t="shared" si="5"/>
        <v>0</v>
      </c>
      <c r="G21" s="633">
        <f t="shared" si="5"/>
        <v>0</v>
      </c>
      <c r="H21" s="633">
        <f t="shared" si="5"/>
        <v>4998</v>
      </c>
      <c r="I21" s="633">
        <f t="shared" si="5"/>
        <v>0</v>
      </c>
      <c r="J21" s="531"/>
      <c r="K21" s="1155" t="s">
        <v>752</v>
      </c>
    </row>
    <row r="22" spans="1:11" ht="12.75" customHeight="1" x14ac:dyDescent="0.2">
      <c r="A22" s="1174"/>
      <c r="B22" s="1159"/>
      <c r="C22" s="636">
        <v>2121</v>
      </c>
      <c r="D22" s="579">
        <v>600</v>
      </c>
      <c r="E22" s="531"/>
      <c r="F22" s="531"/>
      <c r="G22" s="531"/>
      <c r="H22" s="531">
        <f t="shared" si="4"/>
        <v>600</v>
      </c>
      <c r="I22" s="531">
        <f t="shared" si="4"/>
        <v>0</v>
      </c>
      <c r="J22" s="531"/>
      <c r="K22" s="1157"/>
    </row>
    <row r="23" spans="1:11" ht="12.75" customHeight="1" x14ac:dyDescent="0.2">
      <c r="A23" s="1174"/>
      <c r="B23" s="1159"/>
      <c r="C23" s="636">
        <v>2122</v>
      </c>
      <c r="D23" s="579">
        <v>200</v>
      </c>
      <c r="E23" s="531"/>
      <c r="F23" s="531"/>
      <c r="G23" s="531"/>
      <c r="H23" s="531">
        <f t="shared" si="4"/>
        <v>200</v>
      </c>
      <c r="I23" s="531">
        <f t="shared" si="4"/>
        <v>0</v>
      </c>
      <c r="J23" s="531"/>
      <c r="K23" s="1157"/>
    </row>
    <row r="24" spans="1:11" ht="12.75" customHeight="1" x14ac:dyDescent="0.2">
      <c r="A24" s="1174"/>
      <c r="B24" s="1159"/>
      <c r="C24" s="636">
        <v>2279</v>
      </c>
      <c r="D24" s="579">
        <v>2198</v>
      </c>
      <c r="E24" s="531"/>
      <c r="F24" s="531"/>
      <c r="G24" s="531"/>
      <c r="H24" s="531">
        <f t="shared" si="4"/>
        <v>2198</v>
      </c>
      <c r="I24" s="531">
        <f t="shared" si="4"/>
        <v>0</v>
      </c>
      <c r="J24" s="531"/>
      <c r="K24" s="1157"/>
    </row>
    <row r="25" spans="1:11" ht="12.75" customHeight="1" x14ac:dyDescent="0.2">
      <c r="A25" s="1175"/>
      <c r="B25" s="1160"/>
      <c r="C25" s="636">
        <v>2262</v>
      </c>
      <c r="D25" s="579">
        <v>2000</v>
      </c>
      <c r="E25" s="531"/>
      <c r="F25" s="531"/>
      <c r="G25" s="531"/>
      <c r="H25" s="531">
        <f t="shared" si="4"/>
        <v>2000</v>
      </c>
      <c r="I25" s="531">
        <f t="shared" si="4"/>
        <v>0</v>
      </c>
      <c r="J25" s="531"/>
      <c r="K25" s="1156"/>
    </row>
    <row r="26" spans="1:11" s="453" customFormat="1" ht="12" customHeight="1" x14ac:dyDescent="0.2">
      <c r="A26" s="1166">
        <v>1.2</v>
      </c>
      <c r="B26" s="1161" t="s">
        <v>753</v>
      </c>
      <c r="C26" s="638"/>
      <c r="D26" s="633">
        <f>SUM(D27:D29)</f>
        <v>2900</v>
      </c>
      <c r="E26" s="633">
        <f t="shared" ref="E26:I26" si="6">SUM(E27:E29)</f>
        <v>0</v>
      </c>
      <c r="F26" s="633">
        <f t="shared" si="6"/>
        <v>0</v>
      </c>
      <c r="G26" s="633">
        <f t="shared" si="6"/>
        <v>0</v>
      </c>
      <c r="H26" s="633">
        <f t="shared" si="6"/>
        <v>2900</v>
      </c>
      <c r="I26" s="633">
        <f t="shared" si="6"/>
        <v>0</v>
      </c>
      <c r="J26" s="543"/>
      <c r="K26" s="1155" t="s">
        <v>754</v>
      </c>
    </row>
    <row r="27" spans="1:11" s="453" customFormat="1" ht="12.75" customHeight="1" x14ac:dyDescent="0.2">
      <c r="A27" s="1167"/>
      <c r="B27" s="1162"/>
      <c r="C27" s="639">
        <v>2341</v>
      </c>
      <c r="D27" s="579">
        <v>200</v>
      </c>
      <c r="E27" s="543"/>
      <c r="F27" s="543"/>
      <c r="G27" s="543"/>
      <c r="H27" s="531">
        <f t="shared" si="4"/>
        <v>200</v>
      </c>
      <c r="I27" s="531">
        <f t="shared" si="4"/>
        <v>0</v>
      </c>
      <c r="J27" s="543"/>
      <c r="K27" s="1157"/>
    </row>
    <row r="28" spans="1:11" s="453" customFormat="1" ht="12.75" customHeight="1" x14ac:dyDescent="0.2">
      <c r="A28" s="1167"/>
      <c r="B28" s="1162"/>
      <c r="C28" s="639">
        <v>2361</v>
      </c>
      <c r="D28" s="640">
        <v>1200</v>
      </c>
      <c r="E28" s="504"/>
      <c r="F28" s="504"/>
      <c r="G28" s="504"/>
      <c r="H28" s="531">
        <f t="shared" si="4"/>
        <v>1200</v>
      </c>
      <c r="I28" s="531">
        <f t="shared" si="4"/>
        <v>0</v>
      </c>
      <c r="J28" s="504"/>
      <c r="K28" s="1157"/>
    </row>
    <row r="29" spans="1:11" s="453" customFormat="1" ht="12.75" customHeight="1" x14ac:dyDescent="0.2">
      <c r="A29" s="1168"/>
      <c r="B29" s="1163"/>
      <c r="C29" s="636">
        <v>2370</v>
      </c>
      <c r="D29" s="640">
        <f>200+500+800</f>
        <v>1500</v>
      </c>
      <c r="E29" s="545"/>
      <c r="F29" s="545"/>
      <c r="G29" s="545"/>
      <c r="H29" s="531">
        <f t="shared" si="4"/>
        <v>1500</v>
      </c>
      <c r="I29" s="531">
        <f t="shared" si="4"/>
        <v>0</v>
      </c>
      <c r="J29" s="545"/>
      <c r="K29" s="1156"/>
    </row>
    <row r="30" spans="1:11" s="453" customFormat="1" x14ac:dyDescent="0.2">
      <c r="A30" s="988" t="s">
        <v>414</v>
      </c>
      <c r="B30" s="1161" t="s">
        <v>755</v>
      </c>
      <c r="C30" s="561"/>
      <c r="D30" s="633">
        <f>SUM(D31)</f>
        <v>2800</v>
      </c>
      <c r="E30" s="633">
        <f t="shared" ref="E30:I30" si="7">SUM(E31)</f>
        <v>0</v>
      </c>
      <c r="F30" s="633">
        <f t="shared" si="7"/>
        <v>0</v>
      </c>
      <c r="G30" s="633">
        <f t="shared" si="7"/>
        <v>0</v>
      </c>
      <c r="H30" s="633">
        <f t="shared" si="7"/>
        <v>2800</v>
      </c>
      <c r="I30" s="633">
        <f t="shared" si="7"/>
        <v>0</v>
      </c>
      <c r="J30" s="535"/>
      <c r="K30" s="1169" t="s">
        <v>756</v>
      </c>
    </row>
    <row r="31" spans="1:11" s="453" customFormat="1" ht="12.75" customHeight="1" x14ac:dyDescent="0.2">
      <c r="A31" s="990"/>
      <c r="B31" s="1163"/>
      <c r="C31" s="641">
        <v>2363</v>
      </c>
      <c r="D31" s="642">
        <v>2800</v>
      </c>
      <c r="E31" s="531"/>
      <c r="F31" s="531"/>
      <c r="G31" s="531"/>
      <c r="H31" s="531">
        <f t="shared" si="4"/>
        <v>2800</v>
      </c>
      <c r="I31" s="531">
        <f t="shared" si="4"/>
        <v>0</v>
      </c>
      <c r="J31" s="531"/>
      <c r="K31" s="1170"/>
    </row>
    <row r="32" spans="1:11" s="453" customFormat="1" ht="12.75" customHeight="1" x14ac:dyDescent="0.2">
      <c r="A32" s="1165" t="s">
        <v>757</v>
      </c>
      <c r="B32" s="1149" t="s">
        <v>758</v>
      </c>
      <c r="C32" s="643"/>
      <c r="D32" s="633">
        <f>SUM(D33:D38)</f>
        <v>12310</v>
      </c>
      <c r="E32" s="633">
        <f t="shared" ref="E32:I32" si="8">SUM(E33:E38)</f>
        <v>0</v>
      </c>
      <c r="F32" s="633">
        <f t="shared" si="8"/>
        <v>0</v>
      </c>
      <c r="G32" s="633">
        <f t="shared" si="8"/>
        <v>0</v>
      </c>
      <c r="H32" s="633">
        <f t="shared" si="8"/>
        <v>12310</v>
      </c>
      <c r="I32" s="633">
        <f t="shared" si="8"/>
        <v>0</v>
      </c>
      <c r="J32" s="531"/>
      <c r="K32" s="969" t="s">
        <v>756</v>
      </c>
    </row>
    <row r="33" spans="1:11" s="453" customFormat="1" ht="12.75" customHeight="1" x14ac:dyDescent="0.2">
      <c r="A33" s="1165"/>
      <c r="B33" s="1150"/>
      <c r="C33" s="641">
        <v>2111</v>
      </c>
      <c r="D33" s="642">
        <v>360</v>
      </c>
      <c r="E33" s="531"/>
      <c r="F33" s="531"/>
      <c r="G33" s="531"/>
      <c r="H33" s="531">
        <f t="shared" ref="H33:I57" si="9">D33+F33</f>
        <v>360</v>
      </c>
      <c r="I33" s="531">
        <f t="shared" si="9"/>
        <v>0</v>
      </c>
      <c r="J33" s="531"/>
      <c r="K33" s="970"/>
    </row>
    <row r="34" spans="1:11" s="453" customFormat="1" ht="12.75" customHeight="1" x14ac:dyDescent="0.2">
      <c r="A34" s="1165"/>
      <c r="B34" s="1150"/>
      <c r="C34" s="641">
        <v>2261</v>
      </c>
      <c r="D34" s="642">
        <v>5900</v>
      </c>
      <c r="E34" s="531"/>
      <c r="F34" s="531"/>
      <c r="G34" s="531"/>
      <c r="H34" s="531">
        <f t="shared" si="9"/>
        <v>5900</v>
      </c>
      <c r="I34" s="531">
        <f t="shared" si="9"/>
        <v>0</v>
      </c>
      <c r="J34" s="531"/>
      <c r="K34" s="970"/>
    </row>
    <row r="35" spans="1:11" s="453" customFormat="1" ht="12.75" customHeight="1" x14ac:dyDescent="0.2">
      <c r="A35" s="1165"/>
      <c r="B35" s="1150"/>
      <c r="C35" s="641">
        <v>2262</v>
      </c>
      <c r="D35" s="642">
        <v>1400</v>
      </c>
      <c r="E35" s="531"/>
      <c r="F35" s="531"/>
      <c r="G35" s="531"/>
      <c r="H35" s="531">
        <f t="shared" si="9"/>
        <v>1400</v>
      </c>
      <c r="I35" s="531">
        <f t="shared" si="9"/>
        <v>0</v>
      </c>
      <c r="J35" s="531"/>
      <c r="K35" s="970"/>
    </row>
    <row r="36" spans="1:11" s="453" customFormat="1" ht="12.75" customHeight="1" x14ac:dyDescent="0.2">
      <c r="A36" s="1165"/>
      <c r="B36" s="1150"/>
      <c r="C36" s="641">
        <v>2279</v>
      </c>
      <c r="D36" s="642">
        <v>300</v>
      </c>
      <c r="E36" s="531"/>
      <c r="F36" s="531"/>
      <c r="G36" s="531"/>
      <c r="H36" s="531">
        <f t="shared" si="9"/>
        <v>300</v>
      </c>
      <c r="I36" s="531">
        <f t="shared" si="9"/>
        <v>0</v>
      </c>
      <c r="J36" s="531"/>
      <c r="K36" s="970"/>
    </row>
    <row r="37" spans="1:11" s="453" customFormat="1" ht="12.75" customHeight="1" x14ac:dyDescent="0.2">
      <c r="A37" s="1165"/>
      <c r="B37" s="1150"/>
      <c r="C37" s="641">
        <v>2341</v>
      </c>
      <c r="D37" s="642">
        <v>150</v>
      </c>
      <c r="E37" s="531"/>
      <c r="F37" s="531"/>
      <c r="G37" s="531"/>
      <c r="H37" s="531">
        <f t="shared" si="9"/>
        <v>150</v>
      </c>
      <c r="I37" s="531">
        <f t="shared" si="9"/>
        <v>0</v>
      </c>
      <c r="J37" s="531"/>
      <c r="K37" s="970"/>
    </row>
    <row r="38" spans="1:11" s="453" customFormat="1" ht="12.75" customHeight="1" x14ac:dyDescent="0.2">
      <c r="A38" s="1165"/>
      <c r="B38" s="1150"/>
      <c r="C38" s="641">
        <v>2363</v>
      </c>
      <c r="D38" s="642">
        <v>4200</v>
      </c>
      <c r="E38" s="531"/>
      <c r="F38" s="531"/>
      <c r="G38" s="531"/>
      <c r="H38" s="531">
        <f t="shared" si="9"/>
        <v>4200</v>
      </c>
      <c r="I38" s="531">
        <f t="shared" si="9"/>
        <v>0</v>
      </c>
      <c r="J38" s="531"/>
      <c r="K38" s="971"/>
    </row>
    <row r="39" spans="1:11" s="453" customFormat="1" ht="12.75" customHeight="1" x14ac:dyDescent="0.2">
      <c r="A39" s="644">
        <v>2</v>
      </c>
      <c r="B39" s="599" t="s">
        <v>759</v>
      </c>
      <c r="C39" s="632"/>
      <c r="D39" s="633">
        <f>SUM(D40,D44,D47)</f>
        <v>6106</v>
      </c>
      <c r="E39" s="633">
        <f t="shared" ref="E39:I39" si="10">SUM(E40,E44,E47)</f>
        <v>0</v>
      </c>
      <c r="F39" s="633">
        <f t="shared" si="10"/>
        <v>0</v>
      </c>
      <c r="G39" s="633">
        <f t="shared" si="10"/>
        <v>0</v>
      </c>
      <c r="H39" s="633">
        <f t="shared" si="10"/>
        <v>6106</v>
      </c>
      <c r="I39" s="633">
        <f t="shared" si="10"/>
        <v>0</v>
      </c>
      <c r="J39" s="531"/>
      <c r="K39" s="531"/>
    </row>
    <row r="40" spans="1:11" s="453" customFormat="1" ht="12.75" customHeight="1" x14ac:dyDescent="0.2">
      <c r="A40" s="1139">
        <v>2.1</v>
      </c>
      <c r="B40" s="1158" t="s">
        <v>746</v>
      </c>
      <c r="C40" s="645"/>
      <c r="D40" s="633">
        <f>SUM(D41:D43)</f>
        <v>3800</v>
      </c>
      <c r="E40" s="633">
        <f t="shared" ref="E40:I40" si="11">SUM(E41:E43)</f>
        <v>0</v>
      </c>
      <c r="F40" s="633">
        <f t="shared" si="11"/>
        <v>0</v>
      </c>
      <c r="G40" s="633">
        <f t="shared" si="11"/>
        <v>0</v>
      </c>
      <c r="H40" s="633">
        <f t="shared" si="11"/>
        <v>3800</v>
      </c>
      <c r="I40" s="633">
        <f t="shared" si="11"/>
        <v>0</v>
      </c>
      <c r="J40" s="531"/>
      <c r="K40" s="969" t="s">
        <v>749</v>
      </c>
    </row>
    <row r="41" spans="1:11" s="453" customFormat="1" ht="12.75" customHeight="1" x14ac:dyDescent="0.2">
      <c r="A41" s="1140"/>
      <c r="B41" s="1159"/>
      <c r="C41" s="636">
        <v>2261</v>
      </c>
      <c r="D41" s="579">
        <v>1200</v>
      </c>
      <c r="E41" s="531"/>
      <c r="F41" s="531"/>
      <c r="G41" s="531"/>
      <c r="H41" s="531">
        <f t="shared" si="9"/>
        <v>1200</v>
      </c>
      <c r="I41" s="531">
        <f t="shared" si="9"/>
        <v>0</v>
      </c>
      <c r="J41" s="531"/>
      <c r="K41" s="970"/>
    </row>
    <row r="42" spans="1:11" s="453" customFormat="1" ht="12.75" customHeight="1" x14ac:dyDescent="0.2">
      <c r="A42" s="1140"/>
      <c r="B42" s="1159"/>
      <c r="C42" s="636">
        <v>2279</v>
      </c>
      <c r="D42" s="579">
        <v>1550</v>
      </c>
      <c r="E42" s="531"/>
      <c r="F42" s="531"/>
      <c r="G42" s="531"/>
      <c r="H42" s="531">
        <f t="shared" si="9"/>
        <v>1550</v>
      </c>
      <c r="I42" s="531">
        <f t="shared" si="9"/>
        <v>0</v>
      </c>
      <c r="J42" s="531"/>
      <c r="K42" s="970"/>
    </row>
    <row r="43" spans="1:11" s="453" customFormat="1" ht="12.75" customHeight="1" x14ac:dyDescent="0.2">
      <c r="A43" s="1141"/>
      <c r="B43" s="1160"/>
      <c r="C43" s="636">
        <v>2363</v>
      </c>
      <c r="D43" s="579">
        <v>1050</v>
      </c>
      <c r="E43" s="531"/>
      <c r="F43" s="531"/>
      <c r="G43" s="531"/>
      <c r="H43" s="531">
        <f t="shared" si="9"/>
        <v>1050</v>
      </c>
      <c r="I43" s="531">
        <f t="shared" si="9"/>
        <v>0</v>
      </c>
      <c r="J43" s="531"/>
      <c r="K43" s="971"/>
    </row>
    <row r="44" spans="1:11" s="453" customFormat="1" ht="12.75" customHeight="1" x14ac:dyDescent="0.2">
      <c r="A44" s="1139">
        <v>2.2000000000000002</v>
      </c>
      <c r="B44" s="1161" t="s">
        <v>760</v>
      </c>
      <c r="C44" s="632"/>
      <c r="D44" s="633">
        <f>SUM(D45:D46)</f>
        <v>721</v>
      </c>
      <c r="E44" s="633">
        <f t="shared" ref="E44:I44" si="12">SUM(E45:E46)</f>
        <v>0</v>
      </c>
      <c r="F44" s="633">
        <f t="shared" si="12"/>
        <v>0</v>
      </c>
      <c r="G44" s="633">
        <f t="shared" si="12"/>
        <v>0</v>
      </c>
      <c r="H44" s="633">
        <f t="shared" si="12"/>
        <v>721</v>
      </c>
      <c r="I44" s="633">
        <f t="shared" si="12"/>
        <v>0</v>
      </c>
      <c r="J44" s="531"/>
      <c r="K44" s="1155" t="s">
        <v>754</v>
      </c>
    </row>
    <row r="45" spans="1:11" s="453" customFormat="1" ht="12.75" customHeight="1" x14ac:dyDescent="0.2">
      <c r="A45" s="1140"/>
      <c r="B45" s="1162"/>
      <c r="C45" s="639">
        <v>2312</v>
      </c>
      <c r="D45" s="579">
        <v>181</v>
      </c>
      <c r="E45" s="531"/>
      <c r="F45" s="531"/>
      <c r="G45" s="531"/>
      <c r="H45" s="531">
        <f t="shared" si="9"/>
        <v>181</v>
      </c>
      <c r="I45" s="531">
        <f t="shared" si="9"/>
        <v>0</v>
      </c>
      <c r="J45" s="531"/>
      <c r="K45" s="1157"/>
    </row>
    <row r="46" spans="1:11" s="453" customFormat="1" ht="12.75" customHeight="1" x14ac:dyDescent="0.2">
      <c r="A46" s="1141"/>
      <c r="B46" s="1163"/>
      <c r="C46" s="646">
        <v>5239</v>
      </c>
      <c r="D46" s="640">
        <v>540</v>
      </c>
      <c r="E46" s="531"/>
      <c r="F46" s="531"/>
      <c r="G46" s="531"/>
      <c r="H46" s="531">
        <f t="shared" si="9"/>
        <v>540</v>
      </c>
      <c r="I46" s="531">
        <f t="shared" si="9"/>
        <v>0</v>
      </c>
      <c r="J46" s="531"/>
      <c r="K46" s="1156"/>
    </row>
    <row r="47" spans="1:11" s="453" customFormat="1" ht="12.75" customHeight="1" x14ac:dyDescent="0.2">
      <c r="A47" s="1164">
        <v>2.2999999999999998</v>
      </c>
      <c r="B47" s="1158" t="s">
        <v>761</v>
      </c>
      <c r="C47" s="647"/>
      <c r="D47" s="633">
        <f>SUM(D48:D50)</f>
        <v>1585</v>
      </c>
      <c r="E47" s="633">
        <f t="shared" ref="E47:I47" si="13">SUM(E48:E50)</f>
        <v>0</v>
      </c>
      <c r="F47" s="633">
        <f t="shared" si="13"/>
        <v>0</v>
      </c>
      <c r="G47" s="633">
        <f t="shared" si="13"/>
        <v>0</v>
      </c>
      <c r="H47" s="633">
        <f t="shared" si="13"/>
        <v>1585</v>
      </c>
      <c r="I47" s="633">
        <f t="shared" si="13"/>
        <v>0</v>
      </c>
      <c r="J47" s="531"/>
      <c r="K47" s="1155" t="s">
        <v>754</v>
      </c>
    </row>
    <row r="48" spans="1:11" s="453" customFormat="1" ht="12.75" customHeight="1" x14ac:dyDescent="0.2">
      <c r="A48" s="1164"/>
      <c r="B48" s="1159"/>
      <c r="C48" s="636">
        <v>2242</v>
      </c>
      <c r="D48" s="640">
        <v>120</v>
      </c>
      <c r="E48" s="531"/>
      <c r="F48" s="531"/>
      <c r="G48" s="531"/>
      <c r="H48" s="531">
        <f t="shared" si="9"/>
        <v>120</v>
      </c>
      <c r="I48" s="531">
        <f t="shared" si="9"/>
        <v>0</v>
      </c>
      <c r="J48" s="531"/>
      <c r="K48" s="1157"/>
    </row>
    <row r="49" spans="1:11" s="453" customFormat="1" ht="12.75" customHeight="1" x14ac:dyDescent="0.2">
      <c r="A49" s="1164"/>
      <c r="B49" s="1159"/>
      <c r="C49" s="636">
        <v>2322</v>
      </c>
      <c r="D49" s="640">
        <v>1365</v>
      </c>
      <c r="E49" s="531"/>
      <c r="F49" s="531"/>
      <c r="G49" s="531"/>
      <c r="H49" s="531">
        <f t="shared" si="9"/>
        <v>1365</v>
      </c>
      <c r="I49" s="531">
        <f t="shared" si="9"/>
        <v>0</v>
      </c>
      <c r="J49" s="531"/>
      <c r="K49" s="1157"/>
    </row>
    <row r="50" spans="1:11" s="453" customFormat="1" ht="12.75" customHeight="1" x14ac:dyDescent="0.2">
      <c r="A50" s="1164"/>
      <c r="B50" s="1160"/>
      <c r="C50" s="639">
        <v>2354</v>
      </c>
      <c r="D50" s="640">
        <v>100</v>
      </c>
      <c r="E50" s="531"/>
      <c r="F50" s="531"/>
      <c r="G50" s="531"/>
      <c r="H50" s="531">
        <f t="shared" si="9"/>
        <v>100</v>
      </c>
      <c r="I50" s="531">
        <f t="shared" si="9"/>
        <v>0</v>
      </c>
      <c r="J50" s="531"/>
      <c r="K50" s="1156"/>
    </row>
    <row r="51" spans="1:11" s="453" customFormat="1" ht="12.75" customHeight="1" x14ac:dyDescent="0.2">
      <c r="A51" s="631">
        <v>3</v>
      </c>
      <c r="B51" s="599" t="s">
        <v>762</v>
      </c>
      <c r="C51" s="632"/>
      <c r="D51" s="633">
        <f>SUM(D52,D55,D58)</f>
        <v>5903</v>
      </c>
      <c r="E51" s="633">
        <f t="shared" ref="E51:I51" si="14">SUM(E52,E55,E58)</f>
        <v>0</v>
      </c>
      <c r="F51" s="633">
        <f t="shared" si="14"/>
        <v>0</v>
      </c>
      <c r="G51" s="633">
        <f t="shared" si="14"/>
        <v>0</v>
      </c>
      <c r="H51" s="633">
        <f t="shared" si="14"/>
        <v>5903</v>
      </c>
      <c r="I51" s="633">
        <f t="shared" si="14"/>
        <v>0</v>
      </c>
      <c r="J51" s="531"/>
      <c r="K51" s="531"/>
    </row>
    <row r="52" spans="1:11" s="453" customFormat="1" ht="12.75" customHeight="1" x14ac:dyDescent="0.2">
      <c r="A52" s="1139">
        <v>3.1</v>
      </c>
      <c r="B52" s="1158" t="s">
        <v>763</v>
      </c>
      <c r="C52" s="648"/>
      <c r="D52" s="633">
        <f>SUM(D53:D54)</f>
        <v>1540</v>
      </c>
      <c r="E52" s="633">
        <f t="shared" ref="E52:I52" si="15">SUM(E53:E54)</f>
        <v>0</v>
      </c>
      <c r="F52" s="633">
        <f t="shared" si="15"/>
        <v>0</v>
      </c>
      <c r="G52" s="633">
        <f t="shared" si="15"/>
        <v>0</v>
      </c>
      <c r="H52" s="633">
        <f t="shared" si="15"/>
        <v>1540</v>
      </c>
      <c r="I52" s="633">
        <f t="shared" si="15"/>
        <v>0</v>
      </c>
      <c r="J52" s="531"/>
      <c r="K52" s="969" t="s">
        <v>749</v>
      </c>
    </row>
    <row r="53" spans="1:11" s="453" customFormat="1" ht="12.75" customHeight="1" x14ac:dyDescent="0.2">
      <c r="A53" s="1140"/>
      <c r="B53" s="1159"/>
      <c r="C53" s="636">
        <v>2363</v>
      </c>
      <c r="D53" s="579">
        <v>140</v>
      </c>
      <c r="E53" s="531"/>
      <c r="F53" s="531"/>
      <c r="G53" s="531"/>
      <c r="H53" s="531">
        <f t="shared" si="9"/>
        <v>140</v>
      </c>
      <c r="I53" s="531">
        <f t="shared" si="9"/>
        <v>0</v>
      </c>
      <c r="J53" s="531"/>
      <c r="K53" s="970"/>
    </row>
    <row r="54" spans="1:11" s="453" customFormat="1" ht="12.75" customHeight="1" x14ac:dyDescent="0.2">
      <c r="A54" s="1141"/>
      <c r="B54" s="1160"/>
      <c r="C54" s="636">
        <v>2279</v>
      </c>
      <c r="D54" s="579">
        <v>1400</v>
      </c>
      <c r="E54" s="531"/>
      <c r="F54" s="531"/>
      <c r="G54" s="531"/>
      <c r="H54" s="531">
        <f t="shared" si="9"/>
        <v>1400</v>
      </c>
      <c r="I54" s="531">
        <f t="shared" si="9"/>
        <v>0</v>
      </c>
      <c r="J54" s="531"/>
      <c r="K54" s="971"/>
    </row>
    <row r="55" spans="1:11" s="453" customFormat="1" ht="12.75" customHeight="1" x14ac:dyDescent="0.2">
      <c r="A55" s="1139">
        <v>3.2</v>
      </c>
      <c r="B55" s="1161" t="s">
        <v>764</v>
      </c>
      <c r="C55" s="649"/>
      <c r="D55" s="633">
        <f>SUM(D56:D57)</f>
        <v>410</v>
      </c>
      <c r="E55" s="633">
        <f t="shared" ref="E55:H55" si="16">SUM(E56:E57)</f>
        <v>0</v>
      </c>
      <c r="F55" s="633">
        <f t="shared" si="16"/>
        <v>0</v>
      </c>
      <c r="G55" s="633">
        <f t="shared" si="16"/>
        <v>0</v>
      </c>
      <c r="H55" s="633">
        <f t="shared" si="16"/>
        <v>410</v>
      </c>
      <c r="I55" s="633">
        <f>SUM(I56:I57)</f>
        <v>0</v>
      </c>
      <c r="J55" s="531"/>
      <c r="K55" s="1155" t="s">
        <v>754</v>
      </c>
    </row>
    <row r="56" spans="1:11" s="453" customFormat="1" ht="12.75" customHeight="1" x14ac:dyDescent="0.2">
      <c r="A56" s="1140"/>
      <c r="B56" s="1162"/>
      <c r="C56" s="636">
        <v>2341</v>
      </c>
      <c r="D56" s="579">
        <v>50</v>
      </c>
      <c r="E56" s="531"/>
      <c r="F56" s="531"/>
      <c r="G56" s="531"/>
      <c r="H56" s="531">
        <f t="shared" si="9"/>
        <v>50</v>
      </c>
      <c r="I56" s="531">
        <f t="shared" si="9"/>
        <v>0</v>
      </c>
      <c r="J56" s="531"/>
      <c r="K56" s="1157"/>
    </row>
    <row r="57" spans="1:11" s="453" customFormat="1" ht="12.75" customHeight="1" x14ac:dyDescent="0.2">
      <c r="A57" s="1141"/>
      <c r="B57" s="1163"/>
      <c r="C57" s="639">
        <v>2370</v>
      </c>
      <c r="D57" s="640">
        <v>360</v>
      </c>
      <c r="E57" s="531"/>
      <c r="F57" s="531"/>
      <c r="G57" s="531"/>
      <c r="H57" s="531">
        <f t="shared" si="9"/>
        <v>360</v>
      </c>
      <c r="I57" s="531">
        <f t="shared" si="9"/>
        <v>0</v>
      </c>
      <c r="J57" s="531"/>
      <c r="K57" s="1156"/>
    </row>
    <row r="58" spans="1:11" s="453" customFormat="1" ht="12.75" customHeight="1" x14ac:dyDescent="0.2">
      <c r="A58" s="988" t="s">
        <v>635</v>
      </c>
      <c r="B58" s="1161" t="s">
        <v>755</v>
      </c>
      <c r="C58" s="561"/>
      <c r="D58" s="633">
        <f>SUM(D59:D60)</f>
        <v>3953</v>
      </c>
      <c r="E58" s="633">
        <f t="shared" ref="E58:I58" si="17">SUM(E59:E60)</f>
        <v>0</v>
      </c>
      <c r="F58" s="633">
        <f t="shared" si="17"/>
        <v>0</v>
      </c>
      <c r="G58" s="633">
        <f t="shared" si="17"/>
        <v>0</v>
      </c>
      <c r="H58" s="633">
        <f t="shared" si="17"/>
        <v>3953</v>
      </c>
      <c r="I58" s="633">
        <f t="shared" si="17"/>
        <v>0</v>
      </c>
      <c r="J58" s="531"/>
      <c r="K58" s="969" t="s">
        <v>756</v>
      </c>
    </row>
    <row r="59" spans="1:11" s="453" customFormat="1" ht="12.75" customHeight="1" x14ac:dyDescent="0.2">
      <c r="A59" s="989"/>
      <c r="B59" s="1162"/>
      <c r="C59" s="500">
        <v>2363</v>
      </c>
      <c r="D59" s="650">
        <v>1103</v>
      </c>
      <c r="E59" s="531"/>
      <c r="F59" s="531"/>
      <c r="G59" s="531"/>
      <c r="H59" s="531">
        <f t="shared" ref="H59:I131" si="18">D59+F59</f>
        <v>1103</v>
      </c>
      <c r="I59" s="531">
        <f t="shared" si="18"/>
        <v>0</v>
      </c>
      <c r="J59" s="531"/>
      <c r="K59" s="970"/>
    </row>
    <row r="60" spans="1:11" s="453" customFormat="1" ht="12.75" customHeight="1" x14ac:dyDescent="0.2">
      <c r="A60" s="990"/>
      <c r="B60" s="1163"/>
      <c r="C60" s="651">
        <v>2261</v>
      </c>
      <c r="D60" s="650">
        <v>2850</v>
      </c>
      <c r="E60" s="531"/>
      <c r="F60" s="531"/>
      <c r="G60" s="531"/>
      <c r="H60" s="531">
        <f t="shared" si="18"/>
        <v>2850</v>
      </c>
      <c r="I60" s="531">
        <f t="shared" si="18"/>
        <v>0</v>
      </c>
      <c r="J60" s="531"/>
      <c r="K60" s="971"/>
    </row>
    <row r="61" spans="1:11" s="453" customFormat="1" ht="12.75" customHeight="1" x14ac:dyDescent="0.2">
      <c r="A61" s="631">
        <v>4</v>
      </c>
      <c r="B61" s="599" t="s">
        <v>765</v>
      </c>
      <c r="C61" s="632"/>
      <c r="D61" s="651">
        <f>SUM(D62,D65)</f>
        <v>930</v>
      </c>
      <c r="E61" s="651">
        <f t="shared" ref="E61:I61" si="19">SUM(E62,E65)</f>
        <v>0</v>
      </c>
      <c r="F61" s="651">
        <f t="shared" si="19"/>
        <v>0</v>
      </c>
      <c r="G61" s="651">
        <f t="shared" si="19"/>
        <v>0</v>
      </c>
      <c r="H61" s="651">
        <f t="shared" si="19"/>
        <v>930</v>
      </c>
      <c r="I61" s="651">
        <f t="shared" si="19"/>
        <v>0</v>
      </c>
      <c r="J61" s="531"/>
      <c r="K61" s="531"/>
    </row>
    <row r="62" spans="1:11" s="453" customFormat="1" ht="12.75" customHeight="1" x14ac:dyDescent="0.2">
      <c r="A62" s="1139">
        <v>4.0999999999999996</v>
      </c>
      <c r="B62" s="1158" t="s">
        <v>763</v>
      </c>
      <c r="C62" s="652"/>
      <c r="D62" s="651">
        <f>SUM(D63:D64)</f>
        <v>370</v>
      </c>
      <c r="E62" s="651">
        <f t="shared" ref="E62:I62" si="20">SUM(E63:E64)</f>
        <v>0</v>
      </c>
      <c r="F62" s="651">
        <f t="shared" si="20"/>
        <v>0</v>
      </c>
      <c r="G62" s="651">
        <f t="shared" si="20"/>
        <v>0</v>
      </c>
      <c r="H62" s="651">
        <f t="shared" si="20"/>
        <v>370</v>
      </c>
      <c r="I62" s="651">
        <f t="shared" si="20"/>
        <v>0</v>
      </c>
      <c r="J62" s="531"/>
      <c r="K62" s="969" t="s">
        <v>749</v>
      </c>
    </row>
    <row r="63" spans="1:11" s="453" customFormat="1" ht="12.75" customHeight="1" x14ac:dyDescent="0.2">
      <c r="A63" s="1140"/>
      <c r="B63" s="1159"/>
      <c r="C63" s="636">
        <v>2261</v>
      </c>
      <c r="D63" s="579">
        <v>160</v>
      </c>
      <c r="E63" s="531"/>
      <c r="F63" s="531"/>
      <c r="G63" s="531"/>
      <c r="H63" s="531">
        <f t="shared" si="18"/>
        <v>160</v>
      </c>
      <c r="I63" s="531">
        <f t="shared" si="18"/>
        <v>0</v>
      </c>
      <c r="J63" s="531"/>
      <c r="K63" s="970"/>
    </row>
    <row r="64" spans="1:11" s="453" customFormat="1" ht="12.75" customHeight="1" x14ac:dyDescent="0.2">
      <c r="A64" s="1141"/>
      <c r="B64" s="1160"/>
      <c r="C64" s="636">
        <v>2363</v>
      </c>
      <c r="D64" s="579">
        <v>210</v>
      </c>
      <c r="E64" s="531"/>
      <c r="F64" s="531"/>
      <c r="G64" s="531"/>
      <c r="H64" s="531">
        <f t="shared" si="18"/>
        <v>210</v>
      </c>
      <c r="I64" s="531">
        <f t="shared" si="18"/>
        <v>0</v>
      </c>
      <c r="J64" s="531"/>
      <c r="K64" s="971"/>
    </row>
    <row r="65" spans="1:11" s="453" customFormat="1" ht="12.75" customHeight="1" x14ac:dyDescent="0.2">
      <c r="A65" s="1139">
        <v>4.2</v>
      </c>
      <c r="B65" s="1161" t="s">
        <v>766</v>
      </c>
      <c r="C65" s="649"/>
      <c r="D65" s="651">
        <f>SUM(D66)</f>
        <v>560</v>
      </c>
      <c r="E65" s="651">
        <f t="shared" ref="E65:I65" si="21">SUM(E66)</f>
        <v>0</v>
      </c>
      <c r="F65" s="651">
        <f t="shared" si="21"/>
        <v>0</v>
      </c>
      <c r="G65" s="651">
        <f t="shared" si="21"/>
        <v>0</v>
      </c>
      <c r="H65" s="651">
        <f t="shared" si="21"/>
        <v>560</v>
      </c>
      <c r="I65" s="651">
        <f t="shared" si="21"/>
        <v>0</v>
      </c>
      <c r="J65" s="531"/>
      <c r="K65" s="1155" t="s">
        <v>754</v>
      </c>
    </row>
    <row r="66" spans="1:11" s="453" customFormat="1" ht="12.75" customHeight="1" x14ac:dyDescent="0.2">
      <c r="A66" s="1141"/>
      <c r="B66" s="1163"/>
      <c r="C66" s="636">
        <v>2370</v>
      </c>
      <c r="D66" s="640">
        <v>560</v>
      </c>
      <c r="E66" s="531"/>
      <c r="F66" s="531"/>
      <c r="G66" s="531"/>
      <c r="H66" s="531">
        <f t="shared" si="18"/>
        <v>560</v>
      </c>
      <c r="I66" s="531">
        <f t="shared" si="18"/>
        <v>0</v>
      </c>
      <c r="J66" s="531"/>
      <c r="K66" s="1156"/>
    </row>
    <row r="67" spans="1:11" s="453" customFormat="1" ht="12.75" customHeight="1" x14ac:dyDescent="0.2">
      <c r="A67" s="631">
        <v>5</v>
      </c>
      <c r="B67" s="599" t="s">
        <v>767</v>
      </c>
      <c r="C67" s="649"/>
      <c r="D67" s="651">
        <f>SUM(D68,D72,D75)</f>
        <v>15680</v>
      </c>
      <c r="E67" s="651">
        <f t="shared" ref="E67:I67" si="22">SUM(E68,E72,E75)</f>
        <v>2450</v>
      </c>
      <c r="F67" s="651">
        <f t="shared" si="22"/>
        <v>0</v>
      </c>
      <c r="G67" s="651">
        <f t="shared" si="22"/>
        <v>0</v>
      </c>
      <c r="H67" s="651">
        <f t="shared" si="22"/>
        <v>15680</v>
      </c>
      <c r="I67" s="651">
        <f t="shared" si="22"/>
        <v>2450</v>
      </c>
      <c r="J67" s="531"/>
      <c r="K67" s="531"/>
    </row>
    <row r="68" spans="1:11" s="453" customFormat="1" ht="12.75" customHeight="1" x14ac:dyDescent="0.2">
      <c r="A68" s="1139">
        <v>5.0999999999999996</v>
      </c>
      <c r="B68" s="1158" t="s">
        <v>763</v>
      </c>
      <c r="C68" s="653"/>
      <c r="D68" s="651">
        <f>SUM(D69:D71)</f>
        <v>6153</v>
      </c>
      <c r="E68" s="651">
        <f t="shared" ref="E68:I68" si="23">SUM(E69:E71)</f>
        <v>2450</v>
      </c>
      <c r="F68" s="651">
        <f t="shared" si="23"/>
        <v>0</v>
      </c>
      <c r="G68" s="651">
        <f t="shared" si="23"/>
        <v>0</v>
      </c>
      <c r="H68" s="651">
        <f t="shared" si="23"/>
        <v>6153</v>
      </c>
      <c r="I68" s="651">
        <f t="shared" si="23"/>
        <v>2450</v>
      </c>
      <c r="J68" s="531"/>
      <c r="K68" s="969" t="s">
        <v>749</v>
      </c>
    </row>
    <row r="69" spans="1:11" s="453" customFormat="1" ht="12.75" customHeight="1" x14ac:dyDescent="0.2">
      <c r="A69" s="1140"/>
      <c r="B69" s="1159"/>
      <c r="C69" s="636">
        <v>2262</v>
      </c>
      <c r="D69" s="579">
        <v>4000</v>
      </c>
      <c r="E69" s="531">
        <v>2450</v>
      </c>
      <c r="F69" s="531"/>
      <c r="G69" s="531"/>
      <c r="H69" s="531">
        <f t="shared" si="18"/>
        <v>4000</v>
      </c>
      <c r="I69" s="531">
        <f t="shared" si="18"/>
        <v>2450</v>
      </c>
      <c r="J69" s="531"/>
      <c r="K69" s="970"/>
    </row>
    <row r="70" spans="1:11" s="453" customFormat="1" ht="12.75" customHeight="1" x14ac:dyDescent="0.2">
      <c r="A70" s="1140"/>
      <c r="B70" s="1159"/>
      <c r="C70" s="636">
        <v>2279</v>
      </c>
      <c r="D70" s="579">
        <v>1050</v>
      </c>
      <c r="E70" s="531"/>
      <c r="F70" s="531"/>
      <c r="G70" s="531"/>
      <c r="H70" s="531">
        <f t="shared" si="18"/>
        <v>1050</v>
      </c>
      <c r="I70" s="531">
        <f t="shared" si="18"/>
        <v>0</v>
      </c>
      <c r="J70" s="531"/>
      <c r="K70" s="970"/>
    </row>
    <row r="71" spans="1:11" s="453" customFormat="1" ht="12.75" customHeight="1" x14ac:dyDescent="0.2">
      <c r="A71" s="1141"/>
      <c r="B71" s="1160"/>
      <c r="C71" s="636">
        <v>2363</v>
      </c>
      <c r="D71" s="579">
        <v>1103</v>
      </c>
      <c r="E71" s="531"/>
      <c r="F71" s="531"/>
      <c r="G71" s="531"/>
      <c r="H71" s="531">
        <f t="shared" si="18"/>
        <v>1103</v>
      </c>
      <c r="I71" s="531">
        <f t="shared" si="18"/>
        <v>0</v>
      </c>
      <c r="J71" s="531"/>
      <c r="K71" s="971"/>
    </row>
    <row r="72" spans="1:11" s="453" customFormat="1" ht="12.75" customHeight="1" x14ac:dyDescent="0.2">
      <c r="A72" s="1139" t="s">
        <v>432</v>
      </c>
      <c r="B72" s="1158" t="s">
        <v>768</v>
      </c>
      <c r="C72" s="653"/>
      <c r="D72" s="651">
        <f>SUM(D73:D74)</f>
        <v>1800</v>
      </c>
      <c r="E72" s="651">
        <f t="shared" ref="E72:I72" si="24">SUM(E73:E74)</f>
        <v>0</v>
      </c>
      <c r="F72" s="651">
        <f t="shared" si="24"/>
        <v>0</v>
      </c>
      <c r="G72" s="651">
        <f t="shared" si="24"/>
        <v>0</v>
      </c>
      <c r="H72" s="651">
        <f t="shared" si="24"/>
        <v>1800</v>
      </c>
      <c r="I72" s="651">
        <f t="shared" si="24"/>
        <v>0</v>
      </c>
      <c r="J72" s="531"/>
      <c r="K72" s="1155" t="s">
        <v>754</v>
      </c>
    </row>
    <row r="73" spans="1:11" s="453" customFormat="1" ht="12.75" customHeight="1" x14ac:dyDescent="0.2">
      <c r="A73" s="1140"/>
      <c r="B73" s="1159"/>
      <c r="C73" s="639">
        <v>2361</v>
      </c>
      <c r="D73" s="640">
        <v>500</v>
      </c>
      <c r="E73" s="531"/>
      <c r="F73" s="531"/>
      <c r="G73" s="531"/>
      <c r="H73" s="531">
        <f t="shared" si="18"/>
        <v>500</v>
      </c>
      <c r="I73" s="531">
        <f t="shared" si="18"/>
        <v>0</v>
      </c>
      <c r="J73" s="531"/>
      <c r="K73" s="1157"/>
    </row>
    <row r="74" spans="1:11" s="453" customFormat="1" ht="12.75" customHeight="1" x14ac:dyDescent="0.2">
      <c r="A74" s="1140"/>
      <c r="B74" s="1159"/>
      <c r="C74" s="646">
        <v>2370</v>
      </c>
      <c r="D74" s="640">
        <v>1300</v>
      </c>
      <c r="E74" s="531"/>
      <c r="F74" s="531"/>
      <c r="G74" s="531"/>
      <c r="H74" s="531">
        <f t="shared" si="18"/>
        <v>1300</v>
      </c>
      <c r="I74" s="531">
        <f t="shared" si="18"/>
        <v>0</v>
      </c>
      <c r="J74" s="531"/>
      <c r="K74" s="1156"/>
    </row>
    <row r="75" spans="1:11" s="453" customFormat="1" ht="12.75" customHeight="1" x14ac:dyDescent="0.2">
      <c r="A75" s="654" t="s">
        <v>435</v>
      </c>
      <c r="B75" s="655" t="s">
        <v>769</v>
      </c>
      <c r="C75" s="638"/>
      <c r="D75" s="651">
        <f>SUM(D76,D82)</f>
        <v>7727</v>
      </c>
      <c r="E75" s="651">
        <f t="shared" ref="E75:I75" si="25">SUM(E76,E82)</f>
        <v>0</v>
      </c>
      <c r="F75" s="651">
        <f t="shared" si="25"/>
        <v>0</v>
      </c>
      <c r="G75" s="651">
        <f t="shared" si="25"/>
        <v>0</v>
      </c>
      <c r="H75" s="651">
        <f t="shared" si="25"/>
        <v>7727</v>
      </c>
      <c r="I75" s="651">
        <f t="shared" si="25"/>
        <v>0</v>
      </c>
      <c r="J75" s="531"/>
      <c r="K75" s="531"/>
    </row>
    <row r="76" spans="1:11" s="453" customFormat="1" ht="12.75" customHeight="1" x14ac:dyDescent="0.2">
      <c r="A76" s="989" t="s">
        <v>770</v>
      </c>
      <c r="B76" s="1149" t="s">
        <v>755</v>
      </c>
      <c r="C76" s="656"/>
      <c r="D76" s="651">
        <f>SUM(D77:D81)</f>
        <v>2000</v>
      </c>
      <c r="E76" s="651">
        <f t="shared" ref="E76:I76" si="26">SUM(E77:E81)</f>
        <v>0</v>
      </c>
      <c r="F76" s="651">
        <f t="shared" si="26"/>
        <v>0</v>
      </c>
      <c r="G76" s="651">
        <f t="shared" si="26"/>
        <v>0</v>
      </c>
      <c r="H76" s="651">
        <f t="shared" si="26"/>
        <v>2000</v>
      </c>
      <c r="I76" s="651">
        <f t="shared" si="26"/>
        <v>0</v>
      </c>
      <c r="J76" s="531"/>
      <c r="K76" s="969" t="s">
        <v>756</v>
      </c>
    </row>
    <row r="77" spans="1:11" s="453" customFormat="1" ht="12.75" customHeight="1" x14ac:dyDescent="0.2">
      <c r="A77" s="989"/>
      <c r="B77" s="1150"/>
      <c r="C77" s="657">
        <v>2363</v>
      </c>
      <c r="D77" s="658">
        <v>1400</v>
      </c>
      <c r="E77" s="531"/>
      <c r="F77" s="531"/>
      <c r="G77" s="531"/>
      <c r="H77" s="531">
        <f t="shared" si="18"/>
        <v>1400</v>
      </c>
      <c r="I77" s="531">
        <f t="shared" si="18"/>
        <v>0</v>
      </c>
      <c r="J77" s="531"/>
      <c r="K77" s="970"/>
    </row>
    <row r="78" spans="1:11" s="453" customFormat="1" ht="12.75" customHeight="1" x14ac:dyDescent="0.2">
      <c r="A78" s="989"/>
      <c r="B78" s="1150"/>
      <c r="C78" s="657">
        <v>2341</v>
      </c>
      <c r="D78" s="658">
        <v>60</v>
      </c>
      <c r="E78" s="531"/>
      <c r="F78" s="531"/>
      <c r="G78" s="531"/>
      <c r="H78" s="531">
        <f t="shared" si="18"/>
        <v>60</v>
      </c>
      <c r="I78" s="531">
        <f t="shared" si="18"/>
        <v>0</v>
      </c>
      <c r="J78" s="531"/>
      <c r="K78" s="970"/>
    </row>
    <row r="79" spans="1:11" s="453" customFormat="1" ht="12.75" customHeight="1" x14ac:dyDescent="0.2">
      <c r="A79" s="989"/>
      <c r="B79" s="1150"/>
      <c r="C79" s="657">
        <v>2370</v>
      </c>
      <c r="D79" s="658">
        <v>100</v>
      </c>
      <c r="E79" s="531"/>
      <c r="F79" s="531"/>
      <c r="G79" s="531"/>
      <c r="H79" s="531">
        <f t="shared" si="18"/>
        <v>100</v>
      </c>
      <c r="I79" s="531">
        <f t="shared" si="18"/>
        <v>0</v>
      </c>
      <c r="J79" s="531"/>
      <c r="K79" s="970"/>
    </row>
    <row r="80" spans="1:11" s="453" customFormat="1" ht="12.75" customHeight="1" x14ac:dyDescent="0.2">
      <c r="A80" s="989"/>
      <c r="B80" s="1150"/>
      <c r="C80" s="657">
        <v>2279</v>
      </c>
      <c r="D80" s="658">
        <v>110</v>
      </c>
      <c r="E80" s="531"/>
      <c r="F80" s="531"/>
      <c r="G80" s="531"/>
      <c r="H80" s="531">
        <f t="shared" si="18"/>
        <v>110</v>
      </c>
      <c r="I80" s="531">
        <f t="shared" si="18"/>
        <v>0</v>
      </c>
      <c r="J80" s="531"/>
      <c r="K80" s="970"/>
    </row>
    <row r="81" spans="1:11" s="453" customFormat="1" ht="12.75" customHeight="1" x14ac:dyDescent="0.2">
      <c r="A81" s="990"/>
      <c r="B81" s="1151"/>
      <c r="C81" s="657">
        <v>2262</v>
      </c>
      <c r="D81" s="658">
        <v>330</v>
      </c>
      <c r="E81" s="531"/>
      <c r="F81" s="531"/>
      <c r="G81" s="531"/>
      <c r="H81" s="531">
        <f t="shared" si="18"/>
        <v>330</v>
      </c>
      <c r="I81" s="531">
        <f t="shared" si="18"/>
        <v>0</v>
      </c>
      <c r="J81" s="531"/>
      <c r="K81" s="971"/>
    </row>
    <row r="82" spans="1:11" s="453" customFormat="1" ht="12.75" customHeight="1" x14ac:dyDescent="0.2">
      <c r="A82" s="988" t="s">
        <v>771</v>
      </c>
      <c r="B82" s="1149" t="s">
        <v>772</v>
      </c>
      <c r="C82" s="657"/>
      <c r="D82" s="659">
        <f>SUM(D83:D86)</f>
        <v>5727</v>
      </c>
      <c r="E82" s="659">
        <f t="shared" ref="E82:I82" si="27">SUM(E83:E86)</f>
        <v>0</v>
      </c>
      <c r="F82" s="659">
        <f t="shared" si="27"/>
        <v>0</v>
      </c>
      <c r="G82" s="659">
        <f t="shared" si="27"/>
        <v>0</v>
      </c>
      <c r="H82" s="660">
        <f t="shared" si="27"/>
        <v>5727</v>
      </c>
      <c r="I82" s="660">
        <f t="shared" si="27"/>
        <v>0</v>
      </c>
      <c r="J82" s="531"/>
      <c r="K82" s="969" t="s">
        <v>756</v>
      </c>
    </row>
    <row r="83" spans="1:11" s="453" customFormat="1" ht="12.75" customHeight="1" x14ac:dyDescent="0.2">
      <c r="A83" s="989"/>
      <c r="B83" s="1150"/>
      <c r="C83" s="661">
        <v>2261</v>
      </c>
      <c r="D83" s="642">
        <v>2520</v>
      </c>
      <c r="E83" s="531"/>
      <c r="F83" s="531"/>
      <c r="G83" s="531"/>
      <c r="H83" s="531">
        <f t="shared" si="18"/>
        <v>2520</v>
      </c>
      <c r="I83" s="531">
        <f t="shared" si="18"/>
        <v>0</v>
      </c>
      <c r="J83" s="531"/>
      <c r="K83" s="970"/>
    </row>
    <row r="84" spans="1:11" s="453" customFormat="1" ht="12.75" customHeight="1" x14ac:dyDescent="0.2">
      <c r="A84" s="989"/>
      <c r="B84" s="1150"/>
      <c r="C84" s="661">
        <v>2262</v>
      </c>
      <c r="D84" s="642">
        <v>750</v>
      </c>
      <c r="E84" s="531"/>
      <c r="F84" s="531"/>
      <c r="G84" s="531"/>
      <c r="H84" s="531">
        <f t="shared" si="18"/>
        <v>750</v>
      </c>
      <c r="I84" s="531">
        <f t="shared" si="18"/>
        <v>0</v>
      </c>
      <c r="J84" s="531"/>
      <c r="K84" s="970"/>
    </row>
    <row r="85" spans="1:11" s="453" customFormat="1" ht="12.75" customHeight="1" x14ac:dyDescent="0.2">
      <c r="A85" s="989"/>
      <c r="B85" s="1150"/>
      <c r="C85" s="661">
        <v>2111</v>
      </c>
      <c r="D85" s="642">
        <v>252</v>
      </c>
      <c r="E85" s="531"/>
      <c r="F85" s="531"/>
      <c r="G85" s="531"/>
      <c r="H85" s="531">
        <f t="shared" si="18"/>
        <v>252</v>
      </c>
      <c r="I85" s="531">
        <f t="shared" si="18"/>
        <v>0</v>
      </c>
      <c r="J85" s="531"/>
      <c r="K85" s="970"/>
    </row>
    <row r="86" spans="1:11" s="453" customFormat="1" ht="26.25" customHeight="1" x14ac:dyDescent="0.2">
      <c r="A86" s="990"/>
      <c r="B86" s="1151"/>
      <c r="C86" s="661">
        <v>2363</v>
      </c>
      <c r="D86" s="642">
        <v>2205</v>
      </c>
      <c r="E86" s="531"/>
      <c r="F86" s="531"/>
      <c r="G86" s="531"/>
      <c r="H86" s="531">
        <f t="shared" si="18"/>
        <v>2205</v>
      </c>
      <c r="I86" s="531">
        <f t="shared" si="18"/>
        <v>0</v>
      </c>
      <c r="J86" s="531"/>
      <c r="K86" s="971"/>
    </row>
    <row r="87" spans="1:11" s="453" customFormat="1" ht="12.75" customHeight="1" x14ac:dyDescent="0.2">
      <c r="A87" s="631">
        <v>6</v>
      </c>
      <c r="B87" s="599" t="s">
        <v>773</v>
      </c>
      <c r="C87" s="632"/>
      <c r="D87" s="662">
        <f>SUM(D88,D93,D96)</f>
        <v>3860</v>
      </c>
      <c r="E87" s="662">
        <f t="shared" ref="E87:I87" si="28">SUM(E88,E93,E96)</f>
        <v>0</v>
      </c>
      <c r="F87" s="662">
        <f t="shared" si="28"/>
        <v>0</v>
      </c>
      <c r="G87" s="662">
        <f t="shared" si="28"/>
        <v>0</v>
      </c>
      <c r="H87" s="641">
        <f t="shared" si="28"/>
        <v>3860</v>
      </c>
      <c r="I87" s="641">
        <f t="shared" si="28"/>
        <v>0</v>
      </c>
      <c r="J87" s="531"/>
      <c r="K87" s="531"/>
    </row>
    <row r="88" spans="1:11" s="453" customFormat="1" ht="12.75" customHeight="1" x14ac:dyDescent="0.2">
      <c r="A88" s="1139">
        <v>6.1</v>
      </c>
      <c r="B88" s="1142" t="s">
        <v>763</v>
      </c>
      <c r="C88" s="663"/>
      <c r="D88" s="662">
        <f>SUM(D89:D92)</f>
        <v>2750</v>
      </c>
      <c r="E88" s="662">
        <f t="shared" ref="E88:I88" si="29">SUM(E89:E92)</f>
        <v>0</v>
      </c>
      <c r="F88" s="662">
        <f t="shared" si="29"/>
        <v>0</v>
      </c>
      <c r="G88" s="662">
        <f t="shared" si="29"/>
        <v>0</v>
      </c>
      <c r="H88" s="641">
        <f t="shared" si="29"/>
        <v>2750</v>
      </c>
      <c r="I88" s="641">
        <f t="shared" si="29"/>
        <v>0</v>
      </c>
      <c r="J88" s="531"/>
      <c r="K88" s="969" t="s">
        <v>749</v>
      </c>
    </row>
    <row r="89" spans="1:11" s="453" customFormat="1" ht="12.75" customHeight="1" x14ac:dyDescent="0.2">
      <c r="A89" s="1140"/>
      <c r="B89" s="1143"/>
      <c r="C89" s="636">
        <v>2261</v>
      </c>
      <c r="D89" s="579">
        <v>480</v>
      </c>
      <c r="E89" s="531"/>
      <c r="F89" s="531"/>
      <c r="G89" s="531"/>
      <c r="H89" s="531">
        <f t="shared" ref="H89:I101" si="30">D89+F89</f>
        <v>480</v>
      </c>
      <c r="I89" s="531">
        <f t="shared" si="30"/>
        <v>0</v>
      </c>
      <c r="J89" s="531"/>
      <c r="K89" s="970"/>
    </row>
    <row r="90" spans="1:11" s="453" customFormat="1" ht="12.75" customHeight="1" x14ac:dyDescent="0.2">
      <c r="A90" s="1140"/>
      <c r="B90" s="1143"/>
      <c r="C90" s="636">
        <v>2262</v>
      </c>
      <c r="D90" s="579">
        <v>1600</v>
      </c>
      <c r="E90" s="531"/>
      <c r="F90" s="531"/>
      <c r="G90" s="531"/>
      <c r="H90" s="531">
        <f t="shared" si="30"/>
        <v>1600</v>
      </c>
      <c r="I90" s="531">
        <f t="shared" si="30"/>
        <v>0</v>
      </c>
      <c r="J90" s="531"/>
      <c r="K90" s="970"/>
    </row>
    <row r="91" spans="1:11" s="453" customFormat="1" ht="12.75" customHeight="1" x14ac:dyDescent="0.2">
      <c r="A91" s="1140"/>
      <c r="B91" s="1143"/>
      <c r="C91" s="636">
        <v>2279</v>
      </c>
      <c r="D91" s="579">
        <v>250</v>
      </c>
      <c r="E91" s="531"/>
      <c r="F91" s="531"/>
      <c r="G91" s="531"/>
      <c r="H91" s="531">
        <f t="shared" si="30"/>
        <v>250</v>
      </c>
      <c r="I91" s="531">
        <f t="shared" si="30"/>
        <v>0</v>
      </c>
      <c r="J91" s="531"/>
      <c r="K91" s="970"/>
    </row>
    <row r="92" spans="1:11" s="453" customFormat="1" ht="12.75" customHeight="1" x14ac:dyDescent="0.2">
      <c r="A92" s="1141"/>
      <c r="B92" s="1144"/>
      <c r="C92" s="636">
        <v>2363</v>
      </c>
      <c r="D92" s="579">
        <v>420</v>
      </c>
      <c r="E92" s="531"/>
      <c r="F92" s="531"/>
      <c r="G92" s="531"/>
      <c r="H92" s="531">
        <f t="shared" si="30"/>
        <v>420</v>
      </c>
      <c r="I92" s="531">
        <f t="shared" si="30"/>
        <v>0</v>
      </c>
      <c r="J92" s="531"/>
      <c r="K92" s="971"/>
    </row>
    <row r="93" spans="1:11" s="453" customFormat="1" ht="12.75" customHeight="1" x14ac:dyDescent="0.2">
      <c r="A93" s="1139">
        <v>6.2</v>
      </c>
      <c r="B93" s="1145" t="s">
        <v>774</v>
      </c>
      <c r="C93" s="638"/>
      <c r="D93" s="662">
        <f>SUM(D94:D95)</f>
        <v>760</v>
      </c>
      <c r="E93" s="662">
        <f t="shared" ref="E93:I93" si="31">SUM(E94:E95)</f>
        <v>0</v>
      </c>
      <c r="F93" s="662">
        <f t="shared" si="31"/>
        <v>0</v>
      </c>
      <c r="G93" s="662">
        <f t="shared" si="31"/>
        <v>0</v>
      </c>
      <c r="H93" s="641">
        <f t="shared" si="31"/>
        <v>760</v>
      </c>
      <c r="I93" s="641">
        <f t="shared" si="31"/>
        <v>0</v>
      </c>
      <c r="J93" s="531"/>
      <c r="K93" s="969" t="s">
        <v>754</v>
      </c>
    </row>
    <row r="94" spans="1:11" s="453" customFormat="1" ht="12.75" customHeight="1" x14ac:dyDescent="0.2">
      <c r="A94" s="1140"/>
      <c r="B94" s="1146"/>
      <c r="C94" s="636">
        <v>2361</v>
      </c>
      <c r="D94" s="579">
        <v>560</v>
      </c>
      <c r="E94" s="531"/>
      <c r="F94" s="531"/>
      <c r="G94" s="531"/>
      <c r="H94" s="531">
        <f t="shared" si="30"/>
        <v>560</v>
      </c>
      <c r="I94" s="531">
        <f t="shared" si="30"/>
        <v>0</v>
      </c>
      <c r="J94" s="531"/>
      <c r="K94" s="970"/>
    </row>
    <row r="95" spans="1:11" s="453" customFormat="1" ht="12.75" customHeight="1" x14ac:dyDescent="0.2">
      <c r="A95" s="1141"/>
      <c r="B95" s="1147"/>
      <c r="C95" s="636">
        <v>2370</v>
      </c>
      <c r="D95" s="640">
        <v>200</v>
      </c>
      <c r="E95" s="531"/>
      <c r="F95" s="531"/>
      <c r="G95" s="531"/>
      <c r="H95" s="531">
        <f t="shared" si="30"/>
        <v>200</v>
      </c>
      <c r="I95" s="531">
        <f t="shared" si="30"/>
        <v>0</v>
      </c>
      <c r="J95" s="531"/>
      <c r="K95" s="971"/>
    </row>
    <row r="96" spans="1:11" s="453" customFormat="1" ht="12.75" customHeight="1" x14ac:dyDescent="0.2">
      <c r="A96" s="1153" t="s">
        <v>663</v>
      </c>
      <c r="B96" s="1149" t="s">
        <v>755</v>
      </c>
      <c r="C96" s="643"/>
      <c r="D96" s="662">
        <f>SUM(D97)</f>
        <v>350</v>
      </c>
      <c r="E96" s="662">
        <f t="shared" ref="E96:I96" si="32">SUM(E97)</f>
        <v>0</v>
      </c>
      <c r="F96" s="662">
        <f t="shared" si="32"/>
        <v>0</v>
      </c>
      <c r="G96" s="662">
        <f t="shared" si="32"/>
        <v>0</v>
      </c>
      <c r="H96" s="641">
        <f t="shared" si="32"/>
        <v>350</v>
      </c>
      <c r="I96" s="641">
        <f t="shared" si="32"/>
        <v>0</v>
      </c>
      <c r="J96" s="531"/>
      <c r="K96" s="969" t="s">
        <v>756</v>
      </c>
    </row>
    <row r="97" spans="1:11" s="453" customFormat="1" ht="12.75" customHeight="1" x14ac:dyDescent="0.2">
      <c r="A97" s="1153"/>
      <c r="B97" s="1151"/>
      <c r="C97" s="651">
        <v>2363</v>
      </c>
      <c r="D97" s="664">
        <v>350</v>
      </c>
      <c r="E97" s="531"/>
      <c r="F97" s="531"/>
      <c r="G97" s="531"/>
      <c r="H97" s="531">
        <f t="shared" si="30"/>
        <v>350</v>
      </c>
      <c r="I97" s="531">
        <f t="shared" si="30"/>
        <v>0</v>
      </c>
      <c r="J97" s="531"/>
      <c r="K97" s="971"/>
    </row>
    <row r="98" spans="1:11" s="453" customFormat="1" ht="12.75" customHeight="1" x14ac:dyDescent="0.2">
      <c r="A98" s="631">
        <v>7</v>
      </c>
      <c r="B98" s="599" t="s">
        <v>775</v>
      </c>
      <c r="C98" s="632"/>
      <c r="D98" s="662">
        <f>SUM(D99,D103,D106,D108)</f>
        <v>17410</v>
      </c>
      <c r="E98" s="662">
        <f t="shared" ref="E98:I98" si="33">SUM(E99,E103,E106,E108)</f>
        <v>0</v>
      </c>
      <c r="F98" s="662">
        <f t="shared" si="33"/>
        <v>0</v>
      </c>
      <c r="G98" s="662">
        <f t="shared" si="33"/>
        <v>0</v>
      </c>
      <c r="H98" s="641">
        <f t="shared" si="33"/>
        <v>17410</v>
      </c>
      <c r="I98" s="641">
        <f t="shared" si="33"/>
        <v>0</v>
      </c>
      <c r="J98" s="531"/>
      <c r="K98" s="531"/>
    </row>
    <row r="99" spans="1:11" s="453" customFormat="1" ht="12.75" customHeight="1" x14ac:dyDescent="0.2">
      <c r="A99" s="1139">
        <v>7.1</v>
      </c>
      <c r="B99" s="1142" t="s">
        <v>776</v>
      </c>
      <c r="C99" s="647"/>
      <c r="D99" s="662">
        <f>SUM(D100:D102)</f>
        <v>5605</v>
      </c>
      <c r="E99" s="662">
        <f t="shared" ref="E99:I99" si="34">SUM(E100:E102)</f>
        <v>0</v>
      </c>
      <c r="F99" s="662">
        <f t="shared" si="34"/>
        <v>0</v>
      </c>
      <c r="G99" s="662">
        <f t="shared" si="34"/>
        <v>0</v>
      </c>
      <c r="H99" s="641">
        <f t="shared" si="34"/>
        <v>5605</v>
      </c>
      <c r="I99" s="641">
        <f t="shared" si="34"/>
        <v>0</v>
      </c>
      <c r="J99" s="531"/>
      <c r="K99" s="969" t="s">
        <v>749</v>
      </c>
    </row>
    <row r="100" spans="1:11" s="453" customFormat="1" ht="12.75" customHeight="1" x14ac:dyDescent="0.2">
      <c r="A100" s="1140"/>
      <c r="B100" s="1143"/>
      <c r="C100" s="636">
        <v>2262</v>
      </c>
      <c r="D100" s="579">
        <v>2405</v>
      </c>
      <c r="E100" s="531"/>
      <c r="F100" s="531"/>
      <c r="G100" s="531"/>
      <c r="H100" s="531">
        <f t="shared" si="30"/>
        <v>2405</v>
      </c>
      <c r="I100" s="531">
        <f t="shared" si="30"/>
        <v>0</v>
      </c>
      <c r="J100" s="531"/>
      <c r="K100" s="970"/>
    </row>
    <row r="101" spans="1:11" s="453" customFormat="1" ht="12.75" customHeight="1" x14ac:dyDescent="0.2">
      <c r="A101" s="1140"/>
      <c r="B101" s="1143"/>
      <c r="C101" s="636">
        <v>2279</v>
      </c>
      <c r="D101" s="579">
        <v>1248</v>
      </c>
      <c r="E101" s="531"/>
      <c r="F101" s="531"/>
      <c r="G101" s="531"/>
      <c r="H101" s="531">
        <f t="shared" si="30"/>
        <v>1248</v>
      </c>
      <c r="I101" s="531">
        <f t="shared" si="30"/>
        <v>0</v>
      </c>
      <c r="J101" s="531"/>
      <c r="K101" s="970"/>
    </row>
    <row r="102" spans="1:11" s="453" customFormat="1" ht="12.75" customHeight="1" x14ac:dyDescent="0.2">
      <c r="A102" s="1141"/>
      <c r="B102" s="1144"/>
      <c r="C102" s="636">
        <v>2363</v>
      </c>
      <c r="D102" s="579">
        <v>1952</v>
      </c>
      <c r="E102" s="531"/>
      <c r="F102" s="531"/>
      <c r="G102" s="531"/>
      <c r="H102" s="531">
        <f t="shared" si="18"/>
        <v>1952</v>
      </c>
      <c r="I102" s="531">
        <f t="shared" si="18"/>
        <v>0</v>
      </c>
      <c r="J102" s="531"/>
      <c r="K102" s="971"/>
    </row>
    <row r="103" spans="1:11" s="453" customFormat="1" ht="12.75" customHeight="1" x14ac:dyDescent="0.2">
      <c r="A103" s="1139">
        <v>7.2</v>
      </c>
      <c r="B103" s="1161" t="s">
        <v>777</v>
      </c>
      <c r="C103" s="665"/>
      <c r="D103" s="651">
        <f>SUM(D104:D105)</f>
        <v>1200</v>
      </c>
      <c r="E103" s="651">
        <f t="shared" ref="E103:I103" si="35">SUM(E104:E105)</f>
        <v>0</v>
      </c>
      <c r="F103" s="651">
        <f t="shared" si="35"/>
        <v>0</v>
      </c>
      <c r="G103" s="651">
        <f t="shared" si="35"/>
        <v>0</v>
      </c>
      <c r="H103" s="651">
        <f t="shared" si="35"/>
        <v>1200</v>
      </c>
      <c r="I103" s="651">
        <f t="shared" si="35"/>
        <v>0</v>
      </c>
      <c r="J103" s="531"/>
      <c r="K103" s="1155" t="s">
        <v>754</v>
      </c>
    </row>
    <row r="104" spans="1:11" s="453" customFormat="1" ht="12.75" customHeight="1" x14ac:dyDescent="0.2">
      <c r="A104" s="1140"/>
      <c r="B104" s="1162"/>
      <c r="C104" s="666">
        <v>2361</v>
      </c>
      <c r="D104" s="640">
        <v>500</v>
      </c>
      <c r="E104" s="531"/>
      <c r="F104" s="531"/>
      <c r="G104" s="531"/>
      <c r="H104" s="531">
        <f t="shared" ref="H104:I118" si="36">D104+F104</f>
        <v>500</v>
      </c>
      <c r="I104" s="531">
        <f t="shared" si="36"/>
        <v>0</v>
      </c>
      <c r="J104" s="531"/>
      <c r="K104" s="1157"/>
    </row>
    <row r="105" spans="1:11" s="453" customFormat="1" ht="12.75" customHeight="1" x14ac:dyDescent="0.2">
      <c r="A105" s="1141"/>
      <c r="B105" s="1163"/>
      <c r="C105" s="667">
        <v>2370</v>
      </c>
      <c r="D105" s="640">
        <f>500+200</f>
        <v>700</v>
      </c>
      <c r="E105" s="531"/>
      <c r="F105" s="531"/>
      <c r="G105" s="531"/>
      <c r="H105" s="531">
        <f t="shared" si="36"/>
        <v>700</v>
      </c>
      <c r="I105" s="531">
        <f t="shared" si="36"/>
        <v>0</v>
      </c>
      <c r="J105" s="531"/>
      <c r="K105" s="1156"/>
    </row>
    <row r="106" spans="1:11" s="453" customFormat="1" ht="12.75" customHeight="1" x14ac:dyDescent="0.2">
      <c r="A106" s="988" t="s">
        <v>672</v>
      </c>
      <c r="B106" s="991" t="s">
        <v>755</v>
      </c>
      <c r="C106" s="632"/>
      <c r="D106" s="651">
        <f>SUM(D107)</f>
        <v>700</v>
      </c>
      <c r="E106" s="651">
        <f t="shared" ref="E106:I106" si="37">SUM(E107)</f>
        <v>0</v>
      </c>
      <c r="F106" s="651">
        <f t="shared" si="37"/>
        <v>0</v>
      </c>
      <c r="G106" s="651">
        <f t="shared" si="37"/>
        <v>0</v>
      </c>
      <c r="H106" s="651">
        <f t="shared" si="37"/>
        <v>700</v>
      </c>
      <c r="I106" s="651">
        <f t="shared" si="37"/>
        <v>0</v>
      </c>
      <c r="J106" s="531"/>
      <c r="K106" s="969" t="s">
        <v>756</v>
      </c>
    </row>
    <row r="107" spans="1:11" s="453" customFormat="1" ht="12.75" customHeight="1" x14ac:dyDescent="0.2">
      <c r="A107" s="990"/>
      <c r="B107" s="995"/>
      <c r="C107" s="661">
        <v>2363</v>
      </c>
      <c r="D107" s="642">
        <v>700</v>
      </c>
      <c r="E107" s="531"/>
      <c r="F107" s="531"/>
      <c r="G107" s="531"/>
      <c r="H107" s="531">
        <f t="shared" si="36"/>
        <v>700</v>
      </c>
      <c r="I107" s="531">
        <f t="shared" si="36"/>
        <v>0</v>
      </c>
      <c r="J107" s="531"/>
      <c r="K107" s="971"/>
    </row>
    <row r="108" spans="1:11" s="453" customFormat="1" ht="12.75" customHeight="1" x14ac:dyDescent="0.2">
      <c r="A108" s="988" t="s">
        <v>778</v>
      </c>
      <c r="B108" s="1149" t="s">
        <v>772</v>
      </c>
      <c r="C108" s="656"/>
      <c r="D108" s="651">
        <f>SUM(D109:D113)</f>
        <v>9905</v>
      </c>
      <c r="E108" s="651">
        <f t="shared" ref="E108:I108" si="38">SUM(E109:E113)</f>
        <v>0</v>
      </c>
      <c r="F108" s="651">
        <f t="shared" si="38"/>
        <v>0</v>
      </c>
      <c r="G108" s="651">
        <f t="shared" si="38"/>
        <v>0</v>
      </c>
      <c r="H108" s="651">
        <f t="shared" si="38"/>
        <v>9905</v>
      </c>
      <c r="I108" s="651">
        <f t="shared" si="38"/>
        <v>0</v>
      </c>
      <c r="J108" s="531"/>
      <c r="K108" s="969" t="s">
        <v>756</v>
      </c>
    </row>
    <row r="109" spans="1:11" s="453" customFormat="1" ht="12.75" customHeight="1" x14ac:dyDescent="0.2">
      <c r="A109" s="989"/>
      <c r="B109" s="1150"/>
      <c r="C109" s="661">
        <v>2261</v>
      </c>
      <c r="D109" s="668">
        <v>6140</v>
      </c>
      <c r="E109" s="531"/>
      <c r="F109" s="531"/>
      <c r="G109" s="531"/>
      <c r="H109" s="531">
        <f t="shared" si="36"/>
        <v>6140</v>
      </c>
      <c r="I109" s="531">
        <f t="shared" si="36"/>
        <v>0</v>
      </c>
      <c r="J109" s="531"/>
      <c r="K109" s="970"/>
    </row>
    <row r="110" spans="1:11" s="453" customFormat="1" ht="12.75" customHeight="1" x14ac:dyDescent="0.2">
      <c r="A110" s="989"/>
      <c r="B110" s="1150"/>
      <c r="C110" s="661">
        <v>2262</v>
      </c>
      <c r="D110" s="668">
        <v>600</v>
      </c>
      <c r="E110" s="531"/>
      <c r="F110" s="531"/>
      <c r="G110" s="531"/>
      <c r="H110" s="531">
        <f t="shared" si="36"/>
        <v>600</v>
      </c>
      <c r="I110" s="531">
        <f t="shared" si="36"/>
        <v>0</v>
      </c>
      <c r="J110" s="531"/>
      <c r="K110" s="970"/>
    </row>
    <row r="111" spans="1:11" s="453" customFormat="1" ht="12.75" customHeight="1" x14ac:dyDescent="0.2">
      <c r="A111" s="989"/>
      <c r="B111" s="1150"/>
      <c r="C111" s="661">
        <v>2341</v>
      </c>
      <c r="D111" s="668">
        <v>120</v>
      </c>
      <c r="E111" s="531"/>
      <c r="F111" s="531"/>
      <c r="G111" s="531"/>
      <c r="H111" s="531">
        <f t="shared" si="36"/>
        <v>120</v>
      </c>
      <c r="I111" s="531">
        <f t="shared" si="36"/>
        <v>0</v>
      </c>
      <c r="J111" s="531"/>
      <c r="K111" s="970"/>
    </row>
    <row r="112" spans="1:11" s="453" customFormat="1" ht="12.75" customHeight="1" x14ac:dyDescent="0.2">
      <c r="A112" s="989"/>
      <c r="B112" s="1150"/>
      <c r="C112" s="661">
        <v>2363</v>
      </c>
      <c r="D112" s="668">
        <v>2835</v>
      </c>
      <c r="E112" s="531"/>
      <c r="F112" s="531"/>
      <c r="G112" s="531"/>
      <c r="H112" s="531">
        <f t="shared" si="36"/>
        <v>2835</v>
      </c>
      <c r="I112" s="531">
        <f t="shared" si="36"/>
        <v>0</v>
      </c>
      <c r="J112" s="531"/>
      <c r="K112" s="970"/>
    </row>
    <row r="113" spans="1:11" s="453" customFormat="1" ht="12.75" customHeight="1" x14ac:dyDescent="0.2">
      <c r="A113" s="990"/>
      <c r="B113" s="1151"/>
      <c r="C113" s="661">
        <v>2111</v>
      </c>
      <c r="D113" s="668">
        <v>210</v>
      </c>
      <c r="E113" s="531"/>
      <c r="F113" s="531"/>
      <c r="G113" s="531"/>
      <c r="H113" s="531">
        <f t="shared" si="36"/>
        <v>210</v>
      </c>
      <c r="I113" s="531">
        <f t="shared" si="36"/>
        <v>0</v>
      </c>
      <c r="J113" s="531"/>
      <c r="K113" s="971"/>
    </row>
    <row r="114" spans="1:11" s="453" customFormat="1" ht="12.75" customHeight="1" x14ac:dyDescent="0.2">
      <c r="A114" s="631">
        <v>8</v>
      </c>
      <c r="B114" s="599" t="s">
        <v>779</v>
      </c>
      <c r="C114" s="632"/>
      <c r="D114" s="651">
        <f>SUM(D115,D120,D124,D128)</f>
        <v>13500</v>
      </c>
      <c r="E114" s="651">
        <f t="shared" ref="E114:I114" si="39">SUM(E115,E120,E124,E128)</f>
        <v>0</v>
      </c>
      <c r="F114" s="651">
        <f t="shared" si="39"/>
        <v>516</v>
      </c>
      <c r="G114" s="651">
        <f t="shared" si="39"/>
        <v>0</v>
      </c>
      <c r="H114" s="651">
        <f t="shared" si="39"/>
        <v>14016</v>
      </c>
      <c r="I114" s="651">
        <f t="shared" si="39"/>
        <v>0</v>
      </c>
      <c r="J114" s="531"/>
      <c r="K114" s="531"/>
    </row>
    <row r="115" spans="1:11" s="453" customFormat="1" ht="12.75" customHeight="1" x14ac:dyDescent="0.2">
      <c r="A115" s="1139">
        <v>8.1</v>
      </c>
      <c r="B115" s="1142" t="s">
        <v>763</v>
      </c>
      <c r="C115" s="669"/>
      <c r="D115" s="651">
        <f>SUM(D116:D119)</f>
        <v>4220</v>
      </c>
      <c r="E115" s="651">
        <f t="shared" ref="E115:I115" si="40">SUM(E116:E119)</f>
        <v>0</v>
      </c>
      <c r="F115" s="651">
        <f t="shared" si="40"/>
        <v>0</v>
      </c>
      <c r="G115" s="651">
        <f t="shared" si="40"/>
        <v>0</v>
      </c>
      <c r="H115" s="651">
        <f t="shared" si="40"/>
        <v>4220</v>
      </c>
      <c r="I115" s="651">
        <f t="shared" si="40"/>
        <v>0</v>
      </c>
      <c r="J115" s="531"/>
      <c r="K115" s="969" t="s">
        <v>749</v>
      </c>
    </row>
    <row r="116" spans="1:11" s="453" customFormat="1" ht="12.75" customHeight="1" x14ac:dyDescent="0.2">
      <c r="A116" s="1140"/>
      <c r="B116" s="1143"/>
      <c r="C116" s="636">
        <v>2261</v>
      </c>
      <c r="D116" s="579">
        <v>960</v>
      </c>
      <c r="E116" s="531"/>
      <c r="F116" s="531"/>
      <c r="G116" s="531"/>
      <c r="H116" s="531">
        <f t="shared" si="36"/>
        <v>960</v>
      </c>
      <c r="I116" s="531">
        <f t="shared" si="36"/>
        <v>0</v>
      </c>
      <c r="J116" s="531"/>
      <c r="K116" s="970"/>
    </row>
    <row r="117" spans="1:11" s="453" customFormat="1" ht="12.75" customHeight="1" x14ac:dyDescent="0.2">
      <c r="A117" s="1140"/>
      <c r="B117" s="1143"/>
      <c r="C117" s="636">
        <v>2262</v>
      </c>
      <c r="D117" s="579">
        <v>600</v>
      </c>
      <c r="E117" s="531"/>
      <c r="F117" s="531"/>
      <c r="G117" s="531"/>
      <c r="H117" s="531">
        <f t="shared" si="36"/>
        <v>600</v>
      </c>
      <c r="I117" s="531">
        <f t="shared" si="36"/>
        <v>0</v>
      </c>
      <c r="J117" s="531"/>
      <c r="K117" s="970"/>
    </row>
    <row r="118" spans="1:11" s="453" customFormat="1" ht="12.75" customHeight="1" x14ac:dyDescent="0.2">
      <c r="A118" s="1140"/>
      <c r="B118" s="1143"/>
      <c r="C118" s="636">
        <v>2279</v>
      </c>
      <c r="D118" s="579">
        <v>1820</v>
      </c>
      <c r="E118" s="531"/>
      <c r="F118" s="531"/>
      <c r="G118" s="531"/>
      <c r="H118" s="531">
        <f t="shared" si="36"/>
        <v>1820</v>
      </c>
      <c r="I118" s="531">
        <f t="shared" si="36"/>
        <v>0</v>
      </c>
      <c r="J118" s="531"/>
      <c r="K118" s="970"/>
    </row>
    <row r="119" spans="1:11" s="453" customFormat="1" ht="12.75" customHeight="1" x14ac:dyDescent="0.2">
      <c r="A119" s="1141"/>
      <c r="B119" s="1144"/>
      <c r="C119" s="636">
        <v>2363</v>
      </c>
      <c r="D119" s="579">
        <v>840</v>
      </c>
      <c r="E119" s="531"/>
      <c r="F119" s="531"/>
      <c r="G119" s="531"/>
      <c r="H119" s="531">
        <f t="shared" si="18"/>
        <v>840</v>
      </c>
      <c r="I119" s="531">
        <f t="shared" si="18"/>
        <v>0</v>
      </c>
      <c r="J119" s="531"/>
      <c r="K119" s="971"/>
    </row>
    <row r="120" spans="1:11" s="453" customFormat="1" ht="12.75" customHeight="1" x14ac:dyDescent="0.2">
      <c r="A120" s="1139" t="s">
        <v>780</v>
      </c>
      <c r="B120" s="1158" t="s">
        <v>781</v>
      </c>
      <c r="C120" s="670"/>
      <c r="D120" s="636">
        <f>SUM(D121:D123)</f>
        <v>0</v>
      </c>
      <c r="E120" s="636">
        <f t="shared" ref="E120:I120" si="41">SUM(E121:E123)</f>
        <v>0</v>
      </c>
      <c r="F120" s="636">
        <f t="shared" si="41"/>
        <v>516</v>
      </c>
      <c r="G120" s="636">
        <f t="shared" si="41"/>
        <v>0</v>
      </c>
      <c r="H120" s="636">
        <f t="shared" si="41"/>
        <v>516</v>
      </c>
      <c r="I120" s="636">
        <f t="shared" si="41"/>
        <v>0</v>
      </c>
      <c r="J120" s="531"/>
      <c r="K120" s="969" t="s">
        <v>752</v>
      </c>
    </row>
    <row r="121" spans="1:11" s="453" customFormat="1" ht="24" customHeight="1" x14ac:dyDescent="0.2">
      <c r="A121" s="1140"/>
      <c r="B121" s="1159"/>
      <c r="C121" s="671">
        <v>2121</v>
      </c>
      <c r="D121" s="640">
        <v>0</v>
      </c>
      <c r="E121" s="672"/>
      <c r="F121" s="672">
        <v>116</v>
      </c>
      <c r="G121" s="672"/>
      <c r="H121" s="672">
        <f t="shared" si="18"/>
        <v>116</v>
      </c>
      <c r="I121" s="531">
        <f t="shared" si="18"/>
        <v>0</v>
      </c>
      <c r="J121" s="535" t="s">
        <v>740</v>
      </c>
      <c r="K121" s="970"/>
    </row>
    <row r="122" spans="1:11" s="453" customFormat="1" ht="24.75" customHeight="1" x14ac:dyDescent="0.2">
      <c r="A122" s="1140"/>
      <c r="B122" s="1159"/>
      <c r="C122" s="671">
        <v>2122</v>
      </c>
      <c r="D122" s="640">
        <v>0</v>
      </c>
      <c r="E122" s="672"/>
      <c r="F122" s="672">
        <v>180</v>
      </c>
      <c r="G122" s="672"/>
      <c r="H122" s="672">
        <f t="shared" si="18"/>
        <v>180</v>
      </c>
      <c r="I122" s="531">
        <f t="shared" si="18"/>
        <v>0</v>
      </c>
      <c r="J122" s="535" t="s">
        <v>741</v>
      </c>
      <c r="K122" s="970"/>
    </row>
    <row r="123" spans="1:11" s="453" customFormat="1" ht="31.5" customHeight="1" x14ac:dyDescent="0.2">
      <c r="A123" s="1141"/>
      <c r="B123" s="1160"/>
      <c r="C123" s="671">
        <v>2279</v>
      </c>
      <c r="D123" s="640">
        <v>0</v>
      </c>
      <c r="E123" s="672"/>
      <c r="F123" s="672">
        <v>220</v>
      </c>
      <c r="G123" s="672"/>
      <c r="H123" s="672">
        <f t="shared" si="18"/>
        <v>220</v>
      </c>
      <c r="I123" s="531">
        <f t="shared" si="18"/>
        <v>0</v>
      </c>
      <c r="J123" s="535" t="s">
        <v>742</v>
      </c>
      <c r="K123" s="971"/>
    </row>
    <row r="124" spans="1:11" s="453" customFormat="1" ht="12.75" customHeight="1" x14ac:dyDescent="0.2">
      <c r="A124" s="1139">
        <v>8.1999999999999993</v>
      </c>
      <c r="B124" s="1145" t="s">
        <v>782</v>
      </c>
      <c r="C124" s="638"/>
      <c r="D124" s="651">
        <f>SUM(D125:D127)</f>
        <v>1970</v>
      </c>
      <c r="E124" s="651">
        <f t="shared" ref="E124:I124" si="42">SUM(E125:E127)</f>
        <v>0</v>
      </c>
      <c r="F124" s="651">
        <f t="shared" si="42"/>
        <v>0</v>
      </c>
      <c r="G124" s="651">
        <f t="shared" si="42"/>
        <v>0</v>
      </c>
      <c r="H124" s="651">
        <f t="shared" si="42"/>
        <v>1970</v>
      </c>
      <c r="I124" s="651">
        <f t="shared" si="42"/>
        <v>0</v>
      </c>
      <c r="J124" s="531"/>
      <c r="K124" s="1155" t="s">
        <v>754</v>
      </c>
    </row>
    <row r="125" spans="1:11" s="453" customFormat="1" ht="12.75" customHeight="1" x14ac:dyDescent="0.2">
      <c r="A125" s="1140"/>
      <c r="B125" s="1146"/>
      <c r="C125" s="639">
        <v>2361</v>
      </c>
      <c r="D125" s="640">
        <v>410</v>
      </c>
      <c r="E125" s="531"/>
      <c r="F125" s="531"/>
      <c r="G125" s="531"/>
      <c r="H125" s="531">
        <f t="shared" si="18"/>
        <v>410</v>
      </c>
      <c r="I125" s="531">
        <f t="shared" si="18"/>
        <v>0</v>
      </c>
      <c r="J125" s="531"/>
      <c r="K125" s="1157"/>
    </row>
    <row r="126" spans="1:11" s="453" customFormat="1" ht="12.75" customHeight="1" x14ac:dyDescent="0.2">
      <c r="A126" s="1140"/>
      <c r="B126" s="1146"/>
      <c r="C126" s="636">
        <v>2370</v>
      </c>
      <c r="D126" s="640">
        <f>900+220+190</f>
        <v>1310</v>
      </c>
      <c r="E126" s="531"/>
      <c r="F126" s="531"/>
      <c r="G126" s="531"/>
      <c r="H126" s="531">
        <f t="shared" si="18"/>
        <v>1310</v>
      </c>
      <c r="I126" s="531">
        <f t="shared" si="18"/>
        <v>0</v>
      </c>
      <c r="J126" s="531"/>
      <c r="K126" s="1157"/>
    </row>
    <row r="127" spans="1:11" s="453" customFormat="1" ht="12.75" customHeight="1" x14ac:dyDescent="0.2">
      <c r="A127" s="1141"/>
      <c r="B127" s="1147"/>
      <c r="C127" s="636">
        <v>2312</v>
      </c>
      <c r="D127" s="640">
        <v>250</v>
      </c>
      <c r="E127" s="531"/>
      <c r="F127" s="531"/>
      <c r="G127" s="531"/>
      <c r="H127" s="531">
        <f t="shared" si="18"/>
        <v>250</v>
      </c>
      <c r="I127" s="531">
        <f t="shared" si="18"/>
        <v>0</v>
      </c>
      <c r="J127" s="531"/>
      <c r="K127" s="1156"/>
    </row>
    <row r="128" spans="1:11" s="453" customFormat="1" ht="12" customHeight="1" x14ac:dyDescent="0.2">
      <c r="A128" s="495" t="s">
        <v>683</v>
      </c>
      <c r="B128" s="673" t="s">
        <v>769</v>
      </c>
      <c r="C128" s="643"/>
      <c r="D128" s="651">
        <f>+SUM(D129,D132)</f>
        <v>7310</v>
      </c>
      <c r="E128" s="651">
        <f t="shared" ref="E128:I128" si="43">+SUM(E129,E132)</f>
        <v>0</v>
      </c>
      <c r="F128" s="651">
        <f t="shared" si="43"/>
        <v>0</v>
      </c>
      <c r="G128" s="651">
        <f t="shared" si="43"/>
        <v>0</v>
      </c>
      <c r="H128" s="651">
        <f t="shared" si="43"/>
        <v>7310</v>
      </c>
      <c r="I128" s="651">
        <f t="shared" si="43"/>
        <v>0</v>
      </c>
      <c r="J128" s="531"/>
      <c r="K128" s="531"/>
    </row>
    <row r="129" spans="1:11" s="453" customFormat="1" ht="12.75" customHeight="1" x14ac:dyDescent="0.2">
      <c r="A129" s="1153" t="s">
        <v>783</v>
      </c>
      <c r="B129" s="1149" t="s">
        <v>755</v>
      </c>
      <c r="C129" s="656"/>
      <c r="D129" s="651">
        <f>SUM(D130:D131)</f>
        <v>2010</v>
      </c>
      <c r="E129" s="651">
        <f t="shared" ref="E129:I129" si="44">SUM(E130:E131)</f>
        <v>0</v>
      </c>
      <c r="F129" s="651">
        <f t="shared" si="44"/>
        <v>0</v>
      </c>
      <c r="G129" s="651">
        <f t="shared" si="44"/>
        <v>0</v>
      </c>
      <c r="H129" s="651">
        <f t="shared" si="44"/>
        <v>2010</v>
      </c>
      <c r="I129" s="651">
        <f t="shared" si="44"/>
        <v>0</v>
      </c>
      <c r="J129" s="531"/>
      <c r="K129" s="969" t="s">
        <v>756</v>
      </c>
    </row>
    <row r="130" spans="1:11" s="453" customFormat="1" ht="12.75" customHeight="1" x14ac:dyDescent="0.2">
      <c r="A130" s="1153"/>
      <c r="B130" s="1150"/>
      <c r="C130" s="657">
        <v>2363</v>
      </c>
      <c r="D130" s="658">
        <v>1960</v>
      </c>
      <c r="E130" s="531"/>
      <c r="F130" s="531"/>
      <c r="G130" s="531"/>
      <c r="H130" s="531">
        <f t="shared" si="18"/>
        <v>1960</v>
      </c>
      <c r="I130" s="531">
        <f t="shared" si="18"/>
        <v>0</v>
      </c>
      <c r="J130" s="531"/>
      <c r="K130" s="970"/>
    </row>
    <row r="131" spans="1:11" s="453" customFormat="1" ht="12.75" customHeight="1" x14ac:dyDescent="0.2">
      <c r="A131" s="1153"/>
      <c r="B131" s="1150"/>
      <c r="C131" s="657">
        <v>2341</v>
      </c>
      <c r="D131" s="658">
        <v>50</v>
      </c>
      <c r="E131" s="531"/>
      <c r="F131" s="531"/>
      <c r="G131" s="531"/>
      <c r="H131" s="531">
        <f t="shared" si="18"/>
        <v>50</v>
      </c>
      <c r="I131" s="531">
        <f t="shared" si="18"/>
        <v>0</v>
      </c>
      <c r="J131" s="531"/>
      <c r="K131" s="971"/>
    </row>
    <row r="132" spans="1:11" s="453" customFormat="1" ht="12.75" customHeight="1" x14ac:dyDescent="0.2">
      <c r="A132" s="1153" t="s">
        <v>784</v>
      </c>
      <c r="B132" s="1149" t="s">
        <v>758</v>
      </c>
      <c r="C132" s="656"/>
      <c r="D132" s="633">
        <f>SUM(D133:D137)</f>
        <v>5300</v>
      </c>
      <c r="E132" s="633">
        <f t="shared" ref="E132:I132" si="45">SUM(E133:E137)</f>
        <v>0</v>
      </c>
      <c r="F132" s="633">
        <f t="shared" si="45"/>
        <v>0</v>
      </c>
      <c r="G132" s="633">
        <f t="shared" si="45"/>
        <v>0</v>
      </c>
      <c r="H132" s="633">
        <f t="shared" si="45"/>
        <v>5300</v>
      </c>
      <c r="I132" s="633">
        <f t="shared" si="45"/>
        <v>0</v>
      </c>
      <c r="J132" s="531"/>
      <c r="K132" s="531"/>
    </row>
    <row r="133" spans="1:11" s="453" customFormat="1" ht="12.75" customHeight="1" x14ac:dyDescent="0.2">
      <c r="A133" s="1153"/>
      <c r="B133" s="1150"/>
      <c r="C133" s="657">
        <v>2261</v>
      </c>
      <c r="D133" s="658">
        <v>2400</v>
      </c>
      <c r="E133" s="531"/>
      <c r="F133" s="531"/>
      <c r="G133" s="531"/>
      <c r="H133" s="531">
        <f t="shared" ref="H133:I158" si="46">D133+F133</f>
        <v>2400</v>
      </c>
      <c r="I133" s="531">
        <f t="shared" si="46"/>
        <v>0</v>
      </c>
      <c r="J133" s="531"/>
      <c r="K133" s="969" t="s">
        <v>756</v>
      </c>
    </row>
    <row r="134" spans="1:11" s="453" customFormat="1" ht="12.75" customHeight="1" x14ac:dyDescent="0.2">
      <c r="A134" s="1153"/>
      <c r="B134" s="1150"/>
      <c r="C134" s="657">
        <v>2363</v>
      </c>
      <c r="D134" s="658">
        <v>2100</v>
      </c>
      <c r="E134" s="531"/>
      <c r="F134" s="531"/>
      <c r="G134" s="531"/>
      <c r="H134" s="531">
        <f t="shared" si="46"/>
        <v>2100</v>
      </c>
      <c r="I134" s="531">
        <f t="shared" si="46"/>
        <v>0</v>
      </c>
      <c r="J134" s="531"/>
      <c r="K134" s="970"/>
    </row>
    <row r="135" spans="1:11" s="453" customFormat="1" ht="12.75" customHeight="1" x14ac:dyDescent="0.2">
      <c r="A135" s="1153"/>
      <c r="B135" s="1150"/>
      <c r="C135" s="657">
        <v>2111</v>
      </c>
      <c r="D135" s="658">
        <v>180</v>
      </c>
      <c r="E135" s="531"/>
      <c r="F135" s="531"/>
      <c r="G135" s="531"/>
      <c r="H135" s="531">
        <f t="shared" si="46"/>
        <v>180</v>
      </c>
      <c r="I135" s="531">
        <f t="shared" si="46"/>
        <v>0</v>
      </c>
      <c r="J135" s="531"/>
      <c r="K135" s="970"/>
    </row>
    <row r="136" spans="1:11" s="453" customFormat="1" ht="12.75" customHeight="1" x14ac:dyDescent="0.2">
      <c r="A136" s="1153"/>
      <c r="B136" s="1150"/>
      <c r="C136" s="657">
        <v>2279</v>
      </c>
      <c r="D136" s="658">
        <v>120</v>
      </c>
      <c r="E136" s="531"/>
      <c r="F136" s="531"/>
      <c r="G136" s="531"/>
      <c r="H136" s="531">
        <f t="shared" si="46"/>
        <v>120</v>
      </c>
      <c r="I136" s="531">
        <f t="shared" si="46"/>
        <v>0</v>
      </c>
      <c r="J136" s="531"/>
      <c r="K136" s="970"/>
    </row>
    <row r="137" spans="1:11" s="453" customFormat="1" ht="12.75" customHeight="1" x14ac:dyDescent="0.2">
      <c r="A137" s="1153"/>
      <c r="B137" s="1151"/>
      <c r="C137" s="657">
        <v>2262</v>
      </c>
      <c r="D137" s="658">
        <v>500</v>
      </c>
      <c r="E137" s="531"/>
      <c r="F137" s="531"/>
      <c r="G137" s="531"/>
      <c r="H137" s="531">
        <f t="shared" si="46"/>
        <v>500</v>
      </c>
      <c r="I137" s="531">
        <f t="shared" si="46"/>
        <v>0</v>
      </c>
      <c r="J137" s="531"/>
      <c r="K137" s="971"/>
    </row>
    <row r="138" spans="1:11" s="453" customFormat="1" ht="12.75" customHeight="1" x14ac:dyDescent="0.2">
      <c r="A138" s="631">
        <v>9</v>
      </c>
      <c r="B138" s="599" t="s">
        <v>785</v>
      </c>
      <c r="C138" s="632"/>
      <c r="D138" s="659">
        <f>SUM(D139,D144,D147)</f>
        <v>23322</v>
      </c>
      <c r="E138" s="659">
        <f t="shared" ref="E138:I138" si="47">SUM(E139,E144,E147)</f>
        <v>4260</v>
      </c>
      <c r="F138" s="659">
        <f t="shared" si="47"/>
        <v>0</v>
      </c>
      <c r="G138" s="659">
        <f t="shared" si="47"/>
        <v>0</v>
      </c>
      <c r="H138" s="660">
        <f t="shared" si="47"/>
        <v>23322</v>
      </c>
      <c r="I138" s="660">
        <f t="shared" si="47"/>
        <v>4260</v>
      </c>
      <c r="J138" s="531"/>
      <c r="K138" s="531"/>
    </row>
    <row r="139" spans="1:11" s="453" customFormat="1" ht="12.75" customHeight="1" x14ac:dyDescent="0.2">
      <c r="A139" s="1139">
        <v>9.1</v>
      </c>
      <c r="B139" s="1142" t="s">
        <v>746</v>
      </c>
      <c r="C139" s="647"/>
      <c r="D139" s="659">
        <f>SUM(D140:D143)</f>
        <v>8130</v>
      </c>
      <c r="E139" s="659">
        <f t="shared" ref="E139:I139" si="48">SUM(E140:E143)</f>
        <v>4260</v>
      </c>
      <c r="F139" s="659">
        <f t="shared" si="48"/>
        <v>0</v>
      </c>
      <c r="G139" s="659">
        <f t="shared" si="48"/>
        <v>0</v>
      </c>
      <c r="H139" s="660">
        <f t="shared" si="48"/>
        <v>8130</v>
      </c>
      <c r="I139" s="660">
        <f t="shared" si="48"/>
        <v>4260</v>
      </c>
      <c r="J139" s="531"/>
      <c r="K139" s="969" t="s">
        <v>749</v>
      </c>
    </row>
    <row r="140" spans="1:11" s="453" customFormat="1" ht="12.75" customHeight="1" x14ac:dyDescent="0.2">
      <c r="A140" s="1140"/>
      <c r="B140" s="1143"/>
      <c r="C140" s="636">
        <v>2261</v>
      </c>
      <c r="D140" s="579">
        <v>1920</v>
      </c>
      <c r="E140" s="579"/>
      <c r="F140" s="531"/>
      <c r="G140" s="531"/>
      <c r="H140" s="531">
        <f t="shared" si="46"/>
        <v>1920</v>
      </c>
      <c r="I140" s="531">
        <f t="shared" si="46"/>
        <v>0</v>
      </c>
      <c r="J140" s="531"/>
      <c r="K140" s="970"/>
    </row>
    <row r="141" spans="1:11" s="453" customFormat="1" ht="12.75" customHeight="1" x14ac:dyDescent="0.2">
      <c r="A141" s="1140"/>
      <c r="B141" s="1143"/>
      <c r="C141" s="636">
        <v>2262</v>
      </c>
      <c r="D141" s="579">
        <v>1320</v>
      </c>
      <c r="E141" s="579">
        <v>3000</v>
      </c>
      <c r="F141" s="531"/>
      <c r="G141" s="531"/>
      <c r="H141" s="531">
        <f t="shared" si="46"/>
        <v>1320</v>
      </c>
      <c r="I141" s="531">
        <f t="shared" si="46"/>
        <v>3000</v>
      </c>
      <c r="J141" s="531"/>
      <c r="K141" s="970"/>
    </row>
    <row r="142" spans="1:11" s="453" customFormat="1" ht="12.75" customHeight="1" x14ac:dyDescent="0.2">
      <c r="A142" s="1140"/>
      <c r="B142" s="1143"/>
      <c r="C142" s="636">
        <v>2279</v>
      </c>
      <c r="D142" s="579">
        <v>1740</v>
      </c>
      <c r="E142" s="579">
        <v>1260</v>
      </c>
      <c r="F142" s="531"/>
      <c r="G142" s="531"/>
      <c r="H142" s="531">
        <f t="shared" si="46"/>
        <v>1740</v>
      </c>
      <c r="I142" s="531">
        <f t="shared" si="46"/>
        <v>1260</v>
      </c>
      <c r="J142" s="531"/>
      <c r="K142" s="970"/>
    </row>
    <row r="143" spans="1:11" s="453" customFormat="1" ht="12.75" customHeight="1" x14ac:dyDescent="0.2">
      <c r="A143" s="1141"/>
      <c r="B143" s="1144"/>
      <c r="C143" s="636">
        <v>2363</v>
      </c>
      <c r="D143" s="579">
        <v>3150</v>
      </c>
      <c r="E143" s="579"/>
      <c r="F143" s="531"/>
      <c r="G143" s="531"/>
      <c r="H143" s="531">
        <f t="shared" si="46"/>
        <v>3150</v>
      </c>
      <c r="I143" s="531">
        <f t="shared" si="46"/>
        <v>0</v>
      </c>
      <c r="J143" s="531"/>
      <c r="K143" s="971"/>
    </row>
    <row r="144" spans="1:11" s="453" customFormat="1" ht="12.75" customHeight="1" x14ac:dyDescent="0.2">
      <c r="A144" s="1139">
        <v>9.1999999999999993</v>
      </c>
      <c r="B144" s="1145" t="s">
        <v>786</v>
      </c>
      <c r="C144" s="632"/>
      <c r="D144" s="659">
        <f>SUM(D145:D146)</f>
        <v>2790</v>
      </c>
      <c r="E144" s="659">
        <f t="shared" ref="E144:I144" si="49">SUM(E145:E146)</f>
        <v>0</v>
      </c>
      <c r="F144" s="659">
        <f t="shared" si="49"/>
        <v>0</v>
      </c>
      <c r="G144" s="659">
        <f t="shared" si="49"/>
        <v>0</v>
      </c>
      <c r="H144" s="660">
        <f t="shared" si="49"/>
        <v>2790</v>
      </c>
      <c r="I144" s="660">
        <f t="shared" si="49"/>
        <v>0</v>
      </c>
      <c r="J144" s="531"/>
      <c r="K144" s="531"/>
    </row>
    <row r="145" spans="1:11" s="453" customFormat="1" ht="12.75" customHeight="1" x14ac:dyDescent="0.2">
      <c r="A145" s="1140"/>
      <c r="B145" s="1146"/>
      <c r="C145" s="639">
        <v>2361</v>
      </c>
      <c r="D145" s="640">
        <v>1500</v>
      </c>
      <c r="E145" s="531"/>
      <c r="F145" s="531"/>
      <c r="G145" s="531"/>
      <c r="H145" s="531">
        <f t="shared" si="46"/>
        <v>1500</v>
      </c>
      <c r="I145" s="531">
        <f t="shared" si="46"/>
        <v>0</v>
      </c>
      <c r="J145" s="531"/>
      <c r="K145" s="1155" t="s">
        <v>754</v>
      </c>
    </row>
    <row r="146" spans="1:11" s="453" customFormat="1" ht="12.75" customHeight="1" x14ac:dyDescent="0.2">
      <c r="A146" s="1140"/>
      <c r="B146" s="1146"/>
      <c r="C146" s="646">
        <v>2370</v>
      </c>
      <c r="D146" s="640">
        <f>500+275+240+275</f>
        <v>1290</v>
      </c>
      <c r="E146" s="531"/>
      <c r="F146" s="531"/>
      <c r="G146" s="531"/>
      <c r="H146" s="531">
        <f t="shared" si="46"/>
        <v>1290</v>
      </c>
      <c r="I146" s="531">
        <f t="shared" si="46"/>
        <v>0</v>
      </c>
      <c r="J146" s="531"/>
      <c r="K146" s="1156"/>
    </row>
    <row r="147" spans="1:11" s="453" customFormat="1" ht="12.75" customHeight="1" x14ac:dyDescent="0.2">
      <c r="A147" s="495" t="s">
        <v>702</v>
      </c>
      <c r="B147" s="673" t="s">
        <v>769</v>
      </c>
      <c r="C147" s="643"/>
      <c r="D147" s="659">
        <f>SUM(D148,D155,D159,D163)</f>
        <v>12402</v>
      </c>
      <c r="E147" s="659">
        <f t="shared" ref="E147:I147" si="50">SUM(E148,E155,E159,E163)</f>
        <v>0</v>
      </c>
      <c r="F147" s="659">
        <f t="shared" si="50"/>
        <v>0</v>
      </c>
      <c r="G147" s="659">
        <f t="shared" si="50"/>
        <v>0</v>
      </c>
      <c r="H147" s="660">
        <f t="shared" si="50"/>
        <v>12402</v>
      </c>
      <c r="I147" s="660">
        <f t="shared" si="50"/>
        <v>0</v>
      </c>
      <c r="J147" s="531"/>
      <c r="K147" s="531"/>
    </row>
    <row r="148" spans="1:11" s="453" customFormat="1" ht="12.75" customHeight="1" x14ac:dyDescent="0.2">
      <c r="A148" s="1153" t="s">
        <v>787</v>
      </c>
      <c r="B148" s="1149" t="s">
        <v>788</v>
      </c>
      <c r="C148" s="656"/>
      <c r="D148" s="659">
        <f>SUM(D149:D154)</f>
        <v>3642</v>
      </c>
      <c r="E148" s="659">
        <f t="shared" ref="E148:I148" si="51">SUM(E149:E154)</f>
        <v>0</v>
      </c>
      <c r="F148" s="659">
        <f t="shared" si="51"/>
        <v>0</v>
      </c>
      <c r="G148" s="659">
        <f t="shared" si="51"/>
        <v>0</v>
      </c>
      <c r="H148" s="660">
        <f t="shared" si="51"/>
        <v>3642</v>
      </c>
      <c r="I148" s="660">
        <f t="shared" si="51"/>
        <v>0</v>
      </c>
      <c r="J148" s="531"/>
      <c r="K148" s="969" t="s">
        <v>756</v>
      </c>
    </row>
    <row r="149" spans="1:11" s="453" customFormat="1" ht="12.75" customHeight="1" x14ac:dyDescent="0.2">
      <c r="A149" s="1153"/>
      <c r="B149" s="1150"/>
      <c r="C149" s="661">
        <v>2261</v>
      </c>
      <c r="D149" s="642">
        <v>1280</v>
      </c>
      <c r="E149" s="531"/>
      <c r="F149" s="531"/>
      <c r="G149" s="531"/>
      <c r="H149" s="531">
        <f t="shared" si="46"/>
        <v>1280</v>
      </c>
      <c r="I149" s="531">
        <f t="shared" si="46"/>
        <v>0</v>
      </c>
      <c r="J149" s="531"/>
      <c r="K149" s="970"/>
    </row>
    <row r="150" spans="1:11" s="453" customFormat="1" ht="12.75" customHeight="1" x14ac:dyDescent="0.2">
      <c r="A150" s="1153"/>
      <c r="B150" s="1150"/>
      <c r="C150" s="661">
        <v>2363</v>
      </c>
      <c r="D150" s="642">
        <v>1120</v>
      </c>
      <c r="E150" s="531"/>
      <c r="F150" s="531"/>
      <c r="G150" s="531"/>
      <c r="H150" s="531">
        <f t="shared" si="46"/>
        <v>1120</v>
      </c>
      <c r="I150" s="531">
        <f t="shared" si="46"/>
        <v>0</v>
      </c>
      <c r="J150" s="531"/>
      <c r="K150" s="970"/>
    </row>
    <row r="151" spans="1:11" s="453" customFormat="1" ht="12.75" customHeight="1" x14ac:dyDescent="0.2">
      <c r="A151" s="1153"/>
      <c r="B151" s="1150"/>
      <c r="C151" s="661">
        <v>2121</v>
      </c>
      <c r="D151" s="642">
        <v>464</v>
      </c>
      <c r="E151" s="531"/>
      <c r="F151" s="531"/>
      <c r="G151" s="531"/>
      <c r="H151" s="531">
        <f t="shared" si="46"/>
        <v>464</v>
      </c>
      <c r="I151" s="531">
        <f t="shared" si="46"/>
        <v>0</v>
      </c>
      <c r="J151" s="531"/>
      <c r="K151" s="970"/>
    </row>
    <row r="152" spans="1:11" s="453" customFormat="1" ht="12.75" customHeight="1" x14ac:dyDescent="0.2">
      <c r="A152" s="1153"/>
      <c r="B152" s="1150"/>
      <c r="C152" s="661">
        <v>2122</v>
      </c>
      <c r="D152" s="642">
        <v>128</v>
      </c>
      <c r="E152" s="531"/>
      <c r="F152" s="531"/>
      <c r="G152" s="531"/>
      <c r="H152" s="531">
        <f t="shared" si="46"/>
        <v>128</v>
      </c>
      <c r="I152" s="531">
        <f t="shared" si="46"/>
        <v>0</v>
      </c>
      <c r="J152" s="531"/>
      <c r="K152" s="970"/>
    </row>
    <row r="153" spans="1:11" s="453" customFormat="1" ht="12.75" customHeight="1" x14ac:dyDescent="0.2">
      <c r="A153" s="1153"/>
      <c r="B153" s="1150"/>
      <c r="C153" s="661">
        <v>2341</v>
      </c>
      <c r="D153" s="642">
        <v>50</v>
      </c>
      <c r="E153" s="531"/>
      <c r="F153" s="531"/>
      <c r="G153" s="531"/>
      <c r="H153" s="531">
        <f t="shared" si="46"/>
        <v>50</v>
      </c>
      <c r="I153" s="531">
        <f t="shared" si="46"/>
        <v>0</v>
      </c>
      <c r="J153" s="531"/>
      <c r="K153" s="970"/>
    </row>
    <row r="154" spans="1:11" s="453" customFormat="1" ht="12.75" customHeight="1" x14ac:dyDescent="0.2">
      <c r="A154" s="1153"/>
      <c r="B154" s="1151"/>
      <c r="C154" s="661">
        <v>2262</v>
      </c>
      <c r="D154" s="642">
        <v>600</v>
      </c>
      <c r="E154" s="531"/>
      <c r="F154" s="531"/>
      <c r="G154" s="531"/>
      <c r="H154" s="531">
        <f t="shared" si="46"/>
        <v>600</v>
      </c>
      <c r="I154" s="531">
        <f t="shared" si="46"/>
        <v>0</v>
      </c>
      <c r="J154" s="531"/>
      <c r="K154" s="971"/>
    </row>
    <row r="155" spans="1:11" s="453" customFormat="1" ht="12" customHeight="1" x14ac:dyDescent="0.2">
      <c r="A155" s="1153" t="s">
        <v>789</v>
      </c>
      <c r="B155" s="1149" t="s">
        <v>790</v>
      </c>
      <c r="C155" s="656"/>
      <c r="D155" s="659">
        <f>SUM(D156:D158)</f>
        <v>4100</v>
      </c>
      <c r="E155" s="659">
        <f t="shared" ref="E155:I155" si="52">SUM(E156:E158)</f>
        <v>0</v>
      </c>
      <c r="F155" s="659">
        <f t="shared" si="52"/>
        <v>0</v>
      </c>
      <c r="G155" s="659">
        <f t="shared" si="52"/>
        <v>0</v>
      </c>
      <c r="H155" s="660">
        <f t="shared" si="52"/>
        <v>4100</v>
      </c>
      <c r="I155" s="660">
        <f t="shared" si="52"/>
        <v>0</v>
      </c>
      <c r="J155" s="531"/>
      <c r="K155" s="969" t="s">
        <v>756</v>
      </c>
    </row>
    <row r="156" spans="1:11" s="453" customFormat="1" ht="12.75" customHeight="1" x14ac:dyDescent="0.2">
      <c r="A156" s="1153"/>
      <c r="B156" s="1150"/>
      <c r="C156" s="661">
        <v>2363</v>
      </c>
      <c r="D156" s="642">
        <v>3500</v>
      </c>
      <c r="E156" s="531"/>
      <c r="F156" s="531"/>
      <c r="G156" s="531"/>
      <c r="H156" s="531">
        <f t="shared" si="46"/>
        <v>3500</v>
      </c>
      <c r="I156" s="531">
        <f t="shared" si="46"/>
        <v>0</v>
      </c>
      <c r="J156" s="531"/>
      <c r="K156" s="970"/>
    </row>
    <row r="157" spans="1:11" s="453" customFormat="1" ht="12.75" customHeight="1" x14ac:dyDescent="0.2">
      <c r="A157" s="1153"/>
      <c r="B157" s="1150"/>
      <c r="C157" s="661">
        <v>2262</v>
      </c>
      <c r="D157" s="642">
        <v>400</v>
      </c>
      <c r="E157" s="531"/>
      <c r="F157" s="531"/>
      <c r="G157" s="531"/>
      <c r="H157" s="531">
        <f t="shared" si="46"/>
        <v>400</v>
      </c>
      <c r="I157" s="531">
        <f t="shared" si="46"/>
        <v>0</v>
      </c>
      <c r="J157" s="531"/>
      <c r="K157" s="970"/>
    </row>
    <row r="158" spans="1:11" ht="12.75" customHeight="1" x14ac:dyDescent="0.2">
      <c r="A158" s="1153"/>
      <c r="B158" s="1150"/>
      <c r="C158" s="661">
        <v>2279</v>
      </c>
      <c r="D158" s="642">
        <v>200</v>
      </c>
      <c r="E158" s="531"/>
      <c r="F158" s="531"/>
      <c r="G158" s="531"/>
      <c r="H158" s="531">
        <f t="shared" si="46"/>
        <v>200</v>
      </c>
      <c r="I158" s="531">
        <f t="shared" si="46"/>
        <v>0</v>
      </c>
      <c r="J158" s="531"/>
      <c r="K158" s="971"/>
    </row>
    <row r="159" spans="1:11" x14ac:dyDescent="0.2">
      <c r="A159" s="1153" t="s">
        <v>791</v>
      </c>
      <c r="B159" s="1149" t="s">
        <v>792</v>
      </c>
      <c r="C159" s="656"/>
      <c r="D159" s="659">
        <f>SUM(D160:D162)</f>
        <v>4100</v>
      </c>
      <c r="E159" s="659">
        <f t="shared" ref="E159:I159" si="53">SUM(E160:E162)</f>
        <v>0</v>
      </c>
      <c r="F159" s="659">
        <f t="shared" si="53"/>
        <v>0</v>
      </c>
      <c r="G159" s="659">
        <f t="shared" si="53"/>
        <v>0</v>
      </c>
      <c r="H159" s="660">
        <f t="shared" si="53"/>
        <v>4100</v>
      </c>
      <c r="I159" s="660">
        <f t="shared" si="53"/>
        <v>0</v>
      </c>
      <c r="J159" s="531"/>
      <c r="K159" s="969" t="s">
        <v>756</v>
      </c>
    </row>
    <row r="160" spans="1:11" ht="12.75" customHeight="1" x14ac:dyDescent="0.2">
      <c r="A160" s="1153"/>
      <c r="B160" s="1150"/>
      <c r="C160" s="661">
        <v>2363</v>
      </c>
      <c r="D160" s="642">
        <v>3500</v>
      </c>
      <c r="E160" s="531"/>
      <c r="F160" s="531"/>
      <c r="G160" s="531"/>
      <c r="H160" s="531">
        <f t="shared" ref="H160:I162" si="54">D160+F160</f>
        <v>3500</v>
      </c>
      <c r="I160" s="531">
        <f t="shared" si="54"/>
        <v>0</v>
      </c>
      <c r="J160" s="531"/>
      <c r="K160" s="970"/>
    </row>
    <row r="161" spans="1:11" x14ac:dyDescent="0.2">
      <c r="A161" s="1153"/>
      <c r="B161" s="1150"/>
      <c r="C161" s="661">
        <v>2262</v>
      </c>
      <c r="D161" s="642">
        <v>400</v>
      </c>
      <c r="E161" s="531"/>
      <c r="F161" s="531"/>
      <c r="G161" s="531"/>
      <c r="H161" s="531">
        <f t="shared" si="54"/>
        <v>400</v>
      </c>
      <c r="I161" s="531">
        <f t="shared" si="54"/>
        <v>0</v>
      </c>
      <c r="J161" s="531"/>
      <c r="K161" s="970"/>
    </row>
    <row r="162" spans="1:11" x14ac:dyDescent="0.2">
      <c r="A162" s="1153"/>
      <c r="B162" s="1150"/>
      <c r="C162" s="661">
        <v>2279</v>
      </c>
      <c r="D162" s="642">
        <v>200</v>
      </c>
      <c r="E162" s="531"/>
      <c r="F162" s="531"/>
      <c r="G162" s="531"/>
      <c r="H162" s="531">
        <f t="shared" si="54"/>
        <v>200</v>
      </c>
      <c r="I162" s="531">
        <f t="shared" si="54"/>
        <v>0</v>
      </c>
      <c r="J162" s="531"/>
      <c r="K162" s="971"/>
    </row>
    <row r="163" spans="1:11" ht="12.75" customHeight="1" x14ac:dyDescent="0.2">
      <c r="A163" s="1153" t="s">
        <v>793</v>
      </c>
      <c r="B163" s="1154" t="s">
        <v>794</v>
      </c>
      <c r="C163" s="656"/>
      <c r="D163" s="674">
        <f>SUM(D164)</f>
        <v>560</v>
      </c>
      <c r="E163" s="674">
        <f t="shared" ref="E163:I163" si="55">SUM(E164)</f>
        <v>0</v>
      </c>
      <c r="F163" s="674">
        <f t="shared" si="55"/>
        <v>0</v>
      </c>
      <c r="G163" s="674">
        <f t="shared" si="55"/>
        <v>0</v>
      </c>
      <c r="H163" s="675">
        <f t="shared" si="55"/>
        <v>560</v>
      </c>
      <c r="I163" s="675">
        <f t="shared" si="55"/>
        <v>0</v>
      </c>
      <c r="J163" s="676"/>
      <c r="K163" s="981" t="s">
        <v>756</v>
      </c>
    </row>
    <row r="164" spans="1:11" ht="12.75" customHeight="1" x14ac:dyDescent="0.2">
      <c r="A164" s="1153"/>
      <c r="B164" s="1154"/>
      <c r="C164" s="661">
        <v>2363</v>
      </c>
      <c r="D164" s="642">
        <v>560</v>
      </c>
      <c r="E164" s="531"/>
      <c r="F164" s="531"/>
      <c r="G164" s="531"/>
      <c r="H164" s="531">
        <f t="shared" ref="H164:I164" si="56">D164+F164</f>
        <v>560</v>
      </c>
      <c r="I164" s="677">
        <f t="shared" si="56"/>
        <v>0</v>
      </c>
      <c r="J164" s="676"/>
      <c r="K164" s="982"/>
    </row>
    <row r="165" spans="1:11" ht="12.75" customHeight="1" x14ac:dyDescent="0.2">
      <c r="A165" s="631">
        <v>10</v>
      </c>
      <c r="B165" s="599" t="s">
        <v>795</v>
      </c>
      <c r="C165" s="632"/>
      <c r="D165" s="678">
        <f>SUM(D166,D170,D174)</f>
        <v>6700</v>
      </c>
      <c r="E165" s="678">
        <f t="shared" ref="E165:I165" si="57">SUM(E166,E170,E174)</f>
        <v>0</v>
      </c>
      <c r="F165" s="678">
        <f t="shared" si="57"/>
        <v>0</v>
      </c>
      <c r="G165" s="678">
        <f t="shared" si="57"/>
        <v>0</v>
      </c>
      <c r="H165" s="678">
        <f t="shared" si="57"/>
        <v>6700</v>
      </c>
      <c r="I165" s="678">
        <f t="shared" si="57"/>
        <v>0</v>
      </c>
      <c r="J165" s="676"/>
      <c r="K165" s="679"/>
    </row>
    <row r="166" spans="1:11" ht="12" customHeight="1" x14ac:dyDescent="0.2">
      <c r="A166" s="1139">
        <v>10.1</v>
      </c>
      <c r="B166" s="1142" t="s">
        <v>746</v>
      </c>
      <c r="C166" s="647"/>
      <c r="D166" s="680">
        <f>SUM(D167:D169)</f>
        <v>2890</v>
      </c>
      <c r="E166" s="680">
        <f t="shared" ref="E166:I166" si="58">SUM(E167:E169)</f>
        <v>0</v>
      </c>
      <c r="F166" s="680">
        <f t="shared" si="58"/>
        <v>0</v>
      </c>
      <c r="G166" s="680">
        <f t="shared" si="58"/>
        <v>0</v>
      </c>
      <c r="H166" s="680">
        <f t="shared" si="58"/>
        <v>2890</v>
      </c>
      <c r="I166" s="680">
        <f t="shared" si="58"/>
        <v>0</v>
      </c>
      <c r="J166" s="679"/>
      <c r="K166" s="981" t="s">
        <v>749</v>
      </c>
    </row>
    <row r="167" spans="1:11" ht="12.75" customHeight="1" x14ac:dyDescent="0.2">
      <c r="A167" s="1140"/>
      <c r="B167" s="1143"/>
      <c r="C167" s="636">
        <v>2262</v>
      </c>
      <c r="D167" s="579">
        <v>2000</v>
      </c>
      <c r="E167" s="679"/>
      <c r="F167" s="679"/>
      <c r="G167" s="679"/>
      <c r="H167" s="531">
        <f t="shared" ref="H167:I173" si="59">D167+F167</f>
        <v>2000</v>
      </c>
      <c r="I167" s="677">
        <f t="shared" si="59"/>
        <v>0</v>
      </c>
      <c r="J167" s="679"/>
      <c r="K167" s="1138"/>
    </row>
    <row r="168" spans="1:11" ht="12.75" customHeight="1" x14ac:dyDescent="0.2">
      <c r="A168" s="1140"/>
      <c r="B168" s="1143"/>
      <c r="C168" s="636">
        <v>2279</v>
      </c>
      <c r="D168" s="579">
        <v>400</v>
      </c>
      <c r="E168" s="679"/>
      <c r="F168" s="679"/>
      <c r="G168" s="679"/>
      <c r="H168" s="531">
        <f t="shared" si="59"/>
        <v>400</v>
      </c>
      <c r="I168" s="677">
        <f t="shared" si="59"/>
        <v>0</v>
      </c>
      <c r="J168" s="679"/>
      <c r="K168" s="1138"/>
    </row>
    <row r="169" spans="1:11" ht="12.75" customHeight="1" x14ac:dyDescent="0.2">
      <c r="A169" s="1141"/>
      <c r="B169" s="1144"/>
      <c r="C169" s="636">
        <v>2363</v>
      </c>
      <c r="D169" s="579">
        <v>490</v>
      </c>
      <c r="E169" s="679"/>
      <c r="F169" s="679"/>
      <c r="G169" s="679"/>
      <c r="H169" s="531">
        <f t="shared" si="59"/>
        <v>490</v>
      </c>
      <c r="I169" s="677">
        <f t="shared" si="59"/>
        <v>0</v>
      </c>
      <c r="J169" s="679"/>
      <c r="K169" s="982"/>
    </row>
    <row r="170" spans="1:11" x14ac:dyDescent="0.2">
      <c r="A170" s="1139">
        <v>10.199999999999999</v>
      </c>
      <c r="B170" s="1145" t="s">
        <v>796</v>
      </c>
      <c r="C170" s="632"/>
      <c r="D170" s="680">
        <f>SUM(D171:D173)</f>
        <v>1450</v>
      </c>
      <c r="E170" s="680">
        <f t="shared" ref="E170:I170" si="60">SUM(E171:E173)</f>
        <v>0</v>
      </c>
      <c r="F170" s="680">
        <f t="shared" si="60"/>
        <v>0</v>
      </c>
      <c r="G170" s="680">
        <f t="shared" si="60"/>
        <v>0</v>
      </c>
      <c r="H170" s="680">
        <f t="shared" si="60"/>
        <v>1450</v>
      </c>
      <c r="I170" s="680">
        <f t="shared" si="60"/>
        <v>0</v>
      </c>
      <c r="J170" s="679"/>
      <c r="K170" s="679"/>
    </row>
    <row r="171" spans="1:11" x14ac:dyDescent="0.2">
      <c r="A171" s="1140"/>
      <c r="B171" s="1146"/>
      <c r="C171" s="639">
        <v>2341</v>
      </c>
      <c r="D171" s="579">
        <v>50</v>
      </c>
      <c r="E171" s="679"/>
      <c r="F171" s="679"/>
      <c r="G171" s="679"/>
      <c r="H171" s="531">
        <f t="shared" si="59"/>
        <v>50</v>
      </c>
      <c r="I171" s="677">
        <f t="shared" si="59"/>
        <v>0</v>
      </c>
      <c r="J171" s="679"/>
      <c r="K171" s="1052" t="s">
        <v>754</v>
      </c>
    </row>
    <row r="172" spans="1:11" ht="12.75" customHeight="1" x14ac:dyDescent="0.2">
      <c r="A172" s="1140"/>
      <c r="B172" s="1146"/>
      <c r="C172" s="639">
        <v>2361</v>
      </c>
      <c r="D172" s="640">
        <v>1200</v>
      </c>
      <c r="E172" s="679"/>
      <c r="F172" s="679"/>
      <c r="G172" s="679"/>
      <c r="H172" s="531">
        <f t="shared" si="59"/>
        <v>1200</v>
      </c>
      <c r="I172" s="677">
        <f t="shared" si="59"/>
        <v>0</v>
      </c>
      <c r="J172" s="679"/>
      <c r="K172" s="1152"/>
    </row>
    <row r="173" spans="1:11" ht="12.75" customHeight="1" x14ac:dyDescent="0.2">
      <c r="A173" s="1140"/>
      <c r="B173" s="1146"/>
      <c r="C173" s="636">
        <v>2370</v>
      </c>
      <c r="D173" s="640">
        <v>200</v>
      </c>
      <c r="E173" s="679"/>
      <c r="F173" s="679"/>
      <c r="G173" s="679"/>
      <c r="H173" s="531">
        <f t="shared" si="59"/>
        <v>200</v>
      </c>
      <c r="I173" s="677">
        <f t="shared" si="59"/>
        <v>0</v>
      </c>
      <c r="J173" s="679"/>
      <c r="K173" s="1053"/>
    </row>
    <row r="174" spans="1:11" ht="12.75" customHeight="1" x14ac:dyDescent="0.2">
      <c r="A174" s="496" t="s">
        <v>715</v>
      </c>
      <c r="B174" s="673" t="s">
        <v>769</v>
      </c>
      <c r="C174" s="643"/>
      <c r="D174" s="681">
        <f>SUM(D175)</f>
        <v>2360</v>
      </c>
      <c r="E174" s="681">
        <f t="shared" ref="E174:I174" si="61">SUM(E175)</f>
        <v>0</v>
      </c>
      <c r="F174" s="681">
        <f t="shared" si="61"/>
        <v>0</v>
      </c>
      <c r="G174" s="681">
        <f t="shared" si="61"/>
        <v>0</v>
      </c>
      <c r="H174" s="680">
        <f t="shared" si="61"/>
        <v>2360</v>
      </c>
      <c r="I174" s="680">
        <f t="shared" si="61"/>
        <v>0</v>
      </c>
      <c r="J174" s="679"/>
      <c r="K174" s="679"/>
    </row>
    <row r="175" spans="1:11" ht="12.75" customHeight="1" x14ac:dyDescent="0.2">
      <c r="A175" s="1153" t="s">
        <v>797</v>
      </c>
      <c r="B175" s="1149" t="s">
        <v>755</v>
      </c>
      <c r="C175" s="656"/>
      <c r="D175" s="681">
        <f t="shared" ref="D175:I175" si="62">SUM(D176:D179)</f>
        <v>2360</v>
      </c>
      <c r="E175" s="681">
        <f t="shared" si="62"/>
        <v>0</v>
      </c>
      <c r="F175" s="681">
        <f t="shared" si="62"/>
        <v>0</v>
      </c>
      <c r="G175" s="681">
        <f t="shared" si="62"/>
        <v>0</v>
      </c>
      <c r="H175" s="680">
        <f t="shared" si="62"/>
        <v>2360</v>
      </c>
      <c r="I175" s="680">
        <f t="shared" si="62"/>
        <v>0</v>
      </c>
      <c r="J175" s="679"/>
      <c r="K175" s="981" t="s">
        <v>756</v>
      </c>
    </row>
    <row r="176" spans="1:11" x14ac:dyDescent="0.2">
      <c r="A176" s="1153"/>
      <c r="B176" s="1150"/>
      <c r="C176" s="657">
        <v>2363</v>
      </c>
      <c r="D176" s="658">
        <v>1610</v>
      </c>
      <c r="E176" s="679"/>
      <c r="F176" s="679"/>
      <c r="G176" s="679"/>
      <c r="H176" s="531">
        <f t="shared" ref="H176:I179" si="63">D176+F176</f>
        <v>1610</v>
      </c>
      <c r="I176" s="677">
        <f t="shared" si="63"/>
        <v>0</v>
      </c>
      <c r="J176" s="679"/>
      <c r="K176" s="1138"/>
    </row>
    <row r="177" spans="1:11" x14ac:dyDescent="0.2">
      <c r="A177" s="1153"/>
      <c r="B177" s="1150"/>
      <c r="C177" s="657">
        <v>2262</v>
      </c>
      <c r="D177" s="658">
        <v>450</v>
      </c>
      <c r="E177" s="679"/>
      <c r="F177" s="679"/>
      <c r="G177" s="679"/>
      <c r="H177" s="531">
        <f t="shared" si="63"/>
        <v>450</v>
      </c>
      <c r="I177" s="677">
        <f t="shared" si="63"/>
        <v>0</v>
      </c>
      <c r="J177" s="679"/>
      <c r="K177" s="1138"/>
    </row>
    <row r="178" spans="1:11" ht="12.75" customHeight="1" x14ac:dyDescent="0.2">
      <c r="A178" s="1153"/>
      <c r="B178" s="1150"/>
      <c r="C178" s="657">
        <v>2341</v>
      </c>
      <c r="D178" s="658">
        <v>100</v>
      </c>
      <c r="E178" s="679"/>
      <c r="F178" s="679"/>
      <c r="G178" s="679"/>
      <c r="H178" s="531">
        <f t="shared" si="63"/>
        <v>100</v>
      </c>
      <c r="I178" s="677">
        <f t="shared" si="63"/>
        <v>0</v>
      </c>
      <c r="J178" s="679"/>
      <c r="K178" s="1138"/>
    </row>
    <row r="179" spans="1:11" ht="12.75" customHeight="1" x14ac:dyDescent="0.2">
      <c r="A179" s="1153"/>
      <c r="B179" s="1151"/>
      <c r="C179" s="657">
        <v>2279</v>
      </c>
      <c r="D179" s="658">
        <v>200</v>
      </c>
      <c r="E179" s="679"/>
      <c r="F179" s="679"/>
      <c r="G179" s="679"/>
      <c r="H179" s="531">
        <f t="shared" si="63"/>
        <v>200</v>
      </c>
      <c r="I179" s="677">
        <f t="shared" si="63"/>
        <v>0</v>
      </c>
      <c r="J179" s="679"/>
      <c r="K179" s="982"/>
    </row>
    <row r="180" spans="1:11" ht="12.75" customHeight="1" x14ac:dyDescent="0.2">
      <c r="A180" s="631">
        <v>11</v>
      </c>
      <c r="B180" s="599" t="s">
        <v>798</v>
      </c>
      <c r="C180" s="632"/>
      <c r="D180" s="680">
        <f>SUM(D181,D186,D190)</f>
        <v>11990</v>
      </c>
      <c r="E180" s="680">
        <f t="shared" ref="E180:I180" si="64">SUM(E181,E186,E190)</f>
        <v>0</v>
      </c>
      <c r="F180" s="680">
        <f t="shared" si="64"/>
        <v>0</v>
      </c>
      <c r="G180" s="680">
        <f t="shared" si="64"/>
        <v>0</v>
      </c>
      <c r="H180" s="680">
        <f t="shared" si="64"/>
        <v>11990</v>
      </c>
      <c r="I180" s="680">
        <f t="shared" si="64"/>
        <v>0</v>
      </c>
      <c r="J180" s="679"/>
      <c r="K180" s="679"/>
    </row>
    <row r="181" spans="1:11" ht="12.75" customHeight="1" x14ac:dyDescent="0.2">
      <c r="A181" s="1139">
        <v>11.1</v>
      </c>
      <c r="B181" s="1142" t="s">
        <v>746</v>
      </c>
      <c r="C181" s="647"/>
      <c r="D181" s="680">
        <f>SUM(D182:D185)</f>
        <v>2720</v>
      </c>
      <c r="E181" s="680">
        <f t="shared" ref="E181:I181" si="65">SUM(E182:E185)</f>
        <v>0</v>
      </c>
      <c r="F181" s="680">
        <f t="shared" si="65"/>
        <v>0</v>
      </c>
      <c r="G181" s="680">
        <f t="shared" si="65"/>
        <v>0</v>
      </c>
      <c r="H181" s="680">
        <f t="shared" si="65"/>
        <v>2720</v>
      </c>
      <c r="I181" s="680">
        <f t="shared" si="65"/>
        <v>0</v>
      </c>
      <c r="J181" s="679"/>
      <c r="K181" s="981" t="s">
        <v>749</v>
      </c>
    </row>
    <row r="182" spans="1:11" ht="12" customHeight="1" x14ac:dyDescent="0.2">
      <c r="A182" s="1140"/>
      <c r="B182" s="1143"/>
      <c r="C182" s="636">
        <v>2261</v>
      </c>
      <c r="D182" s="579">
        <v>480</v>
      </c>
      <c r="E182" s="679"/>
      <c r="F182" s="679"/>
      <c r="G182" s="679"/>
      <c r="H182" s="531">
        <f t="shared" ref="H182:I197" si="66">D182+F182</f>
        <v>480</v>
      </c>
      <c r="I182" s="677">
        <f t="shared" si="66"/>
        <v>0</v>
      </c>
      <c r="J182" s="679"/>
      <c r="K182" s="1138"/>
    </row>
    <row r="183" spans="1:11" ht="12.75" customHeight="1" x14ac:dyDescent="0.2">
      <c r="A183" s="1140"/>
      <c r="B183" s="1143"/>
      <c r="C183" s="636">
        <v>2262</v>
      </c>
      <c r="D183" s="579">
        <v>1000</v>
      </c>
      <c r="E183" s="679"/>
      <c r="F183" s="679"/>
      <c r="G183" s="679"/>
      <c r="H183" s="531">
        <f t="shared" si="66"/>
        <v>1000</v>
      </c>
      <c r="I183" s="677">
        <f t="shared" si="66"/>
        <v>0</v>
      </c>
      <c r="J183" s="679"/>
      <c r="K183" s="1138"/>
    </row>
    <row r="184" spans="1:11" ht="12.75" customHeight="1" x14ac:dyDescent="0.2">
      <c r="A184" s="1140"/>
      <c r="B184" s="1143"/>
      <c r="C184" s="636">
        <v>2279</v>
      </c>
      <c r="D184" s="579">
        <v>400</v>
      </c>
      <c r="E184" s="679"/>
      <c r="F184" s="679"/>
      <c r="G184" s="679"/>
      <c r="H184" s="531">
        <f t="shared" si="66"/>
        <v>400</v>
      </c>
      <c r="I184" s="677">
        <f t="shared" si="66"/>
        <v>0</v>
      </c>
      <c r="J184" s="679"/>
      <c r="K184" s="1138"/>
    </row>
    <row r="185" spans="1:11" ht="12.75" customHeight="1" x14ac:dyDescent="0.2">
      <c r="A185" s="1141"/>
      <c r="B185" s="1144"/>
      <c r="C185" s="636">
        <v>2363</v>
      </c>
      <c r="D185" s="579">
        <v>840</v>
      </c>
      <c r="E185" s="679"/>
      <c r="F185" s="679"/>
      <c r="G185" s="679"/>
      <c r="H185" s="531">
        <f t="shared" si="66"/>
        <v>840</v>
      </c>
      <c r="I185" s="677">
        <f t="shared" si="66"/>
        <v>0</v>
      </c>
      <c r="J185" s="679"/>
      <c r="K185" s="982"/>
    </row>
    <row r="186" spans="1:11" x14ac:dyDescent="0.2">
      <c r="A186" s="1139">
        <v>11.2</v>
      </c>
      <c r="B186" s="1145" t="s">
        <v>799</v>
      </c>
      <c r="C186" s="632"/>
      <c r="D186" s="680">
        <f>SUM(D187:D189)</f>
        <v>4150</v>
      </c>
      <c r="E186" s="680">
        <f t="shared" ref="E186:I186" si="67">SUM(E187:E189)</f>
        <v>0</v>
      </c>
      <c r="F186" s="680">
        <f t="shared" si="67"/>
        <v>0</v>
      </c>
      <c r="G186" s="680">
        <f t="shared" si="67"/>
        <v>0</v>
      </c>
      <c r="H186" s="680">
        <f t="shared" si="67"/>
        <v>4150</v>
      </c>
      <c r="I186" s="680">
        <f t="shared" si="67"/>
        <v>0</v>
      </c>
      <c r="J186" s="679"/>
      <c r="K186" s="679"/>
    </row>
    <row r="187" spans="1:11" x14ac:dyDescent="0.2">
      <c r="A187" s="1140"/>
      <c r="B187" s="1146"/>
      <c r="C187" s="636">
        <v>2261</v>
      </c>
      <c r="D187" s="579">
        <v>3000</v>
      </c>
      <c r="E187" s="679"/>
      <c r="F187" s="679"/>
      <c r="G187" s="679"/>
      <c r="H187" s="531">
        <f t="shared" si="66"/>
        <v>3000</v>
      </c>
      <c r="I187" s="677">
        <f t="shared" si="66"/>
        <v>0</v>
      </c>
      <c r="J187" s="679"/>
      <c r="K187" s="1052" t="s">
        <v>754</v>
      </c>
    </row>
    <row r="188" spans="1:11" ht="12.75" customHeight="1" x14ac:dyDescent="0.2">
      <c r="A188" s="1140"/>
      <c r="B188" s="1146"/>
      <c r="C188" s="639">
        <v>2361</v>
      </c>
      <c r="D188" s="640">
        <v>750</v>
      </c>
      <c r="E188" s="679"/>
      <c r="F188" s="679"/>
      <c r="G188" s="679"/>
      <c r="H188" s="531">
        <f t="shared" si="66"/>
        <v>750</v>
      </c>
      <c r="I188" s="677">
        <f t="shared" si="66"/>
        <v>0</v>
      </c>
      <c r="J188" s="679"/>
      <c r="K188" s="1152"/>
    </row>
    <row r="189" spans="1:11" x14ac:dyDescent="0.2">
      <c r="A189" s="1140"/>
      <c r="B189" s="1146"/>
      <c r="C189" s="636">
        <v>2370</v>
      </c>
      <c r="D189" s="640">
        <f>100+300</f>
        <v>400</v>
      </c>
      <c r="E189" s="679"/>
      <c r="F189" s="679"/>
      <c r="G189" s="679"/>
      <c r="H189" s="531">
        <f t="shared" si="66"/>
        <v>400</v>
      </c>
      <c r="I189" s="677">
        <f t="shared" si="66"/>
        <v>0</v>
      </c>
      <c r="J189" s="679"/>
      <c r="K189" s="1053"/>
    </row>
    <row r="190" spans="1:11" ht="12.75" customHeight="1" x14ac:dyDescent="0.2">
      <c r="A190" s="496" t="s">
        <v>800</v>
      </c>
      <c r="B190" s="673" t="s">
        <v>769</v>
      </c>
      <c r="C190" s="643"/>
      <c r="D190" s="681">
        <f>SUM(D191,D193)</f>
        <v>5120</v>
      </c>
      <c r="E190" s="681">
        <f t="shared" ref="E190:I190" si="68">SUM(E191,E193)</f>
        <v>0</v>
      </c>
      <c r="F190" s="681">
        <f t="shared" si="68"/>
        <v>0</v>
      </c>
      <c r="G190" s="681">
        <f t="shared" si="68"/>
        <v>0</v>
      </c>
      <c r="H190" s="680">
        <f t="shared" si="68"/>
        <v>5120</v>
      </c>
      <c r="I190" s="680">
        <f t="shared" si="68"/>
        <v>0</v>
      </c>
      <c r="J190" s="679"/>
      <c r="K190" s="679"/>
    </row>
    <row r="191" spans="1:11" ht="12.75" customHeight="1" x14ac:dyDescent="0.2">
      <c r="A191" s="1148" t="s">
        <v>801</v>
      </c>
      <c r="B191" s="1149" t="s">
        <v>755</v>
      </c>
      <c r="C191" s="643"/>
      <c r="D191" s="681">
        <f>SUM(D192)</f>
        <v>700</v>
      </c>
      <c r="E191" s="681">
        <f t="shared" ref="E191:I191" si="69">SUM(E192)</f>
        <v>0</v>
      </c>
      <c r="F191" s="681">
        <f t="shared" si="69"/>
        <v>0</v>
      </c>
      <c r="G191" s="681">
        <f t="shared" si="69"/>
        <v>0</v>
      </c>
      <c r="H191" s="680">
        <f t="shared" si="69"/>
        <v>700</v>
      </c>
      <c r="I191" s="680">
        <f t="shared" si="69"/>
        <v>0</v>
      </c>
      <c r="J191" s="679"/>
      <c r="K191" s="981" t="s">
        <v>756</v>
      </c>
    </row>
    <row r="192" spans="1:11" ht="12.75" customHeight="1" x14ac:dyDescent="0.2">
      <c r="A192" s="1148"/>
      <c r="B192" s="1150"/>
      <c r="C192" s="682">
        <v>2363</v>
      </c>
      <c r="D192" s="642">
        <v>700</v>
      </c>
      <c r="E192" s="679"/>
      <c r="F192" s="679"/>
      <c r="G192" s="679"/>
      <c r="H192" s="531">
        <f t="shared" si="66"/>
        <v>700</v>
      </c>
      <c r="I192" s="677">
        <f t="shared" si="66"/>
        <v>0</v>
      </c>
      <c r="J192" s="679"/>
      <c r="K192" s="982"/>
    </row>
    <row r="193" spans="1:11" ht="12.75" customHeight="1" x14ac:dyDescent="0.2">
      <c r="A193" s="988" t="s">
        <v>802</v>
      </c>
      <c r="B193" s="1149" t="s">
        <v>758</v>
      </c>
      <c r="C193" s="643"/>
      <c r="D193" s="681">
        <f>SUM(D194:D198)</f>
        <v>4420</v>
      </c>
      <c r="E193" s="681">
        <f t="shared" ref="E193:I193" si="70">SUM(E194:E198)</f>
        <v>0</v>
      </c>
      <c r="F193" s="681">
        <f t="shared" si="70"/>
        <v>0</v>
      </c>
      <c r="G193" s="681">
        <f t="shared" si="70"/>
        <v>0</v>
      </c>
      <c r="H193" s="680">
        <f t="shared" si="70"/>
        <v>4420</v>
      </c>
      <c r="I193" s="680">
        <f t="shared" si="70"/>
        <v>0</v>
      </c>
      <c r="J193" s="679"/>
      <c r="K193" s="679"/>
    </row>
    <row r="194" spans="1:11" ht="12.75" customHeight="1" x14ac:dyDescent="0.2">
      <c r="A194" s="989"/>
      <c r="B194" s="1150"/>
      <c r="C194" s="661">
        <v>2261</v>
      </c>
      <c r="D194" s="642">
        <v>2400</v>
      </c>
      <c r="E194" s="679"/>
      <c r="F194" s="679"/>
      <c r="G194" s="679"/>
      <c r="H194" s="531">
        <f t="shared" si="66"/>
        <v>2400</v>
      </c>
      <c r="I194" s="677">
        <f t="shared" si="66"/>
        <v>0</v>
      </c>
      <c r="J194" s="679"/>
      <c r="K194" s="981" t="s">
        <v>756</v>
      </c>
    </row>
    <row r="195" spans="1:11" ht="12.75" customHeight="1" x14ac:dyDescent="0.2">
      <c r="A195" s="989"/>
      <c r="B195" s="1150"/>
      <c r="C195" s="661">
        <v>2363</v>
      </c>
      <c r="D195" s="642">
        <v>1400</v>
      </c>
      <c r="E195" s="679"/>
      <c r="F195" s="679"/>
      <c r="G195" s="679"/>
      <c r="H195" s="531">
        <f t="shared" si="66"/>
        <v>1400</v>
      </c>
      <c r="I195" s="677">
        <f t="shared" si="66"/>
        <v>0</v>
      </c>
      <c r="J195" s="679"/>
      <c r="K195" s="1138"/>
    </row>
    <row r="196" spans="1:11" ht="12.75" customHeight="1" x14ac:dyDescent="0.2">
      <c r="A196" s="989"/>
      <c r="B196" s="1150"/>
      <c r="C196" s="661">
        <v>2341</v>
      </c>
      <c r="D196" s="642">
        <v>150</v>
      </c>
      <c r="E196" s="679"/>
      <c r="F196" s="679"/>
      <c r="G196" s="679"/>
      <c r="H196" s="531">
        <f t="shared" si="66"/>
        <v>150</v>
      </c>
      <c r="I196" s="677">
        <f t="shared" si="66"/>
        <v>0</v>
      </c>
      <c r="J196" s="679"/>
      <c r="K196" s="1138"/>
    </row>
    <row r="197" spans="1:11" ht="12.75" customHeight="1" x14ac:dyDescent="0.2">
      <c r="A197" s="989"/>
      <c r="B197" s="1150"/>
      <c r="C197" s="661">
        <v>2111</v>
      </c>
      <c r="D197" s="642">
        <v>120</v>
      </c>
      <c r="E197" s="679"/>
      <c r="F197" s="679"/>
      <c r="G197" s="679"/>
      <c r="H197" s="531">
        <f t="shared" si="66"/>
        <v>120</v>
      </c>
      <c r="I197" s="677">
        <f t="shared" si="66"/>
        <v>0</v>
      </c>
      <c r="J197" s="679"/>
      <c r="K197" s="1138"/>
    </row>
    <row r="198" spans="1:11" ht="12.75" customHeight="1" x14ac:dyDescent="0.2">
      <c r="A198" s="990"/>
      <c r="B198" s="1151"/>
      <c r="C198" s="661">
        <v>2262</v>
      </c>
      <c r="D198" s="642">
        <v>350</v>
      </c>
      <c r="E198" s="679"/>
      <c r="F198" s="679"/>
      <c r="G198" s="679"/>
      <c r="H198" s="531">
        <f t="shared" ref="H198:I209" si="71">D198+F198</f>
        <v>350</v>
      </c>
      <c r="I198" s="677">
        <f t="shared" si="71"/>
        <v>0</v>
      </c>
      <c r="J198" s="679"/>
      <c r="K198" s="982"/>
    </row>
    <row r="199" spans="1:11" ht="12.75" customHeight="1" x14ac:dyDescent="0.2">
      <c r="A199" s="631">
        <v>12</v>
      </c>
      <c r="B199" s="599" t="s">
        <v>803</v>
      </c>
      <c r="C199" s="632"/>
      <c r="D199" s="662">
        <f>SUM(D200,D205)</f>
        <v>7940</v>
      </c>
      <c r="E199" s="662">
        <f t="shared" ref="E199:I199" si="72">SUM(E200,E205)</f>
        <v>0</v>
      </c>
      <c r="F199" s="662">
        <f t="shared" si="72"/>
        <v>0</v>
      </c>
      <c r="G199" s="662">
        <f t="shared" si="72"/>
        <v>0</v>
      </c>
      <c r="H199" s="641">
        <f t="shared" si="72"/>
        <v>7940</v>
      </c>
      <c r="I199" s="641">
        <f t="shared" si="72"/>
        <v>0</v>
      </c>
      <c r="J199" s="679"/>
      <c r="K199" s="679"/>
    </row>
    <row r="200" spans="1:11" ht="12.75" customHeight="1" x14ac:dyDescent="0.2">
      <c r="A200" s="1139">
        <v>12.1</v>
      </c>
      <c r="B200" s="1142" t="s">
        <v>746</v>
      </c>
      <c r="C200" s="647"/>
      <c r="D200" s="662">
        <f>SUM(D201:D204)</f>
        <v>3920</v>
      </c>
      <c r="E200" s="662">
        <f t="shared" ref="E200:I200" si="73">SUM(E201:E204)</f>
        <v>0</v>
      </c>
      <c r="F200" s="662">
        <f t="shared" si="73"/>
        <v>0</v>
      </c>
      <c r="G200" s="662">
        <f t="shared" si="73"/>
        <v>0</v>
      </c>
      <c r="H200" s="641">
        <f t="shared" si="73"/>
        <v>3920</v>
      </c>
      <c r="I200" s="641">
        <f t="shared" si="73"/>
        <v>0</v>
      </c>
      <c r="J200" s="679"/>
      <c r="K200" s="981" t="s">
        <v>749</v>
      </c>
    </row>
    <row r="201" spans="1:11" ht="12" customHeight="1" x14ac:dyDescent="0.2">
      <c r="A201" s="1140"/>
      <c r="B201" s="1143"/>
      <c r="C201" s="636">
        <v>2261</v>
      </c>
      <c r="D201" s="579">
        <v>400</v>
      </c>
      <c r="E201" s="679"/>
      <c r="F201" s="679"/>
      <c r="G201" s="679"/>
      <c r="H201" s="531">
        <f t="shared" ref="H201:I203" si="74">D201+F201</f>
        <v>400</v>
      </c>
      <c r="I201" s="677">
        <f t="shared" si="74"/>
        <v>0</v>
      </c>
      <c r="J201" s="679"/>
      <c r="K201" s="1138"/>
    </row>
    <row r="202" spans="1:11" ht="12.75" customHeight="1" x14ac:dyDescent="0.2">
      <c r="A202" s="1140"/>
      <c r="B202" s="1143"/>
      <c r="C202" s="636">
        <v>2262</v>
      </c>
      <c r="D202" s="579">
        <v>2200</v>
      </c>
      <c r="E202" s="679"/>
      <c r="F202" s="679"/>
      <c r="G202" s="679"/>
      <c r="H202" s="531">
        <f t="shared" si="74"/>
        <v>2200</v>
      </c>
      <c r="I202" s="677">
        <f t="shared" si="74"/>
        <v>0</v>
      </c>
      <c r="J202" s="679"/>
      <c r="K202" s="1138"/>
    </row>
    <row r="203" spans="1:11" ht="12.75" customHeight="1" x14ac:dyDescent="0.2">
      <c r="A203" s="1140"/>
      <c r="B203" s="1143"/>
      <c r="C203" s="636">
        <v>2279</v>
      </c>
      <c r="D203" s="579">
        <v>760</v>
      </c>
      <c r="E203" s="679"/>
      <c r="F203" s="679"/>
      <c r="G203" s="679"/>
      <c r="H203" s="531">
        <f t="shared" si="74"/>
        <v>760</v>
      </c>
      <c r="I203" s="677">
        <f t="shared" si="74"/>
        <v>0</v>
      </c>
      <c r="J203" s="679"/>
      <c r="K203" s="1138"/>
    </row>
    <row r="204" spans="1:11" ht="12.75" customHeight="1" x14ac:dyDescent="0.2">
      <c r="A204" s="1141"/>
      <c r="B204" s="1144"/>
      <c r="C204" s="636">
        <v>2363</v>
      </c>
      <c r="D204" s="579">
        <v>560</v>
      </c>
      <c r="E204" s="679"/>
      <c r="F204" s="679"/>
      <c r="G204" s="679"/>
      <c r="H204" s="531">
        <f t="shared" si="71"/>
        <v>560</v>
      </c>
      <c r="I204" s="677">
        <f t="shared" si="71"/>
        <v>0</v>
      </c>
      <c r="J204" s="679"/>
      <c r="K204" s="982"/>
    </row>
    <row r="205" spans="1:11" ht="12.75" customHeight="1" x14ac:dyDescent="0.2">
      <c r="A205" s="1139">
        <v>12.2</v>
      </c>
      <c r="B205" s="1145" t="s">
        <v>804</v>
      </c>
      <c r="C205" s="632"/>
      <c r="D205" s="680">
        <f>SUM(D206:D209)</f>
        <v>4020</v>
      </c>
      <c r="E205" s="680">
        <f t="shared" ref="E205:I205" si="75">SUM(E206:E209)</f>
        <v>0</v>
      </c>
      <c r="F205" s="680">
        <f t="shared" si="75"/>
        <v>0</v>
      </c>
      <c r="G205" s="680">
        <f t="shared" si="75"/>
        <v>0</v>
      </c>
      <c r="H205" s="680">
        <f t="shared" si="75"/>
        <v>4020</v>
      </c>
      <c r="I205" s="680">
        <f t="shared" si="75"/>
        <v>0</v>
      </c>
      <c r="J205" s="679"/>
      <c r="K205" s="981" t="s">
        <v>754</v>
      </c>
    </row>
    <row r="206" spans="1:11" ht="12" customHeight="1" x14ac:dyDescent="0.2">
      <c r="A206" s="1140"/>
      <c r="B206" s="1146"/>
      <c r="C206" s="636">
        <v>2261</v>
      </c>
      <c r="D206" s="579">
        <v>3290</v>
      </c>
      <c r="E206" s="679"/>
      <c r="F206" s="679"/>
      <c r="G206" s="679"/>
      <c r="H206" s="531">
        <f t="shared" si="71"/>
        <v>3290</v>
      </c>
      <c r="I206" s="677">
        <f t="shared" si="71"/>
        <v>0</v>
      </c>
      <c r="J206" s="679"/>
      <c r="K206" s="1138"/>
    </row>
    <row r="207" spans="1:11" ht="12.75" customHeight="1" x14ac:dyDescent="0.2">
      <c r="A207" s="1140"/>
      <c r="B207" s="1146"/>
      <c r="C207" s="636">
        <v>2341</v>
      </c>
      <c r="D207" s="579">
        <v>50</v>
      </c>
      <c r="E207" s="679"/>
      <c r="F207" s="679"/>
      <c r="G207" s="679"/>
      <c r="H207" s="531">
        <f t="shared" si="71"/>
        <v>50</v>
      </c>
      <c r="I207" s="677">
        <f t="shared" si="71"/>
        <v>0</v>
      </c>
      <c r="J207" s="679"/>
      <c r="K207" s="1138"/>
    </row>
    <row r="208" spans="1:11" ht="12.75" customHeight="1" x14ac:dyDescent="0.2">
      <c r="A208" s="1140"/>
      <c r="B208" s="1146"/>
      <c r="C208" s="639">
        <v>2361</v>
      </c>
      <c r="D208" s="579">
        <v>480</v>
      </c>
      <c r="E208" s="683"/>
      <c r="F208" s="683"/>
      <c r="G208" s="683"/>
      <c r="H208" s="684">
        <f t="shared" si="71"/>
        <v>480</v>
      </c>
      <c r="I208" s="685">
        <f t="shared" si="71"/>
        <v>0</v>
      </c>
      <c r="J208" s="683"/>
      <c r="K208" s="1138"/>
    </row>
    <row r="209" spans="1:11" ht="12.75" customHeight="1" x14ac:dyDescent="0.2">
      <c r="A209" s="1141"/>
      <c r="B209" s="1147"/>
      <c r="C209" s="636">
        <v>2370</v>
      </c>
      <c r="D209" s="640">
        <v>200</v>
      </c>
      <c r="E209" s="679"/>
      <c r="F209" s="679"/>
      <c r="G209" s="679"/>
      <c r="H209" s="684">
        <f t="shared" si="71"/>
        <v>200</v>
      </c>
      <c r="I209" s="685">
        <f t="shared" si="71"/>
        <v>0</v>
      </c>
      <c r="J209" s="679"/>
      <c r="K209" s="982"/>
    </row>
    <row r="210" spans="1:11" ht="12.75" customHeight="1" x14ac:dyDescent="0.2">
      <c r="A210" s="1132">
        <v>13</v>
      </c>
      <c r="B210" s="1135" t="s">
        <v>805</v>
      </c>
      <c r="C210" s="647"/>
      <c r="D210" s="639">
        <f>SUM(D211:D215)</f>
        <v>6300</v>
      </c>
      <c r="E210" s="639">
        <f t="shared" ref="E210:I210" si="76">SUM(E211:E215)</f>
        <v>0</v>
      </c>
      <c r="F210" s="639">
        <f t="shared" si="76"/>
        <v>0</v>
      </c>
      <c r="G210" s="639">
        <f t="shared" si="76"/>
        <v>0</v>
      </c>
      <c r="H210" s="639">
        <f t="shared" si="76"/>
        <v>6300</v>
      </c>
      <c r="I210" s="639">
        <f t="shared" si="76"/>
        <v>0</v>
      </c>
      <c r="J210" s="639"/>
      <c r="K210" s="639"/>
    </row>
    <row r="211" spans="1:11" ht="12.75" customHeight="1" x14ac:dyDescent="0.2">
      <c r="A211" s="1133"/>
      <c r="B211" s="1136"/>
      <c r="C211" s="636">
        <v>2121</v>
      </c>
      <c r="D211" s="640">
        <v>1135</v>
      </c>
      <c r="E211" s="679"/>
      <c r="F211" s="679"/>
      <c r="G211" s="679"/>
      <c r="H211" s="684">
        <f t="shared" ref="H211:I215" si="77">D211+F211</f>
        <v>1135</v>
      </c>
      <c r="I211" s="685">
        <f t="shared" si="77"/>
        <v>0</v>
      </c>
      <c r="J211" s="679"/>
      <c r="K211" s="981" t="s">
        <v>752</v>
      </c>
    </row>
    <row r="212" spans="1:11" x14ac:dyDescent="0.2">
      <c r="A212" s="1133"/>
      <c r="B212" s="1136"/>
      <c r="C212" s="636">
        <v>2122</v>
      </c>
      <c r="D212" s="640">
        <v>1340</v>
      </c>
      <c r="E212" s="679"/>
      <c r="F212" s="679"/>
      <c r="G212" s="679"/>
      <c r="H212" s="684">
        <f t="shared" si="77"/>
        <v>1340</v>
      </c>
      <c r="I212" s="685">
        <f t="shared" si="77"/>
        <v>0</v>
      </c>
      <c r="J212" s="679"/>
      <c r="K212" s="1138"/>
    </row>
    <row r="213" spans="1:11" x14ac:dyDescent="0.2">
      <c r="A213" s="1133"/>
      <c r="B213" s="1136"/>
      <c r="C213" s="636">
        <v>2279</v>
      </c>
      <c r="D213" s="640">
        <v>2475</v>
      </c>
      <c r="E213" s="679"/>
      <c r="F213" s="679"/>
      <c r="G213" s="679"/>
      <c r="H213" s="684">
        <f t="shared" si="77"/>
        <v>2475</v>
      </c>
      <c r="I213" s="685">
        <f t="shared" si="77"/>
        <v>0</v>
      </c>
      <c r="J213" s="679"/>
      <c r="K213" s="1138"/>
    </row>
    <row r="214" spans="1:11" x14ac:dyDescent="0.2">
      <c r="A214" s="1133"/>
      <c r="B214" s="1136"/>
      <c r="C214" s="636">
        <v>2341</v>
      </c>
      <c r="D214" s="640">
        <v>950</v>
      </c>
      <c r="E214" s="679"/>
      <c r="F214" s="679"/>
      <c r="G214" s="679"/>
      <c r="H214" s="684">
        <f t="shared" si="77"/>
        <v>950</v>
      </c>
      <c r="I214" s="685">
        <f t="shared" si="77"/>
        <v>0</v>
      </c>
      <c r="J214" s="679"/>
      <c r="K214" s="1138"/>
    </row>
    <row r="215" spans="1:11" x14ac:dyDescent="0.2">
      <c r="A215" s="1134"/>
      <c r="B215" s="1137"/>
      <c r="C215" s="636">
        <v>2370</v>
      </c>
      <c r="D215" s="640">
        <v>400</v>
      </c>
      <c r="E215" s="679"/>
      <c r="F215" s="679"/>
      <c r="G215" s="679"/>
      <c r="H215" s="531">
        <f t="shared" si="77"/>
        <v>400</v>
      </c>
      <c r="I215" s="531">
        <f t="shared" si="77"/>
        <v>0</v>
      </c>
      <c r="J215" s="679"/>
      <c r="K215" s="982"/>
    </row>
  </sheetData>
  <sheetProtection algorithmName="SHA-512" hashValue="4Xv6VPee3ad3DJZIUbQXQ811PIbsb8Q4SEe/0jxnC0rHfg9w80PhQw/rVmh3S9LiUm1gbHuoJM0+XHtUKTQ0wg==" saltValue="bpOcA0MAodrp7Oj825oFEg==" spinCount="100000" sheet="1" objects="1" scenarios="1"/>
  <mergeCells count="147">
    <mergeCell ref="K11:K12"/>
    <mergeCell ref="A13:B13"/>
    <mergeCell ref="A16:A20"/>
    <mergeCell ref="B16:B20"/>
    <mergeCell ref="K16:K20"/>
    <mergeCell ref="A21:A25"/>
    <mergeCell ref="B21:B25"/>
    <mergeCell ref="K21:K25"/>
    <mergeCell ref="A6:K6"/>
    <mergeCell ref="A8:B8"/>
    <mergeCell ref="C10:E10"/>
    <mergeCell ref="A11:A12"/>
    <mergeCell ref="B11:B12"/>
    <mergeCell ref="C11:C12"/>
    <mergeCell ref="D11:E11"/>
    <mergeCell ref="F11:G11"/>
    <mergeCell ref="H11:I11"/>
    <mergeCell ref="J11:J12"/>
    <mergeCell ref="A32:A38"/>
    <mergeCell ref="B32:B38"/>
    <mergeCell ref="K32:K38"/>
    <mergeCell ref="A40:A43"/>
    <mergeCell ref="B40:B43"/>
    <mergeCell ref="K40:K43"/>
    <mergeCell ref="A26:A29"/>
    <mergeCell ref="B26:B29"/>
    <mergeCell ref="K26:K29"/>
    <mergeCell ref="A30:A31"/>
    <mergeCell ref="B30:B31"/>
    <mergeCell ref="K30:K31"/>
    <mergeCell ref="A52:A54"/>
    <mergeCell ref="B52:B54"/>
    <mergeCell ref="K52:K54"/>
    <mergeCell ref="A55:A57"/>
    <mergeCell ref="B55:B57"/>
    <mergeCell ref="K55:K57"/>
    <mergeCell ref="A44:A46"/>
    <mergeCell ref="B44:B46"/>
    <mergeCell ref="K44:K46"/>
    <mergeCell ref="A47:A50"/>
    <mergeCell ref="B47:B50"/>
    <mergeCell ref="K47:K50"/>
    <mergeCell ref="A65:A66"/>
    <mergeCell ref="B65:B66"/>
    <mergeCell ref="K65:K66"/>
    <mergeCell ref="A68:A71"/>
    <mergeCell ref="B68:B71"/>
    <mergeCell ref="K68:K71"/>
    <mergeCell ref="A58:A60"/>
    <mergeCell ref="B58:B60"/>
    <mergeCell ref="K58:K60"/>
    <mergeCell ref="A62:A64"/>
    <mergeCell ref="B62:B64"/>
    <mergeCell ref="K62:K64"/>
    <mergeCell ref="A82:A86"/>
    <mergeCell ref="B82:B86"/>
    <mergeCell ref="K82:K86"/>
    <mergeCell ref="A88:A92"/>
    <mergeCell ref="B88:B92"/>
    <mergeCell ref="K88:K92"/>
    <mergeCell ref="A72:A74"/>
    <mergeCell ref="B72:B74"/>
    <mergeCell ref="K72:K74"/>
    <mergeCell ref="A76:A81"/>
    <mergeCell ref="B76:B81"/>
    <mergeCell ref="K76:K81"/>
    <mergeCell ref="A99:A102"/>
    <mergeCell ref="B99:B102"/>
    <mergeCell ref="K99:K102"/>
    <mergeCell ref="A103:A105"/>
    <mergeCell ref="B103:B105"/>
    <mergeCell ref="K103:K105"/>
    <mergeCell ref="A93:A95"/>
    <mergeCell ref="B93:B95"/>
    <mergeCell ref="K93:K95"/>
    <mergeCell ref="A96:A97"/>
    <mergeCell ref="B96:B97"/>
    <mergeCell ref="K96:K97"/>
    <mergeCell ref="A115:A119"/>
    <mergeCell ref="B115:B119"/>
    <mergeCell ref="K115:K119"/>
    <mergeCell ref="A120:A123"/>
    <mergeCell ref="B120:B123"/>
    <mergeCell ref="K120:K123"/>
    <mergeCell ref="A106:A107"/>
    <mergeCell ref="B106:B107"/>
    <mergeCell ref="K106:K107"/>
    <mergeCell ref="A108:A113"/>
    <mergeCell ref="B108:B113"/>
    <mergeCell ref="K108:K113"/>
    <mergeCell ref="A132:A137"/>
    <mergeCell ref="B132:B137"/>
    <mergeCell ref="K133:K137"/>
    <mergeCell ref="A139:A143"/>
    <mergeCell ref="B139:B143"/>
    <mergeCell ref="K139:K143"/>
    <mergeCell ref="A124:A127"/>
    <mergeCell ref="B124:B127"/>
    <mergeCell ref="K124:K127"/>
    <mergeCell ref="A129:A131"/>
    <mergeCell ref="B129:B131"/>
    <mergeCell ref="K129:K131"/>
    <mergeCell ref="A155:A158"/>
    <mergeCell ref="B155:B158"/>
    <mergeCell ref="K155:K158"/>
    <mergeCell ref="A159:A162"/>
    <mergeCell ref="B159:B162"/>
    <mergeCell ref="K159:K162"/>
    <mergeCell ref="A144:A146"/>
    <mergeCell ref="B144:B146"/>
    <mergeCell ref="K145:K146"/>
    <mergeCell ref="A148:A154"/>
    <mergeCell ref="B148:B154"/>
    <mergeCell ref="K148:K154"/>
    <mergeCell ref="A170:A173"/>
    <mergeCell ref="B170:B173"/>
    <mergeCell ref="K171:K173"/>
    <mergeCell ref="A175:A179"/>
    <mergeCell ref="B175:B179"/>
    <mergeCell ref="K175:K179"/>
    <mergeCell ref="A163:A164"/>
    <mergeCell ref="B163:B164"/>
    <mergeCell ref="K163:K164"/>
    <mergeCell ref="A166:A169"/>
    <mergeCell ref="B166:B169"/>
    <mergeCell ref="K166:K169"/>
    <mergeCell ref="A191:A192"/>
    <mergeCell ref="B191:B192"/>
    <mergeCell ref="K191:K192"/>
    <mergeCell ref="A193:A198"/>
    <mergeCell ref="B193:B198"/>
    <mergeCell ref="K194:K198"/>
    <mergeCell ref="A181:A185"/>
    <mergeCell ref="B181:B185"/>
    <mergeCell ref="K181:K185"/>
    <mergeCell ref="A186:A189"/>
    <mergeCell ref="B186:B189"/>
    <mergeCell ref="K187:K189"/>
    <mergeCell ref="A210:A215"/>
    <mergeCell ref="B210:B215"/>
    <mergeCell ref="K211:K215"/>
    <mergeCell ref="A200:A204"/>
    <mergeCell ref="B200:B204"/>
    <mergeCell ref="K200:K204"/>
    <mergeCell ref="A205:A209"/>
    <mergeCell ref="B205:B209"/>
    <mergeCell ref="K205:K209"/>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122.pielikums Jūrmalas pilsētas domes
2017.gada 23.marta saistošajiem noteikumiem Nr.14
(protokols Nr.6, 9.punkts) </firstHeader>
    <firstFooter>&amp;L&amp;9&amp;D; &amp;T&amp;R&amp;9&amp;P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4"/>
  <sheetViews>
    <sheetView showGridLines="0" view="pageLayout" zoomScaleNormal="100" workbookViewId="0">
      <selection activeCell="S7" sqref="S7"/>
    </sheetView>
  </sheetViews>
  <sheetFormatPr defaultRowHeight="12" outlineLevelCol="1" x14ac:dyDescent="0.25"/>
  <cols>
    <col min="1" max="1" width="10.42578125" style="6" customWidth="1"/>
    <col min="2" max="2" width="30.425781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930</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931</v>
      </c>
      <c r="D3" s="916"/>
      <c r="E3" s="916"/>
      <c r="F3" s="916"/>
      <c r="G3" s="916"/>
      <c r="H3" s="916"/>
      <c r="I3" s="916"/>
      <c r="J3" s="916"/>
      <c r="K3" s="916"/>
      <c r="L3" s="916"/>
      <c r="M3" s="916"/>
      <c r="N3" s="916"/>
      <c r="O3" s="916"/>
      <c r="P3" s="917"/>
      <c r="Q3" s="331"/>
    </row>
    <row r="4" spans="1:17" ht="12.75" customHeight="1" x14ac:dyDescent="0.25">
      <c r="A4" s="4" t="s">
        <v>1</v>
      </c>
      <c r="B4" s="5"/>
      <c r="C4" s="916"/>
      <c r="D4" s="916"/>
      <c r="E4" s="916"/>
      <c r="F4" s="916"/>
      <c r="G4" s="916"/>
      <c r="H4" s="916"/>
      <c r="I4" s="916"/>
      <c r="J4" s="916"/>
      <c r="K4" s="916"/>
      <c r="L4" s="916"/>
      <c r="M4" s="916"/>
      <c r="N4" s="916"/>
      <c r="O4" s="916"/>
      <c r="P4" s="917"/>
      <c r="Q4" s="331"/>
    </row>
    <row r="5" spans="1:17" ht="12.75" customHeight="1" x14ac:dyDescent="0.25">
      <c r="A5" s="2" t="s">
        <v>2</v>
      </c>
      <c r="B5" s="3"/>
      <c r="C5" s="891" t="s">
        <v>932</v>
      </c>
      <c r="D5" s="891"/>
      <c r="E5" s="891"/>
      <c r="F5" s="891"/>
      <c r="G5" s="891"/>
      <c r="H5" s="891"/>
      <c r="I5" s="891"/>
      <c r="J5" s="891"/>
      <c r="K5" s="891"/>
      <c r="L5" s="891"/>
      <c r="M5" s="891"/>
      <c r="N5" s="891"/>
      <c r="O5" s="891"/>
      <c r="P5" s="892"/>
      <c r="Q5" s="331"/>
    </row>
    <row r="6" spans="1:17" ht="12.75" customHeight="1" x14ac:dyDescent="0.25">
      <c r="A6" s="2" t="s">
        <v>3</v>
      </c>
      <c r="B6" s="3"/>
      <c r="C6" s="891" t="s">
        <v>933</v>
      </c>
      <c r="D6" s="891"/>
      <c r="E6" s="891"/>
      <c r="F6" s="891"/>
      <c r="G6" s="891"/>
      <c r="H6" s="891"/>
      <c r="I6" s="891"/>
      <c r="J6" s="891"/>
      <c r="K6" s="891"/>
      <c r="L6" s="891"/>
      <c r="M6" s="891"/>
      <c r="N6" s="891"/>
      <c r="O6" s="891"/>
      <c r="P6" s="892"/>
      <c r="Q6" s="331"/>
    </row>
    <row r="7" spans="1:17" x14ac:dyDescent="0.25">
      <c r="A7" s="2" t="s">
        <v>4</v>
      </c>
      <c r="B7" s="3"/>
      <c r="C7" s="916" t="s">
        <v>575</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934</v>
      </c>
      <c r="D9" s="891"/>
      <c r="E9" s="891"/>
      <c r="F9" s="891"/>
      <c r="G9" s="891"/>
      <c r="H9" s="891"/>
      <c r="I9" s="891"/>
      <c r="J9" s="891"/>
      <c r="K9" s="891"/>
      <c r="L9" s="891"/>
      <c r="M9" s="891"/>
      <c r="N9" s="891"/>
      <c r="O9" s="891"/>
      <c r="P9" s="892"/>
      <c r="Q9" s="331"/>
    </row>
    <row r="10" spans="1:17" ht="12.75" customHeight="1" x14ac:dyDescent="0.25">
      <c r="A10" s="2"/>
      <c r="B10" s="3" t="s">
        <v>7</v>
      </c>
      <c r="C10" s="891"/>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875"/>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17" s="13" customFormat="1" ht="56.25" customHeight="1" thickBot="1" x14ac:dyDescent="0.3">
      <c r="A17" s="895"/>
      <c r="B17" s="897"/>
      <c r="C17" s="925"/>
      <c r="D17" s="923"/>
      <c r="E17" s="890"/>
      <c r="F17" s="903"/>
      <c r="G17" s="905"/>
      <c r="H17" s="890"/>
      <c r="I17" s="921"/>
      <c r="J17" s="923"/>
      <c r="K17" s="888"/>
      <c r="L17" s="927"/>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17" s="19" customFormat="1" x14ac:dyDescent="0.25">
      <c r="A19" s="16"/>
      <c r="B19" s="17" t="s">
        <v>19</v>
      </c>
      <c r="C19" s="182"/>
      <c r="D19" s="244"/>
      <c r="E19" s="142"/>
      <c r="F19" s="290"/>
      <c r="G19" s="209"/>
      <c r="H19" s="142"/>
      <c r="I19" s="290"/>
      <c r="J19" s="244"/>
      <c r="K19" s="18"/>
      <c r="L19" s="402"/>
      <c r="M19" s="209"/>
      <c r="N19" s="18"/>
      <c r="O19" s="142"/>
      <c r="P19" s="290"/>
      <c r="Q19" s="182"/>
    </row>
    <row r="20" spans="1:17" s="19" customFormat="1" ht="12.75" thickBot="1" x14ac:dyDescent="0.3">
      <c r="A20" s="20"/>
      <c r="B20" s="21" t="s">
        <v>20</v>
      </c>
      <c r="C20" s="183">
        <f>SUM(F20,I20,L20,O20)</f>
        <v>52663</v>
      </c>
      <c r="D20" s="125">
        <f>SUM(D21,D24,D25,D41,D42)</f>
        <v>52663</v>
      </c>
      <c r="E20" s="270">
        <f>SUM(E21,E24,E25,E41,E42)</f>
        <v>0</v>
      </c>
      <c r="F20" s="291">
        <f>SUM(F21,F24,F25,F41,F42)</f>
        <v>52663</v>
      </c>
      <c r="G20" s="210">
        <f>SUM(G21,G24,G42)</f>
        <v>0</v>
      </c>
      <c r="H20" s="270">
        <f>SUM(H21,H24,H42)</f>
        <v>0</v>
      </c>
      <c r="I20" s="291">
        <f>SUM(I21,I24,I42)</f>
        <v>0</v>
      </c>
      <c r="J20" s="125">
        <f>SUM(J21,J26,J42)</f>
        <v>0</v>
      </c>
      <c r="K20" s="22">
        <f>SUM(K21,K26,K42)</f>
        <v>0</v>
      </c>
      <c r="L20" s="403">
        <f>SUM(L21,L26,L42)</f>
        <v>0</v>
      </c>
      <c r="M20" s="210">
        <f>SUM(M21,M44)</f>
        <v>0</v>
      </c>
      <c r="N20" s="22">
        <f>SUM(N21,N44)</f>
        <v>0</v>
      </c>
      <c r="O20" s="270">
        <f>SUM(O21,O44)</f>
        <v>0</v>
      </c>
      <c r="P20" s="404"/>
      <c r="Q20" s="182"/>
    </row>
    <row r="21" spans="1:17" ht="12.75" hidden="1" thickTop="1" x14ac:dyDescent="0.25">
      <c r="A21" s="23"/>
      <c r="B21" s="24" t="s">
        <v>21</v>
      </c>
      <c r="C21" s="184">
        <f>SUM(F21,I21,L21,O21)</f>
        <v>0</v>
      </c>
      <c r="D21" s="126">
        <f>SUM(D22:D23)</f>
        <v>0</v>
      </c>
      <c r="E21" s="25">
        <f>SUM(E22:E23)</f>
        <v>0</v>
      </c>
      <c r="F21" s="165">
        <f>SUM(F22:F23)</f>
        <v>0</v>
      </c>
      <c r="G21" s="211">
        <f t="shared" ref="G21:O21" si="0">SUM(G22:G23)</f>
        <v>0</v>
      </c>
      <c r="H21" s="25">
        <f t="shared" si="0"/>
        <v>0</v>
      </c>
      <c r="I21" s="271">
        <f t="shared" si="0"/>
        <v>0</v>
      </c>
      <c r="J21" s="126">
        <f t="shared" si="0"/>
        <v>0</v>
      </c>
      <c r="K21" s="25">
        <f t="shared" si="0"/>
        <v>0</v>
      </c>
      <c r="L21" s="165">
        <f t="shared" si="0"/>
        <v>0</v>
      </c>
      <c r="M21" s="211">
        <f>SUM(M22:M23)</f>
        <v>0</v>
      </c>
      <c r="N21" s="25">
        <f t="shared" si="0"/>
        <v>0</v>
      </c>
      <c r="O21" s="271">
        <f t="shared" si="0"/>
        <v>0</v>
      </c>
      <c r="P21" s="406"/>
      <c r="Q21" s="331"/>
    </row>
    <row r="22" spans="1:17" ht="12.75" hidden="1" thickTop="1" x14ac:dyDescent="0.25">
      <c r="A22" s="26"/>
      <c r="B22" s="27" t="s">
        <v>22</v>
      </c>
      <c r="C22" s="185">
        <f>SUM(F22,I22,L22,O22)</f>
        <v>0</v>
      </c>
      <c r="D22" s="245"/>
      <c r="E22" s="28"/>
      <c r="F22" s="407">
        <f>D22+E22</f>
        <v>0</v>
      </c>
      <c r="G22" s="212"/>
      <c r="H22" s="28"/>
      <c r="I22" s="408">
        <f>G22+H22</f>
        <v>0</v>
      </c>
      <c r="J22" s="245"/>
      <c r="K22" s="28"/>
      <c r="L22" s="407">
        <f>J22+K22</f>
        <v>0</v>
      </c>
      <c r="M22" s="212"/>
      <c r="N22" s="28"/>
      <c r="O22" s="408">
        <f>M22+N22</f>
        <v>0</v>
      </c>
      <c r="P22" s="293"/>
      <c r="Q22" s="331"/>
    </row>
    <row r="23" spans="1:17" ht="12.75" hidden="1" thickTop="1" x14ac:dyDescent="0.25">
      <c r="A23" s="29"/>
      <c r="B23" s="30" t="s">
        <v>23</v>
      </c>
      <c r="C23" s="186">
        <f>SUM(F23,I23,L23,O23)</f>
        <v>0</v>
      </c>
      <c r="D23" s="246"/>
      <c r="E23" s="31"/>
      <c r="F23" s="409">
        <f>D23+E23</f>
        <v>0</v>
      </c>
      <c r="G23" s="213"/>
      <c r="H23" s="31"/>
      <c r="I23" s="144">
        <f>G23+H23</f>
        <v>0</v>
      </c>
      <c r="J23" s="246"/>
      <c r="K23" s="31"/>
      <c r="L23" s="409">
        <f>J23+K23</f>
        <v>0</v>
      </c>
      <c r="M23" s="213"/>
      <c r="N23" s="31"/>
      <c r="O23" s="144">
        <f>M23+N23</f>
        <v>0</v>
      </c>
      <c r="P23" s="333"/>
      <c r="Q23" s="331"/>
    </row>
    <row r="24" spans="1:17" s="19" customFormat="1" ht="25.5" thickTop="1" thickBot="1" x14ac:dyDescent="0.3">
      <c r="A24" s="32">
        <v>19300</v>
      </c>
      <c r="B24" s="32" t="s">
        <v>24</v>
      </c>
      <c r="C24" s="187">
        <f>SUM(F24,I24)</f>
        <v>52663</v>
      </c>
      <c r="D24" s="248">
        <v>52663</v>
      </c>
      <c r="E24" s="273"/>
      <c r="F24" s="519">
        <f>D24+E24</f>
        <v>52663</v>
      </c>
      <c r="G24" s="214"/>
      <c r="H24" s="273"/>
      <c r="I24" s="519">
        <f>G24+H24</f>
        <v>0</v>
      </c>
      <c r="J24" s="289" t="s">
        <v>25</v>
      </c>
      <c r="K24" s="410" t="s">
        <v>25</v>
      </c>
      <c r="L24" s="411" t="s">
        <v>25</v>
      </c>
      <c r="M24" s="282" t="s">
        <v>25</v>
      </c>
      <c r="N24" s="145" t="s">
        <v>25</v>
      </c>
      <c r="O24" s="145" t="s">
        <v>25</v>
      </c>
      <c r="P24" s="412"/>
      <c r="Q24" s="182"/>
    </row>
    <row r="25" spans="1:17" s="19" customFormat="1" ht="24.75" hidden="1" thickTop="1" x14ac:dyDescent="0.25">
      <c r="A25" s="118"/>
      <c r="B25" s="34" t="s">
        <v>26</v>
      </c>
      <c r="C25" s="188">
        <f>SUM(F25)</f>
        <v>0</v>
      </c>
      <c r="D25" s="249"/>
      <c r="E25" s="76"/>
      <c r="F25" s="413">
        <f>D25+E25</f>
        <v>0</v>
      </c>
      <c r="G25" s="215" t="s">
        <v>25</v>
      </c>
      <c r="H25" s="35" t="s">
        <v>25</v>
      </c>
      <c r="I25" s="119" t="s">
        <v>25</v>
      </c>
      <c r="J25" s="250" t="s">
        <v>25</v>
      </c>
      <c r="K25" s="35" t="s">
        <v>25</v>
      </c>
      <c r="L25" s="167" t="s">
        <v>25</v>
      </c>
      <c r="M25" s="283" t="s">
        <v>25</v>
      </c>
      <c r="N25" s="119" t="s">
        <v>25</v>
      </c>
      <c r="O25" s="119" t="s">
        <v>25</v>
      </c>
      <c r="P25" s="414"/>
      <c r="Q25" s="182"/>
    </row>
    <row r="26" spans="1:17" s="19" customFormat="1" ht="24.75" hidden="1" thickTop="1" x14ac:dyDescent="0.25">
      <c r="A26" s="34">
        <v>21300</v>
      </c>
      <c r="B26" s="34" t="s">
        <v>27</v>
      </c>
      <c r="C26" s="188">
        <f>SUM(L26)</f>
        <v>0</v>
      </c>
      <c r="D26" s="250" t="s">
        <v>25</v>
      </c>
      <c r="E26" s="35" t="s">
        <v>25</v>
      </c>
      <c r="F26" s="167" t="s">
        <v>25</v>
      </c>
      <c r="G26" s="215" t="s">
        <v>25</v>
      </c>
      <c r="H26" s="35" t="s">
        <v>25</v>
      </c>
      <c r="I26" s="119" t="s">
        <v>25</v>
      </c>
      <c r="J26" s="127">
        <f>SUM(J27,J31,J33,J36)</f>
        <v>0</v>
      </c>
      <c r="K26" s="36">
        <f>SUM(K27,K31,K33,K36)</f>
        <v>0</v>
      </c>
      <c r="L26" s="174">
        <f>SUM(L27,L31,L33,L36)</f>
        <v>0</v>
      </c>
      <c r="M26" s="283" t="s">
        <v>25</v>
      </c>
      <c r="N26" s="119" t="s">
        <v>25</v>
      </c>
      <c r="O26" s="119" t="s">
        <v>25</v>
      </c>
      <c r="P26" s="414"/>
      <c r="Q26" s="182"/>
    </row>
    <row r="27" spans="1:17" s="19" customFormat="1" ht="12.75" hidden="1" thickTop="1" x14ac:dyDescent="0.25">
      <c r="A27" s="37">
        <v>21350</v>
      </c>
      <c r="B27" s="34" t="s">
        <v>28</v>
      </c>
      <c r="C27" s="188">
        <f t="shared" ref="C27:C40" si="1">SUM(L27)</f>
        <v>0</v>
      </c>
      <c r="D27" s="250" t="s">
        <v>25</v>
      </c>
      <c r="E27" s="35" t="s">
        <v>25</v>
      </c>
      <c r="F27" s="167" t="s">
        <v>25</v>
      </c>
      <c r="G27" s="215" t="s">
        <v>25</v>
      </c>
      <c r="H27" s="35" t="s">
        <v>25</v>
      </c>
      <c r="I27" s="119" t="s">
        <v>25</v>
      </c>
      <c r="J27" s="127">
        <f>SUM(J28:J30)</f>
        <v>0</v>
      </c>
      <c r="K27" s="36">
        <f>SUM(K28:K30)</f>
        <v>0</v>
      </c>
      <c r="L27" s="174">
        <f>SUM(L28:L30)</f>
        <v>0</v>
      </c>
      <c r="M27" s="283" t="s">
        <v>25</v>
      </c>
      <c r="N27" s="119" t="s">
        <v>25</v>
      </c>
      <c r="O27" s="119" t="s">
        <v>25</v>
      </c>
      <c r="P27" s="414"/>
      <c r="Q27" s="182"/>
    </row>
    <row r="28" spans="1:17" ht="12.75" hidden="1" thickTop="1" x14ac:dyDescent="0.25">
      <c r="A28" s="26">
        <v>21351</v>
      </c>
      <c r="B28" s="38" t="s">
        <v>29</v>
      </c>
      <c r="C28" s="189">
        <f t="shared" si="1"/>
        <v>0</v>
      </c>
      <c r="D28" s="251" t="s">
        <v>25</v>
      </c>
      <c r="E28" s="39" t="s">
        <v>25</v>
      </c>
      <c r="F28" s="415" t="s">
        <v>25</v>
      </c>
      <c r="G28" s="216" t="s">
        <v>25</v>
      </c>
      <c r="H28" s="39" t="s">
        <v>25</v>
      </c>
      <c r="I28" s="146" t="s">
        <v>25</v>
      </c>
      <c r="J28" s="416"/>
      <c r="K28" s="417"/>
      <c r="L28" s="175">
        <f>J28+K28</f>
        <v>0</v>
      </c>
      <c r="M28" s="284" t="s">
        <v>25</v>
      </c>
      <c r="N28" s="146" t="s">
        <v>25</v>
      </c>
      <c r="O28" s="146" t="s">
        <v>25</v>
      </c>
      <c r="P28" s="418"/>
      <c r="Q28" s="331"/>
    </row>
    <row r="29" spans="1:17" ht="12.75" hidden="1" thickTop="1" x14ac:dyDescent="0.25">
      <c r="A29" s="29">
        <v>21352</v>
      </c>
      <c r="B29" s="41" t="s">
        <v>30</v>
      </c>
      <c r="C29" s="190">
        <f t="shared" si="1"/>
        <v>0</v>
      </c>
      <c r="D29" s="252" t="s">
        <v>25</v>
      </c>
      <c r="E29" s="42" t="s">
        <v>25</v>
      </c>
      <c r="F29" s="419" t="s">
        <v>25</v>
      </c>
      <c r="G29" s="217" t="s">
        <v>25</v>
      </c>
      <c r="H29" s="42" t="s">
        <v>25</v>
      </c>
      <c r="I29" s="147" t="s">
        <v>25</v>
      </c>
      <c r="J29" s="420"/>
      <c r="K29" s="421"/>
      <c r="L29" s="93">
        <f>J29+K29</f>
        <v>0</v>
      </c>
      <c r="M29" s="285" t="s">
        <v>25</v>
      </c>
      <c r="N29" s="147" t="s">
        <v>25</v>
      </c>
      <c r="O29" s="147" t="s">
        <v>25</v>
      </c>
      <c r="P29" s="422"/>
      <c r="Q29" s="331"/>
    </row>
    <row r="30" spans="1:17" ht="24.75" hidden="1" thickTop="1" x14ac:dyDescent="0.25">
      <c r="A30" s="29">
        <v>21359</v>
      </c>
      <c r="B30" s="41" t="s">
        <v>31</v>
      </c>
      <c r="C30" s="190">
        <f t="shared" si="1"/>
        <v>0</v>
      </c>
      <c r="D30" s="252" t="s">
        <v>25</v>
      </c>
      <c r="E30" s="42" t="s">
        <v>25</v>
      </c>
      <c r="F30" s="419" t="s">
        <v>25</v>
      </c>
      <c r="G30" s="217" t="s">
        <v>25</v>
      </c>
      <c r="H30" s="42" t="s">
        <v>25</v>
      </c>
      <c r="I30" s="147" t="s">
        <v>25</v>
      </c>
      <c r="J30" s="420"/>
      <c r="K30" s="421"/>
      <c r="L30" s="93">
        <f>J30+K30</f>
        <v>0</v>
      </c>
      <c r="M30" s="285" t="s">
        <v>25</v>
      </c>
      <c r="N30" s="147" t="s">
        <v>25</v>
      </c>
      <c r="O30" s="147" t="s">
        <v>25</v>
      </c>
      <c r="P30" s="422"/>
      <c r="Q30" s="331"/>
    </row>
    <row r="31" spans="1:17" s="19" customFormat="1" ht="36.75" hidden="1" thickTop="1" x14ac:dyDescent="0.25">
      <c r="A31" s="37">
        <v>21370</v>
      </c>
      <c r="B31" s="34" t="s">
        <v>32</v>
      </c>
      <c r="C31" s="188">
        <f t="shared" si="1"/>
        <v>0</v>
      </c>
      <c r="D31" s="250" t="s">
        <v>25</v>
      </c>
      <c r="E31" s="35" t="s">
        <v>25</v>
      </c>
      <c r="F31" s="167" t="s">
        <v>25</v>
      </c>
      <c r="G31" s="215" t="s">
        <v>25</v>
      </c>
      <c r="H31" s="35" t="s">
        <v>25</v>
      </c>
      <c r="I31" s="119" t="s">
        <v>25</v>
      </c>
      <c r="J31" s="127">
        <f>SUM(J32)</f>
        <v>0</v>
      </c>
      <c r="K31" s="36">
        <f>SUM(K32)</f>
        <v>0</v>
      </c>
      <c r="L31" s="174">
        <f>SUM(L32)</f>
        <v>0</v>
      </c>
      <c r="M31" s="283" t="s">
        <v>25</v>
      </c>
      <c r="N31" s="119" t="s">
        <v>25</v>
      </c>
      <c r="O31" s="119" t="s">
        <v>25</v>
      </c>
      <c r="P31" s="414"/>
      <c r="Q31" s="182"/>
    </row>
    <row r="32" spans="1:17" ht="36.75" hidden="1" thickTop="1" x14ac:dyDescent="0.25">
      <c r="A32" s="44">
        <v>21379</v>
      </c>
      <c r="B32" s="45" t="s">
        <v>33</v>
      </c>
      <c r="C32" s="191">
        <f t="shared" si="1"/>
        <v>0</v>
      </c>
      <c r="D32" s="253" t="s">
        <v>25</v>
      </c>
      <c r="E32" s="46" t="s">
        <v>25</v>
      </c>
      <c r="F32" s="423" t="s">
        <v>25</v>
      </c>
      <c r="G32" s="218" t="s">
        <v>25</v>
      </c>
      <c r="H32" s="46" t="s">
        <v>25</v>
      </c>
      <c r="I32" s="148" t="s">
        <v>25</v>
      </c>
      <c r="J32" s="424"/>
      <c r="K32" s="425"/>
      <c r="L32" s="426">
        <f>J32+K32</f>
        <v>0</v>
      </c>
      <c r="M32" s="286" t="s">
        <v>25</v>
      </c>
      <c r="N32" s="148" t="s">
        <v>25</v>
      </c>
      <c r="O32" s="148" t="s">
        <v>25</v>
      </c>
      <c r="P32" s="427"/>
      <c r="Q32" s="331"/>
    </row>
    <row r="33" spans="1:17" s="19" customFormat="1" ht="12.75" hidden="1" thickTop="1" x14ac:dyDescent="0.25">
      <c r="A33" s="37">
        <v>21380</v>
      </c>
      <c r="B33" s="34" t="s">
        <v>34</v>
      </c>
      <c r="C33" s="188">
        <f t="shared" si="1"/>
        <v>0</v>
      </c>
      <c r="D33" s="250" t="s">
        <v>25</v>
      </c>
      <c r="E33" s="35" t="s">
        <v>25</v>
      </c>
      <c r="F33" s="167" t="s">
        <v>25</v>
      </c>
      <c r="G33" s="215" t="s">
        <v>25</v>
      </c>
      <c r="H33" s="35" t="s">
        <v>25</v>
      </c>
      <c r="I33" s="119" t="s">
        <v>25</v>
      </c>
      <c r="J33" s="127">
        <f>SUM(J34:J35)</f>
        <v>0</v>
      </c>
      <c r="K33" s="36">
        <f>SUM(K34:K35)</f>
        <v>0</v>
      </c>
      <c r="L33" s="174">
        <f>SUM(L34:L35)</f>
        <v>0</v>
      </c>
      <c r="M33" s="283" t="s">
        <v>25</v>
      </c>
      <c r="N33" s="119" t="s">
        <v>25</v>
      </c>
      <c r="O33" s="119" t="s">
        <v>25</v>
      </c>
      <c r="P33" s="414"/>
      <c r="Q33" s="182"/>
    </row>
    <row r="34" spans="1:17" ht="12.75" hidden="1" thickTop="1" x14ac:dyDescent="0.25">
      <c r="A34" s="27">
        <v>21381</v>
      </c>
      <c r="B34" s="38" t="s">
        <v>35</v>
      </c>
      <c r="C34" s="189">
        <f t="shared" si="1"/>
        <v>0</v>
      </c>
      <c r="D34" s="251" t="s">
        <v>25</v>
      </c>
      <c r="E34" s="39" t="s">
        <v>25</v>
      </c>
      <c r="F34" s="415" t="s">
        <v>25</v>
      </c>
      <c r="G34" s="216" t="s">
        <v>25</v>
      </c>
      <c r="H34" s="39" t="s">
        <v>25</v>
      </c>
      <c r="I34" s="146" t="s">
        <v>25</v>
      </c>
      <c r="J34" s="416"/>
      <c r="K34" s="417"/>
      <c r="L34" s="175">
        <f>J34+K34</f>
        <v>0</v>
      </c>
      <c r="M34" s="284" t="s">
        <v>25</v>
      </c>
      <c r="N34" s="146" t="s">
        <v>25</v>
      </c>
      <c r="O34" s="146" t="s">
        <v>25</v>
      </c>
      <c r="P34" s="418"/>
      <c r="Q34" s="331"/>
    </row>
    <row r="35" spans="1:17" ht="24.75" hidden="1" thickTop="1" x14ac:dyDescent="0.25">
      <c r="A35" s="30">
        <v>21383</v>
      </c>
      <c r="B35" s="41" t="s">
        <v>36</v>
      </c>
      <c r="C35" s="190">
        <f t="shared" si="1"/>
        <v>0</v>
      </c>
      <c r="D35" s="252" t="s">
        <v>25</v>
      </c>
      <c r="E35" s="42" t="s">
        <v>25</v>
      </c>
      <c r="F35" s="419" t="s">
        <v>25</v>
      </c>
      <c r="G35" s="217" t="s">
        <v>25</v>
      </c>
      <c r="H35" s="42" t="s">
        <v>25</v>
      </c>
      <c r="I35" s="147" t="s">
        <v>25</v>
      </c>
      <c r="J35" s="420"/>
      <c r="K35" s="421"/>
      <c r="L35" s="93">
        <f>J35+K35</f>
        <v>0</v>
      </c>
      <c r="M35" s="285" t="s">
        <v>25</v>
      </c>
      <c r="N35" s="147" t="s">
        <v>25</v>
      </c>
      <c r="O35" s="147" t="s">
        <v>25</v>
      </c>
      <c r="P35" s="422"/>
      <c r="Q35" s="331"/>
    </row>
    <row r="36" spans="1:17" s="19" customFormat="1" ht="24.75" hidden="1" thickTop="1" x14ac:dyDescent="0.25">
      <c r="A36" s="37">
        <v>21390</v>
      </c>
      <c r="B36" s="34" t="s">
        <v>37</v>
      </c>
      <c r="C36" s="188">
        <f t="shared" si="1"/>
        <v>0</v>
      </c>
      <c r="D36" s="250" t="s">
        <v>25</v>
      </c>
      <c r="E36" s="35" t="s">
        <v>25</v>
      </c>
      <c r="F36" s="167" t="s">
        <v>25</v>
      </c>
      <c r="G36" s="215" t="s">
        <v>25</v>
      </c>
      <c r="H36" s="35" t="s">
        <v>25</v>
      </c>
      <c r="I36" s="119" t="s">
        <v>25</v>
      </c>
      <c r="J36" s="127">
        <f>SUM(J37:J40)</f>
        <v>0</v>
      </c>
      <c r="K36" s="36">
        <f>SUM(K37:K40)</f>
        <v>0</v>
      </c>
      <c r="L36" s="174">
        <f>SUM(L37:L40)</f>
        <v>0</v>
      </c>
      <c r="M36" s="283" t="s">
        <v>25</v>
      </c>
      <c r="N36" s="119" t="s">
        <v>25</v>
      </c>
      <c r="O36" s="119" t="s">
        <v>25</v>
      </c>
      <c r="P36" s="414"/>
      <c r="Q36" s="182"/>
    </row>
    <row r="37" spans="1:17" ht="24.75" hidden="1" thickTop="1" x14ac:dyDescent="0.25">
      <c r="A37" s="27">
        <v>21391</v>
      </c>
      <c r="B37" s="38" t="s">
        <v>38</v>
      </c>
      <c r="C37" s="189">
        <f t="shared" si="1"/>
        <v>0</v>
      </c>
      <c r="D37" s="251" t="s">
        <v>25</v>
      </c>
      <c r="E37" s="39" t="s">
        <v>25</v>
      </c>
      <c r="F37" s="415" t="s">
        <v>25</v>
      </c>
      <c r="G37" s="216" t="s">
        <v>25</v>
      </c>
      <c r="H37" s="39" t="s">
        <v>25</v>
      </c>
      <c r="I37" s="146" t="s">
        <v>25</v>
      </c>
      <c r="J37" s="416"/>
      <c r="K37" s="417"/>
      <c r="L37" s="175">
        <f>J37+K37</f>
        <v>0</v>
      </c>
      <c r="M37" s="284" t="s">
        <v>25</v>
      </c>
      <c r="N37" s="146" t="s">
        <v>25</v>
      </c>
      <c r="O37" s="146" t="s">
        <v>25</v>
      </c>
      <c r="P37" s="418"/>
      <c r="Q37" s="331"/>
    </row>
    <row r="38" spans="1:17" ht="12.75" hidden="1" thickTop="1" x14ac:dyDescent="0.25">
      <c r="A38" s="30">
        <v>21393</v>
      </c>
      <c r="B38" s="41" t="s">
        <v>39</v>
      </c>
      <c r="C38" s="190">
        <f t="shared" si="1"/>
        <v>0</v>
      </c>
      <c r="D38" s="252" t="s">
        <v>25</v>
      </c>
      <c r="E38" s="42" t="s">
        <v>25</v>
      </c>
      <c r="F38" s="419" t="s">
        <v>25</v>
      </c>
      <c r="G38" s="217" t="s">
        <v>25</v>
      </c>
      <c r="H38" s="42" t="s">
        <v>25</v>
      </c>
      <c r="I38" s="147" t="s">
        <v>25</v>
      </c>
      <c r="J38" s="420"/>
      <c r="K38" s="421"/>
      <c r="L38" s="93">
        <f>J38+K38</f>
        <v>0</v>
      </c>
      <c r="M38" s="285" t="s">
        <v>25</v>
      </c>
      <c r="N38" s="147" t="s">
        <v>25</v>
      </c>
      <c r="O38" s="147" t="s">
        <v>25</v>
      </c>
      <c r="P38" s="422"/>
      <c r="Q38" s="331"/>
    </row>
    <row r="39" spans="1:17" ht="12.75" hidden="1" thickTop="1" x14ac:dyDescent="0.25">
      <c r="A39" s="30">
        <v>21395</v>
      </c>
      <c r="B39" s="41" t="s">
        <v>40</v>
      </c>
      <c r="C39" s="190">
        <f t="shared" si="1"/>
        <v>0</v>
      </c>
      <c r="D39" s="252" t="s">
        <v>25</v>
      </c>
      <c r="E39" s="42" t="s">
        <v>25</v>
      </c>
      <c r="F39" s="419" t="s">
        <v>25</v>
      </c>
      <c r="G39" s="217" t="s">
        <v>25</v>
      </c>
      <c r="H39" s="42" t="s">
        <v>25</v>
      </c>
      <c r="I39" s="147" t="s">
        <v>25</v>
      </c>
      <c r="J39" s="420"/>
      <c r="K39" s="421"/>
      <c r="L39" s="93">
        <f>J39+K39</f>
        <v>0</v>
      </c>
      <c r="M39" s="285" t="s">
        <v>25</v>
      </c>
      <c r="N39" s="147" t="s">
        <v>25</v>
      </c>
      <c r="O39" s="147" t="s">
        <v>25</v>
      </c>
      <c r="P39" s="422"/>
      <c r="Q39" s="331"/>
    </row>
    <row r="40" spans="1:17" ht="12.75" hidden="1" thickTop="1" x14ac:dyDescent="0.25">
      <c r="A40" s="30">
        <v>21399</v>
      </c>
      <c r="B40" s="41" t="s">
        <v>41</v>
      </c>
      <c r="C40" s="190">
        <f t="shared" si="1"/>
        <v>0</v>
      </c>
      <c r="D40" s="252" t="s">
        <v>25</v>
      </c>
      <c r="E40" s="42" t="s">
        <v>25</v>
      </c>
      <c r="F40" s="419" t="s">
        <v>25</v>
      </c>
      <c r="G40" s="217" t="s">
        <v>25</v>
      </c>
      <c r="H40" s="42" t="s">
        <v>25</v>
      </c>
      <c r="I40" s="147" t="s">
        <v>25</v>
      </c>
      <c r="J40" s="420"/>
      <c r="K40" s="421"/>
      <c r="L40" s="93">
        <f>J40+K40</f>
        <v>0</v>
      </c>
      <c r="M40" s="285" t="s">
        <v>25</v>
      </c>
      <c r="N40" s="147" t="s">
        <v>25</v>
      </c>
      <c r="O40" s="147" t="s">
        <v>25</v>
      </c>
      <c r="P40" s="422"/>
      <c r="Q40" s="331"/>
    </row>
    <row r="41" spans="1:17" s="19" customFormat="1" ht="36.75" hidden="1" customHeight="1" x14ac:dyDescent="0.25">
      <c r="A41" s="37">
        <v>21420</v>
      </c>
      <c r="B41" s="34" t="s">
        <v>42</v>
      </c>
      <c r="C41" s="192">
        <f>SUM(F41)</f>
        <v>0</v>
      </c>
      <c r="D41" s="254"/>
      <c r="E41" s="428"/>
      <c r="F41" s="413">
        <f>D41+E41</f>
        <v>0</v>
      </c>
      <c r="G41" s="215" t="s">
        <v>25</v>
      </c>
      <c r="H41" s="35" t="s">
        <v>25</v>
      </c>
      <c r="I41" s="119" t="s">
        <v>25</v>
      </c>
      <c r="J41" s="250" t="s">
        <v>25</v>
      </c>
      <c r="K41" s="35" t="s">
        <v>25</v>
      </c>
      <c r="L41" s="167" t="s">
        <v>25</v>
      </c>
      <c r="M41" s="283" t="s">
        <v>25</v>
      </c>
      <c r="N41" s="119" t="s">
        <v>25</v>
      </c>
      <c r="O41" s="119" t="s">
        <v>25</v>
      </c>
      <c r="P41" s="414"/>
      <c r="Q41" s="182"/>
    </row>
    <row r="42" spans="1:17" s="19" customFormat="1" ht="24.75" hidden="1" thickTop="1" x14ac:dyDescent="0.25">
      <c r="A42" s="48">
        <v>21490</v>
      </c>
      <c r="B42" s="49" t="s">
        <v>43</v>
      </c>
      <c r="C42" s="192">
        <f>SUM(F42,I42,L42)</f>
        <v>0</v>
      </c>
      <c r="D42" s="255">
        <f t="shared" ref="D42:L42" si="2">D43</f>
        <v>0</v>
      </c>
      <c r="E42" s="50">
        <f t="shared" si="2"/>
        <v>0</v>
      </c>
      <c r="F42" s="256">
        <f t="shared" si="2"/>
        <v>0</v>
      </c>
      <c r="G42" s="219">
        <f t="shared" si="2"/>
        <v>0</v>
      </c>
      <c r="H42" s="50">
        <f t="shared" si="2"/>
        <v>0</v>
      </c>
      <c r="I42" s="274">
        <f t="shared" si="2"/>
        <v>0</v>
      </c>
      <c r="J42" s="255">
        <f t="shared" si="2"/>
        <v>0</v>
      </c>
      <c r="K42" s="50">
        <f t="shared" si="2"/>
        <v>0</v>
      </c>
      <c r="L42" s="256">
        <f t="shared" si="2"/>
        <v>0</v>
      </c>
      <c r="M42" s="283" t="s">
        <v>25</v>
      </c>
      <c r="N42" s="119" t="s">
        <v>25</v>
      </c>
      <c r="O42" s="119" t="s">
        <v>25</v>
      </c>
      <c r="P42" s="414"/>
      <c r="Q42" s="182"/>
    </row>
    <row r="43" spans="1:17" s="19" customFormat="1" ht="24.75" hidden="1" thickTop="1" x14ac:dyDescent="0.25">
      <c r="A43" s="30">
        <v>21499</v>
      </c>
      <c r="B43" s="41" t="s">
        <v>44</v>
      </c>
      <c r="C43" s="193">
        <f>SUM(F43,I43,L43)</f>
        <v>0</v>
      </c>
      <c r="D43" s="257"/>
      <c r="E43" s="47"/>
      <c r="F43" s="175">
        <f>D43+E43</f>
        <v>0</v>
      </c>
      <c r="G43" s="220"/>
      <c r="H43" s="40"/>
      <c r="I43" s="86">
        <f>G43+H43</f>
        <v>0</v>
      </c>
      <c r="J43" s="264"/>
      <c r="K43" s="40"/>
      <c r="L43" s="175">
        <f>J43+K43</f>
        <v>0</v>
      </c>
      <c r="M43" s="286" t="s">
        <v>25</v>
      </c>
      <c r="N43" s="148" t="s">
        <v>25</v>
      </c>
      <c r="O43" s="148" t="s">
        <v>25</v>
      </c>
      <c r="P43" s="427"/>
      <c r="Q43" s="182"/>
    </row>
    <row r="44" spans="1:17" ht="12.75" hidden="1" thickTop="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SUM(M45:M46)</f>
        <v>0</v>
      </c>
      <c r="N44" s="149">
        <f>SUM(N45:N46)</f>
        <v>0</v>
      </c>
      <c r="O44" s="149">
        <f>SUM(O45:O46)</f>
        <v>0</v>
      </c>
      <c r="P44" s="335"/>
      <c r="Q44" s="331"/>
    </row>
    <row r="45" spans="1:17" ht="24.75" hidden="1" thickTop="1" x14ac:dyDescent="0.25">
      <c r="A45" s="54">
        <v>23410</v>
      </c>
      <c r="B45" s="55" t="s">
        <v>46</v>
      </c>
      <c r="C45" s="194">
        <f>SUM(O45)</f>
        <v>0</v>
      </c>
      <c r="D45" s="260" t="s">
        <v>25</v>
      </c>
      <c r="E45" s="56" t="s">
        <v>25</v>
      </c>
      <c r="F45" s="261" t="s">
        <v>25</v>
      </c>
      <c r="G45" s="222" t="s">
        <v>25</v>
      </c>
      <c r="H45" s="56" t="s">
        <v>25</v>
      </c>
      <c r="I45" s="276" t="s">
        <v>25</v>
      </c>
      <c r="J45" s="260" t="s">
        <v>25</v>
      </c>
      <c r="K45" s="56" t="s">
        <v>25</v>
      </c>
      <c r="L45" s="261" t="s">
        <v>25</v>
      </c>
      <c r="M45" s="429"/>
      <c r="N45" s="430"/>
      <c r="O45" s="151">
        <f>M45+N45</f>
        <v>0</v>
      </c>
      <c r="P45" s="301"/>
      <c r="Q45" s="331"/>
    </row>
    <row r="46" spans="1:17" ht="24.75" hidden="1" thickTop="1" x14ac:dyDescent="0.25">
      <c r="A46" s="54">
        <v>23510</v>
      </c>
      <c r="B46" s="55" t="s">
        <v>47</v>
      </c>
      <c r="C46" s="194">
        <f>SUM(O46)</f>
        <v>0</v>
      </c>
      <c r="D46" s="260" t="s">
        <v>25</v>
      </c>
      <c r="E46" s="56" t="s">
        <v>25</v>
      </c>
      <c r="F46" s="261" t="s">
        <v>25</v>
      </c>
      <c r="G46" s="222" t="s">
        <v>25</v>
      </c>
      <c r="H46" s="56" t="s">
        <v>25</v>
      </c>
      <c r="I46" s="276" t="s">
        <v>25</v>
      </c>
      <c r="J46" s="260" t="s">
        <v>25</v>
      </c>
      <c r="K46" s="56" t="s">
        <v>25</v>
      </c>
      <c r="L46" s="261" t="s">
        <v>25</v>
      </c>
      <c r="M46" s="429"/>
      <c r="N46" s="430"/>
      <c r="O46" s="151">
        <f>M46+N46</f>
        <v>0</v>
      </c>
      <c r="P46" s="301"/>
      <c r="Q46" s="331"/>
    </row>
    <row r="47" spans="1:17" ht="12.75" thickTop="1" x14ac:dyDescent="0.25">
      <c r="A47" s="57"/>
      <c r="B47" s="55"/>
      <c r="C47" s="195"/>
      <c r="D47" s="262"/>
      <c r="E47" s="156"/>
      <c r="F47" s="339"/>
      <c r="G47" s="222"/>
      <c r="H47" s="276"/>
      <c r="I47" s="339"/>
      <c r="J47" s="260"/>
      <c r="K47" s="56"/>
      <c r="L47" s="431"/>
      <c r="M47" s="288"/>
      <c r="N47" s="105"/>
      <c r="O47" s="151"/>
      <c r="P47" s="301"/>
      <c r="Q47" s="331"/>
    </row>
    <row r="48" spans="1:17" s="19" customFormat="1" x14ac:dyDescent="0.25">
      <c r="A48" s="58"/>
      <c r="B48" s="59" t="s">
        <v>48</v>
      </c>
      <c r="C48" s="196"/>
      <c r="D48" s="263"/>
      <c r="E48" s="340"/>
      <c r="F48" s="303"/>
      <c r="G48" s="223"/>
      <c r="H48" s="152"/>
      <c r="I48" s="303"/>
      <c r="J48" s="130"/>
      <c r="K48" s="106"/>
      <c r="L48" s="433"/>
      <c r="M48" s="223"/>
      <c r="N48" s="106"/>
      <c r="O48" s="152"/>
      <c r="P48" s="434"/>
      <c r="Q48" s="182"/>
    </row>
    <row r="49" spans="1:17" s="19" customFormat="1" ht="12.75" thickBot="1" x14ac:dyDescent="0.3">
      <c r="A49" s="60"/>
      <c r="B49" s="20" t="s">
        <v>49</v>
      </c>
      <c r="C49" s="197">
        <f t="shared" ref="C49:C112" si="3">SUM(F49,I49,L49,O49)</f>
        <v>52663</v>
      </c>
      <c r="D49" s="131">
        <f>SUM(D50,D281)</f>
        <v>52663</v>
      </c>
      <c r="E49" s="114">
        <f>SUM(E50,E281)</f>
        <v>0</v>
      </c>
      <c r="F49" s="304">
        <f>SUM(F50,F281)</f>
        <v>52663</v>
      </c>
      <c r="G49" s="224">
        <f t="shared" ref="G49:O49" si="4">SUM(G50,G281)</f>
        <v>0</v>
      </c>
      <c r="H49" s="114">
        <f t="shared" si="4"/>
        <v>0</v>
      </c>
      <c r="I49" s="304">
        <f t="shared" si="4"/>
        <v>0</v>
      </c>
      <c r="J49" s="131">
        <f t="shared" si="4"/>
        <v>0</v>
      </c>
      <c r="K49" s="61">
        <f t="shared" si="4"/>
        <v>0</v>
      </c>
      <c r="L49" s="168">
        <f t="shared" si="4"/>
        <v>0</v>
      </c>
      <c r="M49" s="224">
        <f t="shared" si="4"/>
        <v>0</v>
      </c>
      <c r="N49" s="61">
        <f t="shared" si="4"/>
        <v>0</v>
      </c>
      <c r="O49" s="114">
        <f t="shared" si="4"/>
        <v>0</v>
      </c>
      <c r="P49" s="435"/>
      <c r="Q49" s="182"/>
    </row>
    <row r="50" spans="1:17" s="19" customFormat="1" ht="36.75" thickTop="1" x14ac:dyDescent="0.25">
      <c r="A50" s="62"/>
      <c r="B50" s="63" t="s">
        <v>50</v>
      </c>
      <c r="C50" s="198">
        <f t="shared" si="3"/>
        <v>52663</v>
      </c>
      <c r="D50" s="132">
        <f>SUM(D51,D193)</f>
        <v>52663</v>
      </c>
      <c r="E50" s="277">
        <f>SUM(E51,E193)</f>
        <v>0</v>
      </c>
      <c r="F50" s="305">
        <f>SUM(F51,F193)</f>
        <v>52663</v>
      </c>
      <c r="G50" s="225">
        <f t="shared" ref="G50:O50" si="5">SUM(G51,G193)</f>
        <v>0</v>
      </c>
      <c r="H50" s="277">
        <f t="shared" si="5"/>
        <v>0</v>
      </c>
      <c r="I50" s="305">
        <f t="shared" si="5"/>
        <v>0</v>
      </c>
      <c r="J50" s="132">
        <f t="shared" si="5"/>
        <v>0</v>
      </c>
      <c r="K50" s="64">
        <f t="shared" si="5"/>
        <v>0</v>
      </c>
      <c r="L50" s="436">
        <f t="shared" si="5"/>
        <v>0</v>
      </c>
      <c r="M50" s="225">
        <f t="shared" si="5"/>
        <v>0</v>
      </c>
      <c r="N50" s="64">
        <f t="shared" si="5"/>
        <v>0</v>
      </c>
      <c r="O50" s="277">
        <f t="shared" si="5"/>
        <v>0</v>
      </c>
      <c r="P50" s="437"/>
      <c r="Q50" s="182"/>
    </row>
    <row r="51" spans="1:17" s="19" customFormat="1" ht="24" x14ac:dyDescent="0.25">
      <c r="A51" s="65"/>
      <c r="B51" s="16" t="s">
        <v>51</v>
      </c>
      <c r="C51" s="199">
        <f t="shared" si="3"/>
        <v>52663</v>
      </c>
      <c r="D51" s="133">
        <f>SUM(D52,D74,D172,D186)</f>
        <v>52663</v>
      </c>
      <c r="E51" s="278">
        <f>SUM(E52,E74,E172,E186)</f>
        <v>0</v>
      </c>
      <c r="F51" s="306">
        <f>SUM(F52,F74,F172,F186)</f>
        <v>52663</v>
      </c>
      <c r="G51" s="226">
        <f t="shared" ref="G51:O51" si="6">SUM(G52,G74,G172,G186)</f>
        <v>0</v>
      </c>
      <c r="H51" s="278">
        <f t="shared" si="6"/>
        <v>0</v>
      </c>
      <c r="I51" s="306">
        <f t="shared" si="6"/>
        <v>0</v>
      </c>
      <c r="J51" s="133">
        <f t="shared" si="6"/>
        <v>0</v>
      </c>
      <c r="K51" s="66">
        <f t="shared" si="6"/>
        <v>0</v>
      </c>
      <c r="L51" s="169">
        <f t="shared" si="6"/>
        <v>0</v>
      </c>
      <c r="M51" s="226">
        <f t="shared" si="6"/>
        <v>0</v>
      </c>
      <c r="N51" s="66">
        <f t="shared" si="6"/>
        <v>0</v>
      </c>
      <c r="O51" s="278">
        <f t="shared" si="6"/>
        <v>0</v>
      </c>
      <c r="P51" s="438"/>
      <c r="Q51" s="182"/>
    </row>
    <row r="52" spans="1:17" s="19" customFormat="1" x14ac:dyDescent="0.25">
      <c r="A52" s="67">
        <v>1000</v>
      </c>
      <c r="B52" s="67" t="s">
        <v>52</v>
      </c>
      <c r="C52" s="200">
        <f t="shared" si="3"/>
        <v>41205</v>
      </c>
      <c r="D52" s="134">
        <f>SUM(D53,D66)</f>
        <v>40684</v>
      </c>
      <c r="E52" s="122">
        <f>SUM(E53,E66)</f>
        <v>521</v>
      </c>
      <c r="F52" s="307">
        <f>SUM(F53,F66)</f>
        <v>41205</v>
      </c>
      <c r="G52" s="227">
        <f t="shared" ref="G52:O52" si="7">SUM(G53,G66)</f>
        <v>0</v>
      </c>
      <c r="H52" s="122">
        <f t="shared" si="7"/>
        <v>0</v>
      </c>
      <c r="I52" s="307">
        <f t="shared" si="7"/>
        <v>0</v>
      </c>
      <c r="J52" s="134">
        <f t="shared" si="7"/>
        <v>0</v>
      </c>
      <c r="K52" s="68">
        <f t="shared" si="7"/>
        <v>0</v>
      </c>
      <c r="L52" s="170">
        <f t="shared" si="7"/>
        <v>0</v>
      </c>
      <c r="M52" s="227">
        <f t="shared" si="7"/>
        <v>0</v>
      </c>
      <c r="N52" s="68">
        <f t="shared" si="7"/>
        <v>0</v>
      </c>
      <c r="O52" s="122">
        <f t="shared" si="7"/>
        <v>0</v>
      </c>
      <c r="P52" s="439"/>
      <c r="Q52" s="182"/>
    </row>
    <row r="53" spans="1:17" x14ac:dyDescent="0.25">
      <c r="A53" s="34">
        <v>1100</v>
      </c>
      <c r="B53" s="69" t="s">
        <v>53</v>
      </c>
      <c r="C53" s="188">
        <f t="shared" si="3"/>
        <v>32786</v>
      </c>
      <c r="D53" s="127">
        <f>SUM(D54,D57,D65)</f>
        <v>32786</v>
      </c>
      <c r="E53" s="120">
        <f>SUM(E54,E57,E65)</f>
        <v>0</v>
      </c>
      <c r="F53" s="314">
        <f>SUM(F54,F57,F65)</f>
        <v>32786</v>
      </c>
      <c r="G53" s="228">
        <f t="shared" ref="G53:N53" si="8">SUM(G54,G57,G65)</f>
        <v>0</v>
      </c>
      <c r="H53" s="120">
        <f t="shared" si="8"/>
        <v>0</v>
      </c>
      <c r="I53" s="314">
        <f t="shared" si="8"/>
        <v>0</v>
      </c>
      <c r="J53" s="127">
        <f t="shared" si="8"/>
        <v>0</v>
      </c>
      <c r="K53" s="36">
        <f t="shared" si="8"/>
        <v>0</v>
      </c>
      <c r="L53" s="174">
        <f t="shared" si="8"/>
        <v>0</v>
      </c>
      <c r="M53" s="228">
        <f t="shared" si="8"/>
        <v>0</v>
      </c>
      <c r="N53" s="36">
        <f t="shared" si="8"/>
        <v>0</v>
      </c>
      <c r="O53" s="120">
        <f>SUM(O54,O57,O65)</f>
        <v>0</v>
      </c>
      <c r="P53" s="440"/>
      <c r="Q53" s="331"/>
    </row>
    <row r="54" spans="1:17" x14ac:dyDescent="0.25">
      <c r="A54" s="70">
        <v>1110</v>
      </c>
      <c r="B54" s="55" t="s">
        <v>54</v>
      </c>
      <c r="C54" s="195">
        <f>SUM(F54,I54,L54,O54)</f>
        <v>26134</v>
      </c>
      <c r="D54" s="82">
        <f t="shared" ref="D54:O54" si="9">SUM(D55:D56)</f>
        <v>23134</v>
      </c>
      <c r="E54" s="153">
        <f t="shared" si="9"/>
        <v>3000</v>
      </c>
      <c r="F54" s="309">
        <f t="shared" si="9"/>
        <v>26134</v>
      </c>
      <c r="G54" s="229">
        <f t="shared" si="9"/>
        <v>0</v>
      </c>
      <c r="H54" s="153">
        <f t="shared" si="9"/>
        <v>0</v>
      </c>
      <c r="I54" s="309">
        <f t="shared" si="9"/>
        <v>0</v>
      </c>
      <c r="J54" s="82">
        <f t="shared" si="9"/>
        <v>0</v>
      </c>
      <c r="K54" s="71">
        <f t="shared" si="9"/>
        <v>0</v>
      </c>
      <c r="L54" s="172">
        <f t="shared" si="9"/>
        <v>0</v>
      </c>
      <c r="M54" s="229">
        <f t="shared" si="9"/>
        <v>0</v>
      </c>
      <c r="N54" s="71">
        <f t="shared" si="9"/>
        <v>0</v>
      </c>
      <c r="O54" s="153">
        <f t="shared" si="9"/>
        <v>0</v>
      </c>
      <c r="P54" s="879"/>
      <c r="Q54" s="331"/>
    </row>
    <row r="55" spans="1:17" hidden="1" x14ac:dyDescent="0.25">
      <c r="A55" s="27">
        <v>1111</v>
      </c>
      <c r="B55" s="38" t="s">
        <v>55</v>
      </c>
      <c r="C55" s="189">
        <f t="shared" si="3"/>
        <v>0</v>
      </c>
      <c r="D55" s="264"/>
      <c r="E55" s="40"/>
      <c r="F55" s="175">
        <f>D55+E55</f>
        <v>0</v>
      </c>
      <c r="G55" s="220"/>
      <c r="H55" s="40"/>
      <c r="I55" s="86">
        <f>G55+H55</f>
        <v>0</v>
      </c>
      <c r="J55" s="264"/>
      <c r="K55" s="40"/>
      <c r="L55" s="175">
        <f>J55+K55</f>
        <v>0</v>
      </c>
      <c r="M55" s="220"/>
      <c r="N55" s="40"/>
      <c r="O55" s="86">
        <f>M55+N55</f>
        <v>0</v>
      </c>
      <c r="P55" s="310"/>
      <c r="Q55" s="331"/>
    </row>
    <row r="56" spans="1:17" ht="15" customHeight="1" x14ac:dyDescent="0.25">
      <c r="A56" s="30">
        <v>1119</v>
      </c>
      <c r="B56" s="41" t="s">
        <v>56</v>
      </c>
      <c r="C56" s="190">
        <f t="shared" si="3"/>
        <v>26134</v>
      </c>
      <c r="D56" s="265">
        <v>23134</v>
      </c>
      <c r="E56" s="155">
        <v>3000</v>
      </c>
      <c r="F56" s="312">
        <f>D56+E56</f>
        <v>26134</v>
      </c>
      <c r="G56" s="230"/>
      <c r="H56" s="155"/>
      <c r="I56" s="312">
        <f>G56+H56</f>
        <v>0</v>
      </c>
      <c r="J56" s="265"/>
      <c r="K56" s="43"/>
      <c r="L56" s="93">
        <f>J56+K56</f>
        <v>0</v>
      </c>
      <c r="M56" s="230"/>
      <c r="N56" s="43"/>
      <c r="O56" s="87">
        <f>M56+N56</f>
        <v>0</v>
      </c>
      <c r="P56" s="879" t="s">
        <v>935</v>
      </c>
      <c r="Q56" s="331"/>
    </row>
    <row r="57" spans="1:17" x14ac:dyDescent="0.25">
      <c r="A57" s="72">
        <v>1140</v>
      </c>
      <c r="B57" s="41" t="s">
        <v>57</v>
      </c>
      <c r="C57" s="190">
        <f t="shared" si="3"/>
        <v>1310</v>
      </c>
      <c r="D57" s="129">
        <f t="shared" ref="D57:O57" si="10">SUM(D58:D64)</f>
        <v>1310</v>
      </c>
      <c r="E57" s="87">
        <f t="shared" si="10"/>
        <v>0</v>
      </c>
      <c r="F57" s="312">
        <f t="shared" si="10"/>
        <v>1310</v>
      </c>
      <c r="G57" s="231">
        <f t="shared" si="10"/>
        <v>0</v>
      </c>
      <c r="H57" s="87">
        <f t="shared" si="10"/>
        <v>0</v>
      </c>
      <c r="I57" s="312">
        <f t="shared" si="10"/>
        <v>0</v>
      </c>
      <c r="J57" s="129">
        <f t="shared" si="10"/>
        <v>0</v>
      </c>
      <c r="K57" s="73">
        <f t="shared" si="10"/>
        <v>0</v>
      </c>
      <c r="L57" s="93">
        <f t="shared" si="10"/>
        <v>0</v>
      </c>
      <c r="M57" s="231">
        <f t="shared" si="10"/>
        <v>0</v>
      </c>
      <c r="N57" s="73">
        <f t="shared" si="10"/>
        <v>0</v>
      </c>
      <c r="O57" s="87">
        <f t="shared" si="10"/>
        <v>0</v>
      </c>
      <c r="P57" s="311"/>
      <c r="Q57" s="331"/>
    </row>
    <row r="58" spans="1:17" x14ac:dyDescent="0.25">
      <c r="A58" s="30">
        <v>1141</v>
      </c>
      <c r="B58" s="41" t="s">
        <v>58</v>
      </c>
      <c r="C58" s="190">
        <f t="shared" si="3"/>
        <v>1310</v>
      </c>
      <c r="D58" s="265">
        <v>1310</v>
      </c>
      <c r="E58" s="155"/>
      <c r="F58" s="312">
        <f t="shared" ref="F58:F65" si="11">D58+E58</f>
        <v>1310</v>
      </c>
      <c r="G58" s="230"/>
      <c r="H58" s="155"/>
      <c r="I58" s="312">
        <f t="shared" ref="I58:I65" si="12">G58+H58</f>
        <v>0</v>
      </c>
      <c r="J58" s="265"/>
      <c r="K58" s="43"/>
      <c r="L58" s="93">
        <f t="shared" ref="L58:L65" si="13">J58+K58</f>
        <v>0</v>
      </c>
      <c r="M58" s="230"/>
      <c r="N58" s="43"/>
      <c r="O58" s="87">
        <f t="shared" ref="O58:O65" si="14">M58+N58</f>
        <v>0</v>
      </c>
      <c r="P58" s="311"/>
      <c r="Q58" s="331"/>
    </row>
    <row r="59" spans="1:17" ht="24.75" hidden="1" customHeight="1" x14ac:dyDescent="0.25">
      <c r="A59" s="30">
        <v>1142</v>
      </c>
      <c r="B59" s="41" t="s">
        <v>59</v>
      </c>
      <c r="C59" s="190">
        <f t="shared" si="3"/>
        <v>0</v>
      </c>
      <c r="D59" s="265"/>
      <c r="E59" s="43"/>
      <c r="F59" s="93">
        <f t="shared" si="11"/>
        <v>0</v>
      </c>
      <c r="G59" s="230"/>
      <c r="H59" s="43"/>
      <c r="I59" s="87">
        <f t="shared" si="12"/>
        <v>0</v>
      </c>
      <c r="J59" s="265"/>
      <c r="K59" s="43"/>
      <c r="L59" s="93">
        <f t="shared" si="13"/>
        <v>0</v>
      </c>
      <c r="M59" s="230"/>
      <c r="N59" s="43"/>
      <c r="O59" s="87">
        <f t="shared" si="14"/>
        <v>0</v>
      </c>
      <c r="P59" s="311"/>
      <c r="Q59" s="331"/>
    </row>
    <row r="60" spans="1:17" ht="24" hidden="1" x14ac:dyDescent="0.25">
      <c r="A60" s="30">
        <v>1145</v>
      </c>
      <c r="B60" s="41" t="s">
        <v>60</v>
      </c>
      <c r="C60" s="190">
        <f t="shared" si="3"/>
        <v>0</v>
      </c>
      <c r="D60" s="265"/>
      <c r="E60" s="43"/>
      <c r="F60" s="93">
        <f t="shared" si="11"/>
        <v>0</v>
      </c>
      <c r="G60" s="230"/>
      <c r="H60" s="43"/>
      <c r="I60" s="87">
        <f t="shared" si="12"/>
        <v>0</v>
      </c>
      <c r="J60" s="265"/>
      <c r="K60" s="43"/>
      <c r="L60" s="93">
        <f t="shared" si="13"/>
        <v>0</v>
      </c>
      <c r="M60" s="230"/>
      <c r="N60" s="43"/>
      <c r="O60" s="87">
        <f t="shared" si="14"/>
        <v>0</v>
      </c>
      <c r="P60" s="311"/>
      <c r="Q60" s="331"/>
    </row>
    <row r="61" spans="1:17" ht="27.75" hidden="1" customHeight="1" x14ac:dyDescent="0.25">
      <c r="A61" s="30">
        <v>1146</v>
      </c>
      <c r="B61" s="41" t="s">
        <v>61</v>
      </c>
      <c r="C61" s="190">
        <f t="shared" si="3"/>
        <v>0</v>
      </c>
      <c r="D61" s="265"/>
      <c r="E61" s="43"/>
      <c r="F61" s="93">
        <f t="shared" si="11"/>
        <v>0</v>
      </c>
      <c r="G61" s="230"/>
      <c r="H61" s="43"/>
      <c r="I61" s="87">
        <f t="shared" si="12"/>
        <v>0</v>
      </c>
      <c r="J61" s="265"/>
      <c r="K61" s="43"/>
      <c r="L61" s="93">
        <f t="shared" si="13"/>
        <v>0</v>
      </c>
      <c r="M61" s="230"/>
      <c r="N61" s="43"/>
      <c r="O61" s="87">
        <f t="shared" si="14"/>
        <v>0</v>
      </c>
      <c r="P61" s="311"/>
      <c r="Q61" s="331"/>
    </row>
    <row r="62" spans="1:17" hidden="1" x14ac:dyDescent="0.25">
      <c r="A62" s="30">
        <v>1147</v>
      </c>
      <c r="B62" s="41" t="s">
        <v>62</v>
      </c>
      <c r="C62" s="190">
        <f t="shared" si="3"/>
        <v>0</v>
      </c>
      <c r="D62" s="265"/>
      <c r="E62" s="43"/>
      <c r="F62" s="93">
        <f t="shared" si="11"/>
        <v>0</v>
      </c>
      <c r="G62" s="230"/>
      <c r="H62" s="43"/>
      <c r="I62" s="87">
        <f t="shared" si="12"/>
        <v>0</v>
      </c>
      <c r="J62" s="265"/>
      <c r="K62" s="43"/>
      <c r="L62" s="93">
        <f t="shared" si="13"/>
        <v>0</v>
      </c>
      <c r="M62" s="230"/>
      <c r="N62" s="43"/>
      <c r="O62" s="87">
        <f t="shared" si="14"/>
        <v>0</v>
      </c>
      <c r="P62" s="311"/>
      <c r="Q62" s="331"/>
    </row>
    <row r="63" spans="1:17" hidden="1" x14ac:dyDescent="0.25">
      <c r="A63" s="30">
        <v>1148</v>
      </c>
      <c r="B63" s="41" t="s">
        <v>63</v>
      </c>
      <c r="C63" s="190">
        <f t="shared" si="3"/>
        <v>0</v>
      </c>
      <c r="D63" s="265"/>
      <c r="E63" s="43"/>
      <c r="F63" s="93">
        <f t="shared" si="11"/>
        <v>0</v>
      </c>
      <c r="G63" s="230"/>
      <c r="H63" s="43"/>
      <c r="I63" s="87">
        <f t="shared" si="12"/>
        <v>0</v>
      </c>
      <c r="J63" s="265"/>
      <c r="K63" s="43"/>
      <c r="L63" s="93">
        <f t="shared" si="13"/>
        <v>0</v>
      </c>
      <c r="M63" s="230"/>
      <c r="N63" s="43"/>
      <c r="O63" s="87">
        <f t="shared" si="14"/>
        <v>0</v>
      </c>
      <c r="P63" s="311"/>
      <c r="Q63" s="331"/>
    </row>
    <row r="64" spans="1:17" ht="24" hidden="1" x14ac:dyDescent="0.25">
      <c r="A64" s="30">
        <v>1149</v>
      </c>
      <c r="B64" s="41" t="s">
        <v>64</v>
      </c>
      <c r="C64" s="190">
        <f t="shared" si="3"/>
        <v>0</v>
      </c>
      <c r="D64" s="265"/>
      <c r="E64" s="43"/>
      <c r="F64" s="93">
        <f t="shared" si="11"/>
        <v>0</v>
      </c>
      <c r="G64" s="230"/>
      <c r="H64" s="43"/>
      <c r="I64" s="87">
        <f t="shared" si="12"/>
        <v>0</v>
      </c>
      <c r="J64" s="265"/>
      <c r="K64" s="43"/>
      <c r="L64" s="93">
        <f t="shared" si="13"/>
        <v>0</v>
      </c>
      <c r="M64" s="230"/>
      <c r="N64" s="43"/>
      <c r="O64" s="87">
        <f t="shared" si="14"/>
        <v>0</v>
      </c>
      <c r="P64" s="311"/>
      <c r="Q64" s="331"/>
    </row>
    <row r="65" spans="1:17" ht="36" x14ac:dyDescent="0.25">
      <c r="A65" s="70">
        <v>1150</v>
      </c>
      <c r="B65" s="55" t="s">
        <v>65</v>
      </c>
      <c r="C65" s="195">
        <f t="shared" si="3"/>
        <v>5342</v>
      </c>
      <c r="D65" s="262">
        <v>8342</v>
      </c>
      <c r="E65" s="156">
        <v>-3000</v>
      </c>
      <c r="F65" s="309">
        <f t="shared" si="11"/>
        <v>5342</v>
      </c>
      <c r="G65" s="232"/>
      <c r="H65" s="156"/>
      <c r="I65" s="309">
        <f t="shared" si="12"/>
        <v>0</v>
      </c>
      <c r="J65" s="262"/>
      <c r="K65" s="74"/>
      <c r="L65" s="172">
        <f t="shared" si="13"/>
        <v>0</v>
      </c>
      <c r="M65" s="232"/>
      <c r="N65" s="74"/>
      <c r="O65" s="153">
        <f t="shared" si="14"/>
        <v>0</v>
      </c>
      <c r="P65" s="879" t="s">
        <v>936</v>
      </c>
      <c r="Q65" s="331"/>
    </row>
    <row r="66" spans="1:17" ht="36" x14ac:dyDescent="0.25">
      <c r="A66" s="34">
        <v>1200</v>
      </c>
      <c r="B66" s="69" t="s">
        <v>66</v>
      </c>
      <c r="C66" s="188">
        <f t="shared" si="3"/>
        <v>8419</v>
      </c>
      <c r="D66" s="127">
        <f t="shared" ref="D66:O66" si="15">SUM(D67:D68)</f>
        <v>7898</v>
      </c>
      <c r="E66" s="120">
        <f t="shared" si="15"/>
        <v>521</v>
      </c>
      <c r="F66" s="314">
        <f t="shared" si="15"/>
        <v>8419</v>
      </c>
      <c r="G66" s="228">
        <f t="shared" si="15"/>
        <v>0</v>
      </c>
      <c r="H66" s="120">
        <f t="shared" si="15"/>
        <v>0</v>
      </c>
      <c r="I66" s="314">
        <f t="shared" si="15"/>
        <v>0</v>
      </c>
      <c r="J66" s="127">
        <f t="shared" si="15"/>
        <v>0</v>
      </c>
      <c r="K66" s="36">
        <f t="shared" si="15"/>
        <v>0</v>
      </c>
      <c r="L66" s="174">
        <f t="shared" si="15"/>
        <v>0</v>
      </c>
      <c r="M66" s="228">
        <f t="shared" si="15"/>
        <v>0</v>
      </c>
      <c r="N66" s="36">
        <f t="shared" si="15"/>
        <v>0</v>
      </c>
      <c r="O66" s="120">
        <f t="shared" si="15"/>
        <v>0</v>
      </c>
      <c r="P66" s="317"/>
      <c r="Q66" s="331"/>
    </row>
    <row r="67" spans="1:17" ht="24" x14ac:dyDescent="0.25">
      <c r="A67" s="874">
        <v>1210</v>
      </c>
      <c r="B67" s="38" t="s">
        <v>67</v>
      </c>
      <c r="C67" s="189">
        <f t="shared" si="3"/>
        <v>7898</v>
      </c>
      <c r="D67" s="264">
        <v>7898</v>
      </c>
      <c r="E67" s="154"/>
      <c r="F67" s="315">
        <f>D67+E67</f>
        <v>7898</v>
      </c>
      <c r="G67" s="220"/>
      <c r="H67" s="154"/>
      <c r="I67" s="315">
        <f>G67+H67</f>
        <v>0</v>
      </c>
      <c r="J67" s="264"/>
      <c r="K67" s="40"/>
      <c r="L67" s="175">
        <f>J67+K67</f>
        <v>0</v>
      </c>
      <c r="M67" s="220"/>
      <c r="N67" s="40"/>
      <c r="O67" s="86">
        <f>M67+N67</f>
        <v>0</v>
      </c>
      <c r="P67" s="310"/>
      <c r="Q67" s="331"/>
    </row>
    <row r="68" spans="1:17" ht="24" x14ac:dyDescent="0.25">
      <c r="A68" s="72">
        <v>1220</v>
      </c>
      <c r="B68" s="41" t="s">
        <v>68</v>
      </c>
      <c r="C68" s="190">
        <f t="shared" si="3"/>
        <v>521</v>
      </c>
      <c r="D68" s="129">
        <f t="shared" ref="D68:O68" si="16">SUM(D69:D73)</f>
        <v>0</v>
      </c>
      <c r="E68" s="87">
        <f t="shared" si="16"/>
        <v>521</v>
      </c>
      <c r="F68" s="312">
        <f t="shared" si="16"/>
        <v>521</v>
      </c>
      <c r="G68" s="231">
        <f t="shared" si="16"/>
        <v>0</v>
      </c>
      <c r="H68" s="87">
        <f t="shared" si="16"/>
        <v>0</v>
      </c>
      <c r="I68" s="312">
        <f t="shared" si="16"/>
        <v>0</v>
      </c>
      <c r="J68" s="129">
        <f t="shared" si="16"/>
        <v>0</v>
      </c>
      <c r="K68" s="73">
        <f t="shared" si="16"/>
        <v>0</v>
      </c>
      <c r="L68" s="93">
        <f t="shared" si="16"/>
        <v>0</v>
      </c>
      <c r="M68" s="231">
        <f t="shared" si="16"/>
        <v>0</v>
      </c>
      <c r="N68" s="73">
        <f t="shared" si="16"/>
        <v>0</v>
      </c>
      <c r="O68" s="87">
        <f t="shared" si="16"/>
        <v>0</v>
      </c>
      <c r="P68" s="311"/>
      <c r="Q68" s="331"/>
    </row>
    <row r="69" spans="1:17" ht="48" hidden="1" x14ac:dyDescent="0.25">
      <c r="A69" s="30">
        <v>1221</v>
      </c>
      <c r="B69" s="41" t="s">
        <v>69</v>
      </c>
      <c r="C69" s="190">
        <f t="shared" si="3"/>
        <v>0</v>
      </c>
      <c r="D69" s="265"/>
      <c r="E69" s="43"/>
      <c r="F69" s="93">
        <f>D69+E69</f>
        <v>0</v>
      </c>
      <c r="G69" s="230"/>
      <c r="H69" s="43"/>
      <c r="I69" s="87">
        <f>G69+H69</f>
        <v>0</v>
      </c>
      <c r="J69" s="265"/>
      <c r="K69" s="43"/>
      <c r="L69" s="93">
        <f>J69+K69</f>
        <v>0</v>
      </c>
      <c r="M69" s="230"/>
      <c r="N69" s="43"/>
      <c r="O69" s="87">
        <f>M69+N69</f>
        <v>0</v>
      </c>
      <c r="P69" s="311"/>
      <c r="Q69" s="331"/>
    </row>
    <row r="70" spans="1:17" hidden="1" x14ac:dyDescent="0.25">
      <c r="A70" s="30">
        <v>1223</v>
      </c>
      <c r="B70" s="41" t="s">
        <v>70</v>
      </c>
      <c r="C70" s="190">
        <f t="shared" si="3"/>
        <v>0</v>
      </c>
      <c r="D70" s="265"/>
      <c r="E70" s="43"/>
      <c r="F70" s="93">
        <f>D70+E70</f>
        <v>0</v>
      </c>
      <c r="G70" s="230"/>
      <c r="H70" s="43"/>
      <c r="I70" s="87">
        <f>G70+H70</f>
        <v>0</v>
      </c>
      <c r="J70" s="265"/>
      <c r="K70" s="43"/>
      <c r="L70" s="93">
        <f>J70+K70</f>
        <v>0</v>
      </c>
      <c r="M70" s="230"/>
      <c r="N70" s="43"/>
      <c r="O70" s="87">
        <f>M70+N70</f>
        <v>0</v>
      </c>
      <c r="P70" s="311"/>
      <c r="Q70" s="331"/>
    </row>
    <row r="71" spans="1:17" hidden="1" x14ac:dyDescent="0.25">
      <c r="A71" s="30">
        <v>1225</v>
      </c>
      <c r="B71" s="41" t="s">
        <v>71</v>
      </c>
      <c r="C71" s="190">
        <f t="shared" si="3"/>
        <v>0</v>
      </c>
      <c r="D71" s="265"/>
      <c r="E71" s="43"/>
      <c r="F71" s="93">
        <f>D71+E71</f>
        <v>0</v>
      </c>
      <c r="G71" s="230"/>
      <c r="H71" s="43"/>
      <c r="I71" s="87">
        <f>G71+H71</f>
        <v>0</v>
      </c>
      <c r="J71" s="265"/>
      <c r="K71" s="43"/>
      <c r="L71" s="93">
        <f>J71+K71</f>
        <v>0</v>
      </c>
      <c r="M71" s="230"/>
      <c r="N71" s="43"/>
      <c r="O71" s="87">
        <f>M71+N71</f>
        <v>0</v>
      </c>
      <c r="P71" s="311"/>
      <c r="Q71" s="331"/>
    </row>
    <row r="72" spans="1:17" ht="24" hidden="1" x14ac:dyDescent="0.25">
      <c r="A72" s="30">
        <v>1227</v>
      </c>
      <c r="B72" s="41" t="s">
        <v>72</v>
      </c>
      <c r="C72" s="190">
        <f t="shared" si="3"/>
        <v>0</v>
      </c>
      <c r="D72" s="265"/>
      <c r="E72" s="43"/>
      <c r="F72" s="93">
        <f>D72+E72</f>
        <v>0</v>
      </c>
      <c r="G72" s="230"/>
      <c r="H72" s="43"/>
      <c r="I72" s="87">
        <f>G72+H72</f>
        <v>0</v>
      </c>
      <c r="J72" s="265"/>
      <c r="K72" s="43"/>
      <c r="L72" s="93">
        <f>J72+K72</f>
        <v>0</v>
      </c>
      <c r="M72" s="230"/>
      <c r="N72" s="43"/>
      <c r="O72" s="87">
        <f>M72+N72</f>
        <v>0</v>
      </c>
      <c r="P72" s="311"/>
      <c r="Q72" s="331"/>
    </row>
    <row r="73" spans="1:17" ht="48.75" customHeight="1" x14ac:dyDescent="0.25">
      <c r="A73" s="30">
        <v>1228</v>
      </c>
      <c r="B73" s="41" t="s">
        <v>73</v>
      </c>
      <c r="C73" s="190">
        <f t="shared" si="3"/>
        <v>521</v>
      </c>
      <c r="D73" s="265"/>
      <c r="E73" s="155">
        <v>521</v>
      </c>
      <c r="F73" s="312">
        <f>D73+E73</f>
        <v>521</v>
      </c>
      <c r="G73" s="230"/>
      <c r="H73" s="155"/>
      <c r="I73" s="312">
        <f>G73+H73</f>
        <v>0</v>
      </c>
      <c r="J73" s="265"/>
      <c r="K73" s="43"/>
      <c r="L73" s="93">
        <f>J73+K73</f>
        <v>0</v>
      </c>
      <c r="M73" s="230"/>
      <c r="N73" s="43"/>
      <c r="O73" s="87">
        <f>M73+N73</f>
        <v>0</v>
      </c>
      <c r="P73" s="880" t="s">
        <v>937</v>
      </c>
      <c r="Q73" s="331"/>
    </row>
    <row r="74" spans="1:17" x14ac:dyDescent="0.25">
      <c r="A74" s="67">
        <v>2000</v>
      </c>
      <c r="B74" s="67" t="s">
        <v>74</v>
      </c>
      <c r="C74" s="200">
        <f t="shared" si="3"/>
        <v>11458</v>
      </c>
      <c r="D74" s="134">
        <f t="shared" ref="D74:O74" si="17">SUM(D75,D82,D129,D163,D164,D171)</f>
        <v>11979</v>
      </c>
      <c r="E74" s="122">
        <f t="shared" si="17"/>
        <v>-521</v>
      </c>
      <c r="F74" s="307">
        <f t="shared" si="17"/>
        <v>11458</v>
      </c>
      <c r="G74" s="227">
        <f t="shared" si="17"/>
        <v>0</v>
      </c>
      <c r="H74" s="122">
        <f t="shared" si="17"/>
        <v>0</v>
      </c>
      <c r="I74" s="307">
        <f t="shared" si="17"/>
        <v>0</v>
      </c>
      <c r="J74" s="134">
        <f t="shared" si="17"/>
        <v>0</v>
      </c>
      <c r="K74" s="68">
        <f t="shared" si="17"/>
        <v>0</v>
      </c>
      <c r="L74" s="170">
        <f t="shared" si="17"/>
        <v>0</v>
      </c>
      <c r="M74" s="227">
        <f t="shared" si="17"/>
        <v>0</v>
      </c>
      <c r="N74" s="68">
        <f t="shared" si="17"/>
        <v>0</v>
      </c>
      <c r="O74" s="122">
        <f t="shared" si="17"/>
        <v>0</v>
      </c>
      <c r="P74" s="439"/>
      <c r="Q74" s="331"/>
    </row>
    <row r="75" spans="1:17" ht="24" hidden="1" x14ac:dyDescent="0.25">
      <c r="A75" s="34">
        <v>2100</v>
      </c>
      <c r="B75" s="69" t="s">
        <v>75</v>
      </c>
      <c r="C75" s="188">
        <f t="shared" si="3"/>
        <v>0</v>
      </c>
      <c r="D75" s="127">
        <f t="shared" ref="D75:O75" si="18">SUM(D76,D79)</f>
        <v>0</v>
      </c>
      <c r="E75" s="36">
        <f t="shared" si="18"/>
        <v>0</v>
      </c>
      <c r="F75" s="174">
        <f t="shared" si="18"/>
        <v>0</v>
      </c>
      <c r="G75" s="228">
        <f t="shared" si="18"/>
        <v>0</v>
      </c>
      <c r="H75" s="36">
        <f t="shared" si="18"/>
        <v>0</v>
      </c>
      <c r="I75" s="120">
        <f t="shared" si="18"/>
        <v>0</v>
      </c>
      <c r="J75" s="127">
        <f t="shared" si="18"/>
        <v>0</v>
      </c>
      <c r="K75" s="36">
        <f t="shared" si="18"/>
        <v>0</v>
      </c>
      <c r="L75" s="174">
        <f t="shared" si="18"/>
        <v>0</v>
      </c>
      <c r="M75" s="228">
        <f t="shared" si="18"/>
        <v>0</v>
      </c>
      <c r="N75" s="36">
        <f t="shared" si="18"/>
        <v>0</v>
      </c>
      <c r="O75" s="120">
        <f t="shared" si="18"/>
        <v>0</v>
      </c>
      <c r="P75" s="317"/>
      <c r="Q75" s="331"/>
    </row>
    <row r="76" spans="1:17" ht="24" hidden="1" x14ac:dyDescent="0.25">
      <c r="A76" s="874">
        <v>2110</v>
      </c>
      <c r="B76" s="38" t="s">
        <v>76</v>
      </c>
      <c r="C76" s="189">
        <f t="shared" si="3"/>
        <v>0</v>
      </c>
      <c r="D76" s="128">
        <f t="shared" ref="D76:O76" si="19">SUM(D77:D78)</f>
        <v>0</v>
      </c>
      <c r="E76" s="75">
        <f t="shared" si="19"/>
        <v>0</v>
      </c>
      <c r="F76" s="175">
        <f t="shared" si="19"/>
        <v>0</v>
      </c>
      <c r="G76" s="233">
        <f t="shared" si="19"/>
        <v>0</v>
      </c>
      <c r="H76" s="75">
        <f t="shared" si="19"/>
        <v>0</v>
      </c>
      <c r="I76" s="86">
        <f t="shared" si="19"/>
        <v>0</v>
      </c>
      <c r="J76" s="128">
        <f t="shared" si="19"/>
        <v>0</v>
      </c>
      <c r="K76" s="75">
        <f t="shared" si="19"/>
        <v>0</v>
      </c>
      <c r="L76" s="175">
        <f t="shared" si="19"/>
        <v>0</v>
      </c>
      <c r="M76" s="233">
        <f t="shared" si="19"/>
        <v>0</v>
      </c>
      <c r="N76" s="75">
        <f t="shared" si="19"/>
        <v>0</v>
      </c>
      <c r="O76" s="86">
        <f t="shared" si="19"/>
        <v>0</v>
      </c>
      <c r="P76" s="310"/>
      <c r="Q76" s="331"/>
    </row>
    <row r="77" spans="1:17" hidden="1" x14ac:dyDescent="0.25">
      <c r="A77" s="30">
        <v>2111</v>
      </c>
      <c r="B77" s="41" t="s">
        <v>77</v>
      </c>
      <c r="C77" s="190">
        <f t="shared" si="3"/>
        <v>0</v>
      </c>
      <c r="D77" s="265"/>
      <c r="E77" s="43"/>
      <c r="F77" s="93">
        <f>D77+E77</f>
        <v>0</v>
      </c>
      <c r="G77" s="230"/>
      <c r="H77" s="43"/>
      <c r="I77" s="87">
        <f>G77+H77</f>
        <v>0</v>
      </c>
      <c r="J77" s="265"/>
      <c r="K77" s="43"/>
      <c r="L77" s="93">
        <f>J77+K77</f>
        <v>0</v>
      </c>
      <c r="M77" s="230"/>
      <c r="N77" s="43"/>
      <c r="O77" s="87">
        <f>M77+N77</f>
        <v>0</v>
      </c>
      <c r="P77" s="311"/>
      <c r="Q77" s="331"/>
    </row>
    <row r="78" spans="1:17" ht="24" hidden="1" x14ac:dyDescent="0.25">
      <c r="A78" s="30">
        <v>2112</v>
      </c>
      <c r="B78" s="41" t="s">
        <v>78</v>
      </c>
      <c r="C78" s="190">
        <f t="shared" si="3"/>
        <v>0</v>
      </c>
      <c r="D78" s="265"/>
      <c r="E78" s="43"/>
      <c r="F78" s="93">
        <f>D78+E78</f>
        <v>0</v>
      </c>
      <c r="G78" s="230"/>
      <c r="H78" s="43"/>
      <c r="I78" s="87">
        <f>G78+H78</f>
        <v>0</v>
      </c>
      <c r="J78" s="265"/>
      <c r="K78" s="43"/>
      <c r="L78" s="93">
        <f>J78+K78</f>
        <v>0</v>
      </c>
      <c r="M78" s="230"/>
      <c r="N78" s="43"/>
      <c r="O78" s="87">
        <f>M78+N78</f>
        <v>0</v>
      </c>
      <c r="P78" s="311"/>
      <c r="Q78" s="331"/>
    </row>
    <row r="79" spans="1:17" ht="24" hidden="1" x14ac:dyDescent="0.25">
      <c r="A79" s="72">
        <v>2120</v>
      </c>
      <c r="B79" s="41" t="s">
        <v>79</v>
      </c>
      <c r="C79" s="190">
        <f t="shared" si="3"/>
        <v>0</v>
      </c>
      <c r="D79" s="129">
        <f t="shared" ref="D79:O79" si="20">SUM(D80:D81)</f>
        <v>0</v>
      </c>
      <c r="E79" s="73">
        <f t="shared" si="20"/>
        <v>0</v>
      </c>
      <c r="F79" s="93">
        <f t="shared" si="20"/>
        <v>0</v>
      </c>
      <c r="G79" s="231">
        <f t="shared" si="20"/>
        <v>0</v>
      </c>
      <c r="H79" s="73">
        <f t="shared" si="20"/>
        <v>0</v>
      </c>
      <c r="I79" s="87">
        <f t="shared" si="20"/>
        <v>0</v>
      </c>
      <c r="J79" s="129">
        <f t="shared" si="20"/>
        <v>0</v>
      </c>
      <c r="K79" s="73">
        <f t="shared" si="20"/>
        <v>0</v>
      </c>
      <c r="L79" s="93">
        <f t="shared" si="20"/>
        <v>0</v>
      </c>
      <c r="M79" s="231">
        <f t="shared" si="20"/>
        <v>0</v>
      </c>
      <c r="N79" s="73">
        <f t="shared" si="20"/>
        <v>0</v>
      </c>
      <c r="O79" s="87">
        <f t="shared" si="20"/>
        <v>0</v>
      </c>
      <c r="P79" s="311"/>
      <c r="Q79" s="331"/>
    </row>
    <row r="80" spans="1:17" hidden="1" x14ac:dyDescent="0.25">
      <c r="A80" s="30">
        <v>2121</v>
      </c>
      <c r="B80" s="41" t="s">
        <v>77</v>
      </c>
      <c r="C80" s="190">
        <f t="shared" si="3"/>
        <v>0</v>
      </c>
      <c r="D80" s="265"/>
      <c r="E80" s="43"/>
      <c r="F80" s="93">
        <f>D80+E80</f>
        <v>0</v>
      </c>
      <c r="G80" s="230"/>
      <c r="H80" s="43"/>
      <c r="I80" s="87">
        <f>G80+H80</f>
        <v>0</v>
      </c>
      <c r="J80" s="265"/>
      <c r="K80" s="43"/>
      <c r="L80" s="93">
        <f>J80+K80</f>
        <v>0</v>
      </c>
      <c r="M80" s="230"/>
      <c r="N80" s="43"/>
      <c r="O80" s="87">
        <f>M80+N80</f>
        <v>0</v>
      </c>
      <c r="P80" s="311"/>
      <c r="Q80" s="331"/>
    </row>
    <row r="81" spans="1:17" ht="24" hidden="1" x14ac:dyDescent="0.25">
      <c r="A81" s="30">
        <v>2122</v>
      </c>
      <c r="B81" s="41" t="s">
        <v>78</v>
      </c>
      <c r="C81" s="190">
        <f t="shared" si="3"/>
        <v>0</v>
      </c>
      <c r="D81" s="265"/>
      <c r="E81" s="43"/>
      <c r="F81" s="93">
        <f>D81+E81</f>
        <v>0</v>
      </c>
      <c r="G81" s="230"/>
      <c r="H81" s="43"/>
      <c r="I81" s="87">
        <f>G81+H81</f>
        <v>0</v>
      </c>
      <c r="J81" s="265"/>
      <c r="K81" s="43"/>
      <c r="L81" s="93">
        <f>J81+K81</f>
        <v>0</v>
      </c>
      <c r="M81" s="230"/>
      <c r="N81" s="43"/>
      <c r="O81" s="87">
        <f>M81+N81</f>
        <v>0</v>
      </c>
      <c r="P81" s="311"/>
      <c r="Q81" s="331"/>
    </row>
    <row r="82" spans="1:17" x14ac:dyDescent="0.25">
      <c r="A82" s="34">
        <v>2200</v>
      </c>
      <c r="B82" s="69" t="s">
        <v>80</v>
      </c>
      <c r="C82" s="188">
        <f t="shared" si="3"/>
        <v>5752</v>
      </c>
      <c r="D82" s="127">
        <f t="shared" ref="D82:O82" si="21">SUM(D83,D88,D94,D102,D111,D115,D121,D127)</f>
        <v>5873</v>
      </c>
      <c r="E82" s="120">
        <f t="shared" si="21"/>
        <v>-121</v>
      </c>
      <c r="F82" s="314">
        <f t="shared" si="21"/>
        <v>5752</v>
      </c>
      <c r="G82" s="228">
        <f t="shared" si="21"/>
        <v>0</v>
      </c>
      <c r="H82" s="120">
        <f t="shared" si="21"/>
        <v>0</v>
      </c>
      <c r="I82" s="314">
        <f t="shared" si="21"/>
        <v>0</v>
      </c>
      <c r="J82" s="127">
        <f t="shared" si="21"/>
        <v>0</v>
      </c>
      <c r="K82" s="36">
        <f t="shared" si="21"/>
        <v>0</v>
      </c>
      <c r="L82" s="174">
        <f t="shared" si="21"/>
        <v>0</v>
      </c>
      <c r="M82" s="228">
        <f t="shared" si="21"/>
        <v>0</v>
      </c>
      <c r="N82" s="36">
        <f t="shared" si="21"/>
        <v>0</v>
      </c>
      <c r="O82" s="120">
        <f t="shared" si="21"/>
        <v>0</v>
      </c>
      <c r="P82" s="441"/>
      <c r="Q82" s="331"/>
    </row>
    <row r="83" spans="1:17" x14ac:dyDescent="0.25">
      <c r="A83" s="70">
        <v>2210</v>
      </c>
      <c r="B83" s="55" t="s">
        <v>81</v>
      </c>
      <c r="C83" s="195">
        <f t="shared" si="3"/>
        <v>200</v>
      </c>
      <c r="D83" s="82">
        <f t="shared" ref="D83:O83" si="22">SUM(D84:D87)</f>
        <v>200</v>
      </c>
      <c r="E83" s="153">
        <f t="shared" si="22"/>
        <v>0</v>
      </c>
      <c r="F83" s="309">
        <f t="shared" si="22"/>
        <v>200</v>
      </c>
      <c r="G83" s="229">
        <f t="shared" si="22"/>
        <v>0</v>
      </c>
      <c r="H83" s="153">
        <f t="shared" si="22"/>
        <v>0</v>
      </c>
      <c r="I83" s="309">
        <f t="shared" si="22"/>
        <v>0</v>
      </c>
      <c r="J83" s="82">
        <f t="shared" si="22"/>
        <v>0</v>
      </c>
      <c r="K83" s="71">
        <f t="shared" si="22"/>
        <v>0</v>
      </c>
      <c r="L83" s="172">
        <f t="shared" si="22"/>
        <v>0</v>
      </c>
      <c r="M83" s="229">
        <f t="shared" si="22"/>
        <v>0</v>
      </c>
      <c r="N83" s="71">
        <f t="shared" si="22"/>
        <v>0</v>
      </c>
      <c r="O83" s="153">
        <f t="shared" si="22"/>
        <v>0</v>
      </c>
      <c r="P83" s="313"/>
      <c r="Q83" s="331"/>
    </row>
    <row r="84" spans="1:17" ht="24" hidden="1" x14ac:dyDescent="0.25">
      <c r="A84" s="27">
        <v>2211</v>
      </c>
      <c r="B84" s="38" t="s">
        <v>82</v>
      </c>
      <c r="C84" s="189">
        <f t="shared" si="3"/>
        <v>0</v>
      </c>
      <c r="D84" s="264"/>
      <c r="E84" s="40"/>
      <c r="F84" s="175">
        <f>D84+E84</f>
        <v>0</v>
      </c>
      <c r="G84" s="220"/>
      <c r="H84" s="40"/>
      <c r="I84" s="86">
        <f>G84+H84</f>
        <v>0</v>
      </c>
      <c r="J84" s="264"/>
      <c r="K84" s="40"/>
      <c r="L84" s="175">
        <f>J84+K84</f>
        <v>0</v>
      </c>
      <c r="M84" s="220"/>
      <c r="N84" s="40"/>
      <c r="O84" s="86">
        <f>M84+N84</f>
        <v>0</v>
      </c>
      <c r="P84" s="310"/>
      <c r="Q84" s="331"/>
    </row>
    <row r="85" spans="1:17" ht="36" x14ac:dyDescent="0.25">
      <c r="A85" s="30">
        <v>2212</v>
      </c>
      <c r="B85" s="41" t="s">
        <v>83</v>
      </c>
      <c r="C85" s="190">
        <f t="shared" si="3"/>
        <v>100</v>
      </c>
      <c r="D85" s="265">
        <v>100</v>
      </c>
      <c r="E85" s="155"/>
      <c r="F85" s="312">
        <f>D85+E85</f>
        <v>100</v>
      </c>
      <c r="G85" s="230"/>
      <c r="H85" s="155"/>
      <c r="I85" s="312">
        <f>G85+H85</f>
        <v>0</v>
      </c>
      <c r="J85" s="265"/>
      <c r="K85" s="43"/>
      <c r="L85" s="93">
        <f>J85+K85</f>
        <v>0</v>
      </c>
      <c r="M85" s="230"/>
      <c r="N85" s="43"/>
      <c r="O85" s="87">
        <f>M85+N85</f>
        <v>0</v>
      </c>
      <c r="P85" s="311"/>
      <c r="Q85" s="331"/>
    </row>
    <row r="86" spans="1:17" ht="24" x14ac:dyDescent="0.25">
      <c r="A86" s="30">
        <v>2214</v>
      </c>
      <c r="B86" s="41" t="s">
        <v>84</v>
      </c>
      <c r="C86" s="190">
        <f t="shared" si="3"/>
        <v>100</v>
      </c>
      <c r="D86" s="265">
        <v>100</v>
      </c>
      <c r="E86" s="155"/>
      <c r="F86" s="312">
        <f>D86+E86</f>
        <v>100</v>
      </c>
      <c r="G86" s="230"/>
      <c r="H86" s="155"/>
      <c r="I86" s="312">
        <f>G86+H86</f>
        <v>0</v>
      </c>
      <c r="J86" s="265"/>
      <c r="K86" s="43"/>
      <c r="L86" s="93">
        <f>J86+K86</f>
        <v>0</v>
      </c>
      <c r="M86" s="230"/>
      <c r="N86" s="43"/>
      <c r="O86" s="87">
        <f>M86+N86</f>
        <v>0</v>
      </c>
      <c r="P86" s="311"/>
      <c r="Q86" s="331"/>
    </row>
    <row r="87" spans="1:17" hidden="1" x14ac:dyDescent="0.25">
      <c r="A87" s="30">
        <v>2219</v>
      </c>
      <c r="B87" s="41" t="s">
        <v>85</v>
      </c>
      <c r="C87" s="190">
        <f t="shared" si="3"/>
        <v>0</v>
      </c>
      <c r="D87" s="265"/>
      <c r="E87" s="43"/>
      <c r="F87" s="93">
        <f>D87+E87</f>
        <v>0</v>
      </c>
      <c r="G87" s="230"/>
      <c r="H87" s="43"/>
      <c r="I87" s="87">
        <f>G87+H87</f>
        <v>0</v>
      </c>
      <c r="J87" s="265"/>
      <c r="K87" s="43"/>
      <c r="L87" s="93">
        <f>J87+K87</f>
        <v>0</v>
      </c>
      <c r="M87" s="230"/>
      <c r="N87" s="43"/>
      <c r="O87" s="87">
        <f>M87+N87</f>
        <v>0</v>
      </c>
      <c r="P87" s="311"/>
      <c r="Q87" s="331"/>
    </row>
    <row r="88" spans="1:17" ht="24" hidden="1" x14ac:dyDescent="0.25">
      <c r="A88" s="72">
        <v>2220</v>
      </c>
      <c r="B88" s="41" t="s">
        <v>86</v>
      </c>
      <c r="C88" s="190">
        <f t="shared" si="3"/>
        <v>0</v>
      </c>
      <c r="D88" s="129">
        <f t="shared" ref="D88:O88" si="23">SUM(D89:D93)</f>
        <v>0</v>
      </c>
      <c r="E88" s="73">
        <f t="shared" si="23"/>
        <v>0</v>
      </c>
      <c r="F88" s="93">
        <f t="shared" si="23"/>
        <v>0</v>
      </c>
      <c r="G88" s="231">
        <f t="shared" si="23"/>
        <v>0</v>
      </c>
      <c r="H88" s="73">
        <f t="shared" si="23"/>
        <v>0</v>
      </c>
      <c r="I88" s="87">
        <f t="shared" si="23"/>
        <v>0</v>
      </c>
      <c r="J88" s="129">
        <f t="shared" si="23"/>
        <v>0</v>
      </c>
      <c r="K88" s="73">
        <f t="shared" si="23"/>
        <v>0</v>
      </c>
      <c r="L88" s="93">
        <f t="shared" si="23"/>
        <v>0</v>
      </c>
      <c r="M88" s="231">
        <f t="shared" si="23"/>
        <v>0</v>
      </c>
      <c r="N88" s="73">
        <f t="shared" si="23"/>
        <v>0</v>
      </c>
      <c r="O88" s="87">
        <f t="shared" si="23"/>
        <v>0</v>
      </c>
      <c r="P88" s="311"/>
      <c r="Q88" s="331"/>
    </row>
    <row r="89" spans="1:17" ht="24" hidden="1" x14ac:dyDescent="0.25">
      <c r="A89" s="30">
        <v>2221</v>
      </c>
      <c r="B89" s="41" t="s">
        <v>305</v>
      </c>
      <c r="C89" s="190">
        <f t="shared" si="3"/>
        <v>0</v>
      </c>
      <c r="D89" s="265"/>
      <c r="E89" s="43"/>
      <c r="F89" s="93">
        <f>D89+E89</f>
        <v>0</v>
      </c>
      <c r="G89" s="230"/>
      <c r="H89" s="43"/>
      <c r="I89" s="87">
        <f>G89+H89</f>
        <v>0</v>
      </c>
      <c r="J89" s="265"/>
      <c r="K89" s="43"/>
      <c r="L89" s="93">
        <f>J89+K89</f>
        <v>0</v>
      </c>
      <c r="M89" s="230"/>
      <c r="N89" s="43"/>
      <c r="O89" s="87">
        <f>M89+N89</f>
        <v>0</v>
      </c>
      <c r="P89" s="311"/>
      <c r="Q89" s="331"/>
    </row>
    <row r="90" spans="1:17" hidden="1" x14ac:dyDescent="0.25">
      <c r="A90" s="30">
        <v>2222</v>
      </c>
      <c r="B90" s="41" t="s">
        <v>87</v>
      </c>
      <c r="C90" s="190">
        <f t="shared" si="3"/>
        <v>0</v>
      </c>
      <c r="D90" s="265"/>
      <c r="E90" s="43"/>
      <c r="F90" s="93">
        <f>D90+E90</f>
        <v>0</v>
      </c>
      <c r="G90" s="230"/>
      <c r="H90" s="43"/>
      <c r="I90" s="87">
        <f>G90+H90</f>
        <v>0</v>
      </c>
      <c r="J90" s="265"/>
      <c r="K90" s="43"/>
      <c r="L90" s="93">
        <f>J90+K90</f>
        <v>0</v>
      </c>
      <c r="M90" s="230"/>
      <c r="N90" s="43"/>
      <c r="O90" s="87">
        <f>M90+N90</f>
        <v>0</v>
      </c>
      <c r="P90" s="311"/>
      <c r="Q90" s="331"/>
    </row>
    <row r="91" spans="1:17" hidden="1" x14ac:dyDescent="0.25">
      <c r="A91" s="30">
        <v>2223</v>
      </c>
      <c r="B91" s="41" t="s">
        <v>88</v>
      </c>
      <c r="C91" s="190">
        <f t="shared" si="3"/>
        <v>0</v>
      </c>
      <c r="D91" s="265"/>
      <c r="E91" s="43"/>
      <c r="F91" s="93">
        <f>D91+E91</f>
        <v>0</v>
      </c>
      <c r="G91" s="230"/>
      <c r="H91" s="43"/>
      <c r="I91" s="87">
        <f>G91+H91</f>
        <v>0</v>
      </c>
      <c r="J91" s="265"/>
      <c r="K91" s="43"/>
      <c r="L91" s="93">
        <f>J91+K91</f>
        <v>0</v>
      </c>
      <c r="M91" s="230"/>
      <c r="N91" s="43"/>
      <c r="O91" s="87">
        <f>M91+N91</f>
        <v>0</v>
      </c>
      <c r="P91" s="311"/>
      <c r="Q91" s="331"/>
    </row>
    <row r="92" spans="1:17" ht="48" hidden="1" x14ac:dyDescent="0.25">
      <c r="A92" s="30">
        <v>2224</v>
      </c>
      <c r="B92" s="41" t="s">
        <v>89</v>
      </c>
      <c r="C92" s="190">
        <f t="shared" si="3"/>
        <v>0</v>
      </c>
      <c r="D92" s="265"/>
      <c r="E92" s="43"/>
      <c r="F92" s="93">
        <f>D92+E92</f>
        <v>0</v>
      </c>
      <c r="G92" s="230"/>
      <c r="H92" s="43"/>
      <c r="I92" s="87">
        <f>G92+H92</f>
        <v>0</v>
      </c>
      <c r="J92" s="265"/>
      <c r="K92" s="43"/>
      <c r="L92" s="93">
        <f>J92+K92</f>
        <v>0</v>
      </c>
      <c r="M92" s="230"/>
      <c r="N92" s="43"/>
      <c r="O92" s="87">
        <f>M92+N92</f>
        <v>0</v>
      </c>
      <c r="P92" s="311"/>
      <c r="Q92" s="331"/>
    </row>
    <row r="93" spans="1:17" ht="24" hidden="1" x14ac:dyDescent="0.25">
      <c r="A93" s="30">
        <v>2229</v>
      </c>
      <c r="B93" s="41" t="s">
        <v>90</v>
      </c>
      <c r="C93" s="190">
        <f t="shared" si="3"/>
        <v>0</v>
      </c>
      <c r="D93" s="265"/>
      <c r="E93" s="43"/>
      <c r="F93" s="93">
        <f>D93+E93</f>
        <v>0</v>
      </c>
      <c r="G93" s="230"/>
      <c r="H93" s="43"/>
      <c r="I93" s="87">
        <f>G93+H93</f>
        <v>0</v>
      </c>
      <c r="J93" s="265"/>
      <c r="K93" s="43"/>
      <c r="L93" s="93">
        <f>J93+K93</f>
        <v>0</v>
      </c>
      <c r="M93" s="230"/>
      <c r="N93" s="43"/>
      <c r="O93" s="87">
        <f>M93+N93</f>
        <v>0</v>
      </c>
      <c r="P93" s="311"/>
      <c r="Q93" s="331"/>
    </row>
    <row r="94" spans="1:17" ht="36" x14ac:dyDescent="0.25">
      <c r="A94" s="72">
        <v>2230</v>
      </c>
      <c r="B94" s="41" t="s">
        <v>91</v>
      </c>
      <c r="C94" s="190">
        <f t="shared" si="3"/>
        <v>4727</v>
      </c>
      <c r="D94" s="129">
        <f t="shared" ref="D94:O94" si="24">SUM(D95:D101)</f>
        <v>4727</v>
      </c>
      <c r="E94" s="87">
        <f t="shared" si="24"/>
        <v>0</v>
      </c>
      <c r="F94" s="312">
        <f t="shared" si="24"/>
        <v>4727</v>
      </c>
      <c r="G94" s="231">
        <f t="shared" si="24"/>
        <v>0</v>
      </c>
      <c r="H94" s="87">
        <f t="shared" si="24"/>
        <v>0</v>
      </c>
      <c r="I94" s="312">
        <f t="shared" si="24"/>
        <v>0</v>
      </c>
      <c r="J94" s="129">
        <f t="shared" si="24"/>
        <v>0</v>
      </c>
      <c r="K94" s="73">
        <f t="shared" si="24"/>
        <v>0</v>
      </c>
      <c r="L94" s="93">
        <f t="shared" si="24"/>
        <v>0</v>
      </c>
      <c r="M94" s="231">
        <f t="shared" si="24"/>
        <v>0</v>
      </c>
      <c r="N94" s="73">
        <f t="shared" si="24"/>
        <v>0</v>
      </c>
      <c r="O94" s="87">
        <f t="shared" si="24"/>
        <v>0</v>
      </c>
      <c r="P94" s="311"/>
      <c r="Q94" s="331"/>
    </row>
    <row r="95" spans="1:17" ht="24" x14ac:dyDescent="0.25">
      <c r="A95" s="30">
        <v>2231</v>
      </c>
      <c r="B95" s="41" t="s">
        <v>92</v>
      </c>
      <c r="C95" s="190">
        <f t="shared" si="3"/>
        <v>925</v>
      </c>
      <c r="D95" s="265">
        <v>925</v>
      </c>
      <c r="E95" s="155"/>
      <c r="F95" s="312">
        <f t="shared" ref="F95:F101" si="25">D95+E95</f>
        <v>925</v>
      </c>
      <c r="G95" s="230"/>
      <c r="H95" s="155"/>
      <c r="I95" s="312">
        <f t="shared" ref="I95:I101" si="26">G95+H95</f>
        <v>0</v>
      </c>
      <c r="J95" s="265"/>
      <c r="K95" s="43"/>
      <c r="L95" s="93">
        <f t="shared" ref="L95:L101" si="27">J95+K95</f>
        <v>0</v>
      </c>
      <c r="M95" s="230"/>
      <c r="N95" s="43"/>
      <c r="O95" s="87">
        <f t="shared" ref="O95:O101" si="28">M95+N95</f>
        <v>0</v>
      </c>
      <c r="P95" s="311"/>
      <c r="Q95" s="331"/>
    </row>
    <row r="96" spans="1:17" ht="24" hidden="1" x14ac:dyDescent="0.25">
      <c r="A96" s="30">
        <v>2232</v>
      </c>
      <c r="B96" s="41" t="s">
        <v>93</v>
      </c>
      <c r="C96" s="190">
        <f t="shared" si="3"/>
        <v>0</v>
      </c>
      <c r="D96" s="265"/>
      <c r="E96" s="43"/>
      <c r="F96" s="93">
        <f t="shared" si="25"/>
        <v>0</v>
      </c>
      <c r="G96" s="230"/>
      <c r="H96" s="43"/>
      <c r="I96" s="87">
        <f t="shared" si="26"/>
        <v>0</v>
      </c>
      <c r="J96" s="265"/>
      <c r="K96" s="43"/>
      <c r="L96" s="93">
        <f t="shared" si="27"/>
        <v>0</v>
      </c>
      <c r="M96" s="230"/>
      <c r="N96" s="43"/>
      <c r="O96" s="87">
        <f t="shared" si="28"/>
        <v>0</v>
      </c>
      <c r="P96" s="311"/>
      <c r="Q96" s="331"/>
    </row>
    <row r="97" spans="1:17" hidden="1" x14ac:dyDescent="0.25">
      <c r="A97" s="27">
        <v>2233</v>
      </c>
      <c r="B97" s="38" t="s">
        <v>94</v>
      </c>
      <c r="C97" s="189">
        <f t="shared" si="3"/>
        <v>0</v>
      </c>
      <c r="D97" s="264"/>
      <c r="E97" s="40"/>
      <c r="F97" s="175">
        <f t="shared" si="25"/>
        <v>0</v>
      </c>
      <c r="G97" s="220"/>
      <c r="H97" s="40"/>
      <c r="I97" s="86">
        <f t="shared" si="26"/>
        <v>0</v>
      </c>
      <c r="J97" s="264"/>
      <c r="K97" s="40"/>
      <c r="L97" s="175">
        <f t="shared" si="27"/>
        <v>0</v>
      </c>
      <c r="M97" s="220"/>
      <c r="N97" s="40"/>
      <c r="O97" s="86">
        <f t="shared" si="28"/>
        <v>0</v>
      </c>
      <c r="P97" s="310"/>
      <c r="Q97" s="331"/>
    </row>
    <row r="98" spans="1:17" ht="24" hidden="1" x14ac:dyDescent="0.25">
      <c r="A98" s="30">
        <v>2234</v>
      </c>
      <c r="B98" s="41" t="s">
        <v>95</v>
      </c>
      <c r="C98" s="190">
        <f t="shared" si="3"/>
        <v>0</v>
      </c>
      <c r="D98" s="265"/>
      <c r="E98" s="43"/>
      <c r="F98" s="93">
        <f t="shared" si="25"/>
        <v>0</v>
      </c>
      <c r="G98" s="230"/>
      <c r="H98" s="43"/>
      <c r="I98" s="87">
        <f t="shared" si="26"/>
        <v>0</v>
      </c>
      <c r="J98" s="265"/>
      <c r="K98" s="43"/>
      <c r="L98" s="93">
        <f t="shared" si="27"/>
        <v>0</v>
      </c>
      <c r="M98" s="230"/>
      <c r="N98" s="43"/>
      <c r="O98" s="87">
        <f t="shared" si="28"/>
        <v>0</v>
      </c>
      <c r="P98" s="311"/>
      <c r="Q98" s="331"/>
    </row>
    <row r="99" spans="1:17" ht="24" hidden="1" x14ac:dyDescent="0.25">
      <c r="A99" s="30">
        <v>2235</v>
      </c>
      <c r="B99" s="41" t="s">
        <v>96</v>
      </c>
      <c r="C99" s="190">
        <f t="shared" si="3"/>
        <v>0</v>
      </c>
      <c r="D99" s="265"/>
      <c r="E99" s="43"/>
      <c r="F99" s="93">
        <f t="shared" si="25"/>
        <v>0</v>
      </c>
      <c r="G99" s="230"/>
      <c r="H99" s="43"/>
      <c r="I99" s="87">
        <f t="shared" si="26"/>
        <v>0</v>
      </c>
      <c r="J99" s="265"/>
      <c r="K99" s="43"/>
      <c r="L99" s="93">
        <f t="shared" si="27"/>
        <v>0</v>
      </c>
      <c r="M99" s="230"/>
      <c r="N99" s="43"/>
      <c r="O99" s="87">
        <f t="shared" si="28"/>
        <v>0</v>
      </c>
      <c r="P99" s="311"/>
      <c r="Q99" s="331"/>
    </row>
    <row r="100" spans="1:17" hidden="1" x14ac:dyDescent="0.25">
      <c r="A100" s="30">
        <v>2236</v>
      </c>
      <c r="B100" s="41" t="s">
        <v>97</v>
      </c>
      <c r="C100" s="190">
        <f t="shared" si="3"/>
        <v>0</v>
      </c>
      <c r="D100" s="265"/>
      <c r="E100" s="43"/>
      <c r="F100" s="93">
        <f t="shared" si="25"/>
        <v>0</v>
      </c>
      <c r="G100" s="230"/>
      <c r="H100" s="43"/>
      <c r="I100" s="87">
        <f t="shared" si="26"/>
        <v>0</v>
      </c>
      <c r="J100" s="265"/>
      <c r="K100" s="43"/>
      <c r="L100" s="93">
        <f t="shared" si="27"/>
        <v>0</v>
      </c>
      <c r="M100" s="230"/>
      <c r="N100" s="43"/>
      <c r="O100" s="87">
        <f t="shared" si="28"/>
        <v>0</v>
      </c>
      <c r="P100" s="311"/>
      <c r="Q100" s="331"/>
    </row>
    <row r="101" spans="1:17" x14ac:dyDescent="0.25">
      <c r="A101" s="30">
        <v>2239</v>
      </c>
      <c r="B101" s="41" t="s">
        <v>98</v>
      </c>
      <c r="C101" s="190">
        <f t="shared" si="3"/>
        <v>3802</v>
      </c>
      <c r="D101" s="265">
        <v>3802</v>
      </c>
      <c r="E101" s="155"/>
      <c r="F101" s="312">
        <f t="shared" si="25"/>
        <v>3802</v>
      </c>
      <c r="G101" s="230"/>
      <c r="H101" s="155"/>
      <c r="I101" s="312">
        <f t="shared" si="26"/>
        <v>0</v>
      </c>
      <c r="J101" s="265"/>
      <c r="K101" s="43"/>
      <c r="L101" s="93">
        <f t="shared" si="27"/>
        <v>0</v>
      </c>
      <c r="M101" s="230"/>
      <c r="N101" s="43"/>
      <c r="O101" s="87">
        <f t="shared" si="28"/>
        <v>0</v>
      </c>
      <c r="P101" s="311"/>
      <c r="Q101" s="331"/>
    </row>
    <row r="102" spans="1:17" ht="24" hidden="1" x14ac:dyDescent="0.25">
      <c r="A102" s="72">
        <v>2240</v>
      </c>
      <c r="B102" s="41" t="s">
        <v>99</v>
      </c>
      <c r="C102" s="190">
        <f t="shared" si="3"/>
        <v>0</v>
      </c>
      <c r="D102" s="129">
        <f t="shared" ref="D102:O102" si="29">SUM(D103:D110)</f>
        <v>121</v>
      </c>
      <c r="E102" s="73">
        <f t="shared" si="29"/>
        <v>-121</v>
      </c>
      <c r="F102" s="93">
        <f t="shared" si="29"/>
        <v>0</v>
      </c>
      <c r="G102" s="231">
        <f t="shared" si="29"/>
        <v>0</v>
      </c>
      <c r="H102" s="73">
        <f t="shared" si="29"/>
        <v>0</v>
      </c>
      <c r="I102" s="87">
        <f t="shared" si="29"/>
        <v>0</v>
      </c>
      <c r="J102" s="129">
        <f t="shared" si="29"/>
        <v>0</v>
      </c>
      <c r="K102" s="73">
        <f t="shared" si="29"/>
        <v>0</v>
      </c>
      <c r="L102" s="93">
        <f t="shared" si="29"/>
        <v>0</v>
      </c>
      <c r="M102" s="231">
        <f t="shared" si="29"/>
        <v>0</v>
      </c>
      <c r="N102" s="73">
        <f t="shared" si="29"/>
        <v>0</v>
      </c>
      <c r="O102" s="87">
        <f t="shared" si="29"/>
        <v>0</v>
      </c>
      <c r="P102" s="311"/>
      <c r="Q102" s="331"/>
    </row>
    <row r="103" spans="1:17" hidden="1" x14ac:dyDescent="0.25">
      <c r="A103" s="30">
        <v>2241</v>
      </c>
      <c r="B103" s="41" t="s">
        <v>100</v>
      </c>
      <c r="C103" s="190">
        <f t="shared" si="3"/>
        <v>0</v>
      </c>
      <c r="D103" s="265"/>
      <c r="E103" s="43"/>
      <c r="F103" s="93">
        <f t="shared" ref="F103:F110" si="30">D103+E103</f>
        <v>0</v>
      </c>
      <c r="G103" s="230"/>
      <c r="H103" s="43"/>
      <c r="I103" s="87">
        <f t="shared" ref="I103:I110" si="31">G103+H103</f>
        <v>0</v>
      </c>
      <c r="J103" s="265"/>
      <c r="K103" s="43"/>
      <c r="L103" s="93">
        <f t="shared" ref="L103:L110" si="32">J103+K103</f>
        <v>0</v>
      </c>
      <c r="M103" s="230"/>
      <c r="N103" s="43"/>
      <c r="O103" s="87">
        <f t="shared" ref="O103:O110" si="33">M103+N103</f>
        <v>0</v>
      </c>
      <c r="P103" s="311"/>
      <c r="Q103" s="331"/>
    </row>
    <row r="104" spans="1:17" hidden="1" x14ac:dyDescent="0.25">
      <c r="A104" s="30">
        <v>2242</v>
      </c>
      <c r="B104" s="41" t="s">
        <v>101</v>
      </c>
      <c r="C104" s="190">
        <f t="shared" si="3"/>
        <v>0</v>
      </c>
      <c r="D104" s="265">
        <v>121</v>
      </c>
      <c r="E104" s="43">
        <v>-121</v>
      </c>
      <c r="F104" s="93">
        <f t="shared" si="30"/>
        <v>0</v>
      </c>
      <c r="G104" s="230"/>
      <c r="H104" s="43"/>
      <c r="I104" s="87">
        <f t="shared" si="31"/>
        <v>0</v>
      </c>
      <c r="J104" s="265"/>
      <c r="K104" s="43"/>
      <c r="L104" s="93">
        <f t="shared" si="32"/>
        <v>0</v>
      </c>
      <c r="M104" s="230"/>
      <c r="N104" s="43"/>
      <c r="O104" s="87">
        <f t="shared" si="33"/>
        <v>0</v>
      </c>
      <c r="P104" s="880" t="s">
        <v>938</v>
      </c>
      <c r="Q104" s="331"/>
    </row>
    <row r="105" spans="1:17" ht="24" hidden="1" x14ac:dyDescent="0.25">
      <c r="A105" s="30">
        <v>2243</v>
      </c>
      <c r="B105" s="41" t="s">
        <v>102</v>
      </c>
      <c r="C105" s="190">
        <f t="shared" si="3"/>
        <v>0</v>
      </c>
      <c r="D105" s="265"/>
      <c r="E105" s="43"/>
      <c r="F105" s="93">
        <f t="shared" si="30"/>
        <v>0</v>
      </c>
      <c r="G105" s="230"/>
      <c r="H105" s="43"/>
      <c r="I105" s="87">
        <f t="shared" si="31"/>
        <v>0</v>
      </c>
      <c r="J105" s="265"/>
      <c r="K105" s="43"/>
      <c r="L105" s="93">
        <f t="shared" si="32"/>
        <v>0</v>
      </c>
      <c r="M105" s="230"/>
      <c r="N105" s="43"/>
      <c r="O105" s="87">
        <f t="shared" si="33"/>
        <v>0</v>
      </c>
      <c r="P105" s="311"/>
      <c r="Q105" s="331"/>
    </row>
    <row r="106" spans="1:17" hidden="1" x14ac:dyDescent="0.25">
      <c r="A106" s="30">
        <v>2244</v>
      </c>
      <c r="B106" s="41" t="s">
        <v>103</v>
      </c>
      <c r="C106" s="190">
        <f t="shared" si="3"/>
        <v>0</v>
      </c>
      <c r="D106" s="265"/>
      <c r="E106" s="43"/>
      <c r="F106" s="93">
        <f t="shared" si="30"/>
        <v>0</v>
      </c>
      <c r="G106" s="230"/>
      <c r="H106" s="43"/>
      <c r="I106" s="87">
        <f t="shared" si="31"/>
        <v>0</v>
      </c>
      <c r="J106" s="265"/>
      <c r="K106" s="43"/>
      <c r="L106" s="93">
        <f t="shared" si="32"/>
        <v>0</v>
      </c>
      <c r="M106" s="230"/>
      <c r="N106" s="43"/>
      <c r="O106" s="87">
        <f t="shared" si="33"/>
        <v>0</v>
      </c>
      <c r="P106" s="311"/>
      <c r="Q106" s="331"/>
    </row>
    <row r="107" spans="1:17" ht="24" hidden="1" x14ac:dyDescent="0.25">
      <c r="A107" s="30">
        <v>2246</v>
      </c>
      <c r="B107" s="41" t="s">
        <v>104</v>
      </c>
      <c r="C107" s="190">
        <f t="shared" si="3"/>
        <v>0</v>
      </c>
      <c r="D107" s="265"/>
      <c r="E107" s="43"/>
      <c r="F107" s="93">
        <f t="shared" si="30"/>
        <v>0</v>
      </c>
      <c r="G107" s="230"/>
      <c r="H107" s="43"/>
      <c r="I107" s="87">
        <f t="shared" si="31"/>
        <v>0</v>
      </c>
      <c r="J107" s="265"/>
      <c r="K107" s="43"/>
      <c r="L107" s="93">
        <f t="shared" si="32"/>
        <v>0</v>
      </c>
      <c r="M107" s="230"/>
      <c r="N107" s="43"/>
      <c r="O107" s="87">
        <f t="shared" si="33"/>
        <v>0</v>
      </c>
      <c r="P107" s="311"/>
      <c r="Q107" s="331"/>
    </row>
    <row r="108" spans="1:17" hidden="1" x14ac:dyDescent="0.25">
      <c r="A108" s="30">
        <v>2247</v>
      </c>
      <c r="B108" s="41" t="s">
        <v>105</v>
      </c>
      <c r="C108" s="190">
        <f t="shared" si="3"/>
        <v>0</v>
      </c>
      <c r="D108" s="265"/>
      <c r="E108" s="43"/>
      <c r="F108" s="93">
        <f t="shared" si="30"/>
        <v>0</v>
      </c>
      <c r="G108" s="230"/>
      <c r="H108" s="43"/>
      <c r="I108" s="87">
        <f t="shared" si="31"/>
        <v>0</v>
      </c>
      <c r="J108" s="265"/>
      <c r="K108" s="43"/>
      <c r="L108" s="93">
        <f t="shared" si="32"/>
        <v>0</v>
      </c>
      <c r="M108" s="230"/>
      <c r="N108" s="43"/>
      <c r="O108" s="87">
        <f t="shared" si="33"/>
        <v>0</v>
      </c>
      <c r="P108" s="311"/>
      <c r="Q108" s="331"/>
    </row>
    <row r="109" spans="1:17" ht="24" hidden="1" x14ac:dyDescent="0.25">
      <c r="A109" s="30">
        <v>2248</v>
      </c>
      <c r="B109" s="41" t="s">
        <v>106</v>
      </c>
      <c r="C109" s="190">
        <f t="shared" si="3"/>
        <v>0</v>
      </c>
      <c r="D109" s="265"/>
      <c r="E109" s="43"/>
      <c r="F109" s="93">
        <f t="shared" si="30"/>
        <v>0</v>
      </c>
      <c r="G109" s="230"/>
      <c r="H109" s="43"/>
      <c r="I109" s="87">
        <f t="shared" si="31"/>
        <v>0</v>
      </c>
      <c r="J109" s="265"/>
      <c r="K109" s="43"/>
      <c r="L109" s="93">
        <f t="shared" si="32"/>
        <v>0</v>
      </c>
      <c r="M109" s="230"/>
      <c r="N109" s="43"/>
      <c r="O109" s="87">
        <f t="shared" si="33"/>
        <v>0</v>
      </c>
      <c r="P109" s="311"/>
      <c r="Q109" s="331"/>
    </row>
    <row r="110" spans="1:17" ht="24" hidden="1" x14ac:dyDescent="0.25">
      <c r="A110" s="30">
        <v>2249</v>
      </c>
      <c r="B110" s="41" t="s">
        <v>107</v>
      </c>
      <c r="C110" s="190">
        <f t="shared" si="3"/>
        <v>0</v>
      </c>
      <c r="D110" s="265"/>
      <c r="E110" s="43"/>
      <c r="F110" s="93">
        <f t="shared" si="30"/>
        <v>0</v>
      </c>
      <c r="G110" s="230"/>
      <c r="H110" s="43"/>
      <c r="I110" s="87">
        <f t="shared" si="31"/>
        <v>0</v>
      </c>
      <c r="J110" s="265"/>
      <c r="K110" s="43"/>
      <c r="L110" s="93">
        <f t="shared" si="32"/>
        <v>0</v>
      </c>
      <c r="M110" s="230"/>
      <c r="N110" s="43"/>
      <c r="O110" s="87">
        <f t="shared" si="33"/>
        <v>0</v>
      </c>
      <c r="P110" s="311"/>
      <c r="Q110" s="331"/>
    </row>
    <row r="111" spans="1:17" hidden="1" x14ac:dyDescent="0.25">
      <c r="A111" s="72">
        <v>2250</v>
      </c>
      <c r="B111" s="41" t="s">
        <v>108</v>
      </c>
      <c r="C111" s="190">
        <f t="shared" si="3"/>
        <v>0</v>
      </c>
      <c r="D111" s="129">
        <f t="shared" ref="D111:O111" si="34">SUM(D112:D114)</f>
        <v>0</v>
      </c>
      <c r="E111" s="73">
        <f t="shared" si="34"/>
        <v>0</v>
      </c>
      <c r="F111" s="93">
        <f t="shared" si="34"/>
        <v>0</v>
      </c>
      <c r="G111" s="231">
        <f t="shared" si="34"/>
        <v>0</v>
      </c>
      <c r="H111" s="73">
        <f t="shared" si="34"/>
        <v>0</v>
      </c>
      <c r="I111" s="87">
        <f t="shared" si="34"/>
        <v>0</v>
      </c>
      <c r="J111" s="129">
        <f t="shared" si="34"/>
        <v>0</v>
      </c>
      <c r="K111" s="73">
        <f t="shared" si="34"/>
        <v>0</v>
      </c>
      <c r="L111" s="93">
        <f t="shared" si="34"/>
        <v>0</v>
      </c>
      <c r="M111" s="231">
        <f t="shared" si="34"/>
        <v>0</v>
      </c>
      <c r="N111" s="73">
        <f t="shared" si="34"/>
        <v>0</v>
      </c>
      <c r="O111" s="87">
        <f t="shared" si="34"/>
        <v>0</v>
      </c>
      <c r="P111" s="311"/>
      <c r="Q111" s="331"/>
    </row>
    <row r="112" spans="1:17" hidden="1" x14ac:dyDescent="0.25">
      <c r="A112" s="30">
        <v>2251</v>
      </c>
      <c r="B112" s="41" t="s">
        <v>109</v>
      </c>
      <c r="C112" s="190">
        <f t="shared" si="3"/>
        <v>0</v>
      </c>
      <c r="D112" s="265"/>
      <c r="E112" s="43"/>
      <c r="F112" s="93">
        <f>D112+E112</f>
        <v>0</v>
      </c>
      <c r="G112" s="230"/>
      <c r="H112" s="43"/>
      <c r="I112" s="87">
        <f>G112+H112</f>
        <v>0</v>
      </c>
      <c r="J112" s="265"/>
      <c r="K112" s="43"/>
      <c r="L112" s="93">
        <f>J112+K112</f>
        <v>0</v>
      </c>
      <c r="M112" s="230"/>
      <c r="N112" s="43"/>
      <c r="O112" s="87">
        <f>M112+N112</f>
        <v>0</v>
      </c>
      <c r="P112" s="311"/>
      <c r="Q112" s="331"/>
    </row>
    <row r="113" spans="1:17" ht="24" hidden="1" x14ac:dyDescent="0.25">
      <c r="A113" s="30">
        <v>2252</v>
      </c>
      <c r="B113" s="41" t="s">
        <v>110</v>
      </c>
      <c r="C113" s="190">
        <f t="shared" ref="C113:C176" si="35">SUM(F113,I113,L113,O113)</f>
        <v>0</v>
      </c>
      <c r="D113" s="265"/>
      <c r="E113" s="43"/>
      <c r="F113" s="93">
        <f>D113+E113</f>
        <v>0</v>
      </c>
      <c r="G113" s="230"/>
      <c r="H113" s="43"/>
      <c r="I113" s="87">
        <f>G113+H113</f>
        <v>0</v>
      </c>
      <c r="J113" s="265"/>
      <c r="K113" s="43"/>
      <c r="L113" s="93">
        <f>J113+K113</f>
        <v>0</v>
      </c>
      <c r="M113" s="230"/>
      <c r="N113" s="43"/>
      <c r="O113" s="87">
        <f>M113+N113</f>
        <v>0</v>
      </c>
      <c r="P113" s="311"/>
      <c r="Q113" s="331"/>
    </row>
    <row r="114" spans="1:17" ht="24" hidden="1" x14ac:dyDescent="0.25">
      <c r="A114" s="30">
        <v>2259</v>
      </c>
      <c r="B114" s="41" t="s">
        <v>111</v>
      </c>
      <c r="C114" s="190">
        <f t="shared" si="35"/>
        <v>0</v>
      </c>
      <c r="D114" s="265"/>
      <c r="E114" s="43"/>
      <c r="F114" s="93">
        <f>D114+E114</f>
        <v>0</v>
      </c>
      <c r="G114" s="230"/>
      <c r="H114" s="43"/>
      <c r="I114" s="87">
        <f>G114+H114</f>
        <v>0</v>
      </c>
      <c r="J114" s="265"/>
      <c r="K114" s="43"/>
      <c r="L114" s="93">
        <f>J114+K114</f>
        <v>0</v>
      </c>
      <c r="M114" s="230"/>
      <c r="N114" s="43"/>
      <c r="O114" s="87">
        <f>M114+N114</f>
        <v>0</v>
      </c>
      <c r="P114" s="311"/>
      <c r="Q114" s="331"/>
    </row>
    <row r="115" spans="1:17" x14ac:dyDescent="0.25">
      <c r="A115" s="72">
        <v>2260</v>
      </c>
      <c r="B115" s="41" t="s">
        <v>112</v>
      </c>
      <c r="C115" s="190">
        <f t="shared" si="35"/>
        <v>569</v>
      </c>
      <c r="D115" s="129">
        <f t="shared" ref="D115:O115" si="36">SUM(D116:D120)</f>
        <v>569</v>
      </c>
      <c r="E115" s="87">
        <f t="shared" si="36"/>
        <v>0</v>
      </c>
      <c r="F115" s="312">
        <f t="shared" si="36"/>
        <v>569</v>
      </c>
      <c r="G115" s="231">
        <f t="shared" si="36"/>
        <v>0</v>
      </c>
      <c r="H115" s="87">
        <f t="shared" si="36"/>
        <v>0</v>
      </c>
      <c r="I115" s="312">
        <f t="shared" si="36"/>
        <v>0</v>
      </c>
      <c r="J115" s="129">
        <f t="shared" si="36"/>
        <v>0</v>
      </c>
      <c r="K115" s="73">
        <f t="shared" si="36"/>
        <v>0</v>
      </c>
      <c r="L115" s="93">
        <f t="shared" si="36"/>
        <v>0</v>
      </c>
      <c r="M115" s="231">
        <f t="shared" si="36"/>
        <v>0</v>
      </c>
      <c r="N115" s="73">
        <f t="shared" si="36"/>
        <v>0</v>
      </c>
      <c r="O115" s="87">
        <f t="shared" si="36"/>
        <v>0</v>
      </c>
      <c r="P115" s="311"/>
      <c r="Q115" s="331"/>
    </row>
    <row r="116" spans="1:17" hidden="1" x14ac:dyDescent="0.25">
      <c r="A116" s="30">
        <v>2261</v>
      </c>
      <c r="B116" s="41" t="s">
        <v>113</v>
      </c>
      <c r="C116" s="190">
        <f t="shared" si="35"/>
        <v>0</v>
      </c>
      <c r="D116" s="265"/>
      <c r="E116" s="43"/>
      <c r="F116" s="93">
        <f>D116+E116</f>
        <v>0</v>
      </c>
      <c r="G116" s="230"/>
      <c r="H116" s="43"/>
      <c r="I116" s="87">
        <f>G116+H116</f>
        <v>0</v>
      </c>
      <c r="J116" s="265"/>
      <c r="K116" s="43"/>
      <c r="L116" s="93">
        <f>J116+K116</f>
        <v>0</v>
      </c>
      <c r="M116" s="230"/>
      <c r="N116" s="43"/>
      <c r="O116" s="87">
        <f>M116+N116</f>
        <v>0</v>
      </c>
      <c r="P116" s="311"/>
      <c r="Q116" s="331"/>
    </row>
    <row r="117" spans="1:17" x14ac:dyDescent="0.25">
      <c r="A117" s="30">
        <v>2262</v>
      </c>
      <c r="B117" s="41" t="s">
        <v>114</v>
      </c>
      <c r="C117" s="190">
        <f t="shared" si="35"/>
        <v>569</v>
      </c>
      <c r="D117" s="265">
        <v>569</v>
      </c>
      <c r="E117" s="155"/>
      <c r="F117" s="312">
        <f>D117+E117</f>
        <v>569</v>
      </c>
      <c r="G117" s="230"/>
      <c r="H117" s="155"/>
      <c r="I117" s="312">
        <f>G117+H117</f>
        <v>0</v>
      </c>
      <c r="J117" s="265"/>
      <c r="K117" s="43"/>
      <c r="L117" s="93">
        <f>J117+K117</f>
        <v>0</v>
      </c>
      <c r="M117" s="230"/>
      <c r="N117" s="43"/>
      <c r="O117" s="87">
        <f>M117+N117</f>
        <v>0</v>
      </c>
      <c r="P117" s="311"/>
      <c r="Q117" s="331"/>
    </row>
    <row r="118" spans="1:17" hidden="1" x14ac:dyDescent="0.25">
      <c r="A118" s="30">
        <v>2263</v>
      </c>
      <c r="B118" s="41" t="s">
        <v>115</v>
      </c>
      <c r="C118" s="190">
        <f t="shared" si="35"/>
        <v>0</v>
      </c>
      <c r="D118" s="265"/>
      <c r="E118" s="43"/>
      <c r="F118" s="93">
        <f>D118+E118</f>
        <v>0</v>
      </c>
      <c r="G118" s="230"/>
      <c r="H118" s="43"/>
      <c r="I118" s="87">
        <f>G118+H118</f>
        <v>0</v>
      </c>
      <c r="J118" s="265"/>
      <c r="K118" s="43"/>
      <c r="L118" s="93">
        <f>J118+K118</f>
        <v>0</v>
      </c>
      <c r="M118" s="230"/>
      <c r="N118" s="43"/>
      <c r="O118" s="87">
        <f>M118+N118</f>
        <v>0</v>
      </c>
      <c r="P118" s="311"/>
      <c r="Q118" s="331"/>
    </row>
    <row r="119" spans="1:17" ht="24" hidden="1" x14ac:dyDescent="0.25">
      <c r="A119" s="30">
        <v>2264</v>
      </c>
      <c r="B119" s="41" t="s">
        <v>116</v>
      </c>
      <c r="C119" s="190">
        <f t="shared" si="35"/>
        <v>0</v>
      </c>
      <c r="D119" s="265"/>
      <c r="E119" s="43"/>
      <c r="F119" s="93">
        <f>D119+E119</f>
        <v>0</v>
      </c>
      <c r="G119" s="230"/>
      <c r="H119" s="43"/>
      <c r="I119" s="87">
        <f>G119+H119</f>
        <v>0</v>
      </c>
      <c r="J119" s="265"/>
      <c r="K119" s="43"/>
      <c r="L119" s="93">
        <f>J119+K119</f>
        <v>0</v>
      </c>
      <c r="M119" s="230"/>
      <c r="N119" s="43"/>
      <c r="O119" s="87">
        <f>M119+N119</f>
        <v>0</v>
      </c>
      <c r="P119" s="311"/>
      <c r="Q119" s="331"/>
    </row>
    <row r="120" spans="1:17" hidden="1" x14ac:dyDescent="0.25">
      <c r="A120" s="30">
        <v>2269</v>
      </c>
      <c r="B120" s="41" t="s">
        <v>117</v>
      </c>
      <c r="C120" s="190">
        <f t="shared" si="35"/>
        <v>0</v>
      </c>
      <c r="D120" s="265"/>
      <c r="E120" s="43"/>
      <c r="F120" s="93">
        <f>D120+E120</f>
        <v>0</v>
      </c>
      <c r="G120" s="230"/>
      <c r="H120" s="43"/>
      <c r="I120" s="87">
        <f>G120+H120</f>
        <v>0</v>
      </c>
      <c r="J120" s="265"/>
      <c r="K120" s="43"/>
      <c r="L120" s="93">
        <f>J120+K120</f>
        <v>0</v>
      </c>
      <c r="M120" s="230"/>
      <c r="N120" s="43"/>
      <c r="O120" s="87">
        <f>M120+N120</f>
        <v>0</v>
      </c>
      <c r="P120" s="311"/>
      <c r="Q120" s="331"/>
    </row>
    <row r="121" spans="1:17" x14ac:dyDescent="0.25">
      <c r="A121" s="72">
        <v>2270</v>
      </c>
      <c r="B121" s="41" t="s">
        <v>118</v>
      </c>
      <c r="C121" s="190">
        <f t="shared" si="35"/>
        <v>256</v>
      </c>
      <c r="D121" s="129">
        <f t="shared" ref="D121:O121" si="37">SUM(D122:D126)</f>
        <v>256</v>
      </c>
      <c r="E121" s="87">
        <f t="shared" si="37"/>
        <v>0</v>
      </c>
      <c r="F121" s="312">
        <f t="shared" si="37"/>
        <v>256</v>
      </c>
      <c r="G121" s="231">
        <f t="shared" si="37"/>
        <v>0</v>
      </c>
      <c r="H121" s="87">
        <f t="shared" si="37"/>
        <v>0</v>
      </c>
      <c r="I121" s="312">
        <f t="shared" si="37"/>
        <v>0</v>
      </c>
      <c r="J121" s="129">
        <f t="shared" si="37"/>
        <v>0</v>
      </c>
      <c r="K121" s="73">
        <f t="shared" si="37"/>
        <v>0</v>
      </c>
      <c r="L121" s="93">
        <f t="shared" si="37"/>
        <v>0</v>
      </c>
      <c r="M121" s="231">
        <f t="shared" si="37"/>
        <v>0</v>
      </c>
      <c r="N121" s="73">
        <f t="shared" si="37"/>
        <v>0</v>
      </c>
      <c r="O121" s="87">
        <f t="shared" si="37"/>
        <v>0</v>
      </c>
      <c r="P121" s="311"/>
      <c r="Q121" s="331"/>
    </row>
    <row r="122" spans="1:17" hidden="1" x14ac:dyDescent="0.25">
      <c r="A122" s="30">
        <v>2272</v>
      </c>
      <c r="B122" s="92" t="s">
        <v>119</v>
      </c>
      <c r="C122" s="190">
        <f t="shared" si="35"/>
        <v>0</v>
      </c>
      <c r="D122" s="265"/>
      <c r="E122" s="43"/>
      <c r="F122" s="93">
        <f>D122+E122</f>
        <v>0</v>
      </c>
      <c r="G122" s="230"/>
      <c r="H122" s="43"/>
      <c r="I122" s="87">
        <f>G122+H122</f>
        <v>0</v>
      </c>
      <c r="J122" s="265"/>
      <c r="K122" s="43"/>
      <c r="L122" s="93">
        <f>J122+K122</f>
        <v>0</v>
      </c>
      <c r="M122" s="230"/>
      <c r="N122" s="43"/>
      <c r="O122" s="87">
        <f>M122+N122</f>
        <v>0</v>
      </c>
      <c r="P122" s="311"/>
      <c r="Q122" s="331"/>
    </row>
    <row r="123" spans="1:17" ht="24" hidden="1" x14ac:dyDescent="0.25">
      <c r="A123" s="30">
        <v>2274</v>
      </c>
      <c r="B123" s="117" t="s">
        <v>306</v>
      </c>
      <c r="C123" s="190">
        <f t="shared" si="35"/>
        <v>0</v>
      </c>
      <c r="D123" s="265"/>
      <c r="E123" s="43"/>
      <c r="F123" s="93">
        <f>D123+E123</f>
        <v>0</v>
      </c>
      <c r="G123" s="230"/>
      <c r="H123" s="43"/>
      <c r="I123" s="87">
        <f>G123+H123</f>
        <v>0</v>
      </c>
      <c r="J123" s="265"/>
      <c r="K123" s="43"/>
      <c r="L123" s="93">
        <f>J123+K123</f>
        <v>0</v>
      </c>
      <c r="M123" s="230"/>
      <c r="N123" s="43"/>
      <c r="O123" s="87">
        <f>M123+N123</f>
        <v>0</v>
      </c>
      <c r="P123" s="311"/>
      <c r="Q123" s="331"/>
    </row>
    <row r="124" spans="1:17" ht="24" hidden="1" x14ac:dyDescent="0.25">
      <c r="A124" s="30">
        <v>2275</v>
      </c>
      <c r="B124" s="41" t="s">
        <v>120</v>
      </c>
      <c r="C124" s="190">
        <f t="shared" si="35"/>
        <v>0</v>
      </c>
      <c r="D124" s="265"/>
      <c r="E124" s="43"/>
      <c r="F124" s="93">
        <f>D124+E124</f>
        <v>0</v>
      </c>
      <c r="G124" s="230"/>
      <c r="H124" s="43"/>
      <c r="I124" s="87">
        <f>G124+H124</f>
        <v>0</v>
      </c>
      <c r="J124" s="265"/>
      <c r="K124" s="43"/>
      <c r="L124" s="93">
        <f>J124+K124</f>
        <v>0</v>
      </c>
      <c r="M124" s="230"/>
      <c r="N124" s="43"/>
      <c r="O124" s="87">
        <f>M124+N124</f>
        <v>0</v>
      </c>
      <c r="P124" s="311"/>
      <c r="Q124" s="331"/>
    </row>
    <row r="125" spans="1:17" ht="36" hidden="1" x14ac:dyDescent="0.25">
      <c r="A125" s="30">
        <v>2276</v>
      </c>
      <c r="B125" s="41" t="s">
        <v>121</v>
      </c>
      <c r="C125" s="190">
        <f t="shared" si="35"/>
        <v>0</v>
      </c>
      <c r="D125" s="265"/>
      <c r="E125" s="43"/>
      <c r="F125" s="93">
        <f>D125+E125</f>
        <v>0</v>
      </c>
      <c r="G125" s="230"/>
      <c r="H125" s="43"/>
      <c r="I125" s="87">
        <f>G125+H125</f>
        <v>0</v>
      </c>
      <c r="J125" s="265"/>
      <c r="K125" s="43"/>
      <c r="L125" s="93">
        <f>J125+K125</f>
        <v>0</v>
      </c>
      <c r="M125" s="230"/>
      <c r="N125" s="43"/>
      <c r="O125" s="87">
        <f>M125+N125</f>
        <v>0</v>
      </c>
      <c r="P125" s="311"/>
      <c r="Q125" s="331"/>
    </row>
    <row r="126" spans="1:17" ht="24" x14ac:dyDescent="0.25">
      <c r="A126" s="30">
        <v>2279</v>
      </c>
      <c r="B126" s="41" t="s">
        <v>122</v>
      </c>
      <c r="C126" s="190">
        <f t="shared" si="35"/>
        <v>256</v>
      </c>
      <c r="D126" s="265">
        <v>256</v>
      </c>
      <c r="E126" s="155"/>
      <c r="F126" s="312">
        <f>D126+E126</f>
        <v>256</v>
      </c>
      <c r="G126" s="230"/>
      <c r="H126" s="155"/>
      <c r="I126" s="312">
        <f>G126+H126</f>
        <v>0</v>
      </c>
      <c r="J126" s="265"/>
      <c r="K126" s="43"/>
      <c r="L126" s="93">
        <f>J126+K126</f>
        <v>0</v>
      </c>
      <c r="M126" s="230"/>
      <c r="N126" s="43"/>
      <c r="O126" s="87">
        <f>M126+N126</f>
        <v>0</v>
      </c>
      <c r="P126" s="311"/>
      <c r="Q126" s="331"/>
    </row>
    <row r="127" spans="1:17" ht="24" hidden="1" x14ac:dyDescent="0.25">
      <c r="A127" s="874">
        <v>2280</v>
      </c>
      <c r="B127" s="38" t="s">
        <v>123</v>
      </c>
      <c r="C127" s="189">
        <f t="shared" si="35"/>
        <v>0</v>
      </c>
      <c r="D127" s="128">
        <f t="shared" ref="D127:O127" si="38">SUM(D128)</f>
        <v>0</v>
      </c>
      <c r="E127" s="75">
        <f>SUM(E128)</f>
        <v>0</v>
      </c>
      <c r="F127" s="175">
        <f t="shared" si="38"/>
        <v>0</v>
      </c>
      <c r="G127" s="233">
        <f t="shared" si="38"/>
        <v>0</v>
      </c>
      <c r="H127" s="75">
        <f t="shared" si="38"/>
        <v>0</v>
      </c>
      <c r="I127" s="86">
        <f t="shared" si="38"/>
        <v>0</v>
      </c>
      <c r="J127" s="128">
        <f t="shared" si="38"/>
        <v>0</v>
      </c>
      <c r="K127" s="75">
        <f t="shared" si="38"/>
        <v>0</v>
      </c>
      <c r="L127" s="175">
        <f t="shared" si="38"/>
        <v>0</v>
      </c>
      <c r="M127" s="233">
        <f t="shared" si="38"/>
        <v>0</v>
      </c>
      <c r="N127" s="75">
        <f t="shared" si="38"/>
        <v>0</v>
      </c>
      <c r="O127" s="87">
        <f t="shared" si="38"/>
        <v>0</v>
      </c>
      <c r="P127" s="311"/>
      <c r="Q127" s="331"/>
    </row>
    <row r="128" spans="1:17" ht="24" hidden="1" x14ac:dyDescent="0.25">
      <c r="A128" s="30">
        <v>2283</v>
      </c>
      <c r="B128" s="41" t="s">
        <v>124</v>
      </c>
      <c r="C128" s="190">
        <f t="shared" si="35"/>
        <v>0</v>
      </c>
      <c r="D128" s="265"/>
      <c r="E128" s="43"/>
      <c r="F128" s="93">
        <f>D128+E128</f>
        <v>0</v>
      </c>
      <c r="G128" s="230"/>
      <c r="H128" s="43"/>
      <c r="I128" s="87">
        <f>G128+H128</f>
        <v>0</v>
      </c>
      <c r="J128" s="265"/>
      <c r="K128" s="43"/>
      <c r="L128" s="93">
        <f>J128+K128</f>
        <v>0</v>
      </c>
      <c r="M128" s="230"/>
      <c r="N128" s="43"/>
      <c r="O128" s="87">
        <f>M128+N128</f>
        <v>0</v>
      </c>
      <c r="P128" s="311"/>
      <c r="Q128" s="331"/>
    </row>
    <row r="129" spans="1:17" ht="38.25" customHeight="1" x14ac:dyDescent="0.25">
      <c r="A129" s="34">
        <v>2300</v>
      </c>
      <c r="B129" s="69" t="s">
        <v>125</v>
      </c>
      <c r="C129" s="188">
        <f t="shared" si="35"/>
        <v>5706</v>
      </c>
      <c r="D129" s="127">
        <f t="shared" ref="D129:O129" si="39">SUM(D130,D135,D139,D140,D143,D150,D158,D159,D162)</f>
        <v>6106</v>
      </c>
      <c r="E129" s="120">
        <f t="shared" si="39"/>
        <v>-400</v>
      </c>
      <c r="F129" s="314">
        <f t="shared" si="39"/>
        <v>5706</v>
      </c>
      <c r="G129" s="228">
        <f t="shared" si="39"/>
        <v>0</v>
      </c>
      <c r="H129" s="120">
        <f t="shared" si="39"/>
        <v>0</v>
      </c>
      <c r="I129" s="314">
        <f t="shared" si="39"/>
        <v>0</v>
      </c>
      <c r="J129" s="127">
        <f t="shared" si="39"/>
        <v>0</v>
      </c>
      <c r="K129" s="36">
        <f t="shared" si="39"/>
        <v>0</v>
      </c>
      <c r="L129" s="174">
        <f t="shared" si="39"/>
        <v>0</v>
      </c>
      <c r="M129" s="228">
        <f t="shared" si="39"/>
        <v>0</v>
      </c>
      <c r="N129" s="36">
        <f t="shared" si="39"/>
        <v>0</v>
      </c>
      <c r="O129" s="120">
        <f t="shared" si="39"/>
        <v>0</v>
      </c>
      <c r="P129" s="317"/>
      <c r="Q129" s="331"/>
    </row>
    <row r="130" spans="1:17" ht="24" x14ac:dyDescent="0.25">
      <c r="A130" s="874">
        <v>2310</v>
      </c>
      <c r="B130" s="38" t="s">
        <v>126</v>
      </c>
      <c r="C130" s="189">
        <f t="shared" si="35"/>
        <v>1744</v>
      </c>
      <c r="D130" s="128">
        <f t="shared" ref="D130:O130" si="40">SUM(D131:D134)</f>
        <v>1744</v>
      </c>
      <c r="E130" s="86">
        <f t="shared" si="40"/>
        <v>0</v>
      </c>
      <c r="F130" s="315">
        <f t="shared" si="40"/>
        <v>1744</v>
      </c>
      <c r="G130" s="233">
        <f t="shared" si="40"/>
        <v>0</v>
      </c>
      <c r="H130" s="86">
        <f t="shared" si="40"/>
        <v>0</v>
      </c>
      <c r="I130" s="315">
        <f t="shared" si="40"/>
        <v>0</v>
      </c>
      <c r="J130" s="128">
        <f t="shared" si="40"/>
        <v>0</v>
      </c>
      <c r="K130" s="75">
        <f t="shared" si="40"/>
        <v>0</v>
      </c>
      <c r="L130" s="175">
        <f t="shared" si="40"/>
        <v>0</v>
      </c>
      <c r="M130" s="233">
        <f t="shared" si="40"/>
        <v>0</v>
      </c>
      <c r="N130" s="75">
        <f t="shared" si="40"/>
        <v>0</v>
      </c>
      <c r="O130" s="86">
        <f t="shared" si="40"/>
        <v>0</v>
      </c>
      <c r="P130" s="310"/>
      <c r="Q130" s="331"/>
    </row>
    <row r="131" spans="1:17" x14ac:dyDescent="0.25">
      <c r="A131" s="30">
        <v>2311</v>
      </c>
      <c r="B131" s="41" t="s">
        <v>127</v>
      </c>
      <c r="C131" s="190">
        <f t="shared" si="35"/>
        <v>1244</v>
      </c>
      <c r="D131" s="265">
        <v>1244</v>
      </c>
      <c r="E131" s="155"/>
      <c r="F131" s="312">
        <f>D131+E131</f>
        <v>1244</v>
      </c>
      <c r="G131" s="230"/>
      <c r="H131" s="155"/>
      <c r="I131" s="312">
        <f>G131+H131</f>
        <v>0</v>
      </c>
      <c r="J131" s="265"/>
      <c r="K131" s="43"/>
      <c r="L131" s="93">
        <f>J131+K131</f>
        <v>0</v>
      </c>
      <c r="M131" s="230"/>
      <c r="N131" s="43"/>
      <c r="O131" s="87">
        <f>M131+N131</f>
        <v>0</v>
      </c>
      <c r="P131" s="311"/>
      <c r="Q131" s="331"/>
    </row>
    <row r="132" spans="1:17" x14ac:dyDescent="0.25">
      <c r="A132" s="30">
        <v>2312</v>
      </c>
      <c r="B132" s="41" t="s">
        <v>128</v>
      </c>
      <c r="C132" s="190">
        <f t="shared" si="35"/>
        <v>500</v>
      </c>
      <c r="D132" s="265">
        <v>500</v>
      </c>
      <c r="E132" s="155"/>
      <c r="F132" s="312">
        <f>D132+E132</f>
        <v>500</v>
      </c>
      <c r="G132" s="230"/>
      <c r="H132" s="155"/>
      <c r="I132" s="312">
        <f>G132+H132</f>
        <v>0</v>
      </c>
      <c r="J132" s="265"/>
      <c r="K132" s="43"/>
      <c r="L132" s="93">
        <f>J132+K132</f>
        <v>0</v>
      </c>
      <c r="M132" s="230"/>
      <c r="N132" s="43"/>
      <c r="O132" s="87">
        <f>M132+N132</f>
        <v>0</v>
      </c>
      <c r="P132" s="311"/>
      <c r="Q132" s="331"/>
    </row>
    <row r="133" spans="1:17" hidden="1" x14ac:dyDescent="0.25">
      <c r="A133" s="30">
        <v>2313</v>
      </c>
      <c r="B133" s="41" t="s">
        <v>129</v>
      </c>
      <c r="C133" s="190">
        <f t="shared" si="35"/>
        <v>0</v>
      </c>
      <c r="D133" s="265"/>
      <c r="E133" s="43"/>
      <c r="F133" s="93">
        <f>D133+E133</f>
        <v>0</v>
      </c>
      <c r="G133" s="230"/>
      <c r="H133" s="43"/>
      <c r="I133" s="87">
        <f>G133+H133</f>
        <v>0</v>
      </c>
      <c r="J133" s="265"/>
      <c r="K133" s="43"/>
      <c r="L133" s="93">
        <f>J133+K133</f>
        <v>0</v>
      </c>
      <c r="M133" s="230"/>
      <c r="N133" s="43"/>
      <c r="O133" s="87">
        <f>M133+N133</f>
        <v>0</v>
      </c>
      <c r="P133" s="311"/>
      <c r="Q133" s="331"/>
    </row>
    <row r="134" spans="1:17" ht="47.25" hidden="1" customHeight="1" x14ac:dyDescent="0.25">
      <c r="A134" s="30">
        <v>2314</v>
      </c>
      <c r="B134" s="41" t="s">
        <v>307</v>
      </c>
      <c r="C134" s="190">
        <f t="shared" si="35"/>
        <v>0</v>
      </c>
      <c r="D134" s="265"/>
      <c r="E134" s="43"/>
      <c r="F134" s="93">
        <f>D134+E134</f>
        <v>0</v>
      </c>
      <c r="G134" s="230"/>
      <c r="H134" s="43"/>
      <c r="I134" s="87">
        <f>G134+H134</f>
        <v>0</v>
      </c>
      <c r="J134" s="265"/>
      <c r="K134" s="43"/>
      <c r="L134" s="93">
        <f>J134+K134</f>
        <v>0</v>
      </c>
      <c r="M134" s="230"/>
      <c r="N134" s="43"/>
      <c r="O134" s="87">
        <f>M134+N134</f>
        <v>0</v>
      </c>
      <c r="P134" s="311"/>
      <c r="Q134" s="331"/>
    </row>
    <row r="135" spans="1:17" x14ac:dyDescent="0.25">
      <c r="A135" s="72">
        <v>2320</v>
      </c>
      <c r="B135" s="41" t="s">
        <v>130</v>
      </c>
      <c r="C135" s="190">
        <f t="shared" si="35"/>
        <v>1500</v>
      </c>
      <c r="D135" s="129">
        <f t="shared" ref="D135:O135" si="41">SUM(D136:D138)</f>
        <v>1900</v>
      </c>
      <c r="E135" s="87">
        <f t="shared" si="41"/>
        <v>-400</v>
      </c>
      <c r="F135" s="312">
        <f t="shared" si="41"/>
        <v>1500</v>
      </c>
      <c r="G135" s="231">
        <f t="shared" si="41"/>
        <v>0</v>
      </c>
      <c r="H135" s="87">
        <f t="shared" si="41"/>
        <v>0</v>
      </c>
      <c r="I135" s="312">
        <f t="shared" si="41"/>
        <v>0</v>
      </c>
      <c r="J135" s="129">
        <f t="shared" si="41"/>
        <v>0</v>
      </c>
      <c r="K135" s="73">
        <f t="shared" si="41"/>
        <v>0</v>
      </c>
      <c r="L135" s="93">
        <f t="shared" si="41"/>
        <v>0</v>
      </c>
      <c r="M135" s="231">
        <f t="shared" si="41"/>
        <v>0</v>
      </c>
      <c r="N135" s="73">
        <f t="shared" si="41"/>
        <v>0</v>
      </c>
      <c r="O135" s="87">
        <f t="shared" si="41"/>
        <v>0</v>
      </c>
      <c r="P135" s="311"/>
      <c r="Q135" s="331"/>
    </row>
    <row r="136" spans="1:17" hidden="1" x14ac:dyDescent="0.25">
      <c r="A136" s="30">
        <v>2321</v>
      </c>
      <c r="B136" s="41" t="s">
        <v>131</v>
      </c>
      <c r="C136" s="190">
        <f t="shared" si="35"/>
        <v>0</v>
      </c>
      <c r="D136" s="265"/>
      <c r="E136" s="43"/>
      <c r="F136" s="93">
        <f>D136+E136</f>
        <v>0</v>
      </c>
      <c r="G136" s="230"/>
      <c r="H136" s="43"/>
      <c r="I136" s="87">
        <f>G136+H136</f>
        <v>0</v>
      </c>
      <c r="J136" s="265"/>
      <c r="K136" s="43"/>
      <c r="L136" s="93">
        <f>J136+K136</f>
        <v>0</v>
      </c>
      <c r="M136" s="230"/>
      <c r="N136" s="43"/>
      <c r="O136" s="87">
        <f>M136+N136</f>
        <v>0</v>
      </c>
      <c r="P136" s="311"/>
      <c r="Q136" s="331"/>
    </row>
    <row r="137" spans="1:17" ht="15.75" customHeight="1" x14ac:dyDescent="0.25">
      <c r="A137" s="30">
        <v>2322</v>
      </c>
      <c r="B137" s="41" t="s">
        <v>132</v>
      </c>
      <c r="C137" s="190">
        <f t="shared" si="35"/>
        <v>1500</v>
      </c>
      <c r="D137" s="265">
        <v>1900</v>
      </c>
      <c r="E137" s="155">
        <v>-400</v>
      </c>
      <c r="F137" s="312">
        <f>D137+E137</f>
        <v>1500</v>
      </c>
      <c r="G137" s="230"/>
      <c r="H137" s="155"/>
      <c r="I137" s="312">
        <f>G137+H137</f>
        <v>0</v>
      </c>
      <c r="J137" s="265"/>
      <c r="K137" s="43"/>
      <c r="L137" s="93">
        <f>J137+K137</f>
        <v>0</v>
      </c>
      <c r="M137" s="230"/>
      <c r="N137" s="43"/>
      <c r="O137" s="87">
        <f>M137+N137</f>
        <v>0</v>
      </c>
      <c r="P137" s="880" t="s">
        <v>939</v>
      </c>
      <c r="Q137" s="331"/>
    </row>
    <row r="138" spans="1:17" ht="10.5" hidden="1" customHeight="1" x14ac:dyDescent="0.25">
      <c r="A138" s="30">
        <v>2329</v>
      </c>
      <c r="B138" s="41" t="s">
        <v>133</v>
      </c>
      <c r="C138" s="190">
        <f t="shared" si="35"/>
        <v>0</v>
      </c>
      <c r="D138" s="265"/>
      <c r="E138" s="43"/>
      <c r="F138" s="93">
        <f>D138+E138</f>
        <v>0</v>
      </c>
      <c r="G138" s="230"/>
      <c r="H138" s="43"/>
      <c r="I138" s="87">
        <f>G138+H138</f>
        <v>0</v>
      </c>
      <c r="J138" s="265"/>
      <c r="K138" s="43"/>
      <c r="L138" s="93">
        <f>J138+K138</f>
        <v>0</v>
      </c>
      <c r="M138" s="230"/>
      <c r="N138" s="43"/>
      <c r="O138" s="87">
        <f>M138+N138</f>
        <v>0</v>
      </c>
      <c r="P138" s="311"/>
      <c r="Q138" s="331"/>
    </row>
    <row r="139" spans="1:17" hidden="1" x14ac:dyDescent="0.25">
      <c r="A139" s="72">
        <v>2330</v>
      </c>
      <c r="B139" s="41" t="s">
        <v>134</v>
      </c>
      <c r="C139" s="190">
        <f t="shared" si="35"/>
        <v>0</v>
      </c>
      <c r="D139" s="265"/>
      <c r="E139" s="43"/>
      <c r="F139" s="93">
        <f>D139+E139</f>
        <v>0</v>
      </c>
      <c r="G139" s="230"/>
      <c r="H139" s="43"/>
      <c r="I139" s="87">
        <f>G139+H139</f>
        <v>0</v>
      </c>
      <c r="J139" s="265"/>
      <c r="K139" s="43"/>
      <c r="L139" s="93">
        <f>J139+K139</f>
        <v>0</v>
      </c>
      <c r="M139" s="230"/>
      <c r="N139" s="43"/>
      <c r="O139" s="87">
        <f>M139+N139</f>
        <v>0</v>
      </c>
      <c r="P139" s="311"/>
      <c r="Q139" s="331"/>
    </row>
    <row r="140" spans="1:17" ht="36" hidden="1" x14ac:dyDescent="0.25">
      <c r="A140" s="72">
        <v>2340</v>
      </c>
      <c r="B140" s="41" t="s">
        <v>135</v>
      </c>
      <c r="C140" s="190">
        <f t="shared" si="35"/>
        <v>0</v>
      </c>
      <c r="D140" s="129">
        <f t="shared" ref="D140:O140" si="42">SUM(D141:D142)</f>
        <v>0</v>
      </c>
      <c r="E140" s="73">
        <f t="shared" si="42"/>
        <v>0</v>
      </c>
      <c r="F140" s="93">
        <f t="shared" si="42"/>
        <v>0</v>
      </c>
      <c r="G140" s="231">
        <f t="shared" si="42"/>
        <v>0</v>
      </c>
      <c r="H140" s="73">
        <f t="shared" si="42"/>
        <v>0</v>
      </c>
      <c r="I140" s="87">
        <f t="shared" si="42"/>
        <v>0</v>
      </c>
      <c r="J140" s="129">
        <f t="shared" si="42"/>
        <v>0</v>
      </c>
      <c r="K140" s="73">
        <f t="shared" si="42"/>
        <v>0</v>
      </c>
      <c r="L140" s="93">
        <f t="shared" si="42"/>
        <v>0</v>
      </c>
      <c r="M140" s="231">
        <f t="shared" si="42"/>
        <v>0</v>
      </c>
      <c r="N140" s="73">
        <f t="shared" si="42"/>
        <v>0</v>
      </c>
      <c r="O140" s="87">
        <f t="shared" si="42"/>
        <v>0</v>
      </c>
      <c r="P140" s="311"/>
      <c r="Q140" s="331"/>
    </row>
    <row r="141" spans="1:17" hidden="1" x14ac:dyDescent="0.25">
      <c r="A141" s="30">
        <v>2341</v>
      </c>
      <c r="B141" s="41" t="s">
        <v>136</v>
      </c>
      <c r="C141" s="190">
        <f t="shared" si="35"/>
        <v>0</v>
      </c>
      <c r="D141" s="265"/>
      <c r="E141" s="43"/>
      <c r="F141" s="93">
        <f>D141+E141</f>
        <v>0</v>
      </c>
      <c r="G141" s="230"/>
      <c r="H141" s="43"/>
      <c r="I141" s="87">
        <f>G141+H141</f>
        <v>0</v>
      </c>
      <c r="J141" s="265"/>
      <c r="K141" s="43"/>
      <c r="L141" s="93">
        <f>J141+K141</f>
        <v>0</v>
      </c>
      <c r="M141" s="230"/>
      <c r="N141" s="43"/>
      <c r="O141" s="87">
        <f>M141+N141</f>
        <v>0</v>
      </c>
      <c r="P141" s="311"/>
      <c r="Q141" s="331"/>
    </row>
    <row r="142" spans="1:17" ht="24" hidden="1" x14ac:dyDescent="0.25">
      <c r="A142" s="30">
        <v>2344</v>
      </c>
      <c r="B142" s="41" t="s">
        <v>137</v>
      </c>
      <c r="C142" s="190">
        <f t="shared" si="35"/>
        <v>0</v>
      </c>
      <c r="D142" s="265"/>
      <c r="E142" s="43"/>
      <c r="F142" s="93">
        <f>D142+E142</f>
        <v>0</v>
      </c>
      <c r="G142" s="230"/>
      <c r="H142" s="43"/>
      <c r="I142" s="87">
        <f>G142+H142</f>
        <v>0</v>
      </c>
      <c r="J142" s="265"/>
      <c r="K142" s="43"/>
      <c r="L142" s="93">
        <f>J142+K142</f>
        <v>0</v>
      </c>
      <c r="M142" s="230"/>
      <c r="N142" s="43"/>
      <c r="O142" s="87">
        <f>M142+N142</f>
        <v>0</v>
      </c>
      <c r="P142" s="311"/>
      <c r="Q142" s="331"/>
    </row>
    <row r="143" spans="1:17" ht="24" x14ac:dyDescent="0.25">
      <c r="A143" s="70">
        <v>2350</v>
      </c>
      <c r="B143" s="55" t="s">
        <v>138</v>
      </c>
      <c r="C143" s="195">
        <f t="shared" si="35"/>
        <v>620</v>
      </c>
      <c r="D143" s="82">
        <f>SUM(D144:D149)</f>
        <v>620</v>
      </c>
      <c r="E143" s="153">
        <f>SUM(E144:E149)</f>
        <v>0</v>
      </c>
      <c r="F143" s="309">
        <f>SUM(F144:F149)</f>
        <v>620</v>
      </c>
      <c r="G143" s="229">
        <f t="shared" ref="G143:N143" si="43">SUM(G144:G149)</f>
        <v>0</v>
      </c>
      <c r="H143" s="153">
        <f t="shared" si="43"/>
        <v>0</v>
      </c>
      <c r="I143" s="309">
        <f t="shared" si="43"/>
        <v>0</v>
      </c>
      <c r="J143" s="82">
        <f t="shared" si="43"/>
        <v>0</v>
      </c>
      <c r="K143" s="71">
        <f t="shared" si="43"/>
        <v>0</v>
      </c>
      <c r="L143" s="172">
        <f t="shared" si="43"/>
        <v>0</v>
      </c>
      <c r="M143" s="229">
        <f t="shared" si="43"/>
        <v>0</v>
      </c>
      <c r="N143" s="71">
        <f t="shared" si="43"/>
        <v>0</v>
      </c>
      <c r="O143" s="153">
        <f>SUM(O144:O149)</f>
        <v>0</v>
      </c>
      <c r="P143" s="313"/>
      <c r="Q143" s="331"/>
    </row>
    <row r="144" spans="1:17" x14ac:dyDescent="0.25">
      <c r="A144" s="27">
        <v>2351</v>
      </c>
      <c r="B144" s="38" t="s">
        <v>139</v>
      </c>
      <c r="C144" s="189">
        <f t="shared" si="35"/>
        <v>284</v>
      </c>
      <c r="D144" s="264">
        <v>284</v>
      </c>
      <c r="E144" s="154"/>
      <c r="F144" s="315">
        <f t="shared" ref="F144:F149" si="44">D144+E144</f>
        <v>284</v>
      </c>
      <c r="G144" s="220"/>
      <c r="H144" s="154"/>
      <c r="I144" s="315">
        <f t="shared" ref="I144:I149" si="45">G144+H144</f>
        <v>0</v>
      </c>
      <c r="J144" s="264"/>
      <c r="K144" s="40"/>
      <c r="L144" s="175">
        <f t="shared" ref="L144:L149" si="46">J144+K144</f>
        <v>0</v>
      </c>
      <c r="M144" s="220"/>
      <c r="N144" s="40"/>
      <c r="O144" s="86">
        <f t="shared" ref="O144:O149" si="47">M144+N144</f>
        <v>0</v>
      </c>
      <c r="P144" s="310"/>
      <c r="Q144" s="331"/>
    </row>
    <row r="145" spans="1:17" x14ac:dyDescent="0.25">
      <c r="A145" s="30">
        <v>2352</v>
      </c>
      <c r="B145" s="41" t="s">
        <v>140</v>
      </c>
      <c r="C145" s="190">
        <f t="shared" si="35"/>
        <v>336</v>
      </c>
      <c r="D145" s="265">
        <v>336</v>
      </c>
      <c r="E145" s="155"/>
      <c r="F145" s="312">
        <f t="shared" si="44"/>
        <v>336</v>
      </c>
      <c r="G145" s="230"/>
      <c r="H145" s="155"/>
      <c r="I145" s="312">
        <f t="shared" si="45"/>
        <v>0</v>
      </c>
      <c r="J145" s="265"/>
      <c r="K145" s="43"/>
      <c r="L145" s="93">
        <f t="shared" si="46"/>
        <v>0</v>
      </c>
      <c r="M145" s="230"/>
      <c r="N145" s="43"/>
      <c r="O145" s="87">
        <f t="shared" si="47"/>
        <v>0</v>
      </c>
      <c r="P145" s="311"/>
      <c r="Q145" s="331"/>
    </row>
    <row r="146" spans="1:17" ht="24" hidden="1" x14ac:dyDescent="0.25">
      <c r="A146" s="30">
        <v>2353</v>
      </c>
      <c r="B146" s="41" t="s">
        <v>141</v>
      </c>
      <c r="C146" s="190">
        <f t="shared" si="35"/>
        <v>0</v>
      </c>
      <c r="D146" s="265"/>
      <c r="E146" s="43"/>
      <c r="F146" s="93">
        <f t="shared" si="44"/>
        <v>0</v>
      </c>
      <c r="G146" s="230"/>
      <c r="H146" s="43"/>
      <c r="I146" s="87">
        <f t="shared" si="45"/>
        <v>0</v>
      </c>
      <c r="J146" s="265"/>
      <c r="K146" s="43"/>
      <c r="L146" s="93">
        <f t="shared" si="46"/>
        <v>0</v>
      </c>
      <c r="M146" s="230"/>
      <c r="N146" s="43"/>
      <c r="O146" s="87">
        <f t="shared" si="47"/>
        <v>0</v>
      </c>
      <c r="P146" s="311"/>
      <c r="Q146" s="331"/>
    </row>
    <row r="147" spans="1:17" ht="24" hidden="1" x14ac:dyDescent="0.25">
      <c r="A147" s="30">
        <v>2354</v>
      </c>
      <c r="B147" s="41" t="s">
        <v>142</v>
      </c>
      <c r="C147" s="190">
        <f t="shared" si="35"/>
        <v>0</v>
      </c>
      <c r="D147" s="265"/>
      <c r="E147" s="43"/>
      <c r="F147" s="93">
        <f t="shared" si="44"/>
        <v>0</v>
      </c>
      <c r="G147" s="230"/>
      <c r="H147" s="43"/>
      <c r="I147" s="87">
        <f t="shared" si="45"/>
        <v>0</v>
      </c>
      <c r="J147" s="265"/>
      <c r="K147" s="43"/>
      <c r="L147" s="93">
        <f t="shared" si="46"/>
        <v>0</v>
      </c>
      <c r="M147" s="230"/>
      <c r="N147" s="43"/>
      <c r="O147" s="87">
        <f t="shared" si="47"/>
        <v>0</v>
      </c>
      <c r="P147" s="311"/>
      <c r="Q147" s="331"/>
    </row>
    <row r="148" spans="1:17" ht="24" hidden="1" x14ac:dyDescent="0.25">
      <c r="A148" s="30">
        <v>2355</v>
      </c>
      <c r="B148" s="41" t="s">
        <v>143</v>
      </c>
      <c r="C148" s="190">
        <f t="shared" si="35"/>
        <v>0</v>
      </c>
      <c r="D148" s="265"/>
      <c r="E148" s="43"/>
      <c r="F148" s="93">
        <f t="shared" si="44"/>
        <v>0</v>
      </c>
      <c r="G148" s="230"/>
      <c r="H148" s="43"/>
      <c r="I148" s="87">
        <f t="shared" si="45"/>
        <v>0</v>
      </c>
      <c r="J148" s="265"/>
      <c r="K148" s="43"/>
      <c r="L148" s="93">
        <f t="shared" si="46"/>
        <v>0</v>
      </c>
      <c r="M148" s="230"/>
      <c r="N148" s="43"/>
      <c r="O148" s="87">
        <f t="shared" si="47"/>
        <v>0</v>
      </c>
      <c r="P148" s="311"/>
      <c r="Q148" s="331"/>
    </row>
    <row r="149" spans="1:17" ht="24" hidden="1" x14ac:dyDescent="0.25">
      <c r="A149" s="30">
        <v>2359</v>
      </c>
      <c r="B149" s="41" t="s">
        <v>144</v>
      </c>
      <c r="C149" s="190">
        <f t="shared" si="35"/>
        <v>0</v>
      </c>
      <c r="D149" s="265"/>
      <c r="E149" s="43"/>
      <c r="F149" s="93">
        <f t="shared" si="44"/>
        <v>0</v>
      </c>
      <c r="G149" s="230"/>
      <c r="H149" s="43"/>
      <c r="I149" s="87">
        <f t="shared" si="45"/>
        <v>0</v>
      </c>
      <c r="J149" s="265"/>
      <c r="K149" s="43"/>
      <c r="L149" s="93">
        <f t="shared" si="46"/>
        <v>0</v>
      </c>
      <c r="M149" s="230"/>
      <c r="N149" s="43"/>
      <c r="O149" s="87">
        <f t="shared" si="47"/>
        <v>0</v>
      </c>
      <c r="P149" s="311"/>
      <c r="Q149" s="331"/>
    </row>
    <row r="150" spans="1:17" ht="24.75" customHeight="1" x14ac:dyDescent="0.25">
      <c r="A150" s="72">
        <v>2360</v>
      </c>
      <c r="B150" s="41" t="s">
        <v>145</v>
      </c>
      <c r="C150" s="190">
        <f t="shared" si="35"/>
        <v>1700</v>
      </c>
      <c r="D150" s="129">
        <f t="shared" ref="D150:O150" si="48">SUM(D151:D157)</f>
        <v>1700</v>
      </c>
      <c r="E150" s="87">
        <f t="shared" si="48"/>
        <v>0</v>
      </c>
      <c r="F150" s="312">
        <f t="shared" si="48"/>
        <v>1700</v>
      </c>
      <c r="G150" s="231">
        <f t="shared" si="48"/>
        <v>0</v>
      </c>
      <c r="H150" s="87">
        <f t="shared" si="48"/>
        <v>0</v>
      </c>
      <c r="I150" s="312">
        <f t="shared" si="48"/>
        <v>0</v>
      </c>
      <c r="J150" s="129">
        <f t="shared" si="48"/>
        <v>0</v>
      </c>
      <c r="K150" s="73">
        <f t="shared" si="48"/>
        <v>0</v>
      </c>
      <c r="L150" s="93">
        <f t="shared" si="48"/>
        <v>0</v>
      </c>
      <c r="M150" s="231">
        <f t="shared" si="48"/>
        <v>0</v>
      </c>
      <c r="N150" s="73">
        <f t="shared" si="48"/>
        <v>0</v>
      </c>
      <c r="O150" s="87">
        <f t="shared" si="48"/>
        <v>0</v>
      </c>
      <c r="P150" s="311"/>
      <c r="Q150" s="331"/>
    </row>
    <row r="151" spans="1:17" hidden="1" x14ac:dyDescent="0.25">
      <c r="A151" s="29">
        <v>2361</v>
      </c>
      <c r="B151" s="41" t="s">
        <v>146</v>
      </c>
      <c r="C151" s="190">
        <f t="shared" si="35"/>
        <v>0</v>
      </c>
      <c r="D151" s="265"/>
      <c r="E151" s="43"/>
      <c r="F151" s="93">
        <f t="shared" ref="F151:F158" si="49">D151+E151</f>
        <v>0</v>
      </c>
      <c r="G151" s="230"/>
      <c r="H151" s="43"/>
      <c r="I151" s="87">
        <f t="shared" ref="I151:I158" si="50">G151+H151</f>
        <v>0</v>
      </c>
      <c r="J151" s="265"/>
      <c r="K151" s="43"/>
      <c r="L151" s="93">
        <f t="shared" ref="L151:L158" si="51">J151+K151</f>
        <v>0</v>
      </c>
      <c r="M151" s="230"/>
      <c r="N151" s="43"/>
      <c r="O151" s="87">
        <f t="shared" ref="O151:O158" si="52">M151+N151</f>
        <v>0</v>
      </c>
      <c r="P151" s="311"/>
      <c r="Q151" s="331"/>
    </row>
    <row r="152" spans="1:17" ht="24" hidden="1" x14ac:dyDescent="0.25">
      <c r="A152" s="29">
        <v>2362</v>
      </c>
      <c r="B152" s="41" t="s">
        <v>147</v>
      </c>
      <c r="C152" s="190">
        <f t="shared" si="35"/>
        <v>0</v>
      </c>
      <c r="D152" s="265"/>
      <c r="E152" s="43"/>
      <c r="F152" s="93">
        <f t="shared" si="49"/>
        <v>0</v>
      </c>
      <c r="G152" s="230"/>
      <c r="H152" s="43"/>
      <c r="I152" s="87">
        <f t="shared" si="50"/>
        <v>0</v>
      </c>
      <c r="J152" s="265"/>
      <c r="K152" s="43"/>
      <c r="L152" s="93">
        <f t="shared" si="51"/>
        <v>0</v>
      </c>
      <c r="M152" s="230"/>
      <c r="N152" s="43"/>
      <c r="O152" s="87">
        <f t="shared" si="52"/>
        <v>0</v>
      </c>
      <c r="P152" s="311"/>
      <c r="Q152" s="331"/>
    </row>
    <row r="153" spans="1:17" x14ac:dyDescent="0.25">
      <c r="A153" s="29">
        <v>2363</v>
      </c>
      <c r="B153" s="41" t="s">
        <v>148</v>
      </c>
      <c r="C153" s="190">
        <f t="shared" si="35"/>
        <v>1700</v>
      </c>
      <c r="D153" s="265">
        <v>1700</v>
      </c>
      <c r="E153" s="155"/>
      <c r="F153" s="312">
        <f t="shared" si="49"/>
        <v>1700</v>
      </c>
      <c r="G153" s="230"/>
      <c r="H153" s="155"/>
      <c r="I153" s="312">
        <f t="shared" si="50"/>
        <v>0</v>
      </c>
      <c r="J153" s="265"/>
      <c r="K153" s="43"/>
      <c r="L153" s="93">
        <f t="shared" si="51"/>
        <v>0</v>
      </c>
      <c r="M153" s="230"/>
      <c r="N153" s="43"/>
      <c r="O153" s="87">
        <f t="shared" si="52"/>
        <v>0</v>
      </c>
      <c r="P153" s="311"/>
      <c r="Q153" s="331"/>
    </row>
    <row r="154" spans="1:17" hidden="1" x14ac:dyDescent="0.25">
      <c r="A154" s="29">
        <v>2364</v>
      </c>
      <c r="B154" s="41" t="s">
        <v>149</v>
      </c>
      <c r="C154" s="190">
        <f t="shared" si="35"/>
        <v>0</v>
      </c>
      <c r="D154" s="265"/>
      <c r="E154" s="43"/>
      <c r="F154" s="93">
        <f t="shared" si="49"/>
        <v>0</v>
      </c>
      <c r="G154" s="230"/>
      <c r="H154" s="43"/>
      <c r="I154" s="87">
        <f t="shared" si="50"/>
        <v>0</v>
      </c>
      <c r="J154" s="265"/>
      <c r="K154" s="43"/>
      <c r="L154" s="93">
        <f t="shared" si="51"/>
        <v>0</v>
      </c>
      <c r="M154" s="230"/>
      <c r="N154" s="43"/>
      <c r="O154" s="87">
        <f t="shared" si="52"/>
        <v>0</v>
      </c>
      <c r="P154" s="311"/>
      <c r="Q154" s="331"/>
    </row>
    <row r="155" spans="1:17" ht="12.75" hidden="1" customHeight="1" x14ac:dyDescent="0.25">
      <c r="A155" s="29">
        <v>2365</v>
      </c>
      <c r="B155" s="41" t="s">
        <v>150</v>
      </c>
      <c r="C155" s="190">
        <f t="shared" si="35"/>
        <v>0</v>
      </c>
      <c r="D155" s="265"/>
      <c r="E155" s="43"/>
      <c r="F155" s="93">
        <f t="shared" si="49"/>
        <v>0</v>
      </c>
      <c r="G155" s="230"/>
      <c r="H155" s="43"/>
      <c r="I155" s="87">
        <f t="shared" si="50"/>
        <v>0</v>
      </c>
      <c r="J155" s="265"/>
      <c r="K155" s="43"/>
      <c r="L155" s="93">
        <f t="shared" si="51"/>
        <v>0</v>
      </c>
      <c r="M155" s="230"/>
      <c r="N155" s="43"/>
      <c r="O155" s="87">
        <f t="shared" si="52"/>
        <v>0</v>
      </c>
      <c r="P155" s="311"/>
      <c r="Q155" s="331"/>
    </row>
    <row r="156" spans="1:17" ht="36" hidden="1" x14ac:dyDescent="0.25">
      <c r="A156" s="29">
        <v>2366</v>
      </c>
      <c r="B156" s="41" t="s">
        <v>151</v>
      </c>
      <c r="C156" s="190">
        <f t="shared" si="35"/>
        <v>0</v>
      </c>
      <c r="D156" s="265"/>
      <c r="E156" s="43"/>
      <c r="F156" s="93">
        <f t="shared" si="49"/>
        <v>0</v>
      </c>
      <c r="G156" s="230"/>
      <c r="H156" s="43"/>
      <c r="I156" s="87">
        <f t="shared" si="50"/>
        <v>0</v>
      </c>
      <c r="J156" s="265"/>
      <c r="K156" s="43"/>
      <c r="L156" s="93">
        <f t="shared" si="51"/>
        <v>0</v>
      </c>
      <c r="M156" s="230"/>
      <c r="N156" s="43"/>
      <c r="O156" s="87">
        <f t="shared" si="52"/>
        <v>0</v>
      </c>
      <c r="P156" s="311"/>
      <c r="Q156" s="331"/>
    </row>
    <row r="157" spans="1:17" ht="48" hidden="1" x14ac:dyDescent="0.25">
      <c r="A157" s="29">
        <v>2369</v>
      </c>
      <c r="B157" s="41" t="s">
        <v>152</v>
      </c>
      <c r="C157" s="190">
        <f t="shared" si="35"/>
        <v>0</v>
      </c>
      <c r="D157" s="265"/>
      <c r="E157" s="43"/>
      <c r="F157" s="93">
        <f t="shared" si="49"/>
        <v>0</v>
      </c>
      <c r="G157" s="230"/>
      <c r="H157" s="43"/>
      <c r="I157" s="87">
        <f t="shared" si="50"/>
        <v>0</v>
      </c>
      <c r="J157" s="265"/>
      <c r="K157" s="43"/>
      <c r="L157" s="93">
        <f t="shared" si="51"/>
        <v>0</v>
      </c>
      <c r="M157" s="230"/>
      <c r="N157" s="43"/>
      <c r="O157" s="87">
        <f t="shared" si="52"/>
        <v>0</v>
      </c>
      <c r="P157" s="311"/>
      <c r="Q157" s="331"/>
    </row>
    <row r="158" spans="1:17" hidden="1" x14ac:dyDescent="0.25">
      <c r="A158" s="70">
        <v>2370</v>
      </c>
      <c r="B158" s="55" t="s">
        <v>153</v>
      </c>
      <c r="C158" s="195">
        <f t="shared" si="35"/>
        <v>0</v>
      </c>
      <c r="D158" s="262"/>
      <c r="E158" s="74"/>
      <c r="F158" s="172">
        <f t="shared" si="49"/>
        <v>0</v>
      </c>
      <c r="G158" s="232"/>
      <c r="H158" s="74"/>
      <c r="I158" s="153">
        <f t="shared" si="50"/>
        <v>0</v>
      </c>
      <c r="J158" s="262"/>
      <c r="K158" s="74"/>
      <c r="L158" s="172">
        <f t="shared" si="51"/>
        <v>0</v>
      </c>
      <c r="M158" s="232"/>
      <c r="N158" s="74"/>
      <c r="O158" s="153">
        <f t="shared" si="52"/>
        <v>0</v>
      </c>
      <c r="P158" s="313"/>
      <c r="Q158" s="331"/>
    </row>
    <row r="159" spans="1:17" hidden="1" x14ac:dyDescent="0.25">
      <c r="A159" s="70">
        <v>2380</v>
      </c>
      <c r="B159" s="55" t="s">
        <v>154</v>
      </c>
      <c r="C159" s="195">
        <f t="shared" si="35"/>
        <v>0</v>
      </c>
      <c r="D159" s="82">
        <f t="shared" ref="D159:O159" si="53">SUM(D160:D161)</f>
        <v>0</v>
      </c>
      <c r="E159" s="71">
        <f t="shared" si="53"/>
        <v>0</v>
      </c>
      <c r="F159" s="172">
        <f t="shared" si="53"/>
        <v>0</v>
      </c>
      <c r="G159" s="229">
        <f t="shared" si="53"/>
        <v>0</v>
      </c>
      <c r="H159" s="71">
        <f t="shared" si="53"/>
        <v>0</v>
      </c>
      <c r="I159" s="153">
        <f t="shared" si="53"/>
        <v>0</v>
      </c>
      <c r="J159" s="82">
        <f t="shared" si="53"/>
        <v>0</v>
      </c>
      <c r="K159" s="71">
        <f t="shared" si="53"/>
        <v>0</v>
      </c>
      <c r="L159" s="172">
        <f t="shared" si="53"/>
        <v>0</v>
      </c>
      <c r="M159" s="229">
        <f t="shared" si="53"/>
        <v>0</v>
      </c>
      <c r="N159" s="71">
        <f t="shared" si="53"/>
        <v>0</v>
      </c>
      <c r="O159" s="153">
        <f t="shared" si="53"/>
        <v>0</v>
      </c>
      <c r="P159" s="313"/>
      <c r="Q159" s="331"/>
    </row>
    <row r="160" spans="1:17" hidden="1" x14ac:dyDescent="0.25">
      <c r="A160" s="26">
        <v>2381</v>
      </c>
      <c r="B160" s="38" t="s">
        <v>155</v>
      </c>
      <c r="C160" s="189">
        <f t="shared" si="35"/>
        <v>0</v>
      </c>
      <c r="D160" s="264"/>
      <c r="E160" s="40"/>
      <c r="F160" s="175">
        <f>D160+E160</f>
        <v>0</v>
      </c>
      <c r="G160" s="220"/>
      <c r="H160" s="40"/>
      <c r="I160" s="86">
        <f>G160+H160</f>
        <v>0</v>
      </c>
      <c r="J160" s="264"/>
      <c r="K160" s="40"/>
      <c r="L160" s="175">
        <f>J160+K160</f>
        <v>0</v>
      </c>
      <c r="M160" s="220"/>
      <c r="N160" s="40"/>
      <c r="O160" s="86">
        <f>M160+N160</f>
        <v>0</v>
      </c>
      <c r="P160" s="310"/>
      <c r="Q160" s="331"/>
    </row>
    <row r="161" spans="1:17" ht="24" hidden="1" x14ac:dyDescent="0.25">
      <c r="A161" s="29">
        <v>2389</v>
      </c>
      <c r="B161" s="41" t="s">
        <v>156</v>
      </c>
      <c r="C161" s="190">
        <f t="shared" si="35"/>
        <v>0</v>
      </c>
      <c r="D161" s="265"/>
      <c r="E161" s="43"/>
      <c r="F161" s="93">
        <f>D161+E161</f>
        <v>0</v>
      </c>
      <c r="G161" s="230"/>
      <c r="H161" s="43"/>
      <c r="I161" s="87">
        <f>G161+H161</f>
        <v>0</v>
      </c>
      <c r="J161" s="265"/>
      <c r="K161" s="43"/>
      <c r="L161" s="93">
        <f>J161+K161</f>
        <v>0</v>
      </c>
      <c r="M161" s="230"/>
      <c r="N161" s="43"/>
      <c r="O161" s="87">
        <f>M161+N161</f>
        <v>0</v>
      </c>
      <c r="P161" s="311"/>
      <c r="Q161" s="331"/>
    </row>
    <row r="162" spans="1:17" x14ac:dyDescent="0.25">
      <c r="A162" s="70">
        <v>2390</v>
      </c>
      <c r="B162" s="55" t="s">
        <v>157</v>
      </c>
      <c r="C162" s="195">
        <f t="shared" si="35"/>
        <v>142</v>
      </c>
      <c r="D162" s="262">
        <v>142</v>
      </c>
      <c r="E162" s="156"/>
      <c r="F162" s="309">
        <f>D162+E162</f>
        <v>142</v>
      </c>
      <c r="G162" s="232"/>
      <c r="H162" s="156"/>
      <c r="I162" s="309">
        <f>G162+H162</f>
        <v>0</v>
      </c>
      <c r="J162" s="262"/>
      <c r="K162" s="74"/>
      <c r="L162" s="172">
        <f>J162+K162</f>
        <v>0</v>
      </c>
      <c r="M162" s="232"/>
      <c r="N162" s="74"/>
      <c r="O162" s="153">
        <f>M162+N162</f>
        <v>0</v>
      </c>
      <c r="P162" s="313"/>
      <c r="Q162" s="331"/>
    </row>
    <row r="163" spans="1:17" hidden="1" x14ac:dyDescent="0.25">
      <c r="A163" s="34">
        <v>2400</v>
      </c>
      <c r="B163" s="69" t="s">
        <v>158</v>
      </c>
      <c r="C163" s="188">
        <f t="shared" si="35"/>
        <v>0</v>
      </c>
      <c r="D163" s="249"/>
      <c r="E163" s="76"/>
      <c r="F163" s="174">
        <f>D163+E163</f>
        <v>0</v>
      </c>
      <c r="G163" s="234"/>
      <c r="H163" s="76"/>
      <c r="I163" s="120">
        <f>G163+H163</f>
        <v>0</v>
      </c>
      <c r="J163" s="249"/>
      <c r="K163" s="76"/>
      <c r="L163" s="174">
        <f>J163+K163</f>
        <v>0</v>
      </c>
      <c r="M163" s="234"/>
      <c r="N163" s="76"/>
      <c r="O163" s="120">
        <f>M163+N163</f>
        <v>0</v>
      </c>
      <c r="P163" s="317"/>
      <c r="Q163" s="331"/>
    </row>
    <row r="164" spans="1:17" ht="24" hidden="1" x14ac:dyDescent="0.25">
      <c r="A164" s="34">
        <v>2500</v>
      </c>
      <c r="B164" s="69" t="s">
        <v>159</v>
      </c>
      <c r="C164" s="188">
        <f t="shared" si="35"/>
        <v>0</v>
      </c>
      <c r="D164" s="127">
        <f t="shared" ref="D164:O164" si="54">SUM(D165,D170)</f>
        <v>0</v>
      </c>
      <c r="E164" s="36">
        <f t="shared" si="54"/>
        <v>0</v>
      </c>
      <c r="F164" s="174">
        <f t="shared" si="54"/>
        <v>0</v>
      </c>
      <c r="G164" s="228">
        <f t="shared" si="54"/>
        <v>0</v>
      </c>
      <c r="H164" s="36">
        <f t="shared" si="54"/>
        <v>0</v>
      </c>
      <c r="I164" s="120">
        <f t="shared" si="54"/>
        <v>0</v>
      </c>
      <c r="J164" s="127">
        <f t="shared" si="54"/>
        <v>0</v>
      </c>
      <c r="K164" s="36">
        <f t="shared" si="54"/>
        <v>0</v>
      </c>
      <c r="L164" s="174">
        <f t="shared" si="54"/>
        <v>0</v>
      </c>
      <c r="M164" s="228">
        <f t="shared" si="54"/>
        <v>0</v>
      </c>
      <c r="N164" s="36">
        <f t="shared" si="54"/>
        <v>0</v>
      </c>
      <c r="O164" s="120">
        <f t="shared" si="54"/>
        <v>0</v>
      </c>
      <c r="P164" s="440"/>
      <c r="Q164" s="331"/>
    </row>
    <row r="165" spans="1:17" ht="16.5" hidden="1" customHeight="1" x14ac:dyDescent="0.25">
      <c r="A165" s="874">
        <v>2510</v>
      </c>
      <c r="B165" s="38" t="s">
        <v>160</v>
      </c>
      <c r="C165" s="189">
        <f t="shared" si="35"/>
        <v>0</v>
      </c>
      <c r="D165" s="128">
        <f t="shared" ref="D165:O165" si="55">SUM(D166:D169)</f>
        <v>0</v>
      </c>
      <c r="E165" s="75">
        <f t="shared" si="55"/>
        <v>0</v>
      </c>
      <c r="F165" s="175">
        <f t="shared" si="55"/>
        <v>0</v>
      </c>
      <c r="G165" s="233">
        <f t="shared" si="55"/>
        <v>0</v>
      </c>
      <c r="H165" s="75">
        <f t="shared" si="55"/>
        <v>0</v>
      </c>
      <c r="I165" s="86">
        <f t="shared" si="55"/>
        <v>0</v>
      </c>
      <c r="J165" s="128">
        <f t="shared" si="55"/>
        <v>0</v>
      </c>
      <c r="K165" s="75">
        <f t="shared" si="55"/>
        <v>0</v>
      </c>
      <c r="L165" s="175">
        <f t="shared" si="55"/>
        <v>0</v>
      </c>
      <c r="M165" s="233">
        <f t="shared" si="55"/>
        <v>0</v>
      </c>
      <c r="N165" s="75">
        <f t="shared" si="55"/>
        <v>0</v>
      </c>
      <c r="O165" s="158">
        <f t="shared" si="55"/>
        <v>0</v>
      </c>
      <c r="P165" s="323"/>
      <c r="Q165" s="331"/>
    </row>
    <row r="166" spans="1:17" ht="24" hidden="1" x14ac:dyDescent="0.25">
      <c r="A166" s="30">
        <v>2512</v>
      </c>
      <c r="B166" s="41" t="s">
        <v>161</v>
      </c>
      <c r="C166" s="190">
        <f t="shared" si="35"/>
        <v>0</v>
      </c>
      <c r="D166" s="265"/>
      <c r="E166" s="43"/>
      <c r="F166" s="93">
        <f t="shared" ref="F166:F171" si="56">D166+E166</f>
        <v>0</v>
      </c>
      <c r="G166" s="230"/>
      <c r="H166" s="43"/>
      <c r="I166" s="87">
        <f t="shared" ref="I166:I171" si="57">G166+H166</f>
        <v>0</v>
      </c>
      <c r="J166" s="265"/>
      <c r="K166" s="43"/>
      <c r="L166" s="93">
        <f t="shared" ref="L166:L171" si="58">J166+K166</f>
        <v>0</v>
      </c>
      <c r="M166" s="230"/>
      <c r="N166" s="43"/>
      <c r="O166" s="87">
        <f t="shared" ref="O166:O171" si="59">M166+N166</f>
        <v>0</v>
      </c>
      <c r="P166" s="311"/>
      <c r="Q166" s="331"/>
    </row>
    <row r="167" spans="1:17" ht="36" hidden="1" x14ac:dyDescent="0.25">
      <c r="A167" s="30">
        <v>2513</v>
      </c>
      <c r="B167" s="41" t="s">
        <v>162</v>
      </c>
      <c r="C167" s="190">
        <f t="shared" si="35"/>
        <v>0</v>
      </c>
      <c r="D167" s="265"/>
      <c r="E167" s="43"/>
      <c r="F167" s="93">
        <f t="shared" si="56"/>
        <v>0</v>
      </c>
      <c r="G167" s="230"/>
      <c r="H167" s="43"/>
      <c r="I167" s="87">
        <f t="shared" si="57"/>
        <v>0</v>
      </c>
      <c r="J167" s="265"/>
      <c r="K167" s="43"/>
      <c r="L167" s="93">
        <f t="shared" si="58"/>
        <v>0</v>
      </c>
      <c r="M167" s="230"/>
      <c r="N167" s="43"/>
      <c r="O167" s="87">
        <f t="shared" si="59"/>
        <v>0</v>
      </c>
      <c r="P167" s="311"/>
      <c r="Q167" s="331"/>
    </row>
    <row r="168" spans="1:17" ht="24" hidden="1" x14ac:dyDescent="0.25">
      <c r="A168" s="30">
        <v>2515</v>
      </c>
      <c r="B168" s="41" t="s">
        <v>163</v>
      </c>
      <c r="C168" s="190">
        <f t="shared" si="35"/>
        <v>0</v>
      </c>
      <c r="D168" s="265"/>
      <c r="E168" s="43"/>
      <c r="F168" s="93">
        <f t="shared" si="56"/>
        <v>0</v>
      </c>
      <c r="G168" s="230"/>
      <c r="H168" s="43"/>
      <c r="I168" s="87">
        <f t="shared" si="57"/>
        <v>0</v>
      </c>
      <c r="J168" s="265"/>
      <c r="K168" s="43"/>
      <c r="L168" s="93">
        <f t="shared" si="58"/>
        <v>0</v>
      </c>
      <c r="M168" s="230"/>
      <c r="N168" s="43"/>
      <c r="O168" s="87">
        <f t="shared" si="59"/>
        <v>0</v>
      </c>
      <c r="P168" s="311"/>
      <c r="Q168" s="331"/>
    </row>
    <row r="169" spans="1:17" ht="24" hidden="1" x14ac:dyDescent="0.25">
      <c r="A169" s="30">
        <v>2519</v>
      </c>
      <c r="B169" s="41" t="s">
        <v>164</v>
      </c>
      <c r="C169" s="190">
        <f t="shared" si="35"/>
        <v>0</v>
      </c>
      <c r="D169" s="265"/>
      <c r="E169" s="43"/>
      <c r="F169" s="93">
        <f t="shared" si="56"/>
        <v>0</v>
      </c>
      <c r="G169" s="230"/>
      <c r="H169" s="43"/>
      <c r="I169" s="87">
        <f t="shared" si="57"/>
        <v>0</v>
      </c>
      <c r="J169" s="265"/>
      <c r="K169" s="43"/>
      <c r="L169" s="93">
        <f t="shared" si="58"/>
        <v>0</v>
      </c>
      <c r="M169" s="230"/>
      <c r="N169" s="43"/>
      <c r="O169" s="87">
        <f t="shared" si="59"/>
        <v>0</v>
      </c>
      <c r="P169" s="311"/>
      <c r="Q169" s="331"/>
    </row>
    <row r="170" spans="1:17" hidden="1" x14ac:dyDescent="0.25">
      <c r="A170" s="72">
        <v>2520</v>
      </c>
      <c r="B170" s="41" t="s">
        <v>165</v>
      </c>
      <c r="C170" s="190">
        <f t="shared" si="35"/>
        <v>0</v>
      </c>
      <c r="D170" s="265"/>
      <c r="E170" s="43"/>
      <c r="F170" s="93">
        <f t="shared" si="56"/>
        <v>0</v>
      </c>
      <c r="G170" s="230"/>
      <c r="H170" s="43"/>
      <c r="I170" s="87">
        <f t="shared" si="57"/>
        <v>0</v>
      </c>
      <c r="J170" s="265"/>
      <c r="K170" s="43"/>
      <c r="L170" s="93">
        <f t="shared" si="58"/>
        <v>0</v>
      </c>
      <c r="M170" s="230"/>
      <c r="N170" s="43"/>
      <c r="O170" s="87">
        <f t="shared" si="59"/>
        <v>0</v>
      </c>
      <c r="P170" s="311"/>
      <c r="Q170" s="331"/>
    </row>
    <row r="171" spans="1:17" s="77" customFormat="1" ht="36" hidden="1" x14ac:dyDescent="0.25">
      <c r="A171" s="17">
        <v>2800</v>
      </c>
      <c r="B171" s="38" t="s">
        <v>166</v>
      </c>
      <c r="C171" s="189">
        <f t="shared" si="35"/>
        <v>0</v>
      </c>
      <c r="D171" s="264"/>
      <c r="E171" s="40"/>
      <c r="F171" s="407">
        <f t="shared" si="56"/>
        <v>0</v>
      </c>
      <c r="G171" s="212"/>
      <c r="H171" s="28"/>
      <c r="I171" s="408">
        <f t="shared" si="57"/>
        <v>0</v>
      </c>
      <c r="J171" s="245"/>
      <c r="K171" s="28"/>
      <c r="L171" s="407">
        <f t="shared" si="58"/>
        <v>0</v>
      </c>
      <c r="M171" s="212"/>
      <c r="N171" s="28"/>
      <c r="O171" s="408">
        <f t="shared" si="59"/>
        <v>0</v>
      </c>
      <c r="P171" s="293"/>
      <c r="Q171" s="341"/>
    </row>
    <row r="172" spans="1:17" hidden="1" x14ac:dyDescent="0.25">
      <c r="A172" s="67">
        <v>3000</v>
      </c>
      <c r="B172" s="67" t="s">
        <v>167</v>
      </c>
      <c r="C172" s="200">
        <f t="shared" si="35"/>
        <v>0</v>
      </c>
      <c r="D172" s="134">
        <f t="shared" ref="D172:O172" si="60">SUM(D173,D183)</f>
        <v>0</v>
      </c>
      <c r="E172" s="68">
        <f t="shared" si="60"/>
        <v>0</v>
      </c>
      <c r="F172" s="170">
        <f t="shared" si="60"/>
        <v>0</v>
      </c>
      <c r="G172" s="227">
        <f t="shared" si="60"/>
        <v>0</v>
      </c>
      <c r="H172" s="68">
        <f t="shared" si="60"/>
        <v>0</v>
      </c>
      <c r="I172" s="122">
        <f t="shared" si="60"/>
        <v>0</v>
      </c>
      <c r="J172" s="134">
        <f t="shared" si="60"/>
        <v>0</v>
      </c>
      <c r="K172" s="68">
        <f t="shared" si="60"/>
        <v>0</v>
      </c>
      <c r="L172" s="170">
        <f t="shared" si="60"/>
        <v>0</v>
      </c>
      <c r="M172" s="227">
        <f t="shared" si="60"/>
        <v>0</v>
      </c>
      <c r="N172" s="68">
        <f t="shared" si="60"/>
        <v>0</v>
      </c>
      <c r="O172" s="122">
        <f t="shared" si="60"/>
        <v>0</v>
      </c>
      <c r="P172" s="439"/>
      <c r="Q172" s="331"/>
    </row>
    <row r="173" spans="1:17" ht="24" hidden="1" x14ac:dyDescent="0.25">
      <c r="A173" s="34">
        <v>3200</v>
      </c>
      <c r="B173" s="78" t="s">
        <v>168</v>
      </c>
      <c r="C173" s="188">
        <f t="shared" si="35"/>
        <v>0</v>
      </c>
      <c r="D173" s="127">
        <f t="shared" ref="D173:O173" si="61">SUM(D174,D178)</f>
        <v>0</v>
      </c>
      <c r="E173" s="36">
        <f t="shared" si="61"/>
        <v>0</v>
      </c>
      <c r="F173" s="174">
        <f t="shared" si="61"/>
        <v>0</v>
      </c>
      <c r="G173" s="228">
        <f t="shared" si="61"/>
        <v>0</v>
      </c>
      <c r="H173" s="36">
        <f t="shared" si="61"/>
        <v>0</v>
      </c>
      <c r="I173" s="120">
        <f t="shared" si="61"/>
        <v>0</v>
      </c>
      <c r="J173" s="127">
        <f t="shared" si="61"/>
        <v>0</v>
      </c>
      <c r="K173" s="36">
        <f t="shared" si="61"/>
        <v>0</v>
      </c>
      <c r="L173" s="174">
        <f t="shared" si="61"/>
        <v>0</v>
      </c>
      <c r="M173" s="228">
        <f t="shared" si="61"/>
        <v>0</v>
      </c>
      <c r="N173" s="36">
        <f t="shared" si="61"/>
        <v>0</v>
      </c>
      <c r="O173" s="121">
        <f t="shared" si="61"/>
        <v>0</v>
      </c>
      <c r="P173" s="440"/>
      <c r="Q173" s="331"/>
    </row>
    <row r="174" spans="1:17" ht="36" hidden="1" x14ac:dyDescent="0.25">
      <c r="A174" s="874">
        <v>3260</v>
      </c>
      <c r="B174" s="38" t="s">
        <v>169</v>
      </c>
      <c r="C174" s="189">
        <f t="shared" si="35"/>
        <v>0</v>
      </c>
      <c r="D174" s="128">
        <f t="shared" ref="D174:O174" si="62">SUM(D175:D177)</f>
        <v>0</v>
      </c>
      <c r="E174" s="75">
        <f t="shared" si="62"/>
        <v>0</v>
      </c>
      <c r="F174" s="175">
        <f t="shared" si="62"/>
        <v>0</v>
      </c>
      <c r="G174" s="233">
        <f t="shared" si="62"/>
        <v>0</v>
      </c>
      <c r="H174" s="75">
        <f t="shared" si="62"/>
        <v>0</v>
      </c>
      <c r="I174" s="86">
        <f t="shared" si="62"/>
        <v>0</v>
      </c>
      <c r="J174" s="128">
        <f t="shared" si="62"/>
        <v>0</v>
      </c>
      <c r="K174" s="75">
        <f t="shared" si="62"/>
        <v>0</v>
      </c>
      <c r="L174" s="175">
        <f t="shared" si="62"/>
        <v>0</v>
      </c>
      <c r="M174" s="233">
        <f t="shared" si="62"/>
        <v>0</v>
      </c>
      <c r="N174" s="75">
        <f t="shared" si="62"/>
        <v>0</v>
      </c>
      <c r="O174" s="86">
        <f t="shared" si="62"/>
        <v>0</v>
      </c>
      <c r="P174" s="310"/>
      <c r="Q174" s="331"/>
    </row>
    <row r="175" spans="1:17" ht="24" hidden="1" x14ac:dyDescent="0.25">
      <c r="A175" s="30">
        <v>3261</v>
      </c>
      <c r="B175" s="41" t="s">
        <v>170</v>
      </c>
      <c r="C175" s="190">
        <f t="shared" si="35"/>
        <v>0</v>
      </c>
      <c r="D175" s="265"/>
      <c r="E175" s="43"/>
      <c r="F175" s="93">
        <f>D175+E175</f>
        <v>0</v>
      </c>
      <c r="G175" s="230"/>
      <c r="H175" s="43"/>
      <c r="I175" s="87">
        <f>G175+H175</f>
        <v>0</v>
      </c>
      <c r="J175" s="265"/>
      <c r="K175" s="43"/>
      <c r="L175" s="93">
        <f>J175+K175</f>
        <v>0</v>
      </c>
      <c r="M175" s="230"/>
      <c r="N175" s="43"/>
      <c r="O175" s="87">
        <f>M175+N175</f>
        <v>0</v>
      </c>
      <c r="P175" s="311"/>
      <c r="Q175" s="331"/>
    </row>
    <row r="176" spans="1:17" ht="36" hidden="1" x14ac:dyDescent="0.25">
      <c r="A176" s="30">
        <v>3262</v>
      </c>
      <c r="B176" s="41" t="s">
        <v>171</v>
      </c>
      <c r="C176" s="190">
        <f t="shared" si="35"/>
        <v>0</v>
      </c>
      <c r="D176" s="265"/>
      <c r="E176" s="43"/>
      <c r="F176" s="93">
        <f>D176+E176</f>
        <v>0</v>
      </c>
      <c r="G176" s="230"/>
      <c r="H176" s="43"/>
      <c r="I176" s="87">
        <f>G176+H176</f>
        <v>0</v>
      </c>
      <c r="J176" s="265"/>
      <c r="K176" s="43"/>
      <c r="L176" s="93">
        <f>J176+K176</f>
        <v>0</v>
      </c>
      <c r="M176" s="230"/>
      <c r="N176" s="43"/>
      <c r="O176" s="87">
        <f>M176+N176</f>
        <v>0</v>
      </c>
      <c r="P176" s="311"/>
      <c r="Q176" s="331"/>
    </row>
    <row r="177" spans="1:17" ht="24" hidden="1" x14ac:dyDescent="0.25">
      <c r="A177" s="30">
        <v>3263</v>
      </c>
      <c r="B177" s="41" t="s">
        <v>172</v>
      </c>
      <c r="C177" s="190">
        <f t="shared" ref="C177:C240" si="63">SUM(F177,I177,L177,O177)</f>
        <v>0</v>
      </c>
      <c r="D177" s="265"/>
      <c r="E177" s="43"/>
      <c r="F177" s="93">
        <f>D177+E177</f>
        <v>0</v>
      </c>
      <c r="G177" s="230"/>
      <c r="H177" s="43"/>
      <c r="I177" s="87">
        <f>G177+H177</f>
        <v>0</v>
      </c>
      <c r="J177" s="265"/>
      <c r="K177" s="43"/>
      <c r="L177" s="93">
        <f>J177+K177</f>
        <v>0</v>
      </c>
      <c r="M177" s="230"/>
      <c r="N177" s="43"/>
      <c r="O177" s="87">
        <f>M177+N177</f>
        <v>0</v>
      </c>
      <c r="P177" s="311"/>
      <c r="Q177" s="331"/>
    </row>
    <row r="178" spans="1:17" ht="84" hidden="1" x14ac:dyDescent="0.25">
      <c r="A178" s="874">
        <v>3290</v>
      </c>
      <c r="B178" s="38" t="s">
        <v>300</v>
      </c>
      <c r="C178" s="201">
        <f t="shared" si="63"/>
        <v>0</v>
      </c>
      <c r="D178" s="128">
        <f t="shared" ref="D178:O178" si="64">SUM(D179:D182)</f>
        <v>0</v>
      </c>
      <c r="E178" s="75">
        <f t="shared" si="64"/>
        <v>0</v>
      </c>
      <c r="F178" s="175">
        <f t="shared" si="64"/>
        <v>0</v>
      </c>
      <c r="G178" s="233">
        <f t="shared" si="64"/>
        <v>0</v>
      </c>
      <c r="H178" s="75">
        <f t="shared" si="64"/>
        <v>0</v>
      </c>
      <c r="I178" s="86">
        <f t="shared" si="64"/>
        <v>0</v>
      </c>
      <c r="J178" s="128">
        <f t="shared" si="64"/>
        <v>0</v>
      </c>
      <c r="K178" s="75">
        <f t="shared" si="64"/>
        <v>0</v>
      </c>
      <c r="L178" s="175">
        <f t="shared" si="64"/>
        <v>0</v>
      </c>
      <c r="M178" s="233">
        <f t="shared" si="64"/>
        <v>0</v>
      </c>
      <c r="N178" s="75">
        <f t="shared" si="64"/>
        <v>0</v>
      </c>
      <c r="O178" s="159">
        <f t="shared" si="64"/>
        <v>0</v>
      </c>
      <c r="P178" s="320"/>
      <c r="Q178" s="331"/>
    </row>
    <row r="179" spans="1:17" ht="60" hidden="1" x14ac:dyDescent="0.25">
      <c r="A179" s="30">
        <v>3291</v>
      </c>
      <c r="B179" s="41" t="s">
        <v>173</v>
      </c>
      <c r="C179" s="190">
        <f t="shared" si="63"/>
        <v>0</v>
      </c>
      <c r="D179" s="265"/>
      <c r="E179" s="43"/>
      <c r="F179" s="93">
        <f>D179+E179</f>
        <v>0</v>
      </c>
      <c r="G179" s="230"/>
      <c r="H179" s="43"/>
      <c r="I179" s="87">
        <f>G179+H179</f>
        <v>0</v>
      </c>
      <c r="J179" s="265"/>
      <c r="K179" s="43"/>
      <c r="L179" s="93">
        <f>J179+K179</f>
        <v>0</v>
      </c>
      <c r="M179" s="230"/>
      <c r="N179" s="43"/>
      <c r="O179" s="87">
        <f>M179+N179</f>
        <v>0</v>
      </c>
      <c r="P179" s="311"/>
      <c r="Q179" s="331"/>
    </row>
    <row r="180" spans="1:17" ht="72" hidden="1" x14ac:dyDescent="0.25">
      <c r="A180" s="30">
        <v>3292</v>
      </c>
      <c r="B180" s="41" t="s">
        <v>174</v>
      </c>
      <c r="C180" s="190">
        <f t="shared" si="63"/>
        <v>0</v>
      </c>
      <c r="D180" s="265"/>
      <c r="E180" s="43"/>
      <c r="F180" s="93">
        <f>D180+E180</f>
        <v>0</v>
      </c>
      <c r="G180" s="230"/>
      <c r="H180" s="43"/>
      <c r="I180" s="87">
        <f>G180+H180</f>
        <v>0</v>
      </c>
      <c r="J180" s="265"/>
      <c r="K180" s="43"/>
      <c r="L180" s="93">
        <f>J180+K180</f>
        <v>0</v>
      </c>
      <c r="M180" s="230"/>
      <c r="N180" s="43"/>
      <c r="O180" s="87">
        <f>M180+N180</f>
        <v>0</v>
      </c>
      <c r="P180" s="311"/>
      <c r="Q180" s="331"/>
    </row>
    <row r="181" spans="1:17" ht="60" hidden="1" x14ac:dyDescent="0.25">
      <c r="A181" s="30">
        <v>3293</v>
      </c>
      <c r="B181" s="41" t="s">
        <v>175</v>
      </c>
      <c r="C181" s="190">
        <f t="shared" si="63"/>
        <v>0</v>
      </c>
      <c r="D181" s="265"/>
      <c r="E181" s="43"/>
      <c r="F181" s="93">
        <f>D181+E181</f>
        <v>0</v>
      </c>
      <c r="G181" s="230"/>
      <c r="H181" s="43"/>
      <c r="I181" s="87">
        <f>G181+H181</f>
        <v>0</v>
      </c>
      <c r="J181" s="265"/>
      <c r="K181" s="43"/>
      <c r="L181" s="93">
        <f>J181+K181</f>
        <v>0</v>
      </c>
      <c r="M181" s="230"/>
      <c r="N181" s="43"/>
      <c r="O181" s="87">
        <f>M181+N181</f>
        <v>0</v>
      </c>
      <c r="P181" s="311"/>
      <c r="Q181" s="331"/>
    </row>
    <row r="182" spans="1:17" ht="60" hidden="1" x14ac:dyDescent="0.25">
      <c r="A182" s="79">
        <v>3294</v>
      </c>
      <c r="B182" s="41" t="s">
        <v>176</v>
      </c>
      <c r="C182" s="201">
        <f t="shared" si="63"/>
        <v>0</v>
      </c>
      <c r="D182" s="266"/>
      <c r="E182" s="80"/>
      <c r="F182" s="443">
        <f>D182+E182</f>
        <v>0</v>
      </c>
      <c r="G182" s="235"/>
      <c r="H182" s="80"/>
      <c r="I182" s="159">
        <f>G182+H182</f>
        <v>0</v>
      </c>
      <c r="J182" s="266"/>
      <c r="K182" s="80"/>
      <c r="L182" s="443">
        <f>J182+K182</f>
        <v>0</v>
      </c>
      <c r="M182" s="235"/>
      <c r="N182" s="80"/>
      <c r="O182" s="159">
        <f>M182+N182</f>
        <v>0</v>
      </c>
      <c r="P182" s="320"/>
      <c r="Q182" s="331"/>
    </row>
    <row r="183" spans="1:17" ht="48" hidden="1" x14ac:dyDescent="0.25">
      <c r="A183" s="49">
        <v>3300</v>
      </c>
      <c r="B183" s="78" t="s">
        <v>177</v>
      </c>
      <c r="C183" s="202">
        <f t="shared" si="63"/>
        <v>0</v>
      </c>
      <c r="D183" s="135">
        <f t="shared" ref="D183:O183" si="65">SUM(D184:D185)</f>
        <v>0</v>
      </c>
      <c r="E183" s="81">
        <f t="shared" si="65"/>
        <v>0</v>
      </c>
      <c r="F183" s="171">
        <f t="shared" si="65"/>
        <v>0</v>
      </c>
      <c r="G183" s="236">
        <f t="shared" si="65"/>
        <v>0</v>
      </c>
      <c r="H183" s="81">
        <f t="shared" si="65"/>
        <v>0</v>
      </c>
      <c r="I183" s="121">
        <f t="shared" si="65"/>
        <v>0</v>
      </c>
      <c r="J183" s="135">
        <f t="shared" si="65"/>
        <v>0</v>
      </c>
      <c r="K183" s="81">
        <f t="shared" si="65"/>
        <v>0</v>
      </c>
      <c r="L183" s="171">
        <f t="shared" si="65"/>
        <v>0</v>
      </c>
      <c r="M183" s="236">
        <f t="shared" si="65"/>
        <v>0</v>
      </c>
      <c r="N183" s="81">
        <f t="shared" si="65"/>
        <v>0</v>
      </c>
      <c r="O183" s="121">
        <f t="shared" si="65"/>
        <v>0</v>
      </c>
      <c r="P183" s="440"/>
      <c r="Q183" s="331"/>
    </row>
    <row r="184" spans="1:17" ht="48" hidden="1" x14ac:dyDescent="0.25">
      <c r="A184" s="54">
        <v>3310</v>
      </c>
      <c r="B184" s="55" t="s">
        <v>178</v>
      </c>
      <c r="C184" s="195">
        <f t="shared" si="63"/>
        <v>0</v>
      </c>
      <c r="D184" s="262"/>
      <c r="E184" s="74"/>
      <c r="F184" s="172">
        <f>D184+E184</f>
        <v>0</v>
      </c>
      <c r="G184" s="232"/>
      <c r="H184" s="74"/>
      <c r="I184" s="153">
        <f>G184+H184</f>
        <v>0</v>
      </c>
      <c r="J184" s="262"/>
      <c r="K184" s="74"/>
      <c r="L184" s="172">
        <f>J184+K184</f>
        <v>0</v>
      </c>
      <c r="M184" s="232"/>
      <c r="N184" s="74"/>
      <c r="O184" s="153">
        <f>M184+N184</f>
        <v>0</v>
      </c>
      <c r="P184" s="313"/>
      <c r="Q184" s="331"/>
    </row>
    <row r="185" spans="1:17" ht="48" hidden="1" x14ac:dyDescent="0.25">
      <c r="A185" s="27">
        <v>3320</v>
      </c>
      <c r="B185" s="38" t="s">
        <v>179</v>
      </c>
      <c r="C185" s="189">
        <f t="shared" si="63"/>
        <v>0</v>
      </c>
      <c r="D185" s="264"/>
      <c r="E185" s="40"/>
      <c r="F185" s="175">
        <f>D185+E185</f>
        <v>0</v>
      </c>
      <c r="G185" s="220"/>
      <c r="H185" s="40"/>
      <c r="I185" s="86">
        <f>G185+H185</f>
        <v>0</v>
      </c>
      <c r="J185" s="264"/>
      <c r="K185" s="40"/>
      <c r="L185" s="175">
        <f>J185+K185</f>
        <v>0</v>
      </c>
      <c r="M185" s="220"/>
      <c r="N185" s="40"/>
      <c r="O185" s="86">
        <f>M185+N185</f>
        <v>0</v>
      </c>
      <c r="P185" s="310"/>
      <c r="Q185" s="331"/>
    </row>
    <row r="186" spans="1:17" hidden="1" x14ac:dyDescent="0.25">
      <c r="A186" s="83">
        <v>4000</v>
      </c>
      <c r="B186" s="67" t="s">
        <v>180</v>
      </c>
      <c r="C186" s="200">
        <f t="shared" si="63"/>
        <v>0</v>
      </c>
      <c r="D186" s="134">
        <f t="shared" ref="D186:O186" si="66">SUM(D187,D190)</f>
        <v>0</v>
      </c>
      <c r="E186" s="68">
        <f t="shared" si="66"/>
        <v>0</v>
      </c>
      <c r="F186" s="170">
        <f t="shared" si="66"/>
        <v>0</v>
      </c>
      <c r="G186" s="227">
        <f t="shared" si="66"/>
        <v>0</v>
      </c>
      <c r="H186" s="68">
        <f t="shared" si="66"/>
        <v>0</v>
      </c>
      <c r="I186" s="122">
        <f t="shared" si="66"/>
        <v>0</v>
      </c>
      <c r="J186" s="134">
        <f t="shared" si="66"/>
        <v>0</v>
      </c>
      <c r="K186" s="68">
        <f t="shared" si="66"/>
        <v>0</v>
      </c>
      <c r="L186" s="170">
        <f t="shared" si="66"/>
        <v>0</v>
      </c>
      <c r="M186" s="227">
        <f t="shared" si="66"/>
        <v>0</v>
      </c>
      <c r="N186" s="68">
        <f t="shared" si="66"/>
        <v>0</v>
      </c>
      <c r="O186" s="122">
        <f t="shared" si="66"/>
        <v>0</v>
      </c>
      <c r="P186" s="439"/>
      <c r="Q186" s="331"/>
    </row>
    <row r="187" spans="1:17" ht="24" hidden="1" x14ac:dyDescent="0.25">
      <c r="A187" s="84">
        <v>4200</v>
      </c>
      <c r="B187" s="69" t="s">
        <v>181</v>
      </c>
      <c r="C187" s="188">
        <f t="shared" si="63"/>
        <v>0</v>
      </c>
      <c r="D187" s="127">
        <f t="shared" ref="D187:O187" si="67">SUM(D188,D189)</f>
        <v>0</v>
      </c>
      <c r="E187" s="36">
        <f t="shared" si="67"/>
        <v>0</v>
      </c>
      <c r="F187" s="174">
        <f t="shared" si="67"/>
        <v>0</v>
      </c>
      <c r="G187" s="228">
        <f t="shared" si="67"/>
        <v>0</v>
      </c>
      <c r="H187" s="36">
        <f t="shared" si="67"/>
        <v>0</v>
      </c>
      <c r="I187" s="120">
        <f t="shared" si="67"/>
        <v>0</v>
      </c>
      <c r="J187" s="127">
        <f t="shared" si="67"/>
        <v>0</v>
      </c>
      <c r="K187" s="36">
        <f t="shared" si="67"/>
        <v>0</v>
      </c>
      <c r="L187" s="174">
        <f t="shared" si="67"/>
        <v>0</v>
      </c>
      <c r="M187" s="228">
        <f t="shared" si="67"/>
        <v>0</v>
      </c>
      <c r="N187" s="36">
        <f t="shared" si="67"/>
        <v>0</v>
      </c>
      <c r="O187" s="120">
        <f t="shared" si="67"/>
        <v>0</v>
      </c>
      <c r="P187" s="317"/>
      <c r="Q187" s="331"/>
    </row>
    <row r="188" spans="1:17" ht="36" hidden="1" x14ac:dyDescent="0.25">
      <c r="A188" s="874">
        <v>4240</v>
      </c>
      <c r="B188" s="38" t="s">
        <v>182</v>
      </c>
      <c r="C188" s="189">
        <f t="shared" si="63"/>
        <v>0</v>
      </c>
      <c r="D188" s="264"/>
      <c r="E188" s="40"/>
      <c r="F188" s="175">
        <f>D188+E188</f>
        <v>0</v>
      </c>
      <c r="G188" s="220"/>
      <c r="H188" s="40"/>
      <c r="I188" s="86">
        <f>G188+H188</f>
        <v>0</v>
      </c>
      <c r="J188" s="264"/>
      <c r="K188" s="40"/>
      <c r="L188" s="175">
        <f>J188+K188</f>
        <v>0</v>
      </c>
      <c r="M188" s="220"/>
      <c r="N188" s="40"/>
      <c r="O188" s="86">
        <f>M188+N188</f>
        <v>0</v>
      </c>
      <c r="P188" s="310"/>
      <c r="Q188" s="331"/>
    </row>
    <row r="189" spans="1:17" ht="24" hidden="1" x14ac:dyDescent="0.25">
      <c r="A189" s="72">
        <v>4250</v>
      </c>
      <c r="B189" s="41" t="s">
        <v>183</v>
      </c>
      <c r="C189" s="190">
        <f t="shared" si="63"/>
        <v>0</v>
      </c>
      <c r="D189" s="265"/>
      <c r="E189" s="43"/>
      <c r="F189" s="93">
        <f>D189+E189</f>
        <v>0</v>
      </c>
      <c r="G189" s="230"/>
      <c r="H189" s="43"/>
      <c r="I189" s="87">
        <f>G189+H189</f>
        <v>0</v>
      </c>
      <c r="J189" s="265"/>
      <c r="K189" s="43"/>
      <c r="L189" s="93">
        <f>J189+K189</f>
        <v>0</v>
      </c>
      <c r="M189" s="230"/>
      <c r="N189" s="43"/>
      <c r="O189" s="87">
        <f>M189+N189</f>
        <v>0</v>
      </c>
      <c r="P189" s="311"/>
      <c r="Q189" s="331"/>
    </row>
    <row r="190" spans="1:17" hidden="1" x14ac:dyDescent="0.25">
      <c r="A190" s="34">
        <v>4300</v>
      </c>
      <c r="B190" s="69" t="s">
        <v>184</v>
      </c>
      <c r="C190" s="188">
        <f t="shared" si="63"/>
        <v>0</v>
      </c>
      <c r="D190" s="127">
        <f t="shared" ref="D190:O190" si="68">SUM(D191)</f>
        <v>0</v>
      </c>
      <c r="E190" s="36">
        <f t="shared" si="68"/>
        <v>0</v>
      </c>
      <c r="F190" s="174">
        <f t="shared" si="68"/>
        <v>0</v>
      </c>
      <c r="G190" s="228">
        <f t="shared" si="68"/>
        <v>0</v>
      </c>
      <c r="H190" s="36">
        <f t="shared" si="68"/>
        <v>0</v>
      </c>
      <c r="I190" s="120">
        <f t="shared" si="68"/>
        <v>0</v>
      </c>
      <c r="J190" s="127">
        <f t="shared" si="68"/>
        <v>0</v>
      </c>
      <c r="K190" s="36">
        <f t="shared" si="68"/>
        <v>0</v>
      </c>
      <c r="L190" s="174">
        <f t="shared" si="68"/>
        <v>0</v>
      </c>
      <c r="M190" s="228">
        <f t="shared" si="68"/>
        <v>0</v>
      </c>
      <c r="N190" s="36">
        <f t="shared" si="68"/>
        <v>0</v>
      </c>
      <c r="O190" s="120">
        <f t="shared" si="68"/>
        <v>0</v>
      </c>
      <c r="P190" s="317"/>
      <c r="Q190" s="331"/>
    </row>
    <row r="191" spans="1:17" ht="24" hidden="1" x14ac:dyDescent="0.25">
      <c r="A191" s="874">
        <v>4310</v>
      </c>
      <c r="B191" s="38" t="s">
        <v>185</v>
      </c>
      <c r="C191" s="189">
        <f t="shared" si="63"/>
        <v>0</v>
      </c>
      <c r="D191" s="128">
        <f t="shared" ref="D191:O191" si="69">SUM(D192:D192)</f>
        <v>0</v>
      </c>
      <c r="E191" s="75">
        <f t="shared" si="69"/>
        <v>0</v>
      </c>
      <c r="F191" s="175">
        <f t="shared" si="69"/>
        <v>0</v>
      </c>
      <c r="G191" s="233">
        <f t="shared" si="69"/>
        <v>0</v>
      </c>
      <c r="H191" s="75">
        <f t="shared" si="69"/>
        <v>0</v>
      </c>
      <c r="I191" s="86">
        <f t="shared" si="69"/>
        <v>0</v>
      </c>
      <c r="J191" s="128">
        <f t="shared" si="69"/>
        <v>0</v>
      </c>
      <c r="K191" s="75">
        <f t="shared" si="69"/>
        <v>0</v>
      </c>
      <c r="L191" s="175">
        <f t="shared" si="69"/>
        <v>0</v>
      </c>
      <c r="M191" s="233">
        <f t="shared" si="69"/>
        <v>0</v>
      </c>
      <c r="N191" s="75">
        <f t="shared" si="69"/>
        <v>0</v>
      </c>
      <c r="O191" s="86">
        <f t="shared" si="69"/>
        <v>0</v>
      </c>
      <c r="P191" s="310"/>
      <c r="Q191" s="331"/>
    </row>
    <row r="192" spans="1:17" ht="36" hidden="1" x14ac:dyDescent="0.25">
      <c r="A192" s="30">
        <v>4311</v>
      </c>
      <c r="B192" s="41" t="s">
        <v>186</v>
      </c>
      <c r="C192" s="190">
        <f t="shared" si="63"/>
        <v>0</v>
      </c>
      <c r="D192" s="265"/>
      <c r="E192" s="43"/>
      <c r="F192" s="93">
        <f>D192+E192</f>
        <v>0</v>
      </c>
      <c r="G192" s="230"/>
      <c r="H192" s="43"/>
      <c r="I192" s="87">
        <f>G192+H192</f>
        <v>0</v>
      </c>
      <c r="J192" s="265"/>
      <c r="K192" s="43"/>
      <c r="L192" s="93">
        <f>J192+K192</f>
        <v>0</v>
      </c>
      <c r="M192" s="230"/>
      <c r="N192" s="43"/>
      <c r="O192" s="87">
        <f>M192+N192</f>
        <v>0</v>
      </c>
      <c r="P192" s="311"/>
      <c r="Q192" s="331"/>
    </row>
    <row r="193" spans="1:17" s="19" customFormat="1" hidden="1" x14ac:dyDescent="0.25">
      <c r="A193" s="85"/>
      <c r="B193" s="17" t="s">
        <v>187</v>
      </c>
      <c r="C193" s="199">
        <f t="shared" si="63"/>
        <v>0</v>
      </c>
      <c r="D193" s="133">
        <f t="shared" ref="D193:O193" si="70">SUM(D194,D229,D268)</f>
        <v>0</v>
      </c>
      <c r="E193" s="66">
        <f t="shared" si="70"/>
        <v>0</v>
      </c>
      <c r="F193" s="169">
        <f t="shared" si="70"/>
        <v>0</v>
      </c>
      <c r="G193" s="226">
        <f t="shared" si="70"/>
        <v>0</v>
      </c>
      <c r="H193" s="66">
        <f t="shared" si="70"/>
        <v>0</v>
      </c>
      <c r="I193" s="278">
        <f t="shared" si="70"/>
        <v>0</v>
      </c>
      <c r="J193" s="133">
        <f t="shared" si="70"/>
        <v>0</v>
      </c>
      <c r="K193" s="66">
        <f t="shared" si="70"/>
        <v>0</v>
      </c>
      <c r="L193" s="169">
        <f t="shared" si="70"/>
        <v>0</v>
      </c>
      <c r="M193" s="226">
        <f t="shared" si="70"/>
        <v>0</v>
      </c>
      <c r="N193" s="66">
        <f t="shared" si="70"/>
        <v>0</v>
      </c>
      <c r="O193" s="161">
        <f t="shared" si="70"/>
        <v>0</v>
      </c>
      <c r="P193" s="444"/>
      <c r="Q193" s="182"/>
    </row>
    <row r="194" spans="1:17" hidden="1" x14ac:dyDescent="0.25">
      <c r="A194" s="67">
        <v>5000</v>
      </c>
      <c r="B194" s="67" t="s">
        <v>188</v>
      </c>
      <c r="C194" s="200">
        <f t="shared" si="63"/>
        <v>0</v>
      </c>
      <c r="D194" s="134">
        <f t="shared" ref="D194:O194" si="71">D195+D203</f>
        <v>0</v>
      </c>
      <c r="E194" s="68">
        <f t="shared" si="71"/>
        <v>0</v>
      </c>
      <c r="F194" s="170">
        <f t="shared" si="71"/>
        <v>0</v>
      </c>
      <c r="G194" s="227">
        <f t="shared" si="71"/>
        <v>0</v>
      </c>
      <c r="H194" s="68">
        <f t="shared" si="71"/>
        <v>0</v>
      </c>
      <c r="I194" s="122">
        <f t="shared" si="71"/>
        <v>0</v>
      </c>
      <c r="J194" s="134">
        <f t="shared" si="71"/>
        <v>0</v>
      </c>
      <c r="K194" s="68">
        <f t="shared" si="71"/>
        <v>0</v>
      </c>
      <c r="L194" s="170">
        <f t="shared" si="71"/>
        <v>0</v>
      </c>
      <c r="M194" s="227">
        <f t="shared" si="71"/>
        <v>0</v>
      </c>
      <c r="N194" s="68">
        <f t="shared" si="71"/>
        <v>0</v>
      </c>
      <c r="O194" s="122">
        <f t="shared" si="71"/>
        <v>0</v>
      </c>
      <c r="P194" s="439"/>
      <c r="Q194" s="331"/>
    </row>
    <row r="195" spans="1:17" hidden="1" x14ac:dyDescent="0.25">
      <c r="A195" s="34">
        <v>5100</v>
      </c>
      <c r="B195" s="69" t="s">
        <v>189</v>
      </c>
      <c r="C195" s="188">
        <f t="shared" si="63"/>
        <v>0</v>
      </c>
      <c r="D195" s="127">
        <f t="shared" ref="D195:O195" si="72">D196+D197+D200+D201+D202</f>
        <v>0</v>
      </c>
      <c r="E195" s="36">
        <f t="shared" si="72"/>
        <v>0</v>
      </c>
      <c r="F195" s="174">
        <f t="shared" si="72"/>
        <v>0</v>
      </c>
      <c r="G195" s="228">
        <f t="shared" si="72"/>
        <v>0</v>
      </c>
      <c r="H195" s="36">
        <f t="shared" si="72"/>
        <v>0</v>
      </c>
      <c r="I195" s="120">
        <f t="shared" si="72"/>
        <v>0</v>
      </c>
      <c r="J195" s="127">
        <f t="shared" si="72"/>
        <v>0</v>
      </c>
      <c r="K195" s="36">
        <f t="shared" si="72"/>
        <v>0</v>
      </c>
      <c r="L195" s="174">
        <f t="shared" si="72"/>
        <v>0</v>
      </c>
      <c r="M195" s="228">
        <f t="shared" si="72"/>
        <v>0</v>
      </c>
      <c r="N195" s="36">
        <f t="shared" si="72"/>
        <v>0</v>
      </c>
      <c r="O195" s="120">
        <f t="shared" si="72"/>
        <v>0</v>
      </c>
      <c r="P195" s="317"/>
      <c r="Q195" s="331"/>
    </row>
    <row r="196" spans="1:17" hidden="1" x14ac:dyDescent="0.25">
      <c r="A196" s="874">
        <v>5110</v>
      </c>
      <c r="B196" s="38" t="s">
        <v>190</v>
      </c>
      <c r="C196" s="189">
        <f t="shared" si="63"/>
        <v>0</v>
      </c>
      <c r="D196" s="264"/>
      <c r="E196" s="40"/>
      <c r="F196" s="175">
        <f>D196+E196</f>
        <v>0</v>
      </c>
      <c r="G196" s="220"/>
      <c r="H196" s="40"/>
      <c r="I196" s="86">
        <f>G196+H196</f>
        <v>0</v>
      </c>
      <c r="J196" s="264"/>
      <c r="K196" s="40"/>
      <c r="L196" s="175">
        <f>J196+K196</f>
        <v>0</v>
      </c>
      <c r="M196" s="220"/>
      <c r="N196" s="40"/>
      <c r="O196" s="86">
        <f>M196+N196</f>
        <v>0</v>
      </c>
      <c r="P196" s="310"/>
      <c r="Q196" s="331"/>
    </row>
    <row r="197" spans="1:17" ht="24" hidden="1" x14ac:dyDescent="0.25">
      <c r="A197" s="72">
        <v>5120</v>
      </c>
      <c r="B197" s="41" t="s">
        <v>191</v>
      </c>
      <c r="C197" s="190">
        <f t="shared" si="63"/>
        <v>0</v>
      </c>
      <c r="D197" s="129">
        <f t="shared" ref="D197:O197" si="73">D198+D199</f>
        <v>0</v>
      </c>
      <c r="E197" s="73">
        <f t="shared" si="73"/>
        <v>0</v>
      </c>
      <c r="F197" s="93">
        <f t="shared" si="73"/>
        <v>0</v>
      </c>
      <c r="G197" s="231">
        <f t="shared" si="73"/>
        <v>0</v>
      </c>
      <c r="H197" s="73">
        <f t="shared" si="73"/>
        <v>0</v>
      </c>
      <c r="I197" s="87">
        <f t="shared" si="73"/>
        <v>0</v>
      </c>
      <c r="J197" s="129">
        <f t="shared" si="73"/>
        <v>0</v>
      </c>
      <c r="K197" s="73">
        <f t="shared" si="73"/>
        <v>0</v>
      </c>
      <c r="L197" s="93">
        <f t="shared" si="73"/>
        <v>0</v>
      </c>
      <c r="M197" s="231">
        <f t="shared" si="73"/>
        <v>0</v>
      </c>
      <c r="N197" s="73">
        <f t="shared" si="73"/>
        <v>0</v>
      </c>
      <c r="O197" s="87">
        <f t="shared" si="73"/>
        <v>0</v>
      </c>
      <c r="P197" s="311"/>
      <c r="Q197" s="331"/>
    </row>
    <row r="198" spans="1:17" hidden="1" x14ac:dyDescent="0.25">
      <c r="A198" s="30">
        <v>5121</v>
      </c>
      <c r="B198" s="41" t="s">
        <v>192</v>
      </c>
      <c r="C198" s="190">
        <f t="shared" si="63"/>
        <v>0</v>
      </c>
      <c r="D198" s="265"/>
      <c r="E198" s="43"/>
      <c r="F198" s="93">
        <f>D198+E198</f>
        <v>0</v>
      </c>
      <c r="G198" s="230"/>
      <c r="H198" s="43"/>
      <c r="I198" s="87">
        <f>G198+H198</f>
        <v>0</v>
      </c>
      <c r="J198" s="265"/>
      <c r="K198" s="43"/>
      <c r="L198" s="93">
        <f>J198+K198</f>
        <v>0</v>
      </c>
      <c r="M198" s="230"/>
      <c r="N198" s="43"/>
      <c r="O198" s="87">
        <f>M198+N198</f>
        <v>0</v>
      </c>
      <c r="P198" s="311"/>
      <c r="Q198" s="331"/>
    </row>
    <row r="199" spans="1:17" ht="24" hidden="1" x14ac:dyDescent="0.25">
      <c r="A199" s="30">
        <v>5129</v>
      </c>
      <c r="B199" s="41" t="s">
        <v>193</v>
      </c>
      <c r="C199" s="190">
        <f t="shared" si="63"/>
        <v>0</v>
      </c>
      <c r="D199" s="265"/>
      <c r="E199" s="43"/>
      <c r="F199" s="93">
        <f>D199+E199</f>
        <v>0</v>
      </c>
      <c r="G199" s="230"/>
      <c r="H199" s="43"/>
      <c r="I199" s="87">
        <f>G199+H199</f>
        <v>0</v>
      </c>
      <c r="J199" s="265"/>
      <c r="K199" s="43"/>
      <c r="L199" s="93">
        <f>J199+K199</f>
        <v>0</v>
      </c>
      <c r="M199" s="230"/>
      <c r="N199" s="43"/>
      <c r="O199" s="87">
        <f>M199+N199</f>
        <v>0</v>
      </c>
      <c r="P199" s="311"/>
      <c r="Q199" s="331"/>
    </row>
    <row r="200" spans="1:17" hidden="1" x14ac:dyDescent="0.25">
      <c r="A200" s="72">
        <v>5130</v>
      </c>
      <c r="B200" s="41" t="s">
        <v>194</v>
      </c>
      <c r="C200" s="190">
        <f t="shared" si="63"/>
        <v>0</v>
      </c>
      <c r="D200" s="265"/>
      <c r="E200" s="43"/>
      <c r="F200" s="93">
        <f>D200+E200</f>
        <v>0</v>
      </c>
      <c r="G200" s="230"/>
      <c r="H200" s="43"/>
      <c r="I200" s="87">
        <f>G200+H200</f>
        <v>0</v>
      </c>
      <c r="J200" s="265"/>
      <c r="K200" s="43"/>
      <c r="L200" s="93">
        <f>J200+K200</f>
        <v>0</v>
      </c>
      <c r="M200" s="230"/>
      <c r="N200" s="43"/>
      <c r="O200" s="87">
        <f>M200+N200</f>
        <v>0</v>
      </c>
      <c r="P200" s="311"/>
      <c r="Q200" s="331"/>
    </row>
    <row r="201" spans="1:17" hidden="1" x14ac:dyDescent="0.25">
      <c r="A201" s="72">
        <v>5140</v>
      </c>
      <c r="B201" s="41" t="s">
        <v>195</v>
      </c>
      <c r="C201" s="190">
        <f t="shared" si="63"/>
        <v>0</v>
      </c>
      <c r="D201" s="265"/>
      <c r="E201" s="43"/>
      <c r="F201" s="93">
        <f>D201+E201</f>
        <v>0</v>
      </c>
      <c r="G201" s="230"/>
      <c r="H201" s="43"/>
      <c r="I201" s="87">
        <f>G201+H201</f>
        <v>0</v>
      </c>
      <c r="J201" s="265"/>
      <c r="K201" s="43"/>
      <c r="L201" s="93">
        <f>J201+K201</f>
        <v>0</v>
      </c>
      <c r="M201" s="230"/>
      <c r="N201" s="43"/>
      <c r="O201" s="87">
        <f>M201+N201</f>
        <v>0</v>
      </c>
      <c r="P201" s="311"/>
      <c r="Q201" s="331"/>
    </row>
    <row r="202" spans="1:17" ht="24" hidden="1" x14ac:dyDescent="0.25">
      <c r="A202" s="72">
        <v>5170</v>
      </c>
      <c r="B202" s="41" t="s">
        <v>196</v>
      </c>
      <c r="C202" s="190">
        <f t="shared" si="63"/>
        <v>0</v>
      </c>
      <c r="D202" s="265"/>
      <c r="E202" s="43"/>
      <c r="F202" s="93">
        <f>D202+E202</f>
        <v>0</v>
      </c>
      <c r="G202" s="230"/>
      <c r="H202" s="43"/>
      <c r="I202" s="87">
        <f>G202+H202</f>
        <v>0</v>
      </c>
      <c r="J202" s="265"/>
      <c r="K202" s="43"/>
      <c r="L202" s="93">
        <f>J202+K202</f>
        <v>0</v>
      </c>
      <c r="M202" s="230"/>
      <c r="N202" s="43"/>
      <c r="O202" s="87">
        <f>M202+N202</f>
        <v>0</v>
      </c>
      <c r="P202" s="311"/>
      <c r="Q202" s="331"/>
    </row>
    <row r="203" spans="1:17" hidden="1" x14ac:dyDescent="0.25">
      <c r="A203" s="34">
        <v>5200</v>
      </c>
      <c r="B203" s="69" t="s">
        <v>197</v>
      </c>
      <c r="C203" s="188">
        <f t="shared" si="63"/>
        <v>0</v>
      </c>
      <c r="D203" s="127">
        <f t="shared" ref="D203:O203" si="74">D204+D214+D215+D224+D225+D226+D228</f>
        <v>0</v>
      </c>
      <c r="E203" s="36">
        <f t="shared" si="74"/>
        <v>0</v>
      </c>
      <c r="F203" s="174">
        <f t="shared" si="74"/>
        <v>0</v>
      </c>
      <c r="G203" s="228">
        <f t="shared" si="74"/>
        <v>0</v>
      </c>
      <c r="H203" s="36">
        <f t="shared" si="74"/>
        <v>0</v>
      </c>
      <c r="I203" s="120">
        <f t="shared" si="74"/>
        <v>0</v>
      </c>
      <c r="J203" s="127">
        <f t="shared" si="74"/>
        <v>0</v>
      </c>
      <c r="K203" s="36">
        <f t="shared" si="74"/>
        <v>0</v>
      </c>
      <c r="L203" s="174">
        <f t="shared" si="74"/>
        <v>0</v>
      </c>
      <c r="M203" s="228">
        <f t="shared" si="74"/>
        <v>0</v>
      </c>
      <c r="N203" s="36">
        <f t="shared" si="74"/>
        <v>0</v>
      </c>
      <c r="O203" s="120">
        <f t="shared" si="74"/>
        <v>0</v>
      </c>
      <c r="P203" s="317"/>
      <c r="Q203" s="331"/>
    </row>
    <row r="204" spans="1:17" hidden="1" x14ac:dyDescent="0.25">
      <c r="A204" s="70">
        <v>5210</v>
      </c>
      <c r="B204" s="55" t="s">
        <v>198</v>
      </c>
      <c r="C204" s="195">
        <f t="shared" si="63"/>
        <v>0</v>
      </c>
      <c r="D204" s="82">
        <f>SUM(D205:D213)</f>
        <v>0</v>
      </c>
      <c r="E204" s="71">
        <f>SUM(E205:E213)</f>
        <v>0</v>
      </c>
      <c r="F204" s="172">
        <f t="shared" ref="F204:N204" si="75">SUM(F205:F213)</f>
        <v>0</v>
      </c>
      <c r="G204" s="229">
        <f t="shared" si="75"/>
        <v>0</v>
      </c>
      <c r="H204" s="71">
        <f t="shared" si="75"/>
        <v>0</v>
      </c>
      <c r="I204" s="153">
        <f t="shared" si="75"/>
        <v>0</v>
      </c>
      <c r="J204" s="82">
        <f t="shared" si="75"/>
        <v>0</v>
      </c>
      <c r="K204" s="71">
        <f t="shared" si="75"/>
        <v>0</v>
      </c>
      <c r="L204" s="172">
        <f t="shared" si="75"/>
        <v>0</v>
      </c>
      <c r="M204" s="229">
        <f t="shared" si="75"/>
        <v>0</v>
      </c>
      <c r="N204" s="71">
        <f t="shared" si="75"/>
        <v>0</v>
      </c>
      <c r="O204" s="153">
        <f>SUM(O205:O213)</f>
        <v>0</v>
      </c>
      <c r="P204" s="313"/>
      <c r="Q204" s="331"/>
    </row>
    <row r="205" spans="1:17" hidden="1" x14ac:dyDescent="0.25">
      <c r="A205" s="27">
        <v>5211</v>
      </c>
      <c r="B205" s="38" t="s">
        <v>199</v>
      </c>
      <c r="C205" s="189">
        <f t="shared" si="63"/>
        <v>0</v>
      </c>
      <c r="D205" s="264"/>
      <c r="E205" s="40"/>
      <c r="F205" s="175">
        <f t="shared" ref="F205:F214" si="76">D205+E205</f>
        <v>0</v>
      </c>
      <c r="G205" s="220"/>
      <c r="H205" s="40"/>
      <c r="I205" s="86">
        <f t="shared" ref="I205:I214" si="77">G205+H205</f>
        <v>0</v>
      </c>
      <c r="J205" s="264"/>
      <c r="K205" s="40"/>
      <c r="L205" s="175">
        <f t="shared" ref="L205:L214" si="78">J205+K205</f>
        <v>0</v>
      </c>
      <c r="M205" s="220"/>
      <c r="N205" s="40"/>
      <c r="O205" s="86">
        <f t="shared" ref="O205:O214" si="79">M205+N205</f>
        <v>0</v>
      </c>
      <c r="P205" s="310"/>
      <c r="Q205" s="331"/>
    </row>
    <row r="206" spans="1:17" hidden="1" x14ac:dyDescent="0.25">
      <c r="A206" s="30">
        <v>5212</v>
      </c>
      <c r="B206" s="41" t="s">
        <v>200</v>
      </c>
      <c r="C206" s="190">
        <f t="shared" si="63"/>
        <v>0</v>
      </c>
      <c r="D206" s="265"/>
      <c r="E206" s="43"/>
      <c r="F206" s="93">
        <f t="shared" si="76"/>
        <v>0</v>
      </c>
      <c r="G206" s="230"/>
      <c r="H206" s="43"/>
      <c r="I206" s="87">
        <f t="shared" si="77"/>
        <v>0</v>
      </c>
      <c r="J206" s="265"/>
      <c r="K206" s="43"/>
      <c r="L206" s="93">
        <f t="shared" si="78"/>
        <v>0</v>
      </c>
      <c r="M206" s="230"/>
      <c r="N206" s="43"/>
      <c r="O206" s="87">
        <f t="shared" si="79"/>
        <v>0</v>
      </c>
      <c r="P206" s="311"/>
      <c r="Q206" s="331"/>
    </row>
    <row r="207" spans="1:17" hidden="1" x14ac:dyDescent="0.25">
      <c r="A207" s="30">
        <v>5213</v>
      </c>
      <c r="B207" s="41" t="s">
        <v>201</v>
      </c>
      <c r="C207" s="190">
        <f t="shared" si="63"/>
        <v>0</v>
      </c>
      <c r="D207" s="265"/>
      <c r="E207" s="43"/>
      <c r="F207" s="93">
        <f t="shared" si="76"/>
        <v>0</v>
      </c>
      <c r="G207" s="230"/>
      <c r="H207" s="43"/>
      <c r="I207" s="87">
        <f t="shared" si="77"/>
        <v>0</v>
      </c>
      <c r="J207" s="265"/>
      <c r="K207" s="43"/>
      <c r="L207" s="93">
        <f t="shared" si="78"/>
        <v>0</v>
      </c>
      <c r="M207" s="230"/>
      <c r="N207" s="43"/>
      <c r="O207" s="87">
        <f t="shared" si="79"/>
        <v>0</v>
      </c>
      <c r="P207" s="311"/>
      <c r="Q207" s="331"/>
    </row>
    <row r="208" spans="1:17" hidden="1" x14ac:dyDescent="0.25">
      <c r="A208" s="30">
        <v>5214</v>
      </c>
      <c r="B208" s="41" t="s">
        <v>202</v>
      </c>
      <c r="C208" s="190">
        <f t="shared" si="63"/>
        <v>0</v>
      </c>
      <c r="D208" s="265"/>
      <c r="E208" s="43"/>
      <c r="F208" s="93">
        <f t="shared" si="76"/>
        <v>0</v>
      </c>
      <c r="G208" s="230"/>
      <c r="H208" s="43"/>
      <c r="I208" s="87">
        <f t="shared" si="77"/>
        <v>0</v>
      </c>
      <c r="J208" s="265"/>
      <c r="K208" s="43"/>
      <c r="L208" s="93">
        <f t="shared" si="78"/>
        <v>0</v>
      </c>
      <c r="M208" s="230"/>
      <c r="N208" s="43"/>
      <c r="O208" s="87">
        <f t="shared" si="79"/>
        <v>0</v>
      </c>
      <c r="P208" s="311"/>
      <c r="Q208" s="331"/>
    </row>
    <row r="209" spans="1:17" hidden="1" x14ac:dyDescent="0.25">
      <c r="A209" s="30">
        <v>5215</v>
      </c>
      <c r="B209" s="41" t="s">
        <v>203</v>
      </c>
      <c r="C209" s="190">
        <f t="shared" si="63"/>
        <v>0</v>
      </c>
      <c r="D209" s="265"/>
      <c r="E209" s="43"/>
      <c r="F209" s="93">
        <f t="shared" si="76"/>
        <v>0</v>
      </c>
      <c r="G209" s="230"/>
      <c r="H209" s="43"/>
      <c r="I209" s="87">
        <f t="shared" si="77"/>
        <v>0</v>
      </c>
      <c r="J209" s="265"/>
      <c r="K209" s="43"/>
      <c r="L209" s="93">
        <f t="shared" si="78"/>
        <v>0</v>
      </c>
      <c r="M209" s="230"/>
      <c r="N209" s="43"/>
      <c r="O209" s="87">
        <f t="shared" si="79"/>
        <v>0</v>
      </c>
      <c r="P209" s="311"/>
      <c r="Q209" s="331"/>
    </row>
    <row r="210" spans="1:17" hidden="1" x14ac:dyDescent="0.25">
      <c r="A210" s="30">
        <v>5216</v>
      </c>
      <c r="B210" s="41" t="s">
        <v>204</v>
      </c>
      <c r="C210" s="190">
        <f t="shared" si="63"/>
        <v>0</v>
      </c>
      <c r="D210" s="265"/>
      <c r="E210" s="43"/>
      <c r="F210" s="93">
        <f t="shared" si="76"/>
        <v>0</v>
      </c>
      <c r="G210" s="230"/>
      <c r="H210" s="43"/>
      <c r="I210" s="87">
        <f t="shared" si="77"/>
        <v>0</v>
      </c>
      <c r="J210" s="265"/>
      <c r="K210" s="43"/>
      <c r="L210" s="93">
        <f t="shared" si="78"/>
        <v>0</v>
      </c>
      <c r="M210" s="230"/>
      <c r="N210" s="43"/>
      <c r="O210" s="87">
        <f t="shared" si="79"/>
        <v>0</v>
      </c>
      <c r="P210" s="311"/>
      <c r="Q210" s="331"/>
    </row>
    <row r="211" spans="1:17" hidden="1" x14ac:dyDescent="0.25">
      <c r="A211" s="30">
        <v>5217</v>
      </c>
      <c r="B211" s="41" t="s">
        <v>205</v>
      </c>
      <c r="C211" s="190">
        <f t="shared" si="63"/>
        <v>0</v>
      </c>
      <c r="D211" s="265"/>
      <c r="E211" s="43"/>
      <c r="F211" s="93">
        <f t="shared" si="76"/>
        <v>0</v>
      </c>
      <c r="G211" s="230"/>
      <c r="H211" s="43"/>
      <c r="I211" s="87">
        <f t="shared" si="77"/>
        <v>0</v>
      </c>
      <c r="J211" s="265"/>
      <c r="K211" s="43"/>
      <c r="L211" s="93">
        <f t="shared" si="78"/>
        <v>0</v>
      </c>
      <c r="M211" s="230"/>
      <c r="N211" s="43"/>
      <c r="O211" s="87">
        <f t="shared" si="79"/>
        <v>0</v>
      </c>
      <c r="P211" s="311"/>
      <c r="Q211" s="331"/>
    </row>
    <row r="212" spans="1:17" hidden="1" x14ac:dyDescent="0.25">
      <c r="A212" s="30">
        <v>5218</v>
      </c>
      <c r="B212" s="41" t="s">
        <v>206</v>
      </c>
      <c r="C212" s="190">
        <f t="shared" si="63"/>
        <v>0</v>
      </c>
      <c r="D212" s="265"/>
      <c r="E212" s="43"/>
      <c r="F212" s="93">
        <f t="shared" si="76"/>
        <v>0</v>
      </c>
      <c r="G212" s="230"/>
      <c r="H212" s="43"/>
      <c r="I212" s="87">
        <f t="shared" si="77"/>
        <v>0</v>
      </c>
      <c r="J212" s="265"/>
      <c r="K212" s="43"/>
      <c r="L212" s="93">
        <f t="shared" si="78"/>
        <v>0</v>
      </c>
      <c r="M212" s="230"/>
      <c r="N212" s="43"/>
      <c r="O212" s="87">
        <f t="shared" si="79"/>
        <v>0</v>
      </c>
      <c r="P212" s="311"/>
      <c r="Q212" s="331"/>
    </row>
    <row r="213" spans="1:17" hidden="1" x14ac:dyDescent="0.25">
      <c r="A213" s="30">
        <v>5219</v>
      </c>
      <c r="B213" s="41" t="s">
        <v>207</v>
      </c>
      <c r="C213" s="190">
        <f t="shared" si="63"/>
        <v>0</v>
      </c>
      <c r="D213" s="265"/>
      <c r="E213" s="43"/>
      <c r="F213" s="93">
        <f t="shared" si="76"/>
        <v>0</v>
      </c>
      <c r="G213" s="230"/>
      <c r="H213" s="43"/>
      <c r="I213" s="87">
        <f t="shared" si="77"/>
        <v>0</v>
      </c>
      <c r="J213" s="265"/>
      <c r="K213" s="43"/>
      <c r="L213" s="93">
        <f t="shared" si="78"/>
        <v>0</v>
      </c>
      <c r="M213" s="230"/>
      <c r="N213" s="43"/>
      <c r="O213" s="87">
        <f t="shared" si="79"/>
        <v>0</v>
      </c>
      <c r="P213" s="311"/>
      <c r="Q213" s="331"/>
    </row>
    <row r="214" spans="1:17" ht="13.5" hidden="1" customHeight="1" x14ac:dyDescent="0.25">
      <c r="A214" s="72">
        <v>5220</v>
      </c>
      <c r="B214" s="41" t="s">
        <v>208</v>
      </c>
      <c r="C214" s="190">
        <f t="shared" si="63"/>
        <v>0</v>
      </c>
      <c r="D214" s="265"/>
      <c r="E214" s="43"/>
      <c r="F214" s="93">
        <f t="shared" si="76"/>
        <v>0</v>
      </c>
      <c r="G214" s="230"/>
      <c r="H214" s="43"/>
      <c r="I214" s="87">
        <f t="shared" si="77"/>
        <v>0</v>
      </c>
      <c r="J214" s="265"/>
      <c r="K214" s="43"/>
      <c r="L214" s="93">
        <f t="shared" si="78"/>
        <v>0</v>
      </c>
      <c r="M214" s="230"/>
      <c r="N214" s="43"/>
      <c r="O214" s="87">
        <f t="shared" si="79"/>
        <v>0</v>
      </c>
      <c r="P214" s="311"/>
      <c r="Q214" s="331"/>
    </row>
    <row r="215" spans="1:17" hidden="1" x14ac:dyDescent="0.25">
      <c r="A215" s="72">
        <v>5230</v>
      </c>
      <c r="B215" s="41" t="s">
        <v>209</v>
      </c>
      <c r="C215" s="190">
        <f t="shared" si="63"/>
        <v>0</v>
      </c>
      <c r="D215" s="129">
        <f t="shared" ref="D215:O215" si="80">SUM(D216:D223)</f>
        <v>0</v>
      </c>
      <c r="E215" s="73">
        <f t="shared" si="80"/>
        <v>0</v>
      </c>
      <c r="F215" s="93">
        <f t="shared" si="80"/>
        <v>0</v>
      </c>
      <c r="G215" s="231">
        <f t="shared" si="80"/>
        <v>0</v>
      </c>
      <c r="H215" s="73">
        <f t="shared" si="80"/>
        <v>0</v>
      </c>
      <c r="I215" s="87">
        <f t="shared" si="80"/>
        <v>0</v>
      </c>
      <c r="J215" s="129">
        <f t="shared" si="80"/>
        <v>0</v>
      </c>
      <c r="K215" s="73">
        <f t="shared" si="80"/>
        <v>0</v>
      </c>
      <c r="L215" s="93">
        <f t="shared" si="80"/>
        <v>0</v>
      </c>
      <c r="M215" s="231">
        <f t="shared" si="80"/>
        <v>0</v>
      </c>
      <c r="N215" s="73">
        <f t="shared" si="80"/>
        <v>0</v>
      </c>
      <c r="O215" s="87">
        <f t="shared" si="80"/>
        <v>0</v>
      </c>
      <c r="P215" s="311"/>
      <c r="Q215" s="331"/>
    </row>
    <row r="216" spans="1:17" hidden="1" x14ac:dyDescent="0.25">
      <c r="A216" s="30">
        <v>5231</v>
      </c>
      <c r="B216" s="41" t="s">
        <v>210</v>
      </c>
      <c r="C216" s="190">
        <f t="shared" si="63"/>
        <v>0</v>
      </c>
      <c r="D216" s="265"/>
      <c r="E216" s="43"/>
      <c r="F216" s="93">
        <f t="shared" ref="F216:F225" si="81">D216+E216</f>
        <v>0</v>
      </c>
      <c r="G216" s="230"/>
      <c r="H216" s="43"/>
      <c r="I216" s="87">
        <f t="shared" ref="I216:I225" si="82">G216+H216</f>
        <v>0</v>
      </c>
      <c r="J216" s="265"/>
      <c r="K216" s="43"/>
      <c r="L216" s="93">
        <f t="shared" ref="L216:L225" si="83">J216+K216</f>
        <v>0</v>
      </c>
      <c r="M216" s="230"/>
      <c r="N216" s="43"/>
      <c r="O216" s="87">
        <f t="shared" ref="O216:O225" si="84">M216+N216</f>
        <v>0</v>
      </c>
      <c r="P216" s="311"/>
      <c r="Q216" s="331"/>
    </row>
    <row r="217" spans="1:17" hidden="1" x14ac:dyDescent="0.25">
      <c r="A217" s="30">
        <v>5232</v>
      </c>
      <c r="B217" s="41" t="s">
        <v>211</v>
      </c>
      <c r="C217" s="190">
        <f t="shared" si="63"/>
        <v>0</v>
      </c>
      <c r="D217" s="265"/>
      <c r="E217" s="43"/>
      <c r="F217" s="93">
        <f t="shared" si="81"/>
        <v>0</v>
      </c>
      <c r="G217" s="230"/>
      <c r="H217" s="43"/>
      <c r="I217" s="87">
        <f t="shared" si="82"/>
        <v>0</v>
      </c>
      <c r="J217" s="265"/>
      <c r="K217" s="43"/>
      <c r="L217" s="93">
        <f t="shared" si="83"/>
        <v>0</v>
      </c>
      <c r="M217" s="230"/>
      <c r="N217" s="43"/>
      <c r="O217" s="87">
        <f t="shared" si="84"/>
        <v>0</v>
      </c>
      <c r="P217" s="311"/>
      <c r="Q217" s="331"/>
    </row>
    <row r="218" spans="1:17" hidden="1" x14ac:dyDescent="0.25">
      <c r="A218" s="30">
        <v>5233</v>
      </c>
      <c r="B218" s="41" t="s">
        <v>212</v>
      </c>
      <c r="C218" s="190">
        <f t="shared" si="63"/>
        <v>0</v>
      </c>
      <c r="D218" s="265"/>
      <c r="E218" s="43"/>
      <c r="F218" s="93">
        <f t="shared" si="81"/>
        <v>0</v>
      </c>
      <c r="G218" s="230"/>
      <c r="H218" s="43"/>
      <c r="I218" s="87">
        <f t="shared" si="82"/>
        <v>0</v>
      </c>
      <c r="J218" s="265"/>
      <c r="K218" s="43"/>
      <c r="L218" s="93">
        <f t="shared" si="83"/>
        <v>0</v>
      </c>
      <c r="M218" s="230"/>
      <c r="N218" s="43"/>
      <c r="O218" s="87">
        <f t="shared" si="84"/>
        <v>0</v>
      </c>
      <c r="P218" s="311"/>
      <c r="Q218" s="331"/>
    </row>
    <row r="219" spans="1:17" ht="24" hidden="1" x14ac:dyDescent="0.25">
      <c r="A219" s="30">
        <v>5234</v>
      </c>
      <c r="B219" s="41" t="s">
        <v>213</v>
      </c>
      <c r="C219" s="190">
        <f t="shared" si="63"/>
        <v>0</v>
      </c>
      <c r="D219" s="265"/>
      <c r="E219" s="43"/>
      <c r="F219" s="93">
        <f t="shared" si="81"/>
        <v>0</v>
      </c>
      <c r="G219" s="230"/>
      <c r="H219" s="43"/>
      <c r="I219" s="87">
        <f t="shared" si="82"/>
        <v>0</v>
      </c>
      <c r="J219" s="265"/>
      <c r="K219" s="43"/>
      <c r="L219" s="93">
        <f t="shared" si="83"/>
        <v>0</v>
      </c>
      <c r="M219" s="230"/>
      <c r="N219" s="43"/>
      <c r="O219" s="87">
        <f t="shared" si="84"/>
        <v>0</v>
      </c>
      <c r="P219" s="311"/>
      <c r="Q219" s="331"/>
    </row>
    <row r="220" spans="1:17" ht="14.25" hidden="1" customHeight="1" x14ac:dyDescent="0.25">
      <c r="A220" s="30">
        <v>5236</v>
      </c>
      <c r="B220" s="41" t="s">
        <v>214</v>
      </c>
      <c r="C220" s="190">
        <f t="shared" si="63"/>
        <v>0</v>
      </c>
      <c r="D220" s="265"/>
      <c r="E220" s="43"/>
      <c r="F220" s="93">
        <f t="shared" si="81"/>
        <v>0</v>
      </c>
      <c r="G220" s="230"/>
      <c r="H220" s="43"/>
      <c r="I220" s="87">
        <f t="shared" si="82"/>
        <v>0</v>
      </c>
      <c r="J220" s="265"/>
      <c r="K220" s="43"/>
      <c r="L220" s="93">
        <f t="shared" si="83"/>
        <v>0</v>
      </c>
      <c r="M220" s="230"/>
      <c r="N220" s="43"/>
      <c r="O220" s="87">
        <f t="shared" si="84"/>
        <v>0</v>
      </c>
      <c r="P220" s="311"/>
      <c r="Q220" s="331"/>
    </row>
    <row r="221" spans="1:17" ht="14.25" hidden="1" customHeight="1" x14ac:dyDescent="0.25">
      <c r="A221" s="30">
        <v>5237</v>
      </c>
      <c r="B221" s="41" t="s">
        <v>215</v>
      </c>
      <c r="C221" s="190">
        <f t="shared" si="63"/>
        <v>0</v>
      </c>
      <c r="D221" s="265"/>
      <c r="E221" s="43"/>
      <c r="F221" s="93">
        <f t="shared" si="81"/>
        <v>0</v>
      </c>
      <c r="G221" s="230"/>
      <c r="H221" s="43"/>
      <c r="I221" s="87">
        <f t="shared" si="82"/>
        <v>0</v>
      </c>
      <c r="J221" s="265"/>
      <c r="K221" s="43"/>
      <c r="L221" s="93">
        <f t="shared" si="83"/>
        <v>0</v>
      </c>
      <c r="M221" s="230"/>
      <c r="N221" s="43"/>
      <c r="O221" s="87">
        <f t="shared" si="84"/>
        <v>0</v>
      </c>
      <c r="P221" s="311"/>
      <c r="Q221" s="331"/>
    </row>
    <row r="222" spans="1:17" ht="24" hidden="1" x14ac:dyDescent="0.25">
      <c r="A222" s="30">
        <v>5238</v>
      </c>
      <c r="B222" s="41" t="s">
        <v>216</v>
      </c>
      <c r="C222" s="190">
        <f t="shared" si="63"/>
        <v>0</v>
      </c>
      <c r="D222" s="265"/>
      <c r="E222" s="43"/>
      <c r="F222" s="93">
        <f t="shared" si="81"/>
        <v>0</v>
      </c>
      <c r="G222" s="230"/>
      <c r="H222" s="43"/>
      <c r="I222" s="87">
        <f t="shared" si="82"/>
        <v>0</v>
      </c>
      <c r="J222" s="265"/>
      <c r="K222" s="43"/>
      <c r="L222" s="93">
        <f t="shared" si="83"/>
        <v>0</v>
      </c>
      <c r="M222" s="230"/>
      <c r="N222" s="43"/>
      <c r="O222" s="87">
        <f t="shared" si="84"/>
        <v>0</v>
      </c>
      <c r="P222" s="311"/>
      <c r="Q222" s="331"/>
    </row>
    <row r="223" spans="1:17" ht="24" hidden="1" x14ac:dyDescent="0.25">
      <c r="A223" s="30">
        <v>5239</v>
      </c>
      <c r="B223" s="41" t="s">
        <v>217</v>
      </c>
      <c r="C223" s="190">
        <f t="shared" si="63"/>
        <v>0</v>
      </c>
      <c r="D223" s="265"/>
      <c r="E223" s="43"/>
      <c r="F223" s="93">
        <f t="shared" si="81"/>
        <v>0</v>
      </c>
      <c r="G223" s="230"/>
      <c r="H223" s="43"/>
      <c r="I223" s="87">
        <f t="shared" si="82"/>
        <v>0</v>
      </c>
      <c r="J223" s="265"/>
      <c r="K223" s="43"/>
      <c r="L223" s="93">
        <f t="shared" si="83"/>
        <v>0</v>
      </c>
      <c r="M223" s="230"/>
      <c r="N223" s="43"/>
      <c r="O223" s="87">
        <f t="shared" si="84"/>
        <v>0</v>
      </c>
      <c r="P223" s="311"/>
      <c r="Q223" s="331"/>
    </row>
    <row r="224" spans="1:17" ht="24" hidden="1" x14ac:dyDescent="0.25">
      <c r="A224" s="72">
        <v>5240</v>
      </c>
      <c r="B224" s="41" t="s">
        <v>218</v>
      </c>
      <c r="C224" s="190">
        <f t="shared" si="63"/>
        <v>0</v>
      </c>
      <c r="D224" s="265"/>
      <c r="E224" s="43"/>
      <c r="F224" s="93">
        <f t="shared" si="81"/>
        <v>0</v>
      </c>
      <c r="G224" s="230"/>
      <c r="H224" s="43"/>
      <c r="I224" s="87">
        <f t="shared" si="82"/>
        <v>0</v>
      </c>
      <c r="J224" s="265"/>
      <c r="K224" s="43"/>
      <c r="L224" s="93">
        <f t="shared" si="83"/>
        <v>0</v>
      </c>
      <c r="M224" s="230"/>
      <c r="N224" s="43"/>
      <c r="O224" s="87">
        <f t="shared" si="84"/>
        <v>0</v>
      </c>
      <c r="P224" s="311"/>
      <c r="Q224" s="331"/>
    </row>
    <row r="225" spans="1:17" hidden="1" x14ac:dyDescent="0.25">
      <c r="A225" s="72">
        <v>5250</v>
      </c>
      <c r="B225" s="41" t="s">
        <v>219</v>
      </c>
      <c r="C225" s="190">
        <f t="shared" si="63"/>
        <v>0</v>
      </c>
      <c r="D225" s="265"/>
      <c r="E225" s="43"/>
      <c r="F225" s="93">
        <f t="shared" si="81"/>
        <v>0</v>
      </c>
      <c r="G225" s="230"/>
      <c r="H225" s="43"/>
      <c r="I225" s="87">
        <f t="shared" si="82"/>
        <v>0</v>
      </c>
      <c r="J225" s="265"/>
      <c r="K225" s="43"/>
      <c r="L225" s="93">
        <f t="shared" si="83"/>
        <v>0</v>
      </c>
      <c r="M225" s="230"/>
      <c r="N225" s="43"/>
      <c r="O225" s="87">
        <f t="shared" si="84"/>
        <v>0</v>
      </c>
      <c r="P225" s="311"/>
      <c r="Q225" s="331"/>
    </row>
    <row r="226" spans="1:17" hidden="1" x14ac:dyDescent="0.25">
      <c r="A226" s="72">
        <v>5260</v>
      </c>
      <c r="B226" s="41" t="s">
        <v>220</v>
      </c>
      <c r="C226" s="190">
        <f t="shared" si="63"/>
        <v>0</v>
      </c>
      <c r="D226" s="129">
        <f t="shared" ref="D226:O226" si="85">SUM(D227)</f>
        <v>0</v>
      </c>
      <c r="E226" s="73">
        <f t="shared" si="85"/>
        <v>0</v>
      </c>
      <c r="F226" s="93">
        <f t="shared" si="85"/>
        <v>0</v>
      </c>
      <c r="G226" s="231">
        <f t="shared" si="85"/>
        <v>0</v>
      </c>
      <c r="H226" s="73">
        <f t="shared" si="85"/>
        <v>0</v>
      </c>
      <c r="I226" s="87">
        <f t="shared" si="85"/>
        <v>0</v>
      </c>
      <c r="J226" s="129">
        <f t="shared" si="85"/>
        <v>0</v>
      </c>
      <c r="K226" s="73">
        <f t="shared" si="85"/>
        <v>0</v>
      </c>
      <c r="L226" s="93">
        <f t="shared" si="85"/>
        <v>0</v>
      </c>
      <c r="M226" s="231">
        <f t="shared" si="85"/>
        <v>0</v>
      </c>
      <c r="N226" s="73">
        <f t="shared" si="85"/>
        <v>0</v>
      </c>
      <c r="O226" s="87">
        <f t="shared" si="85"/>
        <v>0</v>
      </c>
      <c r="P226" s="311"/>
      <c r="Q226" s="331"/>
    </row>
    <row r="227" spans="1:17" ht="24" hidden="1" x14ac:dyDescent="0.25">
      <c r="A227" s="30">
        <v>5269</v>
      </c>
      <c r="B227" s="41" t="s">
        <v>221</v>
      </c>
      <c r="C227" s="190">
        <f t="shared" si="63"/>
        <v>0</v>
      </c>
      <c r="D227" s="265"/>
      <c r="E227" s="43"/>
      <c r="F227" s="93">
        <f>D227+E227</f>
        <v>0</v>
      </c>
      <c r="G227" s="230"/>
      <c r="H227" s="43"/>
      <c r="I227" s="87">
        <f>G227+H227</f>
        <v>0</v>
      </c>
      <c r="J227" s="265"/>
      <c r="K227" s="43"/>
      <c r="L227" s="93">
        <f>J227+K227</f>
        <v>0</v>
      </c>
      <c r="M227" s="230"/>
      <c r="N227" s="43"/>
      <c r="O227" s="87">
        <f>M227+N227</f>
        <v>0</v>
      </c>
      <c r="P227" s="311"/>
      <c r="Q227" s="331"/>
    </row>
    <row r="228" spans="1:17" ht="24" hidden="1" x14ac:dyDescent="0.25">
      <c r="A228" s="70">
        <v>5270</v>
      </c>
      <c r="B228" s="55" t="s">
        <v>222</v>
      </c>
      <c r="C228" s="195">
        <f t="shared" si="63"/>
        <v>0</v>
      </c>
      <c r="D228" s="262"/>
      <c r="E228" s="74"/>
      <c r="F228" s="172">
        <f>D228+E228</f>
        <v>0</v>
      </c>
      <c r="G228" s="232"/>
      <c r="H228" s="74"/>
      <c r="I228" s="153">
        <f>G228+H228</f>
        <v>0</v>
      </c>
      <c r="J228" s="262"/>
      <c r="K228" s="74"/>
      <c r="L228" s="172">
        <f>J228+K228</f>
        <v>0</v>
      </c>
      <c r="M228" s="232"/>
      <c r="N228" s="74"/>
      <c r="O228" s="153">
        <f>M228+N228</f>
        <v>0</v>
      </c>
      <c r="P228" s="313"/>
      <c r="Q228" s="331"/>
    </row>
    <row r="229" spans="1:17" hidden="1" x14ac:dyDescent="0.25">
      <c r="A229" s="67">
        <v>6000</v>
      </c>
      <c r="B229" s="67" t="s">
        <v>223</v>
      </c>
      <c r="C229" s="200">
        <f t="shared" si="63"/>
        <v>0</v>
      </c>
      <c r="D229" s="134">
        <f t="shared" ref="D229:O229" si="86">D230+D250+D258</f>
        <v>0</v>
      </c>
      <c r="E229" s="68">
        <f t="shared" si="86"/>
        <v>0</v>
      </c>
      <c r="F229" s="170">
        <f t="shared" si="86"/>
        <v>0</v>
      </c>
      <c r="G229" s="227">
        <f t="shared" si="86"/>
        <v>0</v>
      </c>
      <c r="H229" s="68">
        <f t="shared" si="86"/>
        <v>0</v>
      </c>
      <c r="I229" s="122">
        <f t="shared" si="86"/>
        <v>0</v>
      </c>
      <c r="J229" s="134">
        <f t="shared" si="86"/>
        <v>0</v>
      </c>
      <c r="K229" s="68">
        <f t="shared" si="86"/>
        <v>0</v>
      </c>
      <c r="L229" s="170">
        <f t="shared" si="86"/>
        <v>0</v>
      </c>
      <c r="M229" s="227">
        <f t="shared" si="86"/>
        <v>0</v>
      </c>
      <c r="N229" s="68">
        <f t="shared" si="86"/>
        <v>0</v>
      </c>
      <c r="O229" s="122">
        <f t="shared" si="86"/>
        <v>0</v>
      </c>
      <c r="P229" s="439"/>
      <c r="Q229" s="331"/>
    </row>
    <row r="230" spans="1:17" ht="14.25" hidden="1" customHeight="1" x14ac:dyDescent="0.25">
      <c r="A230" s="49">
        <v>6200</v>
      </c>
      <c r="B230" s="78" t="s">
        <v>224</v>
      </c>
      <c r="C230" s="202">
        <f t="shared" si="63"/>
        <v>0</v>
      </c>
      <c r="D230" s="135">
        <f t="shared" ref="D230:O230" si="87">SUM(D231,D232,D234,D237,D243,D244,D245)</f>
        <v>0</v>
      </c>
      <c r="E230" s="81">
        <f t="shared" si="87"/>
        <v>0</v>
      </c>
      <c r="F230" s="171">
        <f t="shared" si="87"/>
        <v>0</v>
      </c>
      <c r="G230" s="236">
        <f t="shared" si="87"/>
        <v>0</v>
      </c>
      <c r="H230" s="81">
        <f t="shared" si="87"/>
        <v>0</v>
      </c>
      <c r="I230" s="121">
        <f t="shared" si="87"/>
        <v>0</v>
      </c>
      <c r="J230" s="135">
        <f t="shared" si="87"/>
        <v>0</v>
      </c>
      <c r="K230" s="81">
        <f t="shared" si="87"/>
        <v>0</v>
      </c>
      <c r="L230" s="171">
        <f t="shared" si="87"/>
        <v>0</v>
      </c>
      <c r="M230" s="236">
        <f t="shared" si="87"/>
        <v>0</v>
      </c>
      <c r="N230" s="81">
        <f t="shared" si="87"/>
        <v>0</v>
      </c>
      <c r="O230" s="121">
        <f t="shared" si="87"/>
        <v>0</v>
      </c>
      <c r="P230" s="440"/>
      <c r="Q230" s="331"/>
    </row>
    <row r="231" spans="1:17" ht="24" hidden="1" x14ac:dyDescent="0.25">
      <c r="A231" s="874">
        <v>6220</v>
      </c>
      <c r="B231" s="38" t="s">
        <v>225</v>
      </c>
      <c r="C231" s="189">
        <f t="shared" si="63"/>
        <v>0</v>
      </c>
      <c r="D231" s="264"/>
      <c r="E231" s="40"/>
      <c r="F231" s="175">
        <f>D231+E231</f>
        <v>0</v>
      </c>
      <c r="G231" s="220"/>
      <c r="H231" s="40"/>
      <c r="I231" s="86">
        <f>G231+H231</f>
        <v>0</v>
      </c>
      <c r="J231" s="264"/>
      <c r="K231" s="40"/>
      <c r="L231" s="175">
        <f>J231+K231</f>
        <v>0</v>
      </c>
      <c r="M231" s="220"/>
      <c r="N231" s="40"/>
      <c r="O231" s="86">
        <f>M231+N231</f>
        <v>0</v>
      </c>
      <c r="P231" s="310"/>
      <c r="Q231" s="331"/>
    </row>
    <row r="232" spans="1:17" hidden="1" x14ac:dyDescent="0.25">
      <c r="A232" s="72">
        <v>6230</v>
      </c>
      <c r="B232" s="41" t="s">
        <v>226</v>
      </c>
      <c r="C232" s="190">
        <f t="shared" si="63"/>
        <v>0</v>
      </c>
      <c r="D232" s="129">
        <f t="shared" ref="D232:O232" si="88">SUM(D233)</f>
        <v>0</v>
      </c>
      <c r="E232" s="73">
        <f t="shared" si="88"/>
        <v>0</v>
      </c>
      <c r="F232" s="93">
        <f t="shared" si="88"/>
        <v>0</v>
      </c>
      <c r="G232" s="231">
        <f t="shared" si="88"/>
        <v>0</v>
      </c>
      <c r="H232" s="73">
        <f t="shared" si="88"/>
        <v>0</v>
      </c>
      <c r="I232" s="87">
        <f t="shared" si="88"/>
        <v>0</v>
      </c>
      <c r="J232" s="129">
        <f t="shared" si="88"/>
        <v>0</v>
      </c>
      <c r="K232" s="73">
        <f t="shared" si="88"/>
        <v>0</v>
      </c>
      <c r="L232" s="93">
        <f t="shared" si="88"/>
        <v>0</v>
      </c>
      <c r="M232" s="231">
        <f t="shared" si="88"/>
        <v>0</v>
      </c>
      <c r="N232" s="73">
        <f t="shared" si="88"/>
        <v>0</v>
      </c>
      <c r="O232" s="87">
        <f t="shared" si="88"/>
        <v>0</v>
      </c>
      <c r="P232" s="311"/>
      <c r="Q232" s="331"/>
    </row>
    <row r="233" spans="1:17" hidden="1" x14ac:dyDescent="0.25">
      <c r="A233" s="30">
        <v>6239</v>
      </c>
      <c r="B233" s="38" t="s">
        <v>227</v>
      </c>
      <c r="C233" s="190">
        <f t="shared" si="63"/>
        <v>0</v>
      </c>
      <c r="D233" s="264"/>
      <c r="E233" s="40"/>
      <c r="F233" s="175">
        <f>D233+E233</f>
        <v>0</v>
      </c>
      <c r="G233" s="220"/>
      <c r="H233" s="40"/>
      <c r="I233" s="86">
        <f>G233+H233</f>
        <v>0</v>
      </c>
      <c r="J233" s="264"/>
      <c r="K233" s="40"/>
      <c r="L233" s="175">
        <f>J233+K233</f>
        <v>0</v>
      </c>
      <c r="M233" s="220"/>
      <c r="N233" s="40"/>
      <c r="O233" s="86">
        <f>M233+N233</f>
        <v>0</v>
      </c>
      <c r="P233" s="310"/>
      <c r="Q233" s="331"/>
    </row>
    <row r="234" spans="1:17" ht="24" hidden="1" x14ac:dyDescent="0.25">
      <c r="A234" s="72">
        <v>6240</v>
      </c>
      <c r="B234" s="41" t="s">
        <v>228</v>
      </c>
      <c r="C234" s="190">
        <f t="shared" si="63"/>
        <v>0</v>
      </c>
      <c r="D234" s="129">
        <f t="shared" ref="D234:O234" si="89">SUM(D235:D236)</f>
        <v>0</v>
      </c>
      <c r="E234" s="73">
        <f t="shared" si="89"/>
        <v>0</v>
      </c>
      <c r="F234" s="93">
        <f t="shared" si="89"/>
        <v>0</v>
      </c>
      <c r="G234" s="231">
        <f t="shared" si="89"/>
        <v>0</v>
      </c>
      <c r="H234" s="73">
        <f t="shared" si="89"/>
        <v>0</v>
      </c>
      <c r="I234" s="87">
        <f t="shared" si="89"/>
        <v>0</v>
      </c>
      <c r="J234" s="129">
        <f t="shared" si="89"/>
        <v>0</v>
      </c>
      <c r="K234" s="73">
        <f t="shared" si="89"/>
        <v>0</v>
      </c>
      <c r="L234" s="93">
        <f t="shared" si="89"/>
        <v>0</v>
      </c>
      <c r="M234" s="231">
        <f t="shared" si="89"/>
        <v>0</v>
      </c>
      <c r="N234" s="73">
        <f t="shared" si="89"/>
        <v>0</v>
      </c>
      <c r="O234" s="87">
        <f t="shared" si="89"/>
        <v>0</v>
      </c>
      <c r="P234" s="311"/>
      <c r="Q234" s="331"/>
    </row>
    <row r="235" spans="1:17" hidden="1" x14ac:dyDescent="0.25">
      <c r="A235" s="30">
        <v>6241</v>
      </c>
      <c r="B235" s="41" t="s">
        <v>229</v>
      </c>
      <c r="C235" s="190">
        <f t="shared" si="63"/>
        <v>0</v>
      </c>
      <c r="D235" s="265"/>
      <c r="E235" s="43"/>
      <c r="F235" s="93">
        <f>D235+E235</f>
        <v>0</v>
      </c>
      <c r="G235" s="230"/>
      <c r="H235" s="43"/>
      <c r="I235" s="87">
        <f>G235+H235</f>
        <v>0</v>
      </c>
      <c r="J235" s="265"/>
      <c r="K235" s="43"/>
      <c r="L235" s="93">
        <f>J235+K235</f>
        <v>0</v>
      </c>
      <c r="M235" s="230"/>
      <c r="N235" s="43"/>
      <c r="O235" s="87">
        <f>M235+N235</f>
        <v>0</v>
      </c>
      <c r="P235" s="311"/>
      <c r="Q235" s="331"/>
    </row>
    <row r="236" spans="1:17" hidden="1" x14ac:dyDescent="0.25">
      <c r="A236" s="30">
        <v>6242</v>
      </c>
      <c r="B236" s="41" t="s">
        <v>230</v>
      </c>
      <c r="C236" s="190">
        <f t="shared" si="63"/>
        <v>0</v>
      </c>
      <c r="D236" s="265"/>
      <c r="E236" s="43"/>
      <c r="F236" s="93">
        <f>D236+E236</f>
        <v>0</v>
      </c>
      <c r="G236" s="230"/>
      <c r="H236" s="43"/>
      <c r="I236" s="87">
        <f>G236+H236</f>
        <v>0</v>
      </c>
      <c r="J236" s="265"/>
      <c r="K236" s="43"/>
      <c r="L236" s="93">
        <f>J236+K236</f>
        <v>0</v>
      </c>
      <c r="M236" s="230"/>
      <c r="N236" s="43"/>
      <c r="O236" s="87">
        <f>M236+N236</f>
        <v>0</v>
      </c>
      <c r="P236" s="311"/>
      <c r="Q236" s="331"/>
    </row>
    <row r="237" spans="1:17" ht="25.5" hidden="1" customHeight="1" x14ac:dyDescent="0.25">
      <c r="A237" s="72">
        <v>6250</v>
      </c>
      <c r="B237" s="41" t="s">
        <v>231</v>
      </c>
      <c r="C237" s="190">
        <f t="shared" si="63"/>
        <v>0</v>
      </c>
      <c r="D237" s="129">
        <f t="shared" ref="D237:O237" si="90">SUM(D238:D242)</f>
        <v>0</v>
      </c>
      <c r="E237" s="73">
        <f t="shared" si="90"/>
        <v>0</v>
      </c>
      <c r="F237" s="93">
        <f t="shared" si="90"/>
        <v>0</v>
      </c>
      <c r="G237" s="231">
        <f t="shared" si="90"/>
        <v>0</v>
      </c>
      <c r="H237" s="73">
        <f t="shared" si="90"/>
        <v>0</v>
      </c>
      <c r="I237" s="87">
        <f t="shared" si="90"/>
        <v>0</v>
      </c>
      <c r="J237" s="129">
        <f t="shared" si="90"/>
        <v>0</v>
      </c>
      <c r="K237" s="73">
        <f t="shared" si="90"/>
        <v>0</v>
      </c>
      <c r="L237" s="93">
        <f t="shared" si="90"/>
        <v>0</v>
      </c>
      <c r="M237" s="231">
        <f t="shared" si="90"/>
        <v>0</v>
      </c>
      <c r="N237" s="73">
        <f t="shared" si="90"/>
        <v>0</v>
      </c>
      <c r="O237" s="87">
        <f t="shared" si="90"/>
        <v>0</v>
      </c>
      <c r="P237" s="311"/>
      <c r="Q237" s="331"/>
    </row>
    <row r="238" spans="1:17" ht="14.25" hidden="1" customHeight="1" x14ac:dyDescent="0.25">
      <c r="A238" s="30">
        <v>6252</v>
      </c>
      <c r="B238" s="41" t="s">
        <v>232</v>
      </c>
      <c r="C238" s="190">
        <f t="shared" si="63"/>
        <v>0</v>
      </c>
      <c r="D238" s="265"/>
      <c r="E238" s="43"/>
      <c r="F238" s="93">
        <f t="shared" ref="F238:F244" si="91">D238+E238</f>
        <v>0</v>
      </c>
      <c r="G238" s="230"/>
      <c r="H238" s="43"/>
      <c r="I238" s="87">
        <f t="shared" ref="I238:I244" si="92">G238+H238</f>
        <v>0</v>
      </c>
      <c r="J238" s="265"/>
      <c r="K238" s="43"/>
      <c r="L238" s="93">
        <f t="shared" ref="L238:L244" si="93">J238+K238</f>
        <v>0</v>
      </c>
      <c r="M238" s="230"/>
      <c r="N238" s="43"/>
      <c r="O238" s="87">
        <f t="shared" ref="O238:O244" si="94">M238+N238</f>
        <v>0</v>
      </c>
      <c r="P238" s="311"/>
      <c r="Q238" s="331"/>
    </row>
    <row r="239" spans="1:17" ht="14.25" hidden="1" customHeight="1" x14ac:dyDescent="0.25">
      <c r="A239" s="30">
        <v>6253</v>
      </c>
      <c r="B239" s="41" t="s">
        <v>233</v>
      </c>
      <c r="C239" s="190">
        <f t="shared" si="63"/>
        <v>0</v>
      </c>
      <c r="D239" s="265"/>
      <c r="E239" s="43"/>
      <c r="F239" s="93">
        <f t="shared" si="91"/>
        <v>0</v>
      </c>
      <c r="G239" s="230"/>
      <c r="H239" s="43"/>
      <c r="I239" s="87">
        <f t="shared" si="92"/>
        <v>0</v>
      </c>
      <c r="J239" s="265"/>
      <c r="K239" s="43"/>
      <c r="L239" s="93">
        <f t="shared" si="93"/>
        <v>0</v>
      </c>
      <c r="M239" s="230"/>
      <c r="N239" s="43"/>
      <c r="O239" s="87">
        <f t="shared" si="94"/>
        <v>0</v>
      </c>
      <c r="P239" s="311"/>
      <c r="Q239" s="331"/>
    </row>
    <row r="240" spans="1:17" ht="24" hidden="1" x14ac:dyDescent="0.25">
      <c r="A240" s="30">
        <v>6254</v>
      </c>
      <c r="B240" s="41" t="s">
        <v>234</v>
      </c>
      <c r="C240" s="190">
        <f t="shared" si="63"/>
        <v>0</v>
      </c>
      <c r="D240" s="265"/>
      <c r="E240" s="43"/>
      <c r="F240" s="93">
        <f t="shared" si="91"/>
        <v>0</v>
      </c>
      <c r="G240" s="230"/>
      <c r="H240" s="43"/>
      <c r="I240" s="87">
        <f t="shared" si="92"/>
        <v>0</v>
      </c>
      <c r="J240" s="265"/>
      <c r="K240" s="43"/>
      <c r="L240" s="93">
        <f t="shared" si="93"/>
        <v>0</v>
      </c>
      <c r="M240" s="230"/>
      <c r="N240" s="43"/>
      <c r="O240" s="87">
        <f t="shared" si="94"/>
        <v>0</v>
      </c>
      <c r="P240" s="311"/>
      <c r="Q240" s="331"/>
    </row>
    <row r="241" spans="1:17" ht="24" hidden="1" x14ac:dyDescent="0.25">
      <c r="A241" s="30">
        <v>6255</v>
      </c>
      <c r="B241" s="41" t="s">
        <v>235</v>
      </c>
      <c r="C241" s="190">
        <f t="shared" ref="C241:C295" si="95">SUM(F241,I241,L241,O241)</f>
        <v>0</v>
      </c>
      <c r="D241" s="265"/>
      <c r="E241" s="43"/>
      <c r="F241" s="93">
        <f t="shared" si="91"/>
        <v>0</v>
      </c>
      <c r="G241" s="230"/>
      <c r="H241" s="43"/>
      <c r="I241" s="87">
        <f t="shared" si="92"/>
        <v>0</v>
      </c>
      <c r="J241" s="265"/>
      <c r="K241" s="43"/>
      <c r="L241" s="93">
        <f t="shared" si="93"/>
        <v>0</v>
      </c>
      <c r="M241" s="230"/>
      <c r="N241" s="43"/>
      <c r="O241" s="87">
        <f t="shared" si="94"/>
        <v>0</v>
      </c>
      <c r="P241" s="311"/>
      <c r="Q241" s="331"/>
    </row>
    <row r="242" spans="1:17" hidden="1" x14ac:dyDescent="0.25">
      <c r="A242" s="30">
        <v>6259</v>
      </c>
      <c r="B242" s="41" t="s">
        <v>236</v>
      </c>
      <c r="C242" s="190">
        <f t="shared" si="95"/>
        <v>0</v>
      </c>
      <c r="D242" s="265"/>
      <c r="E242" s="43"/>
      <c r="F242" s="93">
        <f t="shared" si="91"/>
        <v>0</v>
      </c>
      <c r="G242" s="230"/>
      <c r="H242" s="43"/>
      <c r="I242" s="87">
        <f t="shared" si="92"/>
        <v>0</v>
      </c>
      <c r="J242" s="265"/>
      <c r="K242" s="43"/>
      <c r="L242" s="93">
        <f t="shared" si="93"/>
        <v>0</v>
      </c>
      <c r="M242" s="230"/>
      <c r="N242" s="43"/>
      <c r="O242" s="87">
        <f t="shared" si="94"/>
        <v>0</v>
      </c>
      <c r="P242" s="311"/>
      <c r="Q242" s="331"/>
    </row>
    <row r="243" spans="1:17" ht="24" hidden="1" x14ac:dyDescent="0.25">
      <c r="A243" s="72">
        <v>6260</v>
      </c>
      <c r="B243" s="41" t="s">
        <v>237</v>
      </c>
      <c r="C243" s="190">
        <f t="shared" si="95"/>
        <v>0</v>
      </c>
      <c r="D243" s="265"/>
      <c r="E243" s="43"/>
      <c r="F243" s="93">
        <f t="shared" si="91"/>
        <v>0</v>
      </c>
      <c r="G243" s="230"/>
      <c r="H243" s="43"/>
      <c r="I243" s="87">
        <f t="shared" si="92"/>
        <v>0</v>
      </c>
      <c r="J243" s="265"/>
      <c r="K243" s="43"/>
      <c r="L243" s="93">
        <f t="shared" si="93"/>
        <v>0</v>
      </c>
      <c r="M243" s="230"/>
      <c r="N243" s="43"/>
      <c r="O243" s="87">
        <f t="shared" si="94"/>
        <v>0</v>
      </c>
      <c r="P243" s="311"/>
      <c r="Q243" s="331"/>
    </row>
    <row r="244" spans="1:17" hidden="1" x14ac:dyDescent="0.25">
      <c r="A244" s="72">
        <v>6270</v>
      </c>
      <c r="B244" s="41" t="s">
        <v>238</v>
      </c>
      <c r="C244" s="190">
        <f t="shared" si="95"/>
        <v>0</v>
      </c>
      <c r="D244" s="265"/>
      <c r="E244" s="43"/>
      <c r="F244" s="93">
        <f t="shared" si="91"/>
        <v>0</v>
      </c>
      <c r="G244" s="230"/>
      <c r="H244" s="43"/>
      <c r="I244" s="87">
        <f t="shared" si="92"/>
        <v>0</v>
      </c>
      <c r="J244" s="265"/>
      <c r="K244" s="43"/>
      <c r="L244" s="93">
        <f t="shared" si="93"/>
        <v>0</v>
      </c>
      <c r="M244" s="230"/>
      <c r="N244" s="43"/>
      <c r="O244" s="87">
        <f t="shared" si="94"/>
        <v>0</v>
      </c>
      <c r="P244" s="311"/>
      <c r="Q244" s="331"/>
    </row>
    <row r="245" spans="1:17" hidden="1" x14ac:dyDescent="0.25">
      <c r="A245" s="874">
        <v>6290</v>
      </c>
      <c r="B245" s="38" t="s">
        <v>239</v>
      </c>
      <c r="C245" s="201">
        <f t="shared" si="95"/>
        <v>0</v>
      </c>
      <c r="D245" s="128">
        <f t="shared" ref="D245:O245" si="96">SUM(D246:D249)</f>
        <v>0</v>
      </c>
      <c r="E245" s="75">
        <f t="shared" si="96"/>
        <v>0</v>
      </c>
      <c r="F245" s="175">
        <f t="shared" si="96"/>
        <v>0</v>
      </c>
      <c r="G245" s="233">
        <f t="shared" si="96"/>
        <v>0</v>
      </c>
      <c r="H245" s="75">
        <f t="shared" si="96"/>
        <v>0</v>
      </c>
      <c r="I245" s="86">
        <f t="shared" si="96"/>
        <v>0</v>
      </c>
      <c r="J245" s="128">
        <f t="shared" si="96"/>
        <v>0</v>
      </c>
      <c r="K245" s="75">
        <f t="shared" si="96"/>
        <v>0</v>
      </c>
      <c r="L245" s="175">
        <f t="shared" si="96"/>
        <v>0</v>
      </c>
      <c r="M245" s="233">
        <f t="shared" si="96"/>
        <v>0</v>
      </c>
      <c r="N245" s="75">
        <f t="shared" si="96"/>
        <v>0</v>
      </c>
      <c r="O245" s="86">
        <f t="shared" si="96"/>
        <v>0</v>
      </c>
      <c r="P245" s="320"/>
      <c r="Q245" s="331"/>
    </row>
    <row r="246" spans="1:17" hidden="1" x14ac:dyDescent="0.25">
      <c r="A246" s="30">
        <v>6291</v>
      </c>
      <c r="B246" s="41" t="s">
        <v>240</v>
      </c>
      <c r="C246" s="190">
        <f t="shared" si="95"/>
        <v>0</v>
      </c>
      <c r="D246" s="265"/>
      <c r="E246" s="43"/>
      <c r="F246" s="93">
        <f>D246+E246</f>
        <v>0</v>
      </c>
      <c r="G246" s="230"/>
      <c r="H246" s="43"/>
      <c r="I246" s="87">
        <f>G246+H246</f>
        <v>0</v>
      </c>
      <c r="J246" s="265"/>
      <c r="K246" s="43"/>
      <c r="L246" s="93">
        <f>J246+K246</f>
        <v>0</v>
      </c>
      <c r="M246" s="230"/>
      <c r="N246" s="43"/>
      <c r="O246" s="87">
        <f>M246+N246</f>
        <v>0</v>
      </c>
      <c r="P246" s="311"/>
      <c r="Q246" s="331"/>
    </row>
    <row r="247" spans="1:17" hidden="1" x14ac:dyDescent="0.25">
      <c r="A247" s="30">
        <v>6292</v>
      </c>
      <c r="B247" s="41" t="s">
        <v>241</v>
      </c>
      <c r="C247" s="190">
        <f t="shared" si="95"/>
        <v>0</v>
      </c>
      <c r="D247" s="265"/>
      <c r="E247" s="43"/>
      <c r="F247" s="93">
        <f>D247+E247</f>
        <v>0</v>
      </c>
      <c r="G247" s="230"/>
      <c r="H247" s="43"/>
      <c r="I247" s="87">
        <f>G247+H247</f>
        <v>0</v>
      </c>
      <c r="J247" s="265"/>
      <c r="K247" s="43"/>
      <c r="L247" s="93">
        <f>J247+K247</f>
        <v>0</v>
      </c>
      <c r="M247" s="230"/>
      <c r="N247" s="43"/>
      <c r="O247" s="87">
        <f>M247+N247</f>
        <v>0</v>
      </c>
      <c r="P247" s="311"/>
      <c r="Q247" s="331"/>
    </row>
    <row r="248" spans="1:17" ht="72" hidden="1" x14ac:dyDescent="0.25">
      <c r="A248" s="30">
        <v>6296</v>
      </c>
      <c r="B248" s="41" t="s">
        <v>242</v>
      </c>
      <c r="C248" s="190">
        <f t="shared" si="95"/>
        <v>0</v>
      </c>
      <c r="D248" s="265"/>
      <c r="E248" s="43"/>
      <c r="F248" s="93">
        <f>D248+E248</f>
        <v>0</v>
      </c>
      <c r="G248" s="230"/>
      <c r="H248" s="43"/>
      <c r="I248" s="87">
        <f>G248+H248</f>
        <v>0</v>
      </c>
      <c r="J248" s="265"/>
      <c r="K248" s="43"/>
      <c r="L248" s="93">
        <f>J248+K248</f>
        <v>0</v>
      </c>
      <c r="M248" s="230"/>
      <c r="N248" s="43"/>
      <c r="O248" s="87">
        <f>M248+N248</f>
        <v>0</v>
      </c>
      <c r="P248" s="311"/>
      <c r="Q248" s="331"/>
    </row>
    <row r="249" spans="1:17" ht="39.75" hidden="1" customHeight="1" x14ac:dyDescent="0.25">
      <c r="A249" s="30">
        <v>6299</v>
      </c>
      <c r="B249" s="41" t="s">
        <v>243</v>
      </c>
      <c r="C249" s="190">
        <f t="shared" si="95"/>
        <v>0</v>
      </c>
      <c r="D249" s="265"/>
      <c r="E249" s="43"/>
      <c r="F249" s="93">
        <f>D249+E249</f>
        <v>0</v>
      </c>
      <c r="G249" s="230"/>
      <c r="H249" s="43"/>
      <c r="I249" s="87">
        <f>G249+H249</f>
        <v>0</v>
      </c>
      <c r="J249" s="265"/>
      <c r="K249" s="43"/>
      <c r="L249" s="93">
        <f>J249+K249</f>
        <v>0</v>
      </c>
      <c r="M249" s="230"/>
      <c r="N249" s="43"/>
      <c r="O249" s="87">
        <f>M249+N249</f>
        <v>0</v>
      </c>
      <c r="P249" s="311"/>
      <c r="Q249" s="331"/>
    </row>
    <row r="250" spans="1:17" hidden="1" x14ac:dyDescent="0.25">
      <c r="A250" s="34">
        <v>6300</v>
      </c>
      <c r="B250" s="69" t="s">
        <v>244</v>
      </c>
      <c r="C250" s="188">
        <f t="shared" si="95"/>
        <v>0</v>
      </c>
      <c r="D250" s="127">
        <f t="shared" ref="D250:O250" si="97">SUM(D251,D256,D257)</f>
        <v>0</v>
      </c>
      <c r="E250" s="36">
        <f t="shared" si="97"/>
        <v>0</v>
      </c>
      <c r="F250" s="174">
        <f t="shared" si="97"/>
        <v>0</v>
      </c>
      <c r="G250" s="228">
        <f t="shared" si="97"/>
        <v>0</v>
      </c>
      <c r="H250" s="36">
        <f t="shared" si="97"/>
        <v>0</v>
      </c>
      <c r="I250" s="120">
        <f t="shared" si="97"/>
        <v>0</v>
      </c>
      <c r="J250" s="127">
        <f t="shared" si="97"/>
        <v>0</v>
      </c>
      <c r="K250" s="36">
        <f t="shared" si="97"/>
        <v>0</v>
      </c>
      <c r="L250" s="174">
        <f t="shared" si="97"/>
        <v>0</v>
      </c>
      <c r="M250" s="228">
        <f t="shared" si="97"/>
        <v>0</v>
      </c>
      <c r="N250" s="36">
        <f t="shared" si="97"/>
        <v>0</v>
      </c>
      <c r="O250" s="120">
        <f t="shared" si="97"/>
        <v>0</v>
      </c>
      <c r="P250" s="441"/>
      <c r="Q250" s="331"/>
    </row>
    <row r="251" spans="1:17" ht="24" hidden="1" x14ac:dyDescent="0.25">
      <c r="A251" s="874">
        <v>6320</v>
      </c>
      <c r="B251" s="38" t="s">
        <v>245</v>
      </c>
      <c r="C251" s="201">
        <f t="shared" si="95"/>
        <v>0</v>
      </c>
      <c r="D251" s="128">
        <f t="shared" ref="D251:O251" si="98">SUM(D252:D255)</f>
        <v>0</v>
      </c>
      <c r="E251" s="75">
        <f t="shared" si="98"/>
        <v>0</v>
      </c>
      <c r="F251" s="175">
        <f t="shared" si="98"/>
        <v>0</v>
      </c>
      <c r="G251" s="233">
        <f t="shared" si="98"/>
        <v>0</v>
      </c>
      <c r="H251" s="75">
        <f t="shared" si="98"/>
        <v>0</v>
      </c>
      <c r="I251" s="86">
        <f t="shared" si="98"/>
        <v>0</v>
      </c>
      <c r="J251" s="128">
        <f t="shared" si="98"/>
        <v>0</v>
      </c>
      <c r="K251" s="75">
        <f t="shared" si="98"/>
        <v>0</v>
      </c>
      <c r="L251" s="175">
        <f t="shared" si="98"/>
        <v>0</v>
      </c>
      <c r="M251" s="233">
        <f t="shared" si="98"/>
        <v>0</v>
      </c>
      <c r="N251" s="75">
        <f t="shared" si="98"/>
        <v>0</v>
      </c>
      <c r="O251" s="86">
        <f t="shared" si="98"/>
        <v>0</v>
      </c>
      <c r="P251" s="310"/>
      <c r="Q251" s="331"/>
    </row>
    <row r="252" spans="1:17" hidden="1" x14ac:dyDescent="0.25">
      <c r="A252" s="30">
        <v>6322</v>
      </c>
      <c r="B252" s="41" t="s">
        <v>246</v>
      </c>
      <c r="C252" s="190">
        <f t="shared" si="95"/>
        <v>0</v>
      </c>
      <c r="D252" s="265"/>
      <c r="E252" s="43"/>
      <c r="F252" s="93">
        <f t="shared" ref="F252:F257" si="99">D252+E252</f>
        <v>0</v>
      </c>
      <c r="G252" s="230"/>
      <c r="H252" s="43"/>
      <c r="I252" s="87">
        <f t="shared" ref="I252:I257" si="100">G252+H252</f>
        <v>0</v>
      </c>
      <c r="J252" s="265"/>
      <c r="K252" s="43"/>
      <c r="L252" s="93">
        <f t="shared" ref="L252:L257" si="101">J252+K252</f>
        <v>0</v>
      </c>
      <c r="M252" s="230"/>
      <c r="N252" s="43"/>
      <c r="O252" s="87">
        <f t="shared" ref="O252:O257" si="102">M252+N252</f>
        <v>0</v>
      </c>
      <c r="P252" s="311"/>
      <c r="Q252" s="331"/>
    </row>
    <row r="253" spans="1:17" ht="24" hidden="1" x14ac:dyDescent="0.25">
      <c r="A253" s="30">
        <v>6323</v>
      </c>
      <c r="B253" s="41" t="s">
        <v>247</v>
      </c>
      <c r="C253" s="190">
        <f t="shared" si="95"/>
        <v>0</v>
      </c>
      <c r="D253" s="265"/>
      <c r="E253" s="43"/>
      <c r="F253" s="93">
        <f t="shared" si="99"/>
        <v>0</v>
      </c>
      <c r="G253" s="230"/>
      <c r="H253" s="43"/>
      <c r="I253" s="87">
        <f t="shared" si="100"/>
        <v>0</v>
      </c>
      <c r="J253" s="265"/>
      <c r="K253" s="43"/>
      <c r="L253" s="93">
        <f t="shared" si="101"/>
        <v>0</v>
      </c>
      <c r="M253" s="230"/>
      <c r="N253" s="43"/>
      <c r="O253" s="87">
        <f t="shared" si="102"/>
        <v>0</v>
      </c>
      <c r="P253" s="311"/>
      <c r="Q253" s="331"/>
    </row>
    <row r="254" spans="1:17" ht="24" hidden="1" x14ac:dyDescent="0.25">
      <c r="A254" s="30">
        <v>6324</v>
      </c>
      <c r="B254" s="41" t="s">
        <v>301</v>
      </c>
      <c r="C254" s="190">
        <f t="shared" si="95"/>
        <v>0</v>
      </c>
      <c r="D254" s="265"/>
      <c r="E254" s="43"/>
      <c r="F254" s="93">
        <f t="shared" si="99"/>
        <v>0</v>
      </c>
      <c r="G254" s="230"/>
      <c r="H254" s="43"/>
      <c r="I254" s="87">
        <f t="shared" si="100"/>
        <v>0</v>
      </c>
      <c r="J254" s="265"/>
      <c r="K254" s="43"/>
      <c r="L254" s="93">
        <f t="shared" si="101"/>
        <v>0</v>
      </c>
      <c r="M254" s="230"/>
      <c r="N254" s="43"/>
      <c r="O254" s="87">
        <f t="shared" si="102"/>
        <v>0</v>
      </c>
      <c r="P254" s="311"/>
      <c r="Q254" s="331"/>
    </row>
    <row r="255" spans="1:17" hidden="1" x14ac:dyDescent="0.25">
      <c r="A255" s="27">
        <v>6329</v>
      </c>
      <c r="B255" s="38" t="s">
        <v>302</v>
      </c>
      <c r="C255" s="189">
        <f t="shared" si="95"/>
        <v>0</v>
      </c>
      <c r="D255" s="264"/>
      <c r="E255" s="40"/>
      <c r="F255" s="175">
        <f t="shared" si="99"/>
        <v>0</v>
      </c>
      <c r="G255" s="220"/>
      <c r="H255" s="40"/>
      <c r="I255" s="86">
        <f t="shared" si="100"/>
        <v>0</v>
      </c>
      <c r="J255" s="264"/>
      <c r="K255" s="40"/>
      <c r="L255" s="175">
        <f t="shared" si="101"/>
        <v>0</v>
      </c>
      <c r="M255" s="220"/>
      <c r="N255" s="40"/>
      <c r="O255" s="86">
        <f t="shared" si="102"/>
        <v>0</v>
      </c>
      <c r="P255" s="310"/>
      <c r="Q255" s="331"/>
    </row>
    <row r="256" spans="1:17" ht="24" hidden="1" x14ac:dyDescent="0.25">
      <c r="A256" s="90">
        <v>6330</v>
      </c>
      <c r="B256" s="91" t="s">
        <v>248</v>
      </c>
      <c r="C256" s="201">
        <f t="shared" si="95"/>
        <v>0</v>
      </c>
      <c r="D256" s="266"/>
      <c r="E256" s="80"/>
      <c r="F256" s="443">
        <f t="shared" si="99"/>
        <v>0</v>
      </c>
      <c r="G256" s="235"/>
      <c r="H256" s="80"/>
      <c r="I256" s="159">
        <f t="shared" si="100"/>
        <v>0</v>
      </c>
      <c r="J256" s="266"/>
      <c r="K256" s="80"/>
      <c r="L256" s="443">
        <f t="shared" si="101"/>
        <v>0</v>
      </c>
      <c r="M256" s="235"/>
      <c r="N256" s="80"/>
      <c r="O256" s="159">
        <f t="shared" si="102"/>
        <v>0</v>
      </c>
      <c r="P256" s="320"/>
      <c r="Q256" s="331"/>
    </row>
    <row r="257" spans="1:17" hidden="1" x14ac:dyDescent="0.25">
      <c r="A257" s="72">
        <v>6360</v>
      </c>
      <c r="B257" s="41" t="s">
        <v>249</v>
      </c>
      <c r="C257" s="190">
        <f t="shared" si="95"/>
        <v>0</v>
      </c>
      <c r="D257" s="265"/>
      <c r="E257" s="43"/>
      <c r="F257" s="93">
        <f t="shared" si="99"/>
        <v>0</v>
      </c>
      <c r="G257" s="230"/>
      <c r="H257" s="43"/>
      <c r="I257" s="87">
        <f t="shared" si="100"/>
        <v>0</v>
      </c>
      <c r="J257" s="265"/>
      <c r="K257" s="43"/>
      <c r="L257" s="93">
        <f t="shared" si="101"/>
        <v>0</v>
      </c>
      <c r="M257" s="230"/>
      <c r="N257" s="43"/>
      <c r="O257" s="87">
        <f t="shared" si="102"/>
        <v>0</v>
      </c>
      <c r="P257" s="311"/>
      <c r="Q257" s="331"/>
    </row>
    <row r="258" spans="1:17" ht="24" hidden="1" x14ac:dyDescent="0.25">
      <c r="A258" s="34">
        <v>6400</v>
      </c>
      <c r="B258" s="69" t="s">
        <v>250</v>
      </c>
      <c r="C258" s="188">
        <f t="shared" si="95"/>
        <v>0</v>
      </c>
      <c r="D258" s="127">
        <f>SUM(D259,D263)</f>
        <v>0</v>
      </c>
      <c r="E258" s="36">
        <f>SUM(E259,E263)</f>
        <v>0</v>
      </c>
      <c r="F258" s="174">
        <f>SUM(F259,F263)</f>
        <v>0</v>
      </c>
      <c r="G258" s="228">
        <f t="shared" ref="G258:O258" si="103">SUM(G259,G263)</f>
        <v>0</v>
      </c>
      <c r="H258" s="36">
        <f t="shared" si="103"/>
        <v>0</v>
      </c>
      <c r="I258" s="120">
        <f t="shared" si="103"/>
        <v>0</v>
      </c>
      <c r="J258" s="127">
        <f t="shared" si="103"/>
        <v>0</v>
      </c>
      <c r="K258" s="36">
        <f t="shared" si="103"/>
        <v>0</v>
      </c>
      <c r="L258" s="174">
        <f t="shared" si="103"/>
        <v>0</v>
      </c>
      <c r="M258" s="228">
        <f t="shared" si="103"/>
        <v>0</v>
      </c>
      <c r="N258" s="36">
        <f t="shared" si="103"/>
        <v>0</v>
      </c>
      <c r="O258" s="120">
        <f t="shared" si="103"/>
        <v>0</v>
      </c>
      <c r="P258" s="441"/>
      <c r="Q258" s="331"/>
    </row>
    <row r="259" spans="1:17" ht="24" hidden="1" x14ac:dyDescent="0.25">
      <c r="A259" s="874">
        <v>6410</v>
      </c>
      <c r="B259" s="38" t="s">
        <v>251</v>
      </c>
      <c r="C259" s="189">
        <f t="shared" si="95"/>
        <v>0</v>
      </c>
      <c r="D259" s="128">
        <f t="shared" ref="D259:O259" si="104">SUM(D260:D262)</f>
        <v>0</v>
      </c>
      <c r="E259" s="75">
        <f t="shared" si="104"/>
        <v>0</v>
      </c>
      <c r="F259" s="175">
        <f t="shared" si="104"/>
        <v>0</v>
      </c>
      <c r="G259" s="233">
        <f t="shared" si="104"/>
        <v>0</v>
      </c>
      <c r="H259" s="75">
        <f t="shared" si="104"/>
        <v>0</v>
      </c>
      <c r="I259" s="86">
        <f t="shared" si="104"/>
        <v>0</v>
      </c>
      <c r="J259" s="128">
        <f t="shared" si="104"/>
        <v>0</v>
      </c>
      <c r="K259" s="75">
        <f t="shared" si="104"/>
        <v>0</v>
      </c>
      <c r="L259" s="175">
        <f t="shared" si="104"/>
        <v>0</v>
      </c>
      <c r="M259" s="233">
        <f t="shared" si="104"/>
        <v>0</v>
      </c>
      <c r="N259" s="75">
        <f t="shared" si="104"/>
        <v>0</v>
      </c>
      <c r="O259" s="158">
        <f t="shared" si="104"/>
        <v>0</v>
      </c>
      <c r="P259" s="323"/>
      <c r="Q259" s="331"/>
    </row>
    <row r="260" spans="1:17" hidden="1" x14ac:dyDescent="0.25">
      <c r="A260" s="30">
        <v>6411</v>
      </c>
      <c r="B260" s="92" t="s">
        <v>252</v>
      </c>
      <c r="C260" s="190">
        <f t="shared" si="95"/>
        <v>0</v>
      </c>
      <c r="D260" s="265"/>
      <c r="E260" s="43"/>
      <c r="F260" s="93">
        <f>D260+E260</f>
        <v>0</v>
      </c>
      <c r="G260" s="230"/>
      <c r="H260" s="43"/>
      <c r="I260" s="87">
        <f>G260+H260</f>
        <v>0</v>
      </c>
      <c r="J260" s="265"/>
      <c r="K260" s="43"/>
      <c r="L260" s="93">
        <f>J260+K260</f>
        <v>0</v>
      </c>
      <c r="M260" s="230"/>
      <c r="N260" s="43"/>
      <c r="O260" s="87">
        <f>M260+N260</f>
        <v>0</v>
      </c>
      <c r="P260" s="311"/>
      <c r="Q260" s="331"/>
    </row>
    <row r="261" spans="1:17" ht="36" hidden="1" x14ac:dyDescent="0.25">
      <c r="A261" s="30">
        <v>6412</v>
      </c>
      <c r="B261" s="41" t="s">
        <v>253</v>
      </c>
      <c r="C261" s="190">
        <f t="shared" si="95"/>
        <v>0</v>
      </c>
      <c r="D261" s="265"/>
      <c r="E261" s="43"/>
      <c r="F261" s="93">
        <f>D261+E261</f>
        <v>0</v>
      </c>
      <c r="G261" s="230"/>
      <c r="H261" s="43"/>
      <c r="I261" s="87">
        <f>G261+H261</f>
        <v>0</v>
      </c>
      <c r="J261" s="265"/>
      <c r="K261" s="43"/>
      <c r="L261" s="93">
        <f>J261+K261</f>
        <v>0</v>
      </c>
      <c r="M261" s="230"/>
      <c r="N261" s="43"/>
      <c r="O261" s="87">
        <f>M261+N261</f>
        <v>0</v>
      </c>
      <c r="P261" s="311"/>
      <c r="Q261" s="331"/>
    </row>
    <row r="262" spans="1:17" ht="36" hidden="1" x14ac:dyDescent="0.25">
      <c r="A262" s="30">
        <v>6419</v>
      </c>
      <c r="B262" s="41" t="s">
        <v>254</v>
      </c>
      <c r="C262" s="190">
        <f t="shared" si="95"/>
        <v>0</v>
      </c>
      <c r="D262" s="265"/>
      <c r="E262" s="43"/>
      <c r="F262" s="93">
        <f>D262+E262</f>
        <v>0</v>
      </c>
      <c r="G262" s="230"/>
      <c r="H262" s="43"/>
      <c r="I262" s="87">
        <f>G262+H262</f>
        <v>0</v>
      </c>
      <c r="J262" s="265"/>
      <c r="K262" s="43"/>
      <c r="L262" s="93">
        <f>J262+K262</f>
        <v>0</v>
      </c>
      <c r="M262" s="230"/>
      <c r="N262" s="43"/>
      <c r="O262" s="87">
        <f>M262+N262</f>
        <v>0</v>
      </c>
      <c r="P262" s="311"/>
      <c r="Q262" s="331"/>
    </row>
    <row r="263" spans="1:17" ht="36" hidden="1" x14ac:dyDescent="0.25">
      <c r="A263" s="72">
        <v>6420</v>
      </c>
      <c r="B263" s="41" t="s">
        <v>255</v>
      </c>
      <c r="C263" s="190">
        <f t="shared" si="95"/>
        <v>0</v>
      </c>
      <c r="D263" s="129">
        <f t="shared" ref="D263:O263" si="105">SUM(D264:D267)</f>
        <v>0</v>
      </c>
      <c r="E263" s="73">
        <f t="shared" si="105"/>
        <v>0</v>
      </c>
      <c r="F263" s="93">
        <f t="shared" si="105"/>
        <v>0</v>
      </c>
      <c r="G263" s="231">
        <f t="shared" si="105"/>
        <v>0</v>
      </c>
      <c r="H263" s="73">
        <f t="shared" si="105"/>
        <v>0</v>
      </c>
      <c r="I263" s="87">
        <f t="shared" si="105"/>
        <v>0</v>
      </c>
      <c r="J263" s="129">
        <f t="shared" si="105"/>
        <v>0</v>
      </c>
      <c r="K263" s="73">
        <f t="shared" si="105"/>
        <v>0</v>
      </c>
      <c r="L263" s="93">
        <f t="shared" si="105"/>
        <v>0</v>
      </c>
      <c r="M263" s="231">
        <f t="shared" si="105"/>
        <v>0</v>
      </c>
      <c r="N263" s="73">
        <f t="shared" si="105"/>
        <v>0</v>
      </c>
      <c r="O263" s="87">
        <f t="shared" si="105"/>
        <v>0</v>
      </c>
      <c r="P263" s="311"/>
      <c r="Q263" s="331"/>
    </row>
    <row r="264" spans="1:17" hidden="1" x14ac:dyDescent="0.25">
      <c r="A264" s="30">
        <v>6421</v>
      </c>
      <c r="B264" s="41" t="s">
        <v>256</v>
      </c>
      <c r="C264" s="190">
        <f t="shared" si="95"/>
        <v>0</v>
      </c>
      <c r="D264" s="265"/>
      <c r="E264" s="43"/>
      <c r="F264" s="93">
        <f>D264+E264</f>
        <v>0</v>
      </c>
      <c r="G264" s="230"/>
      <c r="H264" s="43"/>
      <c r="I264" s="87">
        <f>G264+H264</f>
        <v>0</v>
      </c>
      <c r="J264" s="265"/>
      <c r="K264" s="43"/>
      <c r="L264" s="93">
        <f>J264+K264</f>
        <v>0</v>
      </c>
      <c r="M264" s="230"/>
      <c r="N264" s="43"/>
      <c r="O264" s="87">
        <f>M264+N264</f>
        <v>0</v>
      </c>
      <c r="P264" s="311"/>
      <c r="Q264" s="331"/>
    </row>
    <row r="265" spans="1:17" hidden="1" x14ac:dyDescent="0.25">
      <c r="A265" s="30">
        <v>6422</v>
      </c>
      <c r="B265" s="41" t="s">
        <v>257</v>
      </c>
      <c r="C265" s="190">
        <f t="shared" si="95"/>
        <v>0</v>
      </c>
      <c r="D265" s="265"/>
      <c r="E265" s="43"/>
      <c r="F265" s="93">
        <f>D265+E265</f>
        <v>0</v>
      </c>
      <c r="G265" s="230"/>
      <c r="H265" s="43"/>
      <c r="I265" s="87">
        <f>G265+H265</f>
        <v>0</v>
      </c>
      <c r="J265" s="265"/>
      <c r="K265" s="43"/>
      <c r="L265" s="93">
        <f>J265+K265</f>
        <v>0</v>
      </c>
      <c r="M265" s="230"/>
      <c r="N265" s="43"/>
      <c r="O265" s="87">
        <f>M265+N265</f>
        <v>0</v>
      </c>
      <c r="P265" s="311"/>
      <c r="Q265" s="331"/>
    </row>
    <row r="266" spans="1:17" hidden="1" x14ac:dyDescent="0.25">
      <c r="A266" s="30">
        <v>6423</v>
      </c>
      <c r="B266" s="41" t="s">
        <v>258</v>
      </c>
      <c r="C266" s="190">
        <f t="shared" si="95"/>
        <v>0</v>
      </c>
      <c r="D266" s="265"/>
      <c r="E266" s="43"/>
      <c r="F266" s="93">
        <f>D266+E266</f>
        <v>0</v>
      </c>
      <c r="G266" s="230"/>
      <c r="H266" s="43"/>
      <c r="I266" s="87">
        <f>G266+H266</f>
        <v>0</v>
      </c>
      <c r="J266" s="265"/>
      <c r="K266" s="43"/>
      <c r="L266" s="93">
        <f>J266+K266</f>
        <v>0</v>
      </c>
      <c r="M266" s="230"/>
      <c r="N266" s="43"/>
      <c r="O266" s="87">
        <f>M266+N266</f>
        <v>0</v>
      </c>
      <c r="P266" s="311"/>
      <c r="Q266" s="331"/>
    </row>
    <row r="267" spans="1:17" ht="36" hidden="1" x14ac:dyDescent="0.25">
      <c r="A267" s="30">
        <v>6424</v>
      </c>
      <c r="B267" s="41" t="s">
        <v>259</v>
      </c>
      <c r="C267" s="190">
        <f t="shared" si="95"/>
        <v>0</v>
      </c>
      <c r="D267" s="265"/>
      <c r="E267" s="43"/>
      <c r="F267" s="93">
        <f>D267+E267</f>
        <v>0</v>
      </c>
      <c r="G267" s="230"/>
      <c r="H267" s="43"/>
      <c r="I267" s="87">
        <f>G267+H267</f>
        <v>0</v>
      </c>
      <c r="J267" s="265"/>
      <c r="K267" s="43"/>
      <c r="L267" s="93">
        <f>J267+K267</f>
        <v>0</v>
      </c>
      <c r="M267" s="230"/>
      <c r="N267" s="43"/>
      <c r="O267" s="87">
        <f>M267+N267</f>
        <v>0</v>
      </c>
      <c r="P267" s="311"/>
      <c r="Q267" s="331"/>
    </row>
    <row r="268" spans="1:17" ht="36" hidden="1" x14ac:dyDescent="0.25">
      <c r="A268" s="95">
        <v>7000</v>
      </c>
      <c r="B268" s="95" t="s">
        <v>260</v>
      </c>
      <c r="C268" s="203">
        <f>SUM(F268,I268,L268,O268)</f>
        <v>0</v>
      </c>
      <c r="D268" s="136">
        <f t="shared" ref="D268:O268" si="106">SUM(D269,D279)</f>
        <v>0</v>
      </c>
      <c r="E268" s="96">
        <f t="shared" si="106"/>
        <v>0</v>
      </c>
      <c r="F268" s="267">
        <f t="shared" si="106"/>
        <v>0</v>
      </c>
      <c r="G268" s="237">
        <f t="shared" si="106"/>
        <v>0</v>
      </c>
      <c r="H268" s="96">
        <f t="shared" si="106"/>
        <v>0</v>
      </c>
      <c r="I268" s="279">
        <f t="shared" si="106"/>
        <v>0</v>
      </c>
      <c r="J268" s="136">
        <f t="shared" si="106"/>
        <v>0</v>
      </c>
      <c r="K268" s="96">
        <f t="shared" si="106"/>
        <v>0</v>
      </c>
      <c r="L268" s="267">
        <f t="shared" si="106"/>
        <v>0</v>
      </c>
      <c r="M268" s="237">
        <f t="shared" si="106"/>
        <v>0</v>
      </c>
      <c r="N268" s="96">
        <f t="shared" si="106"/>
        <v>0</v>
      </c>
      <c r="O268" s="162">
        <f t="shared" si="106"/>
        <v>0</v>
      </c>
      <c r="P268" s="445"/>
      <c r="Q268" s="331"/>
    </row>
    <row r="269" spans="1:17" ht="24" hidden="1" x14ac:dyDescent="0.25">
      <c r="A269" s="34">
        <v>7200</v>
      </c>
      <c r="B269" s="69" t="s">
        <v>261</v>
      </c>
      <c r="C269" s="188">
        <f t="shared" si="95"/>
        <v>0</v>
      </c>
      <c r="D269" s="127">
        <f t="shared" ref="D269:N269" si="107">SUM(D270,D271,D274,D275,D278)</f>
        <v>0</v>
      </c>
      <c r="E269" s="36">
        <f t="shared" si="107"/>
        <v>0</v>
      </c>
      <c r="F269" s="174">
        <f>SUM(F270,F271,F274,F275,F278)</f>
        <v>0</v>
      </c>
      <c r="G269" s="228">
        <f t="shared" si="107"/>
        <v>0</v>
      </c>
      <c r="H269" s="36">
        <f t="shared" si="107"/>
        <v>0</v>
      </c>
      <c r="I269" s="120">
        <f>SUM(I270,I271,I274,I275,I278)</f>
        <v>0</v>
      </c>
      <c r="J269" s="127">
        <f t="shared" si="107"/>
        <v>0</v>
      </c>
      <c r="K269" s="36">
        <f t="shared" si="107"/>
        <v>0</v>
      </c>
      <c r="L269" s="174">
        <f>SUM(L270,L271,L274,L275,L278)</f>
        <v>0</v>
      </c>
      <c r="M269" s="228">
        <f t="shared" si="107"/>
        <v>0</v>
      </c>
      <c r="N269" s="36">
        <f t="shared" si="107"/>
        <v>0</v>
      </c>
      <c r="O269" s="121">
        <f>SUM(O270,O271,O274,O275,O278)</f>
        <v>0</v>
      </c>
      <c r="P269" s="440"/>
      <c r="Q269" s="331"/>
    </row>
    <row r="270" spans="1:17" ht="24" hidden="1" x14ac:dyDescent="0.25">
      <c r="A270" s="874">
        <v>7210</v>
      </c>
      <c r="B270" s="38" t="s">
        <v>262</v>
      </c>
      <c r="C270" s="189">
        <f t="shared" si="95"/>
        <v>0</v>
      </c>
      <c r="D270" s="264"/>
      <c r="E270" s="40"/>
      <c r="F270" s="175">
        <f>D270+E270</f>
        <v>0</v>
      </c>
      <c r="G270" s="220"/>
      <c r="H270" s="40"/>
      <c r="I270" s="86">
        <f>G270+H270</f>
        <v>0</v>
      </c>
      <c r="J270" s="264"/>
      <c r="K270" s="40"/>
      <c r="L270" s="175">
        <f>J270+K270</f>
        <v>0</v>
      </c>
      <c r="M270" s="220"/>
      <c r="N270" s="40"/>
      <c r="O270" s="86">
        <f>M270+N270</f>
        <v>0</v>
      </c>
      <c r="P270" s="310"/>
      <c r="Q270" s="331"/>
    </row>
    <row r="271" spans="1:17" s="872" customFormat="1" ht="36" hidden="1" x14ac:dyDescent="0.25">
      <c r="A271" s="72">
        <v>7220</v>
      </c>
      <c r="B271" s="41" t="s">
        <v>263</v>
      </c>
      <c r="C271" s="190">
        <f t="shared" si="95"/>
        <v>0</v>
      </c>
      <c r="D271" s="129">
        <f t="shared" ref="D271:O271" si="108">SUM(D272:D273)</f>
        <v>0</v>
      </c>
      <c r="E271" s="73">
        <f t="shared" si="108"/>
        <v>0</v>
      </c>
      <c r="F271" s="93">
        <f t="shared" si="108"/>
        <v>0</v>
      </c>
      <c r="G271" s="231">
        <f t="shared" si="108"/>
        <v>0</v>
      </c>
      <c r="H271" s="73">
        <f t="shared" si="108"/>
        <v>0</v>
      </c>
      <c r="I271" s="87">
        <f t="shared" si="108"/>
        <v>0</v>
      </c>
      <c r="J271" s="129">
        <f t="shared" si="108"/>
        <v>0</v>
      </c>
      <c r="K271" s="73">
        <f t="shared" si="108"/>
        <v>0</v>
      </c>
      <c r="L271" s="93">
        <f t="shared" si="108"/>
        <v>0</v>
      </c>
      <c r="M271" s="231">
        <f t="shared" si="108"/>
        <v>0</v>
      </c>
      <c r="N271" s="73">
        <f t="shared" si="108"/>
        <v>0</v>
      </c>
      <c r="O271" s="87">
        <f t="shared" si="108"/>
        <v>0</v>
      </c>
      <c r="P271" s="311"/>
      <c r="Q271" s="871"/>
    </row>
    <row r="272" spans="1:17" s="872" customFormat="1" ht="36" hidden="1" x14ac:dyDescent="0.25">
      <c r="A272" s="30">
        <v>7221</v>
      </c>
      <c r="B272" s="41" t="s">
        <v>264</v>
      </c>
      <c r="C272" s="190">
        <f t="shared" si="95"/>
        <v>0</v>
      </c>
      <c r="D272" s="265"/>
      <c r="E272" s="43"/>
      <c r="F272" s="93">
        <f>D272+E272</f>
        <v>0</v>
      </c>
      <c r="G272" s="230"/>
      <c r="H272" s="43"/>
      <c r="I272" s="87">
        <f>G272+H272</f>
        <v>0</v>
      </c>
      <c r="J272" s="265"/>
      <c r="K272" s="43"/>
      <c r="L272" s="93">
        <f>J272+K272</f>
        <v>0</v>
      </c>
      <c r="M272" s="230"/>
      <c r="N272" s="43"/>
      <c r="O272" s="87">
        <f>M272+N272</f>
        <v>0</v>
      </c>
      <c r="P272" s="311"/>
      <c r="Q272" s="871"/>
    </row>
    <row r="273" spans="1:17" s="872" customFormat="1" ht="36" hidden="1" x14ac:dyDescent="0.25">
      <c r="A273" s="30">
        <v>7222</v>
      </c>
      <c r="B273" s="41" t="s">
        <v>265</v>
      </c>
      <c r="C273" s="190">
        <f t="shared" si="95"/>
        <v>0</v>
      </c>
      <c r="D273" s="265"/>
      <c r="E273" s="43"/>
      <c r="F273" s="93">
        <f>D273+E273</f>
        <v>0</v>
      </c>
      <c r="G273" s="230"/>
      <c r="H273" s="43"/>
      <c r="I273" s="87">
        <f>G273+H273</f>
        <v>0</v>
      </c>
      <c r="J273" s="265"/>
      <c r="K273" s="43"/>
      <c r="L273" s="93">
        <f>J273+K273</f>
        <v>0</v>
      </c>
      <c r="M273" s="230"/>
      <c r="N273" s="43"/>
      <c r="O273" s="87">
        <f>M273+N273</f>
        <v>0</v>
      </c>
      <c r="P273" s="311"/>
      <c r="Q273" s="871"/>
    </row>
    <row r="274" spans="1:17" ht="24" hidden="1" x14ac:dyDescent="0.25">
      <c r="A274" s="72">
        <v>7230</v>
      </c>
      <c r="B274" s="41" t="s">
        <v>308</v>
      </c>
      <c r="C274" s="190">
        <f t="shared" si="95"/>
        <v>0</v>
      </c>
      <c r="D274" s="265"/>
      <c r="E274" s="43"/>
      <c r="F274" s="93">
        <f>D274+E274</f>
        <v>0</v>
      </c>
      <c r="G274" s="230"/>
      <c r="H274" s="43"/>
      <c r="I274" s="87">
        <f>G274+H274</f>
        <v>0</v>
      </c>
      <c r="J274" s="265"/>
      <c r="K274" s="43"/>
      <c r="L274" s="93">
        <f>J274+K274</f>
        <v>0</v>
      </c>
      <c r="M274" s="230"/>
      <c r="N274" s="43"/>
      <c r="O274" s="87">
        <f>M274+N274</f>
        <v>0</v>
      </c>
      <c r="P274" s="311"/>
      <c r="Q274" s="331"/>
    </row>
    <row r="275" spans="1:17" ht="24" hidden="1" x14ac:dyDescent="0.25">
      <c r="A275" s="72">
        <v>7240</v>
      </c>
      <c r="B275" s="41" t="s">
        <v>266</v>
      </c>
      <c r="C275" s="190">
        <f t="shared" si="95"/>
        <v>0</v>
      </c>
      <c r="D275" s="129">
        <f t="shared" ref="D275:O275" si="109">SUM(D276:D277)</f>
        <v>0</v>
      </c>
      <c r="E275" s="73">
        <f t="shared" si="109"/>
        <v>0</v>
      </c>
      <c r="F275" s="93">
        <f t="shared" si="109"/>
        <v>0</v>
      </c>
      <c r="G275" s="231">
        <f t="shared" si="109"/>
        <v>0</v>
      </c>
      <c r="H275" s="73">
        <f t="shared" si="109"/>
        <v>0</v>
      </c>
      <c r="I275" s="87">
        <f t="shared" si="109"/>
        <v>0</v>
      </c>
      <c r="J275" s="129">
        <f t="shared" si="109"/>
        <v>0</v>
      </c>
      <c r="K275" s="73">
        <f t="shared" si="109"/>
        <v>0</v>
      </c>
      <c r="L275" s="93">
        <f t="shared" si="109"/>
        <v>0</v>
      </c>
      <c r="M275" s="231">
        <f t="shared" si="109"/>
        <v>0</v>
      </c>
      <c r="N275" s="73">
        <f t="shared" si="109"/>
        <v>0</v>
      </c>
      <c r="O275" s="87">
        <f t="shared" si="109"/>
        <v>0</v>
      </c>
      <c r="P275" s="311"/>
      <c r="Q275" s="331"/>
    </row>
    <row r="276" spans="1:17" ht="48" hidden="1" x14ac:dyDescent="0.25">
      <c r="A276" s="30">
        <v>7245</v>
      </c>
      <c r="B276" s="41" t="s">
        <v>267</v>
      </c>
      <c r="C276" s="190">
        <f t="shared" si="95"/>
        <v>0</v>
      </c>
      <c r="D276" s="265"/>
      <c r="E276" s="43"/>
      <c r="F276" s="93">
        <f>D276+E276</f>
        <v>0</v>
      </c>
      <c r="G276" s="230"/>
      <c r="H276" s="43"/>
      <c r="I276" s="87">
        <f>G276+H276</f>
        <v>0</v>
      </c>
      <c r="J276" s="265"/>
      <c r="K276" s="43"/>
      <c r="L276" s="93">
        <f>J276+K276</f>
        <v>0</v>
      </c>
      <c r="M276" s="230"/>
      <c r="N276" s="43"/>
      <c r="O276" s="87">
        <f>M276+N276</f>
        <v>0</v>
      </c>
      <c r="P276" s="311"/>
      <c r="Q276" s="331"/>
    </row>
    <row r="277" spans="1:17" ht="84" hidden="1" x14ac:dyDescent="0.25">
      <c r="A277" s="30">
        <v>7246</v>
      </c>
      <c r="B277" s="41" t="s">
        <v>268</v>
      </c>
      <c r="C277" s="190">
        <f t="shared" si="95"/>
        <v>0</v>
      </c>
      <c r="D277" s="265"/>
      <c r="E277" s="43"/>
      <c r="F277" s="93">
        <f>D277+E277</f>
        <v>0</v>
      </c>
      <c r="G277" s="230"/>
      <c r="H277" s="43"/>
      <c r="I277" s="87">
        <f>G277+H277</f>
        <v>0</v>
      </c>
      <c r="J277" s="265"/>
      <c r="K277" s="43"/>
      <c r="L277" s="93">
        <f>J277+K277</f>
        <v>0</v>
      </c>
      <c r="M277" s="230"/>
      <c r="N277" s="43"/>
      <c r="O277" s="87">
        <f>M277+N277</f>
        <v>0</v>
      </c>
      <c r="P277" s="311"/>
      <c r="Q277" s="331"/>
    </row>
    <row r="278" spans="1:17" ht="24" hidden="1" x14ac:dyDescent="0.25">
      <c r="A278" s="90">
        <v>7260</v>
      </c>
      <c r="B278" s="38" t="s">
        <v>269</v>
      </c>
      <c r="C278" s="189">
        <f t="shared" si="95"/>
        <v>0</v>
      </c>
      <c r="D278" s="264"/>
      <c r="E278" s="40"/>
      <c r="F278" s="175">
        <f>D278+E278</f>
        <v>0</v>
      </c>
      <c r="G278" s="220"/>
      <c r="H278" s="40"/>
      <c r="I278" s="86">
        <f>G278+H278</f>
        <v>0</v>
      </c>
      <c r="J278" s="264"/>
      <c r="K278" s="40"/>
      <c r="L278" s="175">
        <f>J278+K278</f>
        <v>0</v>
      </c>
      <c r="M278" s="220"/>
      <c r="N278" s="40"/>
      <c r="O278" s="86">
        <f>M278+N278</f>
        <v>0</v>
      </c>
      <c r="P278" s="310"/>
      <c r="Q278" s="331"/>
    </row>
    <row r="279" spans="1:17" hidden="1" x14ac:dyDescent="0.25">
      <c r="A279" s="52">
        <v>7700</v>
      </c>
      <c r="B279" s="103" t="s">
        <v>298</v>
      </c>
      <c r="C279" s="204">
        <f t="shared" si="95"/>
        <v>0</v>
      </c>
      <c r="D279" s="137">
        <f t="shared" ref="D279:O279" si="110">D280</f>
        <v>0</v>
      </c>
      <c r="E279" s="104">
        <f t="shared" si="110"/>
        <v>0</v>
      </c>
      <c r="F279" s="176">
        <f t="shared" si="110"/>
        <v>0</v>
      </c>
      <c r="G279" s="238">
        <f t="shared" si="110"/>
        <v>0</v>
      </c>
      <c r="H279" s="104">
        <f t="shared" si="110"/>
        <v>0</v>
      </c>
      <c r="I279" s="280">
        <f t="shared" si="110"/>
        <v>0</v>
      </c>
      <c r="J279" s="137">
        <f t="shared" si="110"/>
        <v>0</v>
      </c>
      <c r="K279" s="104">
        <f t="shared" si="110"/>
        <v>0</v>
      </c>
      <c r="L279" s="176">
        <f t="shared" si="110"/>
        <v>0</v>
      </c>
      <c r="M279" s="238">
        <f t="shared" si="110"/>
        <v>0</v>
      </c>
      <c r="N279" s="104">
        <f t="shared" si="110"/>
        <v>0</v>
      </c>
      <c r="O279" s="280">
        <f t="shared" si="110"/>
        <v>0</v>
      </c>
      <c r="P279" s="441"/>
      <c r="Q279" s="331"/>
    </row>
    <row r="280" spans="1:17" hidden="1" x14ac:dyDescent="0.25">
      <c r="A280" s="70">
        <v>7720</v>
      </c>
      <c r="B280" s="38" t="s">
        <v>299</v>
      </c>
      <c r="C280" s="191">
        <f t="shared" si="95"/>
        <v>0</v>
      </c>
      <c r="D280" s="257"/>
      <c r="E280" s="47"/>
      <c r="F280" s="426">
        <f>D280+E280</f>
        <v>0</v>
      </c>
      <c r="G280" s="239"/>
      <c r="H280" s="47"/>
      <c r="I280" s="158">
        <f>G280+H280</f>
        <v>0</v>
      </c>
      <c r="J280" s="257"/>
      <c r="K280" s="47"/>
      <c r="L280" s="426">
        <f>J280+K280</f>
        <v>0</v>
      </c>
      <c r="M280" s="239"/>
      <c r="N280" s="47"/>
      <c r="O280" s="158">
        <f>M280+N280</f>
        <v>0</v>
      </c>
      <c r="P280" s="323"/>
      <c r="Q280" s="331"/>
    </row>
    <row r="281" spans="1:17" hidden="1" x14ac:dyDescent="0.25">
      <c r="A281" s="92"/>
      <c r="B281" s="41" t="s">
        <v>270</v>
      </c>
      <c r="C281" s="190">
        <f t="shared" si="95"/>
        <v>0</v>
      </c>
      <c r="D281" s="129">
        <f t="shared" ref="D281:O281" si="111">SUM(D282:D283)</f>
        <v>0</v>
      </c>
      <c r="E281" s="73">
        <f t="shared" si="111"/>
        <v>0</v>
      </c>
      <c r="F281" s="93">
        <f t="shared" si="111"/>
        <v>0</v>
      </c>
      <c r="G281" s="231">
        <f t="shared" si="111"/>
        <v>0</v>
      </c>
      <c r="H281" s="73">
        <f t="shared" si="111"/>
        <v>0</v>
      </c>
      <c r="I281" s="87">
        <f t="shared" si="111"/>
        <v>0</v>
      </c>
      <c r="J281" s="129">
        <f t="shared" si="111"/>
        <v>0</v>
      </c>
      <c r="K281" s="73">
        <f t="shared" si="111"/>
        <v>0</v>
      </c>
      <c r="L281" s="93">
        <f t="shared" si="111"/>
        <v>0</v>
      </c>
      <c r="M281" s="231">
        <f t="shared" si="111"/>
        <v>0</v>
      </c>
      <c r="N281" s="73">
        <f t="shared" si="111"/>
        <v>0</v>
      </c>
      <c r="O281" s="87">
        <f t="shared" si="111"/>
        <v>0</v>
      </c>
      <c r="P281" s="311"/>
      <c r="Q281" s="331"/>
    </row>
    <row r="282" spans="1:17" hidden="1" x14ac:dyDescent="0.25">
      <c r="A282" s="92" t="s">
        <v>271</v>
      </c>
      <c r="B282" s="30" t="s">
        <v>272</v>
      </c>
      <c r="C282" s="190">
        <f t="shared" si="95"/>
        <v>0</v>
      </c>
      <c r="D282" s="265"/>
      <c r="E282" s="43"/>
      <c r="F282" s="93">
        <f>E282+D282</f>
        <v>0</v>
      </c>
      <c r="G282" s="230"/>
      <c r="H282" s="43"/>
      <c r="I282" s="87">
        <f>H282+G282</f>
        <v>0</v>
      </c>
      <c r="J282" s="265"/>
      <c r="K282" s="43"/>
      <c r="L282" s="93">
        <f>K282+J282</f>
        <v>0</v>
      </c>
      <c r="M282" s="230"/>
      <c r="N282" s="43"/>
      <c r="O282" s="87">
        <f>N282+M282</f>
        <v>0</v>
      </c>
      <c r="P282" s="311"/>
      <c r="Q282" s="331"/>
    </row>
    <row r="283" spans="1:17" hidden="1" x14ac:dyDescent="0.25">
      <c r="A283" s="92" t="s">
        <v>273</v>
      </c>
      <c r="B283" s="97" t="s">
        <v>274</v>
      </c>
      <c r="C283" s="189">
        <f t="shared" si="95"/>
        <v>0</v>
      </c>
      <c r="D283" s="264"/>
      <c r="E283" s="40"/>
      <c r="F283" s="175">
        <f>E283+D283</f>
        <v>0</v>
      </c>
      <c r="G283" s="220"/>
      <c r="H283" s="40"/>
      <c r="I283" s="86">
        <f>H283+G283</f>
        <v>0</v>
      </c>
      <c r="J283" s="264"/>
      <c r="K283" s="40"/>
      <c r="L283" s="175">
        <f>K283+J283</f>
        <v>0</v>
      </c>
      <c r="M283" s="220"/>
      <c r="N283" s="40"/>
      <c r="O283" s="86">
        <f>N283+M283</f>
        <v>0</v>
      </c>
      <c r="P283" s="310"/>
      <c r="Q283" s="331"/>
    </row>
    <row r="284" spans="1:17" ht="12.75" thickBot="1" x14ac:dyDescent="0.3">
      <c r="A284" s="108"/>
      <c r="B284" s="108" t="s">
        <v>275</v>
      </c>
      <c r="C284" s="205">
        <f t="shared" si="95"/>
        <v>52663</v>
      </c>
      <c r="D284" s="138">
        <f t="shared" ref="D284:O284" si="112">SUM(D281,D268,D229,D194,D186,D172,D74,D52)</f>
        <v>52663</v>
      </c>
      <c r="E284" s="281">
        <f t="shared" si="112"/>
        <v>0</v>
      </c>
      <c r="F284" s="324">
        <f t="shared" si="112"/>
        <v>52663</v>
      </c>
      <c r="G284" s="240">
        <f t="shared" si="112"/>
        <v>0</v>
      </c>
      <c r="H284" s="281">
        <f t="shared" si="112"/>
        <v>0</v>
      </c>
      <c r="I284" s="324">
        <f t="shared" si="112"/>
        <v>0</v>
      </c>
      <c r="J284" s="138">
        <f t="shared" si="112"/>
        <v>0</v>
      </c>
      <c r="K284" s="109">
        <f t="shared" si="112"/>
        <v>0</v>
      </c>
      <c r="L284" s="446">
        <f t="shared" si="112"/>
        <v>0</v>
      </c>
      <c r="M284" s="240">
        <f t="shared" si="112"/>
        <v>0</v>
      </c>
      <c r="N284" s="109">
        <f t="shared" si="112"/>
        <v>0</v>
      </c>
      <c r="O284" s="281">
        <f t="shared" si="112"/>
        <v>0</v>
      </c>
      <c r="P284" s="447"/>
      <c r="Q284" s="331"/>
    </row>
    <row r="285" spans="1:17" s="19" customFormat="1" ht="13.5" hidden="1" thickTop="1" thickBot="1" x14ac:dyDescent="0.3">
      <c r="A285" s="881" t="s">
        <v>276</v>
      </c>
      <c r="B285" s="882"/>
      <c r="C285" s="206">
        <f t="shared" si="95"/>
        <v>0</v>
      </c>
      <c r="D285" s="139">
        <f>SUM(D24,D25,D41,D42)-D50</f>
        <v>0</v>
      </c>
      <c r="E285" s="111">
        <f>SUM(E24,E25,E41,E42)-E50</f>
        <v>0</v>
      </c>
      <c r="F285" s="112">
        <f>SUM(F24,F25,F41,F42)-F50</f>
        <v>0</v>
      </c>
      <c r="G285" s="241">
        <f>SUM(G24,G42)-G50</f>
        <v>0</v>
      </c>
      <c r="H285" s="111">
        <f>SUM(H24,H42)-H50</f>
        <v>0</v>
      </c>
      <c r="I285" s="123">
        <f>SUM(I24,I42)-I50</f>
        <v>0</v>
      </c>
      <c r="J285" s="139">
        <f>SUM(J26,J42)-J50</f>
        <v>0</v>
      </c>
      <c r="K285" s="111">
        <f>SUM(K26,K42)-K50</f>
        <v>0</v>
      </c>
      <c r="L285" s="112">
        <f>SUM(L26,L42)-L50</f>
        <v>0</v>
      </c>
      <c r="M285" s="241">
        <f>SUM(M44)-M50</f>
        <v>0</v>
      </c>
      <c r="N285" s="111">
        <f>SUM(N44)-N50</f>
        <v>0</v>
      </c>
      <c r="O285" s="123">
        <f>SUM(O44)-O50</f>
        <v>0</v>
      </c>
      <c r="P285" s="327"/>
      <c r="Q285" s="182"/>
    </row>
    <row r="286" spans="1:17" s="19" customFormat="1" ht="12.75" hidden="1" thickTop="1" x14ac:dyDescent="0.25">
      <c r="A286" s="883" t="s">
        <v>277</v>
      </c>
      <c r="B286" s="884"/>
      <c r="C286" s="207">
        <f t="shared" si="95"/>
        <v>0</v>
      </c>
      <c r="D286" s="140">
        <f>SUM(D287,D288)-D295+D296</f>
        <v>0</v>
      </c>
      <c r="E286" s="101">
        <f t="shared" ref="E286:O286" si="113">SUM(E287,E288)-E295+E296</f>
        <v>0</v>
      </c>
      <c r="F286" s="107">
        <f t="shared" si="113"/>
        <v>0</v>
      </c>
      <c r="G286" s="242">
        <f t="shared" si="113"/>
        <v>0</v>
      </c>
      <c r="H286" s="101">
        <f t="shared" si="113"/>
        <v>0</v>
      </c>
      <c r="I286" s="110">
        <f t="shared" si="113"/>
        <v>0</v>
      </c>
      <c r="J286" s="140">
        <f t="shared" si="113"/>
        <v>0</v>
      </c>
      <c r="K286" s="101">
        <f t="shared" si="113"/>
        <v>0</v>
      </c>
      <c r="L286" s="107">
        <f t="shared" si="113"/>
        <v>0</v>
      </c>
      <c r="M286" s="242">
        <f t="shared" si="113"/>
        <v>0</v>
      </c>
      <c r="N286" s="101">
        <f t="shared" si="113"/>
        <v>0</v>
      </c>
      <c r="O286" s="110">
        <f t="shared" si="113"/>
        <v>0</v>
      </c>
      <c r="P286" s="448"/>
      <c r="Q286" s="182"/>
    </row>
    <row r="287" spans="1:17" s="19" customFormat="1" ht="13.5" hidden="1" thickTop="1" thickBot="1" x14ac:dyDescent="0.3">
      <c r="A287" s="60" t="s">
        <v>278</v>
      </c>
      <c r="B287" s="60" t="s">
        <v>279</v>
      </c>
      <c r="C287" s="197">
        <f t="shared" si="95"/>
        <v>0</v>
      </c>
      <c r="D287" s="131">
        <f t="shared" ref="D287:O287" si="114">D21-D281</f>
        <v>0</v>
      </c>
      <c r="E287" s="61">
        <f t="shared" si="114"/>
        <v>0</v>
      </c>
      <c r="F287" s="168">
        <f t="shared" si="114"/>
        <v>0</v>
      </c>
      <c r="G287" s="224">
        <f t="shared" si="114"/>
        <v>0</v>
      </c>
      <c r="H287" s="61">
        <f t="shared" si="114"/>
        <v>0</v>
      </c>
      <c r="I287" s="114">
        <f t="shared" si="114"/>
        <v>0</v>
      </c>
      <c r="J287" s="131">
        <f t="shared" si="114"/>
        <v>0</v>
      </c>
      <c r="K287" s="61">
        <f t="shared" si="114"/>
        <v>0</v>
      </c>
      <c r="L287" s="168">
        <f t="shared" si="114"/>
        <v>0</v>
      </c>
      <c r="M287" s="224">
        <f t="shared" si="114"/>
        <v>0</v>
      </c>
      <c r="N287" s="61">
        <f t="shared" si="114"/>
        <v>0</v>
      </c>
      <c r="O287" s="114">
        <f t="shared" si="114"/>
        <v>0</v>
      </c>
      <c r="P287" s="435"/>
      <c r="Q287" s="182"/>
    </row>
    <row r="288" spans="1:17" s="19" customFormat="1" ht="12.75" hidden="1" thickTop="1" x14ac:dyDescent="0.25">
      <c r="A288" s="113" t="s">
        <v>280</v>
      </c>
      <c r="B288" s="113" t="s">
        <v>281</v>
      </c>
      <c r="C288" s="207">
        <f t="shared" si="95"/>
        <v>0</v>
      </c>
      <c r="D288" s="140">
        <f t="shared" ref="D288:O288" si="115">SUM(D289,D291,D293)-SUM(D290,D292,D294)</f>
        <v>0</v>
      </c>
      <c r="E288" s="101">
        <f t="shared" si="115"/>
        <v>0</v>
      </c>
      <c r="F288" s="107">
        <f t="shared" si="115"/>
        <v>0</v>
      </c>
      <c r="G288" s="242">
        <f t="shared" si="115"/>
        <v>0</v>
      </c>
      <c r="H288" s="101">
        <f t="shared" si="115"/>
        <v>0</v>
      </c>
      <c r="I288" s="110">
        <f t="shared" si="115"/>
        <v>0</v>
      </c>
      <c r="J288" s="140">
        <f t="shared" si="115"/>
        <v>0</v>
      </c>
      <c r="K288" s="101">
        <f t="shared" si="115"/>
        <v>0</v>
      </c>
      <c r="L288" s="107">
        <f t="shared" si="115"/>
        <v>0</v>
      </c>
      <c r="M288" s="242">
        <f t="shared" si="115"/>
        <v>0</v>
      </c>
      <c r="N288" s="101">
        <f t="shared" si="115"/>
        <v>0</v>
      </c>
      <c r="O288" s="110">
        <f t="shared" si="115"/>
        <v>0</v>
      </c>
      <c r="P288" s="448"/>
      <c r="Q288" s="182"/>
    </row>
    <row r="289" spans="1:17" ht="12.75" hidden="1" thickTop="1" x14ac:dyDescent="0.25">
      <c r="A289" s="98" t="s">
        <v>282</v>
      </c>
      <c r="B289" s="57" t="s">
        <v>283</v>
      </c>
      <c r="C289" s="191">
        <f t="shared" si="95"/>
        <v>0</v>
      </c>
      <c r="D289" s="257"/>
      <c r="E289" s="47"/>
      <c r="F289" s="426">
        <f t="shared" ref="F289:F296" si="116">E289+D289</f>
        <v>0</v>
      </c>
      <c r="G289" s="239"/>
      <c r="H289" s="47"/>
      <c r="I289" s="158">
        <f t="shared" ref="I289:I296" si="117">H289+G289</f>
        <v>0</v>
      </c>
      <c r="J289" s="257"/>
      <c r="K289" s="47"/>
      <c r="L289" s="426">
        <f t="shared" ref="L289:L296" si="118">K289+J289</f>
        <v>0</v>
      </c>
      <c r="M289" s="239"/>
      <c r="N289" s="47"/>
      <c r="O289" s="158">
        <f t="shared" ref="O289:O296" si="119">N289+M289</f>
        <v>0</v>
      </c>
      <c r="P289" s="323"/>
      <c r="Q289" s="331"/>
    </row>
    <row r="290" spans="1:17" ht="12.75" hidden="1" thickTop="1" x14ac:dyDescent="0.25">
      <c r="A290" s="92" t="s">
        <v>284</v>
      </c>
      <c r="B290" s="29" t="s">
        <v>285</v>
      </c>
      <c r="C290" s="190">
        <f t="shared" si="95"/>
        <v>0</v>
      </c>
      <c r="D290" s="265"/>
      <c r="E290" s="43"/>
      <c r="F290" s="93">
        <f t="shared" si="116"/>
        <v>0</v>
      </c>
      <c r="G290" s="230"/>
      <c r="H290" s="43"/>
      <c r="I290" s="87">
        <f t="shared" si="117"/>
        <v>0</v>
      </c>
      <c r="J290" s="265"/>
      <c r="K290" s="43"/>
      <c r="L290" s="93">
        <f t="shared" si="118"/>
        <v>0</v>
      </c>
      <c r="M290" s="230"/>
      <c r="N290" s="43"/>
      <c r="O290" s="87">
        <f t="shared" si="119"/>
        <v>0</v>
      </c>
      <c r="P290" s="311"/>
      <c r="Q290" s="331"/>
    </row>
    <row r="291" spans="1:17" ht="12.75" hidden="1" thickTop="1" x14ac:dyDescent="0.25">
      <c r="A291" s="92" t="s">
        <v>286</v>
      </c>
      <c r="B291" s="29" t="s">
        <v>287</v>
      </c>
      <c r="C291" s="190">
        <f t="shared" si="95"/>
        <v>0</v>
      </c>
      <c r="D291" s="265"/>
      <c r="E291" s="43"/>
      <c r="F291" s="93">
        <f t="shared" si="116"/>
        <v>0</v>
      </c>
      <c r="G291" s="230"/>
      <c r="H291" s="43"/>
      <c r="I291" s="87">
        <f t="shared" si="117"/>
        <v>0</v>
      </c>
      <c r="J291" s="265"/>
      <c r="K291" s="43"/>
      <c r="L291" s="93">
        <f t="shared" si="118"/>
        <v>0</v>
      </c>
      <c r="M291" s="230"/>
      <c r="N291" s="43"/>
      <c r="O291" s="87">
        <f t="shared" si="119"/>
        <v>0</v>
      </c>
      <c r="P291" s="311"/>
      <c r="Q291" s="331"/>
    </row>
    <row r="292" spans="1:17" ht="24.75" hidden="1" thickTop="1" x14ac:dyDescent="0.25">
      <c r="A292" s="92" t="s">
        <v>288</v>
      </c>
      <c r="B292" s="29" t="s">
        <v>289</v>
      </c>
      <c r="C292" s="190">
        <f>SUM(F292,I292,L292,O292)</f>
        <v>0</v>
      </c>
      <c r="D292" s="265"/>
      <c r="E292" s="43"/>
      <c r="F292" s="93">
        <f t="shared" si="116"/>
        <v>0</v>
      </c>
      <c r="G292" s="230"/>
      <c r="H292" s="43"/>
      <c r="I292" s="87">
        <f t="shared" si="117"/>
        <v>0</v>
      </c>
      <c r="J292" s="265"/>
      <c r="K292" s="43"/>
      <c r="L292" s="93">
        <f t="shared" si="118"/>
        <v>0</v>
      </c>
      <c r="M292" s="230"/>
      <c r="N292" s="43"/>
      <c r="O292" s="87">
        <f t="shared" si="119"/>
        <v>0</v>
      </c>
      <c r="P292" s="311"/>
      <c r="Q292" s="331"/>
    </row>
    <row r="293" spans="1:17" ht="12.75" hidden="1" thickTop="1" x14ac:dyDescent="0.25">
      <c r="A293" s="92" t="s">
        <v>290</v>
      </c>
      <c r="B293" s="29" t="s">
        <v>291</v>
      </c>
      <c r="C293" s="190">
        <f t="shared" si="95"/>
        <v>0</v>
      </c>
      <c r="D293" s="265"/>
      <c r="E293" s="43"/>
      <c r="F293" s="93">
        <f t="shared" si="116"/>
        <v>0</v>
      </c>
      <c r="G293" s="230"/>
      <c r="H293" s="43"/>
      <c r="I293" s="87">
        <f t="shared" si="117"/>
        <v>0</v>
      </c>
      <c r="J293" s="265"/>
      <c r="K293" s="43"/>
      <c r="L293" s="93">
        <f t="shared" si="118"/>
        <v>0</v>
      </c>
      <c r="M293" s="230"/>
      <c r="N293" s="43"/>
      <c r="O293" s="87">
        <f t="shared" si="119"/>
        <v>0</v>
      </c>
      <c r="P293" s="311"/>
      <c r="Q293" s="331"/>
    </row>
    <row r="294" spans="1:17" ht="12.75" hidden="1" thickTop="1" x14ac:dyDescent="0.25">
      <c r="A294" s="99" t="s">
        <v>292</v>
      </c>
      <c r="B294" s="100" t="s">
        <v>293</v>
      </c>
      <c r="C294" s="201">
        <f t="shared" si="95"/>
        <v>0</v>
      </c>
      <c r="D294" s="266"/>
      <c r="E294" s="80"/>
      <c r="F294" s="443">
        <f t="shared" si="116"/>
        <v>0</v>
      </c>
      <c r="G294" s="235"/>
      <c r="H294" s="80"/>
      <c r="I294" s="159">
        <f t="shared" si="117"/>
        <v>0</v>
      </c>
      <c r="J294" s="266"/>
      <c r="K294" s="80"/>
      <c r="L294" s="443">
        <f t="shared" si="118"/>
        <v>0</v>
      </c>
      <c r="M294" s="235"/>
      <c r="N294" s="80"/>
      <c r="O294" s="159">
        <f t="shared" si="119"/>
        <v>0</v>
      </c>
      <c r="P294" s="320"/>
      <c r="Q294" s="331"/>
    </row>
    <row r="295" spans="1:17" s="19" customFormat="1" ht="13.5" hidden="1" thickTop="1" thickBot="1" x14ac:dyDescent="0.3">
      <c r="A295" s="115" t="s">
        <v>294</v>
      </c>
      <c r="B295" s="115" t="s">
        <v>295</v>
      </c>
      <c r="C295" s="206">
        <f t="shared" si="95"/>
        <v>0</v>
      </c>
      <c r="D295" s="268"/>
      <c r="E295" s="116"/>
      <c r="F295" s="112">
        <f t="shared" si="116"/>
        <v>0</v>
      </c>
      <c r="G295" s="243"/>
      <c r="H295" s="116"/>
      <c r="I295" s="123">
        <f t="shared" si="117"/>
        <v>0</v>
      </c>
      <c r="J295" s="268"/>
      <c r="K295" s="116"/>
      <c r="L295" s="112">
        <f t="shared" si="118"/>
        <v>0</v>
      </c>
      <c r="M295" s="243"/>
      <c r="N295" s="116"/>
      <c r="O295" s="123">
        <f t="shared" si="119"/>
        <v>0</v>
      </c>
      <c r="P295" s="327"/>
      <c r="Q295" s="182"/>
    </row>
    <row r="296" spans="1:17" s="19" customFormat="1" ht="36.75" hidden="1" thickTop="1" x14ac:dyDescent="0.25">
      <c r="A296" s="113" t="s">
        <v>296</v>
      </c>
      <c r="B296" s="102" t="s">
        <v>297</v>
      </c>
      <c r="C296" s="207">
        <f>SUM(F296,I296,L296,O296)</f>
        <v>0</v>
      </c>
      <c r="D296" s="269"/>
      <c r="E296" s="449"/>
      <c r="F296" s="174">
        <f t="shared" si="116"/>
        <v>0</v>
      </c>
      <c r="G296" s="234"/>
      <c r="H296" s="76"/>
      <c r="I296" s="120">
        <f t="shared" si="117"/>
        <v>0</v>
      </c>
      <c r="J296" s="249"/>
      <c r="K296" s="76"/>
      <c r="L296" s="174">
        <f t="shared" si="118"/>
        <v>0</v>
      </c>
      <c r="M296" s="234"/>
      <c r="N296" s="76"/>
      <c r="O296" s="120">
        <f t="shared" si="119"/>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EI3ifXo3LllZaP3Lo16+gR2koTlNo3yFTLcYmVJ/cQxW17c0swypnqriqSnaIwMTv/RPe4WgdqEameHcl28x0w==" saltValue="bMH63fduoawzdV+qDVnvkw==" spinCount="100000" sheet="1" objects="1" scenarios="1" formatCells="0" formatColumns="0" formatRows="0"/>
  <autoFilter ref="A18:P296">
    <filterColumn colId="2">
      <filters blank="1">
        <filter val="1 244"/>
        <filter val="1 310"/>
        <filter val="1 500"/>
        <filter val="1 700"/>
        <filter val="1 744"/>
        <filter val="100"/>
        <filter val="11 458"/>
        <filter val="142"/>
        <filter val="200"/>
        <filter val="256"/>
        <filter val="26 134"/>
        <filter val="284"/>
        <filter val="3 802"/>
        <filter val="32 786"/>
        <filter val="336"/>
        <filter val="4 727"/>
        <filter val="41 205"/>
        <filter val="5 342"/>
        <filter val="5 706"/>
        <filter val="5 752"/>
        <filter val="500"/>
        <filter val="52 663"/>
        <filter val="521"/>
        <filter val="569"/>
        <filter val="620"/>
        <filter val="7 898"/>
        <filter val="8 419"/>
        <filter val="925"/>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126.pielikums Jūrmalas pilsētas domes
2017.gada 23.marta saistošajiem noteikumiem Nr.14
(protokols Nr.6, 9.punkts)</firstHeader>
    <firstFooter>&amp;L&amp;9&amp;D; &amp;T&amp;R&amp;9&amp;P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V315"/>
  <sheetViews>
    <sheetView showGridLines="0" view="pageLayout" zoomScaleNormal="100" workbookViewId="0">
      <selection activeCell="T7" sqref="T6:T7"/>
    </sheetView>
  </sheetViews>
  <sheetFormatPr defaultRowHeight="15" outlineLevelCol="1" x14ac:dyDescent="0.25"/>
  <cols>
    <col min="1" max="1" width="10.42578125" style="6" customWidth="1"/>
    <col min="2" max="2" width="29.85546875" style="6" customWidth="1"/>
    <col min="3" max="3" width="8" style="6" customWidth="1"/>
    <col min="4" max="4" width="7.8554687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collapsed="1"/>
    <col min="18" max="16384" width="9.140625" style="1"/>
  </cols>
  <sheetData>
    <row r="1" spans="1:17" x14ac:dyDescent="0.25">
      <c r="A1" s="912" t="s">
        <v>396</v>
      </c>
      <c r="B1" s="912"/>
      <c r="C1" s="912"/>
      <c r="D1" s="912"/>
      <c r="E1" s="912"/>
      <c r="F1" s="912"/>
      <c r="G1" s="912"/>
      <c r="H1" s="912"/>
      <c r="I1" s="912"/>
      <c r="J1" s="912"/>
      <c r="K1" s="912"/>
      <c r="L1" s="912"/>
      <c r="M1" s="912"/>
      <c r="N1" s="912"/>
      <c r="O1" s="912"/>
    </row>
    <row r="2" spans="1:17" ht="28.5" customHeight="1" x14ac:dyDescent="0.25">
      <c r="A2" s="913" t="s">
        <v>303</v>
      </c>
      <c r="B2" s="914"/>
      <c r="C2" s="914"/>
      <c r="D2" s="914"/>
      <c r="E2" s="914"/>
      <c r="F2" s="914"/>
      <c r="G2" s="914"/>
      <c r="H2" s="914"/>
      <c r="I2" s="914"/>
      <c r="J2" s="914"/>
      <c r="K2" s="914"/>
      <c r="L2" s="914"/>
      <c r="M2" s="914"/>
      <c r="N2" s="914"/>
      <c r="O2" s="914"/>
      <c r="P2" s="915"/>
      <c r="Q2" s="517"/>
    </row>
    <row r="3" spans="1:17" ht="12.75" customHeight="1" x14ac:dyDescent="0.25">
      <c r="A3" s="4" t="s">
        <v>0</v>
      </c>
      <c r="B3" s="5"/>
      <c r="C3" s="916" t="s">
        <v>397</v>
      </c>
      <c r="D3" s="916"/>
      <c r="E3" s="916"/>
      <c r="F3" s="916"/>
      <c r="G3" s="916"/>
      <c r="H3" s="916"/>
      <c r="I3" s="916"/>
      <c r="J3" s="916"/>
      <c r="K3" s="916"/>
      <c r="L3" s="916"/>
      <c r="M3" s="916"/>
      <c r="N3" s="916"/>
      <c r="O3" s="916"/>
      <c r="P3" s="917"/>
      <c r="Q3" s="517"/>
    </row>
    <row r="4" spans="1:17" ht="12.75" customHeight="1" x14ac:dyDescent="0.25">
      <c r="A4" s="4" t="s">
        <v>1</v>
      </c>
      <c r="B4" s="5"/>
      <c r="C4" s="916" t="s">
        <v>319</v>
      </c>
      <c r="D4" s="916"/>
      <c r="E4" s="916"/>
      <c r="F4" s="916"/>
      <c r="G4" s="916"/>
      <c r="H4" s="916"/>
      <c r="I4" s="916"/>
      <c r="J4" s="916"/>
      <c r="K4" s="916"/>
      <c r="L4" s="916"/>
      <c r="M4" s="916"/>
      <c r="N4" s="916"/>
      <c r="O4" s="916"/>
      <c r="P4" s="917"/>
      <c r="Q4" s="517"/>
    </row>
    <row r="5" spans="1:17" ht="12.75" customHeight="1" x14ac:dyDescent="0.25">
      <c r="A5" s="2" t="s">
        <v>2</v>
      </c>
      <c r="B5" s="3"/>
      <c r="C5" s="891" t="s">
        <v>320</v>
      </c>
      <c r="D5" s="891"/>
      <c r="E5" s="891"/>
      <c r="F5" s="891"/>
      <c r="G5" s="891"/>
      <c r="H5" s="891"/>
      <c r="I5" s="891"/>
      <c r="J5" s="891"/>
      <c r="K5" s="891"/>
      <c r="L5" s="891"/>
      <c r="M5" s="891"/>
      <c r="N5" s="891"/>
      <c r="O5" s="891"/>
      <c r="P5" s="892"/>
      <c r="Q5" s="517"/>
    </row>
    <row r="6" spans="1:17" ht="12.75" customHeight="1" x14ac:dyDescent="0.25">
      <c r="A6" s="2" t="s">
        <v>3</v>
      </c>
      <c r="B6" s="3"/>
      <c r="C6" s="891" t="s">
        <v>398</v>
      </c>
      <c r="D6" s="891"/>
      <c r="E6" s="891"/>
      <c r="F6" s="891"/>
      <c r="G6" s="891"/>
      <c r="H6" s="891"/>
      <c r="I6" s="891"/>
      <c r="J6" s="891"/>
      <c r="K6" s="891"/>
      <c r="L6" s="891"/>
      <c r="M6" s="891"/>
      <c r="N6" s="891"/>
      <c r="O6" s="891"/>
      <c r="P6" s="892"/>
      <c r="Q6" s="517"/>
    </row>
    <row r="7" spans="1:17" ht="12" customHeight="1" x14ac:dyDescent="0.25">
      <c r="A7" s="2" t="s">
        <v>4</v>
      </c>
      <c r="B7" s="3"/>
      <c r="C7" s="916" t="s">
        <v>399</v>
      </c>
      <c r="D7" s="916"/>
      <c r="E7" s="916"/>
      <c r="F7" s="916"/>
      <c r="G7" s="916"/>
      <c r="H7" s="916"/>
      <c r="I7" s="916"/>
      <c r="J7" s="916"/>
      <c r="K7" s="916"/>
      <c r="L7" s="916"/>
      <c r="M7" s="916"/>
      <c r="N7" s="916"/>
      <c r="O7" s="916"/>
      <c r="P7" s="917"/>
      <c r="Q7" s="517"/>
    </row>
    <row r="8" spans="1:17" ht="12.75" customHeight="1" x14ac:dyDescent="0.25">
      <c r="A8" s="7" t="s">
        <v>5</v>
      </c>
      <c r="B8" s="3"/>
      <c r="C8" s="918"/>
      <c r="D8" s="918"/>
      <c r="E8" s="918"/>
      <c r="F8" s="918"/>
      <c r="G8" s="918"/>
      <c r="H8" s="918"/>
      <c r="I8" s="918"/>
      <c r="J8" s="918"/>
      <c r="K8" s="918"/>
      <c r="L8" s="918"/>
      <c r="M8" s="918"/>
      <c r="N8" s="918"/>
      <c r="O8" s="918"/>
      <c r="P8" s="919"/>
      <c r="Q8" s="517"/>
    </row>
    <row r="9" spans="1:17" ht="12.75" customHeight="1" x14ac:dyDescent="0.25">
      <c r="A9" s="2"/>
      <c r="B9" s="3" t="s">
        <v>6</v>
      </c>
      <c r="C9" s="891" t="s">
        <v>400</v>
      </c>
      <c r="D9" s="891"/>
      <c r="E9" s="891"/>
      <c r="F9" s="891"/>
      <c r="G9" s="891"/>
      <c r="H9" s="891"/>
      <c r="I9" s="891"/>
      <c r="J9" s="891"/>
      <c r="K9" s="891"/>
      <c r="L9" s="891"/>
      <c r="M9" s="891"/>
      <c r="N9" s="891"/>
      <c r="O9" s="891"/>
      <c r="P9" s="892"/>
      <c r="Q9" s="517"/>
    </row>
    <row r="10" spans="1:17" ht="12.75" customHeight="1" x14ac:dyDescent="0.25">
      <c r="A10" s="2"/>
      <c r="B10" s="3" t="s">
        <v>7</v>
      </c>
      <c r="C10" s="891"/>
      <c r="D10" s="891"/>
      <c r="E10" s="891"/>
      <c r="F10" s="891"/>
      <c r="G10" s="891"/>
      <c r="H10" s="891"/>
      <c r="I10" s="891"/>
      <c r="J10" s="891"/>
      <c r="K10" s="891"/>
      <c r="L10" s="891"/>
      <c r="M10" s="891"/>
      <c r="N10" s="891"/>
      <c r="O10" s="891"/>
      <c r="P10" s="892"/>
      <c r="Q10" s="517"/>
    </row>
    <row r="11" spans="1:17" ht="12.75" customHeight="1" x14ac:dyDescent="0.25">
      <c r="A11" s="2"/>
      <c r="B11" s="3" t="s">
        <v>8</v>
      </c>
      <c r="C11" s="918"/>
      <c r="D11" s="918"/>
      <c r="E11" s="918"/>
      <c r="F11" s="918"/>
      <c r="G11" s="918"/>
      <c r="H11" s="918"/>
      <c r="I11" s="918"/>
      <c r="J11" s="918"/>
      <c r="K11" s="918"/>
      <c r="L11" s="918"/>
      <c r="M11" s="918"/>
      <c r="N11" s="918"/>
      <c r="O11" s="918"/>
      <c r="P11" s="919"/>
      <c r="Q11" s="517"/>
    </row>
    <row r="12" spans="1:17" ht="12.75" customHeight="1" x14ac:dyDescent="0.25">
      <c r="A12" s="2"/>
      <c r="B12" s="3" t="s">
        <v>9</v>
      </c>
      <c r="C12" s="891" t="s">
        <v>401</v>
      </c>
      <c r="D12" s="891"/>
      <c r="E12" s="891"/>
      <c r="F12" s="891"/>
      <c r="G12" s="891"/>
      <c r="H12" s="891"/>
      <c r="I12" s="891"/>
      <c r="J12" s="891"/>
      <c r="K12" s="891"/>
      <c r="L12" s="891"/>
      <c r="M12" s="891"/>
      <c r="N12" s="891"/>
      <c r="O12" s="891"/>
      <c r="P12" s="892"/>
      <c r="Q12" s="517"/>
    </row>
    <row r="13" spans="1:17" ht="12.75" customHeight="1" x14ac:dyDescent="0.25">
      <c r="A13" s="2"/>
      <c r="B13" s="3" t="s">
        <v>10</v>
      </c>
      <c r="C13" s="891"/>
      <c r="D13" s="891"/>
      <c r="E13" s="891"/>
      <c r="F13" s="891"/>
      <c r="G13" s="891"/>
      <c r="H13" s="891"/>
      <c r="I13" s="891"/>
      <c r="J13" s="891"/>
      <c r="K13" s="891"/>
      <c r="L13" s="891"/>
      <c r="M13" s="891"/>
      <c r="N13" s="891"/>
      <c r="O13" s="891"/>
      <c r="P13" s="892"/>
      <c r="Q13" s="517"/>
    </row>
    <row r="14" spans="1:17" ht="9" customHeight="1" x14ac:dyDescent="0.25">
      <c r="A14" s="8"/>
      <c r="B14" s="9"/>
      <c r="C14" s="10"/>
      <c r="D14" s="10"/>
      <c r="E14" s="10"/>
      <c r="F14" s="10"/>
      <c r="G14" s="10"/>
      <c r="H14" s="10"/>
      <c r="I14" s="10"/>
      <c r="J14" s="10"/>
      <c r="K14" s="10"/>
      <c r="L14" s="10"/>
      <c r="M14" s="10"/>
      <c r="N14" s="10"/>
      <c r="O14" s="10"/>
      <c r="P14" s="11"/>
      <c r="Q14" s="517"/>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875"/>
      <c r="Q15" s="332"/>
    </row>
    <row r="16" spans="1:17" s="12" customFormat="1" ht="12.75" customHeight="1" x14ac:dyDescent="0.25">
      <c r="A16" s="894"/>
      <c r="B16" s="897"/>
      <c r="C16" s="924" t="s">
        <v>13</v>
      </c>
      <c r="D16" s="922" t="s">
        <v>309</v>
      </c>
      <c r="E16" s="889" t="s">
        <v>311</v>
      </c>
      <c r="F16" s="902" t="s">
        <v>14</v>
      </c>
      <c r="G16" s="904" t="s">
        <v>310</v>
      </c>
      <c r="H16" s="887" t="s">
        <v>317</v>
      </c>
      <c r="I16" s="932" t="s">
        <v>15</v>
      </c>
      <c r="J16" s="922" t="s">
        <v>312</v>
      </c>
      <c r="K16" s="887" t="s">
        <v>313</v>
      </c>
      <c r="L16" s="926" t="s">
        <v>16</v>
      </c>
      <c r="M16" s="910" t="s">
        <v>314</v>
      </c>
      <c r="N16" s="887" t="s">
        <v>315</v>
      </c>
      <c r="O16" s="889" t="s">
        <v>17</v>
      </c>
      <c r="P16" s="894" t="s">
        <v>316</v>
      </c>
      <c r="Q16" s="332"/>
    </row>
    <row r="17" spans="1:19" s="13" customFormat="1" ht="55.5" customHeight="1" thickBot="1" x14ac:dyDescent="0.3">
      <c r="A17" s="895"/>
      <c r="B17" s="897"/>
      <c r="C17" s="925"/>
      <c r="D17" s="923"/>
      <c r="E17" s="890"/>
      <c r="F17" s="903"/>
      <c r="G17" s="905"/>
      <c r="H17" s="888"/>
      <c r="I17" s="933"/>
      <c r="J17" s="923"/>
      <c r="K17" s="888"/>
      <c r="L17" s="927"/>
      <c r="M17" s="911"/>
      <c r="N17" s="888"/>
      <c r="O17" s="890"/>
      <c r="P17" s="895"/>
      <c r="Q17" s="330"/>
    </row>
    <row r="18" spans="1:19" s="13" customFormat="1" ht="9.75" customHeight="1" thickTop="1" x14ac:dyDescent="0.25">
      <c r="A18" s="14" t="s">
        <v>18</v>
      </c>
      <c r="B18" s="14">
        <v>2</v>
      </c>
      <c r="C18" s="181">
        <v>3</v>
      </c>
      <c r="D18" s="124">
        <v>4</v>
      </c>
      <c r="E18" s="141">
        <v>5</v>
      </c>
      <c r="F18" s="14">
        <v>6</v>
      </c>
      <c r="G18" s="208">
        <v>7</v>
      </c>
      <c r="H18" s="15">
        <v>8</v>
      </c>
      <c r="I18" s="401">
        <v>9</v>
      </c>
      <c r="J18" s="124">
        <v>10</v>
      </c>
      <c r="K18" s="15">
        <v>11</v>
      </c>
      <c r="L18" s="401">
        <v>12</v>
      </c>
      <c r="M18" s="208">
        <v>13</v>
      </c>
      <c r="N18" s="15">
        <v>14</v>
      </c>
      <c r="O18" s="141">
        <v>15</v>
      </c>
      <c r="P18" s="14">
        <v>16</v>
      </c>
      <c r="Q18" s="330"/>
    </row>
    <row r="19" spans="1:19" s="19" customFormat="1" ht="12" x14ac:dyDescent="0.25">
      <c r="A19" s="16"/>
      <c r="B19" s="17" t="s">
        <v>19</v>
      </c>
      <c r="C19" s="182"/>
      <c r="D19" s="244"/>
      <c r="E19" s="142"/>
      <c r="F19" s="290"/>
      <c r="G19" s="209"/>
      <c r="H19" s="18"/>
      <c r="I19" s="402"/>
      <c r="J19" s="244"/>
      <c r="K19" s="18"/>
      <c r="L19" s="402"/>
      <c r="M19" s="209"/>
      <c r="N19" s="18"/>
      <c r="O19" s="142"/>
      <c r="P19" s="290"/>
      <c r="Q19" s="182"/>
    </row>
    <row r="20" spans="1:19" s="19" customFormat="1" ht="12.75" thickBot="1" x14ac:dyDescent="0.3">
      <c r="A20" s="20"/>
      <c r="B20" s="21" t="s">
        <v>20</v>
      </c>
      <c r="C20" s="183">
        <f>SUM(F20,I20,L20,O20)</f>
        <v>372579</v>
      </c>
      <c r="D20" s="125">
        <f>SUM(D21,D24,D25,D41,D42)</f>
        <v>365997</v>
      </c>
      <c r="E20" s="270">
        <f>SUM(E21,E24,E25,E41,E42)</f>
        <v>4682</v>
      </c>
      <c r="F20" s="291">
        <f>SUM(F21,F24,F25,F41,F42)</f>
        <v>370679</v>
      </c>
      <c r="G20" s="210">
        <f t="shared" ref="G20:O20" si="0">SUM(G21,G24,G25,G41,G42)</f>
        <v>0</v>
      </c>
      <c r="H20" s="22">
        <f t="shared" si="0"/>
        <v>0</v>
      </c>
      <c r="I20" s="403">
        <f t="shared" si="0"/>
        <v>0</v>
      </c>
      <c r="J20" s="125">
        <f>SUM(J21,J26,J42)</f>
        <v>1900</v>
      </c>
      <c r="K20" s="22">
        <f t="shared" ref="K20:L20" si="1">SUM(K21,K26,K42)</f>
        <v>0</v>
      </c>
      <c r="L20" s="403">
        <f t="shared" si="1"/>
        <v>1900</v>
      </c>
      <c r="M20" s="210">
        <f t="shared" si="0"/>
        <v>0</v>
      </c>
      <c r="N20" s="22">
        <f t="shared" si="0"/>
        <v>0</v>
      </c>
      <c r="O20" s="270">
        <f t="shared" si="0"/>
        <v>0</v>
      </c>
      <c r="P20" s="404"/>
      <c r="Q20" s="182"/>
      <c r="R20" s="405"/>
      <c r="S20" s="405"/>
    </row>
    <row r="21" spans="1:19" ht="15.75" hidden="1" thickTop="1" x14ac:dyDescent="0.25">
      <c r="A21" s="23"/>
      <c r="B21" s="24" t="s">
        <v>21</v>
      </c>
      <c r="C21" s="184">
        <f t="shared" ref="C21" si="2">SUM(F21,I21,L21,O21)</f>
        <v>0</v>
      </c>
      <c r="D21" s="126">
        <f>SUM(D22:D23)</f>
        <v>0</v>
      </c>
      <c r="E21" s="271">
        <f t="shared" ref="E21" si="3">SUM(E22:E23)</f>
        <v>0</v>
      </c>
      <c r="F21" s="292">
        <f>SUM(F22:F23)</f>
        <v>0</v>
      </c>
      <c r="G21" s="211">
        <f t="shared" ref="G21:O21" si="4">SUM(G22:G23)</f>
        <v>0</v>
      </c>
      <c r="H21" s="25">
        <f t="shared" si="4"/>
        <v>0</v>
      </c>
      <c r="I21" s="165">
        <f t="shared" si="4"/>
        <v>0</v>
      </c>
      <c r="J21" s="126">
        <f>SUM(J22:J23)</f>
        <v>0</v>
      </c>
      <c r="K21" s="25">
        <f t="shared" si="4"/>
        <v>0</v>
      </c>
      <c r="L21" s="165">
        <f t="shared" si="4"/>
        <v>0</v>
      </c>
      <c r="M21" s="211">
        <f>SUM(M22:M23)</f>
        <v>0</v>
      </c>
      <c r="N21" s="25">
        <f t="shared" si="4"/>
        <v>0</v>
      </c>
      <c r="O21" s="271">
        <f t="shared" si="4"/>
        <v>0</v>
      </c>
      <c r="P21" s="406"/>
      <c r="Q21" s="517"/>
      <c r="R21" s="405"/>
      <c r="S21" s="405"/>
    </row>
    <row r="22" spans="1:19" ht="15.75" hidden="1" thickTop="1" x14ac:dyDescent="0.25">
      <c r="A22" s="26"/>
      <c r="B22" s="27" t="s">
        <v>22</v>
      </c>
      <c r="C22" s="185">
        <f>SUM(F22,I22,L22,O22)</f>
        <v>0</v>
      </c>
      <c r="D22" s="245"/>
      <c r="E22" s="143"/>
      <c r="F22" s="293">
        <f>D22+E22</f>
        <v>0</v>
      </c>
      <c r="G22" s="212"/>
      <c r="H22" s="28"/>
      <c r="I22" s="166">
        <f>G22+H22</f>
        <v>0</v>
      </c>
      <c r="J22" s="245"/>
      <c r="K22" s="28"/>
      <c r="L22" s="166">
        <f>J22+K22</f>
        <v>0</v>
      </c>
      <c r="M22" s="212"/>
      <c r="N22" s="28"/>
      <c r="O22" s="143">
        <f t="shared" ref="O22" si="5">M22+N22</f>
        <v>0</v>
      </c>
      <c r="P22" s="293"/>
      <c r="Q22" s="517"/>
      <c r="R22" s="405"/>
      <c r="S22" s="405"/>
    </row>
    <row r="23" spans="1:19" ht="15.75" hidden="1" thickTop="1" x14ac:dyDescent="0.25">
      <c r="A23" s="29"/>
      <c r="B23" s="30" t="s">
        <v>23</v>
      </c>
      <c r="C23" s="186">
        <f t="shared" ref="C23" si="6">SUM(F23,I23,L23,O23)</f>
        <v>0</v>
      </c>
      <c r="D23" s="246"/>
      <c r="E23" s="272"/>
      <c r="F23" s="333">
        <f t="shared" ref="F23:F24" si="7">D23+E23</f>
        <v>0</v>
      </c>
      <c r="G23" s="213"/>
      <c r="H23" s="31"/>
      <c r="I23" s="247">
        <f t="shared" ref="I23:I24" si="8">G23+H23</f>
        <v>0</v>
      </c>
      <c r="J23" s="246"/>
      <c r="K23" s="31"/>
      <c r="L23" s="247">
        <f>J23+K23</f>
        <v>0</v>
      </c>
      <c r="M23" s="213"/>
      <c r="N23" s="31"/>
      <c r="O23" s="144">
        <f>M23+N23</f>
        <v>0</v>
      </c>
      <c r="P23" s="333"/>
      <c r="Q23" s="517"/>
      <c r="R23" s="405"/>
      <c r="S23" s="405"/>
    </row>
    <row r="24" spans="1:19" s="19" customFormat="1" ht="25.5" thickTop="1" thickBot="1" x14ac:dyDescent="0.3">
      <c r="A24" s="32">
        <v>19300</v>
      </c>
      <c r="B24" s="32" t="s">
        <v>24</v>
      </c>
      <c r="C24" s="187">
        <f>SUM(F24,I24)</f>
        <v>370679</v>
      </c>
      <c r="D24" s="248">
        <f>D50</f>
        <v>365997</v>
      </c>
      <c r="E24" s="273">
        <v>4682</v>
      </c>
      <c r="F24" s="334">
        <f t="shared" si="7"/>
        <v>370679</v>
      </c>
      <c r="G24" s="214"/>
      <c r="H24" s="33"/>
      <c r="I24" s="694">
        <f t="shared" si="8"/>
        <v>0</v>
      </c>
      <c r="J24" s="289" t="s">
        <v>25</v>
      </c>
      <c r="K24" s="410" t="s">
        <v>25</v>
      </c>
      <c r="L24" s="411" t="s">
        <v>25</v>
      </c>
      <c r="M24" s="282" t="s">
        <v>25</v>
      </c>
      <c r="N24" s="145" t="s">
        <v>25</v>
      </c>
      <c r="O24" s="145" t="s">
        <v>25</v>
      </c>
      <c r="P24" s="412"/>
      <c r="Q24" s="182"/>
      <c r="R24" s="405"/>
      <c r="S24" s="405"/>
    </row>
    <row r="25" spans="1:19" s="19" customFormat="1" ht="24.75" hidden="1" thickTop="1" x14ac:dyDescent="0.25">
      <c r="A25" s="118"/>
      <c r="B25" s="34" t="s">
        <v>26</v>
      </c>
      <c r="C25" s="188">
        <f>SUM(F25)</f>
        <v>0</v>
      </c>
      <c r="D25" s="249"/>
      <c r="E25" s="157"/>
      <c r="F25" s="335">
        <f>D25+E25</f>
        <v>0</v>
      </c>
      <c r="G25" s="215" t="s">
        <v>25</v>
      </c>
      <c r="H25" s="35" t="s">
        <v>25</v>
      </c>
      <c r="I25" s="167" t="s">
        <v>25</v>
      </c>
      <c r="J25" s="250" t="s">
        <v>25</v>
      </c>
      <c r="K25" s="35" t="s">
        <v>25</v>
      </c>
      <c r="L25" s="167" t="s">
        <v>25</v>
      </c>
      <c r="M25" s="283" t="s">
        <v>25</v>
      </c>
      <c r="N25" s="119" t="s">
        <v>25</v>
      </c>
      <c r="O25" s="119" t="s">
        <v>25</v>
      </c>
      <c r="P25" s="414"/>
      <c r="Q25" s="182"/>
      <c r="R25" s="405"/>
      <c r="S25" s="405"/>
    </row>
    <row r="26" spans="1:19" s="19" customFormat="1" ht="23.25" customHeight="1" thickTop="1" x14ac:dyDescent="0.25">
      <c r="A26" s="34">
        <v>21300</v>
      </c>
      <c r="B26" s="34" t="s">
        <v>27</v>
      </c>
      <c r="C26" s="188">
        <f>SUM(L26)</f>
        <v>1900</v>
      </c>
      <c r="D26" s="250" t="s">
        <v>25</v>
      </c>
      <c r="E26" s="119" t="s">
        <v>25</v>
      </c>
      <c r="F26" s="296" t="s">
        <v>25</v>
      </c>
      <c r="G26" s="215" t="s">
        <v>25</v>
      </c>
      <c r="H26" s="35" t="s">
        <v>25</v>
      </c>
      <c r="I26" s="167" t="s">
        <v>25</v>
      </c>
      <c r="J26" s="127">
        <f>SUM(J27,J31,J33,J36)</f>
        <v>1900</v>
      </c>
      <c r="K26" s="36">
        <f t="shared" ref="K26" si="9">SUM(K27,K31,K33,K36)</f>
        <v>0</v>
      </c>
      <c r="L26" s="174">
        <f>SUM(L27,L31,L33,L36)</f>
        <v>1900</v>
      </c>
      <c r="M26" s="283" t="s">
        <v>25</v>
      </c>
      <c r="N26" s="119" t="s">
        <v>25</v>
      </c>
      <c r="O26" s="119" t="s">
        <v>25</v>
      </c>
      <c r="P26" s="414"/>
      <c r="Q26" s="182"/>
      <c r="R26" s="405"/>
      <c r="S26" s="405"/>
    </row>
    <row r="27" spans="1:19" s="19" customFormat="1" ht="12" hidden="1" x14ac:dyDescent="0.25">
      <c r="A27" s="37">
        <v>21350</v>
      </c>
      <c r="B27" s="34" t="s">
        <v>28</v>
      </c>
      <c r="C27" s="188">
        <f t="shared" ref="C27:C40" si="10">SUM(L27)</f>
        <v>0</v>
      </c>
      <c r="D27" s="250" t="s">
        <v>25</v>
      </c>
      <c r="E27" s="119" t="s">
        <v>25</v>
      </c>
      <c r="F27" s="296" t="s">
        <v>25</v>
      </c>
      <c r="G27" s="215" t="s">
        <v>25</v>
      </c>
      <c r="H27" s="35" t="s">
        <v>25</v>
      </c>
      <c r="I27" s="167" t="s">
        <v>25</v>
      </c>
      <c r="J27" s="127">
        <f>SUM(J28:J30)</f>
        <v>0</v>
      </c>
      <c r="K27" s="36">
        <f t="shared" ref="K27" si="11">SUM(K28:K30)</f>
        <v>0</v>
      </c>
      <c r="L27" s="174">
        <f>SUM(L28:L30)</f>
        <v>0</v>
      </c>
      <c r="M27" s="283" t="s">
        <v>25</v>
      </c>
      <c r="N27" s="119" t="s">
        <v>25</v>
      </c>
      <c r="O27" s="119" t="s">
        <v>25</v>
      </c>
      <c r="P27" s="414"/>
      <c r="Q27" s="182"/>
      <c r="R27" s="405"/>
      <c r="S27" s="405"/>
    </row>
    <row r="28" spans="1:19" hidden="1" x14ac:dyDescent="0.25">
      <c r="A28" s="26">
        <v>21351</v>
      </c>
      <c r="B28" s="38" t="s">
        <v>29</v>
      </c>
      <c r="C28" s="189">
        <f t="shared" si="10"/>
        <v>0</v>
      </c>
      <c r="D28" s="251" t="s">
        <v>25</v>
      </c>
      <c r="E28" s="146" t="s">
        <v>25</v>
      </c>
      <c r="F28" s="297" t="s">
        <v>25</v>
      </c>
      <c r="G28" s="216" t="s">
        <v>25</v>
      </c>
      <c r="H28" s="39" t="s">
        <v>25</v>
      </c>
      <c r="I28" s="415" t="s">
        <v>25</v>
      </c>
      <c r="J28" s="251"/>
      <c r="K28" s="417"/>
      <c r="L28" s="89">
        <f t="shared" ref="L28:L30" si="12">J28+K28</f>
        <v>0</v>
      </c>
      <c r="M28" s="284" t="s">
        <v>25</v>
      </c>
      <c r="N28" s="146" t="s">
        <v>25</v>
      </c>
      <c r="O28" s="146" t="s">
        <v>25</v>
      </c>
      <c r="P28" s="418"/>
      <c r="Q28" s="517"/>
      <c r="R28" s="405"/>
      <c r="S28" s="405"/>
    </row>
    <row r="29" spans="1:19" hidden="1" x14ac:dyDescent="0.25">
      <c r="A29" s="29">
        <v>21352</v>
      </c>
      <c r="B29" s="41" t="s">
        <v>30</v>
      </c>
      <c r="C29" s="190">
        <f t="shared" si="10"/>
        <v>0</v>
      </c>
      <c r="D29" s="252" t="s">
        <v>25</v>
      </c>
      <c r="E29" s="147" t="s">
        <v>25</v>
      </c>
      <c r="F29" s="298" t="s">
        <v>25</v>
      </c>
      <c r="G29" s="217" t="s">
        <v>25</v>
      </c>
      <c r="H29" s="42" t="s">
        <v>25</v>
      </c>
      <c r="I29" s="419" t="s">
        <v>25</v>
      </c>
      <c r="J29" s="252"/>
      <c r="K29" s="421"/>
      <c r="L29" s="88">
        <f t="shared" si="12"/>
        <v>0</v>
      </c>
      <c r="M29" s="285" t="s">
        <v>25</v>
      </c>
      <c r="N29" s="147" t="s">
        <v>25</v>
      </c>
      <c r="O29" s="147" t="s">
        <v>25</v>
      </c>
      <c r="P29" s="422"/>
      <c r="Q29" s="517"/>
      <c r="R29" s="405"/>
      <c r="S29" s="405"/>
    </row>
    <row r="30" spans="1:19" ht="24" hidden="1" x14ac:dyDescent="0.25">
      <c r="A30" s="29">
        <v>21359</v>
      </c>
      <c r="B30" s="41" t="s">
        <v>31</v>
      </c>
      <c r="C30" s="190">
        <f t="shared" si="10"/>
        <v>0</v>
      </c>
      <c r="D30" s="252" t="s">
        <v>25</v>
      </c>
      <c r="E30" s="147" t="s">
        <v>25</v>
      </c>
      <c r="F30" s="298" t="s">
        <v>25</v>
      </c>
      <c r="G30" s="217" t="s">
        <v>25</v>
      </c>
      <c r="H30" s="42" t="s">
        <v>25</v>
      </c>
      <c r="I30" s="419" t="s">
        <v>25</v>
      </c>
      <c r="J30" s="252"/>
      <c r="K30" s="421"/>
      <c r="L30" s="88">
        <f t="shared" si="12"/>
        <v>0</v>
      </c>
      <c r="M30" s="285" t="s">
        <v>25</v>
      </c>
      <c r="N30" s="147" t="s">
        <v>25</v>
      </c>
      <c r="O30" s="147" t="s">
        <v>25</v>
      </c>
      <c r="P30" s="422"/>
      <c r="Q30" s="517"/>
      <c r="R30" s="405"/>
      <c r="S30" s="405"/>
    </row>
    <row r="31" spans="1:19" s="19" customFormat="1" ht="36" hidden="1" x14ac:dyDescent="0.25">
      <c r="A31" s="37">
        <v>21370</v>
      </c>
      <c r="B31" s="34" t="s">
        <v>32</v>
      </c>
      <c r="C31" s="188">
        <f t="shared" si="10"/>
        <v>0</v>
      </c>
      <c r="D31" s="250" t="s">
        <v>25</v>
      </c>
      <c r="E31" s="119" t="s">
        <v>25</v>
      </c>
      <c r="F31" s="296" t="s">
        <v>25</v>
      </c>
      <c r="G31" s="215" t="s">
        <v>25</v>
      </c>
      <c r="H31" s="35" t="s">
        <v>25</v>
      </c>
      <c r="I31" s="167" t="s">
        <v>25</v>
      </c>
      <c r="J31" s="127">
        <f>SUM(J32)</f>
        <v>0</v>
      </c>
      <c r="K31" s="36">
        <f t="shared" ref="K31" si="13">SUM(K32)</f>
        <v>0</v>
      </c>
      <c r="L31" s="174">
        <f>SUM(L32)</f>
        <v>0</v>
      </c>
      <c r="M31" s="283" t="s">
        <v>25</v>
      </c>
      <c r="N31" s="119" t="s">
        <v>25</v>
      </c>
      <c r="O31" s="119" t="s">
        <v>25</v>
      </c>
      <c r="P31" s="414"/>
      <c r="Q31" s="182"/>
      <c r="R31" s="405"/>
      <c r="S31" s="405"/>
    </row>
    <row r="32" spans="1:19" ht="36" hidden="1" x14ac:dyDescent="0.25">
      <c r="A32" s="44">
        <v>21379</v>
      </c>
      <c r="B32" s="45" t="s">
        <v>33</v>
      </c>
      <c r="C32" s="191">
        <f t="shared" si="10"/>
        <v>0</v>
      </c>
      <c r="D32" s="253" t="s">
        <v>25</v>
      </c>
      <c r="E32" s="148" t="s">
        <v>25</v>
      </c>
      <c r="F32" s="299" t="s">
        <v>25</v>
      </c>
      <c r="G32" s="218" t="s">
        <v>25</v>
      </c>
      <c r="H32" s="46" t="s">
        <v>25</v>
      </c>
      <c r="I32" s="423" t="s">
        <v>25</v>
      </c>
      <c r="J32" s="253"/>
      <c r="K32" s="425"/>
      <c r="L32" s="179">
        <f>J32+K32</f>
        <v>0</v>
      </c>
      <c r="M32" s="286" t="s">
        <v>25</v>
      </c>
      <c r="N32" s="148" t="s">
        <v>25</v>
      </c>
      <c r="O32" s="148" t="s">
        <v>25</v>
      </c>
      <c r="P32" s="427"/>
      <c r="Q32" s="517"/>
      <c r="R32" s="405"/>
      <c r="S32" s="405"/>
    </row>
    <row r="33" spans="1:19" s="19" customFormat="1" ht="12" hidden="1" x14ac:dyDescent="0.25">
      <c r="A33" s="37">
        <v>21380</v>
      </c>
      <c r="B33" s="34" t="s">
        <v>34</v>
      </c>
      <c r="C33" s="188">
        <f t="shared" si="10"/>
        <v>0</v>
      </c>
      <c r="D33" s="250" t="s">
        <v>25</v>
      </c>
      <c r="E33" s="119" t="s">
        <v>25</v>
      </c>
      <c r="F33" s="296" t="s">
        <v>25</v>
      </c>
      <c r="G33" s="215" t="s">
        <v>25</v>
      </c>
      <c r="H33" s="35" t="s">
        <v>25</v>
      </c>
      <c r="I33" s="167" t="s">
        <v>25</v>
      </c>
      <c r="J33" s="127">
        <f>SUM(J34:J35)</f>
        <v>0</v>
      </c>
      <c r="K33" s="36">
        <f t="shared" ref="K33" si="14">SUM(K34:K35)</f>
        <v>0</v>
      </c>
      <c r="L33" s="174">
        <f>SUM(L34:L35)</f>
        <v>0</v>
      </c>
      <c r="M33" s="283" t="s">
        <v>25</v>
      </c>
      <c r="N33" s="119" t="s">
        <v>25</v>
      </c>
      <c r="O33" s="119" t="s">
        <v>25</v>
      </c>
      <c r="P33" s="414"/>
      <c r="Q33" s="182"/>
      <c r="R33" s="405"/>
      <c r="S33" s="405"/>
    </row>
    <row r="34" spans="1:19" hidden="1" x14ac:dyDescent="0.25">
      <c r="A34" s="27">
        <v>21381</v>
      </c>
      <c r="B34" s="38" t="s">
        <v>35</v>
      </c>
      <c r="C34" s="189">
        <f t="shared" si="10"/>
        <v>0</v>
      </c>
      <c r="D34" s="251" t="s">
        <v>25</v>
      </c>
      <c r="E34" s="146" t="s">
        <v>25</v>
      </c>
      <c r="F34" s="297" t="s">
        <v>25</v>
      </c>
      <c r="G34" s="216" t="s">
        <v>25</v>
      </c>
      <c r="H34" s="39" t="s">
        <v>25</v>
      </c>
      <c r="I34" s="415" t="s">
        <v>25</v>
      </c>
      <c r="J34" s="251"/>
      <c r="K34" s="417"/>
      <c r="L34" s="89">
        <f t="shared" ref="L34:L35" si="15">J34+K34</f>
        <v>0</v>
      </c>
      <c r="M34" s="284" t="s">
        <v>25</v>
      </c>
      <c r="N34" s="146" t="s">
        <v>25</v>
      </c>
      <c r="O34" s="146" t="s">
        <v>25</v>
      </c>
      <c r="P34" s="418"/>
      <c r="Q34" s="517"/>
      <c r="R34" s="405"/>
      <c r="S34" s="405"/>
    </row>
    <row r="35" spans="1:19" ht="24" hidden="1" x14ac:dyDescent="0.25">
      <c r="A35" s="30">
        <v>21383</v>
      </c>
      <c r="B35" s="41" t="s">
        <v>36</v>
      </c>
      <c r="C35" s="190">
        <f t="shared" si="10"/>
        <v>0</v>
      </c>
      <c r="D35" s="252" t="s">
        <v>25</v>
      </c>
      <c r="E35" s="147" t="s">
        <v>25</v>
      </c>
      <c r="F35" s="298" t="s">
        <v>25</v>
      </c>
      <c r="G35" s="217" t="s">
        <v>25</v>
      </c>
      <c r="H35" s="42" t="s">
        <v>25</v>
      </c>
      <c r="I35" s="419" t="s">
        <v>25</v>
      </c>
      <c r="J35" s="252"/>
      <c r="K35" s="421"/>
      <c r="L35" s="88">
        <f t="shared" si="15"/>
        <v>0</v>
      </c>
      <c r="M35" s="285" t="s">
        <v>25</v>
      </c>
      <c r="N35" s="147" t="s">
        <v>25</v>
      </c>
      <c r="O35" s="147" t="s">
        <v>25</v>
      </c>
      <c r="P35" s="422"/>
      <c r="Q35" s="517"/>
      <c r="R35" s="405"/>
      <c r="S35" s="405"/>
    </row>
    <row r="36" spans="1:19" s="19" customFormat="1" ht="24" x14ac:dyDescent="0.25">
      <c r="A36" s="37">
        <v>21390</v>
      </c>
      <c r="B36" s="34" t="s">
        <v>37</v>
      </c>
      <c r="C36" s="188">
        <f t="shared" si="10"/>
        <v>1900</v>
      </c>
      <c r="D36" s="250" t="s">
        <v>25</v>
      </c>
      <c r="E36" s="119" t="s">
        <v>25</v>
      </c>
      <c r="F36" s="296" t="s">
        <v>25</v>
      </c>
      <c r="G36" s="215" t="s">
        <v>25</v>
      </c>
      <c r="H36" s="35" t="s">
        <v>25</v>
      </c>
      <c r="I36" s="167" t="s">
        <v>25</v>
      </c>
      <c r="J36" s="127">
        <f>SUM(J37:J40)</f>
        <v>1900</v>
      </c>
      <c r="K36" s="36">
        <f t="shared" ref="K36" si="16">SUM(K37:K40)</f>
        <v>0</v>
      </c>
      <c r="L36" s="174">
        <f>SUM(L37:L40)</f>
        <v>1900</v>
      </c>
      <c r="M36" s="283" t="s">
        <v>25</v>
      </c>
      <c r="N36" s="119" t="s">
        <v>25</v>
      </c>
      <c r="O36" s="119" t="s">
        <v>25</v>
      </c>
      <c r="P36" s="414"/>
      <c r="Q36" s="182"/>
      <c r="R36" s="405"/>
      <c r="S36" s="405"/>
    </row>
    <row r="37" spans="1:19" ht="24" hidden="1" x14ac:dyDescent="0.25">
      <c r="A37" s="27">
        <v>21391</v>
      </c>
      <c r="B37" s="38" t="s">
        <v>38</v>
      </c>
      <c r="C37" s="189">
        <f t="shared" si="10"/>
        <v>0</v>
      </c>
      <c r="D37" s="251" t="s">
        <v>25</v>
      </c>
      <c r="E37" s="146" t="s">
        <v>25</v>
      </c>
      <c r="F37" s="297" t="s">
        <v>25</v>
      </c>
      <c r="G37" s="216" t="s">
        <v>25</v>
      </c>
      <c r="H37" s="39" t="s">
        <v>25</v>
      </c>
      <c r="I37" s="415" t="s">
        <v>25</v>
      </c>
      <c r="J37" s="251"/>
      <c r="K37" s="417"/>
      <c r="L37" s="89">
        <f t="shared" ref="L37:L40" si="17">J37+K37</f>
        <v>0</v>
      </c>
      <c r="M37" s="284" t="s">
        <v>25</v>
      </c>
      <c r="N37" s="146" t="s">
        <v>25</v>
      </c>
      <c r="O37" s="146" t="s">
        <v>25</v>
      </c>
      <c r="P37" s="418"/>
      <c r="Q37" s="517"/>
      <c r="R37" s="405"/>
      <c r="S37" s="405"/>
    </row>
    <row r="38" spans="1:19" hidden="1" x14ac:dyDescent="0.25">
      <c r="A38" s="30">
        <v>21393</v>
      </c>
      <c r="B38" s="41" t="s">
        <v>39</v>
      </c>
      <c r="C38" s="190">
        <f t="shared" si="10"/>
        <v>0</v>
      </c>
      <c r="D38" s="252" t="s">
        <v>25</v>
      </c>
      <c r="E38" s="147" t="s">
        <v>25</v>
      </c>
      <c r="F38" s="298" t="s">
        <v>25</v>
      </c>
      <c r="G38" s="217" t="s">
        <v>25</v>
      </c>
      <c r="H38" s="42" t="s">
        <v>25</v>
      </c>
      <c r="I38" s="419" t="s">
        <v>25</v>
      </c>
      <c r="J38" s="252"/>
      <c r="K38" s="421"/>
      <c r="L38" s="88">
        <f t="shared" si="17"/>
        <v>0</v>
      </c>
      <c r="M38" s="285" t="s">
        <v>25</v>
      </c>
      <c r="N38" s="147" t="s">
        <v>25</v>
      </c>
      <c r="O38" s="147" t="s">
        <v>25</v>
      </c>
      <c r="P38" s="422"/>
      <c r="Q38" s="517"/>
      <c r="R38" s="405"/>
      <c r="S38" s="405"/>
    </row>
    <row r="39" spans="1:19" hidden="1" x14ac:dyDescent="0.25">
      <c r="A39" s="30">
        <v>21395</v>
      </c>
      <c r="B39" s="41" t="s">
        <v>40</v>
      </c>
      <c r="C39" s="190">
        <f t="shared" si="10"/>
        <v>0</v>
      </c>
      <c r="D39" s="252" t="s">
        <v>25</v>
      </c>
      <c r="E39" s="147" t="s">
        <v>25</v>
      </c>
      <c r="F39" s="298" t="s">
        <v>25</v>
      </c>
      <c r="G39" s="217" t="s">
        <v>25</v>
      </c>
      <c r="H39" s="42" t="s">
        <v>25</v>
      </c>
      <c r="I39" s="419" t="s">
        <v>25</v>
      </c>
      <c r="J39" s="252"/>
      <c r="K39" s="421"/>
      <c r="L39" s="88">
        <f t="shared" si="17"/>
        <v>0</v>
      </c>
      <c r="M39" s="285" t="s">
        <v>25</v>
      </c>
      <c r="N39" s="147" t="s">
        <v>25</v>
      </c>
      <c r="O39" s="147" t="s">
        <v>25</v>
      </c>
      <c r="P39" s="422"/>
      <c r="Q39" s="517"/>
      <c r="R39" s="405"/>
      <c r="S39" s="405"/>
    </row>
    <row r="40" spans="1:19" ht="16.5" customHeight="1" x14ac:dyDescent="0.25">
      <c r="A40" s="30">
        <v>21399</v>
      </c>
      <c r="B40" s="41" t="s">
        <v>41</v>
      </c>
      <c r="C40" s="190">
        <f t="shared" si="10"/>
        <v>1900</v>
      </c>
      <c r="D40" s="252" t="s">
        <v>25</v>
      </c>
      <c r="E40" s="147" t="s">
        <v>25</v>
      </c>
      <c r="F40" s="298" t="s">
        <v>25</v>
      </c>
      <c r="G40" s="217" t="s">
        <v>25</v>
      </c>
      <c r="H40" s="42" t="s">
        <v>25</v>
      </c>
      <c r="I40" s="419" t="s">
        <v>25</v>
      </c>
      <c r="J40" s="451">
        <f>J50</f>
        <v>1900</v>
      </c>
      <c r="K40" s="31"/>
      <c r="L40" s="88">
        <f t="shared" si="17"/>
        <v>1900</v>
      </c>
      <c r="M40" s="285" t="s">
        <v>25</v>
      </c>
      <c r="N40" s="147" t="s">
        <v>25</v>
      </c>
      <c r="O40" s="147" t="s">
        <v>25</v>
      </c>
      <c r="P40" s="422"/>
      <c r="Q40" s="517"/>
      <c r="R40" s="405"/>
      <c r="S40" s="405"/>
    </row>
    <row r="41" spans="1:19" s="19" customFormat="1" ht="36.75" hidden="1" customHeight="1" x14ac:dyDescent="0.25">
      <c r="A41" s="37">
        <v>21420</v>
      </c>
      <c r="B41" s="34" t="s">
        <v>42</v>
      </c>
      <c r="C41" s="192">
        <f>SUM(F41)</f>
        <v>0</v>
      </c>
      <c r="D41" s="254"/>
      <c r="E41" s="336"/>
      <c r="F41" s="335">
        <f>D41+E41</f>
        <v>0</v>
      </c>
      <c r="G41" s="215" t="s">
        <v>25</v>
      </c>
      <c r="H41" s="35" t="s">
        <v>25</v>
      </c>
      <c r="I41" s="167" t="s">
        <v>25</v>
      </c>
      <c r="J41" s="250" t="s">
        <v>25</v>
      </c>
      <c r="K41" s="35" t="s">
        <v>25</v>
      </c>
      <c r="L41" s="167" t="s">
        <v>25</v>
      </c>
      <c r="M41" s="283" t="s">
        <v>25</v>
      </c>
      <c r="N41" s="119" t="s">
        <v>25</v>
      </c>
      <c r="O41" s="119" t="s">
        <v>25</v>
      </c>
      <c r="P41" s="414"/>
      <c r="Q41" s="182"/>
      <c r="R41" s="405"/>
      <c r="S41" s="405"/>
    </row>
    <row r="42" spans="1:19" s="19" customFormat="1" ht="24" hidden="1" x14ac:dyDescent="0.25">
      <c r="A42" s="48">
        <v>21490</v>
      </c>
      <c r="B42" s="49" t="s">
        <v>43</v>
      </c>
      <c r="C42" s="192">
        <f>SUM(F42,I42,L42)</f>
        <v>0</v>
      </c>
      <c r="D42" s="255">
        <f>D43</f>
        <v>0</v>
      </c>
      <c r="E42" s="274">
        <f t="shared" ref="E42" si="18">E43</f>
        <v>0</v>
      </c>
      <c r="F42" s="337">
        <f>F43</f>
        <v>0</v>
      </c>
      <c r="G42" s="219">
        <f t="shared" ref="G42:K42" si="19">G43</f>
        <v>0</v>
      </c>
      <c r="H42" s="50">
        <f t="shared" si="19"/>
        <v>0</v>
      </c>
      <c r="I42" s="256">
        <f t="shared" si="19"/>
        <v>0</v>
      </c>
      <c r="J42" s="255">
        <f>J43</f>
        <v>0</v>
      </c>
      <c r="K42" s="50">
        <f t="shared" si="19"/>
        <v>0</v>
      </c>
      <c r="L42" s="256">
        <f>L43</f>
        <v>0</v>
      </c>
      <c r="M42" s="283" t="s">
        <v>25</v>
      </c>
      <c r="N42" s="119" t="s">
        <v>25</v>
      </c>
      <c r="O42" s="119" t="s">
        <v>25</v>
      </c>
      <c r="P42" s="414"/>
      <c r="Q42" s="182"/>
      <c r="R42" s="405"/>
      <c r="S42" s="405"/>
    </row>
    <row r="43" spans="1:19" s="19" customFormat="1" ht="24" hidden="1" x14ac:dyDescent="0.25">
      <c r="A43" s="30">
        <v>21499</v>
      </c>
      <c r="B43" s="41" t="s">
        <v>44</v>
      </c>
      <c r="C43" s="193">
        <f>SUM(F43,I43,L43)</f>
        <v>0</v>
      </c>
      <c r="D43" s="257"/>
      <c r="E43" s="163"/>
      <c r="F43" s="310">
        <f>D43+E43</f>
        <v>0</v>
      </c>
      <c r="G43" s="220"/>
      <c r="H43" s="40"/>
      <c r="I43" s="89">
        <f>G43+H43</f>
        <v>0</v>
      </c>
      <c r="J43" s="264"/>
      <c r="K43" s="40"/>
      <c r="L43" s="89">
        <f>J43+K43</f>
        <v>0</v>
      </c>
      <c r="M43" s="286" t="s">
        <v>25</v>
      </c>
      <c r="N43" s="148" t="s">
        <v>25</v>
      </c>
      <c r="O43" s="148" t="s">
        <v>25</v>
      </c>
      <c r="P43" s="427"/>
      <c r="Q43" s="182"/>
      <c r="R43" s="405"/>
      <c r="S43" s="405"/>
    </row>
    <row r="44" spans="1:19" hidden="1" x14ac:dyDescent="0.25">
      <c r="A44" s="51">
        <v>23000</v>
      </c>
      <c r="B44" s="52" t="s">
        <v>45</v>
      </c>
      <c r="C44" s="192">
        <f>SUM(O44)</f>
        <v>0</v>
      </c>
      <c r="D44" s="258" t="s">
        <v>25</v>
      </c>
      <c r="E44" s="275" t="s">
        <v>25</v>
      </c>
      <c r="F44" s="338" t="s">
        <v>25</v>
      </c>
      <c r="G44" s="221" t="s">
        <v>25</v>
      </c>
      <c r="H44" s="53" t="s">
        <v>25</v>
      </c>
      <c r="I44" s="259" t="s">
        <v>25</v>
      </c>
      <c r="J44" s="258" t="s">
        <v>25</v>
      </c>
      <c r="K44" s="53" t="s">
        <v>25</v>
      </c>
      <c r="L44" s="259" t="s">
        <v>25</v>
      </c>
      <c r="M44" s="287">
        <f t="shared" ref="M44:N44" si="20">SUM(M45:M46)</f>
        <v>0</v>
      </c>
      <c r="N44" s="149">
        <f t="shared" si="20"/>
        <v>0</v>
      </c>
      <c r="O44" s="149">
        <f>SUM(O45:O46)</f>
        <v>0</v>
      </c>
      <c r="P44" s="335"/>
      <c r="Q44" s="517"/>
      <c r="R44" s="405"/>
      <c r="S44" s="405"/>
    </row>
    <row r="45" spans="1:19" ht="24" hidden="1" x14ac:dyDescent="0.25">
      <c r="A45" s="54">
        <v>23410</v>
      </c>
      <c r="B45" s="55" t="s">
        <v>46</v>
      </c>
      <c r="C45" s="194">
        <f t="shared" ref="C45:C46" si="21">SUM(O45)</f>
        <v>0</v>
      </c>
      <c r="D45" s="260" t="s">
        <v>25</v>
      </c>
      <c r="E45" s="276" t="s">
        <v>25</v>
      </c>
      <c r="F45" s="339" t="s">
        <v>25</v>
      </c>
      <c r="G45" s="222" t="s">
        <v>25</v>
      </c>
      <c r="H45" s="56" t="s">
        <v>25</v>
      </c>
      <c r="I45" s="261" t="s">
        <v>25</v>
      </c>
      <c r="J45" s="260" t="s">
        <v>25</v>
      </c>
      <c r="K45" s="56" t="s">
        <v>25</v>
      </c>
      <c r="L45" s="261" t="s">
        <v>25</v>
      </c>
      <c r="M45" s="222"/>
      <c r="N45" s="56"/>
      <c r="O45" s="150">
        <f t="shared" ref="O45:O46" si="22">M45+N45</f>
        <v>0</v>
      </c>
      <c r="P45" s="301"/>
      <c r="Q45" s="517"/>
      <c r="R45" s="405"/>
      <c r="S45" s="405"/>
    </row>
    <row r="46" spans="1:19" ht="24" hidden="1" x14ac:dyDescent="0.25">
      <c r="A46" s="54">
        <v>23510</v>
      </c>
      <c r="B46" s="55" t="s">
        <v>47</v>
      </c>
      <c r="C46" s="194">
        <f t="shared" si="21"/>
        <v>0</v>
      </c>
      <c r="D46" s="260" t="s">
        <v>25</v>
      </c>
      <c r="E46" s="276" t="s">
        <v>25</v>
      </c>
      <c r="F46" s="339" t="s">
        <v>25</v>
      </c>
      <c r="G46" s="222" t="s">
        <v>25</v>
      </c>
      <c r="H46" s="56" t="s">
        <v>25</v>
      </c>
      <c r="I46" s="261" t="s">
        <v>25</v>
      </c>
      <c r="J46" s="260" t="s">
        <v>25</v>
      </c>
      <c r="K46" s="56" t="s">
        <v>25</v>
      </c>
      <c r="L46" s="261" t="s">
        <v>25</v>
      </c>
      <c r="M46" s="222"/>
      <c r="N46" s="56"/>
      <c r="O46" s="150">
        <f t="shared" si="22"/>
        <v>0</v>
      </c>
      <c r="P46" s="301"/>
      <c r="Q46" s="517"/>
      <c r="R46" s="405"/>
      <c r="S46" s="405"/>
    </row>
    <row r="47" spans="1:19" x14ac:dyDescent="0.25">
      <c r="A47" s="57"/>
      <c r="B47" s="55"/>
      <c r="C47" s="195"/>
      <c r="D47" s="262"/>
      <c r="E47" s="156"/>
      <c r="F47" s="339"/>
      <c r="G47" s="222"/>
      <c r="H47" s="430"/>
      <c r="I47" s="261"/>
      <c r="J47" s="260"/>
      <c r="K47" s="430"/>
      <c r="L47" s="431"/>
      <c r="M47" s="288"/>
      <c r="N47" s="105"/>
      <c r="O47" s="151"/>
      <c r="P47" s="301"/>
      <c r="Q47" s="517"/>
      <c r="R47" s="405"/>
      <c r="S47" s="405"/>
    </row>
    <row r="48" spans="1:19" s="19" customFormat="1" ht="12" x14ac:dyDescent="0.25">
      <c r="A48" s="58"/>
      <c r="B48" s="59" t="s">
        <v>48</v>
      </c>
      <c r="C48" s="196"/>
      <c r="D48" s="263"/>
      <c r="E48" s="340"/>
      <c r="F48" s="303"/>
      <c r="G48" s="223"/>
      <c r="H48" s="432"/>
      <c r="I48" s="433"/>
      <c r="J48" s="130"/>
      <c r="K48" s="432"/>
      <c r="L48" s="433"/>
      <c r="M48" s="223"/>
      <c r="N48" s="106"/>
      <c r="O48" s="152"/>
      <c r="P48" s="434"/>
      <c r="Q48" s="182"/>
      <c r="R48" s="405"/>
      <c r="S48" s="405"/>
    </row>
    <row r="49" spans="1:19" s="19" customFormat="1" ht="12.75" thickBot="1" x14ac:dyDescent="0.3">
      <c r="A49" s="60"/>
      <c r="B49" s="20" t="s">
        <v>49</v>
      </c>
      <c r="C49" s="197">
        <f t="shared" ref="C49:C112" si="23">SUM(F49,I49,L49,O49)</f>
        <v>372579</v>
      </c>
      <c r="D49" s="131">
        <f>SUM(D50,D281)</f>
        <v>365997</v>
      </c>
      <c r="E49" s="114">
        <f t="shared" ref="E49" si="24">SUM(E50,E281)</f>
        <v>4682</v>
      </c>
      <c r="F49" s="304">
        <f>SUM(F50,F281)</f>
        <v>370679</v>
      </c>
      <c r="G49" s="224">
        <f t="shared" ref="G49:O49" si="25">SUM(G50,G281)</f>
        <v>0</v>
      </c>
      <c r="H49" s="61">
        <f t="shared" si="25"/>
        <v>0</v>
      </c>
      <c r="I49" s="168">
        <f t="shared" si="25"/>
        <v>0</v>
      </c>
      <c r="J49" s="131">
        <f>SUM(J50,J281)</f>
        <v>1900</v>
      </c>
      <c r="K49" s="61">
        <f t="shared" si="25"/>
        <v>0</v>
      </c>
      <c r="L49" s="168">
        <f t="shared" si="25"/>
        <v>1900</v>
      </c>
      <c r="M49" s="224">
        <f t="shared" si="25"/>
        <v>0</v>
      </c>
      <c r="N49" s="61">
        <f t="shared" si="25"/>
        <v>0</v>
      </c>
      <c r="O49" s="114">
        <f t="shared" si="25"/>
        <v>0</v>
      </c>
      <c r="P49" s="435"/>
      <c r="Q49" s="182"/>
      <c r="R49" s="405"/>
      <c r="S49" s="405"/>
    </row>
    <row r="50" spans="1:19" s="19" customFormat="1" ht="36.75" thickTop="1" x14ac:dyDescent="0.25">
      <c r="A50" s="62"/>
      <c r="B50" s="63" t="s">
        <v>50</v>
      </c>
      <c r="C50" s="198">
        <f t="shared" si="23"/>
        <v>372579</v>
      </c>
      <c r="D50" s="132">
        <f>SUM(D51,D193)</f>
        <v>365997</v>
      </c>
      <c r="E50" s="277">
        <f t="shared" ref="E50" si="26">SUM(E51,E193)</f>
        <v>4682</v>
      </c>
      <c r="F50" s="305">
        <f>SUM(F51,F193)</f>
        <v>370679</v>
      </c>
      <c r="G50" s="225">
        <f t="shared" ref="G50:O50" si="27">SUM(G51,G193)</f>
        <v>0</v>
      </c>
      <c r="H50" s="64">
        <f t="shared" si="27"/>
        <v>0</v>
      </c>
      <c r="I50" s="436">
        <f t="shared" si="27"/>
        <v>0</v>
      </c>
      <c r="J50" s="132">
        <f>SUM(J51,J193)</f>
        <v>1900</v>
      </c>
      <c r="K50" s="64">
        <f t="shared" si="27"/>
        <v>0</v>
      </c>
      <c r="L50" s="436">
        <f t="shared" si="27"/>
        <v>1900</v>
      </c>
      <c r="M50" s="225">
        <f t="shared" si="27"/>
        <v>0</v>
      </c>
      <c r="N50" s="64">
        <f t="shared" si="27"/>
        <v>0</v>
      </c>
      <c r="O50" s="277">
        <f t="shared" si="27"/>
        <v>0</v>
      </c>
      <c r="P50" s="437"/>
      <c r="Q50" s="182"/>
      <c r="R50" s="405"/>
      <c r="S50" s="405"/>
    </row>
    <row r="51" spans="1:19" s="19" customFormat="1" ht="24" x14ac:dyDescent="0.25">
      <c r="A51" s="65"/>
      <c r="B51" s="16" t="s">
        <v>51</v>
      </c>
      <c r="C51" s="199">
        <f t="shared" si="23"/>
        <v>355579</v>
      </c>
      <c r="D51" s="133">
        <f>SUM(D52,D74,D172,D186)</f>
        <v>348997</v>
      </c>
      <c r="E51" s="278">
        <f t="shared" ref="E51" si="28">SUM(E52,E74,E172,E186)</f>
        <v>4682</v>
      </c>
      <c r="F51" s="306">
        <f>SUM(F52,F74,F172,F186)</f>
        <v>353679</v>
      </c>
      <c r="G51" s="226">
        <f t="shared" ref="G51:O51" si="29">SUM(G52,G74,G172,G186)</f>
        <v>0</v>
      </c>
      <c r="H51" s="66">
        <f t="shared" si="29"/>
        <v>0</v>
      </c>
      <c r="I51" s="169">
        <f t="shared" si="29"/>
        <v>0</v>
      </c>
      <c r="J51" s="133">
        <f>SUM(J52,J74,J172,J186)</f>
        <v>1900</v>
      </c>
      <c r="K51" s="66">
        <f t="shared" si="29"/>
        <v>0</v>
      </c>
      <c r="L51" s="169">
        <f t="shared" si="29"/>
        <v>1900</v>
      </c>
      <c r="M51" s="226">
        <f t="shared" si="29"/>
        <v>0</v>
      </c>
      <c r="N51" s="66">
        <f t="shared" si="29"/>
        <v>0</v>
      </c>
      <c r="O51" s="278">
        <f t="shared" si="29"/>
        <v>0</v>
      </c>
      <c r="P51" s="438"/>
      <c r="Q51" s="182"/>
      <c r="R51" s="405"/>
      <c r="S51" s="405"/>
    </row>
    <row r="52" spans="1:19" s="19" customFormat="1" ht="12" hidden="1" x14ac:dyDescent="0.25">
      <c r="A52" s="67">
        <v>1000</v>
      </c>
      <c r="B52" s="67" t="s">
        <v>52</v>
      </c>
      <c r="C52" s="200">
        <f t="shared" si="23"/>
        <v>0</v>
      </c>
      <c r="D52" s="134">
        <f>SUM(D53,D66)</f>
        <v>0</v>
      </c>
      <c r="E52" s="122">
        <f t="shared" ref="E52" si="30">SUM(E53,E66)</f>
        <v>0</v>
      </c>
      <c r="F52" s="307">
        <f>SUM(F53,F66)</f>
        <v>0</v>
      </c>
      <c r="G52" s="227">
        <f t="shared" ref="G52:O52" si="31">SUM(G53,G66)</f>
        <v>0</v>
      </c>
      <c r="H52" s="68">
        <f t="shared" si="31"/>
        <v>0</v>
      </c>
      <c r="I52" s="170">
        <f t="shared" si="31"/>
        <v>0</v>
      </c>
      <c r="J52" s="134">
        <f>SUM(J53,J66)</f>
        <v>0</v>
      </c>
      <c r="K52" s="68">
        <f t="shared" si="31"/>
        <v>0</v>
      </c>
      <c r="L52" s="170">
        <f t="shared" si="31"/>
        <v>0</v>
      </c>
      <c r="M52" s="227">
        <f t="shared" si="31"/>
        <v>0</v>
      </c>
      <c r="N52" s="68">
        <f t="shared" si="31"/>
        <v>0</v>
      </c>
      <c r="O52" s="122">
        <f t="shared" si="31"/>
        <v>0</v>
      </c>
      <c r="P52" s="439"/>
      <c r="Q52" s="182"/>
      <c r="R52" s="405"/>
      <c r="S52" s="405"/>
    </row>
    <row r="53" spans="1:19" hidden="1" x14ac:dyDescent="0.25">
      <c r="A53" s="34">
        <v>1100</v>
      </c>
      <c r="B53" s="69" t="s">
        <v>53</v>
      </c>
      <c r="C53" s="188">
        <f t="shared" si="23"/>
        <v>0</v>
      </c>
      <c r="D53" s="127">
        <f>SUM(D54,D57,D65)</f>
        <v>0</v>
      </c>
      <c r="E53" s="120">
        <f t="shared" ref="E53" si="32">SUM(E54,E57,E65)</f>
        <v>0</v>
      </c>
      <c r="F53" s="314">
        <f>SUM(F54,F57,F65)</f>
        <v>0</v>
      </c>
      <c r="G53" s="228">
        <f t="shared" ref="G53:N53" si="33">SUM(G54,G57,G65)</f>
        <v>0</v>
      </c>
      <c r="H53" s="36">
        <f t="shared" si="33"/>
        <v>0</v>
      </c>
      <c r="I53" s="174">
        <f t="shared" si="33"/>
        <v>0</v>
      </c>
      <c r="J53" s="127">
        <f>SUM(J54,J57,J65)</f>
        <v>0</v>
      </c>
      <c r="K53" s="36">
        <f t="shared" si="33"/>
        <v>0</v>
      </c>
      <c r="L53" s="174">
        <f t="shared" si="33"/>
        <v>0</v>
      </c>
      <c r="M53" s="228">
        <f t="shared" si="33"/>
        <v>0</v>
      </c>
      <c r="N53" s="36">
        <f t="shared" si="33"/>
        <v>0</v>
      </c>
      <c r="O53" s="120">
        <f>SUM(O54,O57,O65)</f>
        <v>0</v>
      </c>
      <c r="P53" s="440"/>
      <c r="Q53" s="517"/>
      <c r="R53" s="405"/>
      <c r="S53" s="405"/>
    </row>
    <row r="54" spans="1:19" hidden="1" x14ac:dyDescent="0.25">
      <c r="A54" s="70">
        <v>1110</v>
      </c>
      <c r="B54" s="55" t="s">
        <v>54</v>
      </c>
      <c r="C54" s="195">
        <f t="shared" si="23"/>
        <v>0</v>
      </c>
      <c r="D54" s="262">
        <f>SUM(D55:D56)</f>
        <v>0</v>
      </c>
      <c r="E54" s="156"/>
      <c r="F54" s="309">
        <f>SUM(F55:F56)</f>
        <v>0</v>
      </c>
      <c r="G54" s="229"/>
      <c r="H54" s="74"/>
      <c r="I54" s="172">
        <f>SUM(I55:I56)</f>
        <v>0</v>
      </c>
      <c r="J54" s="82">
        <f>SUM(J55:J56)</f>
        <v>0</v>
      </c>
      <c r="K54" s="74"/>
      <c r="L54" s="172">
        <f>SUM(L55:L56)</f>
        <v>0</v>
      </c>
      <c r="M54" s="229"/>
      <c r="N54" s="71"/>
      <c r="O54" s="153">
        <f>SUM(O55:O56)</f>
        <v>0</v>
      </c>
      <c r="P54" s="313"/>
      <c r="Q54" s="517"/>
      <c r="R54" s="405"/>
      <c r="S54" s="405"/>
    </row>
    <row r="55" spans="1:19" hidden="1" x14ac:dyDescent="0.25">
      <c r="A55" s="27">
        <v>1111</v>
      </c>
      <c r="B55" s="38" t="s">
        <v>55</v>
      </c>
      <c r="C55" s="189">
        <f t="shared" si="23"/>
        <v>0</v>
      </c>
      <c r="D55" s="264">
        <v>0</v>
      </c>
      <c r="E55" s="154"/>
      <c r="F55" s="310">
        <f>D55+E55</f>
        <v>0</v>
      </c>
      <c r="G55" s="220"/>
      <c r="H55" s="40"/>
      <c r="I55" s="89">
        <f>G55+H55</f>
        <v>0</v>
      </c>
      <c r="J55" s="264">
        <v>0</v>
      </c>
      <c r="K55" s="40"/>
      <c r="L55" s="89">
        <f>J55+K55</f>
        <v>0</v>
      </c>
      <c r="M55" s="220"/>
      <c r="N55" s="40"/>
      <c r="O55" s="154">
        <f>M55+N55</f>
        <v>0</v>
      </c>
      <c r="P55" s="310"/>
      <c r="Q55" s="517"/>
      <c r="R55" s="405"/>
      <c r="S55" s="405"/>
    </row>
    <row r="56" spans="1:19" ht="24" hidden="1" customHeight="1" x14ac:dyDescent="0.25">
      <c r="A56" s="30">
        <v>1119</v>
      </c>
      <c r="B56" s="41" t="s">
        <v>56</v>
      </c>
      <c r="C56" s="190">
        <f t="shared" si="23"/>
        <v>0</v>
      </c>
      <c r="D56" s="265">
        <v>0</v>
      </c>
      <c r="E56" s="155"/>
      <c r="F56" s="311">
        <f>D56+E56</f>
        <v>0</v>
      </c>
      <c r="G56" s="230"/>
      <c r="H56" s="43"/>
      <c r="I56" s="88">
        <f>G56+H56</f>
        <v>0</v>
      </c>
      <c r="J56" s="265">
        <v>0</v>
      </c>
      <c r="K56" s="43"/>
      <c r="L56" s="88">
        <f>J56+K56</f>
        <v>0</v>
      </c>
      <c r="M56" s="230"/>
      <c r="N56" s="43"/>
      <c r="O56" s="155">
        <f>M56+N56</f>
        <v>0</v>
      </c>
      <c r="P56" s="311"/>
      <c r="Q56" s="517"/>
      <c r="R56" s="405"/>
      <c r="S56" s="405"/>
    </row>
    <row r="57" spans="1:19" ht="23.25" hidden="1" customHeight="1" x14ac:dyDescent="0.25">
      <c r="A57" s="72">
        <v>1140</v>
      </c>
      <c r="B57" s="41" t="s">
        <v>57</v>
      </c>
      <c r="C57" s="190">
        <f t="shared" si="23"/>
        <v>0</v>
      </c>
      <c r="D57" s="129">
        <f>SUM(D58:D64)</f>
        <v>0</v>
      </c>
      <c r="E57" s="87">
        <f t="shared" ref="E57" si="34">SUM(E58:E64)</f>
        <v>0</v>
      </c>
      <c r="F57" s="312">
        <f>SUM(F58:F64)</f>
        <v>0</v>
      </c>
      <c r="G57" s="231">
        <f t="shared" ref="G57:N57" si="35">SUM(G58:G64)</f>
        <v>0</v>
      </c>
      <c r="H57" s="73">
        <f t="shared" si="35"/>
        <v>0</v>
      </c>
      <c r="I57" s="93">
        <f t="shared" si="35"/>
        <v>0</v>
      </c>
      <c r="J57" s="129">
        <f>SUM(J58:J64)</f>
        <v>0</v>
      </c>
      <c r="K57" s="73">
        <f t="shared" si="35"/>
        <v>0</v>
      </c>
      <c r="L57" s="93">
        <f t="shared" si="35"/>
        <v>0</v>
      </c>
      <c r="M57" s="231">
        <f t="shared" si="35"/>
        <v>0</v>
      </c>
      <c r="N57" s="73">
        <f t="shared" si="35"/>
        <v>0</v>
      </c>
      <c r="O57" s="87">
        <f>SUM(O58:O64)</f>
        <v>0</v>
      </c>
      <c r="P57" s="311"/>
      <c r="Q57" s="517"/>
      <c r="R57" s="405"/>
      <c r="S57" s="405"/>
    </row>
    <row r="58" spans="1:19" hidden="1" x14ac:dyDescent="0.25">
      <c r="A58" s="30">
        <v>1141</v>
      </c>
      <c r="B58" s="41" t="s">
        <v>58</v>
      </c>
      <c r="C58" s="190">
        <f t="shared" si="23"/>
        <v>0</v>
      </c>
      <c r="D58" s="265">
        <v>0</v>
      </c>
      <c r="E58" s="155"/>
      <c r="F58" s="311">
        <f t="shared" ref="F58:F65" si="36">D58+E58</f>
        <v>0</v>
      </c>
      <c r="G58" s="230"/>
      <c r="H58" s="43"/>
      <c r="I58" s="88">
        <f t="shared" ref="I58:I65" si="37">G58+H58</f>
        <v>0</v>
      </c>
      <c r="J58" s="265">
        <v>0</v>
      </c>
      <c r="K58" s="43"/>
      <c r="L58" s="88">
        <f t="shared" ref="L58:L65" si="38">J58+K58</f>
        <v>0</v>
      </c>
      <c r="M58" s="230"/>
      <c r="N58" s="43"/>
      <c r="O58" s="155">
        <f t="shared" ref="O58:O65" si="39">M58+N58</f>
        <v>0</v>
      </c>
      <c r="P58" s="311"/>
      <c r="Q58" s="517"/>
      <c r="R58" s="405"/>
      <c r="S58" s="405"/>
    </row>
    <row r="59" spans="1:19" ht="24.75" hidden="1" customHeight="1" x14ac:dyDescent="0.25">
      <c r="A59" s="30">
        <v>1142</v>
      </c>
      <c r="B59" s="41" t="s">
        <v>59</v>
      </c>
      <c r="C59" s="190">
        <f t="shared" si="23"/>
        <v>0</v>
      </c>
      <c r="D59" s="265">
        <v>0</v>
      </c>
      <c r="E59" s="155"/>
      <c r="F59" s="311">
        <f t="shared" si="36"/>
        <v>0</v>
      </c>
      <c r="G59" s="230"/>
      <c r="H59" s="43"/>
      <c r="I59" s="88">
        <f t="shared" si="37"/>
        <v>0</v>
      </c>
      <c r="J59" s="265">
        <v>0</v>
      </c>
      <c r="K59" s="43"/>
      <c r="L59" s="88">
        <f t="shared" si="38"/>
        <v>0</v>
      </c>
      <c r="M59" s="230"/>
      <c r="N59" s="43"/>
      <c r="O59" s="155">
        <f t="shared" si="39"/>
        <v>0</v>
      </c>
      <c r="P59" s="311"/>
      <c r="Q59" s="517"/>
      <c r="R59" s="405"/>
      <c r="S59" s="405"/>
    </row>
    <row r="60" spans="1:19" ht="24" hidden="1" x14ac:dyDescent="0.25">
      <c r="A60" s="30">
        <v>1145</v>
      </c>
      <c r="B60" s="41" t="s">
        <v>60</v>
      </c>
      <c r="C60" s="190">
        <f t="shared" si="23"/>
        <v>0</v>
      </c>
      <c r="D60" s="265">
        <v>0</v>
      </c>
      <c r="E60" s="155"/>
      <c r="F60" s="311">
        <f t="shared" si="36"/>
        <v>0</v>
      </c>
      <c r="G60" s="230"/>
      <c r="H60" s="43"/>
      <c r="I60" s="88">
        <f t="shared" si="37"/>
        <v>0</v>
      </c>
      <c r="J60" s="265">
        <v>0</v>
      </c>
      <c r="K60" s="43"/>
      <c r="L60" s="88">
        <f t="shared" si="38"/>
        <v>0</v>
      </c>
      <c r="M60" s="230"/>
      <c r="N60" s="43"/>
      <c r="O60" s="155">
        <f t="shared" si="39"/>
        <v>0</v>
      </c>
      <c r="P60" s="311"/>
      <c r="Q60" s="517"/>
      <c r="R60" s="405"/>
      <c r="S60" s="405"/>
    </row>
    <row r="61" spans="1:19" ht="27.75" hidden="1" customHeight="1" x14ac:dyDescent="0.25">
      <c r="A61" s="30">
        <v>1146</v>
      </c>
      <c r="B61" s="41" t="s">
        <v>61</v>
      </c>
      <c r="C61" s="190">
        <f t="shared" si="23"/>
        <v>0</v>
      </c>
      <c r="D61" s="265">
        <v>0</v>
      </c>
      <c r="E61" s="155"/>
      <c r="F61" s="311">
        <f t="shared" si="36"/>
        <v>0</v>
      </c>
      <c r="G61" s="230"/>
      <c r="H61" s="43"/>
      <c r="I61" s="88">
        <f t="shared" si="37"/>
        <v>0</v>
      </c>
      <c r="J61" s="265">
        <v>0</v>
      </c>
      <c r="K61" s="43"/>
      <c r="L61" s="88">
        <f t="shared" si="38"/>
        <v>0</v>
      </c>
      <c r="M61" s="230"/>
      <c r="N61" s="43"/>
      <c r="O61" s="155">
        <f t="shared" si="39"/>
        <v>0</v>
      </c>
      <c r="P61" s="311"/>
      <c r="Q61" s="517"/>
      <c r="R61" s="405"/>
      <c r="S61" s="405"/>
    </row>
    <row r="62" spans="1:19" hidden="1" x14ac:dyDescent="0.25">
      <c r="A62" s="30">
        <v>1147</v>
      </c>
      <c r="B62" s="41" t="s">
        <v>62</v>
      </c>
      <c r="C62" s="190">
        <f t="shared" si="23"/>
        <v>0</v>
      </c>
      <c r="D62" s="265">
        <v>0</v>
      </c>
      <c r="E62" s="155"/>
      <c r="F62" s="311">
        <f t="shared" si="36"/>
        <v>0</v>
      </c>
      <c r="G62" s="230"/>
      <c r="H62" s="43"/>
      <c r="I62" s="88">
        <f t="shared" si="37"/>
        <v>0</v>
      </c>
      <c r="J62" s="265">
        <v>0</v>
      </c>
      <c r="K62" s="43"/>
      <c r="L62" s="88">
        <f t="shared" si="38"/>
        <v>0</v>
      </c>
      <c r="M62" s="230"/>
      <c r="N62" s="43"/>
      <c r="O62" s="155">
        <f t="shared" si="39"/>
        <v>0</v>
      </c>
      <c r="P62" s="311"/>
      <c r="Q62" s="517"/>
      <c r="R62" s="405"/>
      <c r="S62" s="405"/>
    </row>
    <row r="63" spans="1:19" hidden="1" x14ac:dyDescent="0.25">
      <c r="A63" s="30">
        <v>1148</v>
      </c>
      <c r="B63" s="41" t="s">
        <v>63</v>
      </c>
      <c r="C63" s="190">
        <f t="shared" si="23"/>
        <v>0</v>
      </c>
      <c r="D63" s="265">
        <v>0</v>
      </c>
      <c r="E63" s="155"/>
      <c r="F63" s="311">
        <f t="shared" si="36"/>
        <v>0</v>
      </c>
      <c r="G63" s="230"/>
      <c r="H63" s="43"/>
      <c r="I63" s="88">
        <f t="shared" si="37"/>
        <v>0</v>
      </c>
      <c r="J63" s="265">
        <v>0</v>
      </c>
      <c r="K63" s="43"/>
      <c r="L63" s="88">
        <f t="shared" si="38"/>
        <v>0</v>
      </c>
      <c r="M63" s="230"/>
      <c r="N63" s="43"/>
      <c r="O63" s="155">
        <f t="shared" si="39"/>
        <v>0</v>
      </c>
      <c r="P63" s="311"/>
      <c r="Q63" s="517"/>
      <c r="R63" s="405"/>
      <c r="S63" s="405"/>
    </row>
    <row r="64" spans="1:19" ht="24" hidden="1" x14ac:dyDescent="0.25">
      <c r="A64" s="30">
        <v>1149</v>
      </c>
      <c r="B64" s="41" t="s">
        <v>64</v>
      </c>
      <c r="C64" s="190">
        <f t="shared" si="23"/>
        <v>0</v>
      </c>
      <c r="D64" s="265">
        <v>0</v>
      </c>
      <c r="E64" s="155"/>
      <c r="F64" s="311">
        <f t="shared" si="36"/>
        <v>0</v>
      </c>
      <c r="G64" s="230"/>
      <c r="H64" s="43"/>
      <c r="I64" s="88">
        <f t="shared" si="37"/>
        <v>0</v>
      </c>
      <c r="J64" s="265">
        <v>0</v>
      </c>
      <c r="K64" s="43"/>
      <c r="L64" s="88">
        <f t="shared" si="38"/>
        <v>0</v>
      </c>
      <c r="M64" s="230"/>
      <c r="N64" s="43"/>
      <c r="O64" s="155">
        <f t="shared" si="39"/>
        <v>0</v>
      </c>
      <c r="P64" s="311"/>
      <c r="Q64" s="517"/>
      <c r="R64" s="405"/>
      <c r="S64" s="405"/>
    </row>
    <row r="65" spans="1:19" ht="36" hidden="1" x14ac:dyDescent="0.25">
      <c r="A65" s="70">
        <v>1150</v>
      </c>
      <c r="B65" s="55" t="s">
        <v>65</v>
      </c>
      <c r="C65" s="195">
        <f t="shared" si="23"/>
        <v>0</v>
      </c>
      <c r="D65" s="262">
        <v>0</v>
      </c>
      <c r="E65" s="156"/>
      <c r="F65" s="313">
        <f t="shared" si="36"/>
        <v>0</v>
      </c>
      <c r="G65" s="232"/>
      <c r="H65" s="74"/>
      <c r="I65" s="173">
        <f t="shared" si="37"/>
        <v>0</v>
      </c>
      <c r="J65" s="262">
        <v>0</v>
      </c>
      <c r="K65" s="74"/>
      <c r="L65" s="173">
        <f t="shared" si="38"/>
        <v>0</v>
      </c>
      <c r="M65" s="232"/>
      <c r="N65" s="74"/>
      <c r="O65" s="156">
        <f t="shared" si="39"/>
        <v>0</v>
      </c>
      <c r="P65" s="313"/>
      <c r="Q65" s="517"/>
      <c r="R65" s="405"/>
      <c r="S65" s="405"/>
    </row>
    <row r="66" spans="1:19" ht="36" hidden="1" x14ac:dyDescent="0.25">
      <c r="A66" s="34">
        <v>1200</v>
      </c>
      <c r="B66" s="69" t="s">
        <v>66</v>
      </c>
      <c r="C66" s="188">
        <f t="shared" si="23"/>
        <v>0</v>
      </c>
      <c r="D66" s="127">
        <f>SUM(D67:D68)</f>
        <v>0</v>
      </c>
      <c r="E66" s="120">
        <f t="shared" ref="E66" si="40">SUM(E67:E68)</f>
        <v>0</v>
      </c>
      <c r="F66" s="314">
        <f>SUM(F67:F68)</f>
        <v>0</v>
      </c>
      <c r="G66" s="228">
        <f t="shared" ref="G66:N66" si="41">SUM(G67:G68)</f>
        <v>0</v>
      </c>
      <c r="H66" s="36">
        <f t="shared" si="41"/>
        <v>0</v>
      </c>
      <c r="I66" s="174">
        <f t="shared" si="41"/>
        <v>0</v>
      </c>
      <c r="J66" s="127">
        <f>SUM(J67:J68)</f>
        <v>0</v>
      </c>
      <c r="K66" s="36">
        <f t="shared" si="41"/>
        <v>0</v>
      </c>
      <c r="L66" s="174">
        <f t="shared" si="41"/>
        <v>0</v>
      </c>
      <c r="M66" s="228">
        <f t="shared" si="41"/>
        <v>0</v>
      </c>
      <c r="N66" s="36">
        <f t="shared" si="41"/>
        <v>0</v>
      </c>
      <c r="O66" s="120">
        <f>SUM(O67:O68)</f>
        <v>0</v>
      </c>
      <c r="P66" s="317"/>
      <c r="Q66" s="517"/>
      <c r="R66" s="405"/>
      <c r="S66" s="405"/>
    </row>
    <row r="67" spans="1:19" ht="24" hidden="1" x14ac:dyDescent="0.25">
      <c r="A67" s="874">
        <v>1210</v>
      </c>
      <c r="B67" s="38" t="s">
        <v>67</v>
      </c>
      <c r="C67" s="189">
        <f t="shared" si="23"/>
        <v>0</v>
      </c>
      <c r="D67" s="264">
        <v>0</v>
      </c>
      <c r="E67" s="154"/>
      <c r="F67" s="310">
        <f>D67+E67</f>
        <v>0</v>
      </c>
      <c r="G67" s="220"/>
      <c r="H67" s="40"/>
      <c r="I67" s="89">
        <f>G67+H67</f>
        <v>0</v>
      </c>
      <c r="J67" s="264">
        <v>0</v>
      </c>
      <c r="K67" s="40"/>
      <c r="L67" s="89">
        <f>J67+K67</f>
        <v>0</v>
      </c>
      <c r="M67" s="220"/>
      <c r="N67" s="40"/>
      <c r="O67" s="154">
        <f>M67+N67</f>
        <v>0</v>
      </c>
      <c r="P67" s="310"/>
      <c r="Q67" s="517"/>
      <c r="R67" s="405"/>
      <c r="S67" s="405"/>
    </row>
    <row r="68" spans="1:19" ht="24" hidden="1" x14ac:dyDescent="0.25">
      <c r="A68" s="72">
        <v>1220</v>
      </c>
      <c r="B68" s="41" t="s">
        <v>68</v>
      </c>
      <c r="C68" s="190">
        <f t="shared" si="23"/>
        <v>0</v>
      </c>
      <c r="D68" s="129">
        <f>SUM(D69:D73)</f>
        <v>0</v>
      </c>
      <c r="E68" s="87">
        <f t="shared" ref="E68" si="42">SUM(E69:E73)</f>
        <v>0</v>
      </c>
      <c r="F68" s="312">
        <f>SUM(F69:F73)</f>
        <v>0</v>
      </c>
      <c r="G68" s="231">
        <f t="shared" ref="G68:O68" si="43">SUM(G69:G73)</f>
        <v>0</v>
      </c>
      <c r="H68" s="73">
        <f t="shared" si="43"/>
        <v>0</v>
      </c>
      <c r="I68" s="93">
        <f t="shared" si="43"/>
        <v>0</v>
      </c>
      <c r="J68" s="129">
        <f>SUM(J69:J73)</f>
        <v>0</v>
      </c>
      <c r="K68" s="73">
        <f t="shared" si="43"/>
        <v>0</v>
      </c>
      <c r="L68" s="93">
        <f t="shared" si="43"/>
        <v>0</v>
      </c>
      <c r="M68" s="231">
        <f t="shared" si="43"/>
        <v>0</v>
      </c>
      <c r="N68" s="73">
        <f t="shared" si="43"/>
        <v>0</v>
      </c>
      <c r="O68" s="87">
        <f t="shared" si="43"/>
        <v>0</v>
      </c>
      <c r="P68" s="311"/>
      <c r="Q68" s="517"/>
      <c r="R68" s="405"/>
      <c r="S68" s="405"/>
    </row>
    <row r="69" spans="1:19" ht="48" hidden="1" x14ac:dyDescent="0.25">
      <c r="A69" s="30">
        <v>1221</v>
      </c>
      <c r="B69" s="41" t="s">
        <v>69</v>
      </c>
      <c r="C69" s="190">
        <f t="shared" si="23"/>
        <v>0</v>
      </c>
      <c r="D69" s="265">
        <v>0</v>
      </c>
      <c r="E69" s="155"/>
      <c r="F69" s="311">
        <f t="shared" ref="F69:F73" si="44">D69+E69</f>
        <v>0</v>
      </c>
      <c r="G69" s="230"/>
      <c r="H69" s="43"/>
      <c r="I69" s="88">
        <f t="shared" ref="I69:I73" si="45">G69+H69</f>
        <v>0</v>
      </c>
      <c r="J69" s="265">
        <v>0</v>
      </c>
      <c r="K69" s="43"/>
      <c r="L69" s="88">
        <f t="shared" ref="L69:L73" si="46">J69+K69</f>
        <v>0</v>
      </c>
      <c r="M69" s="230"/>
      <c r="N69" s="43"/>
      <c r="O69" s="155">
        <f t="shared" ref="O69:O73" si="47">M69+N69</f>
        <v>0</v>
      </c>
      <c r="P69" s="311"/>
      <c r="Q69" s="517"/>
      <c r="R69" s="405"/>
      <c r="S69" s="405"/>
    </row>
    <row r="70" spans="1:19" hidden="1" x14ac:dyDescent="0.25">
      <c r="A70" s="30">
        <v>1223</v>
      </c>
      <c r="B70" s="41" t="s">
        <v>70</v>
      </c>
      <c r="C70" s="190">
        <f t="shared" si="23"/>
        <v>0</v>
      </c>
      <c r="D70" s="265">
        <v>0</v>
      </c>
      <c r="E70" s="155"/>
      <c r="F70" s="311">
        <f t="shared" si="44"/>
        <v>0</v>
      </c>
      <c r="G70" s="230"/>
      <c r="H70" s="43"/>
      <c r="I70" s="88">
        <f t="shared" si="45"/>
        <v>0</v>
      </c>
      <c r="J70" s="265">
        <v>0</v>
      </c>
      <c r="K70" s="43"/>
      <c r="L70" s="88">
        <f t="shared" si="46"/>
        <v>0</v>
      </c>
      <c r="M70" s="230"/>
      <c r="N70" s="43"/>
      <c r="O70" s="155">
        <f t="shared" si="47"/>
        <v>0</v>
      </c>
      <c r="P70" s="311"/>
      <c r="Q70" s="517"/>
      <c r="R70" s="405"/>
      <c r="S70" s="405"/>
    </row>
    <row r="71" spans="1:19" hidden="1" x14ac:dyDescent="0.25">
      <c r="A71" s="30">
        <v>1225</v>
      </c>
      <c r="B71" s="41" t="s">
        <v>71</v>
      </c>
      <c r="C71" s="190">
        <f t="shared" si="23"/>
        <v>0</v>
      </c>
      <c r="D71" s="265">
        <v>0</v>
      </c>
      <c r="E71" s="155"/>
      <c r="F71" s="311">
        <f t="shared" si="44"/>
        <v>0</v>
      </c>
      <c r="G71" s="230"/>
      <c r="H71" s="43"/>
      <c r="I71" s="88">
        <f t="shared" si="45"/>
        <v>0</v>
      </c>
      <c r="J71" s="265">
        <v>0</v>
      </c>
      <c r="K71" s="43"/>
      <c r="L71" s="88">
        <f t="shared" si="46"/>
        <v>0</v>
      </c>
      <c r="M71" s="230"/>
      <c r="N71" s="43"/>
      <c r="O71" s="155">
        <f t="shared" si="47"/>
        <v>0</v>
      </c>
      <c r="P71" s="311"/>
      <c r="Q71" s="517"/>
      <c r="R71" s="405"/>
      <c r="S71" s="405"/>
    </row>
    <row r="72" spans="1:19" ht="36" hidden="1" x14ac:dyDescent="0.25">
      <c r="A72" s="30">
        <v>1227</v>
      </c>
      <c r="B72" s="41" t="s">
        <v>72</v>
      </c>
      <c r="C72" s="190">
        <f t="shared" si="23"/>
        <v>0</v>
      </c>
      <c r="D72" s="265">
        <v>0</v>
      </c>
      <c r="E72" s="155"/>
      <c r="F72" s="311">
        <f t="shared" si="44"/>
        <v>0</v>
      </c>
      <c r="G72" s="230"/>
      <c r="H72" s="43"/>
      <c r="I72" s="88">
        <f t="shared" si="45"/>
        <v>0</v>
      </c>
      <c r="J72" s="265">
        <v>0</v>
      </c>
      <c r="K72" s="43"/>
      <c r="L72" s="88">
        <f t="shared" si="46"/>
        <v>0</v>
      </c>
      <c r="M72" s="230"/>
      <c r="N72" s="43"/>
      <c r="O72" s="155">
        <f t="shared" si="47"/>
        <v>0</v>
      </c>
      <c r="P72" s="311"/>
      <c r="Q72" s="517"/>
      <c r="R72" s="405"/>
      <c r="S72" s="405"/>
    </row>
    <row r="73" spans="1:19" ht="48" hidden="1" x14ac:dyDescent="0.25">
      <c r="A73" s="30">
        <v>1228</v>
      </c>
      <c r="B73" s="41" t="s">
        <v>73</v>
      </c>
      <c r="C73" s="190">
        <f t="shared" si="23"/>
        <v>0</v>
      </c>
      <c r="D73" s="265">
        <v>0</v>
      </c>
      <c r="E73" s="155"/>
      <c r="F73" s="311">
        <f t="shared" si="44"/>
        <v>0</v>
      </c>
      <c r="G73" s="230"/>
      <c r="H73" s="43"/>
      <c r="I73" s="88">
        <f t="shared" si="45"/>
        <v>0</v>
      </c>
      <c r="J73" s="265">
        <v>0</v>
      </c>
      <c r="K73" s="43"/>
      <c r="L73" s="88">
        <f t="shared" si="46"/>
        <v>0</v>
      </c>
      <c r="M73" s="230"/>
      <c r="N73" s="43"/>
      <c r="O73" s="155">
        <f t="shared" si="47"/>
        <v>0</v>
      </c>
      <c r="P73" s="311"/>
      <c r="Q73" s="517"/>
      <c r="R73" s="405"/>
      <c r="S73" s="405"/>
    </row>
    <row r="74" spans="1:19" x14ac:dyDescent="0.25">
      <c r="A74" s="67">
        <v>2000</v>
      </c>
      <c r="B74" s="67" t="s">
        <v>74</v>
      </c>
      <c r="C74" s="200">
        <f t="shared" si="23"/>
        <v>355579</v>
      </c>
      <c r="D74" s="134">
        <f>SUM(D75,D82,D129,D163,D164,D171)</f>
        <v>348997</v>
      </c>
      <c r="E74" s="122">
        <f t="shared" ref="E74" si="48">SUM(E75,E82,E129,E163,E164,E171)</f>
        <v>4682</v>
      </c>
      <c r="F74" s="307">
        <f>SUM(F75,F82,F129,F163,F164,F171)</f>
        <v>353679</v>
      </c>
      <c r="G74" s="227">
        <f t="shared" ref="G74:O74" si="49">SUM(G75,G82,G129,G163,G164,G171)</f>
        <v>0</v>
      </c>
      <c r="H74" s="68">
        <f t="shared" si="49"/>
        <v>0</v>
      </c>
      <c r="I74" s="170">
        <f t="shared" si="49"/>
        <v>0</v>
      </c>
      <c r="J74" s="134">
        <f>SUM(J75,J82,J129,J163,J164,J171)</f>
        <v>1900</v>
      </c>
      <c r="K74" s="68">
        <f t="shared" si="49"/>
        <v>0</v>
      </c>
      <c r="L74" s="170">
        <f t="shared" si="49"/>
        <v>1900</v>
      </c>
      <c r="M74" s="227">
        <f t="shared" si="49"/>
        <v>0</v>
      </c>
      <c r="N74" s="68">
        <f t="shared" si="49"/>
        <v>0</v>
      </c>
      <c r="O74" s="122">
        <f t="shared" si="49"/>
        <v>0</v>
      </c>
      <c r="P74" s="439"/>
      <c r="Q74" s="517"/>
      <c r="R74" s="405"/>
      <c r="S74" s="405"/>
    </row>
    <row r="75" spans="1:19" ht="24" x14ac:dyDescent="0.25">
      <c r="A75" s="34">
        <v>2100</v>
      </c>
      <c r="B75" s="69" t="s">
        <v>75</v>
      </c>
      <c r="C75" s="188">
        <f t="shared" si="23"/>
        <v>5105</v>
      </c>
      <c r="D75" s="127">
        <f>SUM(D76,D79)</f>
        <v>5105</v>
      </c>
      <c r="E75" s="120">
        <f t="shared" ref="E75" si="50">SUM(E76,E79)</f>
        <v>0</v>
      </c>
      <c r="F75" s="314">
        <f>SUM(F76,F79)</f>
        <v>5105</v>
      </c>
      <c r="G75" s="228">
        <f t="shared" ref="G75:O75" si="51">SUM(G76,G79)</f>
        <v>0</v>
      </c>
      <c r="H75" s="36">
        <f t="shared" si="51"/>
        <v>0</v>
      </c>
      <c r="I75" s="174">
        <f t="shared" si="51"/>
        <v>0</v>
      </c>
      <c r="J75" s="127">
        <f>SUM(J76,J79)</f>
        <v>0</v>
      </c>
      <c r="K75" s="36">
        <f t="shared" si="51"/>
        <v>0</v>
      </c>
      <c r="L75" s="174">
        <f t="shared" si="51"/>
        <v>0</v>
      </c>
      <c r="M75" s="228">
        <f t="shared" si="51"/>
        <v>0</v>
      </c>
      <c r="N75" s="36">
        <f t="shared" si="51"/>
        <v>0</v>
      </c>
      <c r="O75" s="120">
        <f t="shared" si="51"/>
        <v>0</v>
      </c>
      <c r="P75" s="317"/>
      <c r="Q75" s="517"/>
      <c r="R75" s="405"/>
      <c r="S75" s="405"/>
    </row>
    <row r="76" spans="1:19" ht="24" hidden="1" x14ac:dyDescent="0.25">
      <c r="A76" s="874">
        <v>2110</v>
      </c>
      <c r="B76" s="38" t="s">
        <v>76</v>
      </c>
      <c r="C76" s="189">
        <f t="shared" si="23"/>
        <v>0</v>
      </c>
      <c r="D76" s="128">
        <f>SUM(D77:D78)</f>
        <v>0</v>
      </c>
      <c r="E76" s="86">
        <f t="shared" ref="E76" si="52">SUM(E77:E78)</f>
        <v>0</v>
      </c>
      <c r="F76" s="315">
        <f>SUM(F77:F78)</f>
        <v>0</v>
      </c>
      <c r="G76" s="233">
        <f t="shared" ref="G76:O76" si="53">SUM(G77:G78)</f>
        <v>0</v>
      </c>
      <c r="H76" s="75">
        <f t="shared" si="53"/>
        <v>0</v>
      </c>
      <c r="I76" s="175">
        <f t="shared" si="53"/>
        <v>0</v>
      </c>
      <c r="J76" s="128">
        <f>SUM(J77:J78)</f>
        <v>0</v>
      </c>
      <c r="K76" s="75">
        <f t="shared" si="53"/>
        <v>0</v>
      </c>
      <c r="L76" s="175">
        <f t="shared" si="53"/>
        <v>0</v>
      </c>
      <c r="M76" s="233">
        <f t="shared" si="53"/>
        <v>0</v>
      </c>
      <c r="N76" s="75">
        <f t="shared" si="53"/>
        <v>0</v>
      </c>
      <c r="O76" s="86">
        <f t="shared" si="53"/>
        <v>0</v>
      </c>
      <c r="P76" s="310"/>
      <c r="Q76" s="517"/>
      <c r="R76" s="405"/>
      <c r="S76" s="405"/>
    </row>
    <row r="77" spans="1:19" hidden="1" x14ac:dyDescent="0.25">
      <c r="A77" s="30">
        <v>2111</v>
      </c>
      <c r="B77" s="41" t="s">
        <v>77</v>
      </c>
      <c r="C77" s="190">
        <f t="shared" si="23"/>
        <v>0</v>
      </c>
      <c r="D77" s="265">
        <v>0</v>
      </c>
      <c r="E77" s="155"/>
      <c r="F77" s="311">
        <f t="shared" ref="F77:F78" si="54">D77+E77</f>
        <v>0</v>
      </c>
      <c r="G77" s="230"/>
      <c r="H77" s="43"/>
      <c r="I77" s="88">
        <f t="shared" ref="I77:I78" si="55">G77+H77</f>
        <v>0</v>
      </c>
      <c r="J77" s="265">
        <v>0</v>
      </c>
      <c r="K77" s="43"/>
      <c r="L77" s="88">
        <f t="shared" ref="L77:L78" si="56">J77+K77</f>
        <v>0</v>
      </c>
      <c r="M77" s="230"/>
      <c r="N77" s="43"/>
      <c r="O77" s="155">
        <f t="shared" ref="O77:O78" si="57">M77+N77</f>
        <v>0</v>
      </c>
      <c r="P77" s="311"/>
      <c r="Q77" s="517"/>
      <c r="R77" s="405"/>
      <c r="S77" s="405"/>
    </row>
    <row r="78" spans="1:19" ht="24" hidden="1" x14ac:dyDescent="0.25">
      <c r="A78" s="30">
        <v>2112</v>
      </c>
      <c r="B78" s="41" t="s">
        <v>78</v>
      </c>
      <c r="C78" s="190">
        <f t="shared" si="23"/>
        <v>0</v>
      </c>
      <c r="D78" s="265">
        <v>0</v>
      </c>
      <c r="E78" s="155"/>
      <c r="F78" s="311">
        <f t="shared" si="54"/>
        <v>0</v>
      </c>
      <c r="G78" s="230"/>
      <c r="H78" s="43"/>
      <c r="I78" s="88">
        <f t="shared" si="55"/>
        <v>0</v>
      </c>
      <c r="J78" s="265">
        <v>0</v>
      </c>
      <c r="K78" s="43"/>
      <c r="L78" s="88">
        <f t="shared" si="56"/>
        <v>0</v>
      </c>
      <c r="M78" s="230"/>
      <c r="N78" s="43"/>
      <c r="O78" s="155">
        <f t="shared" si="57"/>
        <v>0</v>
      </c>
      <c r="P78" s="311"/>
      <c r="Q78" s="517"/>
      <c r="R78" s="405"/>
      <c r="S78" s="405"/>
    </row>
    <row r="79" spans="1:19" ht="24" x14ac:dyDescent="0.25">
      <c r="A79" s="72">
        <v>2120</v>
      </c>
      <c r="B79" s="41" t="s">
        <v>79</v>
      </c>
      <c r="C79" s="190">
        <f t="shared" si="23"/>
        <v>5105</v>
      </c>
      <c r="D79" s="129">
        <f>SUM(D80:D81)</f>
        <v>5105</v>
      </c>
      <c r="E79" s="87">
        <f t="shared" ref="E79" si="58">SUM(E80:E81)</f>
        <v>0</v>
      </c>
      <c r="F79" s="312">
        <f>SUM(F80:F81)</f>
        <v>5105</v>
      </c>
      <c r="G79" s="231">
        <f t="shared" ref="G79:O79" si="59">SUM(G80:G81)</f>
        <v>0</v>
      </c>
      <c r="H79" s="73">
        <f t="shared" si="59"/>
        <v>0</v>
      </c>
      <c r="I79" s="93">
        <f t="shared" si="59"/>
        <v>0</v>
      </c>
      <c r="J79" s="129">
        <f>SUM(J80:J81)</f>
        <v>0</v>
      </c>
      <c r="K79" s="73">
        <f t="shared" si="59"/>
        <v>0</v>
      </c>
      <c r="L79" s="93">
        <f t="shared" si="59"/>
        <v>0</v>
      </c>
      <c r="M79" s="231">
        <f t="shared" si="59"/>
        <v>0</v>
      </c>
      <c r="N79" s="73">
        <f t="shared" si="59"/>
        <v>0</v>
      </c>
      <c r="O79" s="87">
        <f t="shared" si="59"/>
        <v>0</v>
      </c>
      <c r="P79" s="311"/>
      <c r="Q79" s="517"/>
      <c r="R79" s="405"/>
      <c r="S79" s="405"/>
    </row>
    <row r="80" spans="1:19" x14ac:dyDescent="0.25">
      <c r="A80" s="30">
        <v>2121</v>
      </c>
      <c r="B80" s="41" t="s">
        <v>77</v>
      </c>
      <c r="C80" s="190">
        <f t="shared" si="23"/>
        <v>605</v>
      </c>
      <c r="D80" s="265">
        <v>605</v>
      </c>
      <c r="E80" s="155"/>
      <c r="F80" s="311">
        <f t="shared" ref="F80:F81" si="60">D80+E80</f>
        <v>605</v>
      </c>
      <c r="G80" s="230"/>
      <c r="H80" s="43"/>
      <c r="I80" s="88">
        <f t="shared" ref="I80:I81" si="61">G80+H80</f>
        <v>0</v>
      </c>
      <c r="J80" s="265">
        <v>0</v>
      </c>
      <c r="K80" s="43"/>
      <c r="L80" s="88">
        <f t="shared" ref="L80:L81" si="62">J80+K80</f>
        <v>0</v>
      </c>
      <c r="M80" s="230"/>
      <c r="N80" s="43"/>
      <c r="O80" s="155">
        <f t="shared" ref="O80:O81" si="63">M80+N80</f>
        <v>0</v>
      </c>
      <c r="P80" s="311"/>
      <c r="Q80" s="517"/>
      <c r="R80" s="405"/>
      <c r="S80" s="405"/>
    </row>
    <row r="81" spans="1:19" ht="24" x14ac:dyDescent="0.25">
      <c r="A81" s="30">
        <v>2122</v>
      </c>
      <c r="B81" s="41" t="s">
        <v>78</v>
      </c>
      <c r="C81" s="190">
        <f t="shared" si="23"/>
        <v>4500</v>
      </c>
      <c r="D81" s="265">
        <v>4500</v>
      </c>
      <c r="E81" s="155"/>
      <c r="F81" s="311">
        <f t="shared" si="60"/>
        <v>4500</v>
      </c>
      <c r="G81" s="230"/>
      <c r="H81" s="43"/>
      <c r="I81" s="88">
        <f t="shared" si="61"/>
        <v>0</v>
      </c>
      <c r="J81" s="265">
        <v>0</v>
      </c>
      <c r="K81" s="43"/>
      <c r="L81" s="88">
        <f t="shared" si="62"/>
        <v>0</v>
      </c>
      <c r="M81" s="230"/>
      <c r="N81" s="43"/>
      <c r="O81" s="155">
        <f t="shared" si="63"/>
        <v>0</v>
      </c>
      <c r="P81" s="311"/>
      <c r="Q81" s="517"/>
      <c r="R81" s="405"/>
      <c r="S81" s="405"/>
    </row>
    <row r="82" spans="1:19" x14ac:dyDescent="0.25">
      <c r="A82" s="34">
        <v>2200</v>
      </c>
      <c r="B82" s="69" t="s">
        <v>80</v>
      </c>
      <c r="C82" s="188">
        <f t="shared" si="23"/>
        <v>307216</v>
      </c>
      <c r="D82" s="127">
        <f>SUM(D83,D88,D94,D102,D111,D115,D121,D127)</f>
        <v>302534</v>
      </c>
      <c r="E82" s="120">
        <f t="shared" ref="E82" si="64">SUM(E83,E88,E94,E102,E111,E115,E121,E127)</f>
        <v>4682</v>
      </c>
      <c r="F82" s="314">
        <f>SUM(F83,F88,F94,F102,F111,F115,F121,F127)</f>
        <v>307216</v>
      </c>
      <c r="G82" s="228">
        <f t="shared" ref="G82:O82" si="65">SUM(G83,G88,G94,G102,G111,G115,G121,G127)</f>
        <v>0</v>
      </c>
      <c r="H82" s="36">
        <f t="shared" si="65"/>
        <v>0</v>
      </c>
      <c r="I82" s="174">
        <f t="shared" si="65"/>
        <v>0</v>
      </c>
      <c r="J82" s="127">
        <f>SUM(J83,J88,J94,J102,J111,J115,J121,J127)</f>
        <v>0</v>
      </c>
      <c r="K82" s="36">
        <f t="shared" si="65"/>
        <v>0</v>
      </c>
      <c r="L82" s="174">
        <f t="shared" si="65"/>
        <v>0</v>
      </c>
      <c r="M82" s="228">
        <f t="shared" si="65"/>
        <v>0</v>
      </c>
      <c r="N82" s="36">
        <f t="shared" si="65"/>
        <v>0</v>
      </c>
      <c r="O82" s="120">
        <f t="shared" si="65"/>
        <v>0</v>
      </c>
      <c r="P82" s="441"/>
      <c r="Q82" s="517"/>
      <c r="R82" s="405"/>
      <c r="S82" s="405"/>
    </row>
    <row r="83" spans="1:19" ht="24" hidden="1" x14ac:dyDescent="0.25">
      <c r="A83" s="70">
        <v>2210</v>
      </c>
      <c r="B83" s="55" t="s">
        <v>81</v>
      </c>
      <c r="C83" s="195">
        <f t="shared" si="23"/>
        <v>0</v>
      </c>
      <c r="D83" s="82">
        <f>SUM(D84:D87)</f>
        <v>0</v>
      </c>
      <c r="E83" s="153">
        <f t="shared" ref="E83" si="66">SUM(E84:E87)</f>
        <v>0</v>
      </c>
      <c r="F83" s="309">
        <f>SUM(F84:F87)</f>
        <v>0</v>
      </c>
      <c r="G83" s="229">
        <f t="shared" ref="G83:O83" si="67">SUM(G84:G87)</f>
        <v>0</v>
      </c>
      <c r="H83" s="71">
        <f t="shared" si="67"/>
        <v>0</v>
      </c>
      <c r="I83" s="172">
        <f t="shared" si="67"/>
        <v>0</v>
      </c>
      <c r="J83" s="82">
        <f>SUM(J84:J87)</f>
        <v>0</v>
      </c>
      <c r="K83" s="71">
        <f t="shared" si="67"/>
        <v>0</v>
      </c>
      <c r="L83" s="172">
        <f t="shared" si="67"/>
        <v>0</v>
      </c>
      <c r="M83" s="229">
        <f t="shared" si="67"/>
        <v>0</v>
      </c>
      <c r="N83" s="71">
        <f t="shared" si="67"/>
        <v>0</v>
      </c>
      <c r="O83" s="153">
        <f t="shared" si="67"/>
        <v>0</v>
      </c>
      <c r="P83" s="313"/>
      <c r="Q83" s="517"/>
      <c r="R83" s="405"/>
      <c r="S83" s="405"/>
    </row>
    <row r="84" spans="1:19" ht="24" hidden="1" x14ac:dyDescent="0.25">
      <c r="A84" s="27">
        <v>2211</v>
      </c>
      <c r="B84" s="38" t="s">
        <v>82</v>
      </c>
      <c r="C84" s="189">
        <f t="shared" si="23"/>
        <v>0</v>
      </c>
      <c r="D84" s="264">
        <v>0</v>
      </c>
      <c r="E84" s="154"/>
      <c r="F84" s="310">
        <f t="shared" ref="F84:F87" si="68">D84+E84</f>
        <v>0</v>
      </c>
      <c r="G84" s="220"/>
      <c r="H84" s="40"/>
      <c r="I84" s="89">
        <f t="shared" ref="I84:I87" si="69">G84+H84</f>
        <v>0</v>
      </c>
      <c r="J84" s="264">
        <v>0</v>
      </c>
      <c r="K84" s="40"/>
      <c r="L84" s="89">
        <f t="shared" ref="L84:L87" si="70">J84+K84</f>
        <v>0</v>
      </c>
      <c r="M84" s="220"/>
      <c r="N84" s="40"/>
      <c r="O84" s="154">
        <f t="shared" ref="O84:O87" si="71">M84+N84</f>
        <v>0</v>
      </c>
      <c r="P84" s="310"/>
      <c r="Q84" s="517"/>
      <c r="R84" s="405"/>
      <c r="S84" s="405"/>
    </row>
    <row r="85" spans="1:19" ht="36" hidden="1" x14ac:dyDescent="0.25">
      <c r="A85" s="30">
        <v>2212</v>
      </c>
      <c r="B85" s="41" t="s">
        <v>83</v>
      </c>
      <c r="C85" s="190">
        <f t="shared" si="23"/>
        <v>0</v>
      </c>
      <c r="D85" s="265">
        <v>0</v>
      </c>
      <c r="E85" s="155"/>
      <c r="F85" s="311">
        <f t="shared" si="68"/>
        <v>0</v>
      </c>
      <c r="G85" s="230"/>
      <c r="H85" s="43"/>
      <c r="I85" s="88">
        <f t="shared" si="69"/>
        <v>0</v>
      </c>
      <c r="J85" s="265">
        <v>0</v>
      </c>
      <c r="K85" s="43"/>
      <c r="L85" s="88">
        <f t="shared" si="70"/>
        <v>0</v>
      </c>
      <c r="M85" s="230"/>
      <c r="N85" s="43"/>
      <c r="O85" s="155">
        <f t="shared" si="71"/>
        <v>0</v>
      </c>
      <c r="P85" s="311"/>
      <c r="Q85" s="517"/>
      <c r="R85" s="405"/>
      <c r="S85" s="405"/>
    </row>
    <row r="86" spans="1:19" ht="24" hidden="1" x14ac:dyDescent="0.25">
      <c r="A86" s="30">
        <v>2214</v>
      </c>
      <c r="B86" s="41" t="s">
        <v>84</v>
      </c>
      <c r="C86" s="190">
        <f t="shared" si="23"/>
        <v>0</v>
      </c>
      <c r="D86" s="265">
        <v>0</v>
      </c>
      <c r="E86" s="155"/>
      <c r="F86" s="311">
        <f t="shared" si="68"/>
        <v>0</v>
      </c>
      <c r="G86" s="230"/>
      <c r="H86" s="43"/>
      <c r="I86" s="88">
        <f t="shared" si="69"/>
        <v>0</v>
      </c>
      <c r="J86" s="265">
        <v>0</v>
      </c>
      <c r="K86" s="43"/>
      <c r="L86" s="88">
        <f t="shared" si="70"/>
        <v>0</v>
      </c>
      <c r="M86" s="230"/>
      <c r="N86" s="43"/>
      <c r="O86" s="155">
        <f t="shared" si="71"/>
        <v>0</v>
      </c>
      <c r="P86" s="311"/>
      <c r="Q86" s="517"/>
      <c r="R86" s="405"/>
      <c r="S86" s="405"/>
    </row>
    <row r="87" spans="1:19" hidden="1" x14ac:dyDescent="0.25">
      <c r="A87" s="30">
        <v>2219</v>
      </c>
      <c r="B87" s="41" t="s">
        <v>85</v>
      </c>
      <c r="C87" s="190">
        <f t="shared" si="23"/>
        <v>0</v>
      </c>
      <c r="D87" s="265">
        <v>0</v>
      </c>
      <c r="E87" s="155"/>
      <c r="F87" s="311">
        <f t="shared" si="68"/>
        <v>0</v>
      </c>
      <c r="G87" s="230"/>
      <c r="H87" s="43"/>
      <c r="I87" s="88">
        <f t="shared" si="69"/>
        <v>0</v>
      </c>
      <c r="J87" s="265">
        <v>0</v>
      </c>
      <c r="K87" s="43"/>
      <c r="L87" s="88">
        <f t="shared" si="70"/>
        <v>0</v>
      </c>
      <c r="M87" s="230"/>
      <c r="N87" s="43"/>
      <c r="O87" s="155">
        <f t="shared" si="71"/>
        <v>0</v>
      </c>
      <c r="P87" s="311"/>
      <c r="Q87" s="517"/>
      <c r="R87" s="405"/>
      <c r="S87" s="405"/>
    </row>
    <row r="88" spans="1:19" ht="24" hidden="1" x14ac:dyDescent="0.25">
      <c r="A88" s="72">
        <v>2220</v>
      </c>
      <c r="B88" s="41" t="s">
        <v>86</v>
      </c>
      <c r="C88" s="190">
        <f t="shared" si="23"/>
        <v>0</v>
      </c>
      <c r="D88" s="129">
        <f>SUM(D89:D93)</f>
        <v>0</v>
      </c>
      <c r="E88" s="87">
        <f t="shared" ref="E88" si="72">SUM(E89:E93)</f>
        <v>0</v>
      </c>
      <c r="F88" s="312">
        <f>SUM(F89:F93)</f>
        <v>0</v>
      </c>
      <c r="G88" s="231">
        <f t="shared" ref="G88:O88" si="73">SUM(G89:G93)</f>
        <v>0</v>
      </c>
      <c r="H88" s="73">
        <f t="shared" si="73"/>
        <v>0</v>
      </c>
      <c r="I88" s="93">
        <f t="shared" si="73"/>
        <v>0</v>
      </c>
      <c r="J88" s="129">
        <f>SUM(J89:J93)</f>
        <v>0</v>
      </c>
      <c r="K88" s="73">
        <f t="shared" si="73"/>
        <v>0</v>
      </c>
      <c r="L88" s="93">
        <f t="shared" si="73"/>
        <v>0</v>
      </c>
      <c r="M88" s="231">
        <f t="shared" si="73"/>
        <v>0</v>
      </c>
      <c r="N88" s="73">
        <f t="shared" si="73"/>
        <v>0</v>
      </c>
      <c r="O88" s="87">
        <f t="shared" si="73"/>
        <v>0</v>
      </c>
      <c r="P88" s="311"/>
      <c r="Q88" s="517"/>
      <c r="R88" s="405"/>
      <c r="S88" s="405"/>
    </row>
    <row r="89" spans="1:19" ht="24" hidden="1" x14ac:dyDescent="0.25">
      <c r="A89" s="30">
        <v>2221</v>
      </c>
      <c r="B89" s="41" t="s">
        <v>305</v>
      </c>
      <c r="C89" s="190">
        <f t="shared" si="23"/>
        <v>0</v>
      </c>
      <c r="D89" s="265">
        <v>0</v>
      </c>
      <c r="E89" s="155"/>
      <c r="F89" s="311">
        <f t="shared" ref="F89:F93" si="74">D89+E89</f>
        <v>0</v>
      </c>
      <c r="G89" s="230"/>
      <c r="H89" s="43"/>
      <c r="I89" s="88">
        <f t="shared" ref="I89:I93" si="75">G89+H89</f>
        <v>0</v>
      </c>
      <c r="J89" s="265">
        <v>0</v>
      </c>
      <c r="K89" s="43"/>
      <c r="L89" s="88">
        <f t="shared" ref="L89:L93" si="76">J89+K89</f>
        <v>0</v>
      </c>
      <c r="M89" s="230"/>
      <c r="N89" s="43"/>
      <c r="O89" s="155">
        <f t="shared" ref="O89:O93" si="77">M89+N89</f>
        <v>0</v>
      </c>
      <c r="P89" s="311"/>
      <c r="Q89" s="517"/>
      <c r="R89" s="405"/>
      <c r="S89" s="405"/>
    </row>
    <row r="90" spans="1:19" hidden="1" x14ac:dyDescent="0.25">
      <c r="A90" s="30">
        <v>2222</v>
      </c>
      <c r="B90" s="41" t="s">
        <v>87</v>
      </c>
      <c r="C90" s="190">
        <f t="shared" si="23"/>
        <v>0</v>
      </c>
      <c r="D90" s="265">
        <v>0</v>
      </c>
      <c r="E90" s="155"/>
      <c r="F90" s="311">
        <f t="shared" si="74"/>
        <v>0</v>
      </c>
      <c r="G90" s="230"/>
      <c r="H90" s="43"/>
      <c r="I90" s="88">
        <f t="shared" si="75"/>
        <v>0</v>
      </c>
      <c r="J90" s="265">
        <v>0</v>
      </c>
      <c r="K90" s="43"/>
      <c r="L90" s="88">
        <f t="shared" si="76"/>
        <v>0</v>
      </c>
      <c r="M90" s="230"/>
      <c r="N90" s="43"/>
      <c r="O90" s="155">
        <f t="shared" si="77"/>
        <v>0</v>
      </c>
      <c r="P90" s="311"/>
      <c r="Q90" s="517"/>
      <c r="R90" s="405"/>
      <c r="S90" s="405"/>
    </row>
    <row r="91" spans="1:19" hidden="1" x14ac:dyDescent="0.25">
      <c r="A91" s="30">
        <v>2223</v>
      </c>
      <c r="B91" s="41" t="s">
        <v>88</v>
      </c>
      <c r="C91" s="190">
        <f t="shared" si="23"/>
        <v>0</v>
      </c>
      <c r="D91" s="265">
        <v>0</v>
      </c>
      <c r="E91" s="155"/>
      <c r="F91" s="311">
        <f t="shared" si="74"/>
        <v>0</v>
      </c>
      <c r="G91" s="230"/>
      <c r="H91" s="43"/>
      <c r="I91" s="88">
        <f t="shared" si="75"/>
        <v>0</v>
      </c>
      <c r="J91" s="265">
        <v>0</v>
      </c>
      <c r="K91" s="43"/>
      <c r="L91" s="88">
        <f t="shared" si="76"/>
        <v>0</v>
      </c>
      <c r="M91" s="230"/>
      <c r="N91" s="43"/>
      <c r="O91" s="155">
        <f t="shared" si="77"/>
        <v>0</v>
      </c>
      <c r="P91" s="311"/>
      <c r="Q91" s="517"/>
      <c r="R91" s="405"/>
      <c r="S91" s="405"/>
    </row>
    <row r="92" spans="1:19" ht="48" hidden="1" x14ac:dyDescent="0.25">
      <c r="A92" s="30">
        <v>2224</v>
      </c>
      <c r="B92" s="41" t="s">
        <v>89</v>
      </c>
      <c r="C92" s="190">
        <f t="shared" si="23"/>
        <v>0</v>
      </c>
      <c r="D92" s="265">
        <v>0</v>
      </c>
      <c r="E92" s="155"/>
      <c r="F92" s="311">
        <f t="shared" si="74"/>
        <v>0</v>
      </c>
      <c r="G92" s="230"/>
      <c r="H92" s="43"/>
      <c r="I92" s="88">
        <f t="shared" si="75"/>
        <v>0</v>
      </c>
      <c r="J92" s="265">
        <v>0</v>
      </c>
      <c r="K92" s="43"/>
      <c r="L92" s="88">
        <f t="shared" si="76"/>
        <v>0</v>
      </c>
      <c r="M92" s="230"/>
      <c r="N92" s="43"/>
      <c r="O92" s="155">
        <f t="shared" si="77"/>
        <v>0</v>
      </c>
      <c r="P92" s="311"/>
      <c r="Q92" s="517"/>
      <c r="R92" s="405"/>
      <c r="S92" s="405"/>
    </row>
    <row r="93" spans="1:19" ht="24" hidden="1" x14ac:dyDescent="0.25">
      <c r="A93" s="30">
        <v>2229</v>
      </c>
      <c r="B93" s="41" t="s">
        <v>90</v>
      </c>
      <c r="C93" s="190">
        <f t="shared" si="23"/>
        <v>0</v>
      </c>
      <c r="D93" s="265">
        <v>0</v>
      </c>
      <c r="E93" s="155"/>
      <c r="F93" s="311">
        <f t="shared" si="74"/>
        <v>0</v>
      </c>
      <c r="G93" s="230"/>
      <c r="H93" s="43"/>
      <c r="I93" s="88">
        <f t="shared" si="75"/>
        <v>0</v>
      </c>
      <c r="J93" s="265">
        <v>0</v>
      </c>
      <c r="K93" s="43"/>
      <c r="L93" s="88">
        <f t="shared" si="76"/>
        <v>0</v>
      </c>
      <c r="M93" s="230"/>
      <c r="N93" s="43"/>
      <c r="O93" s="155">
        <f t="shared" si="77"/>
        <v>0</v>
      </c>
      <c r="P93" s="311"/>
      <c r="Q93" s="517"/>
      <c r="R93" s="405"/>
      <c r="S93" s="405"/>
    </row>
    <row r="94" spans="1:19" ht="36" x14ac:dyDescent="0.25">
      <c r="A94" s="72">
        <v>2230</v>
      </c>
      <c r="B94" s="41" t="s">
        <v>91</v>
      </c>
      <c r="C94" s="190">
        <f t="shared" si="23"/>
        <v>71897</v>
      </c>
      <c r="D94" s="129">
        <f>SUM(D95:D101)</f>
        <v>71897</v>
      </c>
      <c r="E94" s="87">
        <f t="shared" ref="E94" si="78">SUM(E95:E101)</f>
        <v>0</v>
      </c>
      <c r="F94" s="312">
        <f>SUM(F95:F101)</f>
        <v>71897</v>
      </c>
      <c r="G94" s="231">
        <f t="shared" ref="G94:N94" si="79">SUM(G95:G101)</f>
        <v>0</v>
      </c>
      <c r="H94" s="73">
        <f t="shared" si="79"/>
        <v>0</v>
      </c>
      <c r="I94" s="93">
        <f t="shared" si="79"/>
        <v>0</v>
      </c>
      <c r="J94" s="129">
        <f>SUM(J95:J101)</f>
        <v>0</v>
      </c>
      <c r="K94" s="73">
        <f t="shared" si="79"/>
        <v>0</v>
      </c>
      <c r="L94" s="93">
        <f t="shared" si="79"/>
        <v>0</v>
      </c>
      <c r="M94" s="231">
        <f t="shared" si="79"/>
        <v>0</v>
      </c>
      <c r="N94" s="73">
        <f t="shared" si="79"/>
        <v>0</v>
      </c>
      <c r="O94" s="87">
        <f>SUM(O95:O101)</f>
        <v>0</v>
      </c>
      <c r="P94" s="311"/>
      <c r="Q94" s="517"/>
      <c r="R94" s="405"/>
      <c r="S94" s="405"/>
    </row>
    <row r="95" spans="1:19" ht="24" x14ac:dyDescent="0.25">
      <c r="A95" s="30">
        <v>2231</v>
      </c>
      <c r="B95" s="41" t="s">
        <v>92</v>
      </c>
      <c r="C95" s="190">
        <f t="shared" si="23"/>
        <v>11759</v>
      </c>
      <c r="D95" s="265">
        <v>11759</v>
      </c>
      <c r="E95" s="155"/>
      <c r="F95" s="311">
        <f t="shared" ref="F95:F101" si="80">D95+E95</f>
        <v>11759</v>
      </c>
      <c r="G95" s="230"/>
      <c r="H95" s="43"/>
      <c r="I95" s="88">
        <f t="shared" ref="I95:I101" si="81">G95+H95</f>
        <v>0</v>
      </c>
      <c r="J95" s="265">
        <v>0</v>
      </c>
      <c r="K95" s="43"/>
      <c r="L95" s="88">
        <f t="shared" ref="L95:L101" si="82">J95+K95</f>
        <v>0</v>
      </c>
      <c r="M95" s="230"/>
      <c r="N95" s="43"/>
      <c r="O95" s="155">
        <f t="shared" ref="O95:O101" si="83">M95+N95</f>
        <v>0</v>
      </c>
      <c r="P95" s="311"/>
      <c r="Q95" s="517"/>
      <c r="R95" s="405"/>
      <c r="S95" s="405"/>
    </row>
    <row r="96" spans="1:19" ht="24.75" customHeight="1" x14ac:dyDescent="0.25">
      <c r="A96" s="30">
        <v>2232</v>
      </c>
      <c r="B96" s="41" t="s">
        <v>93</v>
      </c>
      <c r="C96" s="190">
        <f t="shared" si="23"/>
        <v>7000</v>
      </c>
      <c r="D96" s="265">
        <v>7000</v>
      </c>
      <c r="E96" s="155"/>
      <c r="F96" s="311">
        <f t="shared" si="80"/>
        <v>7000</v>
      </c>
      <c r="G96" s="230"/>
      <c r="H96" s="43"/>
      <c r="I96" s="88">
        <f t="shared" si="81"/>
        <v>0</v>
      </c>
      <c r="J96" s="265">
        <v>0</v>
      </c>
      <c r="K96" s="43"/>
      <c r="L96" s="88">
        <f t="shared" si="82"/>
        <v>0</v>
      </c>
      <c r="M96" s="230"/>
      <c r="N96" s="43"/>
      <c r="O96" s="155">
        <f t="shared" si="83"/>
        <v>0</v>
      </c>
      <c r="P96" s="311"/>
      <c r="Q96" s="517"/>
      <c r="R96" s="405"/>
      <c r="S96" s="405"/>
    </row>
    <row r="97" spans="1:19" hidden="1" x14ac:dyDescent="0.25">
      <c r="A97" s="27">
        <v>2233</v>
      </c>
      <c r="B97" s="38" t="s">
        <v>94</v>
      </c>
      <c r="C97" s="189">
        <f t="shared" si="23"/>
        <v>0</v>
      </c>
      <c r="D97" s="264">
        <v>0</v>
      </c>
      <c r="E97" s="154"/>
      <c r="F97" s="310">
        <f t="shared" si="80"/>
        <v>0</v>
      </c>
      <c r="G97" s="220"/>
      <c r="H97" s="40"/>
      <c r="I97" s="89">
        <f t="shared" si="81"/>
        <v>0</v>
      </c>
      <c r="J97" s="264">
        <v>0</v>
      </c>
      <c r="K97" s="40"/>
      <c r="L97" s="89">
        <f t="shared" si="82"/>
        <v>0</v>
      </c>
      <c r="M97" s="220"/>
      <c r="N97" s="40"/>
      <c r="O97" s="154">
        <f t="shared" si="83"/>
        <v>0</v>
      </c>
      <c r="P97" s="310"/>
      <c r="Q97" s="517"/>
      <c r="R97" s="405"/>
      <c r="S97" s="405"/>
    </row>
    <row r="98" spans="1:19" ht="36" hidden="1" x14ac:dyDescent="0.25">
      <c r="A98" s="30">
        <v>2234</v>
      </c>
      <c r="B98" s="41" t="s">
        <v>95</v>
      </c>
      <c r="C98" s="190">
        <f t="shared" si="23"/>
        <v>0</v>
      </c>
      <c r="D98" s="265">
        <v>0</v>
      </c>
      <c r="E98" s="155"/>
      <c r="F98" s="311">
        <f t="shared" si="80"/>
        <v>0</v>
      </c>
      <c r="G98" s="230"/>
      <c r="H98" s="43"/>
      <c r="I98" s="88">
        <f t="shared" si="81"/>
        <v>0</v>
      </c>
      <c r="J98" s="265">
        <v>0</v>
      </c>
      <c r="K98" s="43"/>
      <c r="L98" s="88">
        <f t="shared" si="82"/>
        <v>0</v>
      </c>
      <c r="M98" s="230"/>
      <c r="N98" s="43"/>
      <c r="O98" s="155">
        <f t="shared" si="83"/>
        <v>0</v>
      </c>
      <c r="P98" s="311"/>
      <c r="Q98" s="517"/>
      <c r="R98" s="405"/>
      <c r="S98" s="405"/>
    </row>
    <row r="99" spans="1:19" ht="24" hidden="1" x14ac:dyDescent="0.25">
      <c r="A99" s="30">
        <v>2235</v>
      </c>
      <c r="B99" s="41" t="s">
        <v>96</v>
      </c>
      <c r="C99" s="190">
        <f t="shared" si="23"/>
        <v>0</v>
      </c>
      <c r="D99" s="265">
        <v>0</v>
      </c>
      <c r="E99" s="155"/>
      <c r="F99" s="311">
        <f t="shared" si="80"/>
        <v>0</v>
      </c>
      <c r="G99" s="230"/>
      <c r="H99" s="43"/>
      <c r="I99" s="88">
        <f t="shared" si="81"/>
        <v>0</v>
      </c>
      <c r="J99" s="265">
        <v>0</v>
      </c>
      <c r="K99" s="43"/>
      <c r="L99" s="88">
        <f t="shared" si="82"/>
        <v>0</v>
      </c>
      <c r="M99" s="230"/>
      <c r="N99" s="43"/>
      <c r="O99" s="155">
        <f t="shared" si="83"/>
        <v>0</v>
      </c>
      <c r="P99" s="311"/>
      <c r="Q99" s="517"/>
      <c r="R99" s="405"/>
      <c r="S99" s="405"/>
    </row>
    <row r="100" spans="1:19" hidden="1" x14ac:dyDescent="0.25">
      <c r="A100" s="30">
        <v>2236</v>
      </c>
      <c r="B100" s="41" t="s">
        <v>97</v>
      </c>
      <c r="C100" s="190">
        <f t="shared" si="23"/>
        <v>0</v>
      </c>
      <c r="D100" s="265">
        <v>0</v>
      </c>
      <c r="E100" s="155"/>
      <c r="F100" s="311">
        <f t="shared" si="80"/>
        <v>0</v>
      </c>
      <c r="G100" s="230"/>
      <c r="H100" s="43"/>
      <c r="I100" s="88">
        <f t="shared" si="81"/>
        <v>0</v>
      </c>
      <c r="J100" s="265">
        <v>0</v>
      </c>
      <c r="K100" s="43"/>
      <c r="L100" s="88">
        <f t="shared" si="82"/>
        <v>0</v>
      </c>
      <c r="M100" s="230"/>
      <c r="N100" s="43"/>
      <c r="O100" s="155">
        <f t="shared" si="83"/>
        <v>0</v>
      </c>
      <c r="P100" s="311"/>
      <c r="Q100" s="517"/>
      <c r="R100" s="405"/>
      <c r="S100" s="405"/>
    </row>
    <row r="101" spans="1:19" x14ac:dyDescent="0.25">
      <c r="A101" s="30">
        <v>2239</v>
      </c>
      <c r="B101" s="41" t="s">
        <v>98</v>
      </c>
      <c r="C101" s="190">
        <f t="shared" si="23"/>
        <v>53138</v>
      </c>
      <c r="D101" s="265">
        <v>53138</v>
      </c>
      <c r="E101" s="155"/>
      <c r="F101" s="311">
        <f t="shared" si="80"/>
        <v>53138</v>
      </c>
      <c r="G101" s="230"/>
      <c r="H101" s="43"/>
      <c r="I101" s="88">
        <f t="shared" si="81"/>
        <v>0</v>
      </c>
      <c r="J101" s="265">
        <v>0</v>
      </c>
      <c r="K101" s="43"/>
      <c r="L101" s="88">
        <f t="shared" si="82"/>
        <v>0</v>
      </c>
      <c r="M101" s="230"/>
      <c r="N101" s="43"/>
      <c r="O101" s="155">
        <f t="shared" si="83"/>
        <v>0</v>
      </c>
      <c r="P101" s="311"/>
      <c r="Q101" s="517"/>
      <c r="R101" s="405"/>
      <c r="S101" s="405"/>
    </row>
    <row r="102" spans="1:19" ht="24" x14ac:dyDescent="0.25">
      <c r="A102" s="72">
        <v>2240</v>
      </c>
      <c r="B102" s="41" t="s">
        <v>99</v>
      </c>
      <c r="C102" s="190">
        <f t="shared" si="23"/>
        <v>2232</v>
      </c>
      <c r="D102" s="129">
        <f>SUM(D103:D110)</f>
        <v>2232</v>
      </c>
      <c r="E102" s="87">
        <f t="shared" ref="E102" si="84">SUM(E103:E110)</f>
        <v>0</v>
      </c>
      <c r="F102" s="312">
        <f>SUM(F103:F110)</f>
        <v>2232</v>
      </c>
      <c r="G102" s="231">
        <f t="shared" ref="G102:N102" si="85">SUM(G103:G110)</f>
        <v>0</v>
      </c>
      <c r="H102" s="73">
        <f t="shared" si="85"/>
        <v>0</v>
      </c>
      <c r="I102" s="93">
        <f t="shared" si="85"/>
        <v>0</v>
      </c>
      <c r="J102" s="129">
        <f>SUM(J103:J110)</f>
        <v>0</v>
      </c>
      <c r="K102" s="73">
        <f t="shared" si="85"/>
        <v>0</v>
      </c>
      <c r="L102" s="93">
        <f t="shared" si="85"/>
        <v>0</v>
      </c>
      <c r="M102" s="231">
        <f t="shared" si="85"/>
        <v>0</v>
      </c>
      <c r="N102" s="73">
        <f t="shared" si="85"/>
        <v>0</v>
      </c>
      <c r="O102" s="87">
        <f>SUM(O103:O110)</f>
        <v>0</v>
      </c>
      <c r="P102" s="311"/>
      <c r="Q102" s="517"/>
      <c r="R102" s="405"/>
      <c r="S102" s="405"/>
    </row>
    <row r="103" spans="1:19" hidden="1" x14ac:dyDescent="0.25">
      <c r="A103" s="30">
        <v>2241</v>
      </c>
      <c r="B103" s="41" t="s">
        <v>100</v>
      </c>
      <c r="C103" s="190">
        <f t="shared" si="23"/>
        <v>0</v>
      </c>
      <c r="D103" s="265">
        <v>0</v>
      </c>
      <c r="E103" s="155"/>
      <c r="F103" s="311">
        <f t="shared" ref="F103:F110" si="86">D103+E103</f>
        <v>0</v>
      </c>
      <c r="G103" s="230"/>
      <c r="H103" s="43"/>
      <c r="I103" s="88">
        <f t="shared" ref="I103:I110" si="87">G103+H103</f>
        <v>0</v>
      </c>
      <c r="J103" s="265">
        <v>0</v>
      </c>
      <c r="K103" s="43"/>
      <c r="L103" s="88">
        <f t="shared" ref="L103:L110" si="88">J103+K103</f>
        <v>0</v>
      </c>
      <c r="M103" s="230"/>
      <c r="N103" s="43"/>
      <c r="O103" s="155">
        <f t="shared" ref="O103:O110" si="89">M103+N103</f>
        <v>0</v>
      </c>
      <c r="P103" s="311"/>
      <c r="Q103" s="517"/>
      <c r="R103" s="405"/>
      <c r="S103" s="405"/>
    </row>
    <row r="104" spans="1:19" ht="24" hidden="1" x14ac:dyDescent="0.25">
      <c r="A104" s="30">
        <v>2242</v>
      </c>
      <c r="B104" s="41" t="s">
        <v>101</v>
      </c>
      <c r="C104" s="190">
        <f t="shared" si="23"/>
        <v>0</v>
      </c>
      <c r="D104" s="265">
        <v>0</v>
      </c>
      <c r="E104" s="155"/>
      <c r="F104" s="311">
        <f t="shared" si="86"/>
        <v>0</v>
      </c>
      <c r="G104" s="230"/>
      <c r="H104" s="43"/>
      <c r="I104" s="88">
        <f t="shared" si="87"/>
        <v>0</v>
      </c>
      <c r="J104" s="265">
        <v>0</v>
      </c>
      <c r="K104" s="43"/>
      <c r="L104" s="88">
        <f t="shared" si="88"/>
        <v>0</v>
      </c>
      <c r="M104" s="230"/>
      <c r="N104" s="43"/>
      <c r="O104" s="155">
        <f t="shared" si="89"/>
        <v>0</v>
      </c>
      <c r="P104" s="311"/>
      <c r="Q104" s="517"/>
      <c r="R104" s="405"/>
      <c r="S104" s="405"/>
    </row>
    <row r="105" spans="1:19" ht="24" x14ac:dyDescent="0.25">
      <c r="A105" s="30">
        <v>2243</v>
      </c>
      <c r="B105" s="41" t="s">
        <v>102</v>
      </c>
      <c r="C105" s="190">
        <f t="shared" si="23"/>
        <v>2232</v>
      </c>
      <c r="D105" s="265">
        <v>2232</v>
      </c>
      <c r="E105" s="155"/>
      <c r="F105" s="311">
        <f t="shared" si="86"/>
        <v>2232</v>
      </c>
      <c r="G105" s="230"/>
      <c r="H105" s="43"/>
      <c r="I105" s="88">
        <f t="shared" si="87"/>
        <v>0</v>
      </c>
      <c r="J105" s="265">
        <v>0</v>
      </c>
      <c r="K105" s="43"/>
      <c r="L105" s="88">
        <f t="shared" si="88"/>
        <v>0</v>
      </c>
      <c r="M105" s="230"/>
      <c r="N105" s="43"/>
      <c r="O105" s="155">
        <f t="shared" si="89"/>
        <v>0</v>
      </c>
      <c r="P105" s="311"/>
      <c r="Q105" s="517"/>
      <c r="R105" s="405"/>
      <c r="S105" s="405"/>
    </row>
    <row r="106" spans="1:19" hidden="1" x14ac:dyDescent="0.25">
      <c r="A106" s="30">
        <v>2244</v>
      </c>
      <c r="B106" s="41" t="s">
        <v>103</v>
      </c>
      <c r="C106" s="190">
        <f t="shared" si="23"/>
        <v>0</v>
      </c>
      <c r="D106" s="265">
        <v>0</v>
      </c>
      <c r="E106" s="155"/>
      <c r="F106" s="311">
        <f t="shared" si="86"/>
        <v>0</v>
      </c>
      <c r="G106" s="230"/>
      <c r="H106" s="43"/>
      <c r="I106" s="88">
        <f t="shared" si="87"/>
        <v>0</v>
      </c>
      <c r="J106" s="265">
        <v>0</v>
      </c>
      <c r="K106" s="43"/>
      <c r="L106" s="88">
        <f t="shared" si="88"/>
        <v>0</v>
      </c>
      <c r="M106" s="230"/>
      <c r="N106" s="43"/>
      <c r="O106" s="155">
        <f t="shared" si="89"/>
        <v>0</v>
      </c>
      <c r="P106" s="311"/>
      <c r="Q106" s="517"/>
      <c r="R106" s="405"/>
      <c r="S106" s="405"/>
    </row>
    <row r="107" spans="1:19" ht="24" hidden="1" x14ac:dyDescent="0.25">
      <c r="A107" s="30">
        <v>2246</v>
      </c>
      <c r="B107" s="41" t="s">
        <v>104</v>
      </c>
      <c r="C107" s="190">
        <f t="shared" si="23"/>
        <v>0</v>
      </c>
      <c r="D107" s="265">
        <v>0</v>
      </c>
      <c r="E107" s="155"/>
      <c r="F107" s="311">
        <f t="shared" si="86"/>
        <v>0</v>
      </c>
      <c r="G107" s="230"/>
      <c r="H107" s="43"/>
      <c r="I107" s="88">
        <f t="shared" si="87"/>
        <v>0</v>
      </c>
      <c r="J107" s="265">
        <v>0</v>
      </c>
      <c r="K107" s="43"/>
      <c r="L107" s="88">
        <f t="shared" si="88"/>
        <v>0</v>
      </c>
      <c r="M107" s="230"/>
      <c r="N107" s="43"/>
      <c r="O107" s="155">
        <f t="shared" si="89"/>
        <v>0</v>
      </c>
      <c r="P107" s="311"/>
      <c r="Q107" s="517"/>
      <c r="R107" s="405"/>
      <c r="S107" s="405"/>
    </row>
    <row r="108" spans="1:19" hidden="1" x14ac:dyDescent="0.25">
      <c r="A108" s="30">
        <v>2247</v>
      </c>
      <c r="B108" s="41" t="s">
        <v>105</v>
      </c>
      <c r="C108" s="190">
        <f t="shared" si="23"/>
        <v>0</v>
      </c>
      <c r="D108" s="265">
        <v>0</v>
      </c>
      <c r="E108" s="155"/>
      <c r="F108" s="311">
        <f t="shared" si="86"/>
        <v>0</v>
      </c>
      <c r="G108" s="230"/>
      <c r="H108" s="43"/>
      <c r="I108" s="88">
        <f t="shared" si="87"/>
        <v>0</v>
      </c>
      <c r="J108" s="265">
        <v>0</v>
      </c>
      <c r="K108" s="43"/>
      <c r="L108" s="88">
        <f t="shared" si="88"/>
        <v>0</v>
      </c>
      <c r="M108" s="230"/>
      <c r="N108" s="43"/>
      <c r="O108" s="155">
        <f t="shared" si="89"/>
        <v>0</v>
      </c>
      <c r="P108" s="311"/>
      <c r="Q108" s="517"/>
      <c r="R108" s="405"/>
      <c r="S108" s="405"/>
    </row>
    <row r="109" spans="1:19" ht="24" hidden="1" x14ac:dyDescent="0.25">
      <c r="A109" s="30">
        <v>2248</v>
      </c>
      <c r="B109" s="41" t="s">
        <v>106</v>
      </c>
      <c r="C109" s="190">
        <f t="shared" si="23"/>
        <v>0</v>
      </c>
      <c r="D109" s="265">
        <v>0</v>
      </c>
      <c r="E109" s="155"/>
      <c r="F109" s="311">
        <f t="shared" si="86"/>
        <v>0</v>
      </c>
      <c r="G109" s="230"/>
      <c r="H109" s="43"/>
      <c r="I109" s="88">
        <f t="shared" si="87"/>
        <v>0</v>
      </c>
      <c r="J109" s="265">
        <v>0</v>
      </c>
      <c r="K109" s="43"/>
      <c r="L109" s="88">
        <f t="shared" si="88"/>
        <v>0</v>
      </c>
      <c r="M109" s="230"/>
      <c r="N109" s="43"/>
      <c r="O109" s="155">
        <f t="shared" si="89"/>
        <v>0</v>
      </c>
      <c r="P109" s="311"/>
      <c r="Q109" s="517"/>
      <c r="R109" s="405"/>
      <c r="S109" s="405"/>
    </row>
    <row r="110" spans="1:19" ht="24" hidden="1" x14ac:dyDescent="0.25">
      <c r="A110" s="30">
        <v>2249</v>
      </c>
      <c r="B110" s="41" t="s">
        <v>107</v>
      </c>
      <c r="C110" s="190">
        <f t="shared" si="23"/>
        <v>0</v>
      </c>
      <c r="D110" s="265">
        <v>0</v>
      </c>
      <c r="E110" s="155"/>
      <c r="F110" s="311">
        <f t="shared" si="86"/>
        <v>0</v>
      </c>
      <c r="G110" s="230"/>
      <c r="H110" s="43"/>
      <c r="I110" s="88">
        <f t="shared" si="87"/>
        <v>0</v>
      </c>
      <c r="J110" s="265">
        <v>0</v>
      </c>
      <c r="K110" s="43"/>
      <c r="L110" s="88">
        <f t="shared" si="88"/>
        <v>0</v>
      </c>
      <c r="M110" s="230"/>
      <c r="N110" s="43"/>
      <c r="O110" s="155">
        <f t="shared" si="89"/>
        <v>0</v>
      </c>
      <c r="P110" s="311"/>
      <c r="Q110" s="517"/>
      <c r="R110" s="405"/>
      <c r="S110" s="405"/>
    </row>
    <row r="111" spans="1:19" hidden="1" x14ac:dyDescent="0.25">
      <c r="A111" s="72">
        <v>2250</v>
      </c>
      <c r="B111" s="41" t="s">
        <v>108</v>
      </c>
      <c r="C111" s="190">
        <f t="shared" si="23"/>
        <v>0</v>
      </c>
      <c r="D111" s="129">
        <f>SUM(D112:D114)</f>
        <v>0</v>
      </c>
      <c r="E111" s="87">
        <f t="shared" ref="E111" si="90">SUM(E112:E114)</f>
        <v>0</v>
      </c>
      <c r="F111" s="312">
        <f>SUM(F112:F114)</f>
        <v>0</v>
      </c>
      <c r="G111" s="231">
        <f t="shared" ref="G111:N111" si="91">SUM(G112:G114)</f>
        <v>0</v>
      </c>
      <c r="H111" s="73">
        <f t="shared" si="91"/>
        <v>0</v>
      </c>
      <c r="I111" s="93">
        <f t="shared" si="91"/>
        <v>0</v>
      </c>
      <c r="J111" s="129">
        <f>SUM(J112:J114)</f>
        <v>0</v>
      </c>
      <c r="K111" s="73">
        <f t="shared" si="91"/>
        <v>0</v>
      </c>
      <c r="L111" s="93">
        <f t="shared" si="91"/>
        <v>0</v>
      </c>
      <c r="M111" s="231">
        <f t="shared" si="91"/>
        <v>0</v>
      </c>
      <c r="N111" s="73">
        <f t="shared" si="91"/>
        <v>0</v>
      </c>
      <c r="O111" s="87">
        <f>SUM(O112:O114)</f>
        <v>0</v>
      </c>
      <c r="P111" s="311"/>
      <c r="Q111" s="517"/>
      <c r="R111" s="405"/>
      <c r="S111" s="405"/>
    </row>
    <row r="112" spans="1:19" hidden="1" x14ac:dyDescent="0.25">
      <c r="A112" s="30">
        <v>2251</v>
      </c>
      <c r="B112" s="41" t="s">
        <v>109</v>
      </c>
      <c r="C112" s="190">
        <f t="shared" si="23"/>
        <v>0</v>
      </c>
      <c r="D112" s="265">
        <v>0</v>
      </c>
      <c r="E112" s="155"/>
      <c r="F112" s="311">
        <f t="shared" ref="F112:F114" si="92">D112+E112</f>
        <v>0</v>
      </c>
      <c r="G112" s="230"/>
      <c r="H112" s="43"/>
      <c r="I112" s="88">
        <f t="shared" ref="I112:I114" si="93">G112+H112</f>
        <v>0</v>
      </c>
      <c r="J112" s="265">
        <v>0</v>
      </c>
      <c r="K112" s="43"/>
      <c r="L112" s="88">
        <f t="shared" ref="L112:L114" si="94">J112+K112</f>
        <v>0</v>
      </c>
      <c r="M112" s="230"/>
      <c r="N112" s="43"/>
      <c r="O112" s="155">
        <f t="shared" ref="O112:O114" si="95">M112+N112</f>
        <v>0</v>
      </c>
      <c r="P112" s="311"/>
      <c r="Q112" s="517"/>
      <c r="R112" s="405"/>
      <c r="S112" s="405"/>
    </row>
    <row r="113" spans="1:19" ht="24" hidden="1" x14ac:dyDescent="0.25">
      <c r="A113" s="30">
        <v>2252</v>
      </c>
      <c r="B113" s="41" t="s">
        <v>110</v>
      </c>
      <c r="C113" s="190">
        <f t="shared" ref="C113:C176" si="96">SUM(F113,I113,L113,O113)</f>
        <v>0</v>
      </c>
      <c r="D113" s="265">
        <v>0</v>
      </c>
      <c r="E113" s="155"/>
      <c r="F113" s="311">
        <f t="shared" si="92"/>
        <v>0</v>
      </c>
      <c r="G113" s="230"/>
      <c r="H113" s="43"/>
      <c r="I113" s="88">
        <f t="shared" si="93"/>
        <v>0</v>
      </c>
      <c r="J113" s="265">
        <v>0</v>
      </c>
      <c r="K113" s="43"/>
      <c r="L113" s="88">
        <f t="shared" si="94"/>
        <v>0</v>
      </c>
      <c r="M113" s="230"/>
      <c r="N113" s="43"/>
      <c r="O113" s="155">
        <f t="shared" si="95"/>
        <v>0</v>
      </c>
      <c r="P113" s="311"/>
      <c r="Q113" s="517"/>
      <c r="R113" s="405"/>
      <c r="S113" s="405"/>
    </row>
    <row r="114" spans="1:19" ht="24" hidden="1" x14ac:dyDescent="0.25">
      <c r="A114" s="30">
        <v>2259</v>
      </c>
      <c r="B114" s="41" t="s">
        <v>111</v>
      </c>
      <c r="C114" s="190">
        <f t="shared" si="96"/>
        <v>0</v>
      </c>
      <c r="D114" s="265">
        <v>0</v>
      </c>
      <c r="E114" s="155"/>
      <c r="F114" s="311">
        <f t="shared" si="92"/>
        <v>0</v>
      </c>
      <c r="G114" s="230"/>
      <c r="H114" s="43"/>
      <c r="I114" s="88">
        <f t="shared" si="93"/>
        <v>0</v>
      </c>
      <c r="J114" s="265">
        <v>0</v>
      </c>
      <c r="K114" s="43"/>
      <c r="L114" s="88">
        <f t="shared" si="94"/>
        <v>0</v>
      </c>
      <c r="M114" s="230"/>
      <c r="N114" s="43"/>
      <c r="O114" s="155">
        <f t="shared" si="95"/>
        <v>0</v>
      </c>
      <c r="P114" s="311"/>
      <c r="Q114" s="517"/>
      <c r="R114" s="405"/>
      <c r="S114" s="405"/>
    </row>
    <row r="115" spans="1:19" hidden="1" x14ac:dyDescent="0.25">
      <c r="A115" s="72">
        <v>2260</v>
      </c>
      <c r="B115" s="41" t="s">
        <v>112</v>
      </c>
      <c r="C115" s="190">
        <f t="shared" si="96"/>
        <v>0</v>
      </c>
      <c r="D115" s="129">
        <f>SUM(D116:D120)</f>
        <v>0</v>
      </c>
      <c r="E115" s="87">
        <f t="shared" ref="E115" si="97">SUM(E116:E120)</f>
        <v>0</v>
      </c>
      <c r="F115" s="312">
        <f>SUM(F116:F120)</f>
        <v>0</v>
      </c>
      <c r="G115" s="231">
        <f t="shared" ref="G115:N115" si="98">SUM(G116:G120)</f>
        <v>0</v>
      </c>
      <c r="H115" s="73">
        <f t="shared" si="98"/>
        <v>0</v>
      </c>
      <c r="I115" s="93">
        <f t="shared" si="98"/>
        <v>0</v>
      </c>
      <c r="J115" s="129">
        <f>SUM(J116:J120)</f>
        <v>0</v>
      </c>
      <c r="K115" s="73">
        <f t="shared" si="98"/>
        <v>0</v>
      </c>
      <c r="L115" s="93">
        <f t="shared" si="98"/>
        <v>0</v>
      </c>
      <c r="M115" s="231">
        <f t="shared" si="98"/>
        <v>0</v>
      </c>
      <c r="N115" s="73">
        <f t="shared" si="98"/>
        <v>0</v>
      </c>
      <c r="O115" s="87">
        <f>SUM(O116:O120)</f>
        <v>0</v>
      </c>
      <c r="P115" s="311"/>
      <c r="Q115" s="517"/>
      <c r="R115" s="405"/>
      <c r="S115" s="405"/>
    </row>
    <row r="116" spans="1:19" hidden="1" x14ac:dyDescent="0.25">
      <c r="A116" s="30">
        <v>2261</v>
      </c>
      <c r="B116" s="41" t="s">
        <v>113</v>
      </c>
      <c r="C116" s="190">
        <f t="shared" si="96"/>
        <v>0</v>
      </c>
      <c r="D116" s="265">
        <v>0</v>
      </c>
      <c r="E116" s="155"/>
      <c r="F116" s="311">
        <f t="shared" ref="F116:F120" si="99">D116+E116</f>
        <v>0</v>
      </c>
      <c r="G116" s="230"/>
      <c r="H116" s="43"/>
      <c r="I116" s="88">
        <f t="shared" ref="I116:I120" si="100">G116+H116</f>
        <v>0</v>
      </c>
      <c r="J116" s="265">
        <v>0</v>
      </c>
      <c r="K116" s="43"/>
      <c r="L116" s="88">
        <f t="shared" ref="L116:L120" si="101">J116+K116</f>
        <v>0</v>
      </c>
      <c r="M116" s="230"/>
      <c r="N116" s="43"/>
      <c r="O116" s="155">
        <f t="shared" ref="O116:O120" si="102">M116+N116</f>
        <v>0</v>
      </c>
      <c r="P116" s="311"/>
      <c r="Q116" s="517"/>
      <c r="R116" s="405"/>
      <c r="S116" s="405"/>
    </row>
    <row r="117" spans="1:19" hidden="1" x14ac:dyDescent="0.25">
      <c r="A117" s="30">
        <v>2262</v>
      </c>
      <c r="B117" s="41" t="s">
        <v>114</v>
      </c>
      <c r="C117" s="190">
        <f t="shared" si="96"/>
        <v>0</v>
      </c>
      <c r="D117" s="265">
        <v>0</v>
      </c>
      <c r="E117" s="155"/>
      <c r="F117" s="311">
        <f t="shared" si="99"/>
        <v>0</v>
      </c>
      <c r="G117" s="230"/>
      <c r="H117" s="43"/>
      <c r="I117" s="88">
        <f t="shared" si="100"/>
        <v>0</v>
      </c>
      <c r="J117" s="265">
        <v>0</v>
      </c>
      <c r="K117" s="43"/>
      <c r="L117" s="88">
        <f t="shared" si="101"/>
        <v>0</v>
      </c>
      <c r="M117" s="230"/>
      <c r="N117" s="43"/>
      <c r="O117" s="155">
        <f t="shared" si="102"/>
        <v>0</v>
      </c>
      <c r="P117" s="311"/>
      <c r="Q117" s="517"/>
      <c r="R117" s="405"/>
      <c r="S117" s="405"/>
    </row>
    <row r="118" spans="1:19" hidden="1" x14ac:dyDescent="0.25">
      <c r="A118" s="30">
        <v>2263</v>
      </c>
      <c r="B118" s="41" t="s">
        <v>115</v>
      </c>
      <c r="C118" s="190">
        <f t="shared" si="96"/>
        <v>0</v>
      </c>
      <c r="D118" s="265">
        <v>0</v>
      </c>
      <c r="E118" s="155"/>
      <c r="F118" s="311">
        <f t="shared" si="99"/>
        <v>0</v>
      </c>
      <c r="G118" s="230"/>
      <c r="H118" s="43"/>
      <c r="I118" s="88">
        <f t="shared" si="100"/>
        <v>0</v>
      </c>
      <c r="J118" s="265">
        <v>0</v>
      </c>
      <c r="K118" s="43"/>
      <c r="L118" s="88">
        <f t="shared" si="101"/>
        <v>0</v>
      </c>
      <c r="M118" s="230"/>
      <c r="N118" s="43"/>
      <c r="O118" s="155">
        <f t="shared" si="102"/>
        <v>0</v>
      </c>
      <c r="P118" s="311"/>
      <c r="Q118" s="517"/>
      <c r="R118" s="405"/>
      <c r="S118" s="405"/>
    </row>
    <row r="119" spans="1:19" ht="24" hidden="1" x14ac:dyDescent="0.25">
      <c r="A119" s="30">
        <v>2264</v>
      </c>
      <c r="B119" s="41" t="s">
        <v>116</v>
      </c>
      <c r="C119" s="190">
        <f t="shared" si="96"/>
        <v>0</v>
      </c>
      <c r="D119" s="265">
        <v>0</v>
      </c>
      <c r="E119" s="155"/>
      <c r="F119" s="311">
        <f t="shared" si="99"/>
        <v>0</v>
      </c>
      <c r="G119" s="230"/>
      <c r="H119" s="43"/>
      <c r="I119" s="88">
        <f t="shared" si="100"/>
        <v>0</v>
      </c>
      <c r="J119" s="265">
        <v>0</v>
      </c>
      <c r="K119" s="43"/>
      <c r="L119" s="88">
        <f t="shared" si="101"/>
        <v>0</v>
      </c>
      <c r="M119" s="230"/>
      <c r="N119" s="43"/>
      <c r="O119" s="155">
        <f t="shared" si="102"/>
        <v>0</v>
      </c>
      <c r="P119" s="311"/>
      <c r="Q119" s="517"/>
      <c r="R119" s="405"/>
      <c r="S119" s="405"/>
    </row>
    <row r="120" spans="1:19" hidden="1" x14ac:dyDescent="0.25">
      <c r="A120" s="30">
        <v>2269</v>
      </c>
      <c r="B120" s="41" t="s">
        <v>117</v>
      </c>
      <c r="C120" s="190">
        <f t="shared" si="96"/>
        <v>0</v>
      </c>
      <c r="D120" s="265">
        <v>0</v>
      </c>
      <c r="E120" s="155"/>
      <c r="F120" s="311">
        <f t="shared" si="99"/>
        <v>0</v>
      </c>
      <c r="G120" s="230"/>
      <c r="H120" s="43"/>
      <c r="I120" s="88">
        <f t="shared" si="100"/>
        <v>0</v>
      </c>
      <c r="J120" s="265">
        <v>0</v>
      </c>
      <c r="K120" s="43"/>
      <c r="L120" s="88">
        <f t="shared" si="101"/>
        <v>0</v>
      </c>
      <c r="M120" s="230"/>
      <c r="N120" s="43"/>
      <c r="O120" s="155">
        <f t="shared" si="102"/>
        <v>0</v>
      </c>
      <c r="P120" s="311"/>
      <c r="Q120" s="517"/>
      <c r="R120" s="405"/>
      <c r="S120" s="405"/>
    </row>
    <row r="121" spans="1:19" x14ac:dyDescent="0.25">
      <c r="A121" s="72">
        <v>2270</v>
      </c>
      <c r="B121" s="41" t="s">
        <v>118</v>
      </c>
      <c r="C121" s="190">
        <f t="shared" si="96"/>
        <v>233087</v>
      </c>
      <c r="D121" s="129">
        <f>SUM(D122:D126)</f>
        <v>228405</v>
      </c>
      <c r="E121" s="87">
        <f t="shared" ref="E121" si="103">SUM(E122:E126)</f>
        <v>4682</v>
      </c>
      <c r="F121" s="312">
        <f>SUM(F122:F126)</f>
        <v>233087</v>
      </c>
      <c r="G121" s="231">
        <f t="shared" ref="G121:N121" si="104">SUM(G122:G126)</f>
        <v>0</v>
      </c>
      <c r="H121" s="73">
        <f t="shared" si="104"/>
        <v>0</v>
      </c>
      <c r="I121" s="93">
        <f t="shared" si="104"/>
        <v>0</v>
      </c>
      <c r="J121" s="129">
        <f>SUM(J122:J126)</f>
        <v>0</v>
      </c>
      <c r="K121" s="73">
        <f t="shared" si="104"/>
        <v>0</v>
      </c>
      <c r="L121" s="93">
        <f t="shared" si="104"/>
        <v>0</v>
      </c>
      <c r="M121" s="231">
        <f t="shared" si="104"/>
        <v>0</v>
      </c>
      <c r="N121" s="73">
        <f t="shared" si="104"/>
        <v>0</v>
      </c>
      <c r="O121" s="87">
        <f>SUM(O122:O126)</f>
        <v>0</v>
      </c>
      <c r="P121" s="311"/>
      <c r="Q121" s="517"/>
      <c r="R121" s="405"/>
      <c r="S121" s="405"/>
    </row>
    <row r="122" spans="1:19" hidden="1" x14ac:dyDescent="0.25">
      <c r="A122" s="30">
        <v>2272</v>
      </c>
      <c r="B122" s="92" t="s">
        <v>119</v>
      </c>
      <c r="C122" s="190">
        <f t="shared" si="96"/>
        <v>0</v>
      </c>
      <c r="D122" s="265">
        <v>0</v>
      </c>
      <c r="E122" s="155"/>
      <c r="F122" s="311">
        <f t="shared" ref="F122:F126" si="105">D122+E122</f>
        <v>0</v>
      </c>
      <c r="G122" s="230"/>
      <c r="H122" s="43"/>
      <c r="I122" s="88">
        <f t="shared" ref="I122:I126" si="106">G122+H122</f>
        <v>0</v>
      </c>
      <c r="J122" s="265">
        <v>0</v>
      </c>
      <c r="K122" s="43"/>
      <c r="L122" s="88">
        <f t="shared" ref="L122:L126" si="107">J122+K122</f>
        <v>0</v>
      </c>
      <c r="M122" s="230"/>
      <c r="N122" s="43"/>
      <c r="O122" s="155">
        <f t="shared" ref="O122:O126" si="108">M122+N122</f>
        <v>0</v>
      </c>
      <c r="P122" s="311"/>
      <c r="Q122" s="517"/>
      <c r="R122" s="405"/>
      <c r="S122" s="405"/>
    </row>
    <row r="123" spans="1:19" ht="24" hidden="1" x14ac:dyDescent="0.25">
      <c r="A123" s="30">
        <v>2274</v>
      </c>
      <c r="B123" s="117" t="s">
        <v>306</v>
      </c>
      <c r="C123" s="190">
        <f t="shared" si="96"/>
        <v>0</v>
      </c>
      <c r="D123" s="265">
        <v>0</v>
      </c>
      <c r="E123" s="155"/>
      <c r="F123" s="311">
        <f t="shared" si="105"/>
        <v>0</v>
      </c>
      <c r="G123" s="230"/>
      <c r="H123" s="43"/>
      <c r="I123" s="88">
        <f t="shared" si="106"/>
        <v>0</v>
      </c>
      <c r="J123" s="265">
        <v>0</v>
      </c>
      <c r="K123" s="43"/>
      <c r="L123" s="88">
        <f t="shared" si="107"/>
        <v>0</v>
      </c>
      <c r="M123" s="230"/>
      <c r="N123" s="43"/>
      <c r="O123" s="155">
        <f t="shared" si="108"/>
        <v>0</v>
      </c>
      <c r="P123" s="311"/>
      <c r="Q123" s="517"/>
      <c r="R123" s="405"/>
      <c r="S123" s="405"/>
    </row>
    <row r="124" spans="1:19" ht="24" hidden="1" x14ac:dyDescent="0.25">
      <c r="A124" s="30">
        <v>2275</v>
      </c>
      <c r="B124" s="41" t="s">
        <v>120</v>
      </c>
      <c r="C124" s="190">
        <f t="shared" si="96"/>
        <v>0</v>
      </c>
      <c r="D124" s="265">
        <v>0</v>
      </c>
      <c r="E124" s="155"/>
      <c r="F124" s="311">
        <f t="shared" si="105"/>
        <v>0</v>
      </c>
      <c r="G124" s="230"/>
      <c r="H124" s="43"/>
      <c r="I124" s="88">
        <f t="shared" si="106"/>
        <v>0</v>
      </c>
      <c r="J124" s="265">
        <v>0</v>
      </c>
      <c r="K124" s="43"/>
      <c r="L124" s="88">
        <f t="shared" si="107"/>
        <v>0</v>
      </c>
      <c r="M124" s="230"/>
      <c r="N124" s="43"/>
      <c r="O124" s="155">
        <f t="shared" si="108"/>
        <v>0</v>
      </c>
      <c r="P124" s="311"/>
      <c r="Q124" s="517"/>
      <c r="R124" s="405"/>
      <c r="S124" s="405"/>
    </row>
    <row r="125" spans="1:19" ht="36" hidden="1" x14ac:dyDescent="0.25">
      <c r="A125" s="30">
        <v>2276</v>
      </c>
      <c r="B125" s="41" t="s">
        <v>121</v>
      </c>
      <c r="C125" s="190">
        <f t="shared" si="96"/>
        <v>0</v>
      </c>
      <c r="D125" s="265">
        <v>0</v>
      </c>
      <c r="E125" s="155"/>
      <c r="F125" s="311">
        <f t="shared" si="105"/>
        <v>0</v>
      </c>
      <c r="G125" s="230"/>
      <c r="H125" s="43"/>
      <c r="I125" s="88">
        <f t="shared" si="106"/>
        <v>0</v>
      </c>
      <c r="J125" s="265">
        <v>0</v>
      </c>
      <c r="K125" s="43"/>
      <c r="L125" s="88">
        <f t="shared" si="107"/>
        <v>0</v>
      </c>
      <c r="M125" s="230"/>
      <c r="N125" s="43"/>
      <c r="O125" s="155">
        <f t="shared" si="108"/>
        <v>0</v>
      </c>
      <c r="P125" s="311"/>
      <c r="Q125" s="517"/>
      <c r="R125" s="405"/>
      <c r="S125" s="405"/>
    </row>
    <row r="126" spans="1:19" ht="24" x14ac:dyDescent="0.25">
      <c r="A126" s="30">
        <v>2279</v>
      </c>
      <c r="B126" s="41" t="s">
        <v>122</v>
      </c>
      <c r="C126" s="190">
        <f t="shared" si="96"/>
        <v>233087</v>
      </c>
      <c r="D126" s="265">
        <f>215736+4168+8501</f>
        <v>228405</v>
      </c>
      <c r="E126" s="155">
        <v>4682</v>
      </c>
      <c r="F126" s="311">
        <f t="shared" si="105"/>
        <v>233087</v>
      </c>
      <c r="G126" s="230"/>
      <c r="H126" s="43"/>
      <c r="I126" s="88">
        <f t="shared" si="106"/>
        <v>0</v>
      </c>
      <c r="J126" s="265">
        <v>0</v>
      </c>
      <c r="K126" s="43"/>
      <c r="L126" s="88">
        <f t="shared" si="107"/>
        <v>0</v>
      </c>
      <c r="M126" s="230"/>
      <c r="N126" s="43"/>
      <c r="O126" s="155">
        <f t="shared" si="108"/>
        <v>0</v>
      </c>
      <c r="P126" s="311"/>
      <c r="Q126" s="517"/>
      <c r="R126" s="405"/>
      <c r="S126" s="405"/>
    </row>
    <row r="127" spans="1:19" ht="24" hidden="1" x14ac:dyDescent="0.25">
      <c r="A127" s="874">
        <v>2280</v>
      </c>
      <c r="B127" s="38" t="s">
        <v>123</v>
      </c>
      <c r="C127" s="189">
        <f t="shared" si="96"/>
        <v>0</v>
      </c>
      <c r="D127" s="128">
        <f>SUM(D128)</f>
        <v>0</v>
      </c>
      <c r="E127" s="86">
        <f t="shared" ref="E127:O127" si="109">SUM(E128)</f>
        <v>0</v>
      </c>
      <c r="F127" s="315">
        <f t="shared" si="109"/>
        <v>0</v>
      </c>
      <c r="G127" s="233">
        <f t="shared" si="109"/>
        <v>0</v>
      </c>
      <c r="H127" s="75">
        <f t="shared" si="109"/>
        <v>0</v>
      </c>
      <c r="I127" s="175">
        <f t="shared" si="109"/>
        <v>0</v>
      </c>
      <c r="J127" s="128">
        <f>SUM(J128)</f>
        <v>0</v>
      </c>
      <c r="K127" s="75">
        <f t="shared" si="109"/>
        <v>0</v>
      </c>
      <c r="L127" s="175">
        <f t="shared" si="109"/>
        <v>0</v>
      </c>
      <c r="M127" s="233">
        <f t="shared" si="109"/>
        <v>0</v>
      </c>
      <c r="N127" s="75">
        <f t="shared" si="109"/>
        <v>0</v>
      </c>
      <c r="O127" s="87">
        <f t="shared" si="109"/>
        <v>0</v>
      </c>
      <c r="P127" s="311"/>
      <c r="Q127" s="517"/>
      <c r="R127" s="405"/>
      <c r="S127" s="405"/>
    </row>
    <row r="128" spans="1:19" ht="24" hidden="1" x14ac:dyDescent="0.25">
      <c r="A128" s="30">
        <v>2283</v>
      </c>
      <c r="B128" s="41" t="s">
        <v>124</v>
      </c>
      <c r="C128" s="190">
        <f t="shared" si="96"/>
        <v>0</v>
      </c>
      <c r="D128" s="265">
        <v>0</v>
      </c>
      <c r="E128" s="155"/>
      <c r="F128" s="311">
        <f>D128+E128</f>
        <v>0</v>
      </c>
      <c r="G128" s="230"/>
      <c r="H128" s="43"/>
      <c r="I128" s="88">
        <f>G128+H128</f>
        <v>0</v>
      </c>
      <c r="J128" s="265">
        <v>0</v>
      </c>
      <c r="K128" s="43"/>
      <c r="L128" s="88">
        <f>J128+K128</f>
        <v>0</v>
      </c>
      <c r="M128" s="230"/>
      <c r="N128" s="43"/>
      <c r="O128" s="155">
        <f>M128+N128</f>
        <v>0</v>
      </c>
      <c r="P128" s="311"/>
      <c r="Q128" s="517"/>
      <c r="R128" s="405"/>
      <c r="S128" s="405"/>
    </row>
    <row r="129" spans="1:19" ht="38.25" customHeight="1" x14ac:dyDescent="0.25">
      <c r="A129" s="34">
        <v>2300</v>
      </c>
      <c r="B129" s="69" t="s">
        <v>125</v>
      </c>
      <c r="C129" s="188">
        <f t="shared" si="96"/>
        <v>42058</v>
      </c>
      <c r="D129" s="127">
        <f>SUM(D130,D135,D139,D140,D143,D150,D158,D159,D162)</f>
        <v>41358</v>
      </c>
      <c r="E129" s="120">
        <f t="shared" ref="E129" si="110">SUM(E130,E135,E139,E140,E143,E150,E158,E159,E162)</f>
        <v>0</v>
      </c>
      <c r="F129" s="314">
        <f>SUM(F130,F135,F139,F140,F143,F150,F158,F159,F162)</f>
        <v>41358</v>
      </c>
      <c r="G129" s="228">
        <f t="shared" ref="G129:N129" si="111">SUM(G130,G135,G139,G140,G143,G150,G158,G159,G162)</f>
        <v>0</v>
      </c>
      <c r="H129" s="36">
        <f t="shared" si="111"/>
        <v>0</v>
      </c>
      <c r="I129" s="174">
        <f t="shared" si="111"/>
        <v>0</v>
      </c>
      <c r="J129" s="127">
        <f>SUM(J130,J135,J139,J140,J143,J150,J158,J159,J162)</f>
        <v>700</v>
      </c>
      <c r="K129" s="36">
        <f t="shared" si="111"/>
        <v>0</v>
      </c>
      <c r="L129" s="174">
        <f t="shared" si="111"/>
        <v>700</v>
      </c>
      <c r="M129" s="228">
        <f t="shared" si="111"/>
        <v>0</v>
      </c>
      <c r="N129" s="36">
        <f t="shared" si="111"/>
        <v>0</v>
      </c>
      <c r="O129" s="120">
        <f>SUM(O130,O135,O139,O140,O143,O150,O158,O159,O162)</f>
        <v>0</v>
      </c>
      <c r="P129" s="317"/>
      <c r="Q129" s="517"/>
      <c r="R129" s="405"/>
      <c r="S129" s="405"/>
    </row>
    <row r="130" spans="1:19" ht="24" x14ac:dyDescent="0.25">
      <c r="A130" s="874">
        <v>2310</v>
      </c>
      <c r="B130" s="38" t="s">
        <v>126</v>
      </c>
      <c r="C130" s="189">
        <f t="shared" si="96"/>
        <v>41333</v>
      </c>
      <c r="D130" s="128">
        <f>SUM(D131:D134)</f>
        <v>41333</v>
      </c>
      <c r="E130" s="86">
        <f t="shared" ref="E130:O130" si="112">SUM(E131:E134)</f>
        <v>0</v>
      </c>
      <c r="F130" s="315">
        <f t="shared" si="112"/>
        <v>41333</v>
      </c>
      <c r="G130" s="233">
        <f t="shared" si="112"/>
        <v>0</v>
      </c>
      <c r="H130" s="75">
        <f t="shared" si="112"/>
        <v>0</v>
      </c>
      <c r="I130" s="175">
        <f t="shared" si="112"/>
        <v>0</v>
      </c>
      <c r="J130" s="128">
        <f>SUM(J131:J134)</f>
        <v>0</v>
      </c>
      <c r="K130" s="75">
        <f t="shared" si="112"/>
        <v>0</v>
      </c>
      <c r="L130" s="175">
        <f t="shared" si="112"/>
        <v>0</v>
      </c>
      <c r="M130" s="233">
        <f t="shared" si="112"/>
        <v>0</v>
      </c>
      <c r="N130" s="75">
        <f t="shared" si="112"/>
        <v>0</v>
      </c>
      <c r="O130" s="86">
        <f t="shared" si="112"/>
        <v>0</v>
      </c>
      <c r="P130" s="310"/>
      <c r="Q130" s="517"/>
      <c r="R130" s="405"/>
      <c r="S130" s="405"/>
    </row>
    <row r="131" spans="1:19" hidden="1" x14ac:dyDescent="0.25">
      <c r="A131" s="30">
        <v>2311</v>
      </c>
      <c r="B131" s="41" t="s">
        <v>127</v>
      </c>
      <c r="C131" s="190">
        <f t="shared" si="96"/>
        <v>0</v>
      </c>
      <c r="D131" s="265">
        <v>0</v>
      </c>
      <c r="E131" s="155"/>
      <c r="F131" s="311">
        <f t="shared" ref="F131:F134" si="113">D131+E131</f>
        <v>0</v>
      </c>
      <c r="G131" s="230"/>
      <c r="H131" s="43"/>
      <c r="I131" s="88">
        <f t="shared" ref="I131:I134" si="114">G131+H131</f>
        <v>0</v>
      </c>
      <c r="J131" s="265">
        <v>0</v>
      </c>
      <c r="K131" s="43"/>
      <c r="L131" s="88">
        <f t="shared" ref="L131:L134" si="115">J131+K131</f>
        <v>0</v>
      </c>
      <c r="M131" s="230"/>
      <c r="N131" s="43"/>
      <c r="O131" s="155">
        <f t="shared" ref="O131:O134" si="116">M131+N131</f>
        <v>0</v>
      </c>
      <c r="P131" s="311"/>
      <c r="Q131" s="517"/>
      <c r="R131" s="405"/>
      <c r="S131" s="405"/>
    </row>
    <row r="132" spans="1:19" x14ac:dyDescent="0.25">
      <c r="A132" s="30">
        <v>2312</v>
      </c>
      <c r="B132" s="41" t="s">
        <v>128</v>
      </c>
      <c r="C132" s="190">
        <f t="shared" si="96"/>
        <v>1933</v>
      </c>
      <c r="D132" s="265">
        <v>1933</v>
      </c>
      <c r="E132" s="155"/>
      <c r="F132" s="311">
        <f t="shared" si="113"/>
        <v>1933</v>
      </c>
      <c r="G132" s="230"/>
      <c r="H132" s="43"/>
      <c r="I132" s="88">
        <f t="shared" si="114"/>
        <v>0</v>
      </c>
      <c r="J132" s="265">
        <v>0</v>
      </c>
      <c r="K132" s="43"/>
      <c r="L132" s="88">
        <f t="shared" si="115"/>
        <v>0</v>
      </c>
      <c r="M132" s="230"/>
      <c r="N132" s="43"/>
      <c r="O132" s="155">
        <f t="shared" si="116"/>
        <v>0</v>
      </c>
      <c r="P132" s="311"/>
      <c r="Q132" s="517"/>
      <c r="R132" s="405"/>
      <c r="S132" s="405"/>
    </row>
    <row r="133" spans="1:19" hidden="1" x14ac:dyDescent="0.25">
      <c r="A133" s="30">
        <v>2313</v>
      </c>
      <c r="B133" s="41" t="s">
        <v>129</v>
      </c>
      <c r="C133" s="190">
        <f t="shared" si="96"/>
        <v>0</v>
      </c>
      <c r="D133" s="265">
        <v>0</v>
      </c>
      <c r="E133" s="155"/>
      <c r="F133" s="311">
        <f t="shared" si="113"/>
        <v>0</v>
      </c>
      <c r="G133" s="230"/>
      <c r="H133" s="43"/>
      <c r="I133" s="88">
        <f t="shared" si="114"/>
        <v>0</v>
      </c>
      <c r="J133" s="265">
        <v>0</v>
      </c>
      <c r="K133" s="43"/>
      <c r="L133" s="88">
        <f t="shared" si="115"/>
        <v>0</v>
      </c>
      <c r="M133" s="230"/>
      <c r="N133" s="43"/>
      <c r="O133" s="155">
        <f t="shared" si="116"/>
        <v>0</v>
      </c>
      <c r="P133" s="311"/>
      <c r="Q133" s="517"/>
      <c r="R133" s="405"/>
      <c r="S133" s="405"/>
    </row>
    <row r="134" spans="1:19" ht="34.5" customHeight="1" x14ac:dyDescent="0.25">
      <c r="A134" s="30">
        <v>2314</v>
      </c>
      <c r="B134" s="41" t="s">
        <v>307</v>
      </c>
      <c r="C134" s="190">
        <f t="shared" si="96"/>
        <v>39400</v>
      </c>
      <c r="D134" s="265">
        <v>39400</v>
      </c>
      <c r="E134" s="155"/>
      <c r="F134" s="311">
        <f t="shared" si="113"/>
        <v>39400</v>
      </c>
      <c r="G134" s="230"/>
      <c r="H134" s="43"/>
      <c r="I134" s="88">
        <f t="shared" si="114"/>
        <v>0</v>
      </c>
      <c r="J134" s="265">
        <v>0</v>
      </c>
      <c r="K134" s="43"/>
      <c r="L134" s="88">
        <f t="shared" si="115"/>
        <v>0</v>
      </c>
      <c r="M134" s="230"/>
      <c r="N134" s="43"/>
      <c r="O134" s="155">
        <f t="shared" si="116"/>
        <v>0</v>
      </c>
      <c r="P134" s="311"/>
      <c r="Q134" s="517"/>
      <c r="R134" s="405"/>
      <c r="S134" s="405"/>
    </row>
    <row r="135" spans="1:19" hidden="1" x14ac:dyDescent="0.25">
      <c r="A135" s="72">
        <v>2320</v>
      </c>
      <c r="B135" s="41" t="s">
        <v>130</v>
      </c>
      <c r="C135" s="190">
        <f t="shared" si="96"/>
        <v>0</v>
      </c>
      <c r="D135" s="129">
        <f>SUM(D136:D138)</f>
        <v>0</v>
      </c>
      <c r="E135" s="87">
        <f t="shared" ref="E135" si="117">SUM(E136:E138)</f>
        <v>0</v>
      </c>
      <c r="F135" s="312">
        <f>SUM(F136:F138)</f>
        <v>0</v>
      </c>
      <c r="G135" s="231">
        <f t="shared" ref="G135:N135" si="118">SUM(G136:G138)</f>
        <v>0</v>
      </c>
      <c r="H135" s="73">
        <f t="shared" si="118"/>
        <v>0</v>
      </c>
      <c r="I135" s="93">
        <f t="shared" si="118"/>
        <v>0</v>
      </c>
      <c r="J135" s="129">
        <f>SUM(J136:J138)</f>
        <v>0</v>
      </c>
      <c r="K135" s="73">
        <f t="shared" si="118"/>
        <v>0</v>
      </c>
      <c r="L135" s="93">
        <f t="shared" si="118"/>
        <v>0</v>
      </c>
      <c r="M135" s="231">
        <f t="shared" si="118"/>
        <v>0</v>
      </c>
      <c r="N135" s="73">
        <f t="shared" si="118"/>
        <v>0</v>
      </c>
      <c r="O135" s="87">
        <f>SUM(O136:O138)</f>
        <v>0</v>
      </c>
      <c r="P135" s="311"/>
      <c r="Q135" s="517"/>
      <c r="R135" s="405"/>
      <c r="S135" s="405"/>
    </row>
    <row r="136" spans="1:19" hidden="1" x14ac:dyDescent="0.25">
      <c r="A136" s="30">
        <v>2321</v>
      </c>
      <c r="B136" s="41" t="s">
        <v>131</v>
      </c>
      <c r="C136" s="190">
        <f t="shared" si="96"/>
        <v>0</v>
      </c>
      <c r="D136" s="265">
        <v>0</v>
      </c>
      <c r="E136" s="155"/>
      <c r="F136" s="311">
        <f t="shared" ref="F136:F139" si="119">D136+E136</f>
        <v>0</v>
      </c>
      <c r="G136" s="230"/>
      <c r="H136" s="43"/>
      <c r="I136" s="88">
        <f t="shared" ref="I136:I139" si="120">G136+H136</f>
        <v>0</v>
      </c>
      <c r="J136" s="265">
        <v>0</v>
      </c>
      <c r="K136" s="43"/>
      <c r="L136" s="88">
        <f t="shared" ref="L136:L139" si="121">J136+K136</f>
        <v>0</v>
      </c>
      <c r="M136" s="230"/>
      <c r="N136" s="43"/>
      <c r="O136" s="155">
        <f t="shared" ref="O136:O139" si="122">M136+N136</f>
        <v>0</v>
      </c>
      <c r="P136" s="311"/>
      <c r="Q136" s="517"/>
      <c r="R136" s="405"/>
      <c r="S136" s="405"/>
    </row>
    <row r="137" spans="1:19" hidden="1" x14ac:dyDescent="0.25">
      <c r="A137" s="30">
        <v>2322</v>
      </c>
      <c r="B137" s="41" t="s">
        <v>132</v>
      </c>
      <c r="C137" s="190">
        <f t="shared" si="96"/>
        <v>0</v>
      </c>
      <c r="D137" s="265">
        <v>0</v>
      </c>
      <c r="E137" s="155"/>
      <c r="F137" s="311">
        <f t="shared" si="119"/>
        <v>0</v>
      </c>
      <c r="G137" s="230"/>
      <c r="H137" s="43"/>
      <c r="I137" s="88">
        <f t="shared" si="120"/>
        <v>0</v>
      </c>
      <c r="J137" s="265">
        <v>0</v>
      </c>
      <c r="K137" s="43"/>
      <c r="L137" s="88">
        <f t="shared" si="121"/>
        <v>0</v>
      </c>
      <c r="M137" s="230"/>
      <c r="N137" s="43"/>
      <c r="O137" s="155">
        <f t="shared" si="122"/>
        <v>0</v>
      </c>
      <c r="P137" s="311"/>
      <c r="Q137" s="517"/>
      <c r="R137" s="405"/>
      <c r="S137" s="405"/>
    </row>
    <row r="138" spans="1:19" ht="10.5" hidden="1" customHeight="1" x14ac:dyDescent="0.25">
      <c r="A138" s="30">
        <v>2329</v>
      </c>
      <c r="B138" s="41" t="s">
        <v>133</v>
      </c>
      <c r="C138" s="190">
        <f t="shared" si="96"/>
        <v>0</v>
      </c>
      <c r="D138" s="265">
        <v>0</v>
      </c>
      <c r="E138" s="155"/>
      <c r="F138" s="311">
        <f t="shared" si="119"/>
        <v>0</v>
      </c>
      <c r="G138" s="230"/>
      <c r="H138" s="43"/>
      <c r="I138" s="88">
        <f t="shared" si="120"/>
        <v>0</v>
      </c>
      <c r="J138" s="265">
        <v>0</v>
      </c>
      <c r="K138" s="43"/>
      <c r="L138" s="88">
        <f t="shared" si="121"/>
        <v>0</v>
      </c>
      <c r="M138" s="230"/>
      <c r="N138" s="43"/>
      <c r="O138" s="155">
        <f t="shared" si="122"/>
        <v>0</v>
      </c>
      <c r="P138" s="311"/>
      <c r="Q138" s="517"/>
      <c r="R138" s="405"/>
      <c r="S138" s="405"/>
    </row>
    <row r="139" spans="1:19" hidden="1" x14ac:dyDescent="0.25">
      <c r="A139" s="72">
        <v>2330</v>
      </c>
      <c r="B139" s="41" t="s">
        <v>134</v>
      </c>
      <c r="C139" s="190">
        <f t="shared" si="96"/>
        <v>0</v>
      </c>
      <c r="D139" s="265">
        <v>0</v>
      </c>
      <c r="E139" s="155"/>
      <c r="F139" s="311">
        <f t="shared" si="119"/>
        <v>0</v>
      </c>
      <c r="G139" s="230"/>
      <c r="H139" s="43"/>
      <c r="I139" s="88">
        <f t="shared" si="120"/>
        <v>0</v>
      </c>
      <c r="J139" s="265">
        <v>0</v>
      </c>
      <c r="K139" s="43"/>
      <c r="L139" s="88">
        <f t="shared" si="121"/>
        <v>0</v>
      </c>
      <c r="M139" s="230"/>
      <c r="N139" s="43"/>
      <c r="O139" s="155">
        <f t="shared" si="122"/>
        <v>0</v>
      </c>
      <c r="P139" s="311"/>
      <c r="Q139" s="517"/>
      <c r="R139" s="405"/>
      <c r="S139" s="405"/>
    </row>
    <row r="140" spans="1:19" ht="36" hidden="1" x14ac:dyDescent="0.25">
      <c r="A140" s="72">
        <v>2340</v>
      </c>
      <c r="B140" s="41" t="s">
        <v>135</v>
      </c>
      <c r="C140" s="190">
        <f t="shared" si="96"/>
        <v>0</v>
      </c>
      <c r="D140" s="129">
        <f>SUM(D141:D142)</f>
        <v>0</v>
      </c>
      <c r="E140" s="87">
        <f t="shared" ref="E140" si="123">SUM(E141:E142)</f>
        <v>0</v>
      </c>
      <c r="F140" s="312">
        <f>SUM(F141:F142)</f>
        <v>0</v>
      </c>
      <c r="G140" s="231">
        <f t="shared" ref="G140:N140" si="124">SUM(G141:G142)</f>
        <v>0</v>
      </c>
      <c r="H140" s="73">
        <f t="shared" si="124"/>
        <v>0</v>
      </c>
      <c r="I140" s="93">
        <f t="shared" si="124"/>
        <v>0</v>
      </c>
      <c r="J140" s="129">
        <f>SUM(J141:J142)</f>
        <v>0</v>
      </c>
      <c r="K140" s="73">
        <f t="shared" si="124"/>
        <v>0</v>
      </c>
      <c r="L140" s="93">
        <f t="shared" si="124"/>
        <v>0</v>
      </c>
      <c r="M140" s="231">
        <f t="shared" si="124"/>
        <v>0</v>
      </c>
      <c r="N140" s="73">
        <f t="shared" si="124"/>
        <v>0</v>
      </c>
      <c r="O140" s="87">
        <f>SUM(O141:O142)</f>
        <v>0</v>
      </c>
      <c r="P140" s="311"/>
      <c r="Q140" s="517"/>
      <c r="R140" s="405"/>
      <c r="S140" s="405"/>
    </row>
    <row r="141" spans="1:19" hidden="1" x14ac:dyDescent="0.25">
      <c r="A141" s="30">
        <v>2341</v>
      </c>
      <c r="B141" s="41" t="s">
        <v>136</v>
      </c>
      <c r="C141" s="190">
        <f t="shared" si="96"/>
        <v>0</v>
      </c>
      <c r="D141" s="265">
        <v>0</v>
      </c>
      <c r="E141" s="155"/>
      <c r="F141" s="311">
        <f t="shared" ref="F141:F142" si="125">D141+E141</f>
        <v>0</v>
      </c>
      <c r="G141" s="230"/>
      <c r="H141" s="43"/>
      <c r="I141" s="88">
        <f t="shared" ref="I141:I142" si="126">G141+H141</f>
        <v>0</v>
      </c>
      <c r="J141" s="265">
        <v>0</v>
      </c>
      <c r="K141" s="43"/>
      <c r="L141" s="88">
        <f t="shared" ref="L141:L142" si="127">J141+K141</f>
        <v>0</v>
      </c>
      <c r="M141" s="230"/>
      <c r="N141" s="43"/>
      <c r="O141" s="155">
        <f t="shared" ref="O141:O142" si="128">M141+N141</f>
        <v>0</v>
      </c>
      <c r="P141" s="311"/>
      <c r="Q141" s="517"/>
      <c r="R141" s="405"/>
      <c r="S141" s="405"/>
    </row>
    <row r="142" spans="1:19" ht="24" hidden="1" x14ac:dyDescent="0.25">
      <c r="A142" s="30">
        <v>2344</v>
      </c>
      <c r="B142" s="41" t="s">
        <v>137</v>
      </c>
      <c r="C142" s="190">
        <f t="shared" si="96"/>
        <v>0</v>
      </c>
      <c r="D142" s="265">
        <v>0</v>
      </c>
      <c r="E142" s="155"/>
      <c r="F142" s="311">
        <f t="shared" si="125"/>
        <v>0</v>
      </c>
      <c r="G142" s="230"/>
      <c r="H142" s="43"/>
      <c r="I142" s="88">
        <f t="shared" si="126"/>
        <v>0</v>
      </c>
      <c r="J142" s="265">
        <v>0</v>
      </c>
      <c r="K142" s="43"/>
      <c r="L142" s="88">
        <f t="shared" si="127"/>
        <v>0</v>
      </c>
      <c r="M142" s="230"/>
      <c r="N142" s="43"/>
      <c r="O142" s="155">
        <f t="shared" si="128"/>
        <v>0</v>
      </c>
      <c r="P142" s="311"/>
      <c r="Q142" s="517"/>
      <c r="R142" s="405"/>
      <c r="S142" s="405"/>
    </row>
    <row r="143" spans="1:19" ht="24" hidden="1" x14ac:dyDescent="0.25">
      <c r="A143" s="70">
        <v>2350</v>
      </c>
      <c r="B143" s="55" t="s">
        <v>138</v>
      </c>
      <c r="C143" s="195">
        <f t="shared" si="96"/>
        <v>0</v>
      </c>
      <c r="D143" s="82">
        <f>SUM(D144:D149)</f>
        <v>0</v>
      </c>
      <c r="E143" s="153">
        <f t="shared" ref="E143" si="129">SUM(E144:E149)</f>
        <v>0</v>
      </c>
      <c r="F143" s="309">
        <f>SUM(F144:F149)</f>
        <v>0</v>
      </c>
      <c r="G143" s="229">
        <f t="shared" ref="G143:N143" si="130">SUM(G144:G149)</f>
        <v>0</v>
      </c>
      <c r="H143" s="71">
        <f t="shared" si="130"/>
        <v>0</v>
      </c>
      <c r="I143" s="172">
        <f t="shared" si="130"/>
        <v>0</v>
      </c>
      <c r="J143" s="82">
        <f>SUM(J144:J149)</f>
        <v>0</v>
      </c>
      <c r="K143" s="71">
        <f t="shared" si="130"/>
        <v>0</v>
      </c>
      <c r="L143" s="172">
        <f t="shared" si="130"/>
        <v>0</v>
      </c>
      <c r="M143" s="229">
        <f t="shared" si="130"/>
        <v>0</v>
      </c>
      <c r="N143" s="71">
        <f t="shared" si="130"/>
        <v>0</v>
      </c>
      <c r="O143" s="153">
        <f>SUM(O144:O149)</f>
        <v>0</v>
      </c>
      <c r="P143" s="313"/>
      <c r="Q143" s="517"/>
      <c r="R143" s="405"/>
      <c r="S143" s="405"/>
    </row>
    <row r="144" spans="1:19" hidden="1" x14ac:dyDescent="0.25">
      <c r="A144" s="27">
        <v>2351</v>
      </c>
      <c r="B144" s="38" t="s">
        <v>139</v>
      </c>
      <c r="C144" s="189">
        <f t="shared" si="96"/>
        <v>0</v>
      </c>
      <c r="D144" s="264">
        <v>0</v>
      </c>
      <c r="E144" s="154"/>
      <c r="F144" s="310">
        <f t="shared" ref="F144:F149" si="131">D144+E144</f>
        <v>0</v>
      </c>
      <c r="G144" s="220"/>
      <c r="H144" s="40"/>
      <c r="I144" s="89">
        <f t="shared" ref="I144:I149" si="132">G144+H144</f>
        <v>0</v>
      </c>
      <c r="J144" s="264">
        <v>0</v>
      </c>
      <c r="K144" s="40"/>
      <c r="L144" s="89">
        <f t="shared" ref="L144:L149" si="133">J144+K144</f>
        <v>0</v>
      </c>
      <c r="M144" s="220"/>
      <c r="N144" s="40"/>
      <c r="O144" s="154">
        <f t="shared" ref="O144:O149" si="134">M144+N144</f>
        <v>0</v>
      </c>
      <c r="P144" s="310"/>
      <c r="Q144" s="517"/>
      <c r="R144" s="405"/>
      <c r="S144" s="405"/>
    </row>
    <row r="145" spans="1:19" hidden="1" x14ac:dyDescent="0.25">
      <c r="A145" s="30">
        <v>2352</v>
      </c>
      <c r="B145" s="41" t="s">
        <v>140</v>
      </c>
      <c r="C145" s="190">
        <f t="shared" si="96"/>
        <v>0</v>
      </c>
      <c r="D145" s="265">
        <v>0</v>
      </c>
      <c r="E145" s="155"/>
      <c r="F145" s="311">
        <f t="shared" si="131"/>
        <v>0</v>
      </c>
      <c r="G145" s="230"/>
      <c r="H145" s="43"/>
      <c r="I145" s="88">
        <f t="shared" si="132"/>
        <v>0</v>
      </c>
      <c r="J145" s="265">
        <v>0</v>
      </c>
      <c r="K145" s="43"/>
      <c r="L145" s="88">
        <f t="shared" si="133"/>
        <v>0</v>
      </c>
      <c r="M145" s="230"/>
      <c r="N145" s="43"/>
      <c r="O145" s="155">
        <f t="shared" si="134"/>
        <v>0</v>
      </c>
      <c r="P145" s="311"/>
      <c r="Q145" s="517"/>
      <c r="R145" s="405"/>
      <c r="S145" s="405"/>
    </row>
    <row r="146" spans="1:19" ht="24" hidden="1" x14ac:dyDescent="0.25">
      <c r="A146" s="30">
        <v>2353</v>
      </c>
      <c r="B146" s="41" t="s">
        <v>141</v>
      </c>
      <c r="C146" s="190">
        <f t="shared" si="96"/>
        <v>0</v>
      </c>
      <c r="D146" s="265">
        <v>0</v>
      </c>
      <c r="E146" s="155"/>
      <c r="F146" s="311">
        <f t="shared" si="131"/>
        <v>0</v>
      </c>
      <c r="G146" s="230"/>
      <c r="H146" s="43"/>
      <c r="I146" s="88">
        <f t="shared" si="132"/>
        <v>0</v>
      </c>
      <c r="J146" s="265">
        <v>0</v>
      </c>
      <c r="K146" s="43"/>
      <c r="L146" s="88">
        <f t="shared" si="133"/>
        <v>0</v>
      </c>
      <c r="M146" s="230"/>
      <c r="N146" s="43"/>
      <c r="O146" s="155">
        <f t="shared" si="134"/>
        <v>0</v>
      </c>
      <c r="P146" s="311"/>
      <c r="Q146" s="517"/>
      <c r="R146" s="405"/>
      <c r="S146" s="405"/>
    </row>
    <row r="147" spans="1:19" ht="24" hidden="1" x14ac:dyDescent="0.25">
      <c r="A147" s="30">
        <v>2354</v>
      </c>
      <c r="B147" s="41" t="s">
        <v>142</v>
      </c>
      <c r="C147" s="190">
        <f t="shared" si="96"/>
        <v>0</v>
      </c>
      <c r="D147" s="265">
        <v>0</v>
      </c>
      <c r="E147" s="155"/>
      <c r="F147" s="311">
        <f t="shared" si="131"/>
        <v>0</v>
      </c>
      <c r="G147" s="230"/>
      <c r="H147" s="43"/>
      <c r="I147" s="88">
        <f t="shared" si="132"/>
        <v>0</v>
      </c>
      <c r="J147" s="265">
        <v>0</v>
      </c>
      <c r="K147" s="43"/>
      <c r="L147" s="88">
        <f t="shared" si="133"/>
        <v>0</v>
      </c>
      <c r="M147" s="230"/>
      <c r="N147" s="43"/>
      <c r="O147" s="155">
        <f t="shared" si="134"/>
        <v>0</v>
      </c>
      <c r="P147" s="311"/>
      <c r="Q147" s="517"/>
      <c r="R147" s="405"/>
      <c r="S147" s="405"/>
    </row>
    <row r="148" spans="1:19" ht="24" hidden="1" x14ac:dyDescent="0.25">
      <c r="A148" s="30">
        <v>2355</v>
      </c>
      <c r="B148" s="41" t="s">
        <v>143</v>
      </c>
      <c r="C148" s="190">
        <f t="shared" si="96"/>
        <v>0</v>
      </c>
      <c r="D148" s="265">
        <v>0</v>
      </c>
      <c r="E148" s="155"/>
      <c r="F148" s="311">
        <f t="shared" si="131"/>
        <v>0</v>
      </c>
      <c r="G148" s="230"/>
      <c r="H148" s="43"/>
      <c r="I148" s="88">
        <f t="shared" si="132"/>
        <v>0</v>
      </c>
      <c r="J148" s="265">
        <v>0</v>
      </c>
      <c r="K148" s="43"/>
      <c r="L148" s="88">
        <f t="shared" si="133"/>
        <v>0</v>
      </c>
      <c r="M148" s="230"/>
      <c r="N148" s="43"/>
      <c r="O148" s="155">
        <f t="shared" si="134"/>
        <v>0</v>
      </c>
      <c r="P148" s="311"/>
      <c r="Q148" s="517"/>
      <c r="R148" s="405"/>
      <c r="S148" s="405"/>
    </row>
    <row r="149" spans="1:19" ht="24" hidden="1" x14ac:dyDescent="0.25">
      <c r="A149" s="30">
        <v>2359</v>
      </c>
      <c r="B149" s="41" t="s">
        <v>144</v>
      </c>
      <c r="C149" s="190">
        <f t="shared" si="96"/>
        <v>0</v>
      </c>
      <c r="D149" s="265">
        <v>0</v>
      </c>
      <c r="E149" s="155"/>
      <c r="F149" s="311">
        <f t="shared" si="131"/>
        <v>0</v>
      </c>
      <c r="G149" s="230"/>
      <c r="H149" s="43"/>
      <c r="I149" s="88">
        <f t="shared" si="132"/>
        <v>0</v>
      </c>
      <c r="J149" s="265">
        <v>0</v>
      </c>
      <c r="K149" s="43"/>
      <c r="L149" s="88">
        <f t="shared" si="133"/>
        <v>0</v>
      </c>
      <c r="M149" s="230"/>
      <c r="N149" s="43"/>
      <c r="O149" s="155">
        <f t="shared" si="134"/>
        <v>0</v>
      </c>
      <c r="P149" s="311"/>
      <c r="Q149" s="517"/>
      <c r="R149" s="405"/>
      <c r="S149" s="405"/>
    </row>
    <row r="150" spans="1:19" ht="24.75" hidden="1" customHeight="1" x14ac:dyDescent="0.25">
      <c r="A150" s="72">
        <v>2360</v>
      </c>
      <c r="B150" s="41" t="s">
        <v>145</v>
      </c>
      <c r="C150" s="190">
        <f t="shared" si="96"/>
        <v>0</v>
      </c>
      <c r="D150" s="129">
        <f>SUM(D151:D157)</f>
        <v>0</v>
      </c>
      <c r="E150" s="87">
        <f t="shared" ref="E150" si="135">SUM(E151:E157)</f>
        <v>0</v>
      </c>
      <c r="F150" s="312">
        <f>SUM(F151:F157)</f>
        <v>0</v>
      </c>
      <c r="G150" s="231">
        <f t="shared" ref="G150:N150" si="136">SUM(G151:G157)</f>
        <v>0</v>
      </c>
      <c r="H150" s="73">
        <f t="shared" si="136"/>
        <v>0</v>
      </c>
      <c r="I150" s="93">
        <f t="shared" si="136"/>
        <v>0</v>
      </c>
      <c r="J150" s="129">
        <f>SUM(J151:J157)</f>
        <v>0</v>
      </c>
      <c r="K150" s="73">
        <f t="shared" si="136"/>
        <v>0</v>
      </c>
      <c r="L150" s="93">
        <f t="shared" si="136"/>
        <v>0</v>
      </c>
      <c r="M150" s="231">
        <f t="shared" si="136"/>
        <v>0</v>
      </c>
      <c r="N150" s="73">
        <f t="shared" si="136"/>
        <v>0</v>
      </c>
      <c r="O150" s="87">
        <f>SUM(O151:O157)</f>
        <v>0</v>
      </c>
      <c r="P150" s="311"/>
      <c r="Q150" s="517"/>
      <c r="R150" s="405"/>
      <c r="S150" s="405"/>
    </row>
    <row r="151" spans="1:19" hidden="1" x14ac:dyDescent="0.25">
      <c r="A151" s="29">
        <v>2361</v>
      </c>
      <c r="B151" s="41" t="s">
        <v>146</v>
      </c>
      <c r="C151" s="190">
        <f t="shared" si="96"/>
        <v>0</v>
      </c>
      <c r="D151" s="265">
        <v>0</v>
      </c>
      <c r="E151" s="155"/>
      <c r="F151" s="311">
        <f t="shared" ref="F151:F158" si="137">D151+E151</f>
        <v>0</v>
      </c>
      <c r="G151" s="230"/>
      <c r="H151" s="43"/>
      <c r="I151" s="88">
        <f t="shared" ref="I151:I158" si="138">G151+H151</f>
        <v>0</v>
      </c>
      <c r="J151" s="265">
        <v>0</v>
      </c>
      <c r="K151" s="43"/>
      <c r="L151" s="88">
        <f t="shared" ref="L151:L158" si="139">J151+K151</f>
        <v>0</v>
      </c>
      <c r="M151" s="230"/>
      <c r="N151" s="43"/>
      <c r="O151" s="155">
        <f t="shared" ref="O151:O158" si="140">M151+N151</f>
        <v>0</v>
      </c>
      <c r="P151" s="311"/>
      <c r="Q151" s="517"/>
      <c r="R151" s="405"/>
      <c r="S151" s="405"/>
    </row>
    <row r="152" spans="1:19" ht="24" hidden="1" x14ac:dyDescent="0.25">
      <c r="A152" s="29">
        <v>2362</v>
      </c>
      <c r="B152" s="41" t="s">
        <v>147</v>
      </c>
      <c r="C152" s="190">
        <f t="shared" si="96"/>
        <v>0</v>
      </c>
      <c r="D152" s="265">
        <v>0</v>
      </c>
      <c r="E152" s="155"/>
      <c r="F152" s="311">
        <f t="shared" si="137"/>
        <v>0</v>
      </c>
      <c r="G152" s="230"/>
      <c r="H152" s="43"/>
      <c r="I152" s="88">
        <f t="shared" si="138"/>
        <v>0</v>
      </c>
      <c r="J152" s="265">
        <v>0</v>
      </c>
      <c r="K152" s="43"/>
      <c r="L152" s="88">
        <f t="shared" si="139"/>
        <v>0</v>
      </c>
      <c r="M152" s="230"/>
      <c r="N152" s="43"/>
      <c r="O152" s="155">
        <f t="shared" si="140"/>
        <v>0</v>
      </c>
      <c r="P152" s="311"/>
      <c r="Q152" s="517"/>
      <c r="R152" s="405"/>
      <c r="S152" s="405"/>
    </row>
    <row r="153" spans="1:19" hidden="1" x14ac:dyDescent="0.25">
      <c r="A153" s="29">
        <v>2363</v>
      </c>
      <c r="B153" s="41" t="s">
        <v>148</v>
      </c>
      <c r="C153" s="190">
        <f t="shared" si="96"/>
        <v>0</v>
      </c>
      <c r="D153" s="265">
        <v>0</v>
      </c>
      <c r="E153" s="155"/>
      <c r="F153" s="311">
        <f t="shared" si="137"/>
        <v>0</v>
      </c>
      <c r="G153" s="230"/>
      <c r="H153" s="43"/>
      <c r="I153" s="88">
        <f t="shared" si="138"/>
        <v>0</v>
      </c>
      <c r="J153" s="265">
        <v>0</v>
      </c>
      <c r="K153" s="43"/>
      <c r="L153" s="88">
        <f t="shared" si="139"/>
        <v>0</v>
      </c>
      <c r="M153" s="230"/>
      <c r="N153" s="43"/>
      <c r="O153" s="155">
        <f t="shared" si="140"/>
        <v>0</v>
      </c>
      <c r="P153" s="311"/>
      <c r="Q153" s="517"/>
      <c r="R153" s="405"/>
      <c r="S153" s="405"/>
    </row>
    <row r="154" spans="1:19" hidden="1" x14ac:dyDescent="0.25">
      <c r="A154" s="29">
        <v>2364</v>
      </c>
      <c r="B154" s="41" t="s">
        <v>149</v>
      </c>
      <c r="C154" s="190">
        <f t="shared" si="96"/>
        <v>0</v>
      </c>
      <c r="D154" s="265">
        <v>0</v>
      </c>
      <c r="E154" s="155"/>
      <c r="F154" s="311">
        <f t="shared" si="137"/>
        <v>0</v>
      </c>
      <c r="G154" s="230"/>
      <c r="H154" s="43"/>
      <c r="I154" s="88">
        <f t="shared" si="138"/>
        <v>0</v>
      </c>
      <c r="J154" s="265">
        <v>0</v>
      </c>
      <c r="K154" s="43"/>
      <c r="L154" s="88">
        <f t="shared" si="139"/>
        <v>0</v>
      </c>
      <c r="M154" s="230"/>
      <c r="N154" s="43"/>
      <c r="O154" s="155">
        <f t="shared" si="140"/>
        <v>0</v>
      </c>
      <c r="P154" s="311"/>
      <c r="Q154" s="517"/>
      <c r="R154" s="405"/>
      <c r="S154" s="405"/>
    </row>
    <row r="155" spans="1:19" ht="12.75" hidden="1" customHeight="1" x14ac:dyDescent="0.25">
      <c r="A155" s="29">
        <v>2365</v>
      </c>
      <c r="B155" s="41" t="s">
        <v>150</v>
      </c>
      <c r="C155" s="190">
        <f t="shared" si="96"/>
        <v>0</v>
      </c>
      <c r="D155" s="265">
        <v>0</v>
      </c>
      <c r="E155" s="155"/>
      <c r="F155" s="311">
        <f t="shared" si="137"/>
        <v>0</v>
      </c>
      <c r="G155" s="230"/>
      <c r="H155" s="43"/>
      <c r="I155" s="88">
        <f t="shared" si="138"/>
        <v>0</v>
      </c>
      <c r="J155" s="265">
        <v>0</v>
      </c>
      <c r="K155" s="43"/>
      <c r="L155" s="88">
        <f t="shared" si="139"/>
        <v>0</v>
      </c>
      <c r="M155" s="230"/>
      <c r="N155" s="43"/>
      <c r="O155" s="155">
        <f t="shared" si="140"/>
        <v>0</v>
      </c>
      <c r="P155" s="311"/>
      <c r="Q155" s="517"/>
      <c r="R155" s="405"/>
      <c r="S155" s="405"/>
    </row>
    <row r="156" spans="1:19" ht="36" hidden="1" x14ac:dyDescent="0.25">
      <c r="A156" s="29">
        <v>2366</v>
      </c>
      <c r="B156" s="41" t="s">
        <v>151</v>
      </c>
      <c r="C156" s="190">
        <f t="shared" si="96"/>
        <v>0</v>
      </c>
      <c r="D156" s="265">
        <v>0</v>
      </c>
      <c r="E156" s="155"/>
      <c r="F156" s="311">
        <f t="shared" si="137"/>
        <v>0</v>
      </c>
      <c r="G156" s="230"/>
      <c r="H156" s="43"/>
      <c r="I156" s="88">
        <f t="shared" si="138"/>
        <v>0</v>
      </c>
      <c r="J156" s="265">
        <v>0</v>
      </c>
      <c r="K156" s="43"/>
      <c r="L156" s="88">
        <f t="shared" si="139"/>
        <v>0</v>
      </c>
      <c r="M156" s="230"/>
      <c r="N156" s="43"/>
      <c r="O156" s="155">
        <f t="shared" si="140"/>
        <v>0</v>
      </c>
      <c r="P156" s="311"/>
      <c r="Q156" s="517"/>
      <c r="R156" s="405"/>
      <c r="S156" s="405"/>
    </row>
    <row r="157" spans="1:19" ht="48" hidden="1" x14ac:dyDescent="0.25">
      <c r="A157" s="29">
        <v>2369</v>
      </c>
      <c r="B157" s="41" t="s">
        <v>152</v>
      </c>
      <c r="C157" s="190">
        <f t="shared" si="96"/>
        <v>0</v>
      </c>
      <c r="D157" s="265">
        <v>0</v>
      </c>
      <c r="E157" s="155"/>
      <c r="F157" s="311">
        <f t="shared" si="137"/>
        <v>0</v>
      </c>
      <c r="G157" s="230"/>
      <c r="H157" s="43"/>
      <c r="I157" s="88">
        <f t="shared" si="138"/>
        <v>0</v>
      </c>
      <c r="J157" s="265">
        <v>0</v>
      </c>
      <c r="K157" s="43"/>
      <c r="L157" s="88">
        <f t="shared" si="139"/>
        <v>0</v>
      </c>
      <c r="M157" s="230"/>
      <c r="N157" s="43"/>
      <c r="O157" s="155">
        <f t="shared" si="140"/>
        <v>0</v>
      </c>
      <c r="P157" s="311"/>
      <c r="Q157" s="517"/>
      <c r="R157" s="405"/>
      <c r="S157" s="405"/>
    </row>
    <row r="158" spans="1:19" hidden="1" x14ac:dyDescent="0.25">
      <c r="A158" s="70">
        <v>2370</v>
      </c>
      <c r="B158" s="55" t="s">
        <v>153</v>
      </c>
      <c r="C158" s="195">
        <f t="shared" si="96"/>
        <v>0</v>
      </c>
      <c r="D158" s="262">
        <v>0</v>
      </c>
      <c r="E158" s="156"/>
      <c r="F158" s="313">
        <f t="shared" si="137"/>
        <v>0</v>
      </c>
      <c r="G158" s="232"/>
      <c r="H158" s="74"/>
      <c r="I158" s="173">
        <f t="shared" si="138"/>
        <v>0</v>
      </c>
      <c r="J158" s="262">
        <v>0</v>
      </c>
      <c r="K158" s="74"/>
      <c r="L158" s="173">
        <f t="shared" si="139"/>
        <v>0</v>
      </c>
      <c r="M158" s="232"/>
      <c r="N158" s="74"/>
      <c r="O158" s="156">
        <f t="shared" si="140"/>
        <v>0</v>
      </c>
      <c r="P158" s="313"/>
      <c r="Q158" s="517"/>
      <c r="R158" s="405"/>
      <c r="S158" s="405"/>
    </row>
    <row r="159" spans="1:19" hidden="1" x14ac:dyDescent="0.25">
      <c r="A159" s="70">
        <v>2380</v>
      </c>
      <c r="B159" s="55" t="s">
        <v>154</v>
      </c>
      <c r="C159" s="195">
        <f t="shared" si="96"/>
        <v>0</v>
      </c>
      <c r="D159" s="82">
        <f>SUM(D160:D161)</f>
        <v>0</v>
      </c>
      <c r="E159" s="153">
        <f t="shared" ref="E159" si="141">SUM(E160:E161)</f>
        <v>0</v>
      </c>
      <c r="F159" s="309">
        <f>SUM(F160:F161)</f>
        <v>0</v>
      </c>
      <c r="G159" s="229">
        <f t="shared" ref="G159:N159" si="142">SUM(G160:G161)</f>
        <v>0</v>
      </c>
      <c r="H159" s="71">
        <f t="shared" si="142"/>
        <v>0</v>
      </c>
      <c r="I159" s="172">
        <f t="shared" si="142"/>
        <v>0</v>
      </c>
      <c r="J159" s="82">
        <f>SUM(J160:J161)</f>
        <v>0</v>
      </c>
      <c r="K159" s="71">
        <f t="shared" si="142"/>
        <v>0</v>
      </c>
      <c r="L159" s="172">
        <f t="shared" si="142"/>
        <v>0</v>
      </c>
      <c r="M159" s="229">
        <f t="shared" si="142"/>
        <v>0</v>
      </c>
      <c r="N159" s="71">
        <f t="shared" si="142"/>
        <v>0</v>
      </c>
      <c r="O159" s="153">
        <f>SUM(O160:O161)</f>
        <v>0</v>
      </c>
      <c r="P159" s="313"/>
      <c r="Q159" s="517"/>
      <c r="R159" s="405"/>
      <c r="S159" s="405"/>
    </row>
    <row r="160" spans="1:19" hidden="1" x14ac:dyDescent="0.25">
      <c r="A160" s="26">
        <v>2381</v>
      </c>
      <c r="B160" s="38" t="s">
        <v>155</v>
      </c>
      <c r="C160" s="189">
        <f t="shared" si="96"/>
        <v>0</v>
      </c>
      <c r="D160" s="264">
        <v>0</v>
      </c>
      <c r="E160" s="154"/>
      <c r="F160" s="310">
        <f t="shared" ref="F160:F163" si="143">D160+E160</f>
        <v>0</v>
      </c>
      <c r="G160" s="220"/>
      <c r="H160" s="40"/>
      <c r="I160" s="89">
        <f t="shared" ref="I160:I163" si="144">G160+H160</f>
        <v>0</v>
      </c>
      <c r="J160" s="264">
        <v>0</v>
      </c>
      <c r="K160" s="40"/>
      <c r="L160" s="89">
        <f t="shared" ref="L160:L163" si="145">J160+K160</f>
        <v>0</v>
      </c>
      <c r="M160" s="220"/>
      <c r="N160" s="40"/>
      <c r="O160" s="154">
        <f t="shared" ref="O160:O163" si="146">M160+N160</f>
        <v>0</v>
      </c>
      <c r="P160" s="310"/>
      <c r="Q160" s="517"/>
      <c r="R160" s="405"/>
      <c r="S160" s="405"/>
    </row>
    <row r="161" spans="1:19" ht="24" hidden="1" x14ac:dyDescent="0.25">
      <c r="A161" s="29">
        <v>2389</v>
      </c>
      <c r="B161" s="41" t="s">
        <v>156</v>
      </c>
      <c r="C161" s="190">
        <f t="shared" si="96"/>
        <v>0</v>
      </c>
      <c r="D161" s="265">
        <v>0</v>
      </c>
      <c r="E161" s="155"/>
      <c r="F161" s="311">
        <f t="shared" si="143"/>
        <v>0</v>
      </c>
      <c r="G161" s="230"/>
      <c r="H161" s="43"/>
      <c r="I161" s="88">
        <f t="shared" si="144"/>
        <v>0</v>
      </c>
      <c r="J161" s="265">
        <v>0</v>
      </c>
      <c r="K161" s="43"/>
      <c r="L161" s="88">
        <f t="shared" si="145"/>
        <v>0</v>
      </c>
      <c r="M161" s="230"/>
      <c r="N161" s="43"/>
      <c r="O161" s="155">
        <f t="shared" si="146"/>
        <v>0</v>
      </c>
      <c r="P161" s="311"/>
      <c r="Q161" s="517"/>
      <c r="R161" s="405"/>
      <c r="S161" s="405"/>
    </row>
    <row r="162" spans="1:19" x14ac:dyDescent="0.25">
      <c r="A162" s="70">
        <v>2390</v>
      </c>
      <c r="B162" s="55" t="s">
        <v>157</v>
      </c>
      <c r="C162" s="195">
        <f t="shared" si="96"/>
        <v>725</v>
      </c>
      <c r="D162" s="262">
        <v>25</v>
      </c>
      <c r="E162" s="156"/>
      <c r="F162" s="313">
        <f t="shared" si="143"/>
        <v>25</v>
      </c>
      <c r="G162" s="232"/>
      <c r="H162" s="74"/>
      <c r="I162" s="173">
        <f t="shared" si="144"/>
        <v>0</v>
      </c>
      <c r="J162" s="262">
        <v>700</v>
      </c>
      <c r="K162" s="74"/>
      <c r="L162" s="173">
        <f t="shared" si="145"/>
        <v>700</v>
      </c>
      <c r="M162" s="232"/>
      <c r="N162" s="74"/>
      <c r="O162" s="156">
        <f t="shared" si="146"/>
        <v>0</v>
      </c>
      <c r="P162" s="313"/>
      <c r="Q162" s="517"/>
      <c r="R162" s="405"/>
      <c r="S162" s="405"/>
    </row>
    <row r="163" spans="1:19" hidden="1" x14ac:dyDescent="0.25">
      <c r="A163" s="34">
        <v>2400</v>
      </c>
      <c r="B163" s="69" t="s">
        <v>158</v>
      </c>
      <c r="C163" s="188">
        <f t="shared" si="96"/>
        <v>0</v>
      </c>
      <c r="D163" s="249">
        <v>0</v>
      </c>
      <c r="E163" s="157"/>
      <c r="F163" s="317">
        <f t="shared" si="143"/>
        <v>0</v>
      </c>
      <c r="G163" s="234"/>
      <c r="H163" s="76"/>
      <c r="I163" s="177">
        <f t="shared" si="144"/>
        <v>0</v>
      </c>
      <c r="J163" s="249">
        <v>0</v>
      </c>
      <c r="K163" s="76"/>
      <c r="L163" s="177">
        <f t="shared" si="145"/>
        <v>0</v>
      </c>
      <c r="M163" s="234"/>
      <c r="N163" s="76"/>
      <c r="O163" s="157">
        <f t="shared" si="146"/>
        <v>0</v>
      </c>
      <c r="P163" s="317"/>
      <c r="Q163" s="517"/>
      <c r="R163" s="405"/>
      <c r="S163" s="405"/>
    </row>
    <row r="164" spans="1:19" ht="24" x14ac:dyDescent="0.25">
      <c r="A164" s="34">
        <v>2500</v>
      </c>
      <c r="B164" s="69" t="s">
        <v>159</v>
      </c>
      <c r="C164" s="188">
        <f t="shared" si="96"/>
        <v>1200</v>
      </c>
      <c r="D164" s="127">
        <f>SUM(D165,D170)</f>
        <v>0</v>
      </c>
      <c r="E164" s="120">
        <f t="shared" ref="E164" si="147">SUM(E165,E170)</f>
        <v>0</v>
      </c>
      <c r="F164" s="314">
        <f>SUM(F165,F170)</f>
        <v>0</v>
      </c>
      <c r="G164" s="228">
        <f t="shared" ref="G164:O164" si="148">SUM(G165,G170)</f>
        <v>0</v>
      </c>
      <c r="H164" s="36">
        <f t="shared" si="148"/>
        <v>0</v>
      </c>
      <c r="I164" s="174">
        <f t="shared" si="148"/>
        <v>0</v>
      </c>
      <c r="J164" s="127">
        <f>SUM(J165,J170)</f>
        <v>1200</v>
      </c>
      <c r="K164" s="36">
        <f t="shared" si="148"/>
        <v>0</v>
      </c>
      <c r="L164" s="174">
        <f t="shared" si="148"/>
        <v>1200</v>
      </c>
      <c r="M164" s="228">
        <f t="shared" si="148"/>
        <v>0</v>
      </c>
      <c r="N164" s="36">
        <f t="shared" si="148"/>
        <v>0</v>
      </c>
      <c r="O164" s="120">
        <f t="shared" si="148"/>
        <v>0</v>
      </c>
      <c r="P164" s="440"/>
      <c r="Q164" s="517"/>
      <c r="R164" s="405"/>
      <c r="S164" s="405"/>
    </row>
    <row r="165" spans="1:19" ht="16.5" customHeight="1" x14ac:dyDescent="0.25">
      <c r="A165" s="874">
        <v>2510</v>
      </c>
      <c r="B165" s="38" t="s">
        <v>160</v>
      </c>
      <c r="C165" s="189">
        <f t="shared" si="96"/>
        <v>1200</v>
      </c>
      <c r="D165" s="128">
        <f>SUM(D166:D169)</f>
        <v>0</v>
      </c>
      <c r="E165" s="86">
        <f t="shared" ref="E165" si="149">SUM(E166:E169)</f>
        <v>0</v>
      </c>
      <c r="F165" s="315">
        <f>SUM(F166:F169)</f>
        <v>0</v>
      </c>
      <c r="G165" s="233">
        <f t="shared" ref="G165:O165" si="150">SUM(G166:G169)</f>
        <v>0</v>
      </c>
      <c r="H165" s="75">
        <f t="shared" si="150"/>
        <v>0</v>
      </c>
      <c r="I165" s="175">
        <f t="shared" si="150"/>
        <v>0</v>
      </c>
      <c r="J165" s="128">
        <f>SUM(J166:J169)</f>
        <v>1200</v>
      </c>
      <c r="K165" s="75">
        <f t="shared" si="150"/>
        <v>0</v>
      </c>
      <c r="L165" s="175">
        <f t="shared" si="150"/>
        <v>1200</v>
      </c>
      <c r="M165" s="233">
        <f t="shared" si="150"/>
        <v>0</v>
      </c>
      <c r="N165" s="75">
        <f t="shared" si="150"/>
        <v>0</v>
      </c>
      <c r="O165" s="158">
        <f t="shared" si="150"/>
        <v>0</v>
      </c>
      <c r="P165" s="323"/>
      <c r="Q165" s="517"/>
      <c r="R165" s="405"/>
      <c r="S165" s="405"/>
    </row>
    <row r="166" spans="1:19" ht="24" x14ac:dyDescent="0.25">
      <c r="A166" s="30">
        <v>2512</v>
      </c>
      <c r="B166" s="41" t="s">
        <v>161</v>
      </c>
      <c r="C166" s="190">
        <f t="shared" si="96"/>
        <v>1200</v>
      </c>
      <c r="D166" s="265">
        <v>0</v>
      </c>
      <c r="E166" s="155"/>
      <c r="F166" s="311">
        <f t="shared" ref="F166:F171" si="151">D166+E166</f>
        <v>0</v>
      </c>
      <c r="G166" s="230"/>
      <c r="H166" s="43"/>
      <c r="I166" s="88">
        <f t="shared" ref="I166:I171" si="152">G166+H166</f>
        <v>0</v>
      </c>
      <c r="J166" s="265">
        <v>1200</v>
      </c>
      <c r="K166" s="43"/>
      <c r="L166" s="88">
        <f t="shared" ref="L166:L171" si="153">J166+K166</f>
        <v>1200</v>
      </c>
      <c r="M166" s="230"/>
      <c r="N166" s="43"/>
      <c r="O166" s="155">
        <f t="shared" ref="O166:O171" si="154">M166+N166</f>
        <v>0</v>
      </c>
      <c r="P166" s="311"/>
      <c r="Q166" s="517"/>
      <c r="R166" s="405"/>
      <c r="S166" s="405"/>
    </row>
    <row r="167" spans="1:19" ht="36" hidden="1" x14ac:dyDescent="0.25">
      <c r="A167" s="30">
        <v>2513</v>
      </c>
      <c r="B167" s="41" t="s">
        <v>162</v>
      </c>
      <c r="C167" s="190">
        <f t="shared" si="96"/>
        <v>0</v>
      </c>
      <c r="D167" s="265">
        <v>0</v>
      </c>
      <c r="E167" s="155"/>
      <c r="F167" s="311">
        <f t="shared" si="151"/>
        <v>0</v>
      </c>
      <c r="G167" s="230"/>
      <c r="H167" s="43"/>
      <c r="I167" s="88">
        <f t="shared" si="152"/>
        <v>0</v>
      </c>
      <c r="J167" s="265">
        <v>0</v>
      </c>
      <c r="K167" s="43"/>
      <c r="L167" s="88">
        <f t="shared" si="153"/>
        <v>0</v>
      </c>
      <c r="M167" s="230"/>
      <c r="N167" s="43"/>
      <c r="O167" s="155">
        <f t="shared" si="154"/>
        <v>0</v>
      </c>
      <c r="P167" s="311"/>
      <c r="Q167" s="517"/>
      <c r="R167" s="405"/>
      <c r="S167" s="405"/>
    </row>
    <row r="168" spans="1:19" ht="24" hidden="1" x14ac:dyDescent="0.25">
      <c r="A168" s="30">
        <v>2515</v>
      </c>
      <c r="B168" s="41" t="s">
        <v>163</v>
      </c>
      <c r="C168" s="190">
        <f t="shared" si="96"/>
        <v>0</v>
      </c>
      <c r="D168" s="265">
        <v>0</v>
      </c>
      <c r="E168" s="155"/>
      <c r="F168" s="311">
        <f t="shared" si="151"/>
        <v>0</v>
      </c>
      <c r="G168" s="230"/>
      <c r="H168" s="43"/>
      <c r="I168" s="88">
        <f t="shared" si="152"/>
        <v>0</v>
      </c>
      <c r="J168" s="265">
        <v>0</v>
      </c>
      <c r="K168" s="43"/>
      <c r="L168" s="88">
        <f t="shared" si="153"/>
        <v>0</v>
      </c>
      <c r="M168" s="230"/>
      <c r="N168" s="43"/>
      <c r="O168" s="155">
        <f t="shared" si="154"/>
        <v>0</v>
      </c>
      <c r="P168" s="311"/>
      <c r="Q168" s="517"/>
      <c r="R168" s="405"/>
      <c r="S168" s="405"/>
    </row>
    <row r="169" spans="1:19" ht="24" hidden="1" x14ac:dyDescent="0.25">
      <c r="A169" s="30">
        <v>2519</v>
      </c>
      <c r="B169" s="41" t="s">
        <v>164</v>
      </c>
      <c r="C169" s="190">
        <f t="shared" si="96"/>
        <v>0</v>
      </c>
      <c r="D169" s="265">
        <v>0</v>
      </c>
      <c r="E169" s="155"/>
      <c r="F169" s="311">
        <f t="shared" si="151"/>
        <v>0</v>
      </c>
      <c r="G169" s="230"/>
      <c r="H169" s="43"/>
      <c r="I169" s="88">
        <f t="shared" si="152"/>
        <v>0</v>
      </c>
      <c r="J169" s="265">
        <v>0</v>
      </c>
      <c r="K169" s="43"/>
      <c r="L169" s="88">
        <f t="shared" si="153"/>
        <v>0</v>
      </c>
      <c r="M169" s="230"/>
      <c r="N169" s="43"/>
      <c r="O169" s="155">
        <f t="shared" si="154"/>
        <v>0</v>
      </c>
      <c r="P169" s="311"/>
      <c r="Q169" s="517"/>
      <c r="R169" s="405"/>
      <c r="S169" s="405"/>
    </row>
    <row r="170" spans="1:19" hidden="1" x14ac:dyDescent="0.25">
      <c r="A170" s="72">
        <v>2520</v>
      </c>
      <c r="B170" s="41" t="s">
        <v>165</v>
      </c>
      <c r="C170" s="190">
        <f t="shared" si="96"/>
        <v>0</v>
      </c>
      <c r="D170" s="265">
        <v>0</v>
      </c>
      <c r="E170" s="155"/>
      <c r="F170" s="311">
        <f t="shared" si="151"/>
        <v>0</v>
      </c>
      <c r="G170" s="230"/>
      <c r="H170" s="43"/>
      <c r="I170" s="88">
        <f t="shared" si="152"/>
        <v>0</v>
      </c>
      <c r="J170" s="265">
        <v>0</v>
      </c>
      <c r="K170" s="43"/>
      <c r="L170" s="88">
        <f t="shared" si="153"/>
        <v>0</v>
      </c>
      <c r="M170" s="230"/>
      <c r="N170" s="43"/>
      <c r="O170" s="155">
        <f t="shared" si="154"/>
        <v>0</v>
      </c>
      <c r="P170" s="311"/>
      <c r="Q170" s="517"/>
      <c r="R170" s="405"/>
      <c r="S170" s="405"/>
    </row>
    <row r="171" spans="1:19" s="77" customFormat="1" ht="36" hidden="1" x14ac:dyDescent="0.25">
      <c r="A171" s="17">
        <v>2800</v>
      </c>
      <c r="B171" s="38" t="s">
        <v>166</v>
      </c>
      <c r="C171" s="189">
        <f t="shared" si="96"/>
        <v>0</v>
      </c>
      <c r="D171" s="264">
        <v>0</v>
      </c>
      <c r="E171" s="154"/>
      <c r="F171" s="293">
        <f t="shared" si="151"/>
        <v>0</v>
      </c>
      <c r="G171" s="212"/>
      <c r="H171" s="28"/>
      <c r="I171" s="166">
        <f t="shared" si="152"/>
        <v>0</v>
      </c>
      <c r="J171" s="245">
        <v>0</v>
      </c>
      <c r="K171" s="28"/>
      <c r="L171" s="166">
        <f t="shared" si="153"/>
        <v>0</v>
      </c>
      <c r="M171" s="212"/>
      <c r="N171" s="28"/>
      <c r="O171" s="143">
        <f t="shared" si="154"/>
        <v>0</v>
      </c>
      <c r="P171" s="293"/>
      <c r="Q171" s="341"/>
      <c r="R171" s="405"/>
      <c r="S171" s="405"/>
    </row>
    <row r="172" spans="1:19" hidden="1" x14ac:dyDescent="0.25">
      <c r="A172" s="67">
        <v>3000</v>
      </c>
      <c r="B172" s="67" t="s">
        <v>167</v>
      </c>
      <c r="C172" s="200">
        <f t="shared" si="96"/>
        <v>0</v>
      </c>
      <c r="D172" s="134">
        <f>SUM(D173,D183)</f>
        <v>0</v>
      </c>
      <c r="E172" s="122">
        <f t="shared" ref="E172" si="155">SUM(E173,E183)</f>
        <v>0</v>
      </c>
      <c r="F172" s="307">
        <f>SUM(F173,F183)</f>
        <v>0</v>
      </c>
      <c r="G172" s="227">
        <f t="shared" ref="G172:N172" si="156">SUM(G173,G183)</f>
        <v>0</v>
      </c>
      <c r="H172" s="68">
        <f t="shared" si="156"/>
        <v>0</v>
      </c>
      <c r="I172" s="170">
        <f t="shared" si="156"/>
        <v>0</v>
      </c>
      <c r="J172" s="134">
        <f>SUM(J173,J183)</f>
        <v>0</v>
      </c>
      <c r="K172" s="68">
        <f t="shared" si="156"/>
        <v>0</v>
      </c>
      <c r="L172" s="170">
        <f t="shared" si="156"/>
        <v>0</v>
      </c>
      <c r="M172" s="227">
        <f t="shared" si="156"/>
        <v>0</v>
      </c>
      <c r="N172" s="68">
        <f t="shared" si="156"/>
        <v>0</v>
      </c>
      <c r="O172" s="122">
        <f>SUM(O173,O183)</f>
        <v>0</v>
      </c>
      <c r="P172" s="439"/>
      <c r="Q172" s="517"/>
      <c r="R172" s="405"/>
      <c r="S172" s="405"/>
    </row>
    <row r="173" spans="1:19" ht="24" hidden="1" x14ac:dyDescent="0.25">
      <c r="A173" s="34">
        <v>3200</v>
      </c>
      <c r="B173" s="78" t="s">
        <v>168</v>
      </c>
      <c r="C173" s="188">
        <f t="shared" si="96"/>
        <v>0</v>
      </c>
      <c r="D173" s="127">
        <f>SUM(D174,D178)</f>
        <v>0</v>
      </c>
      <c r="E173" s="120">
        <f t="shared" ref="E173" si="157">SUM(E174,E178)</f>
        <v>0</v>
      </c>
      <c r="F173" s="314">
        <f>SUM(F174,F178)</f>
        <v>0</v>
      </c>
      <c r="G173" s="228">
        <f t="shared" ref="G173:O173" si="158">SUM(G174,G178)</f>
        <v>0</v>
      </c>
      <c r="H173" s="36">
        <f t="shared" si="158"/>
        <v>0</v>
      </c>
      <c r="I173" s="174">
        <f t="shared" si="158"/>
        <v>0</v>
      </c>
      <c r="J173" s="127">
        <f>SUM(J174,J178)</f>
        <v>0</v>
      </c>
      <c r="K173" s="36">
        <f t="shared" si="158"/>
        <v>0</v>
      </c>
      <c r="L173" s="174">
        <f t="shared" si="158"/>
        <v>0</v>
      </c>
      <c r="M173" s="228">
        <f t="shared" si="158"/>
        <v>0</v>
      </c>
      <c r="N173" s="36">
        <f t="shared" si="158"/>
        <v>0</v>
      </c>
      <c r="O173" s="121">
        <f t="shared" si="158"/>
        <v>0</v>
      </c>
      <c r="P173" s="440"/>
      <c r="Q173" s="517"/>
      <c r="R173" s="405"/>
      <c r="S173" s="405"/>
    </row>
    <row r="174" spans="1:19" ht="36" hidden="1" x14ac:dyDescent="0.25">
      <c r="A174" s="874">
        <v>3260</v>
      </c>
      <c r="B174" s="38" t="s">
        <v>169</v>
      </c>
      <c r="C174" s="189">
        <f t="shared" si="96"/>
        <v>0</v>
      </c>
      <c r="D174" s="128">
        <f>SUM(D175:D177)</f>
        <v>0</v>
      </c>
      <c r="E174" s="86">
        <f t="shared" ref="E174" si="159">SUM(E175:E177)</f>
        <v>0</v>
      </c>
      <c r="F174" s="315">
        <f>SUM(F175:F177)</f>
        <v>0</v>
      </c>
      <c r="G174" s="233">
        <f t="shared" ref="G174:N174" si="160">SUM(G175:G177)</f>
        <v>0</v>
      </c>
      <c r="H174" s="75">
        <f t="shared" si="160"/>
        <v>0</v>
      </c>
      <c r="I174" s="175">
        <f t="shared" si="160"/>
        <v>0</v>
      </c>
      <c r="J174" s="128">
        <f>SUM(J175:J177)</f>
        <v>0</v>
      </c>
      <c r="K174" s="75">
        <f t="shared" si="160"/>
        <v>0</v>
      </c>
      <c r="L174" s="175">
        <f t="shared" si="160"/>
        <v>0</v>
      </c>
      <c r="M174" s="233">
        <f t="shared" si="160"/>
        <v>0</v>
      </c>
      <c r="N174" s="75">
        <f t="shared" si="160"/>
        <v>0</v>
      </c>
      <c r="O174" s="86">
        <f>SUM(O175:O177)</f>
        <v>0</v>
      </c>
      <c r="P174" s="310"/>
      <c r="Q174" s="517"/>
      <c r="R174" s="405"/>
      <c r="S174" s="405"/>
    </row>
    <row r="175" spans="1:19" ht="24" hidden="1" x14ac:dyDescent="0.25">
      <c r="A175" s="30">
        <v>3261</v>
      </c>
      <c r="B175" s="41" t="s">
        <v>170</v>
      </c>
      <c r="C175" s="190">
        <f t="shared" si="96"/>
        <v>0</v>
      </c>
      <c r="D175" s="265">
        <v>0</v>
      </c>
      <c r="E175" s="155"/>
      <c r="F175" s="311">
        <f t="shared" ref="F175:F177" si="161">D175+E175</f>
        <v>0</v>
      </c>
      <c r="G175" s="230"/>
      <c r="H175" s="43"/>
      <c r="I175" s="88">
        <f t="shared" ref="I175:I177" si="162">G175+H175</f>
        <v>0</v>
      </c>
      <c r="J175" s="265">
        <v>0</v>
      </c>
      <c r="K175" s="43"/>
      <c r="L175" s="88">
        <f t="shared" ref="L175:L177" si="163">J175+K175</f>
        <v>0</v>
      </c>
      <c r="M175" s="230"/>
      <c r="N175" s="43"/>
      <c r="O175" s="155">
        <f t="shared" ref="O175:O177" si="164">M175+N175</f>
        <v>0</v>
      </c>
      <c r="P175" s="311"/>
      <c r="Q175" s="517"/>
      <c r="R175" s="405"/>
      <c r="S175" s="405"/>
    </row>
    <row r="176" spans="1:19" ht="36" hidden="1" x14ac:dyDescent="0.25">
      <c r="A176" s="30">
        <v>3262</v>
      </c>
      <c r="B176" s="41" t="s">
        <v>171</v>
      </c>
      <c r="C176" s="190">
        <f t="shared" si="96"/>
        <v>0</v>
      </c>
      <c r="D176" s="265">
        <v>0</v>
      </c>
      <c r="E176" s="155"/>
      <c r="F176" s="311">
        <f t="shared" si="161"/>
        <v>0</v>
      </c>
      <c r="G176" s="230"/>
      <c r="H176" s="43"/>
      <c r="I176" s="88">
        <f t="shared" si="162"/>
        <v>0</v>
      </c>
      <c r="J176" s="265">
        <v>0</v>
      </c>
      <c r="K176" s="43"/>
      <c r="L176" s="88">
        <f t="shared" si="163"/>
        <v>0</v>
      </c>
      <c r="M176" s="230"/>
      <c r="N176" s="43"/>
      <c r="O176" s="155">
        <f t="shared" si="164"/>
        <v>0</v>
      </c>
      <c r="P176" s="311"/>
      <c r="Q176" s="517"/>
      <c r="R176" s="405"/>
      <c r="S176" s="405"/>
    </row>
    <row r="177" spans="1:19" ht="24" hidden="1" x14ac:dyDescent="0.25">
      <c r="A177" s="30">
        <v>3263</v>
      </c>
      <c r="B177" s="41" t="s">
        <v>172</v>
      </c>
      <c r="C177" s="190">
        <f t="shared" ref="C177:C240" si="165">SUM(F177,I177,L177,O177)</f>
        <v>0</v>
      </c>
      <c r="D177" s="265">
        <v>0</v>
      </c>
      <c r="E177" s="155"/>
      <c r="F177" s="311">
        <f t="shared" si="161"/>
        <v>0</v>
      </c>
      <c r="G177" s="230"/>
      <c r="H177" s="43"/>
      <c r="I177" s="88">
        <f t="shared" si="162"/>
        <v>0</v>
      </c>
      <c r="J177" s="265">
        <v>0</v>
      </c>
      <c r="K177" s="43"/>
      <c r="L177" s="88">
        <f t="shared" si="163"/>
        <v>0</v>
      </c>
      <c r="M177" s="230"/>
      <c r="N177" s="43"/>
      <c r="O177" s="155">
        <f t="shared" si="164"/>
        <v>0</v>
      </c>
      <c r="P177" s="311"/>
      <c r="Q177" s="517"/>
      <c r="R177" s="405"/>
      <c r="S177" s="405"/>
    </row>
    <row r="178" spans="1:19" ht="84" hidden="1" x14ac:dyDescent="0.25">
      <c r="A178" s="874">
        <v>3290</v>
      </c>
      <c r="B178" s="38" t="s">
        <v>300</v>
      </c>
      <c r="C178" s="201">
        <f t="shared" si="165"/>
        <v>0</v>
      </c>
      <c r="D178" s="128">
        <f>SUM(D179:D182)</f>
        <v>0</v>
      </c>
      <c r="E178" s="86">
        <f t="shared" ref="E178" si="166">SUM(E179:E182)</f>
        <v>0</v>
      </c>
      <c r="F178" s="315">
        <f>SUM(F179:F182)</f>
        <v>0</v>
      </c>
      <c r="G178" s="233">
        <f t="shared" ref="G178:O178" si="167">SUM(G179:G182)</f>
        <v>0</v>
      </c>
      <c r="H178" s="75">
        <f t="shared" si="167"/>
        <v>0</v>
      </c>
      <c r="I178" s="175">
        <f t="shared" si="167"/>
        <v>0</v>
      </c>
      <c r="J178" s="128">
        <f>SUM(J179:J182)</f>
        <v>0</v>
      </c>
      <c r="K178" s="75">
        <f t="shared" si="167"/>
        <v>0</v>
      </c>
      <c r="L178" s="175">
        <f t="shared" si="167"/>
        <v>0</v>
      </c>
      <c r="M178" s="233">
        <f t="shared" si="167"/>
        <v>0</v>
      </c>
      <c r="N178" s="75">
        <f t="shared" si="167"/>
        <v>0</v>
      </c>
      <c r="O178" s="159">
        <f t="shared" si="167"/>
        <v>0</v>
      </c>
      <c r="P178" s="320"/>
      <c r="Q178" s="517"/>
      <c r="R178" s="405"/>
      <c r="S178" s="405"/>
    </row>
    <row r="179" spans="1:19" ht="60" hidden="1" x14ac:dyDescent="0.25">
      <c r="A179" s="30">
        <v>3291</v>
      </c>
      <c r="B179" s="41" t="s">
        <v>173</v>
      </c>
      <c r="C179" s="190">
        <f t="shared" si="165"/>
        <v>0</v>
      </c>
      <c r="D179" s="265">
        <v>0</v>
      </c>
      <c r="E179" s="155"/>
      <c r="F179" s="311">
        <f t="shared" ref="F179:F182" si="168">D179+E179</f>
        <v>0</v>
      </c>
      <c r="G179" s="230"/>
      <c r="H179" s="43"/>
      <c r="I179" s="88">
        <f t="shared" ref="I179:I182" si="169">G179+H179</f>
        <v>0</v>
      </c>
      <c r="J179" s="265">
        <v>0</v>
      </c>
      <c r="K179" s="43"/>
      <c r="L179" s="88">
        <f t="shared" ref="L179:L182" si="170">J179+K179</f>
        <v>0</v>
      </c>
      <c r="M179" s="230"/>
      <c r="N179" s="43"/>
      <c r="O179" s="155">
        <f t="shared" ref="O179:O182" si="171">M179+N179</f>
        <v>0</v>
      </c>
      <c r="P179" s="311"/>
      <c r="Q179" s="517"/>
      <c r="R179" s="405"/>
      <c r="S179" s="405"/>
    </row>
    <row r="180" spans="1:19" ht="72" hidden="1" x14ac:dyDescent="0.25">
      <c r="A180" s="30">
        <v>3292</v>
      </c>
      <c r="B180" s="41" t="s">
        <v>174</v>
      </c>
      <c r="C180" s="190">
        <f t="shared" si="165"/>
        <v>0</v>
      </c>
      <c r="D180" s="265">
        <v>0</v>
      </c>
      <c r="E180" s="155"/>
      <c r="F180" s="311">
        <f t="shared" si="168"/>
        <v>0</v>
      </c>
      <c r="G180" s="230"/>
      <c r="H180" s="43"/>
      <c r="I180" s="88">
        <f t="shared" si="169"/>
        <v>0</v>
      </c>
      <c r="J180" s="265">
        <v>0</v>
      </c>
      <c r="K180" s="43"/>
      <c r="L180" s="88">
        <f t="shared" si="170"/>
        <v>0</v>
      </c>
      <c r="M180" s="230"/>
      <c r="N180" s="43"/>
      <c r="O180" s="155">
        <f t="shared" si="171"/>
        <v>0</v>
      </c>
      <c r="P180" s="311"/>
      <c r="Q180" s="517"/>
      <c r="R180" s="405"/>
      <c r="S180" s="405"/>
    </row>
    <row r="181" spans="1:19" ht="60" hidden="1" x14ac:dyDescent="0.25">
      <c r="A181" s="30">
        <v>3293</v>
      </c>
      <c r="B181" s="41" t="s">
        <v>175</v>
      </c>
      <c r="C181" s="190">
        <f t="shared" si="165"/>
        <v>0</v>
      </c>
      <c r="D181" s="265">
        <v>0</v>
      </c>
      <c r="E181" s="155"/>
      <c r="F181" s="311">
        <f t="shared" si="168"/>
        <v>0</v>
      </c>
      <c r="G181" s="230"/>
      <c r="H181" s="43"/>
      <c r="I181" s="88">
        <f t="shared" si="169"/>
        <v>0</v>
      </c>
      <c r="J181" s="265">
        <v>0</v>
      </c>
      <c r="K181" s="43"/>
      <c r="L181" s="88">
        <f t="shared" si="170"/>
        <v>0</v>
      </c>
      <c r="M181" s="230"/>
      <c r="N181" s="43"/>
      <c r="O181" s="155">
        <f t="shared" si="171"/>
        <v>0</v>
      </c>
      <c r="P181" s="311"/>
      <c r="Q181" s="517"/>
      <c r="R181" s="405"/>
      <c r="S181" s="405"/>
    </row>
    <row r="182" spans="1:19" ht="60" hidden="1" x14ac:dyDescent="0.25">
      <c r="A182" s="79">
        <v>3294</v>
      </c>
      <c r="B182" s="41" t="s">
        <v>176</v>
      </c>
      <c r="C182" s="201">
        <f t="shared" si="165"/>
        <v>0</v>
      </c>
      <c r="D182" s="266">
        <v>0</v>
      </c>
      <c r="E182" s="160"/>
      <c r="F182" s="320">
        <f t="shared" si="168"/>
        <v>0</v>
      </c>
      <c r="G182" s="235"/>
      <c r="H182" s="80"/>
      <c r="I182" s="178">
        <f t="shared" si="169"/>
        <v>0</v>
      </c>
      <c r="J182" s="266">
        <v>0</v>
      </c>
      <c r="K182" s="80"/>
      <c r="L182" s="178">
        <f t="shared" si="170"/>
        <v>0</v>
      </c>
      <c r="M182" s="235"/>
      <c r="N182" s="80"/>
      <c r="O182" s="160">
        <f t="shared" si="171"/>
        <v>0</v>
      </c>
      <c r="P182" s="320"/>
      <c r="Q182" s="517"/>
      <c r="R182" s="405"/>
      <c r="S182" s="405"/>
    </row>
    <row r="183" spans="1:19" ht="48" hidden="1" x14ac:dyDescent="0.25">
      <c r="A183" s="49">
        <v>3300</v>
      </c>
      <c r="B183" s="78" t="s">
        <v>177</v>
      </c>
      <c r="C183" s="202">
        <f t="shared" si="165"/>
        <v>0</v>
      </c>
      <c r="D183" s="135">
        <f>SUM(D184:D185)</f>
        <v>0</v>
      </c>
      <c r="E183" s="121">
        <f t="shared" ref="E183" si="172">SUM(E184:E185)</f>
        <v>0</v>
      </c>
      <c r="F183" s="308">
        <f>SUM(F184:F185)</f>
        <v>0</v>
      </c>
      <c r="G183" s="236">
        <f t="shared" ref="G183:O183" si="173">SUM(G184:G185)</f>
        <v>0</v>
      </c>
      <c r="H183" s="81">
        <f t="shared" si="173"/>
        <v>0</v>
      </c>
      <c r="I183" s="171">
        <f t="shared" si="173"/>
        <v>0</v>
      </c>
      <c r="J183" s="135">
        <f>SUM(J184:J185)</f>
        <v>0</v>
      </c>
      <c r="K183" s="81">
        <f t="shared" si="173"/>
        <v>0</v>
      </c>
      <c r="L183" s="171">
        <f t="shared" si="173"/>
        <v>0</v>
      </c>
      <c r="M183" s="236">
        <f t="shared" si="173"/>
        <v>0</v>
      </c>
      <c r="N183" s="81">
        <f t="shared" si="173"/>
        <v>0</v>
      </c>
      <c r="O183" s="121">
        <f t="shared" si="173"/>
        <v>0</v>
      </c>
      <c r="P183" s="440"/>
      <c r="Q183" s="517"/>
      <c r="R183" s="405"/>
      <c r="S183" s="405"/>
    </row>
    <row r="184" spans="1:19" ht="48" hidden="1" x14ac:dyDescent="0.25">
      <c r="A184" s="54">
        <v>3310</v>
      </c>
      <c r="B184" s="55" t="s">
        <v>178</v>
      </c>
      <c r="C184" s="195">
        <f t="shared" si="165"/>
        <v>0</v>
      </c>
      <c r="D184" s="262">
        <v>0</v>
      </c>
      <c r="E184" s="156"/>
      <c r="F184" s="313">
        <f t="shared" ref="F184:F185" si="174">D184+E184</f>
        <v>0</v>
      </c>
      <c r="G184" s="232"/>
      <c r="H184" s="74"/>
      <c r="I184" s="173">
        <f t="shared" ref="I184:I185" si="175">G184+H184</f>
        <v>0</v>
      </c>
      <c r="J184" s="262">
        <v>0</v>
      </c>
      <c r="K184" s="74"/>
      <c r="L184" s="173">
        <f t="shared" ref="L184:L185" si="176">J184+K184</f>
        <v>0</v>
      </c>
      <c r="M184" s="232"/>
      <c r="N184" s="74"/>
      <c r="O184" s="156">
        <f t="shared" ref="O184:O185" si="177">M184+N184</f>
        <v>0</v>
      </c>
      <c r="P184" s="313"/>
      <c r="Q184" s="517"/>
      <c r="R184" s="405"/>
      <c r="S184" s="405"/>
    </row>
    <row r="185" spans="1:19" ht="48" hidden="1" x14ac:dyDescent="0.25">
      <c r="A185" s="27">
        <v>3320</v>
      </c>
      <c r="B185" s="38" t="s">
        <v>179</v>
      </c>
      <c r="C185" s="189">
        <f t="shared" si="165"/>
        <v>0</v>
      </c>
      <c r="D185" s="264">
        <v>0</v>
      </c>
      <c r="E185" s="154"/>
      <c r="F185" s="310">
        <f t="shared" si="174"/>
        <v>0</v>
      </c>
      <c r="G185" s="220"/>
      <c r="H185" s="40"/>
      <c r="I185" s="89">
        <f t="shared" si="175"/>
        <v>0</v>
      </c>
      <c r="J185" s="264">
        <v>0</v>
      </c>
      <c r="K185" s="40"/>
      <c r="L185" s="89">
        <f t="shared" si="176"/>
        <v>0</v>
      </c>
      <c r="M185" s="220"/>
      <c r="N185" s="40"/>
      <c r="O185" s="154">
        <f t="shared" si="177"/>
        <v>0</v>
      </c>
      <c r="P185" s="310"/>
      <c r="Q185" s="517"/>
      <c r="R185" s="405"/>
      <c r="S185" s="405"/>
    </row>
    <row r="186" spans="1:19" hidden="1" x14ac:dyDescent="0.25">
      <c r="A186" s="83">
        <v>4000</v>
      </c>
      <c r="B186" s="67" t="s">
        <v>180</v>
      </c>
      <c r="C186" s="200">
        <f t="shared" si="165"/>
        <v>0</v>
      </c>
      <c r="D186" s="134">
        <f>SUM(D187,D190)</f>
        <v>0</v>
      </c>
      <c r="E186" s="122">
        <f t="shared" ref="E186" si="178">SUM(E187,E190)</f>
        <v>0</v>
      </c>
      <c r="F186" s="307">
        <f>SUM(F187,F190)</f>
        <v>0</v>
      </c>
      <c r="G186" s="227">
        <f t="shared" ref="G186:N186" si="179">SUM(G187,G190)</f>
        <v>0</v>
      </c>
      <c r="H186" s="68">
        <f t="shared" si="179"/>
        <v>0</v>
      </c>
      <c r="I186" s="170">
        <f t="shared" si="179"/>
        <v>0</v>
      </c>
      <c r="J186" s="134">
        <f>SUM(J187,J190)</f>
        <v>0</v>
      </c>
      <c r="K186" s="68">
        <f t="shared" si="179"/>
        <v>0</v>
      </c>
      <c r="L186" s="170">
        <f t="shared" si="179"/>
        <v>0</v>
      </c>
      <c r="M186" s="227">
        <f t="shared" si="179"/>
        <v>0</v>
      </c>
      <c r="N186" s="68">
        <f t="shared" si="179"/>
        <v>0</v>
      </c>
      <c r="O186" s="122">
        <f>SUM(O187,O190)</f>
        <v>0</v>
      </c>
      <c r="P186" s="439"/>
      <c r="Q186" s="517"/>
      <c r="R186" s="405"/>
      <c r="S186" s="405"/>
    </row>
    <row r="187" spans="1:19" ht="24" hidden="1" x14ac:dyDescent="0.25">
      <c r="A187" s="84">
        <v>4200</v>
      </c>
      <c r="B187" s="69" t="s">
        <v>181</v>
      </c>
      <c r="C187" s="188">
        <f t="shared" si="165"/>
        <v>0</v>
      </c>
      <c r="D187" s="127">
        <f>SUM(D188,D189)</f>
        <v>0</v>
      </c>
      <c r="E187" s="120">
        <f t="shared" ref="E187" si="180">SUM(E188,E189)</f>
        <v>0</v>
      </c>
      <c r="F187" s="314">
        <f>SUM(F188,F189)</f>
        <v>0</v>
      </c>
      <c r="G187" s="228">
        <f t="shared" ref="G187:N187" si="181">SUM(G188,G189)</f>
        <v>0</v>
      </c>
      <c r="H187" s="36">
        <f t="shared" si="181"/>
        <v>0</v>
      </c>
      <c r="I187" s="174">
        <f t="shared" si="181"/>
        <v>0</v>
      </c>
      <c r="J187" s="127">
        <f>SUM(J188,J189)</f>
        <v>0</v>
      </c>
      <c r="K187" s="36">
        <f t="shared" si="181"/>
        <v>0</v>
      </c>
      <c r="L187" s="174">
        <f t="shared" si="181"/>
        <v>0</v>
      </c>
      <c r="M187" s="228">
        <f t="shared" si="181"/>
        <v>0</v>
      </c>
      <c r="N187" s="36">
        <f t="shared" si="181"/>
        <v>0</v>
      </c>
      <c r="O187" s="120">
        <f>SUM(O188,O189)</f>
        <v>0</v>
      </c>
      <c r="P187" s="317"/>
      <c r="Q187" s="517"/>
      <c r="R187" s="405"/>
      <c r="S187" s="405"/>
    </row>
    <row r="188" spans="1:19" ht="36" hidden="1" x14ac:dyDescent="0.25">
      <c r="A188" s="874">
        <v>4240</v>
      </c>
      <c r="B188" s="38" t="s">
        <v>182</v>
      </c>
      <c r="C188" s="189">
        <f t="shared" si="165"/>
        <v>0</v>
      </c>
      <c r="D188" s="264">
        <v>0</v>
      </c>
      <c r="E188" s="154"/>
      <c r="F188" s="310">
        <f t="shared" ref="F188:F189" si="182">D188+E188</f>
        <v>0</v>
      </c>
      <c r="G188" s="220"/>
      <c r="H188" s="40"/>
      <c r="I188" s="89">
        <f t="shared" ref="I188:I189" si="183">G188+H188</f>
        <v>0</v>
      </c>
      <c r="J188" s="264">
        <v>0</v>
      </c>
      <c r="K188" s="40"/>
      <c r="L188" s="89">
        <f t="shared" ref="L188:L189" si="184">J188+K188</f>
        <v>0</v>
      </c>
      <c r="M188" s="220"/>
      <c r="N188" s="40"/>
      <c r="O188" s="154">
        <f t="shared" ref="O188:O189" si="185">M188+N188</f>
        <v>0</v>
      </c>
      <c r="P188" s="310"/>
      <c r="Q188" s="517"/>
      <c r="R188" s="405"/>
      <c r="S188" s="405"/>
    </row>
    <row r="189" spans="1:19" ht="24" hidden="1" x14ac:dyDescent="0.25">
      <c r="A189" s="72">
        <v>4250</v>
      </c>
      <c r="B189" s="41" t="s">
        <v>183</v>
      </c>
      <c r="C189" s="190">
        <f t="shared" si="165"/>
        <v>0</v>
      </c>
      <c r="D189" s="265">
        <v>0</v>
      </c>
      <c r="E189" s="155"/>
      <c r="F189" s="311">
        <f t="shared" si="182"/>
        <v>0</v>
      </c>
      <c r="G189" s="230"/>
      <c r="H189" s="43"/>
      <c r="I189" s="88">
        <f t="shared" si="183"/>
        <v>0</v>
      </c>
      <c r="J189" s="265">
        <v>0</v>
      </c>
      <c r="K189" s="43"/>
      <c r="L189" s="88">
        <f t="shared" si="184"/>
        <v>0</v>
      </c>
      <c r="M189" s="230"/>
      <c r="N189" s="43"/>
      <c r="O189" s="155">
        <f t="shared" si="185"/>
        <v>0</v>
      </c>
      <c r="P189" s="311"/>
      <c r="Q189" s="517"/>
      <c r="R189" s="405"/>
      <c r="S189" s="405"/>
    </row>
    <row r="190" spans="1:19" hidden="1" x14ac:dyDescent="0.25">
      <c r="A190" s="34">
        <v>4300</v>
      </c>
      <c r="B190" s="69" t="s">
        <v>184</v>
      </c>
      <c r="C190" s="188">
        <f t="shared" si="165"/>
        <v>0</v>
      </c>
      <c r="D190" s="127">
        <f>SUM(D191)</f>
        <v>0</v>
      </c>
      <c r="E190" s="120">
        <f t="shared" ref="E190" si="186">SUM(E191)</f>
        <v>0</v>
      </c>
      <c r="F190" s="314">
        <f>SUM(F191)</f>
        <v>0</v>
      </c>
      <c r="G190" s="228">
        <f t="shared" ref="G190:N190" si="187">SUM(G191)</f>
        <v>0</v>
      </c>
      <c r="H190" s="36">
        <f t="shared" si="187"/>
        <v>0</v>
      </c>
      <c r="I190" s="174">
        <f t="shared" si="187"/>
        <v>0</v>
      </c>
      <c r="J190" s="127">
        <f>SUM(J191)</f>
        <v>0</v>
      </c>
      <c r="K190" s="36">
        <f t="shared" si="187"/>
        <v>0</v>
      </c>
      <c r="L190" s="174">
        <f t="shared" si="187"/>
        <v>0</v>
      </c>
      <c r="M190" s="228">
        <f t="shared" si="187"/>
        <v>0</v>
      </c>
      <c r="N190" s="36">
        <f t="shared" si="187"/>
        <v>0</v>
      </c>
      <c r="O190" s="120">
        <f>SUM(O191)</f>
        <v>0</v>
      </c>
      <c r="P190" s="317"/>
      <c r="Q190" s="517"/>
      <c r="R190" s="405"/>
      <c r="S190" s="405"/>
    </row>
    <row r="191" spans="1:19" ht="24" hidden="1" x14ac:dyDescent="0.25">
      <c r="A191" s="874">
        <v>4310</v>
      </c>
      <c r="B191" s="38" t="s">
        <v>185</v>
      </c>
      <c r="C191" s="189">
        <f t="shared" si="165"/>
        <v>0</v>
      </c>
      <c r="D191" s="128">
        <f>SUM(D192:D192)</f>
        <v>0</v>
      </c>
      <c r="E191" s="86">
        <f t="shared" ref="E191" si="188">SUM(E192:E192)</f>
        <v>0</v>
      </c>
      <c r="F191" s="315">
        <f>SUM(F192:F192)</f>
        <v>0</v>
      </c>
      <c r="G191" s="233">
        <f t="shared" ref="G191:N191" si="189">SUM(G192:G192)</f>
        <v>0</v>
      </c>
      <c r="H191" s="75">
        <f t="shared" si="189"/>
        <v>0</v>
      </c>
      <c r="I191" s="175">
        <f t="shared" si="189"/>
        <v>0</v>
      </c>
      <c r="J191" s="128">
        <f>SUM(J192:J192)</f>
        <v>0</v>
      </c>
      <c r="K191" s="75">
        <f t="shared" si="189"/>
        <v>0</v>
      </c>
      <c r="L191" s="175">
        <f t="shared" si="189"/>
        <v>0</v>
      </c>
      <c r="M191" s="233">
        <f t="shared" si="189"/>
        <v>0</v>
      </c>
      <c r="N191" s="75">
        <f t="shared" si="189"/>
        <v>0</v>
      </c>
      <c r="O191" s="86">
        <f>SUM(O192:O192)</f>
        <v>0</v>
      </c>
      <c r="P191" s="310"/>
      <c r="Q191" s="517"/>
      <c r="R191" s="405"/>
      <c r="S191" s="405"/>
    </row>
    <row r="192" spans="1:19" ht="36" hidden="1" x14ac:dyDescent="0.25">
      <c r="A192" s="30">
        <v>4311</v>
      </c>
      <c r="B192" s="41" t="s">
        <v>186</v>
      </c>
      <c r="C192" s="190">
        <f t="shared" si="165"/>
        <v>0</v>
      </c>
      <c r="D192" s="265">
        <v>0</v>
      </c>
      <c r="E192" s="155"/>
      <c r="F192" s="311">
        <f>D192+E192</f>
        <v>0</v>
      </c>
      <c r="G192" s="230"/>
      <c r="H192" s="43"/>
      <c r="I192" s="88">
        <f>G192+H192</f>
        <v>0</v>
      </c>
      <c r="J192" s="265">
        <v>0</v>
      </c>
      <c r="K192" s="43"/>
      <c r="L192" s="88">
        <f>J192+K192</f>
        <v>0</v>
      </c>
      <c r="M192" s="230"/>
      <c r="N192" s="43"/>
      <c r="O192" s="155">
        <f>M192+N192</f>
        <v>0</v>
      </c>
      <c r="P192" s="311"/>
      <c r="Q192" s="517"/>
      <c r="R192" s="405"/>
      <c r="S192" s="405"/>
    </row>
    <row r="193" spans="1:19" s="19" customFormat="1" ht="15.75" customHeight="1" x14ac:dyDescent="0.25">
      <c r="A193" s="85"/>
      <c r="B193" s="17" t="s">
        <v>187</v>
      </c>
      <c r="C193" s="199">
        <f t="shared" si="165"/>
        <v>17000</v>
      </c>
      <c r="D193" s="133">
        <f>SUM(D194,D229,D268)</f>
        <v>17000</v>
      </c>
      <c r="E193" s="278">
        <f t="shared" ref="E193" si="190">SUM(E194,E229,E268)</f>
        <v>0</v>
      </c>
      <c r="F193" s="306">
        <f>SUM(F194,F229,F268)</f>
        <v>17000</v>
      </c>
      <c r="G193" s="226">
        <f t="shared" ref="G193:N193" si="191">SUM(G194,G229,G268)</f>
        <v>0</v>
      </c>
      <c r="H193" s="66">
        <f t="shared" si="191"/>
        <v>0</v>
      </c>
      <c r="I193" s="169">
        <f t="shared" si="191"/>
        <v>0</v>
      </c>
      <c r="J193" s="133">
        <f>SUM(J194,J229,J268)</f>
        <v>0</v>
      </c>
      <c r="K193" s="66">
        <f t="shared" si="191"/>
        <v>0</v>
      </c>
      <c r="L193" s="169">
        <f t="shared" si="191"/>
        <v>0</v>
      </c>
      <c r="M193" s="226">
        <f t="shared" si="191"/>
        <v>0</v>
      </c>
      <c r="N193" s="66">
        <f t="shared" si="191"/>
        <v>0</v>
      </c>
      <c r="O193" s="161">
        <f>SUM(O194,O229,O268)</f>
        <v>0</v>
      </c>
      <c r="P193" s="444"/>
      <c r="Q193" s="182"/>
      <c r="R193" s="405"/>
      <c r="S193" s="405"/>
    </row>
    <row r="194" spans="1:19" x14ac:dyDescent="0.25">
      <c r="A194" s="67">
        <v>5000</v>
      </c>
      <c r="B194" s="67" t="s">
        <v>188</v>
      </c>
      <c r="C194" s="200">
        <f t="shared" si="165"/>
        <v>17000</v>
      </c>
      <c r="D194" s="134">
        <f>D195+D203</f>
        <v>17000</v>
      </c>
      <c r="E194" s="122">
        <f t="shared" ref="E194" si="192">E195+E203</f>
        <v>0</v>
      </c>
      <c r="F194" s="307">
        <f>F195+F203</f>
        <v>17000</v>
      </c>
      <c r="G194" s="227">
        <f t="shared" ref="G194:N194" si="193">G195+G203</f>
        <v>0</v>
      </c>
      <c r="H194" s="68">
        <f t="shared" si="193"/>
        <v>0</v>
      </c>
      <c r="I194" s="170">
        <f t="shared" si="193"/>
        <v>0</v>
      </c>
      <c r="J194" s="134">
        <f>J195+J203</f>
        <v>0</v>
      </c>
      <c r="K194" s="68">
        <f t="shared" si="193"/>
        <v>0</v>
      </c>
      <c r="L194" s="170">
        <f t="shared" si="193"/>
        <v>0</v>
      </c>
      <c r="M194" s="227">
        <f t="shared" si="193"/>
        <v>0</v>
      </c>
      <c r="N194" s="68">
        <f t="shared" si="193"/>
        <v>0</v>
      </c>
      <c r="O194" s="122">
        <f>O195+O203</f>
        <v>0</v>
      </c>
      <c r="P194" s="439"/>
      <c r="Q194" s="517"/>
      <c r="R194" s="405"/>
      <c r="S194" s="405"/>
    </row>
    <row r="195" spans="1:19" x14ac:dyDescent="0.25">
      <c r="A195" s="34">
        <v>5100</v>
      </c>
      <c r="B195" s="69" t="s">
        <v>189</v>
      </c>
      <c r="C195" s="188">
        <f t="shared" si="165"/>
        <v>17000</v>
      </c>
      <c r="D195" s="127">
        <f>D196+D197+D200+D201+D202</f>
        <v>17000</v>
      </c>
      <c r="E195" s="120">
        <f t="shared" ref="E195" si="194">E196+E197+E200+E201+E202</f>
        <v>0</v>
      </c>
      <c r="F195" s="314">
        <f>F196+F197+F200+F201+F202</f>
        <v>17000</v>
      </c>
      <c r="G195" s="228">
        <f t="shared" ref="G195:N195" si="195">G196+G197+G200+G201+G202</f>
        <v>0</v>
      </c>
      <c r="H195" s="36">
        <f t="shared" si="195"/>
        <v>0</v>
      </c>
      <c r="I195" s="174">
        <f t="shared" si="195"/>
        <v>0</v>
      </c>
      <c r="J195" s="127">
        <f>J196+J197+J200+J201+J202</f>
        <v>0</v>
      </c>
      <c r="K195" s="36">
        <f t="shared" si="195"/>
        <v>0</v>
      </c>
      <c r="L195" s="174">
        <f t="shared" si="195"/>
        <v>0</v>
      </c>
      <c r="M195" s="228">
        <f t="shared" si="195"/>
        <v>0</v>
      </c>
      <c r="N195" s="36">
        <f t="shared" si="195"/>
        <v>0</v>
      </c>
      <c r="O195" s="120">
        <f>O196+O197+O200+O201+O202</f>
        <v>0</v>
      </c>
      <c r="P195" s="317"/>
      <c r="Q195" s="517"/>
      <c r="R195" s="405"/>
      <c r="S195" s="405"/>
    </row>
    <row r="196" spans="1:19" hidden="1" x14ac:dyDescent="0.25">
      <c r="A196" s="874">
        <v>5110</v>
      </c>
      <c r="B196" s="38" t="s">
        <v>190</v>
      </c>
      <c r="C196" s="189">
        <f t="shared" si="165"/>
        <v>0</v>
      </c>
      <c r="D196" s="264">
        <v>0</v>
      </c>
      <c r="E196" s="154"/>
      <c r="F196" s="310">
        <f>D196+E196</f>
        <v>0</v>
      </c>
      <c r="G196" s="220"/>
      <c r="H196" s="40"/>
      <c r="I196" s="89">
        <f>G196+H196</f>
        <v>0</v>
      </c>
      <c r="J196" s="264">
        <v>0</v>
      </c>
      <c r="K196" s="40"/>
      <c r="L196" s="89">
        <f>J196+K196</f>
        <v>0</v>
      </c>
      <c r="M196" s="220"/>
      <c r="N196" s="40"/>
      <c r="O196" s="154">
        <f>M196+N196</f>
        <v>0</v>
      </c>
      <c r="P196" s="310"/>
      <c r="Q196" s="517"/>
      <c r="R196" s="405"/>
      <c r="S196" s="405"/>
    </row>
    <row r="197" spans="1:19" ht="24" hidden="1" x14ac:dyDescent="0.25">
      <c r="A197" s="72">
        <v>5120</v>
      </c>
      <c r="B197" s="41" t="s">
        <v>191</v>
      </c>
      <c r="C197" s="190">
        <f t="shared" si="165"/>
        <v>0</v>
      </c>
      <c r="D197" s="129">
        <f>D198+D199</f>
        <v>0</v>
      </c>
      <c r="E197" s="87">
        <f t="shared" ref="E197" si="196">E198+E199</f>
        <v>0</v>
      </c>
      <c r="F197" s="312">
        <f>F198+F199</f>
        <v>0</v>
      </c>
      <c r="G197" s="231">
        <f t="shared" ref="G197:O197" si="197">G198+G199</f>
        <v>0</v>
      </c>
      <c r="H197" s="73">
        <f t="shared" si="197"/>
        <v>0</v>
      </c>
      <c r="I197" s="93">
        <f t="shared" si="197"/>
        <v>0</v>
      </c>
      <c r="J197" s="129">
        <f>J198+J199</f>
        <v>0</v>
      </c>
      <c r="K197" s="73">
        <f t="shared" si="197"/>
        <v>0</v>
      </c>
      <c r="L197" s="93">
        <f t="shared" si="197"/>
        <v>0</v>
      </c>
      <c r="M197" s="231">
        <f t="shared" si="197"/>
        <v>0</v>
      </c>
      <c r="N197" s="73">
        <f t="shared" si="197"/>
        <v>0</v>
      </c>
      <c r="O197" s="87">
        <f t="shared" si="197"/>
        <v>0</v>
      </c>
      <c r="P197" s="311"/>
      <c r="Q197" s="517"/>
      <c r="R197" s="405"/>
      <c r="S197" s="405"/>
    </row>
    <row r="198" spans="1:19" hidden="1" x14ac:dyDescent="0.25">
      <c r="A198" s="30">
        <v>5121</v>
      </c>
      <c r="B198" s="41" t="s">
        <v>192</v>
      </c>
      <c r="C198" s="190">
        <f t="shared" si="165"/>
        <v>0</v>
      </c>
      <c r="D198" s="265">
        <v>0</v>
      </c>
      <c r="E198" s="155"/>
      <c r="F198" s="311">
        <f t="shared" ref="F198:F202" si="198">D198+E198</f>
        <v>0</v>
      </c>
      <c r="G198" s="230"/>
      <c r="H198" s="43"/>
      <c r="I198" s="88">
        <f t="shared" ref="I198:I202" si="199">G198+H198</f>
        <v>0</v>
      </c>
      <c r="J198" s="265">
        <v>0</v>
      </c>
      <c r="K198" s="43"/>
      <c r="L198" s="88">
        <f t="shared" ref="L198:L202" si="200">J198+K198</f>
        <v>0</v>
      </c>
      <c r="M198" s="230"/>
      <c r="N198" s="43"/>
      <c r="O198" s="155">
        <f t="shared" ref="O198:O202" si="201">M198+N198</f>
        <v>0</v>
      </c>
      <c r="P198" s="311"/>
      <c r="Q198" s="517"/>
      <c r="R198" s="405"/>
      <c r="S198" s="405"/>
    </row>
    <row r="199" spans="1:19" ht="24" hidden="1" x14ac:dyDescent="0.25">
      <c r="A199" s="30">
        <v>5129</v>
      </c>
      <c r="B199" s="41" t="s">
        <v>193</v>
      </c>
      <c r="C199" s="190">
        <f t="shared" si="165"/>
        <v>0</v>
      </c>
      <c r="D199" s="265">
        <v>0</v>
      </c>
      <c r="E199" s="155"/>
      <c r="F199" s="311">
        <f t="shared" si="198"/>
        <v>0</v>
      </c>
      <c r="G199" s="230"/>
      <c r="H199" s="43"/>
      <c r="I199" s="88">
        <f t="shared" si="199"/>
        <v>0</v>
      </c>
      <c r="J199" s="265">
        <v>0</v>
      </c>
      <c r="K199" s="43"/>
      <c r="L199" s="88">
        <f t="shared" si="200"/>
        <v>0</v>
      </c>
      <c r="M199" s="230"/>
      <c r="N199" s="43"/>
      <c r="O199" s="155">
        <f t="shared" si="201"/>
        <v>0</v>
      </c>
      <c r="P199" s="311"/>
      <c r="Q199" s="517"/>
      <c r="R199" s="405"/>
      <c r="S199" s="405"/>
    </row>
    <row r="200" spans="1:19" hidden="1" x14ac:dyDescent="0.25">
      <c r="A200" s="72">
        <v>5130</v>
      </c>
      <c r="B200" s="41" t="s">
        <v>194</v>
      </c>
      <c r="C200" s="190">
        <f t="shared" si="165"/>
        <v>0</v>
      </c>
      <c r="D200" s="265">
        <v>0</v>
      </c>
      <c r="E200" s="155"/>
      <c r="F200" s="311">
        <f t="shared" si="198"/>
        <v>0</v>
      </c>
      <c r="G200" s="230"/>
      <c r="H200" s="43"/>
      <c r="I200" s="88">
        <f t="shared" si="199"/>
        <v>0</v>
      </c>
      <c r="J200" s="265">
        <v>0</v>
      </c>
      <c r="K200" s="43"/>
      <c r="L200" s="88">
        <f t="shared" si="200"/>
        <v>0</v>
      </c>
      <c r="M200" s="230"/>
      <c r="N200" s="43"/>
      <c r="O200" s="155">
        <f t="shared" si="201"/>
        <v>0</v>
      </c>
      <c r="P200" s="311"/>
      <c r="Q200" s="517"/>
      <c r="R200" s="405"/>
      <c r="S200" s="405"/>
    </row>
    <row r="201" spans="1:19" x14ac:dyDescent="0.25">
      <c r="A201" s="72">
        <v>5140</v>
      </c>
      <c r="B201" s="41" t="s">
        <v>195</v>
      </c>
      <c r="C201" s="190">
        <f t="shared" si="165"/>
        <v>17000</v>
      </c>
      <c r="D201" s="265">
        <v>17000</v>
      </c>
      <c r="E201" s="155"/>
      <c r="F201" s="311">
        <f t="shared" si="198"/>
        <v>17000</v>
      </c>
      <c r="G201" s="230"/>
      <c r="H201" s="43"/>
      <c r="I201" s="88">
        <f t="shared" si="199"/>
        <v>0</v>
      </c>
      <c r="J201" s="265">
        <v>0</v>
      </c>
      <c r="K201" s="43"/>
      <c r="L201" s="88">
        <f t="shared" si="200"/>
        <v>0</v>
      </c>
      <c r="M201" s="230"/>
      <c r="N201" s="43"/>
      <c r="O201" s="155">
        <f t="shared" si="201"/>
        <v>0</v>
      </c>
      <c r="P201" s="311"/>
      <c r="Q201" s="517"/>
      <c r="R201" s="405"/>
      <c r="S201" s="405"/>
    </row>
    <row r="202" spans="1:19" ht="24" hidden="1" x14ac:dyDescent="0.25">
      <c r="A202" s="72">
        <v>5170</v>
      </c>
      <c r="B202" s="41" t="s">
        <v>196</v>
      </c>
      <c r="C202" s="190">
        <f t="shared" si="165"/>
        <v>0</v>
      </c>
      <c r="D202" s="265">
        <v>0</v>
      </c>
      <c r="E202" s="155"/>
      <c r="F202" s="311">
        <f t="shared" si="198"/>
        <v>0</v>
      </c>
      <c r="G202" s="230"/>
      <c r="H202" s="43"/>
      <c r="I202" s="88">
        <f t="shared" si="199"/>
        <v>0</v>
      </c>
      <c r="J202" s="265">
        <v>0</v>
      </c>
      <c r="K202" s="43"/>
      <c r="L202" s="88">
        <f t="shared" si="200"/>
        <v>0</v>
      </c>
      <c r="M202" s="230"/>
      <c r="N202" s="43"/>
      <c r="O202" s="155">
        <f t="shared" si="201"/>
        <v>0</v>
      </c>
      <c r="P202" s="311"/>
      <c r="Q202" s="517"/>
      <c r="R202" s="405"/>
      <c r="S202" s="405"/>
    </row>
    <row r="203" spans="1:19" hidden="1" x14ac:dyDescent="0.25">
      <c r="A203" s="34">
        <v>5200</v>
      </c>
      <c r="B203" s="69" t="s">
        <v>197</v>
      </c>
      <c r="C203" s="188">
        <f t="shared" si="165"/>
        <v>0</v>
      </c>
      <c r="D203" s="127">
        <f>D204+D214+D215+D224+D225+D226+D228</f>
        <v>0</v>
      </c>
      <c r="E203" s="120">
        <f t="shared" ref="E203" si="202">E204+E214+E215+E224+E225+E226+E228</f>
        <v>0</v>
      </c>
      <c r="F203" s="314">
        <f>F204+F214+F215+F224+F225+F226+F228</f>
        <v>0</v>
      </c>
      <c r="G203" s="228">
        <f t="shared" ref="G203:O203" si="203">G204+G214+G215+G224+G225+G226+G228</f>
        <v>0</v>
      </c>
      <c r="H203" s="36">
        <f t="shared" si="203"/>
        <v>0</v>
      </c>
      <c r="I203" s="174">
        <f t="shared" si="203"/>
        <v>0</v>
      </c>
      <c r="J203" s="127">
        <f>J204+J214+J215+J224+J225+J226+J228</f>
        <v>0</v>
      </c>
      <c r="K203" s="36">
        <f t="shared" si="203"/>
        <v>0</v>
      </c>
      <c r="L203" s="174">
        <f t="shared" si="203"/>
        <v>0</v>
      </c>
      <c r="M203" s="228">
        <f t="shared" si="203"/>
        <v>0</v>
      </c>
      <c r="N203" s="36">
        <f t="shared" si="203"/>
        <v>0</v>
      </c>
      <c r="O203" s="120">
        <f t="shared" si="203"/>
        <v>0</v>
      </c>
      <c r="P203" s="317"/>
      <c r="Q203" s="517"/>
      <c r="R203" s="405"/>
      <c r="S203" s="405"/>
    </row>
    <row r="204" spans="1:19" hidden="1" x14ac:dyDescent="0.25">
      <c r="A204" s="70">
        <v>5210</v>
      </c>
      <c r="B204" s="55" t="s">
        <v>198</v>
      </c>
      <c r="C204" s="195">
        <f t="shared" si="165"/>
        <v>0</v>
      </c>
      <c r="D204" s="82">
        <f>SUM(D205:D213)</f>
        <v>0</v>
      </c>
      <c r="E204" s="153">
        <f>SUM(E205:E213)</f>
        <v>0</v>
      </c>
      <c r="F204" s="309">
        <f t="shared" ref="F204:N204" si="204">SUM(F205:F213)</f>
        <v>0</v>
      </c>
      <c r="G204" s="229">
        <f t="shared" si="204"/>
        <v>0</v>
      </c>
      <c r="H204" s="71">
        <f t="shared" si="204"/>
        <v>0</v>
      </c>
      <c r="I204" s="172">
        <f t="shared" si="204"/>
        <v>0</v>
      </c>
      <c r="J204" s="82">
        <f>SUM(J205:J213)</f>
        <v>0</v>
      </c>
      <c r="K204" s="71">
        <f t="shared" si="204"/>
        <v>0</v>
      </c>
      <c r="L204" s="172">
        <f t="shared" si="204"/>
        <v>0</v>
      </c>
      <c r="M204" s="229">
        <f t="shared" si="204"/>
        <v>0</v>
      </c>
      <c r="N204" s="71">
        <f t="shared" si="204"/>
        <v>0</v>
      </c>
      <c r="O204" s="153">
        <f>SUM(O205:O213)</f>
        <v>0</v>
      </c>
      <c r="P204" s="313"/>
      <c r="Q204" s="517"/>
      <c r="R204" s="405"/>
      <c r="S204" s="405"/>
    </row>
    <row r="205" spans="1:19" hidden="1" x14ac:dyDescent="0.25">
      <c r="A205" s="27">
        <v>5211</v>
      </c>
      <c r="B205" s="38" t="s">
        <v>199</v>
      </c>
      <c r="C205" s="189">
        <f t="shared" si="165"/>
        <v>0</v>
      </c>
      <c r="D205" s="264">
        <v>0</v>
      </c>
      <c r="E205" s="154"/>
      <c r="F205" s="310">
        <f t="shared" ref="F205:F214" si="205">D205+E205</f>
        <v>0</v>
      </c>
      <c r="G205" s="220"/>
      <c r="H205" s="40"/>
      <c r="I205" s="89">
        <f t="shared" ref="I205:I214" si="206">G205+H205</f>
        <v>0</v>
      </c>
      <c r="J205" s="264">
        <v>0</v>
      </c>
      <c r="K205" s="40"/>
      <c r="L205" s="89">
        <f t="shared" ref="L205:L214" si="207">J205+K205</f>
        <v>0</v>
      </c>
      <c r="M205" s="220"/>
      <c r="N205" s="40"/>
      <c r="O205" s="154">
        <f t="shared" ref="O205:O214" si="208">M205+N205</f>
        <v>0</v>
      </c>
      <c r="P205" s="310"/>
      <c r="Q205" s="517"/>
      <c r="R205" s="405"/>
      <c r="S205" s="405"/>
    </row>
    <row r="206" spans="1:19" hidden="1" x14ac:dyDescent="0.25">
      <c r="A206" s="30">
        <v>5212</v>
      </c>
      <c r="B206" s="41" t="s">
        <v>200</v>
      </c>
      <c r="C206" s="190">
        <f t="shared" si="165"/>
        <v>0</v>
      </c>
      <c r="D206" s="265">
        <v>0</v>
      </c>
      <c r="E206" s="155"/>
      <c r="F206" s="311">
        <f t="shared" si="205"/>
        <v>0</v>
      </c>
      <c r="G206" s="230"/>
      <c r="H206" s="43"/>
      <c r="I206" s="88">
        <f t="shared" si="206"/>
        <v>0</v>
      </c>
      <c r="J206" s="265">
        <v>0</v>
      </c>
      <c r="K206" s="43"/>
      <c r="L206" s="88">
        <f t="shared" si="207"/>
        <v>0</v>
      </c>
      <c r="M206" s="230"/>
      <c r="N206" s="43"/>
      <c r="O206" s="155">
        <f t="shared" si="208"/>
        <v>0</v>
      </c>
      <c r="P206" s="311"/>
      <c r="Q206" s="517"/>
      <c r="R206" s="405"/>
      <c r="S206" s="405"/>
    </row>
    <row r="207" spans="1:19" hidden="1" x14ac:dyDescent="0.25">
      <c r="A207" s="30">
        <v>5213</v>
      </c>
      <c r="B207" s="41" t="s">
        <v>201</v>
      </c>
      <c r="C207" s="190">
        <f t="shared" si="165"/>
        <v>0</v>
      </c>
      <c r="D207" s="265">
        <v>0</v>
      </c>
      <c r="E207" s="155"/>
      <c r="F207" s="311">
        <f t="shared" si="205"/>
        <v>0</v>
      </c>
      <c r="G207" s="230"/>
      <c r="H207" s="43"/>
      <c r="I207" s="88">
        <f t="shared" si="206"/>
        <v>0</v>
      </c>
      <c r="J207" s="265">
        <v>0</v>
      </c>
      <c r="K207" s="43"/>
      <c r="L207" s="88">
        <f t="shared" si="207"/>
        <v>0</v>
      </c>
      <c r="M207" s="230"/>
      <c r="N207" s="43"/>
      <c r="O207" s="155">
        <f t="shared" si="208"/>
        <v>0</v>
      </c>
      <c r="P207" s="311"/>
      <c r="Q207" s="517"/>
      <c r="R207" s="405"/>
      <c r="S207" s="405"/>
    </row>
    <row r="208" spans="1:19" hidden="1" x14ac:dyDescent="0.25">
      <c r="A208" s="30">
        <v>5214</v>
      </c>
      <c r="B208" s="41" t="s">
        <v>202</v>
      </c>
      <c r="C208" s="190">
        <f t="shared" si="165"/>
        <v>0</v>
      </c>
      <c r="D208" s="265">
        <v>0</v>
      </c>
      <c r="E208" s="155"/>
      <c r="F208" s="311">
        <f t="shared" si="205"/>
        <v>0</v>
      </c>
      <c r="G208" s="230"/>
      <c r="H208" s="43"/>
      <c r="I208" s="88">
        <f t="shared" si="206"/>
        <v>0</v>
      </c>
      <c r="J208" s="265">
        <v>0</v>
      </c>
      <c r="K208" s="43"/>
      <c r="L208" s="88">
        <f t="shared" si="207"/>
        <v>0</v>
      </c>
      <c r="M208" s="230"/>
      <c r="N208" s="43"/>
      <c r="O208" s="155">
        <f t="shared" si="208"/>
        <v>0</v>
      </c>
      <c r="P208" s="311"/>
      <c r="Q208" s="517"/>
      <c r="R208" s="405"/>
      <c r="S208" s="405"/>
    </row>
    <row r="209" spans="1:19" hidden="1" x14ac:dyDescent="0.25">
      <c r="A209" s="30">
        <v>5215</v>
      </c>
      <c r="B209" s="41" t="s">
        <v>203</v>
      </c>
      <c r="C209" s="190">
        <f t="shared" si="165"/>
        <v>0</v>
      </c>
      <c r="D209" s="265">
        <v>0</v>
      </c>
      <c r="E209" s="155"/>
      <c r="F209" s="311">
        <f t="shared" si="205"/>
        <v>0</v>
      </c>
      <c r="G209" s="230"/>
      <c r="H209" s="43"/>
      <c r="I209" s="88">
        <f t="shared" si="206"/>
        <v>0</v>
      </c>
      <c r="J209" s="265">
        <v>0</v>
      </c>
      <c r="K209" s="43"/>
      <c r="L209" s="88">
        <f t="shared" si="207"/>
        <v>0</v>
      </c>
      <c r="M209" s="230"/>
      <c r="N209" s="43"/>
      <c r="O209" s="155">
        <f t="shared" si="208"/>
        <v>0</v>
      </c>
      <c r="P209" s="311"/>
      <c r="Q209" s="517"/>
      <c r="R209" s="405"/>
      <c r="S209" s="405"/>
    </row>
    <row r="210" spans="1:19" hidden="1" x14ac:dyDescent="0.25">
      <c r="A210" s="30">
        <v>5216</v>
      </c>
      <c r="B210" s="41" t="s">
        <v>204</v>
      </c>
      <c r="C210" s="190">
        <f t="shared" si="165"/>
        <v>0</v>
      </c>
      <c r="D210" s="265">
        <v>0</v>
      </c>
      <c r="E210" s="155"/>
      <c r="F210" s="311">
        <f t="shared" si="205"/>
        <v>0</v>
      </c>
      <c r="G210" s="230"/>
      <c r="H210" s="43"/>
      <c r="I210" s="88">
        <f t="shared" si="206"/>
        <v>0</v>
      </c>
      <c r="J210" s="265">
        <v>0</v>
      </c>
      <c r="K210" s="43"/>
      <c r="L210" s="88">
        <f t="shared" si="207"/>
        <v>0</v>
      </c>
      <c r="M210" s="230"/>
      <c r="N210" s="43"/>
      <c r="O210" s="155">
        <f t="shared" si="208"/>
        <v>0</v>
      </c>
      <c r="P210" s="311"/>
      <c r="Q210" s="517"/>
      <c r="R210" s="405"/>
      <c r="S210" s="405"/>
    </row>
    <row r="211" spans="1:19" hidden="1" x14ac:dyDescent="0.25">
      <c r="A211" s="30">
        <v>5217</v>
      </c>
      <c r="B211" s="41" t="s">
        <v>205</v>
      </c>
      <c r="C211" s="190">
        <f t="shared" si="165"/>
        <v>0</v>
      </c>
      <c r="D211" s="265">
        <v>0</v>
      </c>
      <c r="E211" s="155"/>
      <c r="F211" s="311">
        <f t="shared" si="205"/>
        <v>0</v>
      </c>
      <c r="G211" s="230"/>
      <c r="H211" s="43"/>
      <c r="I211" s="88">
        <f t="shared" si="206"/>
        <v>0</v>
      </c>
      <c r="J211" s="265">
        <v>0</v>
      </c>
      <c r="K211" s="43"/>
      <c r="L211" s="88">
        <f t="shared" si="207"/>
        <v>0</v>
      </c>
      <c r="M211" s="230"/>
      <c r="N211" s="43"/>
      <c r="O211" s="155">
        <f t="shared" si="208"/>
        <v>0</v>
      </c>
      <c r="P211" s="311"/>
      <c r="Q211" s="517"/>
      <c r="R211" s="405"/>
      <c r="S211" s="405"/>
    </row>
    <row r="212" spans="1:19" hidden="1" x14ac:dyDescent="0.25">
      <c r="A212" s="30">
        <v>5218</v>
      </c>
      <c r="B212" s="41" t="s">
        <v>206</v>
      </c>
      <c r="C212" s="190">
        <f t="shared" si="165"/>
        <v>0</v>
      </c>
      <c r="D212" s="265">
        <v>0</v>
      </c>
      <c r="E212" s="155"/>
      <c r="F212" s="311">
        <f t="shared" si="205"/>
        <v>0</v>
      </c>
      <c r="G212" s="230"/>
      <c r="H212" s="43"/>
      <c r="I212" s="88">
        <f t="shared" si="206"/>
        <v>0</v>
      </c>
      <c r="J212" s="265">
        <v>0</v>
      </c>
      <c r="K212" s="43"/>
      <c r="L212" s="88">
        <f t="shared" si="207"/>
        <v>0</v>
      </c>
      <c r="M212" s="230"/>
      <c r="N212" s="43"/>
      <c r="O212" s="155">
        <f t="shared" si="208"/>
        <v>0</v>
      </c>
      <c r="P212" s="311"/>
      <c r="Q212" s="517"/>
      <c r="R212" s="405"/>
      <c r="S212" s="405"/>
    </row>
    <row r="213" spans="1:19" hidden="1" x14ac:dyDescent="0.25">
      <c r="A213" s="30">
        <v>5219</v>
      </c>
      <c r="B213" s="41" t="s">
        <v>207</v>
      </c>
      <c r="C213" s="190">
        <f t="shared" si="165"/>
        <v>0</v>
      </c>
      <c r="D213" s="265">
        <v>0</v>
      </c>
      <c r="E213" s="155"/>
      <c r="F213" s="311">
        <f t="shared" si="205"/>
        <v>0</v>
      </c>
      <c r="G213" s="230"/>
      <c r="H213" s="43"/>
      <c r="I213" s="88">
        <f t="shared" si="206"/>
        <v>0</v>
      </c>
      <c r="J213" s="265">
        <v>0</v>
      </c>
      <c r="K213" s="43"/>
      <c r="L213" s="88">
        <f t="shared" si="207"/>
        <v>0</v>
      </c>
      <c r="M213" s="230"/>
      <c r="N213" s="43"/>
      <c r="O213" s="155">
        <f t="shared" si="208"/>
        <v>0</v>
      </c>
      <c r="P213" s="311"/>
      <c r="Q213" s="517"/>
      <c r="R213" s="405"/>
      <c r="S213" s="405"/>
    </row>
    <row r="214" spans="1:19" ht="13.5" hidden="1" customHeight="1" x14ac:dyDescent="0.25">
      <c r="A214" s="72">
        <v>5220</v>
      </c>
      <c r="B214" s="41" t="s">
        <v>208</v>
      </c>
      <c r="C214" s="190">
        <f t="shared" si="165"/>
        <v>0</v>
      </c>
      <c r="D214" s="265">
        <v>0</v>
      </c>
      <c r="E214" s="155"/>
      <c r="F214" s="311">
        <f t="shared" si="205"/>
        <v>0</v>
      </c>
      <c r="G214" s="230"/>
      <c r="H214" s="43"/>
      <c r="I214" s="88">
        <f t="shared" si="206"/>
        <v>0</v>
      </c>
      <c r="J214" s="265">
        <v>0</v>
      </c>
      <c r="K214" s="43"/>
      <c r="L214" s="88">
        <f t="shared" si="207"/>
        <v>0</v>
      </c>
      <c r="M214" s="230"/>
      <c r="N214" s="43"/>
      <c r="O214" s="155">
        <f t="shared" si="208"/>
        <v>0</v>
      </c>
      <c r="P214" s="311"/>
      <c r="Q214" s="517"/>
      <c r="R214" s="405"/>
      <c r="S214" s="405"/>
    </row>
    <row r="215" spans="1:19" hidden="1" x14ac:dyDescent="0.25">
      <c r="A215" s="72">
        <v>5230</v>
      </c>
      <c r="B215" s="41" t="s">
        <v>209</v>
      </c>
      <c r="C215" s="190">
        <f t="shared" si="165"/>
        <v>0</v>
      </c>
      <c r="D215" s="129">
        <f>SUM(D216:D223)</f>
        <v>0</v>
      </c>
      <c r="E215" s="87">
        <f t="shared" ref="E215" si="209">SUM(E216:E223)</f>
        <v>0</v>
      </c>
      <c r="F215" s="312">
        <f>SUM(F216:F223)</f>
        <v>0</v>
      </c>
      <c r="G215" s="231">
        <f t="shared" ref="G215:N215" si="210">SUM(G216:G223)</f>
        <v>0</v>
      </c>
      <c r="H215" s="73">
        <f t="shared" si="210"/>
        <v>0</v>
      </c>
      <c r="I215" s="93">
        <f t="shared" si="210"/>
        <v>0</v>
      </c>
      <c r="J215" s="129">
        <f>SUM(J216:J223)</f>
        <v>0</v>
      </c>
      <c r="K215" s="73">
        <f t="shared" si="210"/>
        <v>0</v>
      </c>
      <c r="L215" s="93">
        <f t="shared" si="210"/>
        <v>0</v>
      </c>
      <c r="M215" s="231">
        <f t="shared" si="210"/>
        <v>0</v>
      </c>
      <c r="N215" s="73">
        <f t="shared" si="210"/>
        <v>0</v>
      </c>
      <c r="O215" s="87">
        <f>SUM(O216:O223)</f>
        <v>0</v>
      </c>
      <c r="P215" s="311"/>
      <c r="Q215" s="517"/>
      <c r="R215" s="405"/>
      <c r="S215" s="405"/>
    </row>
    <row r="216" spans="1:19" hidden="1" x14ac:dyDescent="0.25">
      <c r="A216" s="30">
        <v>5231</v>
      </c>
      <c r="B216" s="41" t="s">
        <v>210</v>
      </c>
      <c r="C216" s="190">
        <f t="shared" si="165"/>
        <v>0</v>
      </c>
      <c r="D216" s="265">
        <v>0</v>
      </c>
      <c r="E216" s="155"/>
      <c r="F216" s="311">
        <f t="shared" ref="F216:F225" si="211">D216+E216</f>
        <v>0</v>
      </c>
      <c r="G216" s="230"/>
      <c r="H216" s="43"/>
      <c r="I216" s="88">
        <f t="shared" ref="I216:I225" si="212">G216+H216</f>
        <v>0</v>
      </c>
      <c r="J216" s="265">
        <v>0</v>
      </c>
      <c r="K216" s="43"/>
      <c r="L216" s="88">
        <f t="shared" ref="L216:L225" si="213">J216+K216</f>
        <v>0</v>
      </c>
      <c r="M216" s="230"/>
      <c r="N216" s="43"/>
      <c r="O216" s="155">
        <f t="shared" ref="O216:O225" si="214">M216+N216</f>
        <v>0</v>
      </c>
      <c r="P216" s="311"/>
      <c r="Q216" s="517"/>
      <c r="R216" s="405"/>
      <c r="S216" s="405"/>
    </row>
    <row r="217" spans="1:19" hidden="1" x14ac:dyDescent="0.25">
      <c r="A217" s="30">
        <v>5232</v>
      </c>
      <c r="B217" s="41" t="s">
        <v>211</v>
      </c>
      <c r="C217" s="190">
        <f t="shared" si="165"/>
        <v>0</v>
      </c>
      <c r="D217" s="265">
        <v>0</v>
      </c>
      <c r="E217" s="155"/>
      <c r="F217" s="311">
        <f t="shared" si="211"/>
        <v>0</v>
      </c>
      <c r="G217" s="230"/>
      <c r="H217" s="43"/>
      <c r="I217" s="88">
        <f t="shared" si="212"/>
        <v>0</v>
      </c>
      <c r="J217" s="265">
        <v>0</v>
      </c>
      <c r="K217" s="43"/>
      <c r="L217" s="88">
        <f t="shared" si="213"/>
        <v>0</v>
      </c>
      <c r="M217" s="230"/>
      <c r="N217" s="43"/>
      <c r="O217" s="155">
        <f t="shared" si="214"/>
        <v>0</v>
      </c>
      <c r="P217" s="311"/>
      <c r="Q217" s="517"/>
      <c r="R217" s="405"/>
      <c r="S217" s="405"/>
    </row>
    <row r="218" spans="1:19" hidden="1" x14ac:dyDescent="0.25">
      <c r="A218" s="30">
        <v>5233</v>
      </c>
      <c r="B218" s="41" t="s">
        <v>212</v>
      </c>
      <c r="C218" s="190">
        <f t="shared" si="165"/>
        <v>0</v>
      </c>
      <c r="D218" s="265">
        <v>0</v>
      </c>
      <c r="E218" s="155"/>
      <c r="F218" s="311">
        <f t="shared" si="211"/>
        <v>0</v>
      </c>
      <c r="G218" s="230"/>
      <c r="H218" s="43"/>
      <c r="I218" s="88">
        <f t="shared" si="212"/>
        <v>0</v>
      </c>
      <c r="J218" s="265">
        <v>0</v>
      </c>
      <c r="K218" s="43"/>
      <c r="L218" s="88">
        <f t="shared" si="213"/>
        <v>0</v>
      </c>
      <c r="M218" s="230"/>
      <c r="N218" s="43"/>
      <c r="O218" s="155">
        <f t="shared" si="214"/>
        <v>0</v>
      </c>
      <c r="P218" s="311"/>
      <c r="Q218" s="517"/>
      <c r="R218" s="405"/>
      <c r="S218" s="405"/>
    </row>
    <row r="219" spans="1:19" ht="24" hidden="1" x14ac:dyDescent="0.25">
      <c r="A219" s="30">
        <v>5234</v>
      </c>
      <c r="B219" s="41" t="s">
        <v>213</v>
      </c>
      <c r="C219" s="190">
        <f t="shared" si="165"/>
        <v>0</v>
      </c>
      <c r="D219" s="265">
        <v>0</v>
      </c>
      <c r="E219" s="155"/>
      <c r="F219" s="311">
        <f t="shared" si="211"/>
        <v>0</v>
      </c>
      <c r="G219" s="230"/>
      <c r="H219" s="43"/>
      <c r="I219" s="88">
        <f t="shared" si="212"/>
        <v>0</v>
      </c>
      <c r="J219" s="265">
        <v>0</v>
      </c>
      <c r="K219" s="43"/>
      <c r="L219" s="88">
        <f t="shared" si="213"/>
        <v>0</v>
      </c>
      <c r="M219" s="230"/>
      <c r="N219" s="43"/>
      <c r="O219" s="155">
        <f t="shared" si="214"/>
        <v>0</v>
      </c>
      <c r="P219" s="311"/>
      <c r="Q219" s="517"/>
      <c r="R219" s="405"/>
      <c r="S219" s="405"/>
    </row>
    <row r="220" spans="1:19" ht="14.25" hidden="1" customHeight="1" x14ac:dyDescent="0.25">
      <c r="A220" s="30">
        <v>5236</v>
      </c>
      <c r="B220" s="41" t="s">
        <v>214</v>
      </c>
      <c r="C220" s="190">
        <f t="shared" si="165"/>
        <v>0</v>
      </c>
      <c r="D220" s="265">
        <v>0</v>
      </c>
      <c r="E220" s="155"/>
      <c r="F220" s="311">
        <f t="shared" si="211"/>
        <v>0</v>
      </c>
      <c r="G220" s="230"/>
      <c r="H220" s="43"/>
      <c r="I220" s="88">
        <f t="shared" si="212"/>
        <v>0</v>
      </c>
      <c r="J220" s="265">
        <v>0</v>
      </c>
      <c r="K220" s="43"/>
      <c r="L220" s="88">
        <f t="shared" si="213"/>
        <v>0</v>
      </c>
      <c r="M220" s="230"/>
      <c r="N220" s="43"/>
      <c r="O220" s="155">
        <f t="shared" si="214"/>
        <v>0</v>
      </c>
      <c r="P220" s="311"/>
      <c r="Q220" s="517"/>
      <c r="R220" s="405"/>
      <c r="S220" s="405"/>
    </row>
    <row r="221" spans="1:19" ht="14.25" hidden="1" customHeight="1" x14ac:dyDescent="0.25">
      <c r="A221" s="30">
        <v>5237</v>
      </c>
      <c r="B221" s="41" t="s">
        <v>215</v>
      </c>
      <c r="C221" s="190">
        <f t="shared" si="165"/>
        <v>0</v>
      </c>
      <c r="D221" s="265">
        <v>0</v>
      </c>
      <c r="E221" s="155"/>
      <c r="F221" s="311">
        <f t="shared" si="211"/>
        <v>0</v>
      </c>
      <c r="G221" s="230"/>
      <c r="H221" s="43"/>
      <c r="I221" s="88">
        <f t="shared" si="212"/>
        <v>0</v>
      </c>
      <c r="J221" s="265">
        <v>0</v>
      </c>
      <c r="K221" s="43"/>
      <c r="L221" s="88">
        <f t="shared" si="213"/>
        <v>0</v>
      </c>
      <c r="M221" s="230"/>
      <c r="N221" s="43"/>
      <c r="O221" s="155">
        <f t="shared" si="214"/>
        <v>0</v>
      </c>
      <c r="P221" s="311"/>
      <c r="Q221" s="517"/>
      <c r="R221" s="405"/>
      <c r="S221" s="405"/>
    </row>
    <row r="222" spans="1:19" ht="24" hidden="1" x14ac:dyDescent="0.25">
      <c r="A222" s="30">
        <v>5238</v>
      </c>
      <c r="B222" s="41" t="s">
        <v>216</v>
      </c>
      <c r="C222" s="190">
        <f t="shared" si="165"/>
        <v>0</v>
      </c>
      <c r="D222" s="265">
        <v>0</v>
      </c>
      <c r="E222" s="155"/>
      <c r="F222" s="311">
        <f t="shared" si="211"/>
        <v>0</v>
      </c>
      <c r="G222" s="230"/>
      <c r="H222" s="43"/>
      <c r="I222" s="88">
        <f t="shared" si="212"/>
        <v>0</v>
      </c>
      <c r="J222" s="265">
        <v>0</v>
      </c>
      <c r="K222" s="43"/>
      <c r="L222" s="88">
        <f t="shared" si="213"/>
        <v>0</v>
      </c>
      <c r="M222" s="230"/>
      <c r="N222" s="43"/>
      <c r="O222" s="155">
        <f t="shared" si="214"/>
        <v>0</v>
      </c>
      <c r="P222" s="311"/>
      <c r="Q222" s="517"/>
      <c r="R222" s="405"/>
      <c r="S222" s="405"/>
    </row>
    <row r="223" spans="1:19" ht="24" hidden="1" x14ac:dyDescent="0.25">
      <c r="A223" s="30">
        <v>5239</v>
      </c>
      <c r="B223" s="41" t="s">
        <v>217</v>
      </c>
      <c r="C223" s="190">
        <f t="shared" si="165"/>
        <v>0</v>
      </c>
      <c r="D223" s="265">
        <v>0</v>
      </c>
      <c r="E223" s="155"/>
      <c r="F223" s="311">
        <f t="shared" si="211"/>
        <v>0</v>
      </c>
      <c r="G223" s="230"/>
      <c r="H223" s="43"/>
      <c r="I223" s="88">
        <f t="shared" si="212"/>
        <v>0</v>
      </c>
      <c r="J223" s="265">
        <v>0</v>
      </c>
      <c r="K223" s="43"/>
      <c r="L223" s="88">
        <f t="shared" si="213"/>
        <v>0</v>
      </c>
      <c r="M223" s="230"/>
      <c r="N223" s="43"/>
      <c r="O223" s="155">
        <f t="shared" si="214"/>
        <v>0</v>
      </c>
      <c r="P223" s="311"/>
      <c r="Q223" s="517"/>
      <c r="R223" s="405"/>
      <c r="S223" s="405"/>
    </row>
    <row r="224" spans="1:19" ht="24" hidden="1" x14ac:dyDescent="0.25">
      <c r="A224" s="72">
        <v>5240</v>
      </c>
      <c r="B224" s="41" t="s">
        <v>218</v>
      </c>
      <c r="C224" s="190">
        <f t="shared" si="165"/>
        <v>0</v>
      </c>
      <c r="D224" s="265">
        <v>0</v>
      </c>
      <c r="E224" s="155"/>
      <c r="F224" s="311">
        <f t="shared" si="211"/>
        <v>0</v>
      </c>
      <c r="G224" s="230"/>
      <c r="H224" s="43"/>
      <c r="I224" s="88">
        <f t="shared" si="212"/>
        <v>0</v>
      </c>
      <c r="J224" s="265">
        <v>0</v>
      </c>
      <c r="K224" s="43"/>
      <c r="L224" s="88">
        <f t="shared" si="213"/>
        <v>0</v>
      </c>
      <c r="M224" s="230"/>
      <c r="N224" s="43"/>
      <c r="O224" s="155">
        <f t="shared" si="214"/>
        <v>0</v>
      </c>
      <c r="P224" s="311"/>
      <c r="Q224" s="517"/>
      <c r="R224" s="405"/>
      <c r="S224" s="405"/>
    </row>
    <row r="225" spans="1:19" hidden="1" x14ac:dyDescent="0.25">
      <c r="A225" s="72">
        <v>5250</v>
      </c>
      <c r="B225" s="41" t="s">
        <v>219</v>
      </c>
      <c r="C225" s="190">
        <f t="shared" si="165"/>
        <v>0</v>
      </c>
      <c r="D225" s="265">
        <v>0</v>
      </c>
      <c r="E225" s="155"/>
      <c r="F225" s="311">
        <f t="shared" si="211"/>
        <v>0</v>
      </c>
      <c r="G225" s="230"/>
      <c r="H225" s="43"/>
      <c r="I225" s="88">
        <f t="shared" si="212"/>
        <v>0</v>
      </c>
      <c r="J225" s="265">
        <v>0</v>
      </c>
      <c r="K225" s="43"/>
      <c r="L225" s="88">
        <f t="shared" si="213"/>
        <v>0</v>
      </c>
      <c r="M225" s="230"/>
      <c r="N225" s="43"/>
      <c r="O225" s="155">
        <f t="shared" si="214"/>
        <v>0</v>
      </c>
      <c r="P225" s="311"/>
      <c r="Q225" s="517"/>
      <c r="R225" s="405"/>
      <c r="S225" s="405"/>
    </row>
    <row r="226" spans="1:19" hidden="1" x14ac:dyDescent="0.25">
      <c r="A226" s="72">
        <v>5260</v>
      </c>
      <c r="B226" s="41" t="s">
        <v>220</v>
      </c>
      <c r="C226" s="190">
        <f t="shared" si="165"/>
        <v>0</v>
      </c>
      <c r="D226" s="129">
        <f>SUM(D227)</f>
        <v>0</v>
      </c>
      <c r="E226" s="87">
        <f t="shared" ref="E226" si="215">SUM(E227)</f>
        <v>0</v>
      </c>
      <c r="F226" s="312">
        <f>SUM(F227)</f>
        <v>0</v>
      </c>
      <c r="G226" s="231">
        <f t="shared" ref="G226:N226" si="216">SUM(G227)</f>
        <v>0</v>
      </c>
      <c r="H226" s="73">
        <f t="shared" si="216"/>
        <v>0</v>
      </c>
      <c r="I226" s="93">
        <f t="shared" si="216"/>
        <v>0</v>
      </c>
      <c r="J226" s="129">
        <f>SUM(J227)</f>
        <v>0</v>
      </c>
      <c r="K226" s="73">
        <f t="shared" si="216"/>
        <v>0</v>
      </c>
      <c r="L226" s="93">
        <f t="shared" si="216"/>
        <v>0</v>
      </c>
      <c r="M226" s="231">
        <f t="shared" si="216"/>
        <v>0</v>
      </c>
      <c r="N226" s="73">
        <f t="shared" si="216"/>
        <v>0</v>
      </c>
      <c r="O226" s="87">
        <f>SUM(O227)</f>
        <v>0</v>
      </c>
      <c r="P226" s="311"/>
      <c r="Q226" s="517"/>
      <c r="R226" s="405"/>
      <c r="S226" s="405"/>
    </row>
    <row r="227" spans="1:19" ht="24" hidden="1" x14ac:dyDescent="0.25">
      <c r="A227" s="30">
        <v>5269</v>
      </c>
      <c r="B227" s="41" t="s">
        <v>221</v>
      </c>
      <c r="C227" s="190">
        <f t="shared" si="165"/>
        <v>0</v>
      </c>
      <c r="D227" s="265">
        <v>0</v>
      </c>
      <c r="E227" s="155"/>
      <c r="F227" s="311">
        <f t="shared" ref="F227:F228" si="217">D227+E227</f>
        <v>0</v>
      </c>
      <c r="G227" s="230"/>
      <c r="H227" s="43"/>
      <c r="I227" s="88">
        <f t="shared" ref="I227:I228" si="218">G227+H227</f>
        <v>0</v>
      </c>
      <c r="J227" s="265">
        <v>0</v>
      </c>
      <c r="K227" s="43"/>
      <c r="L227" s="88">
        <f t="shared" ref="L227:L228" si="219">J227+K227</f>
        <v>0</v>
      </c>
      <c r="M227" s="230"/>
      <c r="N227" s="43"/>
      <c r="O227" s="155">
        <f t="shared" ref="O227:O228" si="220">M227+N227</f>
        <v>0</v>
      </c>
      <c r="P227" s="311"/>
      <c r="Q227" s="517"/>
      <c r="R227" s="405"/>
      <c r="S227" s="405"/>
    </row>
    <row r="228" spans="1:19" ht="24" hidden="1" x14ac:dyDescent="0.25">
      <c r="A228" s="70">
        <v>5270</v>
      </c>
      <c r="B228" s="55" t="s">
        <v>222</v>
      </c>
      <c r="C228" s="195">
        <f t="shared" si="165"/>
        <v>0</v>
      </c>
      <c r="D228" s="262">
        <v>0</v>
      </c>
      <c r="E228" s="156"/>
      <c r="F228" s="313">
        <f t="shared" si="217"/>
        <v>0</v>
      </c>
      <c r="G228" s="232"/>
      <c r="H228" s="74"/>
      <c r="I228" s="173">
        <f t="shared" si="218"/>
        <v>0</v>
      </c>
      <c r="J228" s="262">
        <v>0</v>
      </c>
      <c r="K228" s="74"/>
      <c r="L228" s="173">
        <f t="shared" si="219"/>
        <v>0</v>
      </c>
      <c r="M228" s="232"/>
      <c r="N228" s="74"/>
      <c r="O228" s="156">
        <f t="shared" si="220"/>
        <v>0</v>
      </c>
      <c r="P228" s="313"/>
      <c r="Q228" s="517"/>
      <c r="R228" s="405"/>
      <c r="S228" s="405"/>
    </row>
    <row r="229" spans="1:19" hidden="1" x14ac:dyDescent="0.25">
      <c r="A229" s="67">
        <v>6000</v>
      </c>
      <c r="B229" s="67" t="s">
        <v>223</v>
      </c>
      <c r="C229" s="200">
        <f t="shared" si="165"/>
        <v>0</v>
      </c>
      <c r="D229" s="134">
        <f>D230+D250+D258</f>
        <v>0</v>
      </c>
      <c r="E229" s="122">
        <f t="shared" ref="E229" si="221">E230+E250+E258</f>
        <v>0</v>
      </c>
      <c r="F229" s="307">
        <f>F230+F250+F258</f>
        <v>0</v>
      </c>
      <c r="G229" s="227">
        <f t="shared" ref="G229:N229" si="222">G230+G250+G258</f>
        <v>0</v>
      </c>
      <c r="H229" s="68">
        <f t="shared" si="222"/>
        <v>0</v>
      </c>
      <c r="I229" s="170">
        <f t="shared" si="222"/>
        <v>0</v>
      </c>
      <c r="J229" s="134">
        <f>J230+J250+J258</f>
        <v>0</v>
      </c>
      <c r="K229" s="68">
        <f t="shared" si="222"/>
        <v>0</v>
      </c>
      <c r="L229" s="170">
        <f t="shared" si="222"/>
        <v>0</v>
      </c>
      <c r="M229" s="227">
        <f t="shared" si="222"/>
        <v>0</v>
      </c>
      <c r="N229" s="68">
        <f t="shared" si="222"/>
        <v>0</v>
      </c>
      <c r="O229" s="122">
        <f>O230+O250+O258</f>
        <v>0</v>
      </c>
      <c r="P229" s="439"/>
      <c r="Q229" s="517"/>
      <c r="R229" s="405"/>
      <c r="S229" s="405"/>
    </row>
    <row r="230" spans="1:19" ht="14.25" hidden="1" customHeight="1" x14ac:dyDescent="0.25">
      <c r="A230" s="49">
        <v>6200</v>
      </c>
      <c r="B230" s="78" t="s">
        <v>224</v>
      </c>
      <c r="C230" s="202">
        <f t="shared" si="165"/>
        <v>0</v>
      </c>
      <c r="D230" s="135">
        <f>SUM(D231,D232,D234,D237,D243,D244,D245)</f>
        <v>0</v>
      </c>
      <c r="E230" s="121">
        <f t="shared" ref="E230" si="223">SUM(E231,E232,E234,E237,E243,E244,E245)</f>
        <v>0</v>
      </c>
      <c r="F230" s="308">
        <f>SUM(F231,F232,F234,F237,F243,F244,F245)</f>
        <v>0</v>
      </c>
      <c r="G230" s="236">
        <f t="shared" ref="G230:N230" si="224">SUM(G231,G232,G234,G237,G243,G244,G245)</f>
        <v>0</v>
      </c>
      <c r="H230" s="81">
        <f t="shared" si="224"/>
        <v>0</v>
      </c>
      <c r="I230" s="171">
        <f t="shared" si="224"/>
        <v>0</v>
      </c>
      <c r="J230" s="135">
        <f>SUM(J231,J232,J234,J237,J243,J244,J245)</f>
        <v>0</v>
      </c>
      <c r="K230" s="81">
        <f t="shared" si="224"/>
        <v>0</v>
      </c>
      <c r="L230" s="171">
        <f t="shared" si="224"/>
        <v>0</v>
      </c>
      <c r="M230" s="236">
        <f t="shared" si="224"/>
        <v>0</v>
      </c>
      <c r="N230" s="81">
        <f t="shared" si="224"/>
        <v>0</v>
      </c>
      <c r="O230" s="121">
        <f>SUM(O231,O232,O234,O237,O243,O244,O245)</f>
        <v>0</v>
      </c>
      <c r="P230" s="440"/>
      <c r="Q230" s="517"/>
      <c r="R230" s="405"/>
      <c r="S230" s="405"/>
    </row>
    <row r="231" spans="1:19" ht="24" hidden="1" x14ac:dyDescent="0.25">
      <c r="A231" s="874">
        <v>6220</v>
      </c>
      <c r="B231" s="38" t="s">
        <v>225</v>
      </c>
      <c r="C231" s="189">
        <f t="shared" si="165"/>
        <v>0</v>
      </c>
      <c r="D231" s="264">
        <v>0</v>
      </c>
      <c r="E231" s="154"/>
      <c r="F231" s="310">
        <f>D231+E231</f>
        <v>0</v>
      </c>
      <c r="G231" s="220"/>
      <c r="H231" s="40"/>
      <c r="I231" s="89">
        <f>G231+H231</f>
        <v>0</v>
      </c>
      <c r="J231" s="264">
        <v>0</v>
      </c>
      <c r="K231" s="40"/>
      <c r="L231" s="89">
        <f>J231+K231</f>
        <v>0</v>
      </c>
      <c r="M231" s="220"/>
      <c r="N231" s="40"/>
      <c r="O231" s="154">
        <f>M231+N231</f>
        <v>0</v>
      </c>
      <c r="P231" s="310"/>
      <c r="Q231" s="517"/>
      <c r="R231" s="405"/>
      <c r="S231" s="405"/>
    </row>
    <row r="232" spans="1:19" hidden="1" x14ac:dyDescent="0.25">
      <c r="A232" s="72">
        <v>6230</v>
      </c>
      <c r="B232" s="41" t="s">
        <v>226</v>
      </c>
      <c r="C232" s="190">
        <f t="shared" si="165"/>
        <v>0</v>
      </c>
      <c r="D232" s="129">
        <f>SUM(D233)</f>
        <v>0</v>
      </c>
      <c r="E232" s="87">
        <f t="shared" ref="E232:O232" si="225">SUM(E233)</f>
        <v>0</v>
      </c>
      <c r="F232" s="312">
        <f t="shared" si="225"/>
        <v>0</v>
      </c>
      <c r="G232" s="231">
        <f t="shared" si="225"/>
        <v>0</v>
      </c>
      <c r="H232" s="73">
        <f t="shared" si="225"/>
        <v>0</v>
      </c>
      <c r="I232" s="93">
        <f t="shared" si="225"/>
        <v>0</v>
      </c>
      <c r="J232" s="129">
        <f>SUM(J233)</f>
        <v>0</v>
      </c>
      <c r="K232" s="73">
        <f t="shared" si="225"/>
        <v>0</v>
      </c>
      <c r="L232" s="93">
        <f t="shared" si="225"/>
        <v>0</v>
      </c>
      <c r="M232" s="231">
        <f t="shared" si="225"/>
        <v>0</v>
      </c>
      <c r="N232" s="73">
        <f t="shared" si="225"/>
        <v>0</v>
      </c>
      <c r="O232" s="87">
        <f t="shared" si="225"/>
        <v>0</v>
      </c>
      <c r="P232" s="311"/>
      <c r="Q232" s="517"/>
      <c r="R232" s="405"/>
      <c r="S232" s="405"/>
    </row>
    <row r="233" spans="1:19" hidden="1" x14ac:dyDescent="0.25">
      <c r="A233" s="30">
        <v>6239</v>
      </c>
      <c r="B233" s="38" t="s">
        <v>227</v>
      </c>
      <c r="C233" s="190">
        <f t="shared" si="165"/>
        <v>0</v>
      </c>
      <c r="D233" s="264">
        <v>0</v>
      </c>
      <c r="E233" s="154"/>
      <c r="F233" s="310">
        <f>D233+E233</f>
        <v>0</v>
      </c>
      <c r="G233" s="220"/>
      <c r="H233" s="40"/>
      <c r="I233" s="89">
        <f>G233+H233</f>
        <v>0</v>
      </c>
      <c r="J233" s="264">
        <v>0</v>
      </c>
      <c r="K233" s="40"/>
      <c r="L233" s="89">
        <f>J233+K233</f>
        <v>0</v>
      </c>
      <c r="M233" s="220"/>
      <c r="N233" s="40"/>
      <c r="O233" s="154">
        <f>M233+N233</f>
        <v>0</v>
      </c>
      <c r="P233" s="310"/>
      <c r="Q233" s="517"/>
      <c r="R233" s="405"/>
      <c r="S233" s="405"/>
    </row>
    <row r="234" spans="1:19" ht="24" hidden="1" x14ac:dyDescent="0.25">
      <c r="A234" s="72">
        <v>6240</v>
      </c>
      <c r="B234" s="41" t="s">
        <v>228</v>
      </c>
      <c r="C234" s="190">
        <f t="shared" si="165"/>
        <v>0</v>
      </c>
      <c r="D234" s="129">
        <f>SUM(D235:D236)</f>
        <v>0</v>
      </c>
      <c r="E234" s="87">
        <f t="shared" ref="E234" si="226">SUM(E235:E236)</f>
        <v>0</v>
      </c>
      <c r="F234" s="312">
        <f>SUM(F235:F236)</f>
        <v>0</v>
      </c>
      <c r="G234" s="231">
        <f t="shared" ref="G234:N234" si="227">SUM(G235:G236)</f>
        <v>0</v>
      </c>
      <c r="H234" s="73">
        <f t="shared" si="227"/>
        <v>0</v>
      </c>
      <c r="I234" s="93">
        <f t="shared" si="227"/>
        <v>0</v>
      </c>
      <c r="J234" s="129">
        <f>SUM(J235:J236)</f>
        <v>0</v>
      </c>
      <c r="K234" s="73">
        <f t="shared" si="227"/>
        <v>0</v>
      </c>
      <c r="L234" s="93">
        <f t="shared" si="227"/>
        <v>0</v>
      </c>
      <c r="M234" s="231">
        <f t="shared" si="227"/>
        <v>0</v>
      </c>
      <c r="N234" s="73">
        <f t="shared" si="227"/>
        <v>0</v>
      </c>
      <c r="O234" s="87">
        <f>SUM(O235:O236)</f>
        <v>0</v>
      </c>
      <c r="P234" s="311"/>
      <c r="Q234" s="517"/>
      <c r="R234" s="405"/>
      <c r="S234" s="405"/>
    </row>
    <row r="235" spans="1:19" hidden="1" x14ac:dyDescent="0.25">
      <c r="A235" s="30">
        <v>6241</v>
      </c>
      <c r="B235" s="41" t="s">
        <v>229</v>
      </c>
      <c r="C235" s="190">
        <f t="shared" si="165"/>
        <v>0</v>
      </c>
      <c r="D235" s="265">
        <v>0</v>
      </c>
      <c r="E235" s="155"/>
      <c r="F235" s="311">
        <f t="shared" ref="F235:F236" si="228">D235+E235</f>
        <v>0</v>
      </c>
      <c r="G235" s="230"/>
      <c r="H235" s="43"/>
      <c r="I235" s="88">
        <f t="shared" ref="I235:I236" si="229">G235+H235</f>
        <v>0</v>
      </c>
      <c r="J235" s="265">
        <v>0</v>
      </c>
      <c r="K235" s="43"/>
      <c r="L235" s="88">
        <f t="shared" ref="L235:L236" si="230">J235+K235</f>
        <v>0</v>
      </c>
      <c r="M235" s="230"/>
      <c r="N235" s="43"/>
      <c r="O235" s="155">
        <f t="shared" ref="O235:O236" si="231">M235+N235</f>
        <v>0</v>
      </c>
      <c r="P235" s="311"/>
      <c r="Q235" s="517"/>
      <c r="R235" s="405"/>
      <c r="S235" s="405"/>
    </row>
    <row r="236" spans="1:19" hidden="1" x14ac:dyDescent="0.25">
      <c r="A236" s="30">
        <v>6242</v>
      </c>
      <c r="B236" s="41" t="s">
        <v>230</v>
      </c>
      <c r="C236" s="190">
        <f t="shared" si="165"/>
        <v>0</v>
      </c>
      <c r="D236" s="265">
        <v>0</v>
      </c>
      <c r="E236" s="155"/>
      <c r="F236" s="311">
        <f t="shared" si="228"/>
        <v>0</v>
      </c>
      <c r="G236" s="230"/>
      <c r="H236" s="43"/>
      <c r="I236" s="88">
        <f t="shared" si="229"/>
        <v>0</v>
      </c>
      <c r="J236" s="265">
        <v>0</v>
      </c>
      <c r="K236" s="43"/>
      <c r="L236" s="88">
        <f t="shared" si="230"/>
        <v>0</v>
      </c>
      <c r="M236" s="230"/>
      <c r="N236" s="43"/>
      <c r="O236" s="155">
        <f t="shared" si="231"/>
        <v>0</v>
      </c>
      <c r="P236" s="311"/>
      <c r="Q236" s="517"/>
      <c r="R236" s="405"/>
      <c r="S236" s="405"/>
    </row>
    <row r="237" spans="1:19" ht="25.5" hidden="1" customHeight="1" x14ac:dyDescent="0.25">
      <c r="A237" s="72">
        <v>6250</v>
      </c>
      <c r="B237" s="41" t="s">
        <v>231</v>
      </c>
      <c r="C237" s="190">
        <f t="shared" si="165"/>
        <v>0</v>
      </c>
      <c r="D237" s="129">
        <f>SUM(D238:D242)</f>
        <v>0</v>
      </c>
      <c r="E237" s="87">
        <f t="shared" ref="E237" si="232">SUM(E238:E242)</f>
        <v>0</v>
      </c>
      <c r="F237" s="312">
        <f>SUM(F238:F242)</f>
        <v>0</v>
      </c>
      <c r="G237" s="231">
        <f t="shared" ref="G237:N237" si="233">SUM(G238:G242)</f>
        <v>0</v>
      </c>
      <c r="H237" s="73">
        <f t="shared" si="233"/>
        <v>0</v>
      </c>
      <c r="I237" s="93">
        <f t="shared" si="233"/>
        <v>0</v>
      </c>
      <c r="J237" s="129">
        <f>SUM(J238:J242)</f>
        <v>0</v>
      </c>
      <c r="K237" s="73">
        <f t="shared" si="233"/>
        <v>0</v>
      </c>
      <c r="L237" s="93">
        <f t="shared" si="233"/>
        <v>0</v>
      </c>
      <c r="M237" s="231">
        <f t="shared" si="233"/>
        <v>0</v>
      </c>
      <c r="N237" s="73">
        <f t="shared" si="233"/>
        <v>0</v>
      </c>
      <c r="O237" s="87">
        <f>SUM(O238:O242)</f>
        <v>0</v>
      </c>
      <c r="P237" s="311"/>
      <c r="Q237" s="517"/>
      <c r="R237" s="405"/>
      <c r="S237" s="405"/>
    </row>
    <row r="238" spans="1:19" ht="14.25" hidden="1" customHeight="1" x14ac:dyDescent="0.25">
      <c r="A238" s="30">
        <v>6252</v>
      </c>
      <c r="B238" s="41" t="s">
        <v>232</v>
      </c>
      <c r="C238" s="190">
        <f t="shared" si="165"/>
        <v>0</v>
      </c>
      <c r="D238" s="265">
        <v>0</v>
      </c>
      <c r="E238" s="155"/>
      <c r="F238" s="311">
        <f t="shared" ref="F238:F244" si="234">D238+E238</f>
        <v>0</v>
      </c>
      <c r="G238" s="230"/>
      <c r="H238" s="43"/>
      <c r="I238" s="88">
        <f t="shared" ref="I238:I244" si="235">G238+H238</f>
        <v>0</v>
      </c>
      <c r="J238" s="265">
        <v>0</v>
      </c>
      <c r="K238" s="43"/>
      <c r="L238" s="88">
        <f t="shared" ref="L238:L244" si="236">J238+K238</f>
        <v>0</v>
      </c>
      <c r="M238" s="230"/>
      <c r="N238" s="43"/>
      <c r="O238" s="155">
        <f t="shared" ref="O238:O244" si="237">M238+N238</f>
        <v>0</v>
      </c>
      <c r="P238" s="311"/>
      <c r="Q238" s="517"/>
      <c r="R238" s="405"/>
      <c r="S238" s="405"/>
    </row>
    <row r="239" spans="1:19" ht="14.25" hidden="1" customHeight="1" x14ac:dyDescent="0.25">
      <c r="A239" s="30">
        <v>6253</v>
      </c>
      <c r="B239" s="41" t="s">
        <v>233</v>
      </c>
      <c r="C239" s="190">
        <f t="shared" si="165"/>
        <v>0</v>
      </c>
      <c r="D239" s="265">
        <v>0</v>
      </c>
      <c r="E239" s="155"/>
      <c r="F239" s="311">
        <f t="shared" si="234"/>
        <v>0</v>
      </c>
      <c r="G239" s="230"/>
      <c r="H239" s="43"/>
      <c r="I239" s="88">
        <f t="shared" si="235"/>
        <v>0</v>
      </c>
      <c r="J239" s="265">
        <v>0</v>
      </c>
      <c r="K239" s="43"/>
      <c r="L239" s="88">
        <f t="shared" si="236"/>
        <v>0</v>
      </c>
      <c r="M239" s="230"/>
      <c r="N239" s="43"/>
      <c r="O239" s="155">
        <f t="shared" si="237"/>
        <v>0</v>
      </c>
      <c r="P239" s="311"/>
      <c r="Q239" s="517"/>
      <c r="R239" s="405"/>
      <c r="S239" s="405"/>
    </row>
    <row r="240" spans="1:19" ht="24" hidden="1" x14ac:dyDescent="0.25">
      <c r="A240" s="30">
        <v>6254</v>
      </c>
      <c r="B240" s="41" t="s">
        <v>234</v>
      </c>
      <c r="C240" s="190">
        <f t="shared" si="165"/>
        <v>0</v>
      </c>
      <c r="D240" s="265">
        <v>0</v>
      </c>
      <c r="E240" s="155"/>
      <c r="F240" s="311">
        <f t="shared" si="234"/>
        <v>0</v>
      </c>
      <c r="G240" s="230"/>
      <c r="H240" s="43"/>
      <c r="I240" s="88">
        <f t="shared" si="235"/>
        <v>0</v>
      </c>
      <c r="J240" s="265">
        <v>0</v>
      </c>
      <c r="K240" s="43"/>
      <c r="L240" s="88">
        <f t="shared" si="236"/>
        <v>0</v>
      </c>
      <c r="M240" s="230"/>
      <c r="N240" s="43"/>
      <c r="O240" s="155">
        <f t="shared" si="237"/>
        <v>0</v>
      </c>
      <c r="P240" s="311"/>
      <c r="Q240" s="517"/>
      <c r="R240" s="405"/>
      <c r="S240" s="405"/>
    </row>
    <row r="241" spans="1:19" ht="24" hidden="1" x14ac:dyDescent="0.25">
      <c r="A241" s="30">
        <v>6255</v>
      </c>
      <c r="B241" s="41" t="s">
        <v>235</v>
      </c>
      <c r="C241" s="190">
        <f t="shared" ref="C241:C295" si="238">SUM(F241,I241,L241,O241)</f>
        <v>0</v>
      </c>
      <c r="D241" s="265">
        <v>0</v>
      </c>
      <c r="E241" s="155"/>
      <c r="F241" s="311">
        <f t="shared" si="234"/>
        <v>0</v>
      </c>
      <c r="G241" s="230"/>
      <c r="H241" s="43"/>
      <c r="I241" s="88">
        <f t="shared" si="235"/>
        <v>0</v>
      </c>
      <c r="J241" s="265">
        <v>0</v>
      </c>
      <c r="K241" s="43"/>
      <c r="L241" s="88">
        <f t="shared" si="236"/>
        <v>0</v>
      </c>
      <c r="M241" s="230"/>
      <c r="N241" s="43"/>
      <c r="O241" s="155">
        <f t="shared" si="237"/>
        <v>0</v>
      </c>
      <c r="P241" s="311"/>
      <c r="Q241" s="517"/>
      <c r="R241" s="405"/>
      <c r="S241" s="405"/>
    </row>
    <row r="242" spans="1:19" hidden="1" x14ac:dyDescent="0.25">
      <c r="A242" s="30">
        <v>6259</v>
      </c>
      <c r="B242" s="41" t="s">
        <v>236</v>
      </c>
      <c r="C242" s="190">
        <f t="shared" si="238"/>
        <v>0</v>
      </c>
      <c r="D242" s="265">
        <v>0</v>
      </c>
      <c r="E242" s="155"/>
      <c r="F242" s="311">
        <f t="shared" si="234"/>
        <v>0</v>
      </c>
      <c r="G242" s="230"/>
      <c r="H242" s="43"/>
      <c r="I242" s="88">
        <f t="shared" si="235"/>
        <v>0</v>
      </c>
      <c r="J242" s="265">
        <v>0</v>
      </c>
      <c r="K242" s="43"/>
      <c r="L242" s="88">
        <f t="shared" si="236"/>
        <v>0</v>
      </c>
      <c r="M242" s="230"/>
      <c r="N242" s="43"/>
      <c r="O242" s="155">
        <f t="shared" si="237"/>
        <v>0</v>
      </c>
      <c r="P242" s="311"/>
      <c r="Q242" s="517"/>
      <c r="R242" s="405"/>
      <c r="S242" s="405"/>
    </row>
    <row r="243" spans="1:19" ht="24" hidden="1" x14ac:dyDescent="0.25">
      <c r="A243" s="72">
        <v>6260</v>
      </c>
      <c r="B243" s="41" t="s">
        <v>237</v>
      </c>
      <c r="C243" s="190">
        <f t="shared" si="238"/>
        <v>0</v>
      </c>
      <c r="D243" s="265">
        <v>0</v>
      </c>
      <c r="E243" s="155"/>
      <c r="F243" s="311">
        <f t="shared" si="234"/>
        <v>0</v>
      </c>
      <c r="G243" s="230"/>
      <c r="H243" s="43"/>
      <c r="I243" s="88">
        <f t="shared" si="235"/>
        <v>0</v>
      </c>
      <c r="J243" s="265">
        <v>0</v>
      </c>
      <c r="K243" s="43"/>
      <c r="L243" s="88">
        <f t="shared" si="236"/>
        <v>0</v>
      </c>
      <c r="M243" s="230"/>
      <c r="N243" s="43"/>
      <c r="O243" s="155">
        <f t="shared" si="237"/>
        <v>0</v>
      </c>
      <c r="P243" s="311"/>
      <c r="Q243" s="517"/>
      <c r="R243" s="405"/>
      <c r="S243" s="405"/>
    </row>
    <row r="244" spans="1:19" hidden="1" x14ac:dyDescent="0.25">
      <c r="A244" s="72">
        <v>6270</v>
      </c>
      <c r="B244" s="41" t="s">
        <v>238</v>
      </c>
      <c r="C244" s="190">
        <f t="shared" si="238"/>
        <v>0</v>
      </c>
      <c r="D244" s="265">
        <v>0</v>
      </c>
      <c r="E244" s="155"/>
      <c r="F244" s="311">
        <f t="shared" si="234"/>
        <v>0</v>
      </c>
      <c r="G244" s="230"/>
      <c r="H244" s="43"/>
      <c r="I244" s="88">
        <f t="shared" si="235"/>
        <v>0</v>
      </c>
      <c r="J244" s="265">
        <v>0</v>
      </c>
      <c r="K244" s="43"/>
      <c r="L244" s="88">
        <f t="shared" si="236"/>
        <v>0</v>
      </c>
      <c r="M244" s="230"/>
      <c r="N244" s="43"/>
      <c r="O244" s="155">
        <f t="shared" si="237"/>
        <v>0</v>
      </c>
      <c r="P244" s="311"/>
      <c r="Q244" s="517"/>
      <c r="R244" s="405"/>
      <c r="S244" s="405"/>
    </row>
    <row r="245" spans="1:19" hidden="1" x14ac:dyDescent="0.25">
      <c r="A245" s="874">
        <v>6290</v>
      </c>
      <c r="B245" s="38" t="s">
        <v>239</v>
      </c>
      <c r="C245" s="201">
        <f t="shared" si="238"/>
        <v>0</v>
      </c>
      <c r="D245" s="128">
        <f>SUM(D246:D249)</f>
        <v>0</v>
      </c>
      <c r="E245" s="86">
        <f t="shared" ref="E245" si="239">SUM(E246:E249)</f>
        <v>0</v>
      </c>
      <c r="F245" s="315">
        <f>SUM(F246:F249)</f>
        <v>0</v>
      </c>
      <c r="G245" s="233">
        <f t="shared" ref="G245:O245" si="240">SUM(G246:G249)</f>
        <v>0</v>
      </c>
      <c r="H245" s="75">
        <f t="shared" si="240"/>
        <v>0</v>
      </c>
      <c r="I245" s="175">
        <f t="shared" si="240"/>
        <v>0</v>
      </c>
      <c r="J245" s="128">
        <f>SUM(J246:J249)</f>
        <v>0</v>
      </c>
      <c r="K245" s="75">
        <f t="shared" si="240"/>
        <v>0</v>
      </c>
      <c r="L245" s="175">
        <f t="shared" si="240"/>
        <v>0</v>
      </c>
      <c r="M245" s="233">
        <f t="shared" si="240"/>
        <v>0</v>
      </c>
      <c r="N245" s="75">
        <f t="shared" si="240"/>
        <v>0</v>
      </c>
      <c r="O245" s="86">
        <f t="shared" si="240"/>
        <v>0</v>
      </c>
      <c r="P245" s="320"/>
      <c r="Q245" s="517"/>
      <c r="R245" s="405"/>
      <c r="S245" s="405"/>
    </row>
    <row r="246" spans="1:19" hidden="1" x14ac:dyDescent="0.25">
      <c r="A246" s="30">
        <v>6291</v>
      </c>
      <c r="B246" s="41" t="s">
        <v>240</v>
      </c>
      <c r="C246" s="190">
        <f t="shared" si="238"/>
        <v>0</v>
      </c>
      <c r="D246" s="265">
        <v>0</v>
      </c>
      <c r="E246" s="155"/>
      <c r="F246" s="311">
        <f t="shared" ref="F246:F249" si="241">D246+E246</f>
        <v>0</v>
      </c>
      <c r="G246" s="230"/>
      <c r="H246" s="43"/>
      <c r="I246" s="88">
        <f t="shared" ref="I246:I249" si="242">G246+H246</f>
        <v>0</v>
      </c>
      <c r="J246" s="265">
        <v>0</v>
      </c>
      <c r="K246" s="43"/>
      <c r="L246" s="88">
        <f t="shared" ref="L246:L249" si="243">J246+K246</f>
        <v>0</v>
      </c>
      <c r="M246" s="230"/>
      <c r="N246" s="43"/>
      <c r="O246" s="155">
        <f t="shared" ref="O246:O249" si="244">M246+N246</f>
        <v>0</v>
      </c>
      <c r="P246" s="311"/>
      <c r="Q246" s="517"/>
      <c r="R246" s="405"/>
      <c r="S246" s="405"/>
    </row>
    <row r="247" spans="1:19" hidden="1" x14ac:dyDescent="0.25">
      <c r="A247" s="30">
        <v>6292</v>
      </c>
      <c r="B247" s="41" t="s">
        <v>241</v>
      </c>
      <c r="C247" s="190">
        <f t="shared" si="238"/>
        <v>0</v>
      </c>
      <c r="D247" s="265">
        <v>0</v>
      </c>
      <c r="E247" s="155"/>
      <c r="F247" s="311">
        <f t="shared" si="241"/>
        <v>0</v>
      </c>
      <c r="G247" s="230"/>
      <c r="H247" s="43"/>
      <c r="I247" s="88">
        <f t="shared" si="242"/>
        <v>0</v>
      </c>
      <c r="J247" s="265">
        <v>0</v>
      </c>
      <c r="K247" s="43"/>
      <c r="L247" s="88">
        <f t="shared" si="243"/>
        <v>0</v>
      </c>
      <c r="M247" s="230"/>
      <c r="N247" s="43"/>
      <c r="O247" s="155">
        <f t="shared" si="244"/>
        <v>0</v>
      </c>
      <c r="P247" s="311"/>
      <c r="Q247" s="517"/>
      <c r="R247" s="405"/>
      <c r="S247" s="405"/>
    </row>
    <row r="248" spans="1:19" ht="72" hidden="1" x14ac:dyDescent="0.25">
      <c r="A248" s="30">
        <v>6296</v>
      </c>
      <c r="B248" s="41" t="s">
        <v>242</v>
      </c>
      <c r="C248" s="190">
        <f t="shared" si="238"/>
        <v>0</v>
      </c>
      <c r="D248" s="265">
        <v>0</v>
      </c>
      <c r="E248" s="155"/>
      <c r="F248" s="311">
        <f t="shared" si="241"/>
        <v>0</v>
      </c>
      <c r="G248" s="230"/>
      <c r="H248" s="43"/>
      <c r="I248" s="88">
        <f t="shared" si="242"/>
        <v>0</v>
      </c>
      <c r="J248" s="265">
        <v>0</v>
      </c>
      <c r="K248" s="43"/>
      <c r="L248" s="88">
        <f t="shared" si="243"/>
        <v>0</v>
      </c>
      <c r="M248" s="230"/>
      <c r="N248" s="43"/>
      <c r="O248" s="155">
        <f t="shared" si="244"/>
        <v>0</v>
      </c>
      <c r="P248" s="311"/>
      <c r="Q248" s="517"/>
      <c r="R248" s="405"/>
      <c r="S248" s="405"/>
    </row>
    <row r="249" spans="1:19" ht="39.75" hidden="1" customHeight="1" x14ac:dyDescent="0.25">
      <c r="A249" s="30">
        <v>6299</v>
      </c>
      <c r="B249" s="41" t="s">
        <v>243</v>
      </c>
      <c r="C249" s="190">
        <f t="shared" si="238"/>
        <v>0</v>
      </c>
      <c r="D249" s="265">
        <v>0</v>
      </c>
      <c r="E249" s="155"/>
      <c r="F249" s="311">
        <f t="shared" si="241"/>
        <v>0</v>
      </c>
      <c r="G249" s="230"/>
      <c r="H249" s="43"/>
      <c r="I249" s="88">
        <f t="shared" si="242"/>
        <v>0</v>
      </c>
      <c r="J249" s="265">
        <v>0</v>
      </c>
      <c r="K249" s="43"/>
      <c r="L249" s="88">
        <f t="shared" si="243"/>
        <v>0</v>
      </c>
      <c r="M249" s="230"/>
      <c r="N249" s="43"/>
      <c r="O249" s="155">
        <f t="shared" si="244"/>
        <v>0</v>
      </c>
      <c r="P249" s="311"/>
      <c r="Q249" s="517"/>
      <c r="R249" s="405"/>
      <c r="S249" s="405"/>
    </row>
    <row r="250" spans="1:19" hidden="1" x14ac:dyDescent="0.25">
      <c r="A250" s="34">
        <v>6300</v>
      </c>
      <c r="B250" s="69" t="s">
        <v>244</v>
      </c>
      <c r="C250" s="188">
        <f t="shared" si="238"/>
        <v>0</v>
      </c>
      <c r="D250" s="127">
        <f>SUM(D251,D256,D257)</f>
        <v>0</v>
      </c>
      <c r="E250" s="120">
        <f t="shared" ref="E250" si="245">SUM(E251,E256,E257)</f>
        <v>0</v>
      </c>
      <c r="F250" s="314">
        <f>SUM(F251,F256,F257)</f>
        <v>0</v>
      </c>
      <c r="G250" s="228">
        <f t="shared" ref="G250:O250" si="246">SUM(G251,G256,G257)</f>
        <v>0</v>
      </c>
      <c r="H250" s="36">
        <f t="shared" si="246"/>
        <v>0</v>
      </c>
      <c r="I250" s="174">
        <f t="shared" si="246"/>
        <v>0</v>
      </c>
      <c r="J250" s="127">
        <f>SUM(J251,J256,J257)</f>
        <v>0</v>
      </c>
      <c r="K250" s="36">
        <f t="shared" si="246"/>
        <v>0</v>
      </c>
      <c r="L250" s="174">
        <f t="shared" si="246"/>
        <v>0</v>
      </c>
      <c r="M250" s="228">
        <f t="shared" si="246"/>
        <v>0</v>
      </c>
      <c r="N250" s="36">
        <f t="shared" si="246"/>
        <v>0</v>
      </c>
      <c r="O250" s="120">
        <f t="shared" si="246"/>
        <v>0</v>
      </c>
      <c r="P250" s="441"/>
      <c r="Q250" s="517"/>
      <c r="R250" s="405"/>
      <c r="S250" s="405"/>
    </row>
    <row r="251" spans="1:19" ht="24" hidden="1" x14ac:dyDescent="0.25">
      <c r="A251" s="874">
        <v>6320</v>
      </c>
      <c r="B251" s="38" t="s">
        <v>245</v>
      </c>
      <c r="C251" s="201">
        <f t="shared" si="238"/>
        <v>0</v>
      </c>
      <c r="D251" s="128">
        <f>SUM(D252:D255)</f>
        <v>0</v>
      </c>
      <c r="E251" s="86">
        <f t="shared" ref="E251" si="247">SUM(E252:E255)</f>
        <v>0</v>
      </c>
      <c r="F251" s="315">
        <f>SUM(F252:F255)</f>
        <v>0</v>
      </c>
      <c r="G251" s="233">
        <f t="shared" ref="G251:O251" si="248">SUM(G252:G255)</f>
        <v>0</v>
      </c>
      <c r="H251" s="75">
        <f t="shared" si="248"/>
        <v>0</v>
      </c>
      <c r="I251" s="175">
        <f t="shared" si="248"/>
        <v>0</v>
      </c>
      <c r="J251" s="128">
        <f>SUM(J252:J255)</f>
        <v>0</v>
      </c>
      <c r="K251" s="75">
        <f t="shared" si="248"/>
        <v>0</v>
      </c>
      <c r="L251" s="175">
        <f t="shared" si="248"/>
        <v>0</v>
      </c>
      <c r="M251" s="233">
        <f t="shared" si="248"/>
        <v>0</v>
      </c>
      <c r="N251" s="75">
        <f t="shared" si="248"/>
        <v>0</v>
      </c>
      <c r="O251" s="86">
        <f t="shared" si="248"/>
        <v>0</v>
      </c>
      <c r="P251" s="310"/>
      <c r="Q251" s="517"/>
      <c r="R251" s="405"/>
      <c r="S251" s="405"/>
    </row>
    <row r="252" spans="1:19" hidden="1" x14ac:dyDescent="0.25">
      <c r="A252" s="30">
        <v>6322</v>
      </c>
      <c r="B252" s="41" t="s">
        <v>246</v>
      </c>
      <c r="C252" s="190">
        <f t="shared" si="238"/>
        <v>0</v>
      </c>
      <c r="D252" s="265">
        <v>0</v>
      </c>
      <c r="E252" s="155"/>
      <c r="F252" s="311">
        <f t="shared" ref="F252:F257" si="249">D252+E252</f>
        <v>0</v>
      </c>
      <c r="G252" s="230"/>
      <c r="H252" s="43"/>
      <c r="I252" s="88">
        <f t="shared" ref="I252:I257" si="250">G252+H252</f>
        <v>0</v>
      </c>
      <c r="J252" s="265">
        <v>0</v>
      </c>
      <c r="K252" s="43"/>
      <c r="L252" s="88">
        <f t="shared" ref="L252:L257" si="251">J252+K252</f>
        <v>0</v>
      </c>
      <c r="M252" s="230"/>
      <c r="N252" s="43"/>
      <c r="O252" s="155">
        <f t="shared" ref="O252:O257" si="252">M252+N252</f>
        <v>0</v>
      </c>
      <c r="P252" s="311"/>
      <c r="Q252" s="517"/>
      <c r="R252" s="405"/>
      <c r="S252" s="405"/>
    </row>
    <row r="253" spans="1:19" ht="24" hidden="1" x14ac:dyDescent="0.25">
      <c r="A253" s="30">
        <v>6323</v>
      </c>
      <c r="B253" s="41" t="s">
        <v>247</v>
      </c>
      <c r="C253" s="190">
        <f t="shared" si="238"/>
        <v>0</v>
      </c>
      <c r="D253" s="265">
        <v>0</v>
      </c>
      <c r="E253" s="155"/>
      <c r="F253" s="311">
        <f t="shared" si="249"/>
        <v>0</v>
      </c>
      <c r="G253" s="230"/>
      <c r="H253" s="43"/>
      <c r="I253" s="88">
        <f t="shared" si="250"/>
        <v>0</v>
      </c>
      <c r="J253" s="265">
        <v>0</v>
      </c>
      <c r="K253" s="43"/>
      <c r="L253" s="88">
        <f t="shared" si="251"/>
        <v>0</v>
      </c>
      <c r="M253" s="230"/>
      <c r="N253" s="43"/>
      <c r="O253" s="155">
        <f t="shared" si="252"/>
        <v>0</v>
      </c>
      <c r="P253" s="311"/>
      <c r="Q253" s="517"/>
      <c r="R253" s="405"/>
      <c r="S253" s="405"/>
    </row>
    <row r="254" spans="1:19" ht="24" hidden="1" x14ac:dyDescent="0.25">
      <c r="A254" s="30">
        <v>6324</v>
      </c>
      <c r="B254" s="41" t="s">
        <v>301</v>
      </c>
      <c r="C254" s="190">
        <f t="shared" si="238"/>
        <v>0</v>
      </c>
      <c r="D254" s="265">
        <v>0</v>
      </c>
      <c r="E254" s="155"/>
      <c r="F254" s="311">
        <f t="shared" si="249"/>
        <v>0</v>
      </c>
      <c r="G254" s="230"/>
      <c r="H254" s="43"/>
      <c r="I254" s="88">
        <f t="shared" si="250"/>
        <v>0</v>
      </c>
      <c r="J254" s="265">
        <v>0</v>
      </c>
      <c r="K254" s="43"/>
      <c r="L254" s="88">
        <f t="shared" si="251"/>
        <v>0</v>
      </c>
      <c r="M254" s="230"/>
      <c r="N254" s="43"/>
      <c r="O254" s="155">
        <f t="shared" si="252"/>
        <v>0</v>
      </c>
      <c r="P254" s="311"/>
      <c r="Q254" s="517"/>
      <c r="R254" s="405"/>
      <c r="S254" s="405"/>
    </row>
    <row r="255" spans="1:19" hidden="1" x14ac:dyDescent="0.25">
      <c r="A255" s="27">
        <v>6329</v>
      </c>
      <c r="B255" s="38" t="s">
        <v>302</v>
      </c>
      <c r="C255" s="189">
        <f t="shared" si="238"/>
        <v>0</v>
      </c>
      <c r="D255" s="264">
        <v>0</v>
      </c>
      <c r="E255" s="154"/>
      <c r="F255" s="310">
        <f t="shared" si="249"/>
        <v>0</v>
      </c>
      <c r="G255" s="220"/>
      <c r="H255" s="40"/>
      <c r="I255" s="89">
        <f t="shared" si="250"/>
        <v>0</v>
      </c>
      <c r="J255" s="264">
        <v>0</v>
      </c>
      <c r="K255" s="40"/>
      <c r="L255" s="89">
        <f t="shared" si="251"/>
        <v>0</v>
      </c>
      <c r="M255" s="220"/>
      <c r="N255" s="40"/>
      <c r="O255" s="154">
        <f t="shared" si="252"/>
        <v>0</v>
      </c>
      <c r="P255" s="310"/>
      <c r="Q255" s="517"/>
      <c r="R255" s="405"/>
      <c r="S255" s="405"/>
    </row>
    <row r="256" spans="1:19" ht="24" hidden="1" x14ac:dyDescent="0.25">
      <c r="A256" s="90">
        <v>6330</v>
      </c>
      <c r="B256" s="91" t="s">
        <v>248</v>
      </c>
      <c r="C256" s="201">
        <f t="shared" si="238"/>
        <v>0</v>
      </c>
      <c r="D256" s="266">
        <v>0</v>
      </c>
      <c r="E256" s="160"/>
      <c r="F256" s="320">
        <f t="shared" si="249"/>
        <v>0</v>
      </c>
      <c r="G256" s="235"/>
      <c r="H256" s="80"/>
      <c r="I256" s="178">
        <f t="shared" si="250"/>
        <v>0</v>
      </c>
      <c r="J256" s="266">
        <v>0</v>
      </c>
      <c r="K256" s="80"/>
      <c r="L256" s="178">
        <f t="shared" si="251"/>
        <v>0</v>
      </c>
      <c r="M256" s="235"/>
      <c r="N256" s="80"/>
      <c r="O256" s="160">
        <f t="shared" si="252"/>
        <v>0</v>
      </c>
      <c r="P256" s="320"/>
      <c r="Q256" s="517"/>
      <c r="R256" s="405"/>
      <c r="S256" s="405"/>
    </row>
    <row r="257" spans="1:19" hidden="1" x14ac:dyDescent="0.25">
      <c r="A257" s="72">
        <v>6360</v>
      </c>
      <c r="B257" s="41" t="s">
        <v>249</v>
      </c>
      <c r="C257" s="190">
        <f t="shared" si="238"/>
        <v>0</v>
      </c>
      <c r="D257" s="265">
        <v>0</v>
      </c>
      <c r="E257" s="155"/>
      <c r="F257" s="311">
        <f t="shared" si="249"/>
        <v>0</v>
      </c>
      <c r="G257" s="230"/>
      <c r="H257" s="43"/>
      <c r="I257" s="88">
        <f t="shared" si="250"/>
        <v>0</v>
      </c>
      <c r="J257" s="265">
        <v>0</v>
      </c>
      <c r="K257" s="43"/>
      <c r="L257" s="88">
        <f t="shared" si="251"/>
        <v>0</v>
      </c>
      <c r="M257" s="230"/>
      <c r="N257" s="43"/>
      <c r="O257" s="155">
        <f t="shared" si="252"/>
        <v>0</v>
      </c>
      <c r="P257" s="311"/>
      <c r="Q257" s="517"/>
      <c r="R257" s="405"/>
      <c r="S257" s="405"/>
    </row>
    <row r="258" spans="1:19" ht="24" hidden="1" x14ac:dyDescent="0.25">
      <c r="A258" s="34">
        <v>6400</v>
      </c>
      <c r="B258" s="69" t="s">
        <v>250</v>
      </c>
      <c r="C258" s="188">
        <f t="shared" si="238"/>
        <v>0</v>
      </c>
      <c r="D258" s="127">
        <f>SUM(D259,D263)</f>
        <v>0</v>
      </c>
      <c r="E258" s="120">
        <f t="shared" ref="E258" si="253">SUM(E259,E263)</f>
        <v>0</v>
      </c>
      <c r="F258" s="314">
        <f>SUM(F259,F263)</f>
        <v>0</v>
      </c>
      <c r="G258" s="228">
        <f t="shared" ref="G258:O258" si="254">SUM(G259,G263)</f>
        <v>0</v>
      </c>
      <c r="H258" s="36">
        <f t="shared" si="254"/>
        <v>0</v>
      </c>
      <c r="I258" s="174">
        <f t="shared" si="254"/>
        <v>0</v>
      </c>
      <c r="J258" s="127">
        <f>SUM(J259,J263)</f>
        <v>0</v>
      </c>
      <c r="K258" s="36">
        <f t="shared" si="254"/>
        <v>0</v>
      </c>
      <c r="L258" s="174">
        <f t="shared" si="254"/>
        <v>0</v>
      </c>
      <c r="M258" s="228">
        <f t="shared" si="254"/>
        <v>0</v>
      </c>
      <c r="N258" s="36">
        <f t="shared" si="254"/>
        <v>0</v>
      </c>
      <c r="O258" s="120">
        <f t="shared" si="254"/>
        <v>0</v>
      </c>
      <c r="P258" s="441"/>
      <c r="Q258" s="517"/>
      <c r="R258" s="405"/>
      <c r="S258" s="405"/>
    </row>
    <row r="259" spans="1:19" ht="24" hidden="1" x14ac:dyDescent="0.25">
      <c r="A259" s="874">
        <v>6410</v>
      </c>
      <c r="B259" s="38" t="s">
        <v>251</v>
      </c>
      <c r="C259" s="189">
        <f t="shared" si="238"/>
        <v>0</v>
      </c>
      <c r="D259" s="128">
        <f>SUM(D260:D262)</f>
        <v>0</v>
      </c>
      <c r="E259" s="86">
        <f t="shared" ref="E259" si="255">SUM(E260:E262)</f>
        <v>0</v>
      </c>
      <c r="F259" s="315">
        <f>SUM(F260:F262)</f>
        <v>0</v>
      </c>
      <c r="G259" s="233">
        <f t="shared" ref="G259:O259" si="256">SUM(G260:G262)</f>
        <v>0</v>
      </c>
      <c r="H259" s="75">
        <f t="shared" si="256"/>
        <v>0</v>
      </c>
      <c r="I259" s="175">
        <f t="shared" si="256"/>
        <v>0</v>
      </c>
      <c r="J259" s="128">
        <f>SUM(J260:J262)</f>
        <v>0</v>
      </c>
      <c r="K259" s="75">
        <f t="shared" si="256"/>
        <v>0</v>
      </c>
      <c r="L259" s="175">
        <f t="shared" si="256"/>
        <v>0</v>
      </c>
      <c r="M259" s="233">
        <f t="shared" si="256"/>
        <v>0</v>
      </c>
      <c r="N259" s="75">
        <f t="shared" si="256"/>
        <v>0</v>
      </c>
      <c r="O259" s="158">
        <f t="shared" si="256"/>
        <v>0</v>
      </c>
      <c r="P259" s="323"/>
      <c r="Q259" s="517"/>
      <c r="R259" s="405"/>
      <c r="S259" s="405"/>
    </row>
    <row r="260" spans="1:19" hidden="1" x14ac:dyDescent="0.25">
      <c r="A260" s="30">
        <v>6411</v>
      </c>
      <c r="B260" s="92" t="s">
        <v>252</v>
      </c>
      <c r="C260" s="190">
        <f t="shared" si="238"/>
        <v>0</v>
      </c>
      <c r="D260" s="265">
        <v>0</v>
      </c>
      <c r="E260" s="155"/>
      <c r="F260" s="311">
        <f t="shared" ref="F260:F262" si="257">D260+E260</f>
        <v>0</v>
      </c>
      <c r="G260" s="230"/>
      <c r="H260" s="43"/>
      <c r="I260" s="88">
        <f t="shared" ref="I260:I262" si="258">G260+H260</f>
        <v>0</v>
      </c>
      <c r="J260" s="265">
        <v>0</v>
      </c>
      <c r="K260" s="43"/>
      <c r="L260" s="88">
        <f t="shared" ref="L260:L262" si="259">J260+K260</f>
        <v>0</v>
      </c>
      <c r="M260" s="230"/>
      <c r="N260" s="43"/>
      <c r="O260" s="155">
        <f t="shared" ref="O260:O262" si="260">M260+N260</f>
        <v>0</v>
      </c>
      <c r="P260" s="311"/>
      <c r="Q260" s="517"/>
      <c r="R260" s="405"/>
      <c r="S260" s="405"/>
    </row>
    <row r="261" spans="1:19" ht="36" hidden="1" x14ac:dyDescent="0.25">
      <c r="A261" s="30">
        <v>6412</v>
      </c>
      <c r="B261" s="41" t="s">
        <v>253</v>
      </c>
      <c r="C261" s="190">
        <f t="shared" si="238"/>
        <v>0</v>
      </c>
      <c r="D261" s="265">
        <v>0</v>
      </c>
      <c r="E261" s="155"/>
      <c r="F261" s="311">
        <f t="shared" si="257"/>
        <v>0</v>
      </c>
      <c r="G261" s="230"/>
      <c r="H261" s="43"/>
      <c r="I261" s="88">
        <f t="shared" si="258"/>
        <v>0</v>
      </c>
      <c r="J261" s="265">
        <v>0</v>
      </c>
      <c r="K261" s="43"/>
      <c r="L261" s="88">
        <f t="shared" si="259"/>
        <v>0</v>
      </c>
      <c r="M261" s="230"/>
      <c r="N261" s="43"/>
      <c r="O261" s="155">
        <f t="shared" si="260"/>
        <v>0</v>
      </c>
      <c r="P261" s="311"/>
      <c r="Q261" s="517"/>
      <c r="R261" s="405"/>
      <c r="S261" s="405"/>
    </row>
    <row r="262" spans="1:19" ht="36" hidden="1" x14ac:dyDescent="0.25">
      <c r="A262" s="30">
        <v>6419</v>
      </c>
      <c r="B262" s="41" t="s">
        <v>254</v>
      </c>
      <c r="C262" s="190">
        <f t="shared" si="238"/>
        <v>0</v>
      </c>
      <c r="D262" s="265">
        <v>0</v>
      </c>
      <c r="E262" s="155"/>
      <c r="F262" s="311">
        <f t="shared" si="257"/>
        <v>0</v>
      </c>
      <c r="G262" s="230"/>
      <c r="H262" s="43"/>
      <c r="I262" s="88">
        <f t="shared" si="258"/>
        <v>0</v>
      </c>
      <c r="J262" s="265">
        <v>0</v>
      </c>
      <c r="K262" s="43"/>
      <c r="L262" s="88">
        <f t="shared" si="259"/>
        <v>0</v>
      </c>
      <c r="M262" s="230"/>
      <c r="N262" s="43"/>
      <c r="O262" s="155">
        <f t="shared" si="260"/>
        <v>0</v>
      </c>
      <c r="P262" s="311"/>
      <c r="Q262" s="517"/>
      <c r="R262" s="405"/>
      <c r="S262" s="405"/>
    </row>
    <row r="263" spans="1:19" ht="36" hidden="1" x14ac:dyDescent="0.25">
      <c r="A263" s="72">
        <v>6420</v>
      </c>
      <c r="B263" s="41" t="s">
        <v>255</v>
      </c>
      <c r="C263" s="190">
        <f t="shared" si="238"/>
        <v>0</v>
      </c>
      <c r="D263" s="129">
        <f>SUM(D264:D267)</f>
        <v>0</v>
      </c>
      <c r="E263" s="87">
        <f t="shared" ref="E263" si="261">SUM(E264:E267)</f>
        <v>0</v>
      </c>
      <c r="F263" s="312">
        <f>SUM(F264:F267)</f>
        <v>0</v>
      </c>
      <c r="G263" s="231">
        <f t="shared" ref="G263:N263" si="262">SUM(G264:G267)</f>
        <v>0</v>
      </c>
      <c r="H263" s="73">
        <f t="shared" si="262"/>
        <v>0</v>
      </c>
      <c r="I263" s="93">
        <f t="shared" si="262"/>
        <v>0</v>
      </c>
      <c r="J263" s="129">
        <f>SUM(J264:J267)</f>
        <v>0</v>
      </c>
      <c r="K263" s="73">
        <f t="shared" si="262"/>
        <v>0</v>
      </c>
      <c r="L263" s="93">
        <f t="shared" si="262"/>
        <v>0</v>
      </c>
      <c r="M263" s="231">
        <f t="shared" si="262"/>
        <v>0</v>
      </c>
      <c r="N263" s="73">
        <f t="shared" si="262"/>
        <v>0</v>
      </c>
      <c r="O263" s="87">
        <f>SUM(O264:O267)</f>
        <v>0</v>
      </c>
      <c r="P263" s="311"/>
      <c r="Q263" s="517"/>
      <c r="R263" s="405"/>
      <c r="S263" s="405"/>
    </row>
    <row r="264" spans="1:19" hidden="1" x14ac:dyDescent="0.25">
      <c r="A264" s="30">
        <v>6421</v>
      </c>
      <c r="B264" s="41" t="s">
        <v>256</v>
      </c>
      <c r="C264" s="190">
        <f t="shared" si="238"/>
        <v>0</v>
      </c>
      <c r="D264" s="265">
        <v>0</v>
      </c>
      <c r="E264" s="155"/>
      <c r="F264" s="311">
        <f t="shared" ref="F264:F267" si="263">D264+E264</f>
        <v>0</v>
      </c>
      <c r="G264" s="230"/>
      <c r="H264" s="43"/>
      <c r="I264" s="88">
        <f t="shared" ref="I264:I267" si="264">G264+H264</f>
        <v>0</v>
      </c>
      <c r="J264" s="265">
        <v>0</v>
      </c>
      <c r="K264" s="43"/>
      <c r="L264" s="88">
        <f t="shared" ref="L264:L267" si="265">J264+K264</f>
        <v>0</v>
      </c>
      <c r="M264" s="230"/>
      <c r="N264" s="43"/>
      <c r="O264" s="155">
        <f t="shared" ref="O264:O267" si="266">M264+N264</f>
        <v>0</v>
      </c>
      <c r="P264" s="311"/>
      <c r="Q264" s="517"/>
      <c r="R264" s="405"/>
      <c r="S264" s="405"/>
    </row>
    <row r="265" spans="1:19" hidden="1" x14ac:dyDescent="0.25">
      <c r="A265" s="30">
        <v>6422</v>
      </c>
      <c r="B265" s="41" t="s">
        <v>257</v>
      </c>
      <c r="C265" s="190">
        <f t="shared" si="238"/>
        <v>0</v>
      </c>
      <c r="D265" s="265">
        <v>0</v>
      </c>
      <c r="E265" s="155"/>
      <c r="F265" s="311">
        <f t="shared" si="263"/>
        <v>0</v>
      </c>
      <c r="G265" s="230"/>
      <c r="H265" s="43"/>
      <c r="I265" s="88">
        <f t="shared" si="264"/>
        <v>0</v>
      </c>
      <c r="J265" s="265">
        <v>0</v>
      </c>
      <c r="K265" s="43"/>
      <c r="L265" s="88">
        <f t="shared" si="265"/>
        <v>0</v>
      </c>
      <c r="M265" s="230"/>
      <c r="N265" s="43"/>
      <c r="O265" s="155">
        <f t="shared" si="266"/>
        <v>0</v>
      </c>
      <c r="P265" s="311"/>
      <c r="Q265" s="517"/>
      <c r="R265" s="405"/>
      <c r="S265" s="405"/>
    </row>
    <row r="266" spans="1:19" hidden="1" x14ac:dyDescent="0.25">
      <c r="A266" s="30">
        <v>6423</v>
      </c>
      <c r="B266" s="41" t="s">
        <v>258</v>
      </c>
      <c r="C266" s="190">
        <f t="shared" si="238"/>
        <v>0</v>
      </c>
      <c r="D266" s="265">
        <v>0</v>
      </c>
      <c r="E266" s="155"/>
      <c r="F266" s="311">
        <f t="shared" si="263"/>
        <v>0</v>
      </c>
      <c r="G266" s="230"/>
      <c r="H266" s="43"/>
      <c r="I266" s="88">
        <f t="shared" si="264"/>
        <v>0</v>
      </c>
      <c r="J266" s="265">
        <v>0</v>
      </c>
      <c r="K266" s="43"/>
      <c r="L266" s="88">
        <f t="shared" si="265"/>
        <v>0</v>
      </c>
      <c r="M266" s="230"/>
      <c r="N266" s="43"/>
      <c r="O266" s="155">
        <f t="shared" si="266"/>
        <v>0</v>
      </c>
      <c r="P266" s="311"/>
      <c r="Q266" s="517"/>
      <c r="R266" s="405"/>
      <c r="S266" s="405"/>
    </row>
    <row r="267" spans="1:19" ht="36" hidden="1" x14ac:dyDescent="0.25">
      <c r="A267" s="30">
        <v>6424</v>
      </c>
      <c r="B267" s="41" t="s">
        <v>259</v>
      </c>
      <c r="C267" s="190">
        <f t="shared" si="238"/>
        <v>0</v>
      </c>
      <c r="D267" s="265">
        <v>0</v>
      </c>
      <c r="E267" s="155"/>
      <c r="F267" s="311">
        <f t="shared" si="263"/>
        <v>0</v>
      </c>
      <c r="G267" s="230"/>
      <c r="H267" s="43"/>
      <c r="I267" s="88">
        <f t="shared" si="264"/>
        <v>0</v>
      </c>
      <c r="J267" s="265">
        <v>0</v>
      </c>
      <c r="K267" s="43"/>
      <c r="L267" s="88">
        <f t="shared" si="265"/>
        <v>0</v>
      </c>
      <c r="M267" s="230"/>
      <c r="N267" s="43"/>
      <c r="O267" s="155">
        <f t="shared" si="266"/>
        <v>0</v>
      </c>
      <c r="P267" s="311"/>
      <c r="Q267" s="517"/>
      <c r="R267" s="405"/>
      <c r="S267" s="405"/>
    </row>
    <row r="268" spans="1:19" ht="36" hidden="1" x14ac:dyDescent="0.25">
      <c r="A268" s="95">
        <v>7000</v>
      </c>
      <c r="B268" s="95" t="s">
        <v>260</v>
      </c>
      <c r="C268" s="203">
        <f>SUM(F268,I268,L268,O268)</f>
        <v>0</v>
      </c>
      <c r="D268" s="136">
        <f>SUM(D269,D279)</f>
        <v>0</v>
      </c>
      <c r="E268" s="279">
        <f t="shared" ref="E268" si="267">SUM(E269,E279)</f>
        <v>0</v>
      </c>
      <c r="F268" s="342">
        <f>SUM(F269,F279)</f>
        <v>0</v>
      </c>
      <c r="G268" s="237">
        <f t="shared" ref="G268:N268" si="268">SUM(G269,G279)</f>
        <v>0</v>
      </c>
      <c r="H268" s="96">
        <f t="shared" si="268"/>
        <v>0</v>
      </c>
      <c r="I268" s="267">
        <f t="shared" si="268"/>
        <v>0</v>
      </c>
      <c r="J268" s="136">
        <f>SUM(J269,J279)</f>
        <v>0</v>
      </c>
      <c r="K268" s="96">
        <f t="shared" si="268"/>
        <v>0</v>
      </c>
      <c r="L268" s="267">
        <f t="shared" si="268"/>
        <v>0</v>
      </c>
      <c r="M268" s="237">
        <f t="shared" si="268"/>
        <v>0</v>
      </c>
      <c r="N268" s="96">
        <f t="shared" si="268"/>
        <v>0</v>
      </c>
      <c r="O268" s="162">
        <f>SUM(O269,O279)</f>
        <v>0</v>
      </c>
      <c r="P268" s="445"/>
      <c r="Q268" s="517"/>
      <c r="R268" s="405"/>
      <c r="S268" s="405"/>
    </row>
    <row r="269" spans="1:19" ht="24" hidden="1" x14ac:dyDescent="0.25">
      <c r="A269" s="34">
        <v>7200</v>
      </c>
      <c r="B269" s="69" t="s">
        <v>261</v>
      </c>
      <c r="C269" s="188">
        <f t="shared" si="238"/>
        <v>0</v>
      </c>
      <c r="D269" s="127">
        <f>SUM(D270,D271,D274,D275,D278)</f>
        <v>0</v>
      </c>
      <c r="E269" s="120">
        <f t="shared" ref="E269:H269" si="269">SUM(E270,E271,E274,E275,E278)</f>
        <v>0</v>
      </c>
      <c r="F269" s="314">
        <f>SUM(F270,F271,F274,F275,F278)</f>
        <v>0</v>
      </c>
      <c r="G269" s="228">
        <f t="shared" si="269"/>
        <v>0</v>
      </c>
      <c r="H269" s="76">
        <f t="shared" si="269"/>
        <v>0</v>
      </c>
      <c r="I269" s="174">
        <f>SUM(I270,I271,I274,I275,I278)</f>
        <v>0</v>
      </c>
      <c r="J269" s="127">
        <f>SUM(J270,J271,J274,J275,J278)</f>
        <v>0</v>
      </c>
      <c r="K269" s="76">
        <f t="shared" ref="K269" si="270">SUM(K270,K271,K274,K275,K278)</f>
        <v>0</v>
      </c>
      <c r="L269" s="174">
        <f>SUM(L270,L271,L274,L275,L278)</f>
        <v>0</v>
      </c>
      <c r="M269" s="228">
        <f t="shared" ref="M269:N269" si="271">SUM(M270,M271,M274,M275,M278)</f>
        <v>0</v>
      </c>
      <c r="N269" s="36">
        <f t="shared" si="271"/>
        <v>0</v>
      </c>
      <c r="O269" s="121">
        <f>SUM(O270,O271,O274,O275,O278)</f>
        <v>0</v>
      </c>
      <c r="P269" s="440"/>
      <c r="Q269" s="517"/>
      <c r="R269" s="405"/>
      <c r="S269" s="405"/>
    </row>
    <row r="270" spans="1:19" ht="24" hidden="1" x14ac:dyDescent="0.25">
      <c r="A270" s="874">
        <v>7210</v>
      </c>
      <c r="B270" s="38" t="s">
        <v>262</v>
      </c>
      <c r="C270" s="189">
        <f t="shared" si="238"/>
        <v>0</v>
      </c>
      <c r="D270" s="264">
        <v>0</v>
      </c>
      <c r="E270" s="154"/>
      <c r="F270" s="310">
        <f>D270+E270</f>
        <v>0</v>
      </c>
      <c r="G270" s="220"/>
      <c r="H270" s="40"/>
      <c r="I270" s="89">
        <f>G270+H270</f>
        <v>0</v>
      </c>
      <c r="J270" s="264">
        <v>0</v>
      </c>
      <c r="K270" s="40"/>
      <c r="L270" s="89">
        <f>J270+K270</f>
        <v>0</v>
      </c>
      <c r="M270" s="220"/>
      <c r="N270" s="40"/>
      <c r="O270" s="154">
        <f>M270+N270</f>
        <v>0</v>
      </c>
      <c r="P270" s="310"/>
      <c r="Q270" s="517"/>
      <c r="R270" s="405"/>
      <c r="S270" s="405"/>
    </row>
    <row r="271" spans="1:19" s="94" customFormat="1" ht="36" hidden="1" x14ac:dyDescent="0.25">
      <c r="A271" s="72">
        <v>7220</v>
      </c>
      <c r="B271" s="41" t="s">
        <v>263</v>
      </c>
      <c r="C271" s="190">
        <f t="shared" si="238"/>
        <v>0</v>
      </c>
      <c r="D271" s="129">
        <f>SUM(D272:D273)</f>
        <v>0</v>
      </c>
      <c r="E271" s="87">
        <f t="shared" ref="E271" si="272">SUM(E272:E273)</f>
        <v>0</v>
      </c>
      <c r="F271" s="312">
        <f>SUM(F272:F273)</f>
        <v>0</v>
      </c>
      <c r="G271" s="231">
        <f t="shared" ref="G271:O271" si="273">SUM(G272:G273)</f>
        <v>0</v>
      </c>
      <c r="H271" s="73">
        <f t="shared" si="273"/>
        <v>0</v>
      </c>
      <c r="I271" s="93">
        <f t="shared" si="273"/>
        <v>0</v>
      </c>
      <c r="J271" s="129">
        <f>SUM(J272:J273)</f>
        <v>0</v>
      </c>
      <c r="K271" s="73">
        <f t="shared" si="273"/>
        <v>0</v>
      </c>
      <c r="L271" s="93">
        <f t="shared" si="273"/>
        <v>0</v>
      </c>
      <c r="M271" s="231">
        <f t="shared" si="273"/>
        <v>0</v>
      </c>
      <c r="N271" s="73">
        <f t="shared" si="273"/>
        <v>0</v>
      </c>
      <c r="O271" s="87">
        <f t="shared" si="273"/>
        <v>0</v>
      </c>
      <c r="P271" s="311"/>
      <c r="Q271" s="343"/>
      <c r="R271" s="405"/>
      <c r="S271" s="405"/>
    </row>
    <row r="272" spans="1:19" s="94" customFormat="1" ht="36" hidden="1" x14ac:dyDescent="0.25">
      <c r="A272" s="30">
        <v>7221</v>
      </c>
      <c r="B272" s="41" t="s">
        <v>264</v>
      </c>
      <c r="C272" s="190">
        <f t="shared" si="238"/>
        <v>0</v>
      </c>
      <c r="D272" s="265">
        <v>0</v>
      </c>
      <c r="E272" s="155"/>
      <c r="F272" s="311">
        <f t="shared" ref="F272:F274" si="274">D272+E272</f>
        <v>0</v>
      </c>
      <c r="G272" s="230"/>
      <c r="H272" s="43"/>
      <c r="I272" s="88">
        <f t="shared" ref="I272:I274" si="275">G272+H272</f>
        <v>0</v>
      </c>
      <c r="J272" s="265">
        <v>0</v>
      </c>
      <c r="K272" s="43"/>
      <c r="L272" s="88">
        <f t="shared" ref="L272:L274" si="276">J272+K272</f>
        <v>0</v>
      </c>
      <c r="M272" s="230"/>
      <c r="N272" s="43"/>
      <c r="O272" s="155">
        <f t="shared" ref="O272:O274" si="277">M272+N272</f>
        <v>0</v>
      </c>
      <c r="P272" s="311"/>
      <c r="Q272" s="343"/>
      <c r="R272" s="405"/>
      <c r="S272" s="405"/>
    </row>
    <row r="273" spans="1:19" s="94" customFormat="1" ht="36" hidden="1" x14ac:dyDescent="0.25">
      <c r="A273" s="30">
        <v>7222</v>
      </c>
      <c r="B273" s="41" t="s">
        <v>265</v>
      </c>
      <c r="C273" s="190">
        <f t="shared" si="238"/>
        <v>0</v>
      </c>
      <c r="D273" s="265">
        <v>0</v>
      </c>
      <c r="E273" s="155"/>
      <c r="F273" s="311">
        <f t="shared" si="274"/>
        <v>0</v>
      </c>
      <c r="G273" s="230"/>
      <c r="H273" s="43"/>
      <c r="I273" s="88">
        <f t="shared" si="275"/>
        <v>0</v>
      </c>
      <c r="J273" s="265">
        <v>0</v>
      </c>
      <c r="K273" s="43"/>
      <c r="L273" s="88">
        <f t="shared" si="276"/>
        <v>0</v>
      </c>
      <c r="M273" s="230"/>
      <c r="N273" s="43"/>
      <c r="O273" s="155">
        <f t="shared" si="277"/>
        <v>0</v>
      </c>
      <c r="P273" s="311"/>
      <c r="Q273" s="343"/>
      <c r="R273" s="405"/>
      <c r="S273" s="405"/>
    </row>
    <row r="274" spans="1:19" ht="24" hidden="1" x14ac:dyDescent="0.25">
      <c r="A274" s="72">
        <v>7230</v>
      </c>
      <c r="B274" s="41" t="s">
        <v>308</v>
      </c>
      <c r="C274" s="190">
        <f t="shared" si="238"/>
        <v>0</v>
      </c>
      <c r="D274" s="265">
        <v>0</v>
      </c>
      <c r="E274" s="155"/>
      <c r="F274" s="311">
        <f t="shared" si="274"/>
        <v>0</v>
      </c>
      <c r="G274" s="230"/>
      <c r="H274" s="43"/>
      <c r="I274" s="88">
        <f t="shared" si="275"/>
        <v>0</v>
      </c>
      <c r="J274" s="265">
        <v>0</v>
      </c>
      <c r="K274" s="43"/>
      <c r="L274" s="88">
        <f t="shared" si="276"/>
        <v>0</v>
      </c>
      <c r="M274" s="230"/>
      <c r="N274" s="43"/>
      <c r="O274" s="155">
        <f t="shared" si="277"/>
        <v>0</v>
      </c>
      <c r="P274" s="311"/>
      <c r="Q274" s="517"/>
      <c r="R274" s="405"/>
      <c r="S274" s="405"/>
    </row>
    <row r="275" spans="1:19" ht="24" hidden="1" x14ac:dyDescent="0.25">
      <c r="A275" s="72">
        <v>7240</v>
      </c>
      <c r="B275" s="41" t="s">
        <v>266</v>
      </c>
      <c r="C275" s="190">
        <f t="shared" si="238"/>
        <v>0</v>
      </c>
      <c r="D275" s="129">
        <f>SUM(D276:D277)</f>
        <v>0</v>
      </c>
      <c r="E275" s="87">
        <f t="shared" ref="E275" si="278">SUM(E276:E277)</f>
        <v>0</v>
      </c>
      <c r="F275" s="312">
        <f>SUM(F276:F277)</f>
        <v>0</v>
      </c>
      <c r="G275" s="231">
        <f t="shared" ref="G275:O275" si="279">SUM(G276:G277)</f>
        <v>0</v>
      </c>
      <c r="H275" s="73">
        <f t="shared" si="279"/>
        <v>0</v>
      </c>
      <c r="I275" s="93">
        <f t="shared" si="279"/>
        <v>0</v>
      </c>
      <c r="J275" s="129">
        <f>SUM(J276:J277)</f>
        <v>0</v>
      </c>
      <c r="K275" s="73">
        <f t="shared" si="279"/>
        <v>0</v>
      </c>
      <c r="L275" s="93">
        <f t="shared" si="279"/>
        <v>0</v>
      </c>
      <c r="M275" s="231">
        <f t="shared" si="279"/>
        <v>0</v>
      </c>
      <c r="N275" s="73">
        <f t="shared" si="279"/>
        <v>0</v>
      </c>
      <c r="O275" s="87">
        <f t="shared" si="279"/>
        <v>0</v>
      </c>
      <c r="P275" s="311"/>
      <c r="Q275" s="517"/>
      <c r="R275" s="405"/>
      <c r="S275" s="405"/>
    </row>
    <row r="276" spans="1:19" ht="48" hidden="1" x14ac:dyDescent="0.25">
      <c r="A276" s="30">
        <v>7245</v>
      </c>
      <c r="B276" s="41" t="s">
        <v>267</v>
      </c>
      <c r="C276" s="190">
        <f t="shared" si="238"/>
        <v>0</v>
      </c>
      <c r="D276" s="265">
        <v>0</v>
      </c>
      <c r="E276" s="155"/>
      <c r="F276" s="311">
        <f t="shared" ref="F276:F278" si="280">D276+E276</f>
        <v>0</v>
      </c>
      <c r="G276" s="230"/>
      <c r="H276" s="43"/>
      <c r="I276" s="88">
        <f t="shared" ref="I276:I278" si="281">G276+H276</f>
        <v>0</v>
      </c>
      <c r="J276" s="265">
        <v>0</v>
      </c>
      <c r="K276" s="43"/>
      <c r="L276" s="88">
        <f t="shared" ref="L276:L278" si="282">J276+K276</f>
        <v>0</v>
      </c>
      <c r="M276" s="230"/>
      <c r="N276" s="43"/>
      <c r="O276" s="155">
        <f t="shared" ref="O276:O278" si="283">M276+N276</f>
        <v>0</v>
      </c>
      <c r="P276" s="311"/>
      <c r="Q276" s="517"/>
      <c r="R276" s="405"/>
      <c r="S276" s="405"/>
    </row>
    <row r="277" spans="1:19" ht="84" hidden="1" x14ac:dyDescent="0.25">
      <c r="A277" s="30">
        <v>7246</v>
      </c>
      <c r="B277" s="41" t="s">
        <v>268</v>
      </c>
      <c r="C277" s="190">
        <f t="shared" si="238"/>
        <v>0</v>
      </c>
      <c r="D277" s="265">
        <v>0</v>
      </c>
      <c r="E277" s="155"/>
      <c r="F277" s="311">
        <f t="shared" si="280"/>
        <v>0</v>
      </c>
      <c r="G277" s="230"/>
      <c r="H277" s="43"/>
      <c r="I277" s="88">
        <f t="shared" si="281"/>
        <v>0</v>
      </c>
      <c r="J277" s="265">
        <v>0</v>
      </c>
      <c r="K277" s="43"/>
      <c r="L277" s="88">
        <f t="shared" si="282"/>
        <v>0</v>
      </c>
      <c r="M277" s="230"/>
      <c r="N277" s="43"/>
      <c r="O277" s="155">
        <f t="shared" si="283"/>
        <v>0</v>
      </c>
      <c r="P277" s="311"/>
      <c r="Q277" s="517"/>
      <c r="R277" s="405"/>
      <c r="S277" s="405"/>
    </row>
    <row r="278" spans="1:19" ht="24" hidden="1" x14ac:dyDescent="0.25">
      <c r="A278" s="90">
        <v>7260</v>
      </c>
      <c r="B278" s="38" t="s">
        <v>269</v>
      </c>
      <c r="C278" s="189">
        <f t="shared" si="238"/>
        <v>0</v>
      </c>
      <c r="D278" s="264">
        <v>0</v>
      </c>
      <c r="E278" s="154"/>
      <c r="F278" s="310">
        <f t="shared" si="280"/>
        <v>0</v>
      </c>
      <c r="G278" s="220"/>
      <c r="H278" s="40"/>
      <c r="I278" s="89">
        <f t="shared" si="281"/>
        <v>0</v>
      </c>
      <c r="J278" s="264">
        <v>0</v>
      </c>
      <c r="K278" s="40"/>
      <c r="L278" s="89">
        <f t="shared" si="282"/>
        <v>0</v>
      </c>
      <c r="M278" s="220"/>
      <c r="N278" s="40"/>
      <c r="O278" s="154">
        <f t="shared" si="283"/>
        <v>0</v>
      </c>
      <c r="P278" s="310"/>
      <c r="Q278" s="517"/>
      <c r="R278" s="405"/>
      <c r="S278" s="405"/>
    </row>
    <row r="279" spans="1:19" hidden="1" x14ac:dyDescent="0.25">
      <c r="A279" s="52">
        <v>7700</v>
      </c>
      <c r="B279" s="103" t="s">
        <v>298</v>
      </c>
      <c r="C279" s="204">
        <f t="shared" si="238"/>
        <v>0</v>
      </c>
      <c r="D279" s="137">
        <f>D280</f>
        <v>0</v>
      </c>
      <c r="E279" s="280">
        <f t="shared" ref="E279:O279" si="284">E280</f>
        <v>0</v>
      </c>
      <c r="F279" s="316">
        <f t="shared" si="284"/>
        <v>0</v>
      </c>
      <c r="G279" s="238">
        <f t="shared" si="284"/>
        <v>0</v>
      </c>
      <c r="H279" s="104">
        <f t="shared" si="284"/>
        <v>0</v>
      </c>
      <c r="I279" s="176">
        <f t="shared" si="284"/>
        <v>0</v>
      </c>
      <c r="J279" s="137">
        <f>J280</f>
        <v>0</v>
      </c>
      <c r="K279" s="104">
        <f t="shared" si="284"/>
        <v>0</v>
      </c>
      <c r="L279" s="176">
        <f t="shared" si="284"/>
        <v>0</v>
      </c>
      <c r="M279" s="238">
        <f t="shared" si="284"/>
        <v>0</v>
      </c>
      <c r="N279" s="104">
        <f t="shared" si="284"/>
        <v>0</v>
      </c>
      <c r="O279" s="280">
        <f t="shared" si="284"/>
        <v>0</v>
      </c>
      <c r="P279" s="441"/>
      <c r="Q279" s="517"/>
      <c r="R279" s="405"/>
      <c r="S279" s="405"/>
    </row>
    <row r="280" spans="1:19" hidden="1" x14ac:dyDescent="0.25">
      <c r="A280" s="70">
        <v>7720</v>
      </c>
      <c r="B280" s="38" t="s">
        <v>299</v>
      </c>
      <c r="C280" s="191">
        <f t="shared" si="238"/>
        <v>0</v>
      </c>
      <c r="D280" s="257">
        <v>0</v>
      </c>
      <c r="E280" s="163"/>
      <c r="F280" s="323">
        <f>D280+E280</f>
        <v>0</v>
      </c>
      <c r="G280" s="239"/>
      <c r="H280" s="47"/>
      <c r="I280" s="179">
        <f>G280+H280</f>
        <v>0</v>
      </c>
      <c r="J280" s="257">
        <v>0</v>
      </c>
      <c r="K280" s="47"/>
      <c r="L280" s="179">
        <f>J280+K280</f>
        <v>0</v>
      </c>
      <c r="M280" s="239"/>
      <c r="N280" s="47"/>
      <c r="O280" s="163">
        <f>M280+N280</f>
        <v>0</v>
      </c>
      <c r="P280" s="323"/>
      <c r="Q280" s="517"/>
      <c r="R280" s="405"/>
      <c r="S280" s="405"/>
    </row>
    <row r="281" spans="1:19" hidden="1" x14ac:dyDescent="0.25">
      <c r="A281" s="92"/>
      <c r="B281" s="41" t="s">
        <v>270</v>
      </c>
      <c r="C281" s="190">
        <f t="shared" si="238"/>
        <v>0</v>
      </c>
      <c r="D281" s="129">
        <f>SUM(D282:D283)</f>
        <v>0</v>
      </c>
      <c r="E281" s="87">
        <f t="shared" ref="E281" si="285">SUM(E282:E283)</f>
        <v>0</v>
      </c>
      <c r="F281" s="312">
        <f>SUM(F282:F283)</f>
        <v>0</v>
      </c>
      <c r="G281" s="231">
        <f t="shared" ref="G281:O281" si="286">SUM(G282:G283)</f>
        <v>0</v>
      </c>
      <c r="H281" s="73">
        <f t="shared" si="286"/>
        <v>0</v>
      </c>
      <c r="I281" s="93">
        <f t="shared" si="286"/>
        <v>0</v>
      </c>
      <c r="J281" s="129">
        <f>SUM(J282:J283)</f>
        <v>0</v>
      </c>
      <c r="K281" s="73">
        <f t="shared" si="286"/>
        <v>0</v>
      </c>
      <c r="L281" s="93">
        <f t="shared" si="286"/>
        <v>0</v>
      </c>
      <c r="M281" s="231">
        <f t="shared" si="286"/>
        <v>0</v>
      </c>
      <c r="N281" s="73">
        <f t="shared" si="286"/>
        <v>0</v>
      </c>
      <c r="O281" s="87">
        <f t="shared" si="286"/>
        <v>0</v>
      </c>
      <c r="P281" s="311"/>
      <c r="Q281" s="517"/>
      <c r="R281" s="405"/>
      <c r="S281" s="405"/>
    </row>
    <row r="282" spans="1:19" hidden="1" x14ac:dyDescent="0.25">
      <c r="A282" s="92" t="s">
        <v>271</v>
      </c>
      <c r="B282" s="30" t="s">
        <v>272</v>
      </c>
      <c r="C282" s="190">
        <f t="shared" si="238"/>
        <v>0</v>
      </c>
      <c r="D282" s="265"/>
      <c r="E282" s="155"/>
      <c r="F282" s="311">
        <f>E282+D282</f>
        <v>0</v>
      </c>
      <c r="G282" s="230"/>
      <c r="H282" s="43"/>
      <c r="I282" s="88">
        <f>H282+G282</f>
        <v>0</v>
      </c>
      <c r="J282" s="265"/>
      <c r="K282" s="43"/>
      <c r="L282" s="88">
        <f>K282+J282</f>
        <v>0</v>
      </c>
      <c r="M282" s="230"/>
      <c r="N282" s="43"/>
      <c r="O282" s="155">
        <f>N282+M282</f>
        <v>0</v>
      </c>
      <c r="P282" s="311"/>
      <c r="Q282" s="517"/>
      <c r="R282" s="405"/>
      <c r="S282" s="405"/>
    </row>
    <row r="283" spans="1:19" ht="24" hidden="1" x14ac:dyDescent="0.25">
      <c r="A283" s="92" t="s">
        <v>273</v>
      </c>
      <c r="B283" s="97" t="s">
        <v>274</v>
      </c>
      <c r="C283" s="189">
        <f t="shared" si="238"/>
        <v>0</v>
      </c>
      <c r="D283" s="264"/>
      <c r="E283" s="154"/>
      <c r="F283" s="310">
        <f>E283+D283</f>
        <v>0</v>
      </c>
      <c r="G283" s="220"/>
      <c r="H283" s="40"/>
      <c r="I283" s="89">
        <f>H283+G283</f>
        <v>0</v>
      </c>
      <c r="J283" s="264"/>
      <c r="K283" s="40"/>
      <c r="L283" s="89">
        <f>K283+J283</f>
        <v>0</v>
      </c>
      <c r="M283" s="220"/>
      <c r="N283" s="40"/>
      <c r="O283" s="154">
        <f>N283+M283</f>
        <v>0</v>
      </c>
      <c r="P283" s="310"/>
      <c r="Q283" s="517"/>
      <c r="R283" s="405"/>
      <c r="S283" s="405"/>
    </row>
    <row r="284" spans="1:19" ht="15.75" thickBot="1" x14ac:dyDescent="0.3">
      <c r="A284" s="108"/>
      <c r="B284" s="108" t="s">
        <v>275</v>
      </c>
      <c r="C284" s="205">
        <f t="shared" si="238"/>
        <v>372579</v>
      </c>
      <c r="D284" s="138">
        <f>SUM(D281,D268,D229,D194,D186,D172,D74,D52)</f>
        <v>365997</v>
      </c>
      <c r="E284" s="281">
        <f t="shared" ref="E284:O284" si="287">SUM(E281,E268,E229,E194,E186,E172,E74,E52)</f>
        <v>4682</v>
      </c>
      <c r="F284" s="324">
        <f t="shared" si="287"/>
        <v>370679</v>
      </c>
      <c r="G284" s="240">
        <f t="shared" si="287"/>
        <v>0</v>
      </c>
      <c r="H284" s="109">
        <f t="shared" si="287"/>
        <v>0</v>
      </c>
      <c r="I284" s="446">
        <f t="shared" si="287"/>
        <v>0</v>
      </c>
      <c r="J284" s="138">
        <f>SUM(J281,J268,J229,J194,J186,J172,J74,J52)</f>
        <v>1900</v>
      </c>
      <c r="K284" s="109">
        <f t="shared" si="287"/>
        <v>0</v>
      </c>
      <c r="L284" s="446">
        <f t="shared" si="287"/>
        <v>1900</v>
      </c>
      <c r="M284" s="240">
        <f t="shared" si="287"/>
        <v>0</v>
      </c>
      <c r="N284" s="109">
        <f t="shared" si="287"/>
        <v>0</v>
      </c>
      <c r="O284" s="281">
        <f t="shared" si="287"/>
        <v>0</v>
      </c>
      <c r="P284" s="447"/>
      <c r="Q284" s="517"/>
      <c r="R284" s="405"/>
      <c r="S284" s="405"/>
    </row>
    <row r="285" spans="1:19" s="19" customFormat="1" ht="13.5" hidden="1" thickTop="1" thickBot="1" x14ac:dyDescent="0.3">
      <c r="A285" s="881" t="s">
        <v>276</v>
      </c>
      <c r="B285" s="882"/>
      <c r="C285" s="206">
        <f t="shared" si="238"/>
        <v>0</v>
      </c>
      <c r="D285" s="139">
        <f>SUM(D24,D25,D41,D42)-D50</f>
        <v>0</v>
      </c>
      <c r="E285" s="123">
        <f t="shared" ref="E285" si="288">SUM(E24,E25,E41)-E50</f>
        <v>0</v>
      </c>
      <c r="F285" s="325">
        <f>SUM(F24,F25,F41)-F50</f>
        <v>0</v>
      </c>
      <c r="G285" s="241">
        <f>SUM(G24,G42)-G50</f>
        <v>0</v>
      </c>
      <c r="H285" s="111">
        <f t="shared" ref="H285:I285" si="289">SUM(H24,H42)-H50</f>
        <v>0</v>
      </c>
      <c r="I285" s="112">
        <f t="shared" si="289"/>
        <v>0</v>
      </c>
      <c r="J285" s="139">
        <f>(J26+J42)-J50</f>
        <v>0</v>
      </c>
      <c r="K285" s="111">
        <f t="shared" ref="K285:L285" si="290">(K26+K42)-K50</f>
        <v>0</v>
      </c>
      <c r="L285" s="112">
        <f t="shared" si="290"/>
        <v>0</v>
      </c>
      <c r="M285" s="241">
        <f>SUM(M44)-M50</f>
        <v>0</v>
      </c>
      <c r="N285" s="111">
        <f t="shared" ref="N285:O285" si="291">SUM(N44)-N50</f>
        <v>0</v>
      </c>
      <c r="O285" s="123">
        <f t="shared" si="291"/>
        <v>0</v>
      </c>
      <c r="P285" s="327"/>
      <c r="Q285" s="182"/>
      <c r="R285" s="405"/>
      <c r="S285" s="405"/>
    </row>
    <row r="286" spans="1:19" s="19" customFormat="1" ht="12.75" hidden="1" thickTop="1" x14ac:dyDescent="0.25">
      <c r="A286" s="883" t="s">
        <v>277</v>
      </c>
      <c r="B286" s="884"/>
      <c r="C286" s="207">
        <f t="shared" si="238"/>
        <v>0</v>
      </c>
      <c r="D286" s="140">
        <f>SUM(D287,D288)-D295+D296</f>
        <v>0</v>
      </c>
      <c r="E286" s="110">
        <f t="shared" ref="E286:O286" si="292">SUM(E287,E288)-E295+E296</f>
        <v>0</v>
      </c>
      <c r="F286" s="326">
        <f t="shared" si="292"/>
        <v>0</v>
      </c>
      <c r="G286" s="242">
        <f t="shared" si="292"/>
        <v>0</v>
      </c>
      <c r="H286" s="101">
        <f t="shared" si="292"/>
        <v>0</v>
      </c>
      <c r="I286" s="107">
        <f t="shared" si="292"/>
        <v>0</v>
      </c>
      <c r="J286" s="140">
        <f>SUM(J287,J288)-J295+J296</f>
        <v>0</v>
      </c>
      <c r="K286" s="101">
        <f t="shared" si="292"/>
        <v>0</v>
      </c>
      <c r="L286" s="107">
        <f t="shared" si="292"/>
        <v>0</v>
      </c>
      <c r="M286" s="242">
        <f t="shared" si="292"/>
        <v>0</v>
      </c>
      <c r="N286" s="101">
        <f t="shared" si="292"/>
        <v>0</v>
      </c>
      <c r="O286" s="110">
        <f t="shared" si="292"/>
        <v>0</v>
      </c>
      <c r="P286" s="448"/>
      <c r="Q286" s="182"/>
      <c r="R286" s="405"/>
      <c r="S286" s="405"/>
    </row>
    <row r="287" spans="1:19" s="19" customFormat="1" ht="13.5" hidden="1" thickTop="1" thickBot="1" x14ac:dyDescent="0.3">
      <c r="A287" s="60" t="s">
        <v>278</v>
      </c>
      <c r="B287" s="60" t="s">
        <v>279</v>
      </c>
      <c r="C287" s="197">
        <f t="shared" si="238"/>
        <v>0</v>
      </c>
      <c r="D287" s="131">
        <f>D21-D281</f>
        <v>0</v>
      </c>
      <c r="E287" s="114">
        <f t="shared" ref="E287:O287" si="293">E21-E281</f>
        <v>0</v>
      </c>
      <c r="F287" s="304">
        <f t="shared" si="293"/>
        <v>0</v>
      </c>
      <c r="G287" s="224">
        <f t="shared" si="293"/>
        <v>0</v>
      </c>
      <c r="H287" s="61">
        <f t="shared" si="293"/>
        <v>0</v>
      </c>
      <c r="I287" s="168">
        <f t="shared" si="293"/>
        <v>0</v>
      </c>
      <c r="J287" s="131">
        <f>J21-J281</f>
        <v>0</v>
      </c>
      <c r="K287" s="61">
        <f t="shared" si="293"/>
        <v>0</v>
      </c>
      <c r="L287" s="168">
        <f t="shared" si="293"/>
        <v>0</v>
      </c>
      <c r="M287" s="224">
        <f t="shared" si="293"/>
        <v>0</v>
      </c>
      <c r="N287" s="61">
        <f t="shared" si="293"/>
        <v>0</v>
      </c>
      <c r="O287" s="114">
        <f t="shared" si="293"/>
        <v>0</v>
      </c>
      <c r="P287" s="435"/>
      <c r="Q287" s="182"/>
      <c r="R287" s="405"/>
      <c r="S287" s="405"/>
    </row>
    <row r="288" spans="1:19" s="19" customFormat="1" ht="12.75" hidden="1" thickTop="1" x14ac:dyDescent="0.25">
      <c r="A288" s="113" t="s">
        <v>280</v>
      </c>
      <c r="B288" s="113" t="s">
        <v>281</v>
      </c>
      <c r="C288" s="207">
        <f t="shared" si="238"/>
        <v>0</v>
      </c>
      <c r="D288" s="140">
        <f>SUM(D289,D291,D293)-SUM(D290,D292,D294)</f>
        <v>0</v>
      </c>
      <c r="E288" s="110">
        <f t="shared" ref="E288:O288" si="294">SUM(E289,E291,E293)-SUM(E290,E292,E294)</f>
        <v>0</v>
      </c>
      <c r="F288" s="326">
        <f t="shared" si="294"/>
        <v>0</v>
      </c>
      <c r="G288" s="242">
        <f t="shared" si="294"/>
        <v>0</v>
      </c>
      <c r="H288" s="101">
        <f t="shared" si="294"/>
        <v>0</v>
      </c>
      <c r="I288" s="107">
        <f t="shared" si="294"/>
        <v>0</v>
      </c>
      <c r="J288" s="140">
        <f>SUM(J289,J291,J293)-SUM(J290,J292,J294)</f>
        <v>0</v>
      </c>
      <c r="K288" s="101">
        <f t="shared" si="294"/>
        <v>0</v>
      </c>
      <c r="L288" s="107">
        <f t="shared" si="294"/>
        <v>0</v>
      </c>
      <c r="M288" s="242">
        <f t="shared" si="294"/>
        <v>0</v>
      </c>
      <c r="N288" s="101">
        <f t="shared" si="294"/>
        <v>0</v>
      </c>
      <c r="O288" s="110">
        <f t="shared" si="294"/>
        <v>0</v>
      </c>
      <c r="P288" s="448"/>
      <c r="Q288" s="182"/>
      <c r="R288" s="405"/>
      <c r="S288" s="405"/>
    </row>
    <row r="289" spans="1:22" ht="15.75" hidden="1" thickTop="1" x14ac:dyDescent="0.25">
      <c r="A289" s="98" t="s">
        <v>282</v>
      </c>
      <c r="B289" s="57" t="s">
        <v>283</v>
      </c>
      <c r="C289" s="191">
        <f t="shared" si="238"/>
        <v>0</v>
      </c>
      <c r="D289" s="257"/>
      <c r="E289" s="163"/>
      <c r="F289" s="323">
        <f t="shared" ref="F289:F296" si="295">E289+D289</f>
        <v>0</v>
      </c>
      <c r="G289" s="239"/>
      <c r="H289" s="47"/>
      <c r="I289" s="179">
        <f t="shared" ref="I289:I296" si="296">H289+G289</f>
        <v>0</v>
      </c>
      <c r="J289" s="257"/>
      <c r="K289" s="47"/>
      <c r="L289" s="179">
        <f t="shared" ref="L289:L296" si="297">K289+J289</f>
        <v>0</v>
      </c>
      <c r="M289" s="239"/>
      <c r="N289" s="47"/>
      <c r="O289" s="163">
        <f t="shared" ref="O289:O296" si="298">N289+M289</f>
        <v>0</v>
      </c>
      <c r="P289" s="323"/>
      <c r="Q289" s="517"/>
      <c r="R289" s="405"/>
      <c r="S289" s="405"/>
    </row>
    <row r="290" spans="1:22" ht="15.75" hidden="1" thickTop="1" x14ac:dyDescent="0.25">
      <c r="A290" s="92" t="s">
        <v>284</v>
      </c>
      <c r="B290" s="29" t="s">
        <v>285</v>
      </c>
      <c r="C290" s="190">
        <f t="shared" si="238"/>
        <v>0</v>
      </c>
      <c r="D290" s="265"/>
      <c r="E290" s="155"/>
      <c r="F290" s="311">
        <f t="shared" si="295"/>
        <v>0</v>
      </c>
      <c r="G290" s="230"/>
      <c r="H290" s="43"/>
      <c r="I290" s="88">
        <f t="shared" si="296"/>
        <v>0</v>
      </c>
      <c r="J290" s="265"/>
      <c r="K290" s="43"/>
      <c r="L290" s="88">
        <f t="shared" si="297"/>
        <v>0</v>
      </c>
      <c r="M290" s="230"/>
      <c r="N290" s="43"/>
      <c r="O290" s="155">
        <f t="shared" si="298"/>
        <v>0</v>
      </c>
      <c r="P290" s="311"/>
      <c r="Q290" s="517"/>
      <c r="R290" s="405"/>
      <c r="S290" s="405"/>
    </row>
    <row r="291" spans="1:22" ht="15.75" hidden="1" thickTop="1" x14ac:dyDescent="0.25">
      <c r="A291" s="92" t="s">
        <v>286</v>
      </c>
      <c r="B291" s="29" t="s">
        <v>287</v>
      </c>
      <c r="C291" s="190">
        <f t="shared" si="238"/>
        <v>0</v>
      </c>
      <c r="D291" s="265"/>
      <c r="E291" s="155"/>
      <c r="F291" s="311">
        <f t="shared" si="295"/>
        <v>0</v>
      </c>
      <c r="G291" s="230"/>
      <c r="H291" s="43"/>
      <c r="I291" s="88">
        <f t="shared" si="296"/>
        <v>0</v>
      </c>
      <c r="J291" s="265"/>
      <c r="K291" s="43"/>
      <c r="L291" s="88">
        <f t="shared" si="297"/>
        <v>0</v>
      </c>
      <c r="M291" s="230"/>
      <c r="N291" s="43"/>
      <c r="O291" s="155">
        <f t="shared" si="298"/>
        <v>0</v>
      </c>
      <c r="P291" s="311"/>
      <c r="Q291" s="517"/>
      <c r="R291" s="405"/>
      <c r="S291" s="405"/>
    </row>
    <row r="292" spans="1:22" ht="24.75" hidden="1" thickTop="1" x14ac:dyDescent="0.25">
      <c r="A292" s="92" t="s">
        <v>288</v>
      </c>
      <c r="B292" s="29" t="s">
        <v>289</v>
      </c>
      <c r="C292" s="190">
        <f>SUM(F292,I292,L292,O292)</f>
        <v>0</v>
      </c>
      <c r="D292" s="265"/>
      <c r="E292" s="155"/>
      <c r="F292" s="311">
        <f t="shared" si="295"/>
        <v>0</v>
      </c>
      <c r="G292" s="230"/>
      <c r="H292" s="43"/>
      <c r="I292" s="88">
        <f t="shared" si="296"/>
        <v>0</v>
      </c>
      <c r="J292" s="265"/>
      <c r="K292" s="43"/>
      <c r="L292" s="88">
        <f t="shared" si="297"/>
        <v>0</v>
      </c>
      <c r="M292" s="230"/>
      <c r="N292" s="43"/>
      <c r="O292" s="155">
        <f t="shared" si="298"/>
        <v>0</v>
      </c>
      <c r="P292" s="311"/>
      <c r="Q292" s="517"/>
      <c r="R292" s="405"/>
      <c r="S292" s="405"/>
    </row>
    <row r="293" spans="1:22" ht="15.75" hidden="1" thickTop="1" x14ac:dyDescent="0.25">
      <c r="A293" s="92" t="s">
        <v>290</v>
      </c>
      <c r="B293" s="29" t="s">
        <v>291</v>
      </c>
      <c r="C293" s="190">
        <f t="shared" si="238"/>
        <v>0</v>
      </c>
      <c r="D293" s="265"/>
      <c r="E293" s="155"/>
      <c r="F293" s="311">
        <f t="shared" si="295"/>
        <v>0</v>
      </c>
      <c r="G293" s="230"/>
      <c r="H293" s="43"/>
      <c r="I293" s="88">
        <f t="shared" si="296"/>
        <v>0</v>
      </c>
      <c r="J293" s="265"/>
      <c r="K293" s="43"/>
      <c r="L293" s="88">
        <f t="shared" si="297"/>
        <v>0</v>
      </c>
      <c r="M293" s="230"/>
      <c r="N293" s="43"/>
      <c r="O293" s="155">
        <f t="shared" si="298"/>
        <v>0</v>
      </c>
      <c r="P293" s="311"/>
      <c r="Q293" s="517"/>
      <c r="R293" s="405"/>
      <c r="S293" s="405"/>
    </row>
    <row r="294" spans="1:22" ht="15.75" hidden="1" thickTop="1" x14ac:dyDescent="0.25">
      <c r="A294" s="99" t="s">
        <v>292</v>
      </c>
      <c r="B294" s="100" t="s">
        <v>293</v>
      </c>
      <c r="C294" s="201">
        <f t="shared" si="238"/>
        <v>0</v>
      </c>
      <c r="D294" s="266"/>
      <c r="E294" s="160"/>
      <c r="F294" s="320">
        <f t="shared" si="295"/>
        <v>0</v>
      </c>
      <c r="G294" s="235"/>
      <c r="H294" s="80"/>
      <c r="I294" s="178">
        <f t="shared" si="296"/>
        <v>0</v>
      </c>
      <c r="J294" s="266"/>
      <c r="K294" s="80"/>
      <c r="L294" s="178">
        <f t="shared" si="297"/>
        <v>0</v>
      </c>
      <c r="M294" s="235"/>
      <c r="N294" s="80"/>
      <c r="O294" s="160">
        <f t="shared" si="298"/>
        <v>0</v>
      </c>
      <c r="P294" s="320"/>
      <c r="Q294" s="517"/>
      <c r="R294" s="405"/>
      <c r="S294" s="405"/>
    </row>
    <row r="295" spans="1:22" s="19" customFormat="1" ht="13.5" hidden="1" thickTop="1" thickBot="1" x14ac:dyDescent="0.3">
      <c r="A295" s="115" t="s">
        <v>294</v>
      </c>
      <c r="B295" s="115" t="s">
        <v>295</v>
      </c>
      <c r="C295" s="206">
        <f t="shared" si="238"/>
        <v>0</v>
      </c>
      <c r="D295" s="268"/>
      <c r="E295" s="164"/>
      <c r="F295" s="327">
        <f t="shared" si="295"/>
        <v>0</v>
      </c>
      <c r="G295" s="243"/>
      <c r="H295" s="116"/>
      <c r="I295" s="180">
        <f t="shared" si="296"/>
        <v>0</v>
      </c>
      <c r="J295" s="268"/>
      <c r="K295" s="116"/>
      <c r="L295" s="180">
        <f t="shared" si="297"/>
        <v>0</v>
      </c>
      <c r="M295" s="243"/>
      <c r="N295" s="116"/>
      <c r="O295" s="164">
        <f t="shared" si="298"/>
        <v>0</v>
      </c>
      <c r="P295" s="327"/>
      <c r="Q295" s="182"/>
      <c r="R295" s="405"/>
      <c r="S295" s="405"/>
    </row>
    <row r="296" spans="1:22" s="19" customFormat="1" ht="36.75" hidden="1" thickTop="1" x14ac:dyDescent="0.25">
      <c r="A296" s="113" t="s">
        <v>296</v>
      </c>
      <c r="B296" s="102" t="s">
        <v>297</v>
      </c>
      <c r="C296" s="207">
        <f>SUM(F296,I296,L296,O296)</f>
        <v>0</v>
      </c>
      <c r="D296" s="269"/>
      <c r="E296" s="344"/>
      <c r="F296" s="317">
        <f t="shared" si="295"/>
        <v>0</v>
      </c>
      <c r="G296" s="234"/>
      <c r="H296" s="76"/>
      <c r="I296" s="177">
        <f t="shared" si="296"/>
        <v>0</v>
      </c>
      <c r="J296" s="249"/>
      <c r="K296" s="76"/>
      <c r="L296" s="177">
        <f t="shared" si="297"/>
        <v>0</v>
      </c>
      <c r="M296" s="234"/>
      <c r="N296" s="76"/>
      <c r="O296" s="157">
        <f t="shared" si="298"/>
        <v>0</v>
      </c>
      <c r="P296" s="317"/>
      <c r="Q296" s="182"/>
      <c r="R296" s="405"/>
      <c r="S296" s="405"/>
    </row>
    <row r="297" spans="1:22" customFormat="1" ht="15.75" thickTop="1" x14ac:dyDescent="0.25">
      <c r="A297" s="1"/>
      <c r="B297" s="1"/>
      <c r="C297" s="1"/>
      <c r="D297" s="1"/>
      <c r="E297" s="1"/>
      <c r="F297" s="1"/>
      <c r="G297" s="1"/>
      <c r="H297" s="1"/>
      <c r="I297" s="1"/>
      <c r="J297" s="1"/>
      <c r="K297" s="1"/>
      <c r="L297" s="1"/>
      <c r="M297" s="1"/>
      <c r="N297" s="1"/>
      <c r="O297" s="1"/>
      <c r="P297" s="1"/>
      <c r="R297" s="1"/>
      <c r="S297" s="1"/>
      <c r="T297" s="1"/>
      <c r="U297" s="1"/>
      <c r="V297" s="1"/>
    </row>
    <row r="298" spans="1:22" customFormat="1" x14ac:dyDescent="0.25">
      <c r="A298" s="1"/>
      <c r="B298" s="1"/>
      <c r="C298" s="1"/>
      <c r="D298" s="1"/>
      <c r="E298" s="1"/>
      <c r="F298" s="1"/>
      <c r="G298" s="1"/>
      <c r="H298" s="1"/>
      <c r="I298" s="1"/>
      <c r="J298" s="1"/>
      <c r="K298" s="1"/>
      <c r="L298" s="1"/>
      <c r="M298" s="1"/>
      <c r="N298" s="1"/>
      <c r="O298" s="1"/>
      <c r="P298" s="1"/>
      <c r="R298" s="1"/>
      <c r="S298" s="1"/>
      <c r="T298" s="1"/>
      <c r="U298" s="1"/>
      <c r="V298" s="1"/>
    </row>
    <row r="299" spans="1:22" customFormat="1" x14ac:dyDescent="0.25">
      <c r="A299" s="1"/>
      <c r="B299" s="1"/>
      <c r="C299" s="1"/>
      <c r="D299" s="1"/>
      <c r="E299" s="1"/>
      <c r="F299" s="1"/>
      <c r="G299" s="1"/>
      <c r="H299" s="1"/>
      <c r="I299" s="1"/>
      <c r="J299" s="1"/>
      <c r="K299" s="1"/>
      <c r="L299" s="1"/>
      <c r="M299" s="1"/>
      <c r="N299" s="1"/>
      <c r="O299" s="1"/>
      <c r="P299" s="1"/>
      <c r="R299" s="1"/>
      <c r="S299" s="1"/>
      <c r="T299" s="1"/>
      <c r="U299" s="1"/>
      <c r="V299" s="1"/>
    </row>
    <row r="300" spans="1:22" customFormat="1" x14ac:dyDescent="0.25">
      <c r="A300" s="1"/>
      <c r="B300" s="1"/>
      <c r="C300" s="1"/>
      <c r="D300" s="1"/>
      <c r="E300" s="1"/>
      <c r="F300" s="1"/>
      <c r="G300" s="1"/>
      <c r="H300" s="1"/>
      <c r="I300" s="1"/>
      <c r="J300" s="1"/>
      <c r="K300" s="1"/>
      <c r="L300" s="1"/>
      <c r="M300" s="1"/>
      <c r="N300" s="1"/>
      <c r="O300" s="1"/>
      <c r="P300" s="1"/>
      <c r="R300" s="1"/>
      <c r="S300" s="1"/>
      <c r="T300" s="1"/>
      <c r="U300" s="1"/>
      <c r="V300" s="1"/>
    </row>
    <row r="301" spans="1:22" customFormat="1" x14ac:dyDescent="0.25">
      <c r="A301" s="1"/>
      <c r="B301" s="1"/>
      <c r="C301" s="1"/>
      <c r="D301" s="1"/>
      <c r="E301" s="1"/>
      <c r="F301" s="1"/>
      <c r="G301" s="1"/>
      <c r="H301" s="1"/>
      <c r="I301" s="1"/>
      <c r="J301" s="1"/>
      <c r="K301" s="1"/>
      <c r="L301" s="1"/>
      <c r="M301" s="1"/>
      <c r="N301" s="1"/>
      <c r="O301" s="1"/>
      <c r="P301" s="1"/>
      <c r="R301" s="1"/>
      <c r="S301" s="1"/>
      <c r="T301" s="1"/>
      <c r="U301" s="1"/>
      <c r="V301" s="1"/>
    </row>
    <row r="302" spans="1:22" customFormat="1" x14ac:dyDescent="0.25">
      <c r="A302" s="1"/>
      <c r="B302" s="1"/>
      <c r="C302" s="1"/>
      <c r="D302" s="1"/>
      <c r="E302" s="1"/>
      <c r="F302" s="1"/>
      <c r="G302" s="1"/>
      <c r="H302" s="1"/>
      <c r="I302" s="1"/>
      <c r="J302" s="1"/>
      <c r="K302" s="1"/>
      <c r="L302" s="1"/>
      <c r="M302" s="1"/>
      <c r="N302" s="1"/>
      <c r="O302" s="1"/>
      <c r="P302" s="1"/>
      <c r="R302" s="1"/>
      <c r="S302" s="1"/>
      <c r="T302" s="1"/>
      <c r="U302" s="1"/>
      <c r="V302" s="1"/>
    </row>
    <row r="303" spans="1:22" customFormat="1" x14ac:dyDescent="0.25">
      <c r="A303" s="1"/>
      <c r="B303" s="1"/>
      <c r="C303" s="1"/>
      <c r="D303" s="1"/>
      <c r="E303" s="1"/>
      <c r="F303" s="1"/>
      <c r="G303" s="1"/>
      <c r="H303" s="1"/>
      <c r="I303" s="1"/>
      <c r="J303" s="1"/>
      <c r="K303" s="1"/>
      <c r="L303" s="1"/>
      <c r="M303" s="1"/>
      <c r="N303" s="1"/>
      <c r="O303" s="1"/>
      <c r="P303" s="1"/>
      <c r="R303" s="1"/>
      <c r="S303" s="1"/>
      <c r="T303" s="1"/>
      <c r="U303" s="1"/>
      <c r="V303" s="1"/>
    </row>
    <row r="304" spans="1:22" customFormat="1" x14ac:dyDescent="0.25">
      <c r="A304" s="1"/>
      <c r="B304" s="1"/>
      <c r="C304" s="1"/>
      <c r="D304" s="1"/>
      <c r="E304" s="1"/>
      <c r="F304" s="1"/>
      <c r="G304" s="1"/>
      <c r="H304" s="1"/>
      <c r="I304" s="1"/>
      <c r="J304" s="1"/>
      <c r="K304" s="1"/>
      <c r="L304" s="1"/>
      <c r="M304" s="1"/>
      <c r="N304" s="1"/>
      <c r="O304" s="1"/>
      <c r="P304" s="1"/>
      <c r="R304" s="1"/>
      <c r="S304" s="1"/>
      <c r="T304" s="1"/>
      <c r="U304" s="1"/>
      <c r="V304" s="1"/>
    </row>
    <row r="305" spans="1:22" customFormat="1" x14ac:dyDescent="0.25">
      <c r="A305" s="1"/>
      <c r="B305" s="1"/>
      <c r="C305" s="1"/>
      <c r="D305" s="1"/>
      <c r="E305" s="1"/>
      <c r="F305" s="1"/>
      <c r="G305" s="1"/>
      <c r="H305" s="1"/>
      <c r="I305" s="1"/>
      <c r="J305" s="1"/>
      <c r="K305" s="1"/>
      <c r="L305" s="1"/>
      <c r="M305" s="1"/>
      <c r="N305" s="1"/>
      <c r="O305" s="1"/>
      <c r="P305" s="1"/>
      <c r="R305" s="1"/>
      <c r="S305" s="1"/>
      <c r="T305" s="1"/>
      <c r="U305" s="1"/>
      <c r="V305" s="1"/>
    </row>
    <row r="306" spans="1:22" customFormat="1" x14ac:dyDescent="0.25">
      <c r="A306" s="1"/>
      <c r="B306" s="1"/>
      <c r="C306" s="1"/>
      <c r="D306" s="1"/>
      <c r="E306" s="1"/>
      <c r="F306" s="1"/>
      <c r="G306" s="1"/>
      <c r="H306" s="1"/>
      <c r="I306" s="1"/>
      <c r="J306" s="1"/>
      <c r="K306" s="1"/>
      <c r="L306" s="1"/>
      <c r="M306" s="1"/>
      <c r="N306" s="1"/>
      <c r="O306" s="1"/>
      <c r="P306" s="1"/>
      <c r="R306" s="1"/>
      <c r="S306" s="1"/>
      <c r="T306" s="1"/>
      <c r="U306" s="1"/>
      <c r="V306" s="1"/>
    </row>
    <row r="307" spans="1:22" customFormat="1" x14ac:dyDescent="0.25">
      <c r="A307" s="1"/>
      <c r="B307" s="1"/>
      <c r="C307" s="1"/>
      <c r="D307" s="1"/>
      <c r="E307" s="1"/>
      <c r="F307" s="1"/>
      <c r="G307" s="1"/>
      <c r="H307" s="1"/>
      <c r="I307" s="1"/>
      <c r="J307" s="1"/>
      <c r="K307" s="1"/>
      <c r="L307" s="1"/>
      <c r="M307" s="1"/>
      <c r="N307" s="1"/>
      <c r="O307" s="1"/>
      <c r="P307" s="1"/>
      <c r="R307" s="1"/>
      <c r="S307" s="1"/>
      <c r="T307" s="1"/>
      <c r="U307" s="1"/>
      <c r="V307" s="1"/>
    </row>
    <row r="308" spans="1:22" customFormat="1" x14ac:dyDescent="0.25">
      <c r="A308" s="1"/>
      <c r="B308" s="1"/>
      <c r="C308" s="1"/>
      <c r="D308" s="1"/>
      <c r="E308" s="1"/>
      <c r="F308" s="1"/>
      <c r="G308" s="1"/>
      <c r="H308" s="1"/>
      <c r="I308" s="1"/>
      <c r="J308" s="1"/>
      <c r="K308" s="1"/>
      <c r="L308" s="1"/>
      <c r="M308" s="1"/>
      <c r="N308" s="1"/>
      <c r="O308" s="1"/>
      <c r="P308" s="1"/>
      <c r="R308" s="1"/>
      <c r="S308" s="1"/>
      <c r="T308" s="1"/>
      <c r="U308" s="1"/>
      <c r="V308" s="1"/>
    </row>
    <row r="309" spans="1:22" customFormat="1" x14ac:dyDescent="0.25">
      <c r="A309" s="1"/>
      <c r="B309" s="1"/>
      <c r="C309" s="1"/>
      <c r="D309" s="1"/>
      <c r="E309" s="1"/>
      <c r="F309" s="1"/>
      <c r="G309" s="1"/>
      <c r="H309" s="1"/>
      <c r="I309" s="1"/>
      <c r="J309" s="1"/>
      <c r="K309" s="1"/>
      <c r="L309" s="1"/>
      <c r="M309" s="1"/>
      <c r="N309" s="1"/>
      <c r="O309" s="1"/>
      <c r="P309" s="1"/>
      <c r="R309" s="1"/>
      <c r="S309" s="1"/>
      <c r="T309" s="1"/>
      <c r="U309" s="1"/>
      <c r="V309" s="1"/>
    </row>
    <row r="310" spans="1:22" customFormat="1" x14ac:dyDescent="0.25">
      <c r="A310" s="1"/>
      <c r="B310" s="1"/>
      <c r="C310" s="1"/>
      <c r="D310" s="1"/>
      <c r="E310" s="1"/>
      <c r="F310" s="1"/>
      <c r="G310" s="1"/>
      <c r="H310" s="1"/>
      <c r="I310" s="1"/>
      <c r="J310" s="1"/>
      <c r="K310" s="1"/>
      <c r="L310" s="1"/>
      <c r="M310" s="1"/>
      <c r="N310" s="1"/>
      <c r="O310" s="1"/>
      <c r="P310" s="1"/>
      <c r="R310" s="1"/>
      <c r="S310" s="1"/>
      <c r="T310" s="1"/>
      <c r="U310" s="1"/>
      <c r="V310" s="1"/>
    </row>
    <row r="311" spans="1:22" customFormat="1" x14ac:dyDescent="0.25">
      <c r="A311" s="1"/>
      <c r="B311" s="1"/>
      <c r="C311" s="1"/>
      <c r="D311" s="1"/>
      <c r="E311" s="1"/>
      <c r="F311" s="1"/>
      <c r="G311" s="1"/>
      <c r="H311" s="1"/>
      <c r="I311" s="1"/>
      <c r="J311" s="1"/>
      <c r="K311" s="1"/>
      <c r="L311" s="1"/>
      <c r="M311" s="1"/>
      <c r="N311" s="1"/>
      <c r="O311" s="1"/>
      <c r="P311" s="1"/>
      <c r="R311" s="1"/>
      <c r="S311" s="1"/>
      <c r="T311" s="1"/>
      <c r="U311" s="1"/>
      <c r="V311" s="1"/>
    </row>
    <row r="312" spans="1:22" x14ac:dyDescent="0.25">
      <c r="A312" s="1"/>
      <c r="B312" s="1"/>
      <c r="C312" s="1"/>
      <c r="D312" s="1"/>
      <c r="E312" s="1"/>
      <c r="F312" s="1"/>
      <c r="G312" s="1"/>
      <c r="H312" s="1"/>
      <c r="I312" s="1"/>
      <c r="J312" s="1"/>
      <c r="K312" s="1"/>
      <c r="L312" s="1"/>
      <c r="M312" s="1"/>
      <c r="N312" s="1"/>
      <c r="O312" s="1"/>
    </row>
    <row r="313" spans="1:22" x14ac:dyDescent="0.25">
      <c r="A313" s="1"/>
      <c r="B313" s="1"/>
      <c r="C313" s="1"/>
      <c r="D313" s="1"/>
      <c r="E313" s="1"/>
      <c r="F313" s="1"/>
      <c r="G313" s="1"/>
      <c r="H313" s="1"/>
      <c r="I313" s="1"/>
      <c r="J313" s="1"/>
      <c r="K313" s="1"/>
      <c r="L313" s="1"/>
      <c r="M313" s="1"/>
      <c r="N313" s="1"/>
      <c r="O313" s="1"/>
    </row>
    <row r="314" spans="1:22" x14ac:dyDescent="0.25">
      <c r="A314" s="1"/>
      <c r="B314" s="1"/>
      <c r="C314" s="1"/>
      <c r="D314" s="1"/>
      <c r="E314" s="1"/>
      <c r="F314" s="1"/>
      <c r="G314" s="1"/>
      <c r="H314" s="1"/>
      <c r="I314" s="1"/>
      <c r="J314" s="1"/>
      <c r="K314" s="1"/>
      <c r="L314" s="1"/>
      <c r="M314" s="1"/>
      <c r="N314" s="1"/>
      <c r="O314" s="1"/>
    </row>
    <row r="315" spans="1:22" x14ac:dyDescent="0.25">
      <c r="A315" s="1"/>
      <c r="B315" s="1"/>
      <c r="C315" s="1"/>
      <c r="D315" s="1"/>
      <c r="E315" s="1"/>
      <c r="F315" s="1"/>
      <c r="G315" s="1"/>
      <c r="H315" s="1"/>
      <c r="I315" s="1"/>
      <c r="J315" s="1"/>
      <c r="K315" s="1"/>
      <c r="L315" s="1"/>
      <c r="M315" s="1"/>
      <c r="N315" s="1"/>
      <c r="O315" s="1"/>
    </row>
  </sheetData>
  <sheetProtection algorithmName="SHA-512" hashValue="mMbwLAVPuXqn7gpH3sLBU3Hf47GwUQ77175iFlqPeqihAmlx5CZajRir8eAqvGLyU/3U5RdU6iIFQ9fYc5/scA==" saltValue="yXfLRxLXIbzuikSPhc7tWQ==" spinCount="100000" sheet="1" objects="1" scenarios="1" formatCells="0" formatColumns="0" formatRows="0"/>
  <autoFilter ref="A18:P296">
    <filterColumn colId="2">
      <filters blank="1">
        <filter val="1 200"/>
        <filter val="1 900"/>
        <filter val="1 933"/>
        <filter val="11 759"/>
        <filter val="17 000"/>
        <filter val="2 232"/>
        <filter val="233 087"/>
        <filter val="307 216"/>
        <filter val="355 579"/>
        <filter val="370 679"/>
        <filter val="372 579"/>
        <filter val="39 400"/>
        <filter val="4 500"/>
        <filter val="41 333"/>
        <filter val="42 058"/>
        <filter val="5 105"/>
        <filter val="53 138"/>
        <filter val="605"/>
        <filter val="7 000"/>
        <filter val="71 897"/>
        <filter val="725"/>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127.pielikums Jūrmalas pilsētas domes
2017.gada 23.marta saistošajiem noteikumiem Nr.14
(protokols Nr.6, 9.punkts) </firstHeader>
    <firstFooter>&amp;L&amp;9&amp;D; &amp;T&amp;R&amp;9&amp;P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3"/>
  <sheetViews>
    <sheetView showGridLines="0" view="pageLayout" zoomScaleNormal="100" workbookViewId="0">
      <selection activeCell="U4" sqref="U4"/>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324</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318</v>
      </c>
      <c r="D3" s="916"/>
      <c r="E3" s="916"/>
      <c r="F3" s="916"/>
      <c r="G3" s="916"/>
      <c r="H3" s="916"/>
      <c r="I3" s="916"/>
      <c r="J3" s="916"/>
      <c r="K3" s="916"/>
      <c r="L3" s="916"/>
      <c r="M3" s="916"/>
      <c r="N3" s="916"/>
      <c r="O3" s="916"/>
      <c r="P3" s="917"/>
      <c r="Q3" s="331"/>
    </row>
    <row r="4" spans="1:17" ht="12.75" customHeight="1" x14ac:dyDescent="0.25">
      <c r="A4" s="4" t="s">
        <v>1</v>
      </c>
      <c r="B4" s="5"/>
      <c r="C4" s="916" t="s">
        <v>319</v>
      </c>
      <c r="D4" s="916"/>
      <c r="E4" s="916"/>
      <c r="F4" s="916"/>
      <c r="G4" s="916"/>
      <c r="H4" s="916"/>
      <c r="I4" s="916"/>
      <c r="J4" s="916"/>
      <c r="K4" s="916"/>
      <c r="L4" s="916"/>
      <c r="M4" s="916"/>
      <c r="N4" s="916"/>
      <c r="O4" s="916"/>
      <c r="P4" s="917"/>
      <c r="Q4" s="331"/>
    </row>
    <row r="5" spans="1:17" ht="12.75" customHeight="1" x14ac:dyDescent="0.25">
      <c r="A5" s="2" t="s">
        <v>2</v>
      </c>
      <c r="B5" s="3"/>
      <c r="C5" s="891" t="s">
        <v>320</v>
      </c>
      <c r="D5" s="891"/>
      <c r="E5" s="891"/>
      <c r="F5" s="891"/>
      <c r="G5" s="891"/>
      <c r="H5" s="891"/>
      <c r="I5" s="891"/>
      <c r="J5" s="891"/>
      <c r="K5" s="891"/>
      <c r="L5" s="891"/>
      <c r="M5" s="891"/>
      <c r="N5" s="891"/>
      <c r="O5" s="891"/>
      <c r="P5" s="892"/>
      <c r="Q5" s="331"/>
    </row>
    <row r="6" spans="1:17" ht="12.75" customHeight="1" x14ac:dyDescent="0.25">
      <c r="A6" s="2" t="s">
        <v>3</v>
      </c>
      <c r="B6" s="3"/>
      <c r="C6" s="891" t="s">
        <v>321</v>
      </c>
      <c r="D6" s="891"/>
      <c r="E6" s="891"/>
      <c r="F6" s="891"/>
      <c r="G6" s="891"/>
      <c r="H6" s="891"/>
      <c r="I6" s="891"/>
      <c r="J6" s="891"/>
      <c r="K6" s="891"/>
      <c r="L6" s="891"/>
      <c r="M6" s="891"/>
      <c r="N6" s="891"/>
      <c r="O6" s="891"/>
      <c r="P6" s="892"/>
      <c r="Q6" s="331"/>
    </row>
    <row r="7" spans="1:17" ht="24.75" customHeight="1" x14ac:dyDescent="0.25">
      <c r="A7" s="2" t="s">
        <v>4</v>
      </c>
      <c r="B7" s="3"/>
      <c r="C7" s="916" t="s">
        <v>323</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322</v>
      </c>
      <c r="D9" s="891"/>
      <c r="E9" s="891"/>
      <c r="F9" s="891"/>
      <c r="G9" s="891"/>
      <c r="H9" s="891"/>
      <c r="I9" s="891"/>
      <c r="J9" s="891"/>
      <c r="K9" s="891"/>
      <c r="L9" s="891"/>
      <c r="M9" s="891"/>
      <c r="N9" s="891"/>
      <c r="O9" s="891"/>
      <c r="P9" s="892"/>
      <c r="Q9" s="331"/>
    </row>
    <row r="10" spans="1:17" ht="12.75" customHeight="1" x14ac:dyDescent="0.25">
      <c r="A10" s="2"/>
      <c r="B10" s="3" t="s">
        <v>7</v>
      </c>
      <c r="C10" s="891"/>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875"/>
      <c r="Q15" s="332"/>
    </row>
    <row r="16" spans="1:17" s="12" customFormat="1" ht="12.75" customHeight="1" x14ac:dyDescent="0.25">
      <c r="A16" s="894"/>
      <c r="B16" s="897"/>
      <c r="C16" s="924" t="s">
        <v>13</v>
      </c>
      <c r="D16" s="922" t="s">
        <v>309</v>
      </c>
      <c r="E16" s="889" t="s">
        <v>311</v>
      </c>
      <c r="F16" s="902" t="s">
        <v>14</v>
      </c>
      <c r="G16" s="904" t="s">
        <v>310</v>
      </c>
      <c r="H16" s="887" t="s">
        <v>317</v>
      </c>
      <c r="I16" s="928" t="s">
        <v>15</v>
      </c>
      <c r="J16" s="922" t="s">
        <v>312</v>
      </c>
      <c r="K16" s="889" t="s">
        <v>313</v>
      </c>
      <c r="L16" s="908" t="s">
        <v>16</v>
      </c>
      <c r="M16" s="910" t="s">
        <v>314</v>
      </c>
      <c r="N16" s="887" t="s">
        <v>315</v>
      </c>
      <c r="O16" s="889" t="s">
        <v>17</v>
      </c>
      <c r="P16" s="894" t="s">
        <v>316</v>
      </c>
      <c r="Q16" s="332"/>
    </row>
    <row r="17" spans="1:17" s="13" customFormat="1" ht="66" customHeight="1" thickBot="1" x14ac:dyDescent="0.3">
      <c r="A17" s="895"/>
      <c r="B17" s="897"/>
      <c r="C17" s="925"/>
      <c r="D17" s="923"/>
      <c r="E17" s="890"/>
      <c r="F17" s="903"/>
      <c r="G17" s="905"/>
      <c r="H17" s="888"/>
      <c r="I17" s="929"/>
      <c r="J17" s="923"/>
      <c r="K17" s="890"/>
      <c r="L17" s="909"/>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5">
        <v>8</v>
      </c>
      <c r="I18" s="141">
        <v>9</v>
      </c>
      <c r="J18" s="124">
        <v>10</v>
      </c>
      <c r="K18" s="141">
        <v>11</v>
      </c>
      <c r="L18" s="14">
        <v>12</v>
      </c>
      <c r="M18" s="208">
        <v>13</v>
      </c>
      <c r="N18" s="15">
        <v>14</v>
      </c>
      <c r="O18" s="141">
        <v>15</v>
      </c>
      <c r="P18" s="14">
        <v>16</v>
      </c>
      <c r="Q18" s="330"/>
    </row>
    <row r="19" spans="1:17" s="19" customFormat="1" hidden="1" x14ac:dyDescent="0.25">
      <c r="A19" s="16"/>
      <c r="B19" s="17" t="s">
        <v>19</v>
      </c>
      <c r="C19" s="182"/>
      <c r="D19" s="244"/>
      <c r="E19" s="142"/>
      <c r="F19" s="290"/>
      <c r="G19" s="209"/>
      <c r="H19" s="18"/>
      <c r="I19" s="142"/>
      <c r="J19" s="244"/>
      <c r="K19" s="142"/>
      <c r="L19" s="290"/>
      <c r="M19" s="209"/>
      <c r="N19" s="18"/>
      <c r="O19" s="142"/>
      <c r="P19" s="290"/>
      <c r="Q19" s="182"/>
    </row>
    <row r="20" spans="1:17" s="19" customFormat="1" ht="12.75" thickBot="1" x14ac:dyDescent="0.3">
      <c r="A20" s="20"/>
      <c r="B20" s="21" t="s">
        <v>20</v>
      </c>
      <c r="C20" s="183">
        <f>SUM(F20,I20,L20,O20)</f>
        <v>46927</v>
      </c>
      <c r="D20" s="125">
        <f>SUM(D21,D24,D25,D41,D42)</f>
        <v>51609</v>
      </c>
      <c r="E20" s="270">
        <f>SUM(E21,E24,E25,E41,E42)</f>
        <v>-4682</v>
      </c>
      <c r="F20" s="291">
        <f>SUM(F21,F24,F25,F41,F42)</f>
        <v>46927</v>
      </c>
      <c r="G20" s="210">
        <f>SUM(G21,G24,G42)</f>
        <v>0</v>
      </c>
      <c r="H20" s="22">
        <f t="shared" ref="H20:I20" si="0">SUM(H21,H24,H42)</f>
        <v>0</v>
      </c>
      <c r="I20" s="270">
        <f t="shared" si="0"/>
        <v>0</v>
      </c>
      <c r="J20" s="125">
        <f>SUM(J21,J26,J42)</f>
        <v>0</v>
      </c>
      <c r="K20" s="270">
        <f t="shared" ref="K20:L20" si="1">SUM(K21,K26,K42)</f>
        <v>0</v>
      </c>
      <c r="L20" s="291">
        <f t="shared" si="1"/>
        <v>0</v>
      </c>
      <c r="M20" s="210">
        <f>SUM(M21,M44)</f>
        <v>0</v>
      </c>
      <c r="N20" s="22">
        <f t="shared" ref="N20:O20" si="2">SUM(N21,N44)</f>
        <v>0</v>
      </c>
      <c r="O20" s="270">
        <f t="shared" si="2"/>
        <v>0</v>
      </c>
      <c r="P20" s="291"/>
      <c r="Q20" s="182"/>
    </row>
    <row r="21" spans="1:17" ht="12.75" hidden="1" thickTop="1" x14ac:dyDescent="0.25">
      <c r="A21" s="23"/>
      <c r="B21" s="24" t="s">
        <v>21</v>
      </c>
      <c r="C21" s="184">
        <f t="shared" ref="C21" si="3">SUM(F21,I21,L21,O21)</f>
        <v>0</v>
      </c>
      <c r="D21" s="126">
        <f>SUM(D22:D23)</f>
        <v>0</v>
      </c>
      <c r="E21" s="271">
        <f t="shared" ref="E21" si="4">SUM(E22:E23)</f>
        <v>0</v>
      </c>
      <c r="F21" s="292">
        <f>SUM(F22:F23)</f>
        <v>0</v>
      </c>
      <c r="G21" s="211">
        <f t="shared" ref="G21:O21" si="5">SUM(G22:G23)</f>
        <v>0</v>
      </c>
      <c r="H21" s="25">
        <f t="shared" si="5"/>
        <v>0</v>
      </c>
      <c r="I21" s="271">
        <f t="shared" si="5"/>
        <v>0</v>
      </c>
      <c r="J21" s="126">
        <f t="shared" si="5"/>
        <v>0</v>
      </c>
      <c r="K21" s="25">
        <f t="shared" si="5"/>
        <v>0</v>
      </c>
      <c r="L21" s="165">
        <f t="shared" si="5"/>
        <v>0</v>
      </c>
      <c r="M21" s="211">
        <f>SUM(M22:M23)</f>
        <v>0</v>
      </c>
      <c r="N21" s="25">
        <f t="shared" si="5"/>
        <v>0</v>
      </c>
      <c r="O21" s="271">
        <f t="shared" si="5"/>
        <v>0</v>
      </c>
      <c r="P21" s="292"/>
      <c r="Q21" s="331"/>
    </row>
    <row r="22" spans="1:17" ht="12.75" hidden="1" thickTop="1" x14ac:dyDescent="0.25">
      <c r="A22" s="26"/>
      <c r="B22" s="27" t="s">
        <v>22</v>
      </c>
      <c r="C22" s="185">
        <f>SUM(F22,I22,L22,O22)</f>
        <v>0</v>
      </c>
      <c r="D22" s="245"/>
      <c r="E22" s="143"/>
      <c r="F22" s="293">
        <f>D22+E22</f>
        <v>0</v>
      </c>
      <c r="G22" s="212"/>
      <c r="H22" s="28"/>
      <c r="I22" s="143">
        <f>G22+H22</f>
        <v>0</v>
      </c>
      <c r="J22" s="245"/>
      <c r="K22" s="28"/>
      <c r="L22" s="166">
        <f>J22+K22</f>
        <v>0</v>
      </c>
      <c r="M22" s="212"/>
      <c r="N22" s="28"/>
      <c r="O22" s="143">
        <f t="shared" ref="O22" si="6">M22+N22</f>
        <v>0</v>
      </c>
      <c r="P22" s="293"/>
      <c r="Q22" s="331"/>
    </row>
    <row r="23" spans="1:17" ht="12.75" hidden="1" thickTop="1" x14ac:dyDescent="0.25">
      <c r="A23" s="29"/>
      <c r="B23" s="30" t="s">
        <v>23</v>
      </c>
      <c r="C23" s="186">
        <f t="shared" ref="C23" si="7">SUM(F23,I23,L23,O23)</f>
        <v>0</v>
      </c>
      <c r="D23" s="246"/>
      <c r="E23" s="272"/>
      <c r="F23" s="333">
        <f t="shared" ref="F23:F24" si="8">D23+E23</f>
        <v>0</v>
      </c>
      <c r="G23" s="213"/>
      <c r="H23" s="31"/>
      <c r="I23" s="272">
        <f t="shared" ref="I23:I24" si="9">G23+H23</f>
        <v>0</v>
      </c>
      <c r="J23" s="246"/>
      <c r="K23" s="31"/>
      <c r="L23" s="247">
        <f>J23+K23</f>
        <v>0</v>
      </c>
      <c r="M23" s="213"/>
      <c r="N23" s="31"/>
      <c r="O23" s="144">
        <f>M23+N23</f>
        <v>0</v>
      </c>
      <c r="P23" s="294"/>
      <c r="Q23" s="331"/>
    </row>
    <row r="24" spans="1:17" s="19" customFormat="1" ht="25.5" thickTop="1" thickBot="1" x14ac:dyDescent="0.3">
      <c r="A24" s="32">
        <v>19300</v>
      </c>
      <c r="B24" s="32" t="s">
        <v>24</v>
      </c>
      <c r="C24" s="187">
        <f>SUM(F24,I24)</f>
        <v>46927</v>
      </c>
      <c r="D24" s="248">
        <f>D50</f>
        <v>51609</v>
      </c>
      <c r="E24" s="273">
        <f>E50</f>
        <v>-4682</v>
      </c>
      <c r="F24" s="334">
        <f t="shared" si="8"/>
        <v>46927</v>
      </c>
      <c r="G24" s="214"/>
      <c r="H24" s="33"/>
      <c r="I24" s="273">
        <f t="shared" si="9"/>
        <v>0</v>
      </c>
      <c r="J24" s="289" t="s">
        <v>25</v>
      </c>
      <c r="K24" s="145" t="s">
        <v>25</v>
      </c>
      <c r="L24" s="295" t="s">
        <v>25</v>
      </c>
      <c r="M24" s="282" t="s">
        <v>25</v>
      </c>
      <c r="N24" s="145" t="s">
        <v>25</v>
      </c>
      <c r="O24" s="145" t="s">
        <v>25</v>
      </c>
      <c r="P24" s="295"/>
      <c r="Q24" s="182"/>
    </row>
    <row r="25" spans="1:17" s="19" customFormat="1" ht="24.75" hidden="1" thickTop="1" x14ac:dyDescent="0.25">
      <c r="A25" s="118"/>
      <c r="B25" s="34" t="s">
        <v>26</v>
      </c>
      <c r="C25" s="188">
        <f>SUM(F25)</f>
        <v>0</v>
      </c>
      <c r="D25" s="249"/>
      <c r="E25" s="157"/>
      <c r="F25" s="335">
        <f>D25+E25</f>
        <v>0</v>
      </c>
      <c r="G25" s="215" t="s">
        <v>25</v>
      </c>
      <c r="H25" s="35" t="s">
        <v>25</v>
      </c>
      <c r="I25" s="119" t="s">
        <v>25</v>
      </c>
      <c r="J25" s="250" t="s">
        <v>25</v>
      </c>
      <c r="K25" s="35" t="s">
        <v>25</v>
      </c>
      <c r="L25" s="167" t="s">
        <v>25</v>
      </c>
      <c r="M25" s="283" t="s">
        <v>25</v>
      </c>
      <c r="N25" s="119" t="s">
        <v>25</v>
      </c>
      <c r="O25" s="119" t="s">
        <v>25</v>
      </c>
      <c r="P25" s="296"/>
      <c r="Q25" s="182"/>
    </row>
    <row r="26" spans="1:17" s="19" customFormat="1" ht="36.75" hidden="1" thickTop="1" x14ac:dyDescent="0.25">
      <c r="A26" s="34">
        <v>21300</v>
      </c>
      <c r="B26" s="34" t="s">
        <v>27</v>
      </c>
      <c r="C26" s="188">
        <f>SUM(L26)</f>
        <v>0</v>
      </c>
      <c r="D26" s="250" t="s">
        <v>25</v>
      </c>
      <c r="E26" s="119" t="s">
        <v>25</v>
      </c>
      <c r="F26" s="296" t="s">
        <v>25</v>
      </c>
      <c r="G26" s="215" t="s">
        <v>25</v>
      </c>
      <c r="H26" s="35" t="s">
        <v>25</v>
      </c>
      <c r="I26" s="119" t="s">
        <v>25</v>
      </c>
      <c r="J26" s="127">
        <f t="shared" ref="J26:K26" si="10">SUM(J27,J31,J33,J36)</f>
        <v>0</v>
      </c>
      <c r="K26" s="36">
        <f t="shared" si="10"/>
        <v>0</v>
      </c>
      <c r="L26" s="174">
        <f>SUM(L27,L31,L33,L36)</f>
        <v>0</v>
      </c>
      <c r="M26" s="283" t="s">
        <v>25</v>
      </c>
      <c r="N26" s="119" t="s">
        <v>25</v>
      </c>
      <c r="O26" s="119" t="s">
        <v>25</v>
      </c>
      <c r="P26" s="296"/>
      <c r="Q26" s="182"/>
    </row>
    <row r="27" spans="1:17" s="19" customFormat="1" ht="24.75" hidden="1" thickTop="1" x14ac:dyDescent="0.25">
      <c r="A27" s="37">
        <v>21350</v>
      </c>
      <c r="B27" s="34" t="s">
        <v>28</v>
      </c>
      <c r="C27" s="188">
        <f t="shared" ref="C27:C40" si="11">SUM(L27)</f>
        <v>0</v>
      </c>
      <c r="D27" s="250" t="s">
        <v>25</v>
      </c>
      <c r="E27" s="119" t="s">
        <v>25</v>
      </c>
      <c r="F27" s="296" t="s">
        <v>25</v>
      </c>
      <c r="G27" s="215" t="s">
        <v>25</v>
      </c>
      <c r="H27" s="35" t="s">
        <v>25</v>
      </c>
      <c r="I27" s="119" t="s">
        <v>25</v>
      </c>
      <c r="J27" s="127">
        <f t="shared" ref="J27:K27" si="12">SUM(J28:J30)</f>
        <v>0</v>
      </c>
      <c r="K27" s="36">
        <f t="shared" si="12"/>
        <v>0</v>
      </c>
      <c r="L27" s="174">
        <f>SUM(L28:L30)</f>
        <v>0</v>
      </c>
      <c r="M27" s="283" t="s">
        <v>25</v>
      </c>
      <c r="N27" s="119" t="s">
        <v>25</v>
      </c>
      <c r="O27" s="119" t="s">
        <v>25</v>
      </c>
      <c r="P27" s="296"/>
      <c r="Q27" s="182"/>
    </row>
    <row r="28" spans="1:17" ht="12.75" hidden="1" thickTop="1" x14ac:dyDescent="0.25">
      <c r="A28" s="26">
        <v>21351</v>
      </c>
      <c r="B28" s="38" t="s">
        <v>29</v>
      </c>
      <c r="C28" s="189">
        <f t="shared" si="11"/>
        <v>0</v>
      </c>
      <c r="D28" s="251" t="s">
        <v>25</v>
      </c>
      <c r="E28" s="146" t="s">
        <v>25</v>
      </c>
      <c r="F28" s="297" t="s">
        <v>25</v>
      </c>
      <c r="G28" s="216" t="s">
        <v>25</v>
      </c>
      <c r="H28" s="39" t="s">
        <v>25</v>
      </c>
      <c r="I28" s="146" t="s">
        <v>25</v>
      </c>
      <c r="J28" s="251"/>
      <c r="K28" s="39"/>
      <c r="L28" s="89">
        <f t="shared" ref="L28:L30" si="13">J28+K28</f>
        <v>0</v>
      </c>
      <c r="M28" s="284" t="s">
        <v>25</v>
      </c>
      <c r="N28" s="146" t="s">
        <v>25</v>
      </c>
      <c r="O28" s="146" t="s">
        <v>25</v>
      </c>
      <c r="P28" s="297"/>
      <c r="Q28" s="331"/>
    </row>
    <row r="29" spans="1:17" ht="12.75" hidden="1" thickTop="1" x14ac:dyDescent="0.25">
      <c r="A29" s="29">
        <v>21352</v>
      </c>
      <c r="B29" s="41" t="s">
        <v>30</v>
      </c>
      <c r="C29" s="190">
        <f t="shared" si="11"/>
        <v>0</v>
      </c>
      <c r="D29" s="252" t="s">
        <v>25</v>
      </c>
      <c r="E29" s="147" t="s">
        <v>25</v>
      </c>
      <c r="F29" s="298" t="s">
        <v>25</v>
      </c>
      <c r="G29" s="217" t="s">
        <v>25</v>
      </c>
      <c r="H29" s="42" t="s">
        <v>25</v>
      </c>
      <c r="I29" s="147" t="s">
        <v>25</v>
      </c>
      <c r="J29" s="252"/>
      <c r="K29" s="42"/>
      <c r="L29" s="88">
        <f t="shared" si="13"/>
        <v>0</v>
      </c>
      <c r="M29" s="285" t="s">
        <v>25</v>
      </c>
      <c r="N29" s="147" t="s">
        <v>25</v>
      </c>
      <c r="O29" s="147" t="s">
        <v>25</v>
      </c>
      <c r="P29" s="298"/>
      <c r="Q29" s="331"/>
    </row>
    <row r="30" spans="1:17" ht="24.75" hidden="1" thickTop="1" x14ac:dyDescent="0.25">
      <c r="A30" s="29">
        <v>21359</v>
      </c>
      <c r="B30" s="41" t="s">
        <v>31</v>
      </c>
      <c r="C30" s="190">
        <f t="shared" si="11"/>
        <v>0</v>
      </c>
      <c r="D30" s="252" t="s">
        <v>25</v>
      </c>
      <c r="E30" s="147" t="s">
        <v>25</v>
      </c>
      <c r="F30" s="298" t="s">
        <v>25</v>
      </c>
      <c r="G30" s="217" t="s">
        <v>25</v>
      </c>
      <c r="H30" s="42" t="s">
        <v>25</v>
      </c>
      <c r="I30" s="147" t="s">
        <v>25</v>
      </c>
      <c r="J30" s="252"/>
      <c r="K30" s="42"/>
      <c r="L30" s="88">
        <f t="shared" si="13"/>
        <v>0</v>
      </c>
      <c r="M30" s="285" t="s">
        <v>25</v>
      </c>
      <c r="N30" s="147" t="s">
        <v>25</v>
      </c>
      <c r="O30" s="147" t="s">
        <v>25</v>
      </c>
      <c r="P30" s="298"/>
      <c r="Q30" s="331"/>
    </row>
    <row r="31" spans="1:17" s="19" customFormat="1" ht="36.75" hidden="1" thickTop="1" x14ac:dyDescent="0.25">
      <c r="A31" s="37">
        <v>21370</v>
      </c>
      <c r="B31" s="34" t="s">
        <v>32</v>
      </c>
      <c r="C31" s="188">
        <f t="shared" si="11"/>
        <v>0</v>
      </c>
      <c r="D31" s="250" t="s">
        <v>25</v>
      </c>
      <c r="E31" s="119" t="s">
        <v>25</v>
      </c>
      <c r="F31" s="296" t="s">
        <v>25</v>
      </c>
      <c r="G31" s="215" t="s">
        <v>25</v>
      </c>
      <c r="H31" s="35" t="s">
        <v>25</v>
      </c>
      <c r="I31" s="119" t="s">
        <v>25</v>
      </c>
      <c r="J31" s="127">
        <f t="shared" ref="J31:K31" si="14">SUM(J32)</f>
        <v>0</v>
      </c>
      <c r="K31" s="36">
        <f t="shared" si="14"/>
        <v>0</v>
      </c>
      <c r="L31" s="174">
        <f>SUM(L32)</f>
        <v>0</v>
      </c>
      <c r="M31" s="283" t="s">
        <v>25</v>
      </c>
      <c r="N31" s="119" t="s">
        <v>25</v>
      </c>
      <c r="O31" s="119" t="s">
        <v>25</v>
      </c>
      <c r="P31" s="296"/>
      <c r="Q31" s="182"/>
    </row>
    <row r="32" spans="1:17" ht="36.75" hidden="1" thickTop="1" x14ac:dyDescent="0.25">
      <c r="A32" s="44">
        <v>21379</v>
      </c>
      <c r="B32" s="45" t="s">
        <v>33</v>
      </c>
      <c r="C32" s="191">
        <f t="shared" si="11"/>
        <v>0</v>
      </c>
      <c r="D32" s="253" t="s">
        <v>25</v>
      </c>
      <c r="E32" s="148" t="s">
        <v>25</v>
      </c>
      <c r="F32" s="299" t="s">
        <v>25</v>
      </c>
      <c r="G32" s="218" t="s">
        <v>25</v>
      </c>
      <c r="H32" s="46" t="s">
        <v>25</v>
      </c>
      <c r="I32" s="148" t="s">
        <v>25</v>
      </c>
      <c r="J32" s="253"/>
      <c r="K32" s="46"/>
      <c r="L32" s="179">
        <f>J32+K32</f>
        <v>0</v>
      </c>
      <c r="M32" s="286" t="s">
        <v>25</v>
      </c>
      <c r="N32" s="148" t="s">
        <v>25</v>
      </c>
      <c r="O32" s="148" t="s">
        <v>25</v>
      </c>
      <c r="P32" s="299"/>
      <c r="Q32" s="331"/>
    </row>
    <row r="33" spans="1:17" s="19" customFormat="1" ht="12.75" hidden="1" thickTop="1" x14ac:dyDescent="0.25">
      <c r="A33" s="37">
        <v>21380</v>
      </c>
      <c r="B33" s="34" t="s">
        <v>34</v>
      </c>
      <c r="C33" s="188">
        <f t="shared" si="11"/>
        <v>0</v>
      </c>
      <c r="D33" s="250" t="s">
        <v>25</v>
      </c>
      <c r="E33" s="119" t="s">
        <v>25</v>
      </c>
      <c r="F33" s="296" t="s">
        <v>25</v>
      </c>
      <c r="G33" s="215" t="s">
        <v>25</v>
      </c>
      <c r="H33" s="35" t="s">
        <v>25</v>
      </c>
      <c r="I33" s="119" t="s">
        <v>25</v>
      </c>
      <c r="J33" s="127">
        <f t="shared" ref="J33:K33" si="15">SUM(J34:J35)</f>
        <v>0</v>
      </c>
      <c r="K33" s="36">
        <f t="shared" si="15"/>
        <v>0</v>
      </c>
      <c r="L33" s="174">
        <f>SUM(L34:L35)</f>
        <v>0</v>
      </c>
      <c r="M33" s="283" t="s">
        <v>25</v>
      </c>
      <c r="N33" s="119" t="s">
        <v>25</v>
      </c>
      <c r="O33" s="119" t="s">
        <v>25</v>
      </c>
      <c r="P33" s="296"/>
      <c r="Q33" s="182"/>
    </row>
    <row r="34" spans="1:17" ht="12.75" hidden="1" thickTop="1" x14ac:dyDescent="0.25">
      <c r="A34" s="27">
        <v>21381</v>
      </c>
      <c r="B34" s="38" t="s">
        <v>35</v>
      </c>
      <c r="C34" s="189">
        <f t="shared" si="11"/>
        <v>0</v>
      </c>
      <c r="D34" s="251" t="s">
        <v>25</v>
      </c>
      <c r="E34" s="146" t="s">
        <v>25</v>
      </c>
      <c r="F34" s="297" t="s">
        <v>25</v>
      </c>
      <c r="G34" s="216" t="s">
        <v>25</v>
      </c>
      <c r="H34" s="39" t="s">
        <v>25</v>
      </c>
      <c r="I34" s="146" t="s">
        <v>25</v>
      </c>
      <c r="J34" s="251"/>
      <c r="K34" s="39"/>
      <c r="L34" s="89">
        <f t="shared" ref="L34:L35" si="16">J34+K34</f>
        <v>0</v>
      </c>
      <c r="M34" s="284" t="s">
        <v>25</v>
      </c>
      <c r="N34" s="146" t="s">
        <v>25</v>
      </c>
      <c r="O34" s="146" t="s">
        <v>25</v>
      </c>
      <c r="P34" s="297"/>
      <c r="Q34" s="331"/>
    </row>
    <row r="35" spans="1:17" ht="24.75" hidden="1" thickTop="1" x14ac:dyDescent="0.25">
      <c r="A35" s="30">
        <v>21383</v>
      </c>
      <c r="B35" s="41" t="s">
        <v>36</v>
      </c>
      <c r="C35" s="190">
        <f t="shared" si="11"/>
        <v>0</v>
      </c>
      <c r="D35" s="252" t="s">
        <v>25</v>
      </c>
      <c r="E35" s="147" t="s">
        <v>25</v>
      </c>
      <c r="F35" s="298" t="s">
        <v>25</v>
      </c>
      <c r="G35" s="217" t="s">
        <v>25</v>
      </c>
      <c r="H35" s="42" t="s">
        <v>25</v>
      </c>
      <c r="I35" s="147" t="s">
        <v>25</v>
      </c>
      <c r="J35" s="252"/>
      <c r="K35" s="42"/>
      <c r="L35" s="88">
        <f t="shared" si="16"/>
        <v>0</v>
      </c>
      <c r="M35" s="285" t="s">
        <v>25</v>
      </c>
      <c r="N35" s="147" t="s">
        <v>25</v>
      </c>
      <c r="O35" s="147" t="s">
        <v>25</v>
      </c>
      <c r="P35" s="298"/>
      <c r="Q35" s="331"/>
    </row>
    <row r="36" spans="1:17" s="19" customFormat="1" ht="24.75" hidden="1" thickTop="1" x14ac:dyDescent="0.25">
      <c r="A36" s="37">
        <v>21390</v>
      </c>
      <c r="B36" s="34" t="s">
        <v>37</v>
      </c>
      <c r="C36" s="188">
        <f t="shared" si="11"/>
        <v>0</v>
      </c>
      <c r="D36" s="250" t="s">
        <v>25</v>
      </c>
      <c r="E36" s="119" t="s">
        <v>25</v>
      </c>
      <c r="F36" s="296" t="s">
        <v>25</v>
      </c>
      <c r="G36" s="215" t="s">
        <v>25</v>
      </c>
      <c r="H36" s="35" t="s">
        <v>25</v>
      </c>
      <c r="I36" s="119" t="s">
        <v>25</v>
      </c>
      <c r="J36" s="127">
        <f t="shared" ref="J36:K36" si="17">SUM(J37:J40)</f>
        <v>0</v>
      </c>
      <c r="K36" s="36">
        <f t="shared" si="17"/>
        <v>0</v>
      </c>
      <c r="L36" s="174">
        <f>SUM(L37:L40)</f>
        <v>0</v>
      </c>
      <c r="M36" s="283" t="s">
        <v>25</v>
      </c>
      <c r="N36" s="119" t="s">
        <v>25</v>
      </c>
      <c r="O36" s="119" t="s">
        <v>25</v>
      </c>
      <c r="P36" s="296"/>
      <c r="Q36" s="182"/>
    </row>
    <row r="37" spans="1:17" ht="24.75" hidden="1" thickTop="1" x14ac:dyDescent="0.25">
      <c r="A37" s="27">
        <v>21391</v>
      </c>
      <c r="B37" s="38" t="s">
        <v>38</v>
      </c>
      <c r="C37" s="189">
        <f t="shared" si="11"/>
        <v>0</v>
      </c>
      <c r="D37" s="251" t="s">
        <v>25</v>
      </c>
      <c r="E37" s="146" t="s">
        <v>25</v>
      </c>
      <c r="F37" s="297" t="s">
        <v>25</v>
      </c>
      <c r="G37" s="216" t="s">
        <v>25</v>
      </c>
      <c r="H37" s="39" t="s">
        <v>25</v>
      </c>
      <c r="I37" s="146" t="s">
        <v>25</v>
      </c>
      <c r="J37" s="251"/>
      <c r="K37" s="39"/>
      <c r="L37" s="89">
        <f t="shared" ref="L37:L40" si="18">J37+K37</f>
        <v>0</v>
      </c>
      <c r="M37" s="284" t="s">
        <v>25</v>
      </c>
      <c r="N37" s="146" t="s">
        <v>25</v>
      </c>
      <c r="O37" s="146" t="s">
        <v>25</v>
      </c>
      <c r="P37" s="297"/>
      <c r="Q37" s="331"/>
    </row>
    <row r="38" spans="1:17" ht="12.75" hidden="1" thickTop="1" x14ac:dyDescent="0.25">
      <c r="A38" s="30">
        <v>21393</v>
      </c>
      <c r="B38" s="41" t="s">
        <v>39</v>
      </c>
      <c r="C38" s="190">
        <f t="shared" si="11"/>
        <v>0</v>
      </c>
      <c r="D38" s="252" t="s">
        <v>25</v>
      </c>
      <c r="E38" s="147" t="s">
        <v>25</v>
      </c>
      <c r="F38" s="298" t="s">
        <v>25</v>
      </c>
      <c r="G38" s="217" t="s">
        <v>25</v>
      </c>
      <c r="H38" s="42" t="s">
        <v>25</v>
      </c>
      <c r="I38" s="147" t="s">
        <v>25</v>
      </c>
      <c r="J38" s="252"/>
      <c r="K38" s="42"/>
      <c r="L38" s="88">
        <f t="shared" si="18"/>
        <v>0</v>
      </c>
      <c r="M38" s="285" t="s">
        <v>25</v>
      </c>
      <c r="N38" s="147" t="s">
        <v>25</v>
      </c>
      <c r="O38" s="147" t="s">
        <v>25</v>
      </c>
      <c r="P38" s="298"/>
      <c r="Q38" s="331"/>
    </row>
    <row r="39" spans="1:17" ht="12.75" hidden="1" thickTop="1" x14ac:dyDescent="0.25">
      <c r="A39" s="30">
        <v>21395</v>
      </c>
      <c r="B39" s="41" t="s">
        <v>40</v>
      </c>
      <c r="C39" s="190">
        <f t="shared" si="11"/>
        <v>0</v>
      </c>
      <c r="D39" s="252" t="s">
        <v>25</v>
      </c>
      <c r="E39" s="147" t="s">
        <v>25</v>
      </c>
      <c r="F39" s="298" t="s">
        <v>25</v>
      </c>
      <c r="G39" s="217" t="s">
        <v>25</v>
      </c>
      <c r="H39" s="42" t="s">
        <v>25</v>
      </c>
      <c r="I39" s="147" t="s">
        <v>25</v>
      </c>
      <c r="J39" s="252"/>
      <c r="K39" s="42"/>
      <c r="L39" s="88">
        <f t="shared" si="18"/>
        <v>0</v>
      </c>
      <c r="M39" s="285" t="s">
        <v>25</v>
      </c>
      <c r="N39" s="147" t="s">
        <v>25</v>
      </c>
      <c r="O39" s="147" t="s">
        <v>25</v>
      </c>
      <c r="P39" s="298"/>
      <c r="Q39" s="331"/>
    </row>
    <row r="40" spans="1:17" ht="24.75" hidden="1" thickTop="1" x14ac:dyDescent="0.25">
      <c r="A40" s="30">
        <v>21399</v>
      </c>
      <c r="B40" s="41" t="s">
        <v>41</v>
      </c>
      <c r="C40" s="190">
        <f t="shared" si="11"/>
        <v>0</v>
      </c>
      <c r="D40" s="252" t="s">
        <v>25</v>
      </c>
      <c r="E40" s="147" t="s">
        <v>25</v>
      </c>
      <c r="F40" s="298" t="s">
        <v>25</v>
      </c>
      <c r="G40" s="217" t="s">
        <v>25</v>
      </c>
      <c r="H40" s="42" t="s">
        <v>25</v>
      </c>
      <c r="I40" s="147" t="s">
        <v>25</v>
      </c>
      <c r="J40" s="252"/>
      <c r="K40" s="42"/>
      <c r="L40" s="88">
        <f t="shared" si="18"/>
        <v>0</v>
      </c>
      <c r="M40" s="285" t="s">
        <v>25</v>
      </c>
      <c r="N40" s="147" t="s">
        <v>25</v>
      </c>
      <c r="O40" s="147" t="s">
        <v>25</v>
      </c>
      <c r="P40" s="298"/>
      <c r="Q40" s="331"/>
    </row>
    <row r="41" spans="1:17" s="19" customFormat="1" ht="36.75" hidden="1" customHeight="1" x14ac:dyDescent="0.25">
      <c r="A41" s="37">
        <v>21420</v>
      </c>
      <c r="B41" s="34" t="s">
        <v>42</v>
      </c>
      <c r="C41" s="192">
        <f>SUM(F41)</f>
        <v>0</v>
      </c>
      <c r="D41" s="254"/>
      <c r="E41" s="336"/>
      <c r="F41" s="335">
        <f>D41+E41</f>
        <v>0</v>
      </c>
      <c r="G41" s="215" t="s">
        <v>25</v>
      </c>
      <c r="H41" s="35" t="s">
        <v>25</v>
      </c>
      <c r="I41" s="119" t="s">
        <v>25</v>
      </c>
      <c r="J41" s="250" t="s">
        <v>25</v>
      </c>
      <c r="K41" s="35" t="s">
        <v>25</v>
      </c>
      <c r="L41" s="167" t="s">
        <v>25</v>
      </c>
      <c r="M41" s="283" t="s">
        <v>25</v>
      </c>
      <c r="N41" s="119" t="s">
        <v>25</v>
      </c>
      <c r="O41" s="119" t="s">
        <v>25</v>
      </c>
      <c r="P41" s="296"/>
      <c r="Q41" s="182"/>
    </row>
    <row r="42" spans="1:17" s="19" customFormat="1" ht="24.75" hidden="1" thickTop="1" x14ac:dyDescent="0.25">
      <c r="A42" s="48">
        <v>21490</v>
      </c>
      <c r="B42" s="49" t="s">
        <v>43</v>
      </c>
      <c r="C42" s="192">
        <f>SUM(F42,I42,L42)</f>
        <v>0</v>
      </c>
      <c r="D42" s="255">
        <f>D43</f>
        <v>0</v>
      </c>
      <c r="E42" s="274">
        <f t="shared" ref="E42" si="19">E43</f>
        <v>0</v>
      </c>
      <c r="F42" s="337">
        <f>F43</f>
        <v>0</v>
      </c>
      <c r="G42" s="219">
        <f t="shared" ref="G42:K42" si="20">G43</f>
        <v>0</v>
      </c>
      <c r="H42" s="50">
        <f t="shared" si="20"/>
        <v>0</v>
      </c>
      <c r="I42" s="274">
        <f t="shared" si="20"/>
        <v>0</v>
      </c>
      <c r="J42" s="255">
        <f t="shared" si="20"/>
        <v>0</v>
      </c>
      <c r="K42" s="50">
        <f t="shared" si="20"/>
        <v>0</v>
      </c>
      <c r="L42" s="256">
        <f>L43</f>
        <v>0</v>
      </c>
      <c r="M42" s="283" t="s">
        <v>25</v>
      </c>
      <c r="N42" s="119" t="s">
        <v>25</v>
      </c>
      <c r="O42" s="119" t="s">
        <v>25</v>
      </c>
      <c r="P42" s="296"/>
      <c r="Q42" s="182"/>
    </row>
    <row r="43" spans="1:17" s="19" customFormat="1" ht="24.75" hidden="1" thickTop="1" x14ac:dyDescent="0.25">
      <c r="A43" s="30">
        <v>21499</v>
      </c>
      <c r="B43" s="41" t="s">
        <v>44</v>
      </c>
      <c r="C43" s="193">
        <f>SUM(F43,I43,L43)</f>
        <v>0</v>
      </c>
      <c r="D43" s="257"/>
      <c r="E43" s="163"/>
      <c r="F43" s="310">
        <f>D43+E43</f>
        <v>0</v>
      </c>
      <c r="G43" s="220"/>
      <c r="H43" s="40"/>
      <c r="I43" s="154">
        <f>G43+H43</f>
        <v>0</v>
      </c>
      <c r="J43" s="264"/>
      <c r="K43" s="40"/>
      <c r="L43" s="89">
        <f>J43+K43</f>
        <v>0</v>
      </c>
      <c r="M43" s="286" t="s">
        <v>25</v>
      </c>
      <c r="N43" s="148" t="s">
        <v>25</v>
      </c>
      <c r="O43" s="148" t="s">
        <v>25</v>
      </c>
      <c r="P43" s="299"/>
      <c r="Q43" s="182"/>
    </row>
    <row r="44" spans="1:17" ht="24.75" hidden="1" thickTop="1" x14ac:dyDescent="0.25">
      <c r="A44" s="51">
        <v>23000</v>
      </c>
      <c r="B44" s="52" t="s">
        <v>45</v>
      </c>
      <c r="C44" s="192">
        <f>SUM(O44)</f>
        <v>0</v>
      </c>
      <c r="D44" s="258" t="s">
        <v>25</v>
      </c>
      <c r="E44" s="275" t="s">
        <v>25</v>
      </c>
      <c r="F44" s="338" t="s">
        <v>25</v>
      </c>
      <c r="G44" s="221" t="s">
        <v>25</v>
      </c>
      <c r="H44" s="53" t="s">
        <v>25</v>
      </c>
      <c r="I44" s="275" t="s">
        <v>25</v>
      </c>
      <c r="J44" s="258" t="s">
        <v>25</v>
      </c>
      <c r="K44" s="53" t="s">
        <v>25</v>
      </c>
      <c r="L44" s="259" t="s">
        <v>25</v>
      </c>
      <c r="M44" s="287">
        <f t="shared" ref="M44:N44" si="21">SUM(M45:M46)</f>
        <v>0</v>
      </c>
      <c r="N44" s="149">
        <f t="shared" si="21"/>
        <v>0</v>
      </c>
      <c r="O44" s="149">
        <f>SUM(O45:O46)</f>
        <v>0</v>
      </c>
      <c r="P44" s="300"/>
      <c r="Q44" s="331"/>
    </row>
    <row r="45" spans="1:17" ht="24.75" hidden="1" thickTop="1" x14ac:dyDescent="0.25">
      <c r="A45" s="54">
        <v>23410</v>
      </c>
      <c r="B45" s="55" t="s">
        <v>46</v>
      </c>
      <c r="C45" s="194">
        <f t="shared" ref="C45:C46" si="22">SUM(O45)</f>
        <v>0</v>
      </c>
      <c r="D45" s="260" t="s">
        <v>25</v>
      </c>
      <c r="E45" s="276" t="s">
        <v>25</v>
      </c>
      <c r="F45" s="339" t="s">
        <v>25</v>
      </c>
      <c r="G45" s="222" t="s">
        <v>25</v>
      </c>
      <c r="H45" s="56" t="s">
        <v>25</v>
      </c>
      <c r="I45" s="276" t="s">
        <v>25</v>
      </c>
      <c r="J45" s="260" t="s">
        <v>25</v>
      </c>
      <c r="K45" s="56" t="s">
        <v>25</v>
      </c>
      <c r="L45" s="261" t="s">
        <v>25</v>
      </c>
      <c r="M45" s="222"/>
      <c r="N45" s="56"/>
      <c r="O45" s="150">
        <f t="shared" ref="O45:O46" si="23">M45+N45</f>
        <v>0</v>
      </c>
      <c r="P45" s="301"/>
      <c r="Q45" s="331"/>
    </row>
    <row r="46" spans="1:17" ht="24.75" hidden="1" thickTop="1" x14ac:dyDescent="0.25">
      <c r="A46" s="54">
        <v>23510</v>
      </c>
      <c r="B46" s="55" t="s">
        <v>47</v>
      </c>
      <c r="C46" s="194">
        <f t="shared" si="22"/>
        <v>0</v>
      </c>
      <c r="D46" s="260" t="s">
        <v>25</v>
      </c>
      <c r="E46" s="276" t="s">
        <v>25</v>
      </c>
      <c r="F46" s="339" t="s">
        <v>25</v>
      </c>
      <c r="G46" s="222" t="s">
        <v>25</v>
      </c>
      <c r="H46" s="56" t="s">
        <v>25</v>
      </c>
      <c r="I46" s="276" t="s">
        <v>25</v>
      </c>
      <c r="J46" s="260" t="s">
        <v>25</v>
      </c>
      <c r="K46" s="56" t="s">
        <v>25</v>
      </c>
      <c r="L46" s="261" t="s">
        <v>25</v>
      </c>
      <c r="M46" s="222"/>
      <c r="N46" s="56"/>
      <c r="O46" s="150">
        <f t="shared" si="23"/>
        <v>0</v>
      </c>
      <c r="P46" s="301"/>
      <c r="Q46" s="331"/>
    </row>
    <row r="47" spans="1:17" ht="12.75" hidden="1" thickTop="1" x14ac:dyDescent="0.25">
      <c r="A47" s="57"/>
      <c r="B47" s="55"/>
      <c r="C47" s="195"/>
      <c r="D47" s="262"/>
      <c r="E47" s="156"/>
      <c r="F47" s="339"/>
      <c r="G47" s="222"/>
      <c r="H47" s="56"/>
      <c r="I47" s="276"/>
      <c r="J47" s="260"/>
      <c r="K47" s="276"/>
      <c r="L47" s="302"/>
      <c r="M47" s="288"/>
      <c r="N47" s="105"/>
      <c r="O47" s="151"/>
      <c r="P47" s="302"/>
      <c r="Q47" s="331"/>
    </row>
    <row r="48" spans="1:17" s="19" customFormat="1" ht="12.75" hidden="1" thickTop="1" x14ac:dyDescent="0.25">
      <c r="A48" s="58"/>
      <c r="B48" s="59" t="s">
        <v>48</v>
      </c>
      <c r="C48" s="196"/>
      <c r="D48" s="263"/>
      <c r="E48" s="340"/>
      <c r="F48" s="303"/>
      <c r="G48" s="223"/>
      <c r="H48" s="106"/>
      <c r="I48" s="152"/>
      <c r="J48" s="130"/>
      <c r="K48" s="152"/>
      <c r="L48" s="303"/>
      <c r="M48" s="223"/>
      <c r="N48" s="106"/>
      <c r="O48" s="152"/>
      <c r="P48" s="303"/>
      <c r="Q48" s="182"/>
    </row>
    <row r="49" spans="1:17" s="19" customFormat="1" ht="13.5" thickTop="1" thickBot="1" x14ac:dyDescent="0.3">
      <c r="A49" s="60"/>
      <c r="B49" s="20" t="s">
        <v>49</v>
      </c>
      <c r="C49" s="197">
        <f t="shared" ref="C49:C112" si="24">SUM(F49,I49,L49,O49)</f>
        <v>46927</v>
      </c>
      <c r="D49" s="131">
        <f>SUM(D50,D281)</f>
        <v>51609</v>
      </c>
      <c r="E49" s="114">
        <f t="shared" ref="E49" si="25">SUM(E50,E281)</f>
        <v>-4682</v>
      </c>
      <c r="F49" s="304">
        <f>SUM(F50,F281)</f>
        <v>46927</v>
      </c>
      <c r="G49" s="224">
        <f t="shared" ref="G49:O49" si="26">SUM(G50,G281)</f>
        <v>0</v>
      </c>
      <c r="H49" s="61">
        <f t="shared" si="26"/>
        <v>0</v>
      </c>
      <c r="I49" s="114">
        <f t="shared" si="26"/>
        <v>0</v>
      </c>
      <c r="J49" s="131">
        <f t="shared" si="26"/>
        <v>0</v>
      </c>
      <c r="K49" s="114">
        <f t="shared" si="26"/>
        <v>0</v>
      </c>
      <c r="L49" s="304">
        <f t="shared" si="26"/>
        <v>0</v>
      </c>
      <c r="M49" s="224">
        <f t="shared" si="26"/>
        <v>0</v>
      </c>
      <c r="N49" s="61">
        <f t="shared" si="26"/>
        <v>0</v>
      </c>
      <c r="O49" s="114">
        <f t="shared" si="26"/>
        <v>0</v>
      </c>
      <c r="P49" s="304"/>
      <c r="Q49" s="182"/>
    </row>
    <row r="50" spans="1:17" s="19" customFormat="1" ht="36.75" thickTop="1" x14ac:dyDescent="0.25">
      <c r="A50" s="62"/>
      <c r="B50" s="63" t="s">
        <v>50</v>
      </c>
      <c r="C50" s="198">
        <f t="shared" si="24"/>
        <v>46927</v>
      </c>
      <c r="D50" s="132">
        <f>SUM(D51,D193)</f>
        <v>51609</v>
      </c>
      <c r="E50" s="277">
        <f t="shared" ref="E50" si="27">SUM(E51,E193)</f>
        <v>-4682</v>
      </c>
      <c r="F50" s="305">
        <f>SUM(F51,F193)</f>
        <v>46927</v>
      </c>
      <c r="G50" s="225">
        <f t="shared" ref="G50:O50" si="28">SUM(G51,G193)</f>
        <v>0</v>
      </c>
      <c r="H50" s="64">
        <f t="shared" si="28"/>
        <v>0</v>
      </c>
      <c r="I50" s="277">
        <f t="shared" si="28"/>
        <v>0</v>
      </c>
      <c r="J50" s="132">
        <f t="shared" si="28"/>
        <v>0</v>
      </c>
      <c r="K50" s="277">
        <f t="shared" si="28"/>
        <v>0</v>
      </c>
      <c r="L50" s="305">
        <f t="shared" si="28"/>
        <v>0</v>
      </c>
      <c r="M50" s="225">
        <f t="shared" si="28"/>
        <v>0</v>
      </c>
      <c r="N50" s="64">
        <f t="shared" si="28"/>
        <v>0</v>
      </c>
      <c r="O50" s="277">
        <f t="shared" si="28"/>
        <v>0</v>
      </c>
      <c r="P50" s="305"/>
      <c r="Q50" s="182"/>
    </row>
    <row r="51" spans="1:17" s="19" customFormat="1" ht="24" x14ac:dyDescent="0.25">
      <c r="A51" s="65"/>
      <c r="B51" s="16" t="s">
        <v>51</v>
      </c>
      <c r="C51" s="199">
        <f t="shared" si="24"/>
        <v>46927</v>
      </c>
      <c r="D51" s="133">
        <f>SUM(D52,D74,D172,D186)</f>
        <v>51609</v>
      </c>
      <c r="E51" s="278">
        <f t="shared" ref="E51" si="29">SUM(E52,E74,E172,E186)</f>
        <v>-4682</v>
      </c>
      <c r="F51" s="306">
        <f>SUM(F52,F74,F172,F186)</f>
        <v>46927</v>
      </c>
      <c r="G51" s="226">
        <f t="shared" ref="G51:O51" si="30">SUM(G52,G74,G172,G186)</f>
        <v>0</v>
      </c>
      <c r="H51" s="66">
        <f t="shared" si="30"/>
        <v>0</v>
      </c>
      <c r="I51" s="278">
        <f t="shared" si="30"/>
        <v>0</v>
      </c>
      <c r="J51" s="133">
        <f t="shared" si="30"/>
        <v>0</v>
      </c>
      <c r="K51" s="278">
        <f t="shared" si="30"/>
        <v>0</v>
      </c>
      <c r="L51" s="306">
        <f t="shared" si="30"/>
        <v>0</v>
      </c>
      <c r="M51" s="226">
        <f t="shared" si="30"/>
        <v>0</v>
      </c>
      <c r="N51" s="66">
        <f t="shared" si="30"/>
        <v>0</v>
      </c>
      <c r="O51" s="278">
        <f t="shared" si="30"/>
        <v>0</v>
      </c>
      <c r="P51" s="306"/>
      <c r="Q51" s="182"/>
    </row>
    <row r="52" spans="1:17" s="19" customFormat="1" hidden="1" x14ac:dyDescent="0.25">
      <c r="A52" s="67">
        <v>1000</v>
      </c>
      <c r="B52" s="67" t="s">
        <v>52</v>
      </c>
      <c r="C52" s="200">
        <f t="shared" si="24"/>
        <v>0</v>
      </c>
      <c r="D52" s="134">
        <f>SUM(D53,D66)</f>
        <v>0</v>
      </c>
      <c r="E52" s="122">
        <f t="shared" ref="E52" si="31">SUM(E53,E66)</f>
        <v>0</v>
      </c>
      <c r="F52" s="307">
        <f>SUM(F53,F66)</f>
        <v>0</v>
      </c>
      <c r="G52" s="227">
        <f t="shared" ref="G52:O52" si="32">SUM(G53,G66)</f>
        <v>0</v>
      </c>
      <c r="H52" s="68">
        <f t="shared" si="32"/>
        <v>0</v>
      </c>
      <c r="I52" s="122">
        <f t="shared" si="32"/>
        <v>0</v>
      </c>
      <c r="J52" s="134">
        <f t="shared" si="32"/>
        <v>0</v>
      </c>
      <c r="K52" s="68">
        <f t="shared" si="32"/>
        <v>0</v>
      </c>
      <c r="L52" s="170">
        <f t="shared" si="32"/>
        <v>0</v>
      </c>
      <c r="M52" s="227">
        <f t="shared" si="32"/>
        <v>0</v>
      </c>
      <c r="N52" s="68">
        <f t="shared" si="32"/>
        <v>0</v>
      </c>
      <c r="O52" s="122">
        <f t="shared" si="32"/>
        <v>0</v>
      </c>
      <c r="P52" s="307"/>
      <c r="Q52" s="182"/>
    </row>
    <row r="53" spans="1:17" hidden="1" x14ac:dyDescent="0.25">
      <c r="A53" s="34">
        <v>1100</v>
      </c>
      <c r="B53" s="69" t="s">
        <v>53</v>
      </c>
      <c r="C53" s="188">
        <f t="shared" si="24"/>
        <v>0</v>
      </c>
      <c r="D53" s="127">
        <f>SUM(D54,D57,D65)</f>
        <v>0</v>
      </c>
      <c r="E53" s="120">
        <f t="shared" ref="E53" si="33">SUM(E54,E57,E65)</f>
        <v>0</v>
      </c>
      <c r="F53" s="314">
        <f>SUM(F54,F57,F65)</f>
        <v>0</v>
      </c>
      <c r="G53" s="228">
        <f t="shared" ref="G53:N53" si="34">SUM(G54,G57,G65)</f>
        <v>0</v>
      </c>
      <c r="H53" s="36">
        <f t="shared" si="34"/>
        <v>0</v>
      </c>
      <c r="I53" s="120">
        <f t="shared" si="34"/>
        <v>0</v>
      </c>
      <c r="J53" s="127">
        <f t="shared" si="34"/>
        <v>0</v>
      </c>
      <c r="K53" s="36">
        <f t="shared" si="34"/>
        <v>0</v>
      </c>
      <c r="L53" s="174">
        <f t="shared" si="34"/>
        <v>0</v>
      </c>
      <c r="M53" s="228">
        <f t="shared" si="34"/>
        <v>0</v>
      </c>
      <c r="N53" s="36">
        <f t="shared" si="34"/>
        <v>0</v>
      </c>
      <c r="O53" s="120">
        <f>SUM(O54,O57,O65)</f>
        <v>0</v>
      </c>
      <c r="P53" s="308"/>
      <c r="Q53" s="331"/>
    </row>
    <row r="54" spans="1:17" hidden="1" x14ac:dyDescent="0.25">
      <c r="A54" s="70">
        <v>1110</v>
      </c>
      <c r="B54" s="55" t="s">
        <v>54</v>
      </c>
      <c r="C54" s="195">
        <f t="shared" si="24"/>
        <v>0</v>
      </c>
      <c r="D54" s="262">
        <f>SUM(D55:D56)</f>
        <v>0</v>
      </c>
      <c r="E54" s="156"/>
      <c r="F54" s="309">
        <f>SUM(F55:F56)</f>
        <v>0</v>
      </c>
      <c r="G54" s="229"/>
      <c r="H54" s="71"/>
      <c r="I54" s="153">
        <f>SUM(I55:I56)</f>
        <v>0</v>
      </c>
      <c r="J54" s="82"/>
      <c r="K54" s="71"/>
      <c r="L54" s="172">
        <f>SUM(L55:L56)</f>
        <v>0</v>
      </c>
      <c r="M54" s="229"/>
      <c r="N54" s="71"/>
      <c r="O54" s="153">
        <f>SUM(O55:O56)</f>
        <v>0</v>
      </c>
      <c r="P54" s="309"/>
      <c r="Q54" s="331"/>
    </row>
    <row r="55" spans="1:17" hidden="1" x14ac:dyDescent="0.25">
      <c r="A55" s="27">
        <v>1111</v>
      </c>
      <c r="B55" s="38" t="s">
        <v>55</v>
      </c>
      <c r="C55" s="189">
        <f t="shared" si="24"/>
        <v>0</v>
      </c>
      <c r="D55" s="264"/>
      <c r="E55" s="154"/>
      <c r="F55" s="310">
        <f>D55+E55</f>
        <v>0</v>
      </c>
      <c r="G55" s="220"/>
      <c r="H55" s="40"/>
      <c r="I55" s="154">
        <f>G55+H55</f>
        <v>0</v>
      </c>
      <c r="J55" s="264"/>
      <c r="K55" s="40"/>
      <c r="L55" s="89">
        <f>J55+K55</f>
        <v>0</v>
      </c>
      <c r="M55" s="220"/>
      <c r="N55" s="40"/>
      <c r="O55" s="154">
        <f>M55+N55</f>
        <v>0</v>
      </c>
      <c r="P55" s="310"/>
      <c r="Q55" s="331"/>
    </row>
    <row r="56" spans="1:17" ht="24" hidden="1" customHeight="1" x14ac:dyDescent="0.25">
      <c r="A56" s="30">
        <v>1119</v>
      </c>
      <c r="B56" s="41" t="s">
        <v>56</v>
      </c>
      <c r="C56" s="190">
        <f t="shared" si="24"/>
        <v>0</v>
      </c>
      <c r="D56" s="265"/>
      <c r="E56" s="155"/>
      <c r="F56" s="311">
        <f>D56+E56</f>
        <v>0</v>
      </c>
      <c r="G56" s="230"/>
      <c r="H56" s="43"/>
      <c r="I56" s="155">
        <f>G56+H56</f>
        <v>0</v>
      </c>
      <c r="J56" s="265"/>
      <c r="K56" s="43"/>
      <c r="L56" s="88">
        <f>J56+K56</f>
        <v>0</v>
      </c>
      <c r="M56" s="230"/>
      <c r="N56" s="43"/>
      <c r="O56" s="155">
        <f>M56+N56</f>
        <v>0</v>
      </c>
      <c r="P56" s="311"/>
      <c r="Q56" s="331"/>
    </row>
    <row r="57" spans="1:17" ht="23.25" hidden="1" customHeight="1" x14ac:dyDescent="0.25">
      <c r="A57" s="72">
        <v>1140</v>
      </c>
      <c r="B57" s="41" t="s">
        <v>57</v>
      </c>
      <c r="C57" s="190">
        <f t="shared" si="24"/>
        <v>0</v>
      </c>
      <c r="D57" s="129">
        <f>SUM(D58:D64)</f>
        <v>0</v>
      </c>
      <c r="E57" s="87">
        <f t="shared" ref="E57" si="35">SUM(E58:E64)</f>
        <v>0</v>
      </c>
      <c r="F57" s="312">
        <f>SUM(F58:F64)</f>
        <v>0</v>
      </c>
      <c r="G57" s="231">
        <f t="shared" ref="G57:N57" si="36">SUM(G58:G64)</f>
        <v>0</v>
      </c>
      <c r="H57" s="73">
        <f t="shared" si="36"/>
        <v>0</v>
      </c>
      <c r="I57" s="87">
        <f t="shared" si="36"/>
        <v>0</v>
      </c>
      <c r="J57" s="129">
        <f t="shared" si="36"/>
        <v>0</v>
      </c>
      <c r="K57" s="73">
        <f t="shared" si="36"/>
        <v>0</v>
      </c>
      <c r="L57" s="93">
        <f t="shared" si="36"/>
        <v>0</v>
      </c>
      <c r="M57" s="231">
        <f t="shared" si="36"/>
        <v>0</v>
      </c>
      <c r="N57" s="73">
        <f t="shared" si="36"/>
        <v>0</v>
      </c>
      <c r="O57" s="87">
        <f>SUM(O58:O64)</f>
        <v>0</v>
      </c>
      <c r="P57" s="312"/>
      <c r="Q57" s="331"/>
    </row>
    <row r="58" spans="1:17" hidden="1" x14ac:dyDescent="0.25">
      <c r="A58" s="30">
        <v>1141</v>
      </c>
      <c r="B58" s="41" t="s">
        <v>58</v>
      </c>
      <c r="C58" s="190">
        <f t="shared" si="24"/>
        <v>0</v>
      </c>
      <c r="D58" s="265"/>
      <c r="E58" s="155"/>
      <c r="F58" s="311">
        <f t="shared" ref="F58:F65" si="37">D58+E58</f>
        <v>0</v>
      </c>
      <c r="G58" s="230"/>
      <c r="H58" s="43"/>
      <c r="I58" s="155">
        <f t="shared" ref="I58:I65" si="38">G58+H58</f>
        <v>0</v>
      </c>
      <c r="J58" s="265"/>
      <c r="K58" s="43"/>
      <c r="L58" s="88">
        <f t="shared" ref="L58:L65" si="39">J58+K58</f>
        <v>0</v>
      </c>
      <c r="M58" s="230"/>
      <c r="N58" s="43"/>
      <c r="O58" s="155">
        <f t="shared" ref="O58:O65" si="40">M58+N58</f>
        <v>0</v>
      </c>
      <c r="P58" s="311"/>
      <c r="Q58" s="331"/>
    </row>
    <row r="59" spans="1:17" ht="24.75" hidden="1" customHeight="1" x14ac:dyDescent="0.25">
      <c r="A59" s="30">
        <v>1142</v>
      </c>
      <c r="B59" s="41" t="s">
        <v>59</v>
      </c>
      <c r="C59" s="190">
        <f t="shared" si="24"/>
        <v>0</v>
      </c>
      <c r="D59" s="265"/>
      <c r="E59" s="155"/>
      <c r="F59" s="311">
        <f t="shared" si="37"/>
        <v>0</v>
      </c>
      <c r="G59" s="230"/>
      <c r="H59" s="43"/>
      <c r="I59" s="155">
        <f t="shared" si="38"/>
        <v>0</v>
      </c>
      <c r="J59" s="265"/>
      <c r="K59" s="43"/>
      <c r="L59" s="88">
        <f t="shared" si="39"/>
        <v>0</v>
      </c>
      <c r="M59" s="230"/>
      <c r="N59" s="43"/>
      <c r="O59" s="155">
        <f t="shared" si="40"/>
        <v>0</v>
      </c>
      <c r="P59" s="311"/>
      <c r="Q59" s="331"/>
    </row>
    <row r="60" spans="1:17" ht="24" hidden="1" x14ac:dyDescent="0.25">
      <c r="A60" s="30">
        <v>1145</v>
      </c>
      <c r="B60" s="41" t="s">
        <v>60</v>
      </c>
      <c r="C60" s="190">
        <f t="shared" si="24"/>
        <v>0</v>
      </c>
      <c r="D60" s="265"/>
      <c r="E60" s="155"/>
      <c r="F60" s="311">
        <f t="shared" si="37"/>
        <v>0</v>
      </c>
      <c r="G60" s="230"/>
      <c r="H60" s="43"/>
      <c r="I60" s="155">
        <f t="shared" si="38"/>
        <v>0</v>
      </c>
      <c r="J60" s="265"/>
      <c r="K60" s="43"/>
      <c r="L60" s="88">
        <f t="shared" si="39"/>
        <v>0</v>
      </c>
      <c r="M60" s="230"/>
      <c r="N60" s="43"/>
      <c r="O60" s="155">
        <f t="shared" si="40"/>
        <v>0</v>
      </c>
      <c r="P60" s="311"/>
      <c r="Q60" s="331"/>
    </row>
    <row r="61" spans="1:17" ht="27.75" hidden="1" customHeight="1" x14ac:dyDescent="0.25">
      <c r="A61" s="30">
        <v>1146</v>
      </c>
      <c r="B61" s="41" t="s">
        <v>61</v>
      </c>
      <c r="C61" s="190">
        <f t="shared" si="24"/>
        <v>0</v>
      </c>
      <c r="D61" s="265"/>
      <c r="E61" s="155"/>
      <c r="F61" s="311">
        <f t="shared" si="37"/>
        <v>0</v>
      </c>
      <c r="G61" s="230"/>
      <c r="H61" s="43"/>
      <c r="I61" s="155">
        <f t="shared" si="38"/>
        <v>0</v>
      </c>
      <c r="J61" s="265"/>
      <c r="K61" s="43"/>
      <c r="L61" s="88">
        <f t="shared" si="39"/>
        <v>0</v>
      </c>
      <c r="M61" s="230"/>
      <c r="N61" s="43"/>
      <c r="O61" s="155">
        <f t="shared" si="40"/>
        <v>0</v>
      </c>
      <c r="P61" s="311"/>
      <c r="Q61" s="331"/>
    </row>
    <row r="62" spans="1:17" hidden="1" x14ac:dyDescent="0.25">
      <c r="A62" s="30">
        <v>1147</v>
      </c>
      <c r="B62" s="41" t="s">
        <v>62</v>
      </c>
      <c r="C62" s="190">
        <f t="shared" si="24"/>
        <v>0</v>
      </c>
      <c r="D62" s="265"/>
      <c r="E62" s="155"/>
      <c r="F62" s="311">
        <f t="shared" si="37"/>
        <v>0</v>
      </c>
      <c r="G62" s="230"/>
      <c r="H62" s="43"/>
      <c r="I62" s="155">
        <f t="shared" si="38"/>
        <v>0</v>
      </c>
      <c r="J62" s="265"/>
      <c r="K62" s="43"/>
      <c r="L62" s="88">
        <f t="shared" si="39"/>
        <v>0</v>
      </c>
      <c r="M62" s="230"/>
      <c r="N62" s="43"/>
      <c r="O62" s="155">
        <f t="shared" si="40"/>
        <v>0</v>
      </c>
      <c r="P62" s="311"/>
      <c r="Q62" s="331"/>
    </row>
    <row r="63" spans="1:17" hidden="1" x14ac:dyDescent="0.25">
      <c r="A63" s="30">
        <v>1148</v>
      </c>
      <c r="B63" s="41" t="s">
        <v>63</v>
      </c>
      <c r="C63" s="190">
        <f t="shared" si="24"/>
        <v>0</v>
      </c>
      <c r="D63" s="265"/>
      <c r="E63" s="155"/>
      <c r="F63" s="311">
        <f t="shared" si="37"/>
        <v>0</v>
      </c>
      <c r="G63" s="230"/>
      <c r="H63" s="43"/>
      <c r="I63" s="155">
        <f t="shared" si="38"/>
        <v>0</v>
      </c>
      <c r="J63" s="265"/>
      <c r="K63" s="43"/>
      <c r="L63" s="88">
        <f t="shared" si="39"/>
        <v>0</v>
      </c>
      <c r="M63" s="230"/>
      <c r="N63" s="43"/>
      <c r="O63" s="155">
        <f t="shared" si="40"/>
        <v>0</v>
      </c>
      <c r="P63" s="311"/>
      <c r="Q63" s="331"/>
    </row>
    <row r="64" spans="1:17" ht="36" hidden="1" x14ac:dyDescent="0.25">
      <c r="A64" s="30">
        <v>1149</v>
      </c>
      <c r="B64" s="41" t="s">
        <v>64</v>
      </c>
      <c r="C64" s="190">
        <f t="shared" si="24"/>
        <v>0</v>
      </c>
      <c r="D64" s="265"/>
      <c r="E64" s="155"/>
      <c r="F64" s="311">
        <f t="shared" si="37"/>
        <v>0</v>
      </c>
      <c r="G64" s="230"/>
      <c r="H64" s="43"/>
      <c r="I64" s="155">
        <f t="shared" si="38"/>
        <v>0</v>
      </c>
      <c r="J64" s="265"/>
      <c r="K64" s="43"/>
      <c r="L64" s="88">
        <f t="shared" si="39"/>
        <v>0</v>
      </c>
      <c r="M64" s="230"/>
      <c r="N64" s="43"/>
      <c r="O64" s="155">
        <f t="shared" si="40"/>
        <v>0</v>
      </c>
      <c r="P64" s="311"/>
      <c r="Q64" s="331"/>
    </row>
    <row r="65" spans="1:17" ht="36" hidden="1" x14ac:dyDescent="0.25">
      <c r="A65" s="70">
        <v>1150</v>
      </c>
      <c r="B65" s="55" t="s">
        <v>65</v>
      </c>
      <c r="C65" s="195">
        <f t="shared" si="24"/>
        <v>0</v>
      </c>
      <c r="D65" s="262"/>
      <c r="E65" s="156"/>
      <c r="F65" s="313">
        <f t="shared" si="37"/>
        <v>0</v>
      </c>
      <c r="G65" s="232"/>
      <c r="H65" s="74"/>
      <c r="I65" s="156">
        <f t="shared" si="38"/>
        <v>0</v>
      </c>
      <c r="J65" s="262"/>
      <c r="K65" s="74"/>
      <c r="L65" s="173">
        <f t="shared" si="39"/>
        <v>0</v>
      </c>
      <c r="M65" s="232"/>
      <c r="N65" s="74"/>
      <c r="O65" s="156">
        <f t="shared" si="40"/>
        <v>0</v>
      </c>
      <c r="P65" s="313"/>
      <c r="Q65" s="331"/>
    </row>
    <row r="66" spans="1:17" ht="36" hidden="1" x14ac:dyDescent="0.25">
      <c r="A66" s="34">
        <v>1200</v>
      </c>
      <c r="B66" s="69" t="s">
        <v>66</v>
      </c>
      <c r="C66" s="188">
        <f t="shared" si="24"/>
        <v>0</v>
      </c>
      <c r="D66" s="127">
        <f>SUM(D67:D68)</f>
        <v>0</v>
      </c>
      <c r="E66" s="120">
        <f t="shared" ref="E66" si="41">SUM(E67:E68)</f>
        <v>0</v>
      </c>
      <c r="F66" s="314">
        <f>SUM(F67:F68)</f>
        <v>0</v>
      </c>
      <c r="G66" s="228">
        <f t="shared" ref="G66:N66" si="42">SUM(G67:G68)</f>
        <v>0</v>
      </c>
      <c r="H66" s="36">
        <f t="shared" si="42"/>
        <v>0</v>
      </c>
      <c r="I66" s="120">
        <f t="shared" si="42"/>
        <v>0</v>
      </c>
      <c r="J66" s="127">
        <f t="shared" si="42"/>
        <v>0</v>
      </c>
      <c r="K66" s="36">
        <f t="shared" si="42"/>
        <v>0</v>
      </c>
      <c r="L66" s="174">
        <f t="shared" si="42"/>
        <v>0</v>
      </c>
      <c r="M66" s="228">
        <f t="shared" si="42"/>
        <v>0</v>
      </c>
      <c r="N66" s="36">
        <f t="shared" si="42"/>
        <v>0</v>
      </c>
      <c r="O66" s="120">
        <f>SUM(O67:O68)</f>
        <v>0</v>
      </c>
      <c r="P66" s="314"/>
      <c r="Q66" s="331"/>
    </row>
    <row r="67" spans="1:17" ht="24" hidden="1" x14ac:dyDescent="0.25">
      <c r="A67" s="874">
        <v>1210</v>
      </c>
      <c r="B67" s="38" t="s">
        <v>67</v>
      </c>
      <c r="C67" s="189">
        <f t="shared" si="24"/>
        <v>0</v>
      </c>
      <c r="D67" s="264"/>
      <c r="E67" s="154"/>
      <c r="F67" s="310">
        <f>D67+E67</f>
        <v>0</v>
      </c>
      <c r="G67" s="220"/>
      <c r="H67" s="40"/>
      <c r="I67" s="154">
        <f>G67+H67</f>
        <v>0</v>
      </c>
      <c r="J67" s="264"/>
      <c r="K67" s="40"/>
      <c r="L67" s="89">
        <f>J67+K67</f>
        <v>0</v>
      </c>
      <c r="M67" s="220"/>
      <c r="N67" s="40"/>
      <c r="O67" s="154">
        <f>M67+N67</f>
        <v>0</v>
      </c>
      <c r="P67" s="310"/>
      <c r="Q67" s="331"/>
    </row>
    <row r="68" spans="1:17" ht="24" hidden="1" x14ac:dyDescent="0.25">
      <c r="A68" s="72">
        <v>1220</v>
      </c>
      <c r="B68" s="41" t="s">
        <v>68</v>
      </c>
      <c r="C68" s="190">
        <f t="shared" si="24"/>
        <v>0</v>
      </c>
      <c r="D68" s="129">
        <f>SUM(D69:D73)</f>
        <v>0</v>
      </c>
      <c r="E68" s="87">
        <f t="shared" ref="E68" si="43">SUM(E69:E73)</f>
        <v>0</v>
      </c>
      <c r="F68" s="312">
        <f>SUM(F69:F73)</f>
        <v>0</v>
      </c>
      <c r="G68" s="231">
        <f t="shared" ref="G68:O68" si="44">SUM(G69:G73)</f>
        <v>0</v>
      </c>
      <c r="H68" s="73">
        <f t="shared" si="44"/>
        <v>0</v>
      </c>
      <c r="I68" s="87">
        <f t="shared" si="44"/>
        <v>0</v>
      </c>
      <c r="J68" s="129">
        <f t="shared" si="44"/>
        <v>0</v>
      </c>
      <c r="K68" s="73">
        <f t="shared" si="44"/>
        <v>0</v>
      </c>
      <c r="L68" s="93">
        <f t="shared" si="44"/>
        <v>0</v>
      </c>
      <c r="M68" s="231">
        <f t="shared" si="44"/>
        <v>0</v>
      </c>
      <c r="N68" s="73">
        <f t="shared" si="44"/>
        <v>0</v>
      </c>
      <c r="O68" s="87">
        <f t="shared" si="44"/>
        <v>0</v>
      </c>
      <c r="P68" s="312"/>
      <c r="Q68" s="331"/>
    </row>
    <row r="69" spans="1:17" ht="60" hidden="1" x14ac:dyDescent="0.25">
      <c r="A69" s="30">
        <v>1221</v>
      </c>
      <c r="B69" s="41" t="s">
        <v>69</v>
      </c>
      <c r="C69" s="190">
        <f t="shared" si="24"/>
        <v>0</v>
      </c>
      <c r="D69" s="265"/>
      <c r="E69" s="155"/>
      <c r="F69" s="311">
        <f t="shared" ref="F69:F73" si="45">D69+E69</f>
        <v>0</v>
      </c>
      <c r="G69" s="230"/>
      <c r="H69" s="43"/>
      <c r="I69" s="155">
        <f t="shared" ref="I69:I73" si="46">G69+H69</f>
        <v>0</v>
      </c>
      <c r="J69" s="265"/>
      <c r="K69" s="43"/>
      <c r="L69" s="88">
        <f t="shared" ref="L69:L73" si="47">J69+K69</f>
        <v>0</v>
      </c>
      <c r="M69" s="230"/>
      <c r="N69" s="43"/>
      <c r="O69" s="155">
        <f t="shared" ref="O69:O73" si="48">M69+N69</f>
        <v>0</v>
      </c>
      <c r="P69" s="311"/>
      <c r="Q69" s="331"/>
    </row>
    <row r="70" spans="1:17" hidden="1" x14ac:dyDescent="0.25">
      <c r="A70" s="30">
        <v>1223</v>
      </c>
      <c r="B70" s="41" t="s">
        <v>70</v>
      </c>
      <c r="C70" s="190">
        <f t="shared" si="24"/>
        <v>0</v>
      </c>
      <c r="D70" s="265"/>
      <c r="E70" s="155"/>
      <c r="F70" s="311">
        <f t="shared" si="45"/>
        <v>0</v>
      </c>
      <c r="G70" s="230"/>
      <c r="H70" s="43"/>
      <c r="I70" s="155">
        <f t="shared" si="46"/>
        <v>0</v>
      </c>
      <c r="J70" s="265"/>
      <c r="K70" s="43"/>
      <c r="L70" s="88">
        <f t="shared" si="47"/>
        <v>0</v>
      </c>
      <c r="M70" s="230"/>
      <c r="N70" s="43"/>
      <c r="O70" s="155">
        <f t="shared" si="48"/>
        <v>0</v>
      </c>
      <c r="P70" s="311"/>
      <c r="Q70" s="331"/>
    </row>
    <row r="71" spans="1:17" hidden="1" x14ac:dyDescent="0.25">
      <c r="A71" s="30">
        <v>1225</v>
      </c>
      <c r="B71" s="41" t="s">
        <v>71</v>
      </c>
      <c r="C71" s="190">
        <f t="shared" si="24"/>
        <v>0</v>
      </c>
      <c r="D71" s="265"/>
      <c r="E71" s="155"/>
      <c r="F71" s="311">
        <f t="shared" si="45"/>
        <v>0</v>
      </c>
      <c r="G71" s="230"/>
      <c r="H71" s="43"/>
      <c r="I71" s="155">
        <f t="shared" si="46"/>
        <v>0</v>
      </c>
      <c r="J71" s="265"/>
      <c r="K71" s="43"/>
      <c r="L71" s="88">
        <f t="shared" si="47"/>
        <v>0</v>
      </c>
      <c r="M71" s="230"/>
      <c r="N71" s="43"/>
      <c r="O71" s="155">
        <f t="shared" si="48"/>
        <v>0</v>
      </c>
      <c r="P71" s="311"/>
      <c r="Q71" s="331"/>
    </row>
    <row r="72" spans="1:17" ht="36" hidden="1" x14ac:dyDescent="0.25">
      <c r="A72" s="30">
        <v>1227</v>
      </c>
      <c r="B72" s="41" t="s">
        <v>72</v>
      </c>
      <c r="C72" s="190">
        <f t="shared" si="24"/>
        <v>0</v>
      </c>
      <c r="D72" s="265"/>
      <c r="E72" s="155"/>
      <c r="F72" s="311">
        <f t="shared" si="45"/>
        <v>0</v>
      </c>
      <c r="G72" s="230"/>
      <c r="H72" s="43"/>
      <c r="I72" s="155">
        <f t="shared" si="46"/>
        <v>0</v>
      </c>
      <c r="J72" s="265"/>
      <c r="K72" s="43"/>
      <c r="L72" s="88">
        <f t="shared" si="47"/>
        <v>0</v>
      </c>
      <c r="M72" s="230"/>
      <c r="N72" s="43"/>
      <c r="O72" s="155">
        <f t="shared" si="48"/>
        <v>0</v>
      </c>
      <c r="P72" s="311"/>
      <c r="Q72" s="331"/>
    </row>
    <row r="73" spans="1:17" ht="60" hidden="1" x14ac:dyDescent="0.25">
      <c r="A73" s="30">
        <v>1228</v>
      </c>
      <c r="B73" s="41" t="s">
        <v>73</v>
      </c>
      <c r="C73" s="190">
        <f t="shared" si="24"/>
        <v>0</v>
      </c>
      <c r="D73" s="265"/>
      <c r="E73" s="155"/>
      <c r="F73" s="311">
        <f t="shared" si="45"/>
        <v>0</v>
      </c>
      <c r="G73" s="230"/>
      <c r="H73" s="43"/>
      <c r="I73" s="155">
        <f t="shared" si="46"/>
        <v>0</v>
      </c>
      <c r="J73" s="265"/>
      <c r="K73" s="43"/>
      <c r="L73" s="88">
        <f t="shared" si="47"/>
        <v>0</v>
      </c>
      <c r="M73" s="230"/>
      <c r="N73" s="43"/>
      <c r="O73" s="155">
        <f t="shared" si="48"/>
        <v>0</v>
      </c>
      <c r="P73" s="311"/>
      <c r="Q73" s="331"/>
    </row>
    <row r="74" spans="1:17" x14ac:dyDescent="0.25">
      <c r="A74" s="67">
        <v>2000</v>
      </c>
      <c r="B74" s="67" t="s">
        <v>74</v>
      </c>
      <c r="C74" s="200">
        <f t="shared" si="24"/>
        <v>46927</v>
      </c>
      <c r="D74" s="134">
        <f>SUM(D75,D82,D129,D163,D164,D171)</f>
        <v>51609</v>
      </c>
      <c r="E74" s="122">
        <f t="shared" ref="E74" si="49">SUM(E75,E82,E129,E163,E164,E171)</f>
        <v>-4682</v>
      </c>
      <c r="F74" s="307">
        <f>SUM(F75,F82,F129,F163,F164,F171)</f>
        <v>46927</v>
      </c>
      <c r="G74" s="227">
        <f t="shared" ref="G74:O74" si="50">SUM(G75,G82,G129,G163,G164,G171)</f>
        <v>0</v>
      </c>
      <c r="H74" s="68">
        <f t="shared" si="50"/>
        <v>0</v>
      </c>
      <c r="I74" s="122">
        <f t="shared" si="50"/>
        <v>0</v>
      </c>
      <c r="J74" s="134">
        <f t="shared" si="50"/>
        <v>0</v>
      </c>
      <c r="K74" s="122">
        <f t="shared" si="50"/>
        <v>0</v>
      </c>
      <c r="L74" s="307">
        <f t="shared" si="50"/>
        <v>0</v>
      </c>
      <c r="M74" s="227">
        <f t="shared" si="50"/>
        <v>0</v>
      </c>
      <c r="N74" s="68">
        <f t="shared" si="50"/>
        <v>0</v>
      </c>
      <c r="O74" s="122">
        <f t="shared" si="50"/>
        <v>0</v>
      </c>
      <c r="P74" s="307"/>
      <c r="Q74" s="331"/>
    </row>
    <row r="75" spans="1:17" ht="24" hidden="1" x14ac:dyDescent="0.25">
      <c r="A75" s="34">
        <v>2100</v>
      </c>
      <c r="B75" s="69" t="s">
        <v>75</v>
      </c>
      <c r="C75" s="188">
        <f t="shared" si="24"/>
        <v>0</v>
      </c>
      <c r="D75" s="127">
        <f>SUM(D76,D79)</f>
        <v>0</v>
      </c>
      <c r="E75" s="120">
        <f t="shared" ref="E75" si="51">SUM(E76,E79)</f>
        <v>0</v>
      </c>
      <c r="F75" s="314">
        <f>SUM(F76,F79)</f>
        <v>0</v>
      </c>
      <c r="G75" s="228">
        <f t="shared" ref="G75:O75" si="52">SUM(G76,G79)</f>
        <v>0</v>
      </c>
      <c r="H75" s="36">
        <f t="shared" si="52"/>
        <v>0</v>
      </c>
      <c r="I75" s="120">
        <f t="shared" si="52"/>
        <v>0</v>
      </c>
      <c r="J75" s="127">
        <f t="shared" si="52"/>
        <v>0</v>
      </c>
      <c r="K75" s="36">
        <f t="shared" si="52"/>
        <v>0</v>
      </c>
      <c r="L75" s="174">
        <f t="shared" si="52"/>
        <v>0</v>
      </c>
      <c r="M75" s="228">
        <f t="shared" si="52"/>
        <v>0</v>
      </c>
      <c r="N75" s="36">
        <f t="shared" si="52"/>
        <v>0</v>
      </c>
      <c r="O75" s="120">
        <f t="shared" si="52"/>
        <v>0</v>
      </c>
      <c r="P75" s="314"/>
      <c r="Q75" s="331"/>
    </row>
    <row r="76" spans="1:17" ht="24" hidden="1" x14ac:dyDescent="0.25">
      <c r="A76" s="874">
        <v>2110</v>
      </c>
      <c r="B76" s="38" t="s">
        <v>76</v>
      </c>
      <c r="C76" s="189">
        <f t="shared" si="24"/>
        <v>0</v>
      </c>
      <c r="D76" s="128">
        <f>SUM(D77:D78)</f>
        <v>0</v>
      </c>
      <c r="E76" s="86">
        <f t="shared" ref="E76" si="53">SUM(E77:E78)</f>
        <v>0</v>
      </c>
      <c r="F76" s="315">
        <f>SUM(F77:F78)</f>
        <v>0</v>
      </c>
      <c r="G76" s="233">
        <f t="shared" ref="G76:O76" si="54">SUM(G77:G78)</f>
        <v>0</v>
      </c>
      <c r="H76" s="75">
        <f t="shared" si="54"/>
        <v>0</v>
      </c>
      <c r="I76" s="86">
        <f t="shared" si="54"/>
        <v>0</v>
      </c>
      <c r="J76" s="128">
        <f t="shared" si="54"/>
        <v>0</v>
      </c>
      <c r="K76" s="75">
        <f t="shared" si="54"/>
        <v>0</v>
      </c>
      <c r="L76" s="175">
        <f t="shared" si="54"/>
        <v>0</v>
      </c>
      <c r="M76" s="233">
        <f t="shared" si="54"/>
        <v>0</v>
      </c>
      <c r="N76" s="75">
        <f t="shared" si="54"/>
        <v>0</v>
      </c>
      <c r="O76" s="86">
        <f t="shared" si="54"/>
        <v>0</v>
      </c>
      <c r="P76" s="315"/>
      <c r="Q76" s="331"/>
    </row>
    <row r="77" spans="1:17" hidden="1" x14ac:dyDescent="0.25">
      <c r="A77" s="30">
        <v>2111</v>
      </c>
      <c r="B77" s="41" t="s">
        <v>77</v>
      </c>
      <c r="C77" s="190">
        <f t="shared" si="24"/>
        <v>0</v>
      </c>
      <c r="D77" s="265"/>
      <c r="E77" s="155"/>
      <c r="F77" s="311">
        <f t="shared" ref="F77:F78" si="55">D77+E77</f>
        <v>0</v>
      </c>
      <c r="G77" s="230"/>
      <c r="H77" s="43"/>
      <c r="I77" s="155">
        <f t="shared" ref="I77:I78" si="56">G77+H77</f>
        <v>0</v>
      </c>
      <c r="J77" s="265"/>
      <c r="K77" s="43"/>
      <c r="L77" s="88">
        <f t="shared" ref="L77:L78" si="57">J77+K77</f>
        <v>0</v>
      </c>
      <c r="M77" s="230"/>
      <c r="N77" s="43"/>
      <c r="O77" s="155">
        <f t="shared" ref="O77:O78" si="58">M77+N77</f>
        <v>0</v>
      </c>
      <c r="P77" s="311"/>
      <c r="Q77" s="331"/>
    </row>
    <row r="78" spans="1:17" ht="24" hidden="1" x14ac:dyDescent="0.25">
      <c r="A78" s="30">
        <v>2112</v>
      </c>
      <c r="B78" s="41" t="s">
        <v>78</v>
      </c>
      <c r="C78" s="190">
        <f t="shared" si="24"/>
        <v>0</v>
      </c>
      <c r="D78" s="265"/>
      <c r="E78" s="155"/>
      <c r="F78" s="311">
        <f t="shared" si="55"/>
        <v>0</v>
      </c>
      <c r="G78" s="230"/>
      <c r="H78" s="43"/>
      <c r="I78" s="155">
        <f t="shared" si="56"/>
        <v>0</v>
      </c>
      <c r="J78" s="265"/>
      <c r="K78" s="43"/>
      <c r="L78" s="88">
        <f t="shared" si="57"/>
        <v>0</v>
      </c>
      <c r="M78" s="230"/>
      <c r="N78" s="43"/>
      <c r="O78" s="155">
        <f t="shared" si="58"/>
        <v>0</v>
      </c>
      <c r="P78" s="311"/>
      <c r="Q78" s="331"/>
    </row>
    <row r="79" spans="1:17" ht="24" hidden="1" x14ac:dyDescent="0.25">
      <c r="A79" s="72">
        <v>2120</v>
      </c>
      <c r="B79" s="41" t="s">
        <v>79</v>
      </c>
      <c r="C79" s="190">
        <f t="shared" si="24"/>
        <v>0</v>
      </c>
      <c r="D79" s="129">
        <f>SUM(D80:D81)</f>
        <v>0</v>
      </c>
      <c r="E79" s="87">
        <f t="shared" ref="E79" si="59">SUM(E80:E81)</f>
        <v>0</v>
      </c>
      <c r="F79" s="312">
        <f>SUM(F80:F81)</f>
        <v>0</v>
      </c>
      <c r="G79" s="231">
        <f t="shared" ref="G79:O79" si="60">SUM(G80:G81)</f>
        <v>0</v>
      </c>
      <c r="H79" s="73">
        <f t="shared" si="60"/>
        <v>0</v>
      </c>
      <c r="I79" s="87">
        <f t="shared" si="60"/>
        <v>0</v>
      </c>
      <c r="J79" s="129">
        <f t="shared" si="60"/>
        <v>0</v>
      </c>
      <c r="K79" s="73">
        <f t="shared" si="60"/>
        <v>0</v>
      </c>
      <c r="L79" s="93">
        <f t="shared" si="60"/>
        <v>0</v>
      </c>
      <c r="M79" s="231">
        <f t="shared" si="60"/>
        <v>0</v>
      </c>
      <c r="N79" s="73">
        <f t="shared" si="60"/>
        <v>0</v>
      </c>
      <c r="O79" s="87">
        <f t="shared" si="60"/>
        <v>0</v>
      </c>
      <c r="P79" s="312"/>
      <c r="Q79" s="331"/>
    </row>
    <row r="80" spans="1:17" hidden="1" x14ac:dyDescent="0.25">
      <c r="A80" s="30">
        <v>2121</v>
      </c>
      <c r="B80" s="41" t="s">
        <v>77</v>
      </c>
      <c r="C80" s="190">
        <f t="shared" si="24"/>
        <v>0</v>
      </c>
      <c r="D80" s="265"/>
      <c r="E80" s="155"/>
      <c r="F80" s="311">
        <f t="shared" ref="F80:F81" si="61">D80+E80</f>
        <v>0</v>
      </c>
      <c r="G80" s="230"/>
      <c r="H80" s="43"/>
      <c r="I80" s="155">
        <f t="shared" ref="I80:I81" si="62">G80+H80</f>
        <v>0</v>
      </c>
      <c r="J80" s="265"/>
      <c r="K80" s="43"/>
      <c r="L80" s="88">
        <f t="shared" ref="L80:L81" si="63">J80+K80</f>
        <v>0</v>
      </c>
      <c r="M80" s="230"/>
      <c r="N80" s="43"/>
      <c r="O80" s="155">
        <f t="shared" ref="O80:O81" si="64">M80+N80</f>
        <v>0</v>
      </c>
      <c r="P80" s="311"/>
      <c r="Q80" s="331"/>
    </row>
    <row r="81" spans="1:17" ht="24" hidden="1" x14ac:dyDescent="0.25">
      <c r="A81" s="30">
        <v>2122</v>
      </c>
      <c r="B81" s="41" t="s">
        <v>78</v>
      </c>
      <c r="C81" s="190">
        <f t="shared" si="24"/>
        <v>0</v>
      </c>
      <c r="D81" s="265"/>
      <c r="E81" s="155"/>
      <c r="F81" s="311">
        <f t="shared" si="61"/>
        <v>0</v>
      </c>
      <c r="G81" s="230"/>
      <c r="H81" s="43"/>
      <c r="I81" s="155">
        <f t="shared" si="62"/>
        <v>0</v>
      </c>
      <c r="J81" s="265"/>
      <c r="K81" s="43"/>
      <c r="L81" s="88">
        <f t="shared" si="63"/>
        <v>0</v>
      </c>
      <c r="M81" s="230"/>
      <c r="N81" s="43"/>
      <c r="O81" s="155">
        <f t="shared" si="64"/>
        <v>0</v>
      </c>
      <c r="P81" s="311"/>
      <c r="Q81" s="331"/>
    </row>
    <row r="82" spans="1:17" x14ac:dyDescent="0.25">
      <c r="A82" s="34">
        <v>2200</v>
      </c>
      <c r="B82" s="69" t="s">
        <v>80</v>
      </c>
      <c r="C82" s="188">
        <f t="shared" si="24"/>
        <v>46927</v>
      </c>
      <c r="D82" s="127">
        <f>SUM(D83,D88,D94,D102,D111,D115,D121,D127)</f>
        <v>51609</v>
      </c>
      <c r="E82" s="120">
        <f t="shared" ref="E82" si="65">SUM(E83,E88,E94,E102,E111,E115,E121,E127)</f>
        <v>-4682</v>
      </c>
      <c r="F82" s="314">
        <f>SUM(F83,F88,F94,F102,F111,F115,F121,F127)</f>
        <v>46927</v>
      </c>
      <c r="G82" s="228">
        <f t="shared" ref="G82:O82" si="66">SUM(G83,G88,G94,G102,G111,G115,G121,G127)</f>
        <v>0</v>
      </c>
      <c r="H82" s="36">
        <f t="shared" si="66"/>
        <v>0</v>
      </c>
      <c r="I82" s="120">
        <f t="shared" si="66"/>
        <v>0</v>
      </c>
      <c r="J82" s="127">
        <f t="shared" si="66"/>
        <v>0</v>
      </c>
      <c r="K82" s="120">
        <f t="shared" si="66"/>
        <v>0</v>
      </c>
      <c r="L82" s="314">
        <f t="shared" si="66"/>
        <v>0</v>
      </c>
      <c r="M82" s="228">
        <f t="shared" si="66"/>
        <v>0</v>
      </c>
      <c r="N82" s="36">
        <f t="shared" si="66"/>
        <v>0</v>
      </c>
      <c r="O82" s="120">
        <f t="shared" si="66"/>
        <v>0</v>
      </c>
      <c r="P82" s="316"/>
      <c r="Q82" s="331"/>
    </row>
    <row r="83" spans="1:17" ht="24" hidden="1" x14ac:dyDescent="0.25">
      <c r="A83" s="70">
        <v>2210</v>
      </c>
      <c r="B83" s="55" t="s">
        <v>81</v>
      </c>
      <c r="C83" s="195">
        <f t="shared" si="24"/>
        <v>0</v>
      </c>
      <c r="D83" s="82">
        <f>SUM(D84:D87)</f>
        <v>0</v>
      </c>
      <c r="E83" s="153">
        <f t="shared" ref="E83" si="67">SUM(E84:E87)</f>
        <v>0</v>
      </c>
      <c r="F83" s="309">
        <f>SUM(F84:F87)</f>
        <v>0</v>
      </c>
      <c r="G83" s="229">
        <f t="shared" ref="G83:O83" si="68">SUM(G84:G87)</f>
        <v>0</v>
      </c>
      <c r="H83" s="71">
        <f t="shared" si="68"/>
        <v>0</v>
      </c>
      <c r="I83" s="153">
        <f t="shared" si="68"/>
        <v>0</v>
      </c>
      <c r="J83" s="82">
        <f t="shared" si="68"/>
        <v>0</v>
      </c>
      <c r="K83" s="71">
        <f t="shared" si="68"/>
        <v>0</v>
      </c>
      <c r="L83" s="172">
        <f t="shared" si="68"/>
        <v>0</v>
      </c>
      <c r="M83" s="229">
        <f t="shared" si="68"/>
        <v>0</v>
      </c>
      <c r="N83" s="71">
        <f t="shared" si="68"/>
        <v>0</v>
      </c>
      <c r="O83" s="153">
        <f t="shared" si="68"/>
        <v>0</v>
      </c>
      <c r="P83" s="309"/>
      <c r="Q83" s="331"/>
    </row>
    <row r="84" spans="1:17" ht="24" hidden="1" x14ac:dyDescent="0.25">
      <c r="A84" s="27">
        <v>2211</v>
      </c>
      <c r="B84" s="38" t="s">
        <v>82</v>
      </c>
      <c r="C84" s="189">
        <f t="shared" si="24"/>
        <v>0</v>
      </c>
      <c r="D84" s="264"/>
      <c r="E84" s="154"/>
      <c r="F84" s="310">
        <f t="shared" ref="F84:F87" si="69">D84+E84</f>
        <v>0</v>
      </c>
      <c r="G84" s="220"/>
      <c r="H84" s="40"/>
      <c r="I84" s="154">
        <f t="shared" ref="I84:I87" si="70">G84+H84</f>
        <v>0</v>
      </c>
      <c r="J84" s="264"/>
      <c r="K84" s="40"/>
      <c r="L84" s="89">
        <f t="shared" ref="L84:L87" si="71">J84+K84</f>
        <v>0</v>
      </c>
      <c r="M84" s="220"/>
      <c r="N84" s="40"/>
      <c r="O84" s="154">
        <f t="shared" ref="O84:O87" si="72">M84+N84</f>
        <v>0</v>
      </c>
      <c r="P84" s="310"/>
      <c r="Q84" s="331"/>
    </row>
    <row r="85" spans="1:17" ht="36" hidden="1" x14ac:dyDescent="0.25">
      <c r="A85" s="30">
        <v>2212</v>
      </c>
      <c r="B85" s="41" t="s">
        <v>83</v>
      </c>
      <c r="C85" s="190">
        <f t="shared" si="24"/>
        <v>0</v>
      </c>
      <c r="D85" s="265"/>
      <c r="E85" s="155"/>
      <c r="F85" s="311">
        <f t="shared" si="69"/>
        <v>0</v>
      </c>
      <c r="G85" s="230"/>
      <c r="H85" s="43"/>
      <c r="I85" s="155">
        <f t="shared" si="70"/>
        <v>0</v>
      </c>
      <c r="J85" s="265"/>
      <c r="K85" s="43"/>
      <c r="L85" s="88">
        <f t="shared" si="71"/>
        <v>0</v>
      </c>
      <c r="M85" s="230"/>
      <c r="N85" s="43"/>
      <c r="O85" s="155">
        <f t="shared" si="72"/>
        <v>0</v>
      </c>
      <c r="P85" s="311"/>
      <c r="Q85" s="331"/>
    </row>
    <row r="86" spans="1:17" ht="24" hidden="1" x14ac:dyDescent="0.25">
      <c r="A86" s="30">
        <v>2214</v>
      </c>
      <c r="B86" s="41" t="s">
        <v>84</v>
      </c>
      <c r="C86" s="190">
        <f t="shared" si="24"/>
        <v>0</v>
      </c>
      <c r="D86" s="265"/>
      <c r="E86" s="155"/>
      <c r="F86" s="311">
        <f t="shared" si="69"/>
        <v>0</v>
      </c>
      <c r="G86" s="230"/>
      <c r="H86" s="43"/>
      <c r="I86" s="155">
        <f t="shared" si="70"/>
        <v>0</v>
      </c>
      <c r="J86" s="265"/>
      <c r="K86" s="43"/>
      <c r="L86" s="88">
        <f t="shared" si="71"/>
        <v>0</v>
      </c>
      <c r="M86" s="230"/>
      <c r="N86" s="43"/>
      <c r="O86" s="155">
        <f t="shared" si="72"/>
        <v>0</v>
      </c>
      <c r="P86" s="311"/>
      <c r="Q86" s="331"/>
    </row>
    <row r="87" spans="1:17" hidden="1" x14ac:dyDescent="0.25">
      <c r="A87" s="30">
        <v>2219</v>
      </c>
      <c r="B87" s="41" t="s">
        <v>85</v>
      </c>
      <c r="C87" s="190">
        <f t="shared" si="24"/>
        <v>0</v>
      </c>
      <c r="D87" s="265"/>
      <c r="E87" s="155"/>
      <c r="F87" s="311">
        <f t="shared" si="69"/>
        <v>0</v>
      </c>
      <c r="G87" s="230"/>
      <c r="H87" s="43"/>
      <c r="I87" s="155">
        <f t="shared" si="70"/>
        <v>0</v>
      </c>
      <c r="J87" s="265"/>
      <c r="K87" s="43"/>
      <c r="L87" s="88">
        <f t="shared" si="71"/>
        <v>0</v>
      </c>
      <c r="M87" s="230"/>
      <c r="N87" s="43"/>
      <c r="O87" s="155">
        <f t="shared" si="72"/>
        <v>0</v>
      </c>
      <c r="P87" s="311"/>
      <c r="Q87" s="331"/>
    </row>
    <row r="88" spans="1:17" ht="24" hidden="1" x14ac:dyDescent="0.25">
      <c r="A88" s="72">
        <v>2220</v>
      </c>
      <c r="B88" s="41" t="s">
        <v>86</v>
      </c>
      <c r="C88" s="190">
        <f t="shared" si="24"/>
        <v>0</v>
      </c>
      <c r="D88" s="129">
        <f>SUM(D89:D93)</f>
        <v>0</v>
      </c>
      <c r="E88" s="87">
        <f t="shared" ref="E88" si="73">SUM(E89:E93)</f>
        <v>0</v>
      </c>
      <c r="F88" s="312">
        <f>SUM(F89:F93)</f>
        <v>0</v>
      </c>
      <c r="G88" s="231">
        <f t="shared" ref="G88:O88" si="74">SUM(G89:G93)</f>
        <v>0</v>
      </c>
      <c r="H88" s="73">
        <f t="shared" si="74"/>
        <v>0</v>
      </c>
      <c r="I88" s="87">
        <f t="shared" si="74"/>
        <v>0</v>
      </c>
      <c r="J88" s="129">
        <f t="shared" si="74"/>
        <v>0</v>
      </c>
      <c r="K88" s="73">
        <f t="shared" si="74"/>
        <v>0</v>
      </c>
      <c r="L88" s="93">
        <f t="shared" si="74"/>
        <v>0</v>
      </c>
      <c r="M88" s="231">
        <f t="shared" si="74"/>
        <v>0</v>
      </c>
      <c r="N88" s="73">
        <f t="shared" si="74"/>
        <v>0</v>
      </c>
      <c r="O88" s="87">
        <f t="shared" si="74"/>
        <v>0</v>
      </c>
      <c r="P88" s="312"/>
      <c r="Q88" s="331"/>
    </row>
    <row r="89" spans="1:17" ht="24" hidden="1" x14ac:dyDescent="0.25">
      <c r="A89" s="30">
        <v>2221</v>
      </c>
      <c r="B89" s="41" t="s">
        <v>305</v>
      </c>
      <c r="C89" s="190">
        <f t="shared" si="24"/>
        <v>0</v>
      </c>
      <c r="D89" s="265"/>
      <c r="E89" s="155"/>
      <c r="F89" s="311">
        <f t="shared" ref="F89:F93" si="75">D89+E89</f>
        <v>0</v>
      </c>
      <c r="G89" s="230"/>
      <c r="H89" s="43"/>
      <c r="I89" s="155">
        <f t="shared" ref="I89:I93" si="76">G89+H89</f>
        <v>0</v>
      </c>
      <c r="J89" s="265"/>
      <c r="K89" s="43"/>
      <c r="L89" s="88">
        <f t="shared" ref="L89:L93" si="77">J89+K89</f>
        <v>0</v>
      </c>
      <c r="M89" s="230"/>
      <c r="N89" s="43"/>
      <c r="O89" s="155">
        <f t="shared" ref="O89:O93" si="78">M89+N89</f>
        <v>0</v>
      </c>
      <c r="P89" s="311"/>
      <c r="Q89" s="331"/>
    </row>
    <row r="90" spans="1:17" hidden="1" x14ac:dyDescent="0.25">
      <c r="A90" s="30">
        <v>2222</v>
      </c>
      <c r="B90" s="41" t="s">
        <v>87</v>
      </c>
      <c r="C90" s="190">
        <f t="shared" si="24"/>
        <v>0</v>
      </c>
      <c r="D90" s="265"/>
      <c r="E90" s="155"/>
      <c r="F90" s="311">
        <f t="shared" si="75"/>
        <v>0</v>
      </c>
      <c r="G90" s="230"/>
      <c r="H90" s="43"/>
      <c r="I90" s="155">
        <f t="shared" si="76"/>
        <v>0</v>
      </c>
      <c r="J90" s="265"/>
      <c r="K90" s="43"/>
      <c r="L90" s="88">
        <f t="shared" si="77"/>
        <v>0</v>
      </c>
      <c r="M90" s="230"/>
      <c r="N90" s="43"/>
      <c r="O90" s="155">
        <f t="shared" si="78"/>
        <v>0</v>
      </c>
      <c r="P90" s="311"/>
      <c r="Q90" s="331"/>
    </row>
    <row r="91" spans="1:17" hidden="1" x14ac:dyDescent="0.25">
      <c r="A91" s="30">
        <v>2223</v>
      </c>
      <c r="B91" s="41" t="s">
        <v>88</v>
      </c>
      <c r="C91" s="190">
        <f t="shared" si="24"/>
        <v>0</v>
      </c>
      <c r="D91" s="265"/>
      <c r="E91" s="155"/>
      <c r="F91" s="311">
        <f t="shared" si="75"/>
        <v>0</v>
      </c>
      <c r="G91" s="230"/>
      <c r="H91" s="43"/>
      <c r="I91" s="155">
        <f t="shared" si="76"/>
        <v>0</v>
      </c>
      <c r="J91" s="265"/>
      <c r="K91" s="43"/>
      <c r="L91" s="88">
        <f t="shared" si="77"/>
        <v>0</v>
      </c>
      <c r="M91" s="230"/>
      <c r="N91" s="43"/>
      <c r="O91" s="155">
        <f t="shared" si="78"/>
        <v>0</v>
      </c>
      <c r="P91" s="311"/>
      <c r="Q91" s="331"/>
    </row>
    <row r="92" spans="1:17" ht="48" hidden="1" x14ac:dyDescent="0.25">
      <c r="A92" s="30">
        <v>2224</v>
      </c>
      <c r="B92" s="41" t="s">
        <v>89</v>
      </c>
      <c r="C92" s="190">
        <f t="shared" si="24"/>
        <v>0</v>
      </c>
      <c r="D92" s="265"/>
      <c r="E92" s="155"/>
      <c r="F92" s="311">
        <f t="shared" si="75"/>
        <v>0</v>
      </c>
      <c r="G92" s="230"/>
      <c r="H92" s="43"/>
      <c r="I92" s="155">
        <f t="shared" si="76"/>
        <v>0</v>
      </c>
      <c r="J92" s="265"/>
      <c r="K92" s="43"/>
      <c r="L92" s="88">
        <f t="shared" si="77"/>
        <v>0</v>
      </c>
      <c r="M92" s="230"/>
      <c r="N92" s="43"/>
      <c r="O92" s="155">
        <f t="shared" si="78"/>
        <v>0</v>
      </c>
      <c r="P92" s="311"/>
      <c r="Q92" s="331"/>
    </row>
    <row r="93" spans="1:17" ht="24" hidden="1" x14ac:dyDescent="0.25">
      <c r="A93" s="30">
        <v>2229</v>
      </c>
      <c r="B93" s="41" t="s">
        <v>90</v>
      </c>
      <c r="C93" s="190">
        <f t="shared" si="24"/>
        <v>0</v>
      </c>
      <c r="D93" s="265"/>
      <c r="E93" s="155"/>
      <c r="F93" s="311">
        <f t="shared" si="75"/>
        <v>0</v>
      </c>
      <c r="G93" s="230"/>
      <c r="H93" s="43"/>
      <c r="I93" s="155">
        <f t="shared" si="76"/>
        <v>0</v>
      </c>
      <c r="J93" s="265"/>
      <c r="K93" s="43"/>
      <c r="L93" s="88">
        <f t="shared" si="77"/>
        <v>0</v>
      </c>
      <c r="M93" s="230"/>
      <c r="N93" s="43"/>
      <c r="O93" s="155">
        <f t="shared" si="78"/>
        <v>0</v>
      </c>
      <c r="P93" s="311"/>
      <c r="Q93" s="331"/>
    </row>
    <row r="94" spans="1:17" ht="36" hidden="1" x14ac:dyDescent="0.25">
      <c r="A94" s="72">
        <v>2230</v>
      </c>
      <c r="B94" s="41" t="s">
        <v>91</v>
      </c>
      <c r="C94" s="190">
        <f t="shared" si="24"/>
        <v>0</v>
      </c>
      <c r="D94" s="129">
        <f>SUM(D95:D101)</f>
        <v>0</v>
      </c>
      <c r="E94" s="87">
        <f t="shared" ref="E94" si="79">SUM(E95:E101)</f>
        <v>0</v>
      </c>
      <c r="F94" s="312">
        <f>SUM(F95:F101)</f>
        <v>0</v>
      </c>
      <c r="G94" s="231">
        <f t="shared" ref="G94:N94" si="80">SUM(G95:G101)</f>
        <v>0</v>
      </c>
      <c r="H94" s="73">
        <f t="shared" si="80"/>
        <v>0</v>
      </c>
      <c r="I94" s="87">
        <f t="shared" si="80"/>
        <v>0</v>
      </c>
      <c r="J94" s="129">
        <f t="shared" si="80"/>
        <v>0</v>
      </c>
      <c r="K94" s="73">
        <f t="shared" si="80"/>
        <v>0</v>
      </c>
      <c r="L94" s="93">
        <f t="shared" si="80"/>
        <v>0</v>
      </c>
      <c r="M94" s="231">
        <f t="shared" si="80"/>
        <v>0</v>
      </c>
      <c r="N94" s="73">
        <f t="shared" si="80"/>
        <v>0</v>
      </c>
      <c r="O94" s="87">
        <f>SUM(O95:O101)</f>
        <v>0</v>
      </c>
      <c r="P94" s="312"/>
      <c r="Q94" s="331"/>
    </row>
    <row r="95" spans="1:17" ht="24" hidden="1" x14ac:dyDescent="0.25">
      <c r="A95" s="30">
        <v>2231</v>
      </c>
      <c r="B95" s="41" t="s">
        <v>92</v>
      </c>
      <c r="C95" s="190">
        <f t="shared" si="24"/>
        <v>0</v>
      </c>
      <c r="D95" s="265"/>
      <c r="E95" s="155"/>
      <c r="F95" s="311">
        <f t="shared" ref="F95:F101" si="81">D95+E95</f>
        <v>0</v>
      </c>
      <c r="G95" s="230"/>
      <c r="H95" s="43"/>
      <c r="I95" s="155">
        <f t="shared" ref="I95:I101" si="82">G95+H95</f>
        <v>0</v>
      </c>
      <c r="J95" s="265"/>
      <c r="K95" s="43"/>
      <c r="L95" s="88">
        <f t="shared" ref="L95:L101" si="83">J95+K95</f>
        <v>0</v>
      </c>
      <c r="M95" s="230"/>
      <c r="N95" s="43"/>
      <c r="O95" s="155">
        <f t="shared" ref="O95:O101" si="84">M95+N95</f>
        <v>0</v>
      </c>
      <c r="P95" s="311"/>
      <c r="Q95" s="331"/>
    </row>
    <row r="96" spans="1:17" ht="36" hidden="1" x14ac:dyDescent="0.25">
      <c r="A96" s="30">
        <v>2232</v>
      </c>
      <c r="B96" s="41" t="s">
        <v>93</v>
      </c>
      <c r="C96" s="190">
        <f t="shared" si="24"/>
        <v>0</v>
      </c>
      <c r="D96" s="265"/>
      <c r="E96" s="155"/>
      <c r="F96" s="311">
        <f t="shared" si="81"/>
        <v>0</v>
      </c>
      <c r="G96" s="230"/>
      <c r="H96" s="43"/>
      <c r="I96" s="155">
        <f t="shared" si="82"/>
        <v>0</v>
      </c>
      <c r="J96" s="265"/>
      <c r="K96" s="43"/>
      <c r="L96" s="88">
        <f t="shared" si="83"/>
        <v>0</v>
      </c>
      <c r="M96" s="230"/>
      <c r="N96" s="43"/>
      <c r="O96" s="155">
        <f t="shared" si="84"/>
        <v>0</v>
      </c>
      <c r="P96" s="311"/>
      <c r="Q96" s="331"/>
    </row>
    <row r="97" spans="1:17" ht="24" hidden="1" x14ac:dyDescent="0.25">
      <c r="A97" s="27">
        <v>2233</v>
      </c>
      <c r="B97" s="38" t="s">
        <v>94</v>
      </c>
      <c r="C97" s="189">
        <f t="shared" si="24"/>
        <v>0</v>
      </c>
      <c r="D97" s="264"/>
      <c r="E97" s="154"/>
      <c r="F97" s="310">
        <f t="shared" si="81"/>
        <v>0</v>
      </c>
      <c r="G97" s="220"/>
      <c r="H97" s="40"/>
      <c r="I97" s="154">
        <f t="shared" si="82"/>
        <v>0</v>
      </c>
      <c r="J97" s="264"/>
      <c r="K97" s="40"/>
      <c r="L97" s="89">
        <f t="shared" si="83"/>
        <v>0</v>
      </c>
      <c r="M97" s="220"/>
      <c r="N97" s="40"/>
      <c r="O97" s="154">
        <f t="shared" si="84"/>
        <v>0</v>
      </c>
      <c r="P97" s="310"/>
      <c r="Q97" s="331"/>
    </row>
    <row r="98" spans="1:17" ht="36" hidden="1" x14ac:dyDescent="0.25">
      <c r="A98" s="30">
        <v>2234</v>
      </c>
      <c r="B98" s="41" t="s">
        <v>95</v>
      </c>
      <c r="C98" s="190">
        <f t="shared" si="24"/>
        <v>0</v>
      </c>
      <c r="D98" s="265"/>
      <c r="E98" s="155"/>
      <c r="F98" s="311">
        <f t="shared" si="81"/>
        <v>0</v>
      </c>
      <c r="G98" s="230"/>
      <c r="H98" s="43"/>
      <c r="I98" s="155">
        <f t="shared" si="82"/>
        <v>0</v>
      </c>
      <c r="J98" s="265"/>
      <c r="K98" s="43"/>
      <c r="L98" s="88">
        <f t="shared" si="83"/>
        <v>0</v>
      </c>
      <c r="M98" s="230"/>
      <c r="N98" s="43"/>
      <c r="O98" s="155">
        <f t="shared" si="84"/>
        <v>0</v>
      </c>
      <c r="P98" s="311"/>
      <c r="Q98" s="331"/>
    </row>
    <row r="99" spans="1:17" ht="24" hidden="1" x14ac:dyDescent="0.25">
      <c r="A99" s="30">
        <v>2235</v>
      </c>
      <c r="B99" s="41" t="s">
        <v>96</v>
      </c>
      <c r="C99" s="190">
        <f t="shared" si="24"/>
        <v>0</v>
      </c>
      <c r="D99" s="265"/>
      <c r="E99" s="155"/>
      <c r="F99" s="311">
        <f t="shared" si="81"/>
        <v>0</v>
      </c>
      <c r="G99" s="230"/>
      <c r="H99" s="43"/>
      <c r="I99" s="155">
        <f t="shared" si="82"/>
        <v>0</v>
      </c>
      <c r="J99" s="265"/>
      <c r="K99" s="43"/>
      <c r="L99" s="88">
        <f t="shared" si="83"/>
        <v>0</v>
      </c>
      <c r="M99" s="230"/>
      <c r="N99" s="43"/>
      <c r="O99" s="155">
        <f t="shared" si="84"/>
        <v>0</v>
      </c>
      <c r="P99" s="311"/>
      <c r="Q99" s="331"/>
    </row>
    <row r="100" spans="1:17" hidden="1" x14ac:dyDescent="0.25">
      <c r="A100" s="30">
        <v>2236</v>
      </c>
      <c r="B100" s="41" t="s">
        <v>97</v>
      </c>
      <c r="C100" s="190">
        <f t="shared" si="24"/>
        <v>0</v>
      </c>
      <c r="D100" s="265"/>
      <c r="E100" s="155"/>
      <c r="F100" s="311">
        <f t="shared" si="81"/>
        <v>0</v>
      </c>
      <c r="G100" s="230"/>
      <c r="H100" s="43"/>
      <c r="I100" s="155">
        <f t="shared" si="82"/>
        <v>0</v>
      </c>
      <c r="J100" s="265"/>
      <c r="K100" s="43"/>
      <c r="L100" s="88">
        <f t="shared" si="83"/>
        <v>0</v>
      </c>
      <c r="M100" s="230"/>
      <c r="N100" s="43"/>
      <c r="O100" s="155">
        <f t="shared" si="84"/>
        <v>0</v>
      </c>
      <c r="P100" s="311"/>
      <c r="Q100" s="331"/>
    </row>
    <row r="101" spans="1:17" ht="24" hidden="1" x14ac:dyDescent="0.25">
      <c r="A101" s="30">
        <v>2239</v>
      </c>
      <c r="B101" s="41" t="s">
        <v>98</v>
      </c>
      <c r="C101" s="190">
        <f t="shared" si="24"/>
        <v>0</v>
      </c>
      <c r="D101" s="265"/>
      <c r="E101" s="155"/>
      <c r="F101" s="311">
        <f t="shared" si="81"/>
        <v>0</v>
      </c>
      <c r="G101" s="230"/>
      <c r="H101" s="43"/>
      <c r="I101" s="155">
        <f t="shared" si="82"/>
        <v>0</v>
      </c>
      <c r="J101" s="265"/>
      <c r="K101" s="43"/>
      <c r="L101" s="88">
        <f t="shared" si="83"/>
        <v>0</v>
      </c>
      <c r="M101" s="230"/>
      <c r="N101" s="43"/>
      <c r="O101" s="155">
        <f t="shared" si="84"/>
        <v>0</v>
      </c>
      <c r="P101" s="311"/>
      <c r="Q101" s="331"/>
    </row>
    <row r="102" spans="1:17" ht="36" hidden="1" x14ac:dyDescent="0.25">
      <c r="A102" s="72">
        <v>2240</v>
      </c>
      <c r="B102" s="41" t="s">
        <v>99</v>
      </c>
      <c r="C102" s="190">
        <f t="shared" si="24"/>
        <v>0</v>
      </c>
      <c r="D102" s="129">
        <f>SUM(D103:D110)</f>
        <v>0</v>
      </c>
      <c r="E102" s="87">
        <f t="shared" ref="E102" si="85">SUM(E103:E110)</f>
        <v>0</v>
      </c>
      <c r="F102" s="312">
        <f>SUM(F103:F110)</f>
        <v>0</v>
      </c>
      <c r="G102" s="231">
        <f t="shared" ref="G102:N102" si="86">SUM(G103:G110)</f>
        <v>0</v>
      </c>
      <c r="H102" s="73">
        <f t="shared" si="86"/>
        <v>0</v>
      </c>
      <c r="I102" s="87">
        <f t="shared" si="86"/>
        <v>0</v>
      </c>
      <c r="J102" s="129">
        <f t="shared" si="86"/>
        <v>0</v>
      </c>
      <c r="K102" s="73">
        <f t="shared" si="86"/>
        <v>0</v>
      </c>
      <c r="L102" s="93">
        <f t="shared" si="86"/>
        <v>0</v>
      </c>
      <c r="M102" s="231">
        <f t="shared" si="86"/>
        <v>0</v>
      </c>
      <c r="N102" s="73">
        <f t="shared" si="86"/>
        <v>0</v>
      </c>
      <c r="O102" s="87">
        <f>SUM(O103:O110)</f>
        <v>0</v>
      </c>
      <c r="P102" s="312"/>
      <c r="Q102" s="331"/>
    </row>
    <row r="103" spans="1:17" hidden="1" x14ac:dyDescent="0.25">
      <c r="A103" s="30">
        <v>2241</v>
      </c>
      <c r="B103" s="41" t="s">
        <v>100</v>
      </c>
      <c r="C103" s="190">
        <f t="shared" si="24"/>
        <v>0</v>
      </c>
      <c r="D103" s="265"/>
      <c r="E103" s="155"/>
      <c r="F103" s="311">
        <f t="shared" ref="F103:F110" si="87">D103+E103</f>
        <v>0</v>
      </c>
      <c r="G103" s="230"/>
      <c r="H103" s="43"/>
      <c r="I103" s="155">
        <f t="shared" ref="I103:I110" si="88">G103+H103</f>
        <v>0</v>
      </c>
      <c r="J103" s="265"/>
      <c r="K103" s="43"/>
      <c r="L103" s="88">
        <f t="shared" ref="L103:L110" si="89">J103+K103</f>
        <v>0</v>
      </c>
      <c r="M103" s="230"/>
      <c r="N103" s="43"/>
      <c r="O103" s="155">
        <f t="shared" ref="O103:O110" si="90">M103+N103</f>
        <v>0</v>
      </c>
      <c r="P103" s="311"/>
      <c r="Q103" s="331"/>
    </row>
    <row r="104" spans="1:17" ht="24" hidden="1" x14ac:dyDescent="0.25">
      <c r="A104" s="30">
        <v>2242</v>
      </c>
      <c r="B104" s="41" t="s">
        <v>101</v>
      </c>
      <c r="C104" s="190">
        <f t="shared" si="24"/>
        <v>0</v>
      </c>
      <c r="D104" s="265"/>
      <c r="E104" s="155"/>
      <c r="F104" s="311">
        <f t="shared" si="87"/>
        <v>0</v>
      </c>
      <c r="G104" s="230"/>
      <c r="H104" s="43"/>
      <c r="I104" s="155">
        <f t="shared" si="88"/>
        <v>0</v>
      </c>
      <c r="J104" s="265"/>
      <c r="K104" s="43"/>
      <c r="L104" s="88">
        <f t="shared" si="89"/>
        <v>0</v>
      </c>
      <c r="M104" s="230"/>
      <c r="N104" s="43"/>
      <c r="O104" s="155">
        <f t="shared" si="90"/>
        <v>0</v>
      </c>
      <c r="P104" s="311"/>
      <c r="Q104" s="331"/>
    </row>
    <row r="105" spans="1:17" ht="24" hidden="1" x14ac:dyDescent="0.25">
      <c r="A105" s="30">
        <v>2243</v>
      </c>
      <c r="B105" s="41" t="s">
        <v>102</v>
      </c>
      <c r="C105" s="190">
        <f t="shared" si="24"/>
        <v>0</v>
      </c>
      <c r="D105" s="265"/>
      <c r="E105" s="155"/>
      <c r="F105" s="311">
        <f t="shared" si="87"/>
        <v>0</v>
      </c>
      <c r="G105" s="230"/>
      <c r="H105" s="43"/>
      <c r="I105" s="155">
        <f t="shared" si="88"/>
        <v>0</v>
      </c>
      <c r="J105" s="265"/>
      <c r="K105" s="43"/>
      <c r="L105" s="88">
        <f t="shared" si="89"/>
        <v>0</v>
      </c>
      <c r="M105" s="230"/>
      <c r="N105" s="43"/>
      <c r="O105" s="155">
        <f t="shared" si="90"/>
        <v>0</v>
      </c>
      <c r="P105" s="311"/>
      <c r="Q105" s="331"/>
    </row>
    <row r="106" spans="1:17" hidden="1" x14ac:dyDescent="0.25">
      <c r="A106" s="30">
        <v>2244</v>
      </c>
      <c r="B106" s="41" t="s">
        <v>103</v>
      </c>
      <c r="C106" s="190">
        <f t="shared" si="24"/>
        <v>0</v>
      </c>
      <c r="D106" s="265"/>
      <c r="E106" s="155"/>
      <c r="F106" s="311">
        <f t="shared" si="87"/>
        <v>0</v>
      </c>
      <c r="G106" s="230"/>
      <c r="H106" s="43"/>
      <c r="I106" s="155">
        <f t="shared" si="88"/>
        <v>0</v>
      </c>
      <c r="J106" s="265"/>
      <c r="K106" s="43"/>
      <c r="L106" s="88">
        <f t="shared" si="89"/>
        <v>0</v>
      </c>
      <c r="M106" s="230"/>
      <c r="N106" s="43"/>
      <c r="O106" s="155">
        <f t="shared" si="90"/>
        <v>0</v>
      </c>
      <c r="P106" s="311"/>
      <c r="Q106" s="331"/>
    </row>
    <row r="107" spans="1:17" ht="24" hidden="1" x14ac:dyDescent="0.25">
      <c r="A107" s="30">
        <v>2246</v>
      </c>
      <c r="B107" s="41" t="s">
        <v>104</v>
      </c>
      <c r="C107" s="190">
        <f t="shared" si="24"/>
        <v>0</v>
      </c>
      <c r="D107" s="265"/>
      <c r="E107" s="155"/>
      <c r="F107" s="311">
        <f t="shared" si="87"/>
        <v>0</v>
      </c>
      <c r="G107" s="230"/>
      <c r="H107" s="43"/>
      <c r="I107" s="155">
        <f t="shared" si="88"/>
        <v>0</v>
      </c>
      <c r="J107" s="265"/>
      <c r="K107" s="43"/>
      <c r="L107" s="88">
        <f t="shared" si="89"/>
        <v>0</v>
      </c>
      <c r="M107" s="230"/>
      <c r="N107" s="43"/>
      <c r="O107" s="155">
        <f t="shared" si="90"/>
        <v>0</v>
      </c>
      <c r="P107" s="311"/>
      <c r="Q107" s="331"/>
    </row>
    <row r="108" spans="1:17" hidden="1" x14ac:dyDescent="0.25">
      <c r="A108" s="30">
        <v>2247</v>
      </c>
      <c r="B108" s="41" t="s">
        <v>105</v>
      </c>
      <c r="C108" s="190">
        <f t="shared" si="24"/>
        <v>0</v>
      </c>
      <c r="D108" s="265"/>
      <c r="E108" s="155"/>
      <c r="F108" s="311">
        <f t="shared" si="87"/>
        <v>0</v>
      </c>
      <c r="G108" s="230"/>
      <c r="H108" s="43"/>
      <c r="I108" s="155">
        <f t="shared" si="88"/>
        <v>0</v>
      </c>
      <c r="J108" s="265"/>
      <c r="K108" s="43"/>
      <c r="L108" s="88">
        <f t="shared" si="89"/>
        <v>0</v>
      </c>
      <c r="M108" s="230"/>
      <c r="N108" s="43"/>
      <c r="O108" s="155">
        <f t="shared" si="90"/>
        <v>0</v>
      </c>
      <c r="P108" s="311"/>
      <c r="Q108" s="331"/>
    </row>
    <row r="109" spans="1:17" ht="24" hidden="1" x14ac:dyDescent="0.25">
      <c r="A109" s="30">
        <v>2248</v>
      </c>
      <c r="B109" s="41" t="s">
        <v>106</v>
      </c>
      <c r="C109" s="190">
        <f t="shared" si="24"/>
        <v>0</v>
      </c>
      <c r="D109" s="265"/>
      <c r="E109" s="155"/>
      <c r="F109" s="311">
        <f t="shared" si="87"/>
        <v>0</v>
      </c>
      <c r="G109" s="230"/>
      <c r="H109" s="43"/>
      <c r="I109" s="155">
        <f t="shared" si="88"/>
        <v>0</v>
      </c>
      <c r="J109" s="265"/>
      <c r="K109" s="43"/>
      <c r="L109" s="88">
        <f t="shared" si="89"/>
        <v>0</v>
      </c>
      <c r="M109" s="230"/>
      <c r="N109" s="43"/>
      <c r="O109" s="155">
        <f t="shared" si="90"/>
        <v>0</v>
      </c>
      <c r="P109" s="311"/>
      <c r="Q109" s="331"/>
    </row>
    <row r="110" spans="1:17" ht="24" hidden="1" x14ac:dyDescent="0.25">
      <c r="A110" s="30">
        <v>2249</v>
      </c>
      <c r="B110" s="41" t="s">
        <v>107</v>
      </c>
      <c r="C110" s="190">
        <f t="shared" si="24"/>
        <v>0</v>
      </c>
      <c r="D110" s="265"/>
      <c r="E110" s="155"/>
      <c r="F110" s="311">
        <f t="shared" si="87"/>
        <v>0</v>
      </c>
      <c r="G110" s="230"/>
      <c r="H110" s="43"/>
      <c r="I110" s="155">
        <f t="shared" si="88"/>
        <v>0</v>
      </c>
      <c r="J110" s="265"/>
      <c r="K110" s="43"/>
      <c r="L110" s="88">
        <f t="shared" si="89"/>
        <v>0</v>
      </c>
      <c r="M110" s="230"/>
      <c r="N110" s="43"/>
      <c r="O110" s="155">
        <f t="shared" si="90"/>
        <v>0</v>
      </c>
      <c r="P110" s="311"/>
      <c r="Q110" s="331"/>
    </row>
    <row r="111" spans="1:17" hidden="1" x14ac:dyDescent="0.25">
      <c r="A111" s="72">
        <v>2250</v>
      </c>
      <c r="B111" s="41" t="s">
        <v>108</v>
      </c>
      <c r="C111" s="190">
        <f t="shared" si="24"/>
        <v>0</v>
      </c>
      <c r="D111" s="129">
        <f>SUM(D112:D114)</f>
        <v>0</v>
      </c>
      <c r="E111" s="87">
        <f t="shared" ref="E111" si="91">SUM(E112:E114)</f>
        <v>0</v>
      </c>
      <c r="F111" s="312">
        <f>SUM(F112:F114)</f>
        <v>0</v>
      </c>
      <c r="G111" s="231">
        <f t="shared" ref="G111:N111" si="92">SUM(G112:G114)</f>
        <v>0</v>
      </c>
      <c r="H111" s="73">
        <f t="shared" si="92"/>
        <v>0</v>
      </c>
      <c r="I111" s="87">
        <f t="shared" si="92"/>
        <v>0</v>
      </c>
      <c r="J111" s="129">
        <f t="shared" si="92"/>
        <v>0</v>
      </c>
      <c r="K111" s="73">
        <f t="shared" si="92"/>
        <v>0</v>
      </c>
      <c r="L111" s="93">
        <f t="shared" si="92"/>
        <v>0</v>
      </c>
      <c r="M111" s="231">
        <f t="shared" si="92"/>
        <v>0</v>
      </c>
      <c r="N111" s="73">
        <f t="shared" si="92"/>
        <v>0</v>
      </c>
      <c r="O111" s="87">
        <f>SUM(O112:O114)</f>
        <v>0</v>
      </c>
      <c r="P111" s="312"/>
      <c r="Q111" s="331"/>
    </row>
    <row r="112" spans="1:17" hidden="1" x14ac:dyDescent="0.25">
      <c r="A112" s="30">
        <v>2251</v>
      </c>
      <c r="B112" s="41" t="s">
        <v>109</v>
      </c>
      <c r="C112" s="190">
        <f t="shared" si="24"/>
        <v>0</v>
      </c>
      <c r="D112" s="265"/>
      <c r="E112" s="155"/>
      <c r="F112" s="311">
        <f t="shared" ref="F112:F114" si="93">D112+E112</f>
        <v>0</v>
      </c>
      <c r="G112" s="230"/>
      <c r="H112" s="43"/>
      <c r="I112" s="155">
        <f t="shared" ref="I112:I114" si="94">G112+H112</f>
        <v>0</v>
      </c>
      <c r="J112" s="265"/>
      <c r="K112" s="43"/>
      <c r="L112" s="88">
        <f t="shared" ref="L112:L114" si="95">J112+K112</f>
        <v>0</v>
      </c>
      <c r="M112" s="230"/>
      <c r="N112" s="43"/>
      <c r="O112" s="155">
        <f t="shared" ref="O112:O114" si="96">M112+N112</f>
        <v>0</v>
      </c>
      <c r="P112" s="311"/>
      <c r="Q112" s="331"/>
    </row>
    <row r="113" spans="1:17" ht="24" hidden="1" x14ac:dyDescent="0.25">
      <c r="A113" s="30">
        <v>2252</v>
      </c>
      <c r="B113" s="41" t="s">
        <v>110</v>
      </c>
      <c r="C113" s="190">
        <f t="shared" ref="C113:C176" si="97">SUM(F113,I113,L113,O113)</f>
        <v>0</v>
      </c>
      <c r="D113" s="265"/>
      <c r="E113" s="155"/>
      <c r="F113" s="311">
        <f t="shared" si="93"/>
        <v>0</v>
      </c>
      <c r="G113" s="230"/>
      <c r="H113" s="43"/>
      <c r="I113" s="155">
        <f t="shared" si="94"/>
        <v>0</v>
      </c>
      <c r="J113" s="265"/>
      <c r="K113" s="43"/>
      <c r="L113" s="88">
        <f t="shared" si="95"/>
        <v>0</v>
      </c>
      <c r="M113" s="230"/>
      <c r="N113" s="43"/>
      <c r="O113" s="155">
        <f t="shared" si="96"/>
        <v>0</v>
      </c>
      <c r="P113" s="311"/>
      <c r="Q113" s="331"/>
    </row>
    <row r="114" spans="1:17" ht="24" hidden="1" x14ac:dyDescent="0.25">
      <c r="A114" s="30">
        <v>2259</v>
      </c>
      <c r="B114" s="41" t="s">
        <v>111</v>
      </c>
      <c r="C114" s="190">
        <f t="shared" si="97"/>
        <v>0</v>
      </c>
      <c r="D114" s="265"/>
      <c r="E114" s="155"/>
      <c r="F114" s="311">
        <f t="shared" si="93"/>
        <v>0</v>
      </c>
      <c r="G114" s="230"/>
      <c r="H114" s="43"/>
      <c r="I114" s="155">
        <f t="shared" si="94"/>
        <v>0</v>
      </c>
      <c r="J114" s="265"/>
      <c r="K114" s="43"/>
      <c r="L114" s="88">
        <f t="shared" si="95"/>
        <v>0</v>
      </c>
      <c r="M114" s="230"/>
      <c r="N114" s="43"/>
      <c r="O114" s="155">
        <f t="shared" si="96"/>
        <v>0</v>
      </c>
      <c r="P114" s="311"/>
      <c r="Q114" s="331"/>
    </row>
    <row r="115" spans="1:17" hidden="1" x14ac:dyDescent="0.25">
      <c r="A115" s="72">
        <v>2260</v>
      </c>
      <c r="B115" s="41" t="s">
        <v>112</v>
      </c>
      <c r="C115" s="190">
        <f t="shared" si="97"/>
        <v>0</v>
      </c>
      <c r="D115" s="129">
        <f>SUM(D116:D120)</f>
        <v>0</v>
      </c>
      <c r="E115" s="87">
        <f t="shared" ref="E115" si="98">SUM(E116:E120)</f>
        <v>0</v>
      </c>
      <c r="F115" s="312">
        <f>SUM(F116:F120)</f>
        <v>0</v>
      </c>
      <c r="G115" s="231">
        <f t="shared" ref="G115:N115" si="99">SUM(G116:G120)</f>
        <v>0</v>
      </c>
      <c r="H115" s="73">
        <f t="shared" si="99"/>
        <v>0</v>
      </c>
      <c r="I115" s="87">
        <f t="shared" si="99"/>
        <v>0</v>
      </c>
      <c r="J115" s="129">
        <f t="shared" si="99"/>
        <v>0</v>
      </c>
      <c r="K115" s="73">
        <f t="shared" si="99"/>
        <v>0</v>
      </c>
      <c r="L115" s="93">
        <f t="shared" si="99"/>
        <v>0</v>
      </c>
      <c r="M115" s="231">
        <f t="shared" si="99"/>
        <v>0</v>
      </c>
      <c r="N115" s="73">
        <f t="shared" si="99"/>
        <v>0</v>
      </c>
      <c r="O115" s="87">
        <f>SUM(O116:O120)</f>
        <v>0</v>
      </c>
      <c r="P115" s="312"/>
      <c r="Q115" s="331"/>
    </row>
    <row r="116" spans="1:17" hidden="1" x14ac:dyDescent="0.25">
      <c r="A116" s="30">
        <v>2261</v>
      </c>
      <c r="B116" s="41" t="s">
        <v>113</v>
      </c>
      <c r="C116" s="190">
        <f t="shared" si="97"/>
        <v>0</v>
      </c>
      <c r="D116" s="265"/>
      <c r="E116" s="155"/>
      <c r="F116" s="311">
        <f t="shared" ref="F116:F120" si="100">D116+E116</f>
        <v>0</v>
      </c>
      <c r="G116" s="230"/>
      <c r="H116" s="43"/>
      <c r="I116" s="155">
        <f t="shared" ref="I116:I120" si="101">G116+H116</f>
        <v>0</v>
      </c>
      <c r="J116" s="265"/>
      <c r="K116" s="43"/>
      <c r="L116" s="88">
        <f t="shared" ref="L116:L120" si="102">J116+K116</f>
        <v>0</v>
      </c>
      <c r="M116" s="230"/>
      <c r="N116" s="43"/>
      <c r="O116" s="155">
        <f t="shared" ref="O116:O120" si="103">M116+N116</f>
        <v>0</v>
      </c>
      <c r="P116" s="311"/>
      <c r="Q116" s="331"/>
    </row>
    <row r="117" spans="1:17" hidden="1" x14ac:dyDescent="0.25">
      <c r="A117" s="30">
        <v>2262</v>
      </c>
      <c r="B117" s="41" t="s">
        <v>114</v>
      </c>
      <c r="C117" s="190">
        <f t="shared" si="97"/>
        <v>0</v>
      </c>
      <c r="D117" s="265"/>
      <c r="E117" s="155"/>
      <c r="F117" s="311">
        <f t="shared" si="100"/>
        <v>0</v>
      </c>
      <c r="G117" s="230"/>
      <c r="H117" s="43"/>
      <c r="I117" s="155">
        <f t="shared" si="101"/>
        <v>0</v>
      </c>
      <c r="J117" s="265"/>
      <c r="K117" s="43"/>
      <c r="L117" s="88">
        <f t="shared" si="102"/>
        <v>0</v>
      </c>
      <c r="M117" s="230"/>
      <c r="N117" s="43"/>
      <c r="O117" s="155">
        <f t="shared" si="103"/>
        <v>0</v>
      </c>
      <c r="P117" s="311"/>
      <c r="Q117" s="331"/>
    </row>
    <row r="118" spans="1:17" hidden="1" x14ac:dyDescent="0.25">
      <c r="A118" s="30">
        <v>2263</v>
      </c>
      <c r="B118" s="41" t="s">
        <v>115</v>
      </c>
      <c r="C118" s="190">
        <f t="shared" si="97"/>
        <v>0</v>
      </c>
      <c r="D118" s="265"/>
      <c r="E118" s="155"/>
      <c r="F118" s="311">
        <f t="shared" si="100"/>
        <v>0</v>
      </c>
      <c r="G118" s="230"/>
      <c r="H118" s="43"/>
      <c r="I118" s="155">
        <f t="shared" si="101"/>
        <v>0</v>
      </c>
      <c r="J118" s="265"/>
      <c r="K118" s="43"/>
      <c r="L118" s="88">
        <f t="shared" si="102"/>
        <v>0</v>
      </c>
      <c r="M118" s="230"/>
      <c r="N118" s="43"/>
      <c r="O118" s="155">
        <f t="shared" si="103"/>
        <v>0</v>
      </c>
      <c r="P118" s="311"/>
      <c r="Q118" s="331"/>
    </row>
    <row r="119" spans="1:17" ht="24" hidden="1" x14ac:dyDescent="0.25">
      <c r="A119" s="30">
        <v>2264</v>
      </c>
      <c r="B119" s="41" t="s">
        <v>116</v>
      </c>
      <c r="C119" s="190">
        <f t="shared" si="97"/>
        <v>0</v>
      </c>
      <c r="D119" s="265"/>
      <c r="E119" s="155"/>
      <c r="F119" s="311">
        <f t="shared" si="100"/>
        <v>0</v>
      </c>
      <c r="G119" s="230"/>
      <c r="H119" s="43"/>
      <c r="I119" s="155">
        <f t="shared" si="101"/>
        <v>0</v>
      </c>
      <c r="J119" s="265"/>
      <c r="K119" s="43"/>
      <c r="L119" s="88">
        <f t="shared" si="102"/>
        <v>0</v>
      </c>
      <c r="M119" s="230"/>
      <c r="N119" s="43"/>
      <c r="O119" s="155">
        <f t="shared" si="103"/>
        <v>0</v>
      </c>
      <c r="P119" s="311"/>
      <c r="Q119" s="331"/>
    </row>
    <row r="120" spans="1:17" hidden="1" x14ac:dyDescent="0.25">
      <c r="A120" s="30">
        <v>2269</v>
      </c>
      <c r="B120" s="41" t="s">
        <v>117</v>
      </c>
      <c r="C120" s="190">
        <f t="shared" si="97"/>
        <v>0</v>
      </c>
      <c r="D120" s="265"/>
      <c r="E120" s="155"/>
      <c r="F120" s="311">
        <f t="shared" si="100"/>
        <v>0</v>
      </c>
      <c r="G120" s="230"/>
      <c r="H120" s="43"/>
      <c r="I120" s="155">
        <f t="shared" si="101"/>
        <v>0</v>
      </c>
      <c r="J120" s="265"/>
      <c r="K120" s="43"/>
      <c r="L120" s="88">
        <f t="shared" si="102"/>
        <v>0</v>
      </c>
      <c r="M120" s="230"/>
      <c r="N120" s="43"/>
      <c r="O120" s="155">
        <f t="shared" si="103"/>
        <v>0</v>
      </c>
      <c r="P120" s="311"/>
      <c r="Q120" s="331"/>
    </row>
    <row r="121" spans="1:17" x14ac:dyDescent="0.25">
      <c r="A121" s="72">
        <v>2270</v>
      </c>
      <c r="B121" s="41" t="s">
        <v>118</v>
      </c>
      <c r="C121" s="190">
        <f t="shared" si="97"/>
        <v>46927</v>
      </c>
      <c r="D121" s="129">
        <f>SUM(D122:D126)</f>
        <v>51609</v>
      </c>
      <c r="E121" s="87">
        <f t="shared" ref="E121" si="104">SUM(E122:E126)</f>
        <v>-4682</v>
      </c>
      <c r="F121" s="312">
        <f>SUM(F122:F126)</f>
        <v>46927</v>
      </c>
      <c r="G121" s="231">
        <f t="shared" ref="G121:N121" si="105">SUM(G122:G126)</f>
        <v>0</v>
      </c>
      <c r="H121" s="73">
        <f t="shared" si="105"/>
        <v>0</v>
      </c>
      <c r="I121" s="87">
        <f t="shared" si="105"/>
        <v>0</v>
      </c>
      <c r="J121" s="129">
        <f t="shared" si="105"/>
        <v>0</v>
      </c>
      <c r="K121" s="87">
        <f t="shared" si="105"/>
        <v>0</v>
      </c>
      <c r="L121" s="312">
        <f t="shared" si="105"/>
        <v>0</v>
      </c>
      <c r="M121" s="231">
        <f t="shared" si="105"/>
        <v>0</v>
      </c>
      <c r="N121" s="73">
        <f t="shared" si="105"/>
        <v>0</v>
      </c>
      <c r="O121" s="87">
        <f>SUM(O122:O126)</f>
        <v>0</v>
      </c>
      <c r="P121" s="312"/>
      <c r="Q121" s="331"/>
    </row>
    <row r="122" spans="1:17" hidden="1" x14ac:dyDescent="0.25">
      <c r="A122" s="30">
        <v>2272</v>
      </c>
      <c r="B122" s="92" t="s">
        <v>119</v>
      </c>
      <c r="C122" s="190">
        <f t="shared" si="97"/>
        <v>0</v>
      </c>
      <c r="D122" s="265"/>
      <c r="E122" s="155"/>
      <c r="F122" s="311">
        <f t="shared" ref="F122:F126" si="106">D122+E122</f>
        <v>0</v>
      </c>
      <c r="G122" s="230"/>
      <c r="H122" s="43"/>
      <c r="I122" s="155">
        <f t="shared" ref="I122:I126" si="107">G122+H122</f>
        <v>0</v>
      </c>
      <c r="J122" s="265"/>
      <c r="K122" s="43"/>
      <c r="L122" s="88">
        <f t="shared" ref="L122:L126" si="108">J122+K122</f>
        <v>0</v>
      </c>
      <c r="M122" s="230"/>
      <c r="N122" s="43"/>
      <c r="O122" s="155">
        <f t="shared" ref="O122:O126" si="109">M122+N122</f>
        <v>0</v>
      </c>
      <c r="P122" s="311"/>
      <c r="Q122" s="331"/>
    </row>
    <row r="123" spans="1:17" ht="24" hidden="1" x14ac:dyDescent="0.25">
      <c r="A123" s="30">
        <v>2274</v>
      </c>
      <c r="B123" s="117" t="s">
        <v>306</v>
      </c>
      <c r="C123" s="190">
        <f t="shared" si="97"/>
        <v>0</v>
      </c>
      <c r="D123" s="265"/>
      <c r="E123" s="155"/>
      <c r="F123" s="311">
        <f t="shared" si="106"/>
        <v>0</v>
      </c>
      <c r="G123" s="230"/>
      <c r="H123" s="43"/>
      <c r="I123" s="155">
        <f t="shared" si="107"/>
        <v>0</v>
      </c>
      <c r="J123" s="265"/>
      <c r="K123" s="43"/>
      <c r="L123" s="88">
        <f t="shared" si="108"/>
        <v>0</v>
      </c>
      <c r="M123" s="230"/>
      <c r="N123" s="43"/>
      <c r="O123" s="155">
        <f t="shared" si="109"/>
        <v>0</v>
      </c>
      <c r="P123" s="311"/>
      <c r="Q123" s="331"/>
    </row>
    <row r="124" spans="1:17" ht="84" x14ac:dyDescent="0.25">
      <c r="A124" s="30">
        <v>2275</v>
      </c>
      <c r="B124" s="41" t="s">
        <v>120</v>
      </c>
      <c r="C124" s="190">
        <f t="shared" si="97"/>
        <v>46927</v>
      </c>
      <c r="D124" s="265">
        <f>70000-9890-8501</f>
        <v>51609</v>
      </c>
      <c r="E124" s="155">
        <v>-4682</v>
      </c>
      <c r="F124" s="311">
        <f t="shared" si="106"/>
        <v>46927</v>
      </c>
      <c r="G124" s="230"/>
      <c r="H124" s="43"/>
      <c r="I124" s="155">
        <f t="shared" si="107"/>
        <v>0</v>
      </c>
      <c r="J124" s="265"/>
      <c r="K124" s="155"/>
      <c r="L124" s="311">
        <f t="shared" si="108"/>
        <v>0</v>
      </c>
      <c r="M124" s="230"/>
      <c r="N124" s="43"/>
      <c r="O124" s="155">
        <f t="shared" si="109"/>
        <v>0</v>
      </c>
      <c r="P124" s="442" t="s">
        <v>924</v>
      </c>
      <c r="Q124" s="331"/>
    </row>
    <row r="125" spans="1:17" ht="36" hidden="1" x14ac:dyDescent="0.25">
      <c r="A125" s="30">
        <v>2276</v>
      </c>
      <c r="B125" s="41" t="s">
        <v>121</v>
      </c>
      <c r="C125" s="190">
        <f t="shared" si="97"/>
        <v>0</v>
      </c>
      <c r="D125" s="265"/>
      <c r="E125" s="155"/>
      <c r="F125" s="311">
        <f t="shared" si="106"/>
        <v>0</v>
      </c>
      <c r="G125" s="230"/>
      <c r="H125" s="43"/>
      <c r="I125" s="155">
        <f t="shared" si="107"/>
        <v>0</v>
      </c>
      <c r="J125" s="265"/>
      <c r="K125" s="43"/>
      <c r="L125" s="88">
        <f t="shared" si="108"/>
        <v>0</v>
      </c>
      <c r="M125" s="230"/>
      <c r="N125" s="43"/>
      <c r="O125" s="155">
        <f t="shared" si="109"/>
        <v>0</v>
      </c>
      <c r="P125" s="311"/>
      <c r="Q125" s="331"/>
    </row>
    <row r="126" spans="1:17" ht="24" hidden="1" x14ac:dyDescent="0.25">
      <c r="A126" s="30">
        <v>2279</v>
      </c>
      <c r="B126" s="41" t="s">
        <v>122</v>
      </c>
      <c r="C126" s="190">
        <f t="shared" si="97"/>
        <v>0</v>
      </c>
      <c r="D126" s="265"/>
      <c r="E126" s="155"/>
      <c r="F126" s="311">
        <f t="shared" si="106"/>
        <v>0</v>
      </c>
      <c r="G126" s="230"/>
      <c r="H126" s="43"/>
      <c r="I126" s="155">
        <f t="shared" si="107"/>
        <v>0</v>
      </c>
      <c r="J126" s="265"/>
      <c r="K126" s="43"/>
      <c r="L126" s="88">
        <f t="shared" si="108"/>
        <v>0</v>
      </c>
      <c r="M126" s="230"/>
      <c r="N126" s="43"/>
      <c r="O126" s="155">
        <f t="shared" si="109"/>
        <v>0</v>
      </c>
      <c r="P126" s="311"/>
      <c r="Q126" s="331"/>
    </row>
    <row r="127" spans="1:17" ht="24" hidden="1" x14ac:dyDescent="0.25">
      <c r="A127" s="874">
        <v>2280</v>
      </c>
      <c r="B127" s="38" t="s">
        <v>123</v>
      </c>
      <c r="C127" s="189">
        <f t="shared" si="97"/>
        <v>0</v>
      </c>
      <c r="D127" s="128">
        <f>SUM(D128)</f>
        <v>0</v>
      </c>
      <c r="E127" s="86">
        <f t="shared" ref="E127:O127" si="110">SUM(E128)</f>
        <v>0</v>
      </c>
      <c r="F127" s="315">
        <f t="shared" si="110"/>
        <v>0</v>
      </c>
      <c r="G127" s="233">
        <f t="shared" si="110"/>
        <v>0</v>
      </c>
      <c r="H127" s="75">
        <f t="shared" si="110"/>
        <v>0</v>
      </c>
      <c r="I127" s="86">
        <f t="shared" si="110"/>
        <v>0</v>
      </c>
      <c r="J127" s="128">
        <f t="shared" si="110"/>
        <v>0</v>
      </c>
      <c r="K127" s="75">
        <f t="shared" si="110"/>
        <v>0</v>
      </c>
      <c r="L127" s="175">
        <f t="shared" si="110"/>
        <v>0</v>
      </c>
      <c r="M127" s="233">
        <f t="shared" si="110"/>
        <v>0</v>
      </c>
      <c r="N127" s="75">
        <f t="shared" si="110"/>
        <v>0</v>
      </c>
      <c r="O127" s="87">
        <f t="shared" si="110"/>
        <v>0</v>
      </c>
      <c r="P127" s="312"/>
      <c r="Q127" s="331"/>
    </row>
    <row r="128" spans="1:17" ht="24" hidden="1" x14ac:dyDescent="0.25">
      <c r="A128" s="30">
        <v>2283</v>
      </c>
      <c r="B128" s="41" t="s">
        <v>124</v>
      </c>
      <c r="C128" s="190">
        <f t="shared" si="97"/>
        <v>0</v>
      </c>
      <c r="D128" s="265"/>
      <c r="E128" s="155"/>
      <c r="F128" s="311">
        <f>D128+E128</f>
        <v>0</v>
      </c>
      <c r="G128" s="230"/>
      <c r="H128" s="43"/>
      <c r="I128" s="155">
        <f>G128+H128</f>
        <v>0</v>
      </c>
      <c r="J128" s="265"/>
      <c r="K128" s="43"/>
      <c r="L128" s="88">
        <f>J128+K128</f>
        <v>0</v>
      </c>
      <c r="M128" s="230"/>
      <c r="N128" s="43"/>
      <c r="O128" s="155">
        <f>M128+N128</f>
        <v>0</v>
      </c>
      <c r="P128" s="311"/>
      <c r="Q128" s="331"/>
    </row>
    <row r="129" spans="1:17" ht="38.25" hidden="1" customHeight="1" x14ac:dyDescent="0.25">
      <c r="A129" s="34">
        <v>2300</v>
      </c>
      <c r="B129" s="69" t="s">
        <v>125</v>
      </c>
      <c r="C129" s="188">
        <f t="shared" si="97"/>
        <v>0</v>
      </c>
      <c r="D129" s="127">
        <f>SUM(D130,D135,D139,D140,D143,D150,D158,D159,D162)</f>
        <v>0</v>
      </c>
      <c r="E129" s="120">
        <f t="shared" ref="E129" si="111">SUM(E130,E135,E139,E140,E143,E150,E158,E159,E162)</f>
        <v>0</v>
      </c>
      <c r="F129" s="314">
        <f>SUM(F130,F135,F139,F140,F143,F150,F158,F159,F162)</f>
        <v>0</v>
      </c>
      <c r="G129" s="228">
        <f t="shared" ref="G129:N129" si="112">SUM(G130,G135,G139,G140,G143,G150,G158,G159,G162)</f>
        <v>0</v>
      </c>
      <c r="H129" s="36">
        <f t="shared" si="112"/>
        <v>0</v>
      </c>
      <c r="I129" s="120">
        <f t="shared" si="112"/>
        <v>0</v>
      </c>
      <c r="J129" s="127">
        <f t="shared" si="112"/>
        <v>0</v>
      </c>
      <c r="K129" s="36">
        <f t="shared" si="112"/>
        <v>0</v>
      </c>
      <c r="L129" s="174">
        <f t="shared" si="112"/>
        <v>0</v>
      </c>
      <c r="M129" s="228">
        <f t="shared" si="112"/>
        <v>0</v>
      </c>
      <c r="N129" s="36">
        <f t="shared" si="112"/>
        <v>0</v>
      </c>
      <c r="O129" s="120">
        <f>SUM(O130,O135,O139,O140,O143,O150,O158,O159,O162)</f>
        <v>0</v>
      </c>
      <c r="P129" s="314"/>
      <c r="Q129" s="331"/>
    </row>
    <row r="130" spans="1:17" ht="24" hidden="1" x14ac:dyDescent="0.25">
      <c r="A130" s="874">
        <v>2310</v>
      </c>
      <c r="B130" s="38" t="s">
        <v>126</v>
      </c>
      <c r="C130" s="189">
        <f t="shared" si="97"/>
        <v>0</v>
      </c>
      <c r="D130" s="128">
        <f>SUM(D131:D134)</f>
        <v>0</v>
      </c>
      <c r="E130" s="86">
        <f t="shared" ref="E130:O130" si="113">SUM(E131:E134)</f>
        <v>0</v>
      </c>
      <c r="F130" s="315">
        <f t="shared" si="113"/>
        <v>0</v>
      </c>
      <c r="G130" s="233">
        <f t="shared" si="113"/>
        <v>0</v>
      </c>
      <c r="H130" s="75">
        <f t="shared" si="113"/>
        <v>0</v>
      </c>
      <c r="I130" s="86">
        <f t="shared" si="113"/>
        <v>0</v>
      </c>
      <c r="J130" s="128">
        <f t="shared" si="113"/>
        <v>0</v>
      </c>
      <c r="K130" s="75">
        <f t="shared" si="113"/>
        <v>0</v>
      </c>
      <c r="L130" s="175">
        <f t="shared" si="113"/>
        <v>0</v>
      </c>
      <c r="M130" s="233">
        <f t="shared" si="113"/>
        <v>0</v>
      </c>
      <c r="N130" s="75">
        <f t="shared" si="113"/>
        <v>0</v>
      </c>
      <c r="O130" s="86">
        <f t="shared" si="113"/>
        <v>0</v>
      </c>
      <c r="P130" s="315"/>
      <c r="Q130" s="331"/>
    </row>
    <row r="131" spans="1:17" hidden="1" x14ac:dyDescent="0.25">
      <c r="A131" s="30">
        <v>2311</v>
      </c>
      <c r="B131" s="41" t="s">
        <v>127</v>
      </c>
      <c r="C131" s="190">
        <f t="shared" si="97"/>
        <v>0</v>
      </c>
      <c r="D131" s="265"/>
      <c r="E131" s="155"/>
      <c r="F131" s="311">
        <f t="shared" ref="F131:F134" si="114">D131+E131</f>
        <v>0</v>
      </c>
      <c r="G131" s="230"/>
      <c r="H131" s="43"/>
      <c r="I131" s="155">
        <f t="shared" ref="I131:I134" si="115">G131+H131</f>
        <v>0</v>
      </c>
      <c r="J131" s="265"/>
      <c r="K131" s="43"/>
      <c r="L131" s="88">
        <f t="shared" ref="L131:L134" si="116">J131+K131</f>
        <v>0</v>
      </c>
      <c r="M131" s="230"/>
      <c r="N131" s="43"/>
      <c r="O131" s="155">
        <f t="shared" ref="O131:O134" si="117">M131+N131</f>
        <v>0</v>
      </c>
      <c r="P131" s="311"/>
      <c r="Q131" s="331"/>
    </row>
    <row r="132" spans="1:17" hidden="1" x14ac:dyDescent="0.25">
      <c r="A132" s="30">
        <v>2312</v>
      </c>
      <c r="B132" s="41" t="s">
        <v>128</v>
      </c>
      <c r="C132" s="190">
        <f t="shared" si="97"/>
        <v>0</v>
      </c>
      <c r="D132" s="265"/>
      <c r="E132" s="155"/>
      <c r="F132" s="311">
        <f t="shared" si="114"/>
        <v>0</v>
      </c>
      <c r="G132" s="230"/>
      <c r="H132" s="43"/>
      <c r="I132" s="155">
        <f t="shared" si="115"/>
        <v>0</v>
      </c>
      <c r="J132" s="265"/>
      <c r="K132" s="43"/>
      <c r="L132" s="88">
        <f t="shared" si="116"/>
        <v>0</v>
      </c>
      <c r="M132" s="230"/>
      <c r="N132" s="43"/>
      <c r="O132" s="155">
        <f t="shared" si="117"/>
        <v>0</v>
      </c>
      <c r="P132" s="311"/>
      <c r="Q132" s="331"/>
    </row>
    <row r="133" spans="1:17" hidden="1" x14ac:dyDescent="0.25">
      <c r="A133" s="30">
        <v>2313</v>
      </c>
      <c r="B133" s="41" t="s">
        <v>129</v>
      </c>
      <c r="C133" s="190">
        <f t="shared" si="97"/>
        <v>0</v>
      </c>
      <c r="D133" s="265"/>
      <c r="E133" s="155"/>
      <c r="F133" s="311">
        <f t="shared" si="114"/>
        <v>0</v>
      </c>
      <c r="G133" s="230"/>
      <c r="H133" s="43"/>
      <c r="I133" s="155">
        <f t="shared" si="115"/>
        <v>0</v>
      </c>
      <c r="J133" s="265"/>
      <c r="K133" s="43"/>
      <c r="L133" s="88">
        <f t="shared" si="116"/>
        <v>0</v>
      </c>
      <c r="M133" s="230"/>
      <c r="N133" s="43"/>
      <c r="O133" s="155">
        <f t="shared" si="117"/>
        <v>0</v>
      </c>
      <c r="P133" s="311"/>
      <c r="Q133" s="331"/>
    </row>
    <row r="134" spans="1:17" ht="47.25" hidden="1" customHeight="1" x14ac:dyDescent="0.25">
      <c r="A134" s="30">
        <v>2314</v>
      </c>
      <c r="B134" s="41" t="s">
        <v>307</v>
      </c>
      <c r="C134" s="190">
        <f t="shared" si="97"/>
        <v>0</v>
      </c>
      <c r="D134" s="265"/>
      <c r="E134" s="155"/>
      <c r="F134" s="311">
        <f t="shared" si="114"/>
        <v>0</v>
      </c>
      <c r="G134" s="230"/>
      <c r="H134" s="43"/>
      <c r="I134" s="155">
        <f t="shared" si="115"/>
        <v>0</v>
      </c>
      <c r="J134" s="265"/>
      <c r="K134" s="43"/>
      <c r="L134" s="88">
        <f t="shared" si="116"/>
        <v>0</v>
      </c>
      <c r="M134" s="230"/>
      <c r="N134" s="43"/>
      <c r="O134" s="155">
        <f t="shared" si="117"/>
        <v>0</v>
      </c>
      <c r="P134" s="311"/>
      <c r="Q134" s="331"/>
    </row>
    <row r="135" spans="1:17" hidden="1" x14ac:dyDescent="0.25">
      <c r="A135" s="72">
        <v>2320</v>
      </c>
      <c r="B135" s="41" t="s">
        <v>130</v>
      </c>
      <c r="C135" s="190">
        <f t="shared" si="97"/>
        <v>0</v>
      </c>
      <c r="D135" s="129">
        <f>SUM(D136:D138)</f>
        <v>0</v>
      </c>
      <c r="E135" s="87">
        <f t="shared" ref="E135" si="118">SUM(E136:E138)</f>
        <v>0</v>
      </c>
      <c r="F135" s="312">
        <f>SUM(F136:F138)</f>
        <v>0</v>
      </c>
      <c r="G135" s="231">
        <f t="shared" ref="G135:N135" si="119">SUM(G136:G138)</f>
        <v>0</v>
      </c>
      <c r="H135" s="73">
        <f t="shared" si="119"/>
        <v>0</v>
      </c>
      <c r="I135" s="87">
        <f t="shared" si="119"/>
        <v>0</v>
      </c>
      <c r="J135" s="129">
        <f t="shared" si="119"/>
        <v>0</v>
      </c>
      <c r="K135" s="73">
        <f t="shared" si="119"/>
        <v>0</v>
      </c>
      <c r="L135" s="93">
        <f t="shared" si="119"/>
        <v>0</v>
      </c>
      <c r="M135" s="231">
        <f t="shared" si="119"/>
        <v>0</v>
      </c>
      <c r="N135" s="73">
        <f t="shared" si="119"/>
        <v>0</v>
      </c>
      <c r="O135" s="87">
        <f>SUM(O136:O138)</f>
        <v>0</v>
      </c>
      <c r="P135" s="312"/>
      <c r="Q135" s="331"/>
    </row>
    <row r="136" spans="1:17" hidden="1" x14ac:dyDescent="0.25">
      <c r="A136" s="30">
        <v>2321</v>
      </c>
      <c r="B136" s="41" t="s">
        <v>131</v>
      </c>
      <c r="C136" s="190">
        <f t="shared" si="97"/>
        <v>0</v>
      </c>
      <c r="D136" s="265"/>
      <c r="E136" s="155"/>
      <c r="F136" s="311">
        <f t="shared" ref="F136:F139" si="120">D136+E136</f>
        <v>0</v>
      </c>
      <c r="G136" s="230"/>
      <c r="H136" s="43"/>
      <c r="I136" s="155">
        <f t="shared" ref="I136:I139" si="121">G136+H136</f>
        <v>0</v>
      </c>
      <c r="J136" s="265"/>
      <c r="K136" s="43"/>
      <c r="L136" s="88">
        <f t="shared" ref="L136:L139" si="122">J136+K136</f>
        <v>0</v>
      </c>
      <c r="M136" s="230"/>
      <c r="N136" s="43"/>
      <c r="O136" s="155">
        <f t="shared" ref="O136:O139" si="123">M136+N136</f>
        <v>0</v>
      </c>
      <c r="P136" s="311"/>
      <c r="Q136" s="331"/>
    </row>
    <row r="137" spans="1:17" hidden="1" x14ac:dyDescent="0.25">
      <c r="A137" s="30">
        <v>2322</v>
      </c>
      <c r="B137" s="41" t="s">
        <v>132</v>
      </c>
      <c r="C137" s="190">
        <f t="shared" si="97"/>
        <v>0</v>
      </c>
      <c r="D137" s="265"/>
      <c r="E137" s="155"/>
      <c r="F137" s="311">
        <f t="shared" si="120"/>
        <v>0</v>
      </c>
      <c r="G137" s="230"/>
      <c r="H137" s="43"/>
      <c r="I137" s="155">
        <f t="shared" si="121"/>
        <v>0</v>
      </c>
      <c r="J137" s="265"/>
      <c r="K137" s="43"/>
      <c r="L137" s="88">
        <f t="shared" si="122"/>
        <v>0</v>
      </c>
      <c r="M137" s="230"/>
      <c r="N137" s="43"/>
      <c r="O137" s="155">
        <f t="shared" si="123"/>
        <v>0</v>
      </c>
      <c r="P137" s="311"/>
      <c r="Q137" s="331"/>
    </row>
    <row r="138" spans="1:17" ht="10.5" hidden="1" customHeight="1" x14ac:dyDescent="0.25">
      <c r="A138" s="30">
        <v>2329</v>
      </c>
      <c r="B138" s="41" t="s">
        <v>133</v>
      </c>
      <c r="C138" s="190">
        <f t="shared" si="97"/>
        <v>0</v>
      </c>
      <c r="D138" s="265"/>
      <c r="E138" s="155"/>
      <c r="F138" s="311">
        <f t="shared" si="120"/>
        <v>0</v>
      </c>
      <c r="G138" s="230"/>
      <c r="H138" s="43"/>
      <c r="I138" s="155">
        <f t="shared" si="121"/>
        <v>0</v>
      </c>
      <c r="J138" s="265"/>
      <c r="K138" s="43"/>
      <c r="L138" s="88">
        <f t="shared" si="122"/>
        <v>0</v>
      </c>
      <c r="M138" s="230"/>
      <c r="N138" s="43"/>
      <c r="O138" s="155">
        <f t="shared" si="123"/>
        <v>0</v>
      </c>
      <c r="P138" s="311"/>
      <c r="Q138" s="331"/>
    </row>
    <row r="139" spans="1:17" hidden="1" x14ac:dyDescent="0.25">
      <c r="A139" s="72">
        <v>2330</v>
      </c>
      <c r="B139" s="41" t="s">
        <v>134</v>
      </c>
      <c r="C139" s="190">
        <f t="shared" si="97"/>
        <v>0</v>
      </c>
      <c r="D139" s="265"/>
      <c r="E139" s="155"/>
      <c r="F139" s="311">
        <f t="shared" si="120"/>
        <v>0</v>
      </c>
      <c r="G139" s="230"/>
      <c r="H139" s="43"/>
      <c r="I139" s="155">
        <f t="shared" si="121"/>
        <v>0</v>
      </c>
      <c r="J139" s="265"/>
      <c r="K139" s="43"/>
      <c r="L139" s="88">
        <f t="shared" si="122"/>
        <v>0</v>
      </c>
      <c r="M139" s="230"/>
      <c r="N139" s="43"/>
      <c r="O139" s="155">
        <f t="shared" si="123"/>
        <v>0</v>
      </c>
      <c r="P139" s="311"/>
      <c r="Q139" s="331"/>
    </row>
    <row r="140" spans="1:17" ht="48" hidden="1" x14ac:dyDescent="0.25">
      <c r="A140" s="72">
        <v>2340</v>
      </c>
      <c r="B140" s="41" t="s">
        <v>135</v>
      </c>
      <c r="C140" s="190">
        <f t="shared" si="97"/>
        <v>0</v>
      </c>
      <c r="D140" s="129">
        <f>SUM(D141:D142)</f>
        <v>0</v>
      </c>
      <c r="E140" s="87">
        <f t="shared" ref="E140" si="124">SUM(E141:E142)</f>
        <v>0</v>
      </c>
      <c r="F140" s="312">
        <f>SUM(F141:F142)</f>
        <v>0</v>
      </c>
      <c r="G140" s="231">
        <f t="shared" ref="G140:N140" si="125">SUM(G141:G142)</f>
        <v>0</v>
      </c>
      <c r="H140" s="73">
        <f t="shared" si="125"/>
        <v>0</v>
      </c>
      <c r="I140" s="87">
        <f t="shared" si="125"/>
        <v>0</v>
      </c>
      <c r="J140" s="129">
        <f t="shared" si="125"/>
        <v>0</v>
      </c>
      <c r="K140" s="73">
        <f t="shared" si="125"/>
        <v>0</v>
      </c>
      <c r="L140" s="93">
        <f t="shared" si="125"/>
        <v>0</v>
      </c>
      <c r="M140" s="231">
        <f t="shared" si="125"/>
        <v>0</v>
      </c>
      <c r="N140" s="73">
        <f t="shared" si="125"/>
        <v>0</v>
      </c>
      <c r="O140" s="87">
        <f>SUM(O141:O142)</f>
        <v>0</v>
      </c>
      <c r="P140" s="312"/>
      <c r="Q140" s="331"/>
    </row>
    <row r="141" spans="1:17" hidden="1" x14ac:dyDescent="0.25">
      <c r="A141" s="30">
        <v>2341</v>
      </c>
      <c r="B141" s="41" t="s">
        <v>136</v>
      </c>
      <c r="C141" s="190">
        <f t="shared" si="97"/>
        <v>0</v>
      </c>
      <c r="D141" s="265"/>
      <c r="E141" s="155"/>
      <c r="F141" s="311">
        <f t="shared" ref="F141:F142" si="126">D141+E141</f>
        <v>0</v>
      </c>
      <c r="G141" s="230"/>
      <c r="H141" s="43"/>
      <c r="I141" s="155">
        <f t="shared" ref="I141:I142" si="127">G141+H141</f>
        <v>0</v>
      </c>
      <c r="J141" s="265"/>
      <c r="K141" s="43"/>
      <c r="L141" s="88">
        <f t="shared" ref="L141:L142" si="128">J141+K141</f>
        <v>0</v>
      </c>
      <c r="M141" s="230"/>
      <c r="N141" s="43"/>
      <c r="O141" s="155">
        <f t="shared" ref="O141:O142" si="129">M141+N141</f>
        <v>0</v>
      </c>
      <c r="P141" s="311"/>
      <c r="Q141" s="331"/>
    </row>
    <row r="142" spans="1:17" ht="24" hidden="1" x14ac:dyDescent="0.25">
      <c r="A142" s="30">
        <v>2344</v>
      </c>
      <c r="B142" s="41" t="s">
        <v>137</v>
      </c>
      <c r="C142" s="190">
        <f t="shared" si="97"/>
        <v>0</v>
      </c>
      <c r="D142" s="265"/>
      <c r="E142" s="155"/>
      <c r="F142" s="311">
        <f t="shared" si="126"/>
        <v>0</v>
      </c>
      <c r="G142" s="230"/>
      <c r="H142" s="43"/>
      <c r="I142" s="155">
        <f t="shared" si="127"/>
        <v>0</v>
      </c>
      <c r="J142" s="265"/>
      <c r="K142" s="43"/>
      <c r="L142" s="88">
        <f t="shared" si="128"/>
        <v>0</v>
      </c>
      <c r="M142" s="230"/>
      <c r="N142" s="43"/>
      <c r="O142" s="155">
        <f t="shared" si="129"/>
        <v>0</v>
      </c>
      <c r="P142" s="311"/>
      <c r="Q142" s="331"/>
    </row>
    <row r="143" spans="1:17" ht="24" hidden="1" x14ac:dyDescent="0.25">
      <c r="A143" s="70">
        <v>2350</v>
      </c>
      <c r="B143" s="55" t="s">
        <v>138</v>
      </c>
      <c r="C143" s="195">
        <f t="shared" si="97"/>
        <v>0</v>
      </c>
      <c r="D143" s="82">
        <f>SUM(D144:D149)</f>
        <v>0</v>
      </c>
      <c r="E143" s="153">
        <f t="shared" ref="E143" si="130">SUM(E144:E149)</f>
        <v>0</v>
      </c>
      <c r="F143" s="309">
        <f>SUM(F144:F149)</f>
        <v>0</v>
      </c>
      <c r="G143" s="229">
        <f t="shared" ref="G143:N143" si="131">SUM(G144:G149)</f>
        <v>0</v>
      </c>
      <c r="H143" s="71">
        <f t="shared" si="131"/>
        <v>0</v>
      </c>
      <c r="I143" s="153">
        <f t="shared" si="131"/>
        <v>0</v>
      </c>
      <c r="J143" s="82">
        <f t="shared" si="131"/>
        <v>0</v>
      </c>
      <c r="K143" s="71">
        <f t="shared" si="131"/>
        <v>0</v>
      </c>
      <c r="L143" s="172">
        <f t="shared" si="131"/>
        <v>0</v>
      </c>
      <c r="M143" s="229">
        <f t="shared" si="131"/>
        <v>0</v>
      </c>
      <c r="N143" s="71">
        <f t="shared" si="131"/>
        <v>0</v>
      </c>
      <c r="O143" s="153">
        <f>SUM(O144:O149)</f>
        <v>0</v>
      </c>
      <c r="P143" s="309"/>
      <c r="Q143" s="331"/>
    </row>
    <row r="144" spans="1:17" hidden="1" x14ac:dyDescent="0.25">
      <c r="A144" s="27">
        <v>2351</v>
      </c>
      <c r="B144" s="38" t="s">
        <v>139</v>
      </c>
      <c r="C144" s="189">
        <f t="shared" si="97"/>
        <v>0</v>
      </c>
      <c r="D144" s="264"/>
      <c r="E144" s="154"/>
      <c r="F144" s="310">
        <f t="shared" ref="F144:F149" si="132">D144+E144</f>
        <v>0</v>
      </c>
      <c r="G144" s="220"/>
      <c r="H144" s="40"/>
      <c r="I144" s="154">
        <f t="shared" ref="I144:I149" si="133">G144+H144</f>
        <v>0</v>
      </c>
      <c r="J144" s="264"/>
      <c r="K144" s="40"/>
      <c r="L144" s="89">
        <f t="shared" ref="L144:L149" si="134">J144+K144</f>
        <v>0</v>
      </c>
      <c r="M144" s="220"/>
      <c r="N144" s="40"/>
      <c r="O144" s="154">
        <f t="shared" ref="O144:O149" si="135">M144+N144</f>
        <v>0</v>
      </c>
      <c r="P144" s="310"/>
      <c r="Q144" s="331"/>
    </row>
    <row r="145" spans="1:17" hidden="1" x14ac:dyDescent="0.25">
      <c r="A145" s="30">
        <v>2352</v>
      </c>
      <c r="B145" s="41" t="s">
        <v>140</v>
      </c>
      <c r="C145" s="190">
        <f t="shared" si="97"/>
        <v>0</v>
      </c>
      <c r="D145" s="265"/>
      <c r="E145" s="155"/>
      <c r="F145" s="311">
        <f t="shared" si="132"/>
        <v>0</v>
      </c>
      <c r="G145" s="230"/>
      <c r="H145" s="43"/>
      <c r="I145" s="155">
        <f t="shared" si="133"/>
        <v>0</v>
      </c>
      <c r="J145" s="265"/>
      <c r="K145" s="43"/>
      <c r="L145" s="88">
        <f t="shared" si="134"/>
        <v>0</v>
      </c>
      <c r="M145" s="230"/>
      <c r="N145" s="43"/>
      <c r="O145" s="155">
        <f t="shared" si="135"/>
        <v>0</v>
      </c>
      <c r="P145" s="311"/>
      <c r="Q145" s="331"/>
    </row>
    <row r="146" spans="1:17" ht="24" hidden="1" x14ac:dyDescent="0.25">
      <c r="A146" s="30">
        <v>2353</v>
      </c>
      <c r="B146" s="41" t="s">
        <v>141</v>
      </c>
      <c r="C146" s="190">
        <f t="shared" si="97"/>
        <v>0</v>
      </c>
      <c r="D146" s="265"/>
      <c r="E146" s="155"/>
      <c r="F146" s="311">
        <f t="shared" si="132"/>
        <v>0</v>
      </c>
      <c r="G146" s="230"/>
      <c r="H146" s="43"/>
      <c r="I146" s="155">
        <f t="shared" si="133"/>
        <v>0</v>
      </c>
      <c r="J146" s="265"/>
      <c r="K146" s="43"/>
      <c r="L146" s="88">
        <f t="shared" si="134"/>
        <v>0</v>
      </c>
      <c r="M146" s="230"/>
      <c r="N146" s="43"/>
      <c r="O146" s="155">
        <f t="shared" si="135"/>
        <v>0</v>
      </c>
      <c r="P146" s="311"/>
      <c r="Q146" s="331"/>
    </row>
    <row r="147" spans="1:17" ht="24" hidden="1" x14ac:dyDescent="0.25">
      <c r="A147" s="30">
        <v>2354</v>
      </c>
      <c r="B147" s="41" t="s">
        <v>142</v>
      </c>
      <c r="C147" s="190">
        <f t="shared" si="97"/>
        <v>0</v>
      </c>
      <c r="D147" s="265"/>
      <c r="E147" s="155"/>
      <c r="F147" s="311">
        <f t="shared" si="132"/>
        <v>0</v>
      </c>
      <c r="G147" s="230"/>
      <c r="H147" s="43"/>
      <c r="I147" s="155">
        <f t="shared" si="133"/>
        <v>0</v>
      </c>
      <c r="J147" s="265"/>
      <c r="K147" s="43"/>
      <c r="L147" s="88">
        <f t="shared" si="134"/>
        <v>0</v>
      </c>
      <c r="M147" s="230"/>
      <c r="N147" s="43"/>
      <c r="O147" s="155">
        <f t="shared" si="135"/>
        <v>0</v>
      </c>
      <c r="P147" s="311"/>
      <c r="Q147" s="331"/>
    </row>
    <row r="148" spans="1:17" ht="24" hidden="1" x14ac:dyDescent="0.25">
      <c r="A148" s="30">
        <v>2355</v>
      </c>
      <c r="B148" s="41" t="s">
        <v>143</v>
      </c>
      <c r="C148" s="190">
        <f t="shared" si="97"/>
        <v>0</v>
      </c>
      <c r="D148" s="265"/>
      <c r="E148" s="155"/>
      <c r="F148" s="311">
        <f t="shared" si="132"/>
        <v>0</v>
      </c>
      <c r="G148" s="230"/>
      <c r="H148" s="43"/>
      <c r="I148" s="155">
        <f t="shared" si="133"/>
        <v>0</v>
      </c>
      <c r="J148" s="265"/>
      <c r="K148" s="43"/>
      <c r="L148" s="88">
        <f t="shared" si="134"/>
        <v>0</v>
      </c>
      <c r="M148" s="230"/>
      <c r="N148" s="43"/>
      <c r="O148" s="155">
        <f t="shared" si="135"/>
        <v>0</v>
      </c>
      <c r="P148" s="311"/>
      <c r="Q148" s="331"/>
    </row>
    <row r="149" spans="1:17" ht="24" hidden="1" x14ac:dyDescent="0.25">
      <c r="A149" s="30">
        <v>2359</v>
      </c>
      <c r="B149" s="41" t="s">
        <v>144</v>
      </c>
      <c r="C149" s="190">
        <f t="shared" si="97"/>
        <v>0</v>
      </c>
      <c r="D149" s="265"/>
      <c r="E149" s="155"/>
      <c r="F149" s="311">
        <f t="shared" si="132"/>
        <v>0</v>
      </c>
      <c r="G149" s="230"/>
      <c r="H149" s="43"/>
      <c r="I149" s="155">
        <f t="shared" si="133"/>
        <v>0</v>
      </c>
      <c r="J149" s="265"/>
      <c r="K149" s="43"/>
      <c r="L149" s="88">
        <f t="shared" si="134"/>
        <v>0</v>
      </c>
      <c r="M149" s="230"/>
      <c r="N149" s="43"/>
      <c r="O149" s="155">
        <f t="shared" si="135"/>
        <v>0</v>
      </c>
      <c r="P149" s="311"/>
      <c r="Q149" s="331"/>
    </row>
    <row r="150" spans="1:17" ht="24.75" hidden="1" customHeight="1" x14ac:dyDescent="0.25">
      <c r="A150" s="72">
        <v>2360</v>
      </c>
      <c r="B150" s="41" t="s">
        <v>145</v>
      </c>
      <c r="C150" s="190">
        <f t="shared" si="97"/>
        <v>0</v>
      </c>
      <c r="D150" s="129">
        <f>SUM(D151:D157)</f>
        <v>0</v>
      </c>
      <c r="E150" s="87">
        <f t="shared" ref="E150" si="136">SUM(E151:E157)</f>
        <v>0</v>
      </c>
      <c r="F150" s="312">
        <f>SUM(F151:F157)</f>
        <v>0</v>
      </c>
      <c r="G150" s="231">
        <f t="shared" ref="G150:N150" si="137">SUM(G151:G157)</f>
        <v>0</v>
      </c>
      <c r="H150" s="73">
        <f t="shared" si="137"/>
        <v>0</v>
      </c>
      <c r="I150" s="87">
        <f t="shared" si="137"/>
        <v>0</v>
      </c>
      <c r="J150" s="129">
        <f t="shared" si="137"/>
        <v>0</v>
      </c>
      <c r="K150" s="73">
        <f t="shared" si="137"/>
        <v>0</v>
      </c>
      <c r="L150" s="93">
        <f t="shared" si="137"/>
        <v>0</v>
      </c>
      <c r="M150" s="231">
        <f t="shared" si="137"/>
        <v>0</v>
      </c>
      <c r="N150" s="73">
        <f t="shared" si="137"/>
        <v>0</v>
      </c>
      <c r="O150" s="87">
        <f>SUM(O151:O157)</f>
        <v>0</v>
      </c>
      <c r="P150" s="312"/>
      <c r="Q150" s="331"/>
    </row>
    <row r="151" spans="1:17" hidden="1" x14ac:dyDescent="0.25">
      <c r="A151" s="29">
        <v>2361</v>
      </c>
      <c r="B151" s="41" t="s">
        <v>146</v>
      </c>
      <c r="C151" s="190">
        <f t="shared" si="97"/>
        <v>0</v>
      </c>
      <c r="D151" s="265"/>
      <c r="E151" s="155"/>
      <c r="F151" s="311">
        <f t="shared" ref="F151:F158" si="138">D151+E151</f>
        <v>0</v>
      </c>
      <c r="G151" s="230"/>
      <c r="H151" s="43"/>
      <c r="I151" s="155">
        <f t="shared" ref="I151:I158" si="139">G151+H151</f>
        <v>0</v>
      </c>
      <c r="J151" s="265"/>
      <c r="K151" s="43"/>
      <c r="L151" s="88">
        <f t="shared" ref="L151:L158" si="140">J151+K151</f>
        <v>0</v>
      </c>
      <c r="M151" s="230"/>
      <c r="N151" s="43"/>
      <c r="O151" s="155">
        <f t="shared" ref="O151:O158" si="141">M151+N151</f>
        <v>0</v>
      </c>
      <c r="P151" s="311"/>
      <c r="Q151" s="331"/>
    </row>
    <row r="152" spans="1:17" ht="24" hidden="1" x14ac:dyDescent="0.25">
      <c r="A152" s="29">
        <v>2362</v>
      </c>
      <c r="B152" s="41" t="s">
        <v>147</v>
      </c>
      <c r="C152" s="190">
        <f t="shared" si="97"/>
        <v>0</v>
      </c>
      <c r="D152" s="265"/>
      <c r="E152" s="155"/>
      <c r="F152" s="311">
        <f t="shared" si="138"/>
        <v>0</v>
      </c>
      <c r="G152" s="230"/>
      <c r="H152" s="43"/>
      <c r="I152" s="155">
        <f t="shared" si="139"/>
        <v>0</v>
      </c>
      <c r="J152" s="265"/>
      <c r="K152" s="43"/>
      <c r="L152" s="88">
        <f t="shared" si="140"/>
        <v>0</v>
      </c>
      <c r="M152" s="230"/>
      <c r="N152" s="43"/>
      <c r="O152" s="155">
        <f t="shared" si="141"/>
        <v>0</v>
      </c>
      <c r="P152" s="311"/>
      <c r="Q152" s="331"/>
    </row>
    <row r="153" spans="1:17" hidden="1" x14ac:dyDescent="0.25">
      <c r="A153" s="29">
        <v>2363</v>
      </c>
      <c r="B153" s="41" t="s">
        <v>148</v>
      </c>
      <c r="C153" s="190">
        <f t="shared" si="97"/>
        <v>0</v>
      </c>
      <c r="D153" s="265"/>
      <c r="E153" s="155"/>
      <c r="F153" s="311">
        <f t="shared" si="138"/>
        <v>0</v>
      </c>
      <c r="G153" s="230"/>
      <c r="H153" s="43"/>
      <c r="I153" s="155">
        <f t="shared" si="139"/>
        <v>0</v>
      </c>
      <c r="J153" s="265"/>
      <c r="K153" s="43"/>
      <c r="L153" s="88">
        <f t="shared" si="140"/>
        <v>0</v>
      </c>
      <c r="M153" s="230"/>
      <c r="N153" s="43"/>
      <c r="O153" s="155">
        <f t="shared" si="141"/>
        <v>0</v>
      </c>
      <c r="P153" s="311"/>
      <c r="Q153" s="331"/>
    </row>
    <row r="154" spans="1:17" hidden="1" x14ac:dyDescent="0.25">
      <c r="A154" s="29">
        <v>2364</v>
      </c>
      <c r="B154" s="41" t="s">
        <v>149</v>
      </c>
      <c r="C154" s="190">
        <f t="shared" si="97"/>
        <v>0</v>
      </c>
      <c r="D154" s="265"/>
      <c r="E154" s="155"/>
      <c r="F154" s="311">
        <f t="shared" si="138"/>
        <v>0</v>
      </c>
      <c r="G154" s="230"/>
      <c r="H154" s="43"/>
      <c r="I154" s="155">
        <f t="shared" si="139"/>
        <v>0</v>
      </c>
      <c r="J154" s="265"/>
      <c r="K154" s="43"/>
      <c r="L154" s="88">
        <f t="shared" si="140"/>
        <v>0</v>
      </c>
      <c r="M154" s="230"/>
      <c r="N154" s="43"/>
      <c r="O154" s="155">
        <f t="shared" si="141"/>
        <v>0</v>
      </c>
      <c r="P154" s="311"/>
      <c r="Q154" s="331"/>
    </row>
    <row r="155" spans="1:17" ht="12.75" hidden="1" customHeight="1" x14ac:dyDescent="0.25">
      <c r="A155" s="29">
        <v>2365</v>
      </c>
      <c r="B155" s="41" t="s">
        <v>150</v>
      </c>
      <c r="C155" s="190">
        <f t="shared" si="97"/>
        <v>0</v>
      </c>
      <c r="D155" s="265"/>
      <c r="E155" s="155"/>
      <c r="F155" s="311">
        <f t="shared" si="138"/>
        <v>0</v>
      </c>
      <c r="G155" s="230"/>
      <c r="H155" s="43"/>
      <c r="I155" s="155">
        <f t="shared" si="139"/>
        <v>0</v>
      </c>
      <c r="J155" s="265"/>
      <c r="K155" s="43"/>
      <c r="L155" s="88">
        <f t="shared" si="140"/>
        <v>0</v>
      </c>
      <c r="M155" s="230"/>
      <c r="N155" s="43"/>
      <c r="O155" s="155">
        <f t="shared" si="141"/>
        <v>0</v>
      </c>
      <c r="P155" s="311"/>
      <c r="Q155" s="331"/>
    </row>
    <row r="156" spans="1:17" ht="36" hidden="1" x14ac:dyDescent="0.25">
      <c r="A156" s="29">
        <v>2366</v>
      </c>
      <c r="B156" s="41" t="s">
        <v>151</v>
      </c>
      <c r="C156" s="190">
        <f t="shared" si="97"/>
        <v>0</v>
      </c>
      <c r="D156" s="265"/>
      <c r="E156" s="155"/>
      <c r="F156" s="311">
        <f t="shared" si="138"/>
        <v>0</v>
      </c>
      <c r="G156" s="230"/>
      <c r="H156" s="43"/>
      <c r="I156" s="155">
        <f t="shared" si="139"/>
        <v>0</v>
      </c>
      <c r="J156" s="265"/>
      <c r="K156" s="43"/>
      <c r="L156" s="88">
        <f t="shared" si="140"/>
        <v>0</v>
      </c>
      <c r="M156" s="230"/>
      <c r="N156" s="43"/>
      <c r="O156" s="155">
        <f t="shared" si="141"/>
        <v>0</v>
      </c>
      <c r="P156" s="311"/>
      <c r="Q156" s="331"/>
    </row>
    <row r="157" spans="1:17" ht="48" hidden="1" x14ac:dyDescent="0.25">
      <c r="A157" s="29">
        <v>2369</v>
      </c>
      <c r="B157" s="41" t="s">
        <v>152</v>
      </c>
      <c r="C157" s="190">
        <f t="shared" si="97"/>
        <v>0</v>
      </c>
      <c r="D157" s="265"/>
      <c r="E157" s="155"/>
      <c r="F157" s="311">
        <f t="shared" si="138"/>
        <v>0</v>
      </c>
      <c r="G157" s="230"/>
      <c r="H157" s="43"/>
      <c r="I157" s="155">
        <f t="shared" si="139"/>
        <v>0</v>
      </c>
      <c r="J157" s="265"/>
      <c r="K157" s="43"/>
      <c r="L157" s="88">
        <f t="shared" si="140"/>
        <v>0</v>
      </c>
      <c r="M157" s="230"/>
      <c r="N157" s="43"/>
      <c r="O157" s="155">
        <f t="shared" si="141"/>
        <v>0</v>
      </c>
      <c r="P157" s="311"/>
      <c r="Q157" s="331"/>
    </row>
    <row r="158" spans="1:17" hidden="1" x14ac:dyDescent="0.25">
      <c r="A158" s="70">
        <v>2370</v>
      </c>
      <c r="B158" s="55" t="s">
        <v>153</v>
      </c>
      <c r="C158" s="195">
        <f t="shared" si="97"/>
        <v>0</v>
      </c>
      <c r="D158" s="262"/>
      <c r="E158" s="156"/>
      <c r="F158" s="313">
        <f t="shared" si="138"/>
        <v>0</v>
      </c>
      <c r="G158" s="232"/>
      <c r="H158" s="74"/>
      <c r="I158" s="156">
        <f t="shared" si="139"/>
        <v>0</v>
      </c>
      <c r="J158" s="262"/>
      <c r="K158" s="74"/>
      <c r="L158" s="173">
        <f t="shared" si="140"/>
        <v>0</v>
      </c>
      <c r="M158" s="232"/>
      <c r="N158" s="74"/>
      <c r="O158" s="156">
        <f t="shared" si="141"/>
        <v>0</v>
      </c>
      <c r="P158" s="313"/>
      <c r="Q158" s="331"/>
    </row>
    <row r="159" spans="1:17" hidden="1" x14ac:dyDescent="0.25">
      <c r="A159" s="70">
        <v>2380</v>
      </c>
      <c r="B159" s="55" t="s">
        <v>154</v>
      </c>
      <c r="C159" s="195">
        <f t="shared" si="97"/>
        <v>0</v>
      </c>
      <c r="D159" s="82">
        <f>SUM(D160:D161)</f>
        <v>0</v>
      </c>
      <c r="E159" s="153">
        <f t="shared" ref="E159" si="142">SUM(E160:E161)</f>
        <v>0</v>
      </c>
      <c r="F159" s="309">
        <f>SUM(F160:F161)</f>
        <v>0</v>
      </c>
      <c r="G159" s="229">
        <f t="shared" ref="G159:N159" si="143">SUM(G160:G161)</f>
        <v>0</v>
      </c>
      <c r="H159" s="71">
        <f t="shared" si="143"/>
        <v>0</v>
      </c>
      <c r="I159" s="153">
        <f t="shared" si="143"/>
        <v>0</v>
      </c>
      <c r="J159" s="82">
        <f t="shared" si="143"/>
        <v>0</v>
      </c>
      <c r="K159" s="71">
        <f t="shared" si="143"/>
        <v>0</v>
      </c>
      <c r="L159" s="172">
        <f t="shared" si="143"/>
        <v>0</v>
      </c>
      <c r="M159" s="229">
        <f t="shared" si="143"/>
        <v>0</v>
      </c>
      <c r="N159" s="71">
        <f t="shared" si="143"/>
        <v>0</v>
      </c>
      <c r="O159" s="153">
        <f>SUM(O160:O161)</f>
        <v>0</v>
      </c>
      <c r="P159" s="309"/>
      <c r="Q159" s="331"/>
    </row>
    <row r="160" spans="1:17" hidden="1" x14ac:dyDescent="0.25">
      <c r="A160" s="26">
        <v>2381</v>
      </c>
      <c r="B160" s="38" t="s">
        <v>155</v>
      </c>
      <c r="C160" s="189">
        <f t="shared" si="97"/>
        <v>0</v>
      </c>
      <c r="D160" s="264"/>
      <c r="E160" s="154"/>
      <c r="F160" s="310">
        <f t="shared" ref="F160:F163" si="144">D160+E160</f>
        <v>0</v>
      </c>
      <c r="G160" s="220"/>
      <c r="H160" s="40"/>
      <c r="I160" s="154">
        <f t="shared" ref="I160:I163" si="145">G160+H160</f>
        <v>0</v>
      </c>
      <c r="J160" s="264"/>
      <c r="K160" s="40"/>
      <c r="L160" s="89">
        <f t="shared" ref="L160:L163" si="146">J160+K160</f>
        <v>0</v>
      </c>
      <c r="M160" s="220"/>
      <c r="N160" s="40"/>
      <c r="O160" s="154">
        <f t="shared" ref="O160:O163" si="147">M160+N160</f>
        <v>0</v>
      </c>
      <c r="P160" s="310"/>
      <c r="Q160" s="331"/>
    </row>
    <row r="161" spans="1:17" ht="24" hidden="1" x14ac:dyDescent="0.25">
      <c r="A161" s="29">
        <v>2389</v>
      </c>
      <c r="B161" s="41" t="s">
        <v>156</v>
      </c>
      <c r="C161" s="190">
        <f t="shared" si="97"/>
        <v>0</v>
      </c>
      <c r="D161" s="265"/>
      <c r="E161" s="155"/>
      <c r="F161" s="311">
        <f t="shared" si="144"/>
        <v>0</v>
      </c>
      <c r="G161" s="230"/>
      <c r="H161" s="43"/>
      <c r="I161" s="155">
        <f t="shared" si="145"/>
        <v>0</v>
      </c>
      <c r="J161" s="265"/>
      <c r="K161" s="43"/>
      <c r="L161" s="88">
        <f t="shared" si="146"/>
        <v>0</v>
      </c>
      <c r="M161" s="230"/>
      <c r="N161" s="43"/>
      <c r="O161" s="155">
        <f t="shared" si="147"/>
        <v>0</v>
      </c>
      <c r="P161" s="311"/>
      <c r="Q161" s="331"/>
    </row>
    <row r="162" spans="1:17" hidden="1" x14ac:dyDescent="0.25">
      <c r="A162" s="70">
        <v>2390</v>
      </c>
      <c r="B162" s="55" t="s">
        <v>157</v>
      </c>
      <c r="C162" s="195">
        <f t="shared" si="97"/>
        <v>0</v>
      </c>
      <c r="D162" s="262"/>
      <c r="E162" s="156"/>
      <c r="F162" s="313">
        <f t="shared" si="144"/>
        <v>0</v>
      </c>
      <c r="G162" s="232"/>
      <c r="H162" s="74"/>
      <c r="I162" s="156">
        <f t="shared" si="145"/>
        <v>0</v>
      </c>
      <c r="J162" s="262"/>
      <c r="K162" s="74"/>
      <c r="L162" s="173">
        <f t="shared" si="146"/>
        <v>0</v>
      </c>
      <c r="M162" s="232"/>
      <c r="N162" s="74"/>
      <c r="O162" s="156">
        <f t="shared" si="147"/>
        <v>0</v>
      </c>
      <c r="P162" s="313"/>
      <c r="Q162" s="331"/>
    </row>
    <row r="163" spans="1:17" hidden="1" x14ac:dyDescent="0.25">
      <c r="A163" s="34">
        <v>2400</v>
      </c>
      <c r="B163" s="69" t="s">
        <v>158</v>
      </c>
      <c r="C163" s="188">
        <f t="shared" si="97"/>
        <v>0</v>
      </c>
      <c r="D163" s="249"/>
      <c r="E163" s="157"/>
      <c r="F163" s="317">
        <f t="shared" si="144"/>
        <v>0</v>
      </c>
      <c r="G163" s="234"/>
      <c r="H163" s="76"/>
      <c r="I163" s="157">
        <f t="shared" si="145"/>
        <v>0</v>
      </c>
      <c r="J163" s="249"/>
      <c r="K163" s="76"/>
      <c r="L163" s="177">
        <f t="shared" si="146"/>
        <v>0</v>
      </c>
      <c r="M163" s="234"/>
      <c r="N163" s="76"/>
      <c r="O163" s="157">
        <f t="shared" si="147"/>
        <v>0</v>
      </c>
      <c r="P163" s="317"/>
      <c r="Q163" s="331"/>
    </row>
    <row r="164" spans="1:17" ht="24" hidden="1" x14ac:dyDescent="0.25">
      <c r="A164" s="34">
        <v>2500</v>
      </c>
      <c r="B164" s="69" t="s">
        <v>159</v>
      </c>
      <c r="C164" s="188">
        <f t="shared" si="97"/>
        <v>0</v>
      </c>
      <c r="D164" s="127">
        <f>SUM(D165,D170)</f>
        <v>0</v>
      </c>
      <c r="E164" s="120">
        <f t="shared" ref="E164" si="148">SUM(E165,E170)</f>
        <v>0</v>
      </c>
      <c r="F164" s="314">
        <f>SUM(F165,F170)</f>
        <v>0</v>
      </c>
      <c r="G164" s="228">
        <f t="shared" ref="G164:O164" si="149">SUM(G165,G170)</f>
        <v>0</v>
      </c>
      <c r="H164" s="36">
        <f t="shared" si="149"/>
        <v>0</v>
      </c>
      <c r="I164" s="120">
        <f t="shared" si="149"/>
        <v>0</v>
      </c>
      <c r="J164" s="127">
        <f t="shared" si="149"/>
        <v>0</v>
      </c>
      <c r="K164" s="36">
        <f t="shared" si="149"/>
        <v>0</v>
      </c>
      <c r="L164" s="174">
        <f t="shared" si="149"/>
        <v>0</v>
      </c>
      <c r="M164" s="228">
        <f t="shared" si="149"/>
        <v>0</v>
      </c>
      <c r="N164" s="36">
        <f t="shared" si="149"/>
        <v>0</v>
      </c>
      <c r="O164" s="120">
        <f t="shared" si="149"/>
        <v>0</v>
      </c>
      <c r="P164" s="308"/>
      <c r="Q164" s="331"/>
    </row>
    <row r="165" spans="1:17" ht="16.5" hidden="1" customHeight="1" x14ac:dyDescent="0.25">
      <c r="A165" s="874">
        <v>2510</v>
      </c>
      <c r="B165" s="38" t="s">
        <v>160</v>
      </c>
      <c r="C165" s="189">
        <f t="shared" si="97"/>
        <v>0</v>
      </c>
      <c r="D165" s="128">
        <f>SUM(D166:D169)</f>
        <v>0</v>
      </c>
      <c r="E165" s="86">
        <f t="shared" ref="E165" si="150">SUM(E166:E169)</f>
        <v>0</v>
      </c>
      <c r="F165" s="315">
        <f>SUM(F166:F169)</f>
        <v>0</v>
      </c>
      <c r="G165" s="233">
        <f t="shared" ref="G165:O165" si="151">SUM(G166:G169)</f>
        <v>0</v>
      </c>
      <c r="H165" s="75">
        <f t="shared" si="151"/>
        <v>0</v>
      </c>
      <c r="I165" s="86">
        <f t="shared" si="151"/>
        <v>0</v>
      </c>
      <c r="J165" s="128">
        <f t="shared" si="151"/>
        <v>0</v>
      </c>
      <c r="K165" s="75">
        <f t="shared" si="151"/>
        <v>0</v>
      </c>
      <c r="L165" s="175">
        <f t="shared" si="151"/>
        <v>0</v>
      </c>
      <c r="M165" s="233">
        <f t="shared" si="151"/>
        <v>0</v>
      </c>
      <c r="N165" s="75">
        <f t="shared" si="151"/>
        <v>0</v>
      </c>
      <c r="O165" s="158">
        <f t="shared" si="151"/>
        <v>0</v>
      </c>
      <c r="P165" s="318"/>
      <c r="Q165" s="331"/>
    </row>
    <row r="166" spans="1:17" ht="24" hidden="1" x14ac:dyDescent="0.25">
      <c r="A166" s="30">
        <v>2512</v>
      </c>
      <c r="B166" s="41" t="s">
        <v>161</v>
      </c>
      <c r="C166" s="190">
        <f t="shared" si="97"/>
        <v>0</v>
      </c>
      <c r="D166" s="265"/>
      <c r="E166" s="155"/>
      <c r="F166" s="311">
        <f t="shared" ref="F166:F171" si="152">D166+E166</f>
        <v>0</v>
      </c>
      <c r="G166" s="230"/>
      <c r="H166" s="43"/>
      <c r="I166" s="155">
        <f t="shared" ref="I166:I171" si="153">G166+H166</f>
        <v>0</v>
      </c>
      <c r="J166" s="265"/>
      <c r="K166" s="43"/>
      <c r="L166" s="88">
        <f t="shared" ref="L166:L171" si="154">J166+K166</f>
        <v>0</v>
      </c>
      <c r="M166" s="230"/>
      <c r="N166" s="43"/>
      <c r="O166" s="155">
        <f t="shared" ref="O166:O171" si="155">M166+N166</f>
        <v>0</v>
      </c>
      <c r="P166" s="311"/>
      <c r="Q166" s="331"/>
    </row>
    <row r="167" spans="1:17" ht="36" hidden="1" x14ac:dyDescent="0.25">
      <c r="A167" s="30">
        <v>2513</v>
      </c>
      <c r="B167" s="41" t="s">
        <v>162</v>
      </c>
      <c r="C167" s="190">
        <f t="shared" si="97"/>
        <v>0</v>
      </c>
      <c r="D167" s="265"/>
      <c r="E167" s="155"/>
      <c r="F167" s="311">
        <f t="shared" si="152"/>
        <v>0</v>
      </c>
      <c r="G167" s="230"/>
      <c r="H167" s="43"/>
      <c r="I167" s="155">
        <f t="shared" si="153"/>
        <v>0</v>
      </c>
      <c r="J167" s="265"/>
      <c r="K167" s="43"/>
      <c r="L167" s="88">
        <f t="shared" si="154"/>
        <v>0</v>
      </c>
      <c r="M167" s="230"/>
      <c r="N167" s="43"/>
      <c r="O167" s="155">
        <f t="shared" si="155"/>
        <v>0</v>
      </c>
      <c r="P167" s="311"/>
      <c r="Q167" s="331"/>
    </row>
    <row r="168" spans="1:17" ht="24" hidden="1" x14ac:dyDescent="0.25">
      <c r="A168" s="30">
        <v>2515</v>
      </c>
      <c r="B168" s="41" t="s">
        <v>163</v>
      </c>
      <c r="C168" s="190">
        <f t="shared" si="97"/>
        <v>0</v>
      </c>
      <c r="D168" s="265"/>
      <c r="E168" s="155"/>
      <c r="F168" s="311">
        <f t="shared" si="152"/>
        <v>0</v>
      </c>
      <c r="G168" s="230"/>
      <c r="H168" s="43"/>
      <c r="I168" s="155">
        <f t="shared" si="153"/>
        <v>0</v>
      </c>
      <c r="J168" s="265"/>
      <c r="K168" s="43"/>
      <c r="L168" s="88">
        <f t="shared" si="154"/>
        <v>0</v>
      </c>
      <c r="M168" s="230"/>
      <c r="N168" s="43"/>
      <c r="O168" s="155">
        <f t="shared" si="155"/>
        <v>0</v>
      </c>
      <c r="P168" s="311"/>
      <c r="Q168" s="331"/>
    </row>
    <row r="169" spans="1:17" ht="24" hidden="1" x14ac:dyDescent="0.25">
      <c r="A169" s="30">
        <v>2519</v>
      </c>
      <c r="B169" s="41" t="s">
        <v>164</v>
      </c>
      <c r="C169" s="190">
        <f t="shared" si="97"/>
        <v>0</v>
      </c>
      <c r="D169" s="265"/>
      <c r="E169" s="155"/>
      <c r="F169" s="311">
        <f t="shared" si="152"/>
        <v>0</v>
      </c>
      <c r="G169" s="230"/>
      <c r="H169" s="43"/>
      <c r="I169" s="155">
        <f t="shared" si="153"/>
        <v>0</v>
      </c>
      <c r="J169" s="265"/>
      <c r="K169" s="43"/>
      <c r="L169" s="88">
        <f t="shared" si="154"/>
        <v>0</v>
      </c>
      <c r="M169" s="230"/>
      <c r="N169" s="43"/>
      <c r="O169" s="155">
        <f t="shared" si="155"/>
        <v>0</v>
      </c>
      <c r="P169" s="311"/>
      <c r="Q169" s="331"/>
    </row>
    <row r="170" spans="1:17" ht="24" hidden="1" x14ac:dyDescent="0.25">
      <c r="A170" s="72">
        <v>2520</v>
      </c>
      <c r="B170" s="41" t="s">
        <v>165</v>
      </c>
      <c r="C170" s="190">
        <f t="shared" si="97"/>
        <v>0</v>
      </c>
      <c r="D170" s="265"/>
      <c r="E170" s="155"/>
      <c r="F170" s="311">
        <f t="shared" si="152"/>
        <v>0</v>
      </c>
      <c r="G170" s="230"/>
      <c r="H170" s="43"/>
      <c r="I170" s="155">
        <f t="shared" si="153"/>
        <v>0</v>
      </c>
      <c r="J170" s="265"/>
      <c r="K170" s="43"/>
      <c r="L170" s="88">
        <f t="shared" si="154"/>
        <v>0</v>
      </c>
      <c r="M170" s="230"/>
      <c r="N170" s="43"/>
      <c r="O170" s="155">
        <f t="shared" si="155"/>
        <v>0</v>
      </c>
      <c r="P170" s="311"/>
      <c r="Q170" s="331"/>
    </row>
    <row r="171" spans="1:17" s="77" customFormat="1" ht="48" hidden="1" x14ac:dyDescent="0.25">
      <c r="A171" s="17">
        <v>2800</v>
      </c>
      <c r="B171" s="38" t="s">
        <v>166</v>
      </c>
      <c r="C171" s="189">
        <f t="shared" si="97"/>
        <v>0</v>
      </c>
      <c r="D171" s="264"/>
      <c r="E171" s="154"/>
      <c r="F171" s="293">
        <f t="shared" si="152"/>
        <v>0</v>
      </c>
      <c r="G171" s="212"/>
      <c r="H171" s="28"/>
      <c r="I171" s="143">
        <f t="shared" si="153"/>
        <v>0</v>
      </c>
      <c r="J171" s="245"/>
      <c r="K171" s="28"/>
      <c r="L171" s="166">
        <f t="shared" si="154"/>
        <v>0</v>
      </c>
      <c r="M171" s="212"/>
      <c r="N171" s="28"/>
      <c r="O171" s="143">
        <f t="shared" si="155"/>
        <v>0</v>
      </c>
      <c r="P171" s="293"/>
      <c r="Q171" s="341"/>
    </row>
    <row r="172" spans="1:17" hidden="1" x14ac:dyDescent="0.25">
      <c r="A172" s="67">
        <v>3000</v>
      </c>
      <c r="B172" s="67" t="s">
        <v>167</v>
      </c>
      <c r="C172" s="200">
        <f t="shared" si="97"/>
        <v>0</v>
      </c>
      <c r="D172" s="134">
        <f>SUM(D173,D183)</f>
        <v>0</v>
      </c>
      <c r="E172" s="122">
        <f t="shared" ref="E172" si="156">SUM(E173,E183)</f>
        <v>0</v>
      </c>
      <c r="F172" s="307">
        <f>SUM(F173,F183)</f>
        <v>0</v>
      </c>
      <c r="G172" s="227">
        <f t="shared" ref="G172:N172" si="157">SUM(G173,G183)</f>
        <v>0</v>
      </c>
      <c r="H172" s="68">
        <f t="shared" si="157"/>
        <v>0</v>
      </c>
      <c r="I172" s="122">
        <f t="shared" si="157"/>
        <v>0</v>
      </c>
      <c r="J172" s="134">
        <f t="shared" si="157"/>
        <v>0</v>
      </c>
      <c r="K172" s="68">
        <f t="shared" si="157"/>
        <v>0</v>
      </c>
      <c r="L172" s="170">
        <f t="shared" si="157"/>
        <v>0</v>
      </c>
      <c r="M172" s="227">
        <f t="shared" si="157"/>
        <v>0</v>
      </c>
      <c r="N172" s="68">
        <f t="shared" si="157"/>
        <v>0</v>
      </c>
      <c r="O172" s="122">
        <f>SUM(O173,O183)</f>
        <v>0</v>
      </c>
      <c r="P172" s="307"/>
      <c r="Q172" s="331"/>
    </row>
    <row r="173" spans="1:17" ht="24" hidden="1" x14ac:dyDescent="0.25">
      <c r="A173" s="34">
        <v>3200</v>
      </c>
      <c r="B173" s="78" t="s">
        <v>168</v>
      </c>
      <c r="C173" s="188">
        <f t="shared" si="97"/>
        <v>0</v>
      </c>
      <c r="D173" s="127">
        <f>SUM(D174,D178)</f>
        <v>0</v>
      </c>
      <c r="E173" s="120">
        <f t="shared" ref="E173" si="158">SUM(E174,E178)</f>
        <v>0</v>
      </c>
      <c r="F173" s="314">
        <f>SUM(F174,F178)</f>
        <v>0</v>
      </c>
      <c r="G173" s="228">
        <f t="shared" ref="G173:O173" si="159">SUM(G174,G178)</f>
        <v>0</v>
      </c>
      <c r="H173" s="36">
        <f t="shared" si="159"/>
        <v>0</v>
      </c>
      <c r="I173" s="120">
        <f t="shared" si="159"/>
        <v>0</v>
      </c>
      <c r="J173" s="127">
        <f t="shared" si="159"/>
        <v>0</v>
      </c>
      <c r="K173" s="36">
        <f t="shared" si="159"/>
        <v>0</v>
      </c>
      <c r="L173" s="174">
        <f t="shared" si="159"/>
        <v>0</v>
      </c>
      <c r="M173" s="228">
        <f t="shared" si="159"/>
        <v>0</v>
      </c>
      <c r="N173" s="36">
        <f t="shared" si="159"/>
        <v>0</v>
      </c>
      <c r="O173" s="121">
        <f t="shared" si="159"/>
        <v>0</v>
      </c>
      <c r="P173" s="308"/>
      <c r="Q173" s="331"/>
    </row>
    <row r="174" spans="1:17" ht="36" hidden="1" x14ac:dyDescent="0.25">
      <c r="A174" s="874">
        <v>3260</v>
      </c>
      <c r="B174" s="38" t="s">
        <v>169</v>
      </c>
      <c r="C174" s="189">
        <f t="shared" si="97"/>
        <v>0</v>
      </c>
      <c r="D174" s="128">
        <f>SUM(D175:D177)</f>
        <v>0</v>
      </c>
      <c r="E174" s="86">
        <f t="shared" ref="E174" si="160">SUM(E175:E177)</f>
        <v>0</v>
      </c>
      <c r="F174" s="315">
        <f>SUM(F175:F177)</f>
        <v>0</v>
      </c>
      <c r="G174" s="233">
        <f t="shared" ref="G174:N174" si="161">SUM(G175:G177)</f>
        <v>0</v>
      </c>
      <c r="H174" s="75">
        <f t="shared" si="161"/>
        <v>0</v>
      </c>
      <c r="I174" s="86">
        <f t="shared" si="161"/>
        <v>0</v>
      </c>
      <c r="J174" s="128">
        <f t="shared" si="161"/>
        <v>0</v>
      </c>
      <c r="K174" s="75">
        <f t="shared" si="161"/>
        <v>0</v>
      </c>
      <c r="L174" s="175">
        <f t="shared" si="161"/>
        <v>0</v>
      </c>
      <c r="M174" s="233">
        <f t="shared" si="161"/>
        <v>0</v>
      </c>
      <c r="N174" s="75">
        <f t="shared" si="161"/>
        <v>0</v>
      </c>
      <c r="O174" s="86">
        <f>SUM(O175:O177)</f>
        <v>0</v>
      </c>
      <c r="P174" s="315"/>
      <c r="Q174" s="331"/>
    </row>
    <row r="175" spans="1:17" ht="24" hidden="1" x14ac:dyDescent="0.25">
      <c r="A175" s="30">
        <v>3261</v>
      </c>
      <c r="B175" s="41" t="s">
        <v>170</v>
      </c>
      <c r="C175" s="190">
        <f t="shared" si="97"/>
        <v>0</v>
      </c>
      <c r="D175" s="265"/>
      <c r="E175" s="155"/>
      <c r="F175" s="311">
        <f t="shared" ref="F175:F177" si="162">D175+E175</f>
        <v>0</v>
      </c>
      <c r="G175" s="230"/>
      <c r="H175" s="43"/>
      <c r="I175" s="155">
        <f t="shared" ref="I175:I177" si="163">G175+H175</f>
        <v>0</v>
      </c>
      <c r="J175" s="265"/>
      <c r="K175" s="43"/>
      <c r="L175" s="88">
        <f t="shared" ref="L175:L177" si="164">J175+K175</f>
        <v>0</v>
      </c>
      <c r="M175" s="230"/>
      <c r="N175" s="43"/>
      <c r="O175" s="155">
        <f t="shared" ref="O175:O177" si="165">M175+N175</f>
        <v>0</v>
      </c>
      <c r="P175" s="311"/>
      <c r="Q175" s="331"/>
    </row>
    <row r="176" spans="1:17" ht="36" hidden="1" x14ac:dyDescent="0.25">
      <c r="A176" s="30">
        <v>3262</v>
      </c>
      <c r="B176" s="41" t="s">
        <v>171</v>
      </c>
      <c r="C176" s="190">
        <f t="shared" si="97"/>
        <v>0</v>
      </c>
      <c r="D176" s="265"/>
      <c r="E176" s="155"/>
      <c r="F176" s="311">
        <f t="shared" si="162"/>
        <v>0</v>
      </c>
      <c r="G176" s="230"/>
      <c r="H176" s="43"/>
      <c r="I176" s="155">
        <f t="shared" si="163"/>
        <v>0</v>
      </c>
      <c r="J176" s="265"/>
      <c r="K176" s="43"/>
      <c r="L176" s="88">
        <f t="shared" si="164"/>
        <v>0</v>
      </c>
      <c r="M176" s="230"/>
      <c r="N176" s="43"/>
      <c r="O176" s="155">
        <f t="shared" si="165"/>
        <v>0</v>
      </c>
      <c r="P176" s="311"/>
      <c r="Q176" s="331"/>
    </row>
    <row r="177" spans="1:17" ht="24" hidden="1" x14ac:dyDescent="0.25">
      <c r="A177" s="30">
        <v>3263</v>
      </c>
      <c r="B177" s="41" t="s">
        <v>172</v>
      </c>
      <c r="C177" s="190">
        <f t="shared" ref="C177:C240" si="166">SUM(F177,I177,L177,O177)</f>
        <v>0</v>
      </c>
      <c r="D177" s="265"/>
      <c r="E177" s="155"/>
      <c r="F177" s="311">
        <f t="shared" si="162"/>
        <v>0</v>
      </c>
      <c r="G177" s="230"/>
      <c r="H177" s="43"/>
      <c r="I177" s="155">
        <f t="shared" si="163"/>
        <v>0</v>
      </c>
      <c r="J177" s="265"/>
      <c r="K177" s="43"/>
      <c r="L177" s="88">
        <f t="shared" si="164"/>
        <v>0</v>
      </c>
      <c r="M177" s="230"/>
      <c r="N177" s="43"/>
      <c r="O177" s="155">
        <f t="shared" si="165"/>
        <v>0</v>
      </c>
      <c r="P177" s="311"/>
      <c r="Q177" s="331"/>
    </row>
    <row r="178" spans="1:17" ht="84" hidden="1" x14ac:dyDescent="0.25">
      <c r="A178" s="874">
        <v>3290</v>
      </c>
      <c r="B178" s="38" t="s">
        <v>300</v>
      </c>
      <c r="C178" s="201">
        <f t="shared" si="166"/>
        <v>0</v>
      </c>
      <c r="D178" s="128">
        <f>SUM(D179:D182)</f>
        <v>0</v>
      </c>
      <c r="E178" s="86">
        <f t="shared" ref="E178" si="167">SUM(E179:E182)</f>
        <v>0</v>
      </c>
      <c r="F178" s="315">
        <f>SUM(F179:F182)</f>
        <v>0</v>
      </c>
      <c r="G178" s="233">
        <f t="shared" ref="G178:O178" si="168">SUM(G179:G182)</f>
        <v>0</v>
      </c>
      <c r="H178" s="75">
        <f t="shared" si="168"/>
        <v>0</v>
      </c>
      <c r="I178" s="86">
        <f t="shared" si="168"/>
        <v>0</v>
      </c>
      <c r="J178" s="128">
        <f t="shared" si="168"/>
        <v>0</v>
      </c>
      <c r="K178" s="75">
        <f t="shared" si="168"/>
        <v>0</v>
      </c>
      <c r="L178" s="175">
        <f t="shared" si="168"/>
        <v>0</v>
      </c>
      <c r="M178" s="233">
        <f t="shared" si="168"/>
        <v>0</v>
      </c>
      <c r="N178" s="75">
        <f t="shared" si="168"/>
        <v>0</v>
      </c>
      <c r="O178" s="159">
        <f t="shared" si="168"/>
        <v>0</v>
      </c>
      <c r="P178" s="319"/>
      <c r="Q178" s="331"/>
    </row>
    <row r="179" spans="1:17" ht="72" hidden="1" x14ac:dyDescent="0.25">
      <c r="A179" s="30">
        <v>3291</v>
      </c>
      <c r="B179" s="41" t="s">
        <v>173</v>
      </c>
      <c r="C179" s="190">
        <f t="shared" si="166"/>
        <v>0</v>
      </c>
      <c r="D179" s="265"/>
      <c r="E179" s="155"/>
      <c r="F179" s="311">
        <f t="shared" ref="F179:F182" si="169">D179+E179</f>
        <v>0</v>
      </c>
      <c r="G179" s="230"/>
      <c r="H179" s="43"/>
      <c r="I179" s="155">
        <f t="shared" ref="I179:I182" si="170">G179+H179</f>
        <v>0</v>
      </c>
      <c r="J179" s="265"/>
      <c r="K179" s="43"/>
      <c r="L179" s="88">
        <f t="shared" ref="L179:L182" si="171">J179+K179</f>
        <v>0</v>
      </c>
      <c r="M179" s="230"/>
      <c r="N179" s="43"/>
      <c r="O179" s="155">
        <f t="shared" ref="O179:O182" si="172">M179+N179</f>
        <v>0</v>
      </c>
      <c r="P179" s="311"/>
      <c r="Q179" s="331"/>
    </row>
    <row r="180" spans="1:17" ht="72" hidden="1" x14ac:dyDescent="0.25">
      <c r="A180" s="30">
        <v>3292</v>
      </c>
      <c r="B180" s="41" t="s">
        <v>174</v>
      </c>
      <c r="C180" s="190">
        <f t="shared" si="166"/>
        <v>0</v>
      </c>
      <c r="D180" s="265"/>
      <c r="E180" s="155"/>
      <c r="F180" s="311">
        <f t="shared" si="169"/>
        <v>0</v>
      </c>
      <c r="G180" s="230"/>
      <c r="H180" s="43"/>
      <c r="I180" s="155">
        <f t="shared" si="170"/>
        <v>0</v>
      </c>
      <c r="J180" s="265"/>
      <c r="K180" s="43"/>
      <c r="L180" s="88">
        <f t="shared" si="171"/>
        <v>0</v>
      </c>
      <c r="M180" s="230"/>
      <c r="N180" s="43"/>
      <c r="O180" s="155">
        <f t="shared" si="172"/>
        <v>0</v>
      </c>
      <c r="P180" s="311"/>
      <c r="Q180" s="331"/>
    </row>
    <row r="181" spans="1:17" ht="72" hidden="1" x14ac:dyDescent="0.25">
      <c r="A181" s="30">
        <v>3293</v>
      </c>
      <c r="B181" s="41" t="s">
        <v>175</v>
      </c>
      <c r="C181" s="190">
        <f t="shared" si="166"/>
        <v>0</v>
      </c>
      <c r="D181" s="265"/>
      <c r="E181" s="155"/>
      <c r="F181" s="311">
        <f t="shared" si="169"/>
        <v>0</v>
      </c>
      <c r="G181" s="230"/>
      <c r="H181" s="43"/>
      <c r="I181" s="155">
        <f t="shared" si="170"/>
        <v>0</v>
      </c>
      <c r="J181" s="265"/>
      <c r="K181" s="43"/>
      <c r="L181" s="88">
        <f t="shared" si="171"/>
        <v>0</v>
      </c>
      <c r="M181" s="230"/>
      <c r="N181" s="43"/>
      <c r="O181" s="155">
        <f t="shared" si="172"/>
        <v>0</v>
      </c>
      <c r="P181" s="311"/>
      <c r="Q181" s="331"/>
    </row>
    <row r="182" spans="1:17" ht="60" hidden="1" x14ac:dyDescent="0.25">
      <c r="A182" s="79">
        <v>3294</v>
      </c>
      <c r="B182" s="41" t="s">
        <v>176</v>
      </c>
      <c r="C182" s="201">
        <f t="shared" si="166"/>
        <v>0</v>
      </c>
      <c r="D182" s="266"/>
      <c r="E182" s="160"/>
      <c r="F182" s="320">
        <f t="shared" si="169"/>
        <v>0</v>
      </c>
      <c r="G182" s="235"/>
      <c r="H182" s="80"/>
      <c r="I182" s="160">
        <f t="shared" si="170"/>
        <v>0</v>
      </c>
      <c r="J182" s="266"/>
      <c r="K182" s="80"/>
      <c r="L182" s="178">
        <f t="shared" si="171"/>
        <v>0</v>
      </c>
      <c r="M182" s="235"/>
      <c r="N182" s="80"/>
      <c r="O182" s="160">
        <f t="shared" si="172"/>
        <v>0</v>
      </c>
      <c r="P182" s="320"/>
      <c r="Q182" s="331"/>
    </row>
    <row r="183" spans="1:17" ht="48" hidden="1" x14ac:dyDescent="0.25">
      <c r="A183" s="49">
        <v>3300</v>
      </c>
      <c r="B183" s="78" t="s">
        <v>177</v>
      </c>
      <c r="C183" s="202">
        <f t="shared" si="166"/>
        <v>0</v>
      </c>
      <c r="D183" s="135">
        <f>SUM(D184:D185)</f>
        <v>0</v>
      </c>
      <c r="E183" s="121">
        <f t="shared" ref="E183" si="173">SUM(E184:E185)</f>
        <v>0</v>
      </c>
      <c r="F183" s="308">
        <f>SUM(F184:F185)</f>
        <v>0</v>
      </c>
      <c r="G183" s="236">
        <f t="shared" ref="G183:O183" si="174">SUM(G184:G185)</f>
        <v>0</v>
      </c>
      <c r="H183" s="81">
        <f t="shared" si="174"/>
        <v>0</v>
      </c>
      <c r="I183" s="121">
        <f t="shared" si="174"/>
        <v>0</v>
      </c>
      <c r="J183" s="135">
        <f t="shared" si="174"/>
        <v>0</v>
      </c>
      <c r="K183" s="81">
        <f t="shared" si="174"/>
        <v>0</v>
      </c>
      <c r="L183" s="171">
        <f t="shared" si="174"/>
        <v>0</v>
      </c>
      <c r="M183" s="236">
        <f t="shared" si="174"/>
        <v>0</v>
      </c>
      <c r="N183" s="81">
        <f t="shared" si="174"/>
        <v>0</v>
      </c>
      <c r="O183" s="121">
        <f t="shared" si="174"/>
        <v>0</v>
      </c>
      <c r="P183" s="308"/>
      <c r="Q183" s="331"/>
    </row>
    <row r="184" spans="1:17" ht="48" hidden="1" x14ac:dyDescent="0.25">
      <c r="A184" s="54">
        <v>3310</v>
      </c>
      <c r="B184" s="55" t="s">
        <v>178</v>
      </c>
      <c r="C184" s="195">
        <f t="shared" si="166"/>
        <v>0</v>
      </c>
      <c r="D184" s="262"/>
      <c r="E184" s="156"/>
      <c r="F184" s="313">
        <f t="shared" ref="F184:F185" si="175">D184+E184</f>
        <v>0</v>
      </c>
      <c r="G184" s="232"/>
      <c r="H184" s="74"/>
      <c r="I184" s="156">
        <f t="shared" ref="I184:I185" si="176">G184+H184</f>
        <v>0</v>
      </c>
      <c r="J184" s="262"/>
      <c r="K184" s="74"/>
      <c r="L184" s="173">
        <f t="shared" ref="L184:L185" si="177">J184+K184</f>
        <v>0</v>
      </c>
      <c r="M184" s="232"/>
      <c r="N184" s="74"/>
      <c r="O184" s="156">
        <f t="shared" ref="O184:O185" si="178">M184+N184</f>
        <v>0</v>
      </c>
      <c r="P184" s="313"/>
      <c r="Q184" s="331"/>
    </row>
    <row r="185" spans="1:17" ht="60" hidden="1" x14ac:dyDescent="0.25">
      <c r="A185" s="27">
        <v>3320</v>
      </c>
      <c r="B185" s="38" t="s">
        <v>179</v>
      </c>
      <c r="C185" s="189">
        <f t="shared" si="166"/>
        <v>0</v>
      </c>
      <c r="D185" s="264"/>
      <c r="E185" s="154"/>
      <c r="F185" s="310">
        <f t="shared" si="175"/>
        <v>0</v>
      </c>
      <c r="G185" s="220"/>
      <c r="H185" s="40"/>
      <c r="I185" s="154">
        <f t="shared" si="176"/>
        <v>0</v>
      </c>
      <c r="J185" s="264"/>
      <c r="K185" s="40"/>
      <c r="L185" s="89">
        <f t="shared" si="177"/>
        <v>0</v>
      </c>
      <c r="M185" s="220"/>
      <c r="N185" s="40"/>
      <c r="O185" s="154">
        <f t="shared" si="178"/>
        <v>0</v>
      </c>
      <c r="P185" s="310"/>
      <c r="Q185" s="331"/>
    </row>
    <row r="186" spans="1:17" hidden="1" x14ac:dyDescent="0.25">
      <c r="A186" s="83">
        <v>4000</v>
      </c>
      <c r="B186" s="67" t="s">
        <v>180</v>
      </c>
      <c r="C186" s="200">
        <f t="shared" si="166"/>
        <v>0</v>
      </c>
      <c r="D186" s="134">
        <f>SUM(D187,D190)</f>
        <v>0</v>
      </c>
      <c r="E186" s="122">
        <f t="shared" ref="E186" si="179">SUM(E187,E190)</f>
        <v>0</v>
      </c>
      <c r="F186" s="307">
        <f>SUM(F187,F190)</f>
        <v>0</v>
      </c>
      <c r="G186" s="227">
        <f t="shared" ref="G186:N186" si="180">SUM(G187,G190)</f>
        <v>0</v>
      </c>
      <c r="H186" s="68">
        <f t="shared" si="180"/>
        <v>0</v>
      </c>
      <c r="I186" s="122">
        <f t="shared" si="180"/>
        <v>0</v>
      </c>
      <c r="J186" s="134">
        <f t="shared" si="180"/>
        <v>0</v>
      </c>
      <c r="K186" s="68">
        <f t="shared" si="180"/>
        <v>0</v>
      </c>
      <c r="L186" s="170">
        <f t="shared" si="180"/>
        <v>0</v>
      </c>
      <c r="M186" s="227">
        <f t="shared" si="180"/>
        <v>0</v>
      </c>
      <c r="N186" s="68">
        <f t="shared" si="180"/>
        <v>0</v>
      </c>
      <c r="O186" s="122">
        <f>SUM(O187,O190)</f>
        <v>0</v>
      </c>
      <c r="P186" s="307"/>
      <c r="Q186" s="331"/>
    </row>
    <row r="187" spans="1:17" ht="24" hidden="1" x14ac:dyDescent="0.25">
      <c r="A187" s="84">
        <v>4200</v>
      </c>
      <c r="B187" s="69" t="s">
        <v>181</v>
      </c>
      <c r="C187" s="188">
        <f t="shared" si="166"/>
        <v>0</v>
      </c>
      <c r="D187" s="127">
        <f>SUM(D188,D189)</f>
        <v>0</v>
      </c>
      <c r="E187" s="120">
        <f t="shared" ref="E187" si="181">SUM(E188,E189)</f>
        <v>0</v>
      </c>
      <c r="F187" s="314">
        <f>SUM(F188,F189)</f>
        <v>0</v>
      </c>
      <c r="G187" s="228">
        <f t="shared" ref="G187:N187" si="182">SUM(G188,G189)</f>
        <v>0</v>
      </c>
      <c r="H187" s="36">
        <f t="shared" si="182"/>
        <v>0</v>
      </c>
      <c r="I187" s="120">
        <f t="shared" si="182"/>
        <v>0</v>
      </c>
      <c r="J187" s="127">
        <f t="shared" si="182"/>
        <v>0</v>
      </c>
      <c r="K187" s="36">
        <f t="shared" si="182"/>
        <v>0</v>
      </c>
      <c r="L187" s="174">
        <f t="shared" si="182"/>
        <v>0</v>
      </c>
      <c r="M187" s="228">
        <f t="shared" si="182"/>
        <v>0</v>
      </c>
      <c r="N187" s="36">
        <f t="shared" si="182"/>
        <v>0</v>
      </c>
      <c r="O187" s="120">
        <f>SUM(O188,O189)</f>
        <v>0</v>
      </c>
      <c r="P187" s="314"/>
      <c r="Q187" s="331"/>
    </row>
    <row r="188" spans="1:17" ht="36" hidden="1" x14ac:dyDescent="0.25">
      <c r="A188" s="874">
        <v>4240</v>
      </c>
      <c r="B188" s="38" t="s">
        <v>182</v>
      </c>
      <c r="C188" s="189">
        <f t="shared" si="166"/>
        <v>0</v>
      </c>
      <c r="D188" s="264"/>
      <c r="E188" s="154"/>
      <c r="F188" s="310">
        <f t="shared" ref="F188:F189" si="183">D188+E188</f>
        <v>0</v>
      </c>
      <c r="G188" s="220"/>
      <c r="H188" s="40"/>
      <c r="I188" s="154">
        <f t="shared" ref="I188:I189" si="184">G188+H188</f>
        <v>0</v>
      </c>
      <c r="J188" s="264"/>
      <c r="K188" s="40"/>
      <c r="L188" s="89">
        <f t="shared" ref="L188:L189" si="185">J188+K188</f>
        <v>0</v>
      </c>
      <c r="M188" s="220"/>
      <c r="N188" s="40"/>
      <c r="O188" s="154">
        <f t="shared" ref="O188:O189" si="186">M188+N188</f>
        <v>0</v>
      </c>
      <c r="P188" s="310"/>
      <c r="Q188" s="331"/>
    </row>
    <row r="189" spans="1:17" ht="24" hidden="1" x14ac:dyDescent="0.25">
      <c r="A189" s="72">
        <v>4250</v>
      </c>
      <c r="B189" s="41" t="s">
        <v>183</v>
      </c>
      <c r="C189" s="190">
        <f t="shared" si="166"/>
        <v>0</v>
      </c>
      <c r="D189" s="265"/>
      <c r="E189" s="155"/>
      <c r="F189" s="311">
        <f t="shared" si="183"/>
        <v>0</v>
      </c>
      <c r="G189" s="230"/>
      <c r="H189" s="43"/>
      <c r="I189" s="155">
        <f t="shared" si="184"/>
        <v>0</v>
      </c>
      <c r="J189" s="265"/>
      <c r="K189" s="43"/>
      <c r="L189" s="88">
        <f t="shared" si="185"/>
        <v>0</v>
      </c>
      <c r="M189" s="230"/>
      <c r="N189" s="43"/>
      <c r="O189" s="155">
        <f t="shared" si="186"/>
        <v>0</v>
      </c>
      <c r="P189" s="311"/>
      <c r="Q189" s="331"/>
    </row>
    <row r="190" spans="1:17" hidden="1" x14ac:dyDescent="0.25">
      <c r="A190" s="34">
        <v>4300</v>
      </c>
      <c r="B190" s="69" t="s">
        <v>184</v>
      </c>
      <c r="C190" s="188">
        <f t="shared" si="166"/>
        <v>0</v>
      </c>
      <c r="D190" s="127">
        <f>SUM(D191)</f>
        <v>0</v>
      </c>
      <c r="E190" s="120">
        <f t="shared" ref="E190" si="187">SUM(E191)</f>
        <v>0</v>
      </c>
      <c r="F190" s="314">
        <f>SUM(F191)</f>
        <v>0</v>
      </c>
      <c r="G190" s="228">
        <f t="shared" ref="G190:N190" si="188">SUM(G191)</f>
        <v>0</v>
      </c>
      <c r="H190" s="36">
        <f t="shared" si="188"/>
        <v>0</v>
      </c>
      <c r="I190" s="120">
        <f t="shared" si="188"/>
        <v>0</v>
      </c>
      <c r="J190" s="127">
        <f t="shared" si="188"/>
        <v>0</v>
      </c>
      <c r="K190" s="36">
        <f t="shared" si="188"/>
        <v>0</v>
      </c>
      <c r="L190" s="174">
        <f t="shared" si="188"/>
        <v>0</v>
      </c>
      <c r="M190" s="228">
        <f t="shared" si="188"/>
        <v>0</v>
      </c>
      <c r="N190" s="36">
        <f t="shared" si="188"/>
        <v>0</v>
      </c>
      <c r="O190" s="120">
        <f>SUM(O191)</f>
        <v>0</v>
      </c>
      <c r="P190" s="314"/>
      <c r="Q190" s="331"/>
    </row>
    <row r="191" spans="1:17" ht="24" hidden="1" x14ac:dyDescent="0.25">
      <c r="A191" s="874">
        <v>4310</v>
      </c>
      <c r="B191" s="38" t="s">
        <v>185</v>
      </c>
      <c r="C191" s="189">
        <f t="shared" si="166"/>
        <v>0</v>
      </c>
      <c r="D191" s="128">
        <f>SUM(D192:D192)</f>
        <v>0</v>
      </c>
      <c r="E191" s="86">
        <f t="shared" ref="E191" si="189">SUM(E192:E192)</f>
        <v>0</v>
      </c>
      <c r="F191" s="315">
        <f>SUM(F192:F192)</f>
        <v>0</v>
      </c>
      <c r="G191" s="233">
        <f t="shared" ref="G191:N191" si="190">SUM(G192:G192)</f>
        <v>0</v>
      </c>
      <c r="H191" s="75">
        <f t="shared" si="190"/>
        <v>0</v>
      </c>
      <c r="I191" s="86">
        <f t="shared" si="190"/>
        <v>0</v>
      </c>
      <c r="J191" s="128">
        <f t="shared" si="190"/>
        <v>0</v>
      </c>
      <c r="K191" s="75">
        <f t="shared" si="190"/>
        <v>0</v>
      </c>
      <c r="L191" s="175">
        <f t="shared" si="190"/>
        <v>0</v>
      </c>
      <c r="M191" s="233">
        <f t="shared" si="190"/>
        <v>0</v>
      </c>
      <c r="N191" s="75">
        <f t="shared" si="190"/>
        <v>0</v>
      </c>
      <c r="O191" s="86">
        <f>SUM(O192:O192)</f>
        <v>0</v>
      </c>
      <c r="P191" s="315"/>
      <c r="Q191" s="331"/>
    </row>
    <row r="192" spans="1:17" ht="36" hidden="1" x14ac:dyDescent="0.25">
      <c r="A192" s="30">
        <v>4311</v>
      </c>
      <c r="B192" s="41" t="s">
        <v>186</v>
      </c>
      <c r="C192" s="190">
        <f t="shared" si="166"/>
        <v>0</v>
      </c>
      <c r="D192" s="265"/>
      <c r="E192" s="155"/>
      <c r="F192" s="311">
        <f>D192+E192</f>
        <v>0</v>
      </c>
      <c r="G192" s="230"/>
      <c r="H192" s="43"/>
      <c r="I192" s="155">
        <f>G192+H192</f>
        <v>0</v>
      </c>
      <c r="J192" s="265"/>
      <c r="K192" s="43"/>
      <c r="L192" s="88">
        <f>J192+K192</f>
        <v>0</v>
      </c>
      <c r="M192" s="230"/>
      <c r="N192" s="43"/>
      <c r="O192" s="155">
        <f>M192+N192</f>
        <v>0</v>
      </c>
      <c r="P192" s="311"/>
      <c r="Q192" s="331"/>
    </row>
    <row r="193" spans="1:17" s="19" customFormat="1" ht="24" hidden="1" x14ac:dyDescent="0.25">
      <c r="A193" s="85"/>
      <c r="B193" s="17" t="s">
        <v>187</v>
      </c>
      <c r="C193" s="199">
        <f t="shared" si="166"/>
        <v>0</v>
      </c>
      <c r="D193" s="133">
        <f>SUM(D194,D229,D268)</f>
        <v>0</v>
      </c>
      <c r="E193" s="278">
        <f t="shared" ref="E193" si="191">SUM(E194,E229,E268)</f>
        <v>0</v>
      </c>
      <c r="F193" s="306">
        <f>SUM(F194,F229,F268)</f>
        <v>0</v>
      </c>
      <c r="G193" s="226">
        <f t="shared" ref="G193:N193" si="192">SUM(G194,G229,G268)</f>
        <v>0</v>
      </c>
      <c r="H193" s="66">
        <f t="shared" si="192"/>
        <v>0</v>
      </c>
      <c r="I193" s="278">
        <f t="shared" si="192"/>
        <v>0</v>
      </c>
      <c r="J193" s="133">
        <f t="shared" si="192"/>
        <v>0</v>
      </c>
      <c r="K193" s="66">
        <f t="shared" si="192"/>
        <v>0</v>
      </c>
      <c r="L193" s="169">
        <f t="shared" si="192"/>
        <v>0</v>
      </c>
      <c r="M193" s="226">
        <f t="shared" si="192"/>
        <v>0</v>
      </c>
      <c r="N193" s="66">
        <f t="shared" si="192"/>
        <v>0</v>
      </c>
      <c r="O193" s="161">
        <f>SUM(O194,O229,O268)</f>
        <v>0</v>
      </c>
      <c r="P193" s="321"/>
      <c r="Q193" s="182"/>
    </row>
    <row r="194" spans="1:17" hidden="1" x14ac:dyDescent="0.25">
      <c r="A194" s="67">
        <v>5000</v>
      </c>
      <c r="B194" s="67" t="s">
        <v>188</v>
      </c>
      <c r="C194" s="200">
        <f t="shared" si="166"/>
        <v>0</v>
      </c>
      <c r="D194" s="134">
        <f>D195+D203</f>
        <v>0</v>
      </c>
      <c r="E194" s="122">
        <f t="shared" ref="E194" si="193">E195+E203</f>
        <v>0</v>
      </c>
      <c r="F194" s="307">
        <f>F195+F203</f>
        <v>0</v>
      </c>
      <c r="G194" s="227">
        <f t="shared" ref="G194:N194" si="194">G195+G203</f>
        <v>0</v>
      </c>
      <c r="H194" s="68">
        <f t="shared" si="194"/>
        <v>0</v>
      </c>
      <c r="I194" s="122">
        <f t="shared" si="194"/>
        <v>0</v>
      </c>
      <c r="J194" s="134">
        <f t="shared" si="194"/>
        <v>0</v>
      </c>
      <c r="K194" s="68">
        <f t="shared" si="194"/>
        <v>0</v>
      </c>
      <c r="L194" s="170">
        <f t="shared" si="194"/>
        <v>0</v>
      </c>
      <c r="M194" s="227">
        <f t="shared" si="194"/>
        <v>0</v>
      </c>
      <c r="N194" s="68">
        <f t="shared" si="194"/>
        <v>0</v>
      </c>
      <c r="O194" s="122">
        <f>O195+O203</f>
        <v>0</v>
      </c>
      <c r="P194" s="307"/>
      <c r="Q194" s="331"/>
    </row>
    <row r="195" spans="1:17" hidden="1" x14ac:dyDescent="0.25">
      <c r="A195" s="34">
        <v>5100</v>
      </c>
      <c r="B195" s="69" t="s">
        <v>189</v>
      </c>
      <c r="C195" s="188">
        <f t="shared" si="166"/>
        <v>0</v>
      </c>
      <c r="D195" s="127">
        <f>D196+D197+D200+D201+D202</f>
        <v>0</v>
      </c>
      <c r="E195" s="120">
        <f t="shared" ref="E195" si="195">E196+E197+E200+E201+E202</f>
        <v>0</v>
      </c>
      <c r="F195" s="314">
        <f>F196+F197+F200+F201+F202</f>
        <v>0</v>
      </c>
      <c r="G195" s="228">
        <f t="shared" ref="G195:N195" si="196">G196+G197+G200+G201+G202</f>
        <v>0</v>
      </c>
      <c r="H195" s="36">
        <f t="shared" si="196"/>
        <v>0</v>
      </c>
      <c r="I195" s="120">
        <f t="shared" si="196"/>
        <v>0</v>
      </c>
      <c r="J195" s="127">
        <f t="shared" si="196"/>
        <v>0</v>
      </c>
      <c r="K195" s="36">
        <f t="shared" si="196"/>
        <v>0</v>
      </c>
      <c r="L195" s="174">
        <f t="shared" si="196"/>
        <v>0</v>
      </c>
      <c r="M195" s="228">
        <f t="shared" si="196"/>
        <v>0</v>
      </c>
      <c r="N195" s="36">
        <f t="shared" si="196"/>
        <v>0</v>
      </c>
      <c r="O195" s="120">
        <f>O196+O197+O200+O201+O202</f>
        <v>0</v>
      </c>
      <c r="P195" s="314"/>
      <c r="Q195" s="331"/>
    </row>
    <row r="196" spans="1:17" hidden="1" x14ac:dyDescent="0.25">
      <c r="A196" s="874">
        <v>5110</v>
      </c>
      <c r="B196" s="38" t="s">
        <v>190</v>
      </c>
      <c r="C196" s="189">
        <f t="shared" si="166"/>
        <v>0</v>
      </c>
      <c r="D196" s="264"/>
      <c r="E196" s="154"/>
      <c r="F196" s="310">
        <f>D196+E196</f>
        <v>0</v>
      </c>
      <c r="G196" s="220"/>
      <c r="H196" s="40"/>
      <c r="I196" s="154">
        <f>G196+H196</f>
        <v>0</v>
      </c>
      <c r="J196" s="264"/>
      <c r="K196" s="40"/>
      <c r="L196" s="89">
        <f>J196+K196</f>
        <v>0</v>
      </c>
      <c r="M196" s="220"/>
      <c r="N196" s="40"/>
      <c r="O196" s="154">
        <f>M196+N196</f>
        <v>0</v>
      </c>
      <c r="P196" s="310"/>
      <c r="Q196" s="331"/>
    </row>
    <row r="197" spans="1:17" ht="24" hidden="1" x14ac:dyDescent="0.25">
      <c r="A197" s="72">
        <v>5120</v>
      </c>
      <c r="B197" s="41" t="s">
        <v>191</v>
      </c>
      <c r="C197" s="190">
        <f t="shared" si="166"/>
        <v>0</v>
      </c>
      <c r="D197" s="129">
        <f>D198+D199</f>
        <v>0</v>
      </c>
      <c r="E197" s="87">
        <f t="shared" ref="E197" si="197">E198+E199</f>
        <v>0</v>
      </c>
      <c r="F197" s="312">
        <f>F198+F199</f>
        <v>0</v>
      </c>
      <c r="G197" s="231">
        <f t="shared" ref="G197:O197" si="198">G198+G199</f>
        <v>0</v>
      </c>
      <c r="H197" s="73">
        <f t="shared" si="198"/>
        <v>0</v>
      </c>
      <c r="I197" s="87">
        <f t="shared" si="198"/>
        <v>0</v>
      </c>
      <c r="J197" s="129">
        <f t="shared" si="198"/>
        <v>0</v>
      </c>
      <c r="K197" s="73">
        <f t="shared" si="198"/>
        <v>0</v>
      </c>
      <c r="L197" s="93">
        <f t="shared" si="198"/>
        <v>0</v>
      </c>
      <c r="M197" s="231">
        <f t="shared" si="198"/>
        <v>0</v>
      </c>
      <c r="N197" s="73">
        <f t="shared" si="198"/>
        <v>0</v>
      </c>
      <c r="O197" s="87">
        <f t="shared" si="198"/>
        <v>0</v>
      </c>
      <c r="P197" s="312"/>
      <c r="Q197" s="331"/>
    </row>
    <row r="198" spans="1:17" hidden="1" x14ac:dyDescent="0.25">
      <c r="A198" s="30">
        <v>5121</v>
      </c>
      <c r="B198" s="41" t="s">
        <v>192</v>
      </c>
      <c r="C198" s="190">
        <f t="shared" si="166"/>
        <v>0</v>
      </c>
      <c r="D198" s="265"/>
      <c r="E198" s="155"/>
      <c r="F198" s="311">
        <f t="shared" ref="F198:F202" si="199">D198+E198</f>
        <v>0</v>
      </c>
      <c r="G198" s="230"/>
      <c r="H198" s="43"/>
      <c r="I198" s="155">
        <f t="shared" ref="I198:I202" si="200">G198+H198</f>
        <v>0</v>
      </c>
      <c r="J198" s="265"/>
      <c r="K198" s="43"/>
      <c r="L198" s="88">
        <f t="shared" ref="L198:L202" si="201">J198+K198</f>
        <v>0</v>
      </c>
      <c r="M198" s="230"/>
      <c r="N198" s="43"/>
      <c r="O198" s="155">
        <f t="shared" ref="O198:O202" si="202">M198+N198</f>
        <v>0</v>
      </c>
      <c r="P198" s="311"/>
      <c r="Q198" s="331"/>
    </row>
    <row r="199" spans="1:17" ht="24" hidden="1" x14ac:dyDescent="0.25">
      <c r="A199" s="30">
        <v>5129</v>
      </c>
      <c r="B199" s="41" t="s">
        <v>193</v>
      </c>
      <c r="C199" s="190">
        <f t="shared" si="166"/>
        <v>0</v>
      </c>
      <c r="D199" s="265"/>
      <c r="E199" s="155"/>
      <c r="F199" s="311">
        <f t="shared" si="199"/>
        <v>0</v>
      </c>
      <c r="G199" s="230"/>
      <c r="H199" s="43"/>
      <c r="I199" s="155">
        <f t="shared" si="200"/>
        <v>0</v>
      </c>
      <c r="J199" s="265"/>
      <c r="K199" s="43"/>
      <c r="L199" s="88">
        <f t="shared" si="201"/>
        <v>0</v>
      </c>
      <c r="M199" s="230"/>
      <c r="N199" s="43"/>
      <c r="O199" s="155">
        <f t="shared" si="202"/>
        <v>0</v>
      </c>
      <c r="P199" s="311"/>
      <c r="Q199" s="331"/>
    </row>
    <row r="200" spans="1:17" hidden="1" x14ac:dyDescent="0.25">
      <c r="A200" s="72">
        <v>5130</v>
      </c>
      <c r="B200" s="41" t="s">
        <v>194</v>
      </c>
      <c r="C200" s="190">
        <f t="shared" si="166"/>
        <v>0</v>
      </c>
      <c r="D200" s="265"/>
      <c r="E200" s="155"/>
      <c r="F200" s="311">
        <f t="shared" si="199"/>
        <v>0</v>
      </c>
      <c r="G200" s="230"/>
      <c r="H200" s="43"/>
      <c r="I200" s="155">
        <f t="shared" si="200"/>
        <v>0</v>
      </c>
      <c r="J200" s="265"/>
      <c r="K200" s="43"/>
      <c r="L200" s="88">
        <f t="shared" si="201"/>
        <v>0</v>
      </c>
      <c r="M200" s="230"/>
      <c r="N200" s="43"/>
      <c r="O200" s="155">
        <f t="shared" si="202"/>
        <v>0</v>
      </c>
      <c r="P200" s="311"/>
      <c r="Q200" s="331"/>
    </row>
    <row r="201" spans="1:17" hidden="1" x14ac:dyDescent="0.25">
      <c r="A201" s="72">
        <v>5140</v>
      </c>
      <c r="B201" s="41" t="s">
        <v>195</v>
      </c>
      <c r="C201" s="190">
        <f t="shared" si="166"/>
        <v>0</v>
      </c>
      <c r="D201" s="265"/>
      <c r="E201" s="155"/>
      <c r="F201" s="311">
        <f t="shared" si="199"/>
        <v>0</v>
      </c>
      <c r="G201" s="230"/>
      <c r="H201" s="43"/>
      <c r="I201" s="155">
        <f t="shared" si="200"/>
        <v>0</v>
      </c>
      <c r="J201" s="265"/>
      <c r="K201" s="43"/>
      <c r="L201" s="88">
        <f t="shared" si="201"/>
        <v>0</v>
      </c>
      <c r="M201" s="230"/>
      <c r="N201" s="43"/>
      <c r="O201" s="155">
        <f t="shared" si="202"/>
        <v>0</v>
      </c>
      <c r="P201" s="311"/>
      <c r="Q201" s="331"/>
    </row>
    <row r="202" spans="1:17" ht="24" hidden="1" x14ac:dyDescent="0.25">
      <c r="A202" s="72">
        <v>5170</v>
      </c>
      <c r="B202" s="41" t="s">
        <v>196</v>
      </c>
      <c r="C202" s="190">
        <f t="shared" si="166"/>
        <v>0</v>
      </c>
      <c r="D202" s="265"/>
      <c r="E202" s="155"/>
      <c r="F202" s="311">
        <f t="shared" si="199"/>
        <v>0</v>
      </c>
      <c r="G202" s="230"/>
      <c r="H202" s="43"/>
      <c r="I202" s="155">
        <f t="shared" si="200"/>
        <v>0</v>
      </c>
      <c r="J202" s="265"/>
      <c r="K202" s="43"/>
      <c r="L202" s="88">
        <f t="shared" si="201"/>
        <v>0</v>
      </c>
      <c r="M202" s="230"/>
      <c r="N202" s="43"/>
      <c r="O202" s="155">
        <f t="shared" si="202"/>
        <v>0</v>
      </c>
      <c r="P202" s="311"/>
      <c r="Q202" s="331"/>
    </row>
    <row r="203" spans="1:17" hidden="1" x14ac:dyDescent="0.25">
      <c r="A203" s="34">
        <v>5200</v>
      </c>
      <c r="B203" s="69" t="s">
        <v>197</v>
      </c>
      <c r="C203" s="188">
        <f t="shared" si="166"/>
        <v>0</v>
      </c>
      <c r="D203" s="127">
        <f>D204+D214+D215+D224+D225+D226+D228</f>
        <v>0</v>
      </c>
      <c r="E203" s="120">
        <f t="shared" ref="E203" si="203">E204+E214+E215+E224+E225+E226+E228</f>
        <v>0</v>
      </c>
      <c r="F203" s="314">
        <f>F204+F214+F215+F224+F225+F226+F228</f>
        <v>0</v>
      </c>
      <c r="G203" s="228">
        <f t="shared" ref="G203:O203" si="204">G204+G214+G215+G224+G225+G226+G228</f>
        <v>0</v>
      </c>
      <c r="H203" s="36">
        <f t="shared" si="204"/>
        <v>0</v>
      </c>
      <c r="I203" s="120">
        <f t="shared" si="204"/>
        <v>0</v>
      </c>
      <c r="J203" s="127">
        <f t="shared" si="204"/>
        <v>0</v>
      </c>
      <c r="K203" s="36">
        <f t="shared" si="204"/>
        <v>0</v>
      </c>
      <c r="L203" s="174">
        <f t="shared" si="204"/>
        <v>0</v>
      </c>
      <c r="M203" s="228">
        <f t="shared" si="204"/>
        <v>0</v>
      </c>
      <c r="N203" s="36">
        <f t="shared" si="204"/>
        <v>0</v>
      </c>
      <c r="O203" s="120">
        <f t="shared" si="204"/>
        <v>0</v>
      </c>
      <c r="P203" s="314"/>
      <c r="Q203" s="331"/>
    </row>
    <row r="204" spans="1:17" hidden="1" x14ac:dyDescent="0.25">
      <c r="A204" s="70">
        <v>5210</v>
      </c>
      <c r="B204" s="55" t="s">
        <v>198</v>
      </c>
      <c r="C204" s="195">
        <f t="shared" si="166"/>
        <v>0</v>
      </c>
      <c r="D204" s="82">
        <f>SUM(D205:D213)</f>
        <v>0</v>
      </c>
      <c r="E204" s="153">
        <f>SUM(E205:E213)</f>
        <v>0</v>
      </c>
      <c r="F204" s="309">
        <f t="shared" ref="F204:N204" si="205">SUM(F205:F213)</f>
        <v>0</v>
      </c>
      <c r="G204" s="229">
        <f t="shared" si="205"/>
        <v>0</v>
      </c>
      <c r="H204" s="71">
        <f t="shared" si="205"/>
        <v>0</v>
      </c>
      <c r="I204" s="153">
        <f t="shared" si="205"/>
        <v>0</v>
      </c>
      <c r="J204" s="82">
        <f t="shared" si="205"/>
        <v>0</v>
      </c>
      <c r="K204" s="71">
        <f t="shared" si="205"/>
        <v>0</v>
      </c>
      <c r="L204" s="172">
        <f t="shared" si="205"/>
        <v>0</v>
      </c>
      <c r="M204" s="229">
        <f t="shared" si="205"/>
        <v>0</v>
      </c>
      <c r="N204" s="71">
        <f t="shared" si="205"/>
        <v>0</v>
      </c>
      <c r="O204" s="153">
        <f>SUM(O205:O213)</f>
        <v>0</v>
      </c>
      <c r="P204" s="309"/>
      <c r="Q204" s="331"/>
    </row>
    <row r="205" spans="1:17" hidden="1" x14ac:dyDescent="0.25">
      <c r="A205" s="27">
        <v>5211</v>
      </c>
      <c r="B205" s="38" t="s">
        <v>199</v>
      </c>
      <c r="C205" s="189">
        <f t="shared" si="166"/>
        <v>0</v>
      </c>
      <c r="D205" s="264"/>
      <c r="E205" s="154"/>
      <c r="F205" s="310">
        <f t="shared" ref="F205:F214" si="206">D205+E205</f>
        <v>0</v>
      </c>
      <c r="G205" s="220"/>
      <c r="H205" s="40"/>
      <c r="I205" s="154">
        <f t="shared" ref="I205:I214" si="207">G205+H205</f>
        <v>0</v>
      </c>
      <c r="J205" s="264"/>
      <c r="K205" s="40"/>
      <c r="L205" s="89">
        <f t="shared" ref="L205:L214" si="208">J205+K205</f>
        <v>0</v>
      </c>
      <c r="M205" s="220"/>
      <c r="N205" s="40"/>
      <c r="O205" s="154">
        <f t="shared" ref="O205:O214" si="209">M205+N205</f>
        <v>0</v>
      </c>
      <c r="P205" s="310"/>
      <c r="Q205" s="331"/>
    </row>
    <row r="206" spans="1:17" hidden="1" x14ac:dyDescent="0.25">
      <c r="A206" s="30">
        <v>5212</v>
      </c>
      <c r="B206" s="41" t="s">
        <v>200</v>
      </c>
      <c r="C206" s="190">
        <f t="shared" si="166"/>
        <v>0</v>
      </c>
      <c r="D206" s="265"/>
      <c r="E206" s="155"/>
      <c r="F206" s="311">
        <f t="shared" si="206"/>
        <v>0</v>
      </c>
      <c r="G206" s="230"/>
      <c r="H206" s="43"/>
      <c r="I206" s="155">
        <f t="shared" si="207"/>
        <v>0</v>
      </c>
      <c r="J206" s="265"/>
      <c r="K206" s="43"/>
      <c r="L206" s="88">
        <f t="shared" si="208"/>
        <v>0</v>
      </c>
      <c r="M206" s="230"/>
      <c r="N206" s="43"/>
      <c r="O206" s="155">
        <f t="shared" si="209"/>
        <v>0</v>
      </c>
      <c r="P206" s="311"/>
      <c r="Q206" s="331"/>
    </row>
    <row r="207" spans="1:17" hidden="1" x14ac:dyDescent="0.25">
      <c r="A207" s="30">
        <v>5213</v>
      </c>
      <c r="B207" s="41" t="s">
        <v>201</v>
      </c>
      <c r="C207" s="190">
        <f t="shared" si="166"/>
        <v>0</v>
      </c>
      <c r="D207" s="265"/>
      <c r="E207" s="155"/>
      <c r="F207" s="311">
        <f t="shared" si="206"/>
        <v>0</v>
      </c>
      <c r="G207" s="230"/>
      <c r="H207" s="43"/>
      <c r="I207" s="155">
        <f t="shared" si="207"/>
        <v>0</v>
      </c>
      <c r="J207" s="265"/>
      <c r="K207" s="43"/>
      <c r="L207" s="88">
        <f t="shared" si="208"/>
        <v>0</v>
      </c>
      <c r="M207" s="230"/>
      <c r="N207" s="43"/>
      <c r="O207" s="155">
        <f t="shared" si="209"/>
        <v>0</v>
      </c>
      <c r="P207" s="311"/>
      <c r="Q207" s="331"/>
    </row>
    <row r="208" spans="1:17" hidden="1" x14ac:dyDescent="0.25">
      <c r="A208" s="30">
        <v>5214</v>
      </c>
      <c r="B208" s="41" t="s">
        <v>202</v>
      </c>
      <c r="C208" s="190">
        <f t="shared" si="166"/>
        <v>0</v>
      </c>
      <c r="D208" s="265"/>
      <c r="E208" s="155"/>
      <c r="F208" s="311">
        <f t="shared" si="206"/>
        <v>0</v>
      </c>
      <c r="G208" s="230"/>
      <c r="H208" s="43"/>
      <c r="I208" s="155">
        <f t="shared" si="207"/>
        <v>0</v>
      </c>
      <c r="J208" s="265"/>
      <c r="K208" s="43"/>
      <c r="L208" s="88">
        <f t="shared" si="208"/>
        <v>0</v>
      </c>
      <c r="M208" s="230"/>
      <c r="N208" s="43"/>
      <c r="O208" s="155">
        <f t="shared" si="209"/>
        <v>0</v>
      </c>
      <c r="P208" s="311"/>
      <c r="Q208" s="331"/>
    </row>
    <row r="209" spans="1:17" hidden="1" x14ac:dyDescent="0.25">
      <c r="A209" s="30">
        <v>5215</v>
      </c>
      <c r="B209" s="41" t="s">
        <v>203</v>
      </c>
      <c r="C209" s="190">
        <f t="shared" si="166"/>
        <v>0</v>
      </c>
      <c r="D209" s="265"/>
      <c r="E209" s="155"/>
      <c r="F209" s="311">
        <f t="shared" si="206"/>
        <v>0</v>
      </c>
      <c r="G209" s="230"/>
      <c r="H209" s="43"/>
      <c r="I209" s="155">
        <f t="shared" si="207"/>
        <v>0</v>
      </c>
      <c r="J209" s="265"/>
      <c r="K209" s="43"/>
      <c r="L209" s="88">
        <f t="shared" si="208"/>
        <v>0</v>
      </c>
      <c r="M209" s="230"/>
      <c r="N209" s="43"/>
      <c r="O209" s="155">
        <f t="shared" si="209"/>
        <v>0</v>
      </c>
      <c r="P209" s="311"/>
      <c r="Q209" s="331"/>
    </row>
    <row r="210" spans="1:17" ht="24" hidden="1" x14ac:dyDescent="0.25">
      <c r="A210" s="30">
        <v>5216</v>
      </c>
      <c r="B210" s="41" t="s">
        <v>204</v>
      </c>
      <c r="C210" s="190">
        <f t="shared" si="166"/>
        <v>0</v>
      </c>
      <c r="D210" s="265"/>
      <c r="E210" s="155"/>
      <c r="F210" s="311">
        <f t="shared" si="206"/>
        <v>0</v>
      </c>
      <c r="G210" s="230"/>
      <c r="H210" s="43"/>
      <c r="I210" s="155">
        <f t="shared" si="207"/>
        <v>0</v>
      </c>
      <c r="J210" s="265"/>
      <c r="K210" s="43"/>
      <c r="L210" s="88">
        <f t="shared" si="208"/>
        <v>0</v>
      </c>
      <c r="M210" s="230"/>
      <c r="N210" s="43"/>
      <c r="O210" s="155">
        <f t="shared" si="209"/>
        <v>0</v>
      </c>
      <c r="P210" s="311"/>
      <c r="Q210" s="331"/>
    </row>
    <row r="211" spans="1:17" hidden="1" x14ac:dyDescent="0.25">
      <c r="A211" s="30">
        <v>5217</v>
      </c>
      <c r="B211" s="41" t="s">
        <v>205</v>
      </c>
      <c r="C211" s="190">
        <f t="shared" si="166"/>
        <v>0</v>
      </c>
      <c r="D211" s="265"/>
      <c r="E211" s="155"/>
      <c r="F211" s="311">
        <f t="shared" si="206"/>
        <v>0</v>
      </c>
      <c r="G211" s="230"/>
      <c r="H211" s="43"/>
      <c r="I211" s="155">
        <f t="shared" si="207"/>
        <v>0</v>
      </c>
      <c r="J211" s="265"/>
      <c r="K211" s="43"/>
      <c r="L211" s="88">
        <f t="shared" si="208"/>
        <v>0</v>
      </c>
      <c r="M211" s="230"/>
      <c r="N211" s="43"/>
      <c r="O211" s="155">
        <f t="shared" si="209"/>
        <v>0</v>
      </c>
      <c r="P211" s="311"/>
      <c r="Q211" s="331"/>
    </row>
    <row r="212" spans="1:17" hidden="1" x14ac:dyDescent="0.25">
      <c r="A212" s="30">
        <v>5218</v>
      </c>
      <c r="B212" s="41" t="s">
        <v>206</v>
      </c>
      <c r="C212" s="190">
        <f t="shared" si="166"/>
        <v>0</v>
      </c>
      <c r="D212" s="265"/>
      <c r="E212" s="155"/>
      <c r="F212" s="311">
        <f t="shared" si="206"/>
        <v>0</v>
      </c>
      <c r="G212" s="230"/>
      <c r="H212" s="43"/>
      <c r="I212" s="155">
        <f t="shared" si="207"/>
        <v>0</v>
      </c>
      <c r="J212" s="265"/>
      <c r="K212" s="43"/>
      <c r="L212" s="88">
        <f t="shared" si="208"/>
        <v>0</v>
      </c>
      <c r="M212" s="230"/>
      <c r="N212" s="43"/>
      <c r="O212" s="155">
        <f t="shared" si="209"/>
        <v>0</v>
      </c>
      <c r="P212" s="311"/>
      <c r="Q212" s="331"/>
    </row>
    <row r="213" spans="1:17" hidden="1" x14ac:dyDescent="0.25">
      <c r="A213" s="30">
        <v>5219</v>
      </c>
      <c r="B213" s="41" t="s">
        <v>207</v>
      </c>
      <c r="C213" s="190">
        <f t="shared" si="166"/>
        <v>0</v>
      </c>
      <c r="D213" s="265"/>
      <c r="E213" s="155"/>
      <c r="F213" s="311">
        <f t="shared" si="206"/>
        <v>0</v>
      </c>
      <c r="G213" s="230"/>
      <c r="H213" s="43"/>
      <c r="I213" s="155">
        <f t="shared" si="207"/>
        <v>0</v>
      </c>
      <c r="J213" s="265"/>
      <c r="K213" s="43"/>
      <c r="L213" s="88">
        <f t="shared" si="208"/>
        <v>0</v>
      </c>
      <c r="M213" s="230"/>
      <c r="N213" s="43"/>
      <c r="O213" s="155">
        <f t="shared" si="209"/>
        <v>0</v>
      </c>
      <c r="P213" s="311"/>
      <c r="Q213" s="331"/>
    </row>
    <row r="214" spans="1:17" ht="13.5" hidden="1" customHeight="1" x14ac:dyDescent="0.25">
      <c r="A214" s="72">
        <v>5220</v>
      </c>
      <c r="B214" s="41" t="s">
        <v>208</v>
      </c>
      <c r="C214" s="190">
        <f t="shared" si="166"/>
        <v>0</v>
      </c>
      <c r="D214" s="265"/>
      <c r="E214" s="155"/>
      <c r="F214" s="311">
        <f t="shared" si="206"/>
        <v>0</v>
      </c>
      <c r="G214" s="230"/>
      <c r="H214" s="43"/>
      <c r="I214" s="155">
        <f t="shared" si="207"/>
        <v>0</v>
      </c>
      <c r="J214" s="265"/>
      <c r="K214" s="43"/>
      <c r="L214" s="88">
        <f t="shared" si="208"/>
        <v>0</v>
      </c>
      <c r="M214" s="230"/>
      <c r="N214" s="43"/>
      <c r="O214" s="155">
        <f t="shared" si="209"/>
        <v>0</v>
      </c>
      <c r="P214" s="311"/>
      <c r="Q214" s="331"/>
    </row>
    <row r="215" spans="1:17" hidden="1" x14ac:dyDescent="0.25">
      <c r="A215" s="72">
        <v>5230</v>
      </c>
      <c r="B215" s="41" t="s">
        <v>209</v>
      </c>
      <c r="C215" s="190">
        <f t="shared" si="166"/>
        <v>0</v>
      </c>
      <c r="D215" s="129">
        <f>SUM(D216:D223)</f>
        <v>0</v>
      </c>
      <c r="E215" s="87">
        <f t="shared" ref="E215" si="210">SUM(E216:E223)</f>
        <v>0</v>
      </c>
      <c r="F215" s="312">
        <f>SUM(F216:F223)</f>
        <v>0</v>
      </c>
      <c r="G215" s="231">
        <f t="shared" ref="G215:N215" si="211">SUM(G216:G223)</f>
        <v>0</v>
      </c>
      <c r="H215" s="73">
        <f t="shared" si="211"/>
        <v>0</v>
      </c>
      <c r="I215" s="87">
        <f t="shared" si="211"/>
        <v>0</v>
      </c>
      <c r="J215" s="129">
        <f t="shared" si="211"/>
        <v>0</v>
      </c>
      <c r="K215" s="73">
        <f t="shared" si="211"/>
        <v>0</v>
      </c>
      <c r="L215" s="93">
        <f t="shared" si="211"/>
        <v>0</v>
      </c>
      <c r="M215" s="231">
        <f t="shared" si="211"/>
        <v>0</v>
      </c>
      <c r="N215" s="73">
        <f t="shared" si="211"/>
        <v>0</v>
      </c>
      <c r="O215" s="87">
        <f>SUM(O216:O223)</f>
        <v>0</v>
      </c>
      <c r="P215" s="312"/>
      <c r="Q215" s="331"/>
    </row>
    <row r="216" spans="1:17" hidden="1" x14ac:dyDescent="0.25">
      <c r="A216" s="30">
        <v>5231</v>
      </c>
      <c r="B216" s="41" t="s">
        <v>210</v>
      </c>
      <c r="C216" s="190">
        <f t="shared" si="166"/>
        <v>0</v>
      </c>
      <c r="D216" s="265"/>
      <c r="E216" s="155"/>
      <c r="F216" s="311">
        <f t="shared" ref="F216:F225" si="212">D216+E216</f>
        <v>0</v>
      </c>
      <c r="G216" s="230"/>
      <c r="H216" s="43"/>
      <c r="I216" s="155">
        <f t="shared" ref="I216:I225" si="213">G216+H216</f>
        <v>0</v>
      </c>
      <c r="J216" s="265"/>
      <c r="K216" s="43"/>
      <c r="L216" s="88">
        <f t="shared" ref="L216:L225" si="214">J216+K216</f>
        <v>0</v>
      </c>
      <c r="M216" s="230"/>
      <c r="N216" s="43"/>
      <c r="O216" s="155">
        <f t="shared" ref="O216:O225" si="215">M216+N216</f>
        <v>0</v>
      </c>
      <c r="P216" s="311"/>
      <c r="Q216" s="331"/>
    </row>
    <row r="217" spans="1:17" hidden="1" x14ac:dyDescent="0.25">
      <c r="A217" s="30">
        <v>5232</v>
      </c>
      <c r="B217" s="41" t="s">
        <v>211</v>
      </c>
      <c r="C217" s="190">
        <f t="shared" si="166"/>
        <v>0</v>
      </c>
      <c r="D217" s="265"/>
      <c r="E217" s="155"/>
      <c r="F217" s="311">
        <f t="shared" si="212"/>
        <v>0</v>
      </c>
      <c r="G217" s="230"/>
      <c r="H217" s="43"/>
      <c r="I217" s="155">
        <f t="shared" si="213"/>
        <v>0</v>
      </c>
      <c r="J217" s="265"/>
      <c r="K217" s="43"/>
      <c r="L217" s="88">
        <f t="shared" si="214"/>
        <v>0</v>
      </c>
      <c r="M217" s="230"/>
      <c r="N217" s="43"/>
      <c r="O217" s="155">
        <f t="shared" si="215"/>
        <v>0</v>
      </c>
      <c r="P217" s="311"/>
      <c r="Q217" s="331"/>
    </row>
    <row r="218" spans="1:17" hidden="1" x14ac:dyDescent="0.25">
      <c r="A218" s="30">
        <v>5233</v>
      </c>
      <c r="B218" s="41" t="s">
        <v>212</v>
      </c>
      <c r="C218" s="190">
        <f t="shared" si="166"/>
        <v>0</v>
      </c>
      <c r="D218" s="265"/>
      <c r="E218" s="155"/>
      <c r="F218" s="311">
        <f t="shared" si="212"/>
        <v>0</v>
      </c>
      <c r="G218" s="230"/>
      <c r="H218" s="43"/>
      <c r="I218" s="155">
        <f t="shared" si="213"/>
        <v>0</v>
      </c>
      <c r="J218" s="265"/>
      <c r="K218" s="43"/>
      <c r="L218" s="88">
        <f t="shared" si="214"/>
        <v>0</v>
      </c>
      <c r="M218" s="230"/>
      <c r="N218" s="43"/>
      <c r="O218" s="155">
        <f t="shared" si="215"/>
        <v>0</v>
      </c>
      <c r="P218" s="311"/>
      <c r="Q218" s="331"/>
    </row>
    <row r="219" spans="1:17" ht="24" hidden="1" x14ac:dyDescent="0.25">
      <c r="A219" s="30">
        <v>5234</v>
      </c>
      <c r="B219" s="41" t="s">
        <v>213</v>
      </c>
      <c r="C219" s="190">
        <f t="shared" si="166"/>
        <v>0</v>
      </c>
      <c r="D219" s="265"/>
      <c r="E219" s="155"/>
      <c r="F219" s="311">
        <f t="shared" si="212"/>
        <v>0</v>
      </c>
      <c r="G219" s="230"/>
      <c r="H219" s="43"/>
      <c r="I219" s="155">
        <f t="shared" si="213"/>
        <v>0</v>
      </c>
      <c r="J219" s="265"/>
      <c r="K219" s="43"/>
      <c r="L219" s="88">
        <f t="shared" si="214"/>
        <v>0</v>
      </c>
      <c r="M219" s="230"/>
      <c r="N219" s="43"/>
      <c r="O219" s="155">
        <f t="shared" si="215"/>
        <v>0</v>
      </c>
      <c r="P219" s="311"/>
      <c r="Q219" s="331"/>
    </row>
    <row r="220" spans="1:17" ht="14.25" hidden="1" customHeight="1" x14ac:dyDescent="0.25">
      <c r="A220" s="30">
        <v>5236</v>
      </c>
      <c r="B220" s="41" t="s">
        <v>214</v>
      </c>
      <c r="C220" s="190">
        <f t="shared" si="166"/>
        <v>0</v>
      </c>
      <c r="D220" s="265"/>
      <c r="E220" s="155"/>
      <c r="F220" s="311">
        <f t="shared" si="212"/>
        <v>0</v>
      </c>
      <c r="G220" s="230"/>
      <c r="H220" s="43"/>
      <c r="I220" s="155">
        <f t="shared" si="213"/>
        <v>0</v>
      </c>
      <c r="J220" s="265"/>
      <c r="K220" s="43"/>
      <c r="L220" s="88">
        <f t="shared" si="214"/>
        <v>0</v>
      </c>
      <c r="M220" s="230"/>
      <c r="N220" s="43"/>
      <c r="O220" s="155">
        <f t="shared" si="215"/>
        <v>0</v>
      </c>
      <c r="P220" s="311"/>
      <c r="Q220" s="331"/>
    </row>
    <row r="221" spans="1:17" ht="14.25" hidden="1" customHeight="1" x14ac:dyDescent="0.25">
      <c r="A221" s="30">
        <v>5237</v>
      </c>
      <c r="B221" s="41" t="s">
        <v>215</v>
      </c>
      <c r="C221" s="190">
        <f t="shared" si="166"/>
        <v>0</v>
      </c>
      <c r="D221" s="265"/>
      <c r="E221" s="155"/>
      <c r="F221" s="311">
        <f t="shared" si="212"/>
        <v>0</v>
      </c>
      <c r="G221" s="230"/>
      <c r="H221" s="43"/>
      <c r="I221" s="155">
        <f t="shared" si="213"/>
        <v>0</v>
      </c>
      <c r="J221" s="265"/>
      <c r="K221" s="43"/>
      <c r="L221" s="88">
        <f t="shared" si="214"/>
        <v>0</v>
      </c>
      <c r="M221" s="230"/>
      <c r="N221" s="43"/>
      <c r="O221" s="155">
        <f t="shared" si="215"/>
        <v>0</v>
      </c>
      <c r="P221" s="311"/>
      <c r="Q221" s="331"/>
    </row>
    <row r="222" spans="1:17" ht="24" hidden="1" x14ac:dyDescent="0.25">
      <c r="A222" s="30">
        <v>5238</v>
      </c>
      <c r="B222" s="41" t="s">
        <v>216</v>
      </c>
      <c r="C222" s="190">
        <f t="shared" si="166"/>
        <v>0</v>
      </c>
      <c r="D222" s="265"/>
      <c r="E222" s="155"/>
      <c r="F222" s="311">
        <f t="shared" si="212"/>
        <v>0</v>
      </c>
      <c r="G222" s="230"/>
      <c r="H222" s="43"/>
      <c r="I222" s="155">
        <f t="shared" si="213"/>
        <v>0</v>
      </c>
      <c r="J222" s="265"/>
      <c r="K222" s="43"/>
      <c r="L222" s="88">
        <f t="shared" si="214"/>
        <v>0</v>
      </c>
      <c r="M222" s="230"/>
      <c r="N222" s="43"/>
      <c r="O222" s="155">
        <f t="shared" si="215"/>
        <v>0</v>
      </c>
      <c r="P222" s="311"/>
      <c r="Q222" s="331"/>
    </row>
    <row r="223" spans="1:17" ht="24" hidden="1" x14ac:dyDescent="0.25">
      <c r="A223" s="30">
        <v>5239</v>
      </c>
      <c r="B223" s="41" t="s">
        <v>217</v>
      </c>
      <c r="C223" s="190">
        <f t="shared" si="166"/>
        <v>0</v>
      </c>
      <c r="D223" s="265"/>
      <c r="E223" s="155"/>
      <c r="F223" s="311">
        <f t="shared" si="212"/>
        <v>0</v>
      </c>
      <c r="G223" s="230"/>
      <c r="H223" s="43"/>
      <c r="I223" s="155">
        <f t="shared" si="213"/>
        <v>0</v>
      </c>
      <c r="J223" s="265"/>
      <c r="K223" s="43"/>
      <c r="L223" s="88">
        <f t="shared" si="214"/>
        <v>0</v>
      </c>
      <c r="M223" s="230"/>
      <c r="N223" s="43"/>
      <c r="O223" s="155">
        <f t="shared" si="215"/>
        <v>0</v>
      </c>
      <c r="P223" s="311"/>
      <c r="Q223" s="331"/>
    </row>
    <row r="224" spans="1:17" ht="24" hidden="1" x14ac:dyDescent="0.25">
      <c r="A224" s="72">
        <v>5240</v>
      </c>
      <c r="B224" s="41" t="s">
        <v>218</v>
      </c>
      <c r="C224" s="190">
        <f t="shared" si="166"/>
        <v>0</v>
      </c>
      <c r="D224" s="265"/>
      <c r="E224" s="155"/>
      <c r="F224" s="311">
        <f t="shared" si="212"/>
        <v>0</v>
      </c>
      <c r="G224" s="230"/>
      <c r="H224" s="43"/>
      <c r="I224" s="155">
        <f t="shared" si="213"/>
        <v>0</v>
      </c>
      <c r="J224" s="265"/>
      <c r="K224" s="43"/>
      <c r="L224" s="88">
        <f t="shared" si="214"/>
        <v>0</v>
      </c>
      <c r="M224" s="230"/>
      <c r="N224" s="43"/>
      <c r="O224" s="155">
        <f t="shared" si="215"/>
        <v>0</v>
      </c>
      <c r="P224" s="311"/>
      <c r="Q224" s="331"/>
    </row>
    <row r="225" spans="1:17" hidden="1" x14ac:dyDescent="0.25">
      <c r="A225" s="72">
        <v>5250</v>
      </c>
      <c r="B225" s="41" t="s">
        <v>219</v>
      </c>
      <c r="C225" s="190">
        <f t="shared" si="166"/>
        <v>0</v>
      </c>
      <c r="D225" s="265"/>
      <c r="E225" s="155"/>
      <c r="F225" s="311">
        <f t="shared" si="212"/>
        <v>0</v>
      </c>
      <c r="G225" s="230"/>
      <c r="H225" s="43"/>
      <c r="I225" s="155">
        <f t="shared" si="213"/>
        <v>0</v>
      </c>
      <c r="J225" s="265"/>
      <c r="K225" s="43"/>
      <c r="L225" s="88">
        <f t="shared" si="214"/>
        <v>0</v>
      </c>
      <c r="M225" s="230"/>
      <c r="N225" s="43"/>
      <c r="O225" s="155">
        <f t="shared" si="215"/>
        <v>0</v>
      </c>
      <c r="P225" s="311"/>
      <c r="Q225" s="331"/>
    </row>
    <row r="226" spans="1:17" hidden="1" x14ac:dyDescent="0.25">
      <c r="A226" s="72">
        <v>5260</v>
      </c>
      <c r="B226" s="41" t="s">
        <v>220</v>
      </c>
      <c r="C226" s="190">
        <f t="shared" si="166"/>
        <v>0</v>
      </c>
      <c r="D226" s="129">
        <f>SUM(D227)</f>
        <v>0</v>
      </c>
      <c r="E226" s="87">
        <f t="shared" ref="E226" si="216">SUM(E227)</f>
        <v>0</v>
      </c>
      <c r="F226" s="312">
        <f>SUM(F227)</f>
        <v>0</v>
      </c>
      <c r="G226" s="231">
        <f t="shared" ref="G226:N226" si="217">SUM(G227)</f>
        <v>0</v>
      </c>
      <c r="H226" s="73">
        <f t="shared" si="217"/>
        <v>0</v>
      </c>
      <c r="I226" s="87">
        <f t="shared" si="217"/>
        <v>0</v>
      </c>
      <c r="J226" s="129">
        <f t="shared" si="217"/>
        <v>0</v>
      </c>
      <c r="K226" s="73">
        <f t="shared" si="217"/>
        <v>0</v>
      </c>
      <c r="L226" s="93">
        <f t="shared" si="217"/>
        <v>0</v>
      </c>
      <c r="M226" s="231">
        <f t="shared" si="217"/>
        <v>0</v>
      </c>
      <c r="N226" s="73">
        <f t="shared" si="217"/>
        <v>0</v>
      </c>
      <c r="O226" s="87">
        <f>SUM(O227)</f>
        <v>0</v>
      </c>
      <c r="P226" s="312"/>
      <c r="Q226" s="331"/>
    </row>
    <row r="227" spans="1:17" ht="24" hidden="1" x14ac:dyDescent="0.25">
      <c r="A227" s="30">
        <v>5269</v>
      </c>
      <c r="B227" s="41" t="s">
        <v>221</v>
      </c>
      <c r="C227" s="190">
        <f t="shared" si="166"/>
        <v>0</v>
      </c>
      <c r="D227" s="265"/>
      <c r="E227" s="155"/>
      <c r="F227" s="311">
        <f t="shared" ref="F227:F228" si="218">D227+E227</f>
        <v>0</v>
      </c>
      <c r="G227" s="230"/>
      <c r="H227" s="43"/>
      <c r="I227" s="155">
        <f t="shared" ref="I227:I228" si="219">G227+H227</f>
        <v>0</v>
      </c>
      <c r="J227" s="265"/>
      <c r="K227" s="43"/>
      <c r="L227" s="88">
        <f t="shared" ref="L227:L228" si="220">J227+K227</f>
        <v>0</v>
      </c>
      <c r="M227" s="230"/>
      <c r="N227" s="43"/>
      <c r="O227" s="155">
        <f t="shared" ref="O227:O228" si="221">M227+N227</f>
        <v>0</v>
      </c>
      <c r="P227" s="311"/>
      <c r="Q227" s="331"/>
    </row>
    <row r="228" spans="1:17" ht="24" hidden="1" x14ac:dyDescent="0.25">
      <c r="A228" s="70">
        <v>5270</v>
      </c>
      <c r="B228" s="55" t="s">
        <v>222</v>
      </c>
      <c r="C228" s="195">
        <f t="shared" si="166"/>
        <v>0</v>
      </c>
      <c r="D228" s="262"/>
      <c r="E228" s="156"/>
      <c r="F228" s="313">
        <f t="shared" si="218"/>
        <v>0</v>
      </c>
      <c r="G228" s="232"/>
      <c r="H228" s="74"/>
      <c r="I228" s="156">
        <f t="shared" si="219"/>
        <v>0</v>
      </c>
      <c r="J228" s="262"/>
      <c r="K228" s="74"/>
      <c r="L228" s="173">
        <f t="shared" si="220"/>
        <v>0</v>
      </c>
      <c r="M228" s="232"/>
      <c r="N228" s="74"/>
      <c r="O228" s="156">
        <f t="shared" si="221"/>
        <v>0</v>
      </c>
      <c r="P228" s="313"/>
      <c r="Q228" s="331"/>
    </row>
    <row r="229" spans="1:17" hidden="1" x14ac:dyDescent="0.25">
      <c r="A229" s="67">
        <v>6000</v>
      </c>
      <c r="B229" s="67" t="s">
        <v>223</v>
      </c>
      <c r="C229" s="200">
        <f t="shared" si="166"/>
        <v>0</v>
      </c>
      <c r="D229" s="134">
        <f>D230+D250+D258</f>
        <v>0</v>
      </c>
      <c r="E229" s="122">
        <f t="shared" ref="E229" si="222">E230+E250+E258</f>
        <v>0</v>
      </c>
      <c r="F229" s="307">
        <f>F230+F250+F258</f>
        <v>0</v>
      </c>
      <c r="G229" s="227">
        <f t="shared" ref="G229:N229" si="223">G230+G250+G258</f>
        <v>0</v>
      </c>
      <c r="H229" s="68">
        <f t="shared" si="223"/>
        <v>0</v>
      </c>
      <c r="I229" s="122">
        <f t="shared" si="223"/>
        <v>0</v>
      </c>
      <c r="J229" s="134">
        <f t="shared" si="223"/>
        <v>0</v>
      </c>
      <c r="K229" s="68">
        <f t="shared" si="223"/>
        <v>0</v>
      </c>
      <c r="L229" s="170">
        <f t="shared" si="223"/>
        <v>0</v>
      </c>
      <c r="M229" s="227">
        <f t="shared" si="223"/>
        <v>0</v>
      </c>
      <c r="N229" s="68">
        <f t="shared" si="223"/>
        <v>0</v>
      </c>
      <c r="O229" s="122">
        <f>O230+O250+O258</f>
        <v>0</v>
      </c>
      <c r="P229" s="307"/>
      <c r="Q229" s="331"/>
    </row>
    <row r="230" spans="1:17" ht="14.25" hidden="1" customHeight="1" x14ac:dyDescent="0.25">
      <c r="A230" s="49">
        <v>6200</v>
      </c>
      <c r="B230" s="78" t="s">
        <v>224</v>
      </c>
      <c r="C230" s="202">
        <f t="shared" si="166"/>
        <v>0</v>
      </c>
      <c r="D230" s="135">
        <f>SUM(D231,D232,D234,D237,D243,D244,D245)</f>
        <v>0</v>
      </c>
      <c r="E230" s="121">
        <f t="shared" ref="E230" si="224">SUM(E231,E232,E234,E237,E243,E244,E245)</f>
        <v>0</v>
      </c>
      <c r="F230" s="308">
        <f>SUM(F231,F232,F234,F237,F243,F244,F245)</f>
        <v>0</v>
      </c>
      <c r="G230" s="236">
        <f t="shared" ref="G230:N230" si="225">SUM(G231,G232,G234,G237,G243,G244,G245)</f>
        <v>0</v>
      </c>
      <c r="H230" s="81">
        <f t="shared" si="225"/>
        <v>0</v>
      </c>
      <c r="I230" s="121">
        <f t="shared" si="225"/>
        <v>0</v>
      </c>
      <c r="J230" s="135">
        <f t="shared" si="225"/>
        <v>0</v>
      </c>
      <c r="K230" s="81">
        <f t="shared" si="225"/>
        <v>0</v>
      </c>
      <c r="L230" s="171">
        <f t="shared" si="225"/>
        <v>0</v>
      </c>
      <c r="M230" s="236">
        <f t="shared" si="225"/>
        <v>0</v>
      </c>
      <c r="N230" s="81">
        <f t="shared" si="225"/>
        <v>0</v>
      </c>
      <c r="O230" s="121">
        <f>SUM(O231,O232,O234,O237,O243,O244,O245)</f>
        <v>0</v>
      </c>
      <c r="P230" s="308"/>
      <c r="Q230" s="331"/>
    </row>
    <row r="231" spans="1:17" ht="24" hidden="1" x14ac:dyDescent="0.25">
      <c r="A231" s="874">
        <v>6220</v>
      </c>
      <c r="B231" s="38" t="s">
        <v>225</v>
      </c>
      <c r="C231" s="189">
        <f t="shared" si="166"/>
        <v>0</v>
      </c>
      <c r="D231" s="264"/>
      <c r="E231" s="154"/>
      <c r="F231" s="310">
        <f>D231+E231</f>
        <v>0</v>
      </c>
      <c r="G231" s="220"/>
      <c r="H231" s="40"/>
      <c r="I231" s="154">
        <f>G231+H231</f>
        <v>0</v>
      </c>
      <c r="J231" s="264"/>
      <c r="K231" s="40"/>
      <c r="L231" s="89">
        <f>J231+K231</f>
        <v>0</v>
      </c>
      <c r="M231" s="220"/>
      <c r="N231" s="40"/>
      <c r="O231" s="154">
        <f>M231+N231</f>
        <v>0</v>
      </c>
      <c r="P231" s="310"/>
      <c r="Q231" s="331"/>
    </row>
    <row r="232" spans="1:17" hidden="1" x14ac:dyDescent="0.25">
      <c r="A232" s="72">
        <v>6230</v>
      </c>
      <c r="B232" s="41" t="s">
        <v>226</v>
      </c>
      <c r="C232" s="190">
        <f t="shared" si="166"/>
        <v>0</v>
      </c>
      <c r="D232" s="129">
        <f>SUM(D233)</f>
        <v>0</v>
      </c>
      <c r="E232" s="87">
        <f t="shared" ref="E232:O232" si="226">SUM(E233)</f>
        <v>0</v>
      </c>
      <c r="F232" s="312">
        <f t="shared" si="226"/>
        <v>0</v>
      </c>
      <c r="G232" s="231">
        <f t="shared" si="226"/>
        <v>0</v>
      </c>
      <c r="H232" s="73">
        <f t="shared" si="226"/>
        <v>0</v>
      </c>
      <c r="I232" s="87">
        <f t="shared" si="226"/>
        <v>0</v>
      </c>
      <c r="J232" s="129">
        <f t="shared" si="226"/>
        <v>0</v>
      </c>
      <c r="K232" s="73">
        <f t="shared" si="226"/>
        <v>0</v>
      </c>
      <c r="L232" s="93">
        <f t="shared" si="226"/>
        <v>0</v>
      </c>
      <c r="M232" s="231">
        <f t="shared" si="226"/>
        <v>0</v>
      </c>
      <c r="N232" s="73">
        <f t="shared" si="226"/>
        <v>0</v>
      </c>
      <c r="O232" s="87">
        <f t="shared" si="226"/>
        <v>0</v>
      </c>
      <c r="P232" s="312"/>
      <c r="Q232" s="331"/>
    </row>
    <row r="233" spans="1:17" ht="24" hidden="1" x14ac:dyDescent="0.25">
      <c r="A233" s="30">
        <v>6239</v>
      </c>
      <c r="B233" s="38" t="s">
        <v>227</v>
      </c>
      <c r="C233" s="190">
        <f t="shared" si="166"/>
        <v>0</v>
      </c>
      <c r="D233" s="264"/>
      <c r="E233" s="154"/>
      <c r="F233" s="310">
        <f>D233+E233</f>
        <v>0</v>
      </c>
      <c r="G233" s="220"/>
      <c r="H233" s="40"/>
      <c r="I233" s="154">
        <f>G233+H233</f>
        <v>0</v>
      </c>
      <c r="J233" s="264"/>
      <c r="K233" s="40"/>
      <c r="L233" s="89">
        <f>J233+K233</f>
        <v>0</v>
      </c>
      <c r="M233" s="220"/>
      <c r="N233" s="40"/>
      <c r="O233" s="154">
        <f>M233+N233</f>
        <v>0</v>
      </c>
      <c r="P233" s="310"/>
      <c r="Q233" s="331"/>
    </row>
    <row r="234" spans="1:17" ht="24" hidden="1" x14ac:dyDescent="0.25">
      <c r="A234" s="72">
        <v>6240</v>
      </c>
      <c r="B234" s="41" t="s">
        <v>228</v>
      </c>
      <c r="C234" s="190">
        <f t="shared" si="166"/>
        <v>0</v>
      </c>
      <c r="D234" s="129">
        <f>SUM(D235:D236)</f>
        <v>0</v>
      </c>
      <c r="E234" s="87">
        <f t="shared" ref="E234" si="227">SUM(E235:E236)</f>
        <v>0</v>
      </c>
      <c r="F234" s="312">
        <f>SUM(F235:F236)</f>
        <v>0</v>
      </c>
      <c r="G234" s="231">
        <f t="shared" ref="G234:N234" si="228">SUM(G235:G236)</f>
        <v>0</v>
      </c>
      <c r="H234" s="73">
        <f t="shared" si="228"/>
        <v>0</v>
      </c>
      <c r="I234" s="87">
        <f t="shared" si="228"/>
        <v>0</v>
      </c>
      <c r="J234" s="129">
        <f t="shared" si="228"/>
        <v>0</v>
      </c>
      <c r="K234" s="73">
        <f t="shared" si="228"/>
        <v>0</v>
      </c>
      <c r="L234" s="93">
        <f t="shared" si="228"/>
        <v>0</v>
      </c>
      <c r="M234" s="231">
        <f t="shared" si="228"/>
        <v>0</v>
      </c>
      <c r="N234" s="73">
        <f t="shared" si="228"/>
        <v>0</v>
      </c>
      <c r="O234" s="87">
        <f>SUM(O235:O236)</f>
        <v>0</v>
      </c>
      <c r="P234" s="312"/>
      <c r="Q234" s="331"/>
    </row>
    <row r="235" spans="1:17" hidden="1" x14ac:dyDescent="0.25">
      <c r="A235" s="30">
        <v>6241</v>
      </c>
      <c r="B235" s="41" t="s">
        <v>229</v>
      </c>
      <c r="C235" s="190">
        <f t="shared" si="166"/>
        <v>0</v>
      </c>
      <c r="D235" s="265"/>
      <c r="E235" s="155"/>
      <c r="F235" s="311">
        <f t="shared" ref="F235:F236" si="229">D235+E235</f>
        <v>0</v>
      </c>
      <c r="G235" s="230"/>
      <c r="H235" s="43"/>
      <c r="I235" s="155">
        <f t="shared" ref="I235:I236" si="230">G235+H235</f>
        <v>0</v>
      </c>
      <c r="J235" s="265"/>
      <c r="K235" s="43"/>
      <c r="L235" s="88">
        <f t="shared" ref="L235:L236" si="231">J235+K235</f>
        <v>0</v>
      </c>
      <c r="M235" s="230"/>
      <c r="N235" s="43"/>
      <c r="O235" s="155">
        <f t="shared" ref="O235:O236" si="232">M235+N235</f>
        <v>0</v>
      </c>
      <c r="P235" s="311"/>
      <c r="Q235" s="331"/>
    </row>
    <row r="236" spans="1:17" hidden="1" x14ac:dyDescent="0.25">
      <c r="A236" s="30">
        <v>6242</v>
      </c>
      <c r="B236" s="41" t="s">
        <v>230</v>
      </c>
      <c r="C236" s="190">
        <f t="shared" si="166"/>
        <v>0</v>
      </c>
      <c r="D236" s="265"/>
      <c r="E236" s="155"/>
      <c r="F236" s="311">
        <f t="shared" si="229"/>
        <v>0</v>
      </c>
      <c r="G236" s="230"/>
      <c r="H236" s="43"/>
      <c r="I236" s="155">
        <f t="shared" si="230"/>
        <v>0</v>
      </c>
      <c r="J236" s="265"/>
      <c r="K236" s="43"/>
      <c r="L236" s="88">
        <f t="shared" si="231"/>
        <v>0</v>
      </c>
      <c r="M236" s="230"/>
      <c r="N236" s="43"/>
      <c r="O236" s="155">
        <f t="shared" si="232"/>
        <v>0</v>
      </c>
      <c r="P236" s="311"/>
      <c r="Q236" s="331"/>
    </row>
    <row r="237" spans="1:17" ht="25.5" hidden="1" customHeight="1" x14ac:dyDescent="0.25">
      <c r="A237" s="72">
        <v>6250</v>
      </c>
      <c r="B237" s="41" t="s">
        <v>231</v>
      </c>
      <c r="C237" s="190">
        <f t="shared" si="166"/>
        <v>0</v>
      </c>
      <c r="D237" s="129">
        <f>SUM(D238:D242)</f>
        <v>0</v>
      </c>
      <c r="E237" s="87">
        <f t="shared" ref="E237" si="233">SUM(E238:E242)</f>
        <v>0</v>
      </c>
      <c r="F237" s="312">
        <f>SUM(F238:F242)</f>
        <v>0</v>
      </c>
      <c r="G237" s="231">
        <f t="shared" ref="G237:N237" si="234">SUM(G238:G242)</f>
        <v>0</v>
      </c>
      <c r="H237" s="73">
        <f t="shared" si="234"/>
        <v>0</v>
      </c>
      <c r="I237" s="87">
        <f t="shared" si="234"/>
        <v>0</v>
      </c>
      <c r="J237" s="129">
        <f t="shared" si="234"/>
        <v>0</v>
      </c>
      <c r="K237" s="73">
        <f t="shared" si="234"/>
        <v>0</v>
      </c>
      <c r="L237" s="93">
        <f t="shared" si="234"/>
        <v>0</v>
      </c>
      <c r="M237" s="231">
        <f t="shared" si="234"/>
        <v>0</v>
      </c>
      <c r="N237" s="73">
        <f t="shared" si="234"/>
        <v>0</v>
      </c>
      <c r="O237" s="87">
        <f>SUM(O238:O242)</f>
        <v>0</v>
      </c>
      <c r="P237" s="312"/>
      <c r="Q237" s="331"/>
    </row>
    <row r="238" spans="1:17" ht="14.25" hidden="1" customHeight="1" x14ac:dyDescent="0.25">
      <c r="A238" s="30">
        <v>6252</v>
      </c>
      <c r="B238" s="41" t="s">
        <v>232</v>
      </c>
      <c r="C238" s="190">
        <f t="shared" si="166"/>
        <v>0</v>
      </c>
      <c r="D238" s="265"/>
      <c r="E238" s="155"/>
      <c r="F238" s="311">
        <f t="shared" ref="F238:F244" si="235">D238+E238</f>
        <v>0</v>
      </c>
      <c r="G238" s="230"/>
      <c r="H238" s="43"/>
      <c r="I238" s="155">
        <f t="shared" ref="I238:I244" si="236">G238+H238</f>
        <v>0</v>
      </c>
      <c r="J238" s="265"/>
      <c r="K238" s="43"/>
      <c r="L238" s="88">
        <f t="shared" ref="L238:L244" si="237">J238+K238</f>
        <v>0</v>
      </c>
      <c r="M238" s="230"/>
      <c r="N238" s="43"/>
      <c r="O238" s="155">
        <f t="shared" ref="O238:O244" si="238">M238+N238</f>
        <v>0</v>
      </c>
      <c r="P238" s="311"/>
      <c r="Q238" s="331"/>
    </row>
    <row r="239" spans="1:17" ht="14.25" hidden="1" customHeight="1" x14ac:dyDescent="0.25">
      <c r="A239" s="30">
        <v>6253</v>
      </c>
      <c r="B239" s="41" t="s">
        <v>233</v>
      </c>
      <c r="C239" s="190">
        <f t="shared" si="166"/>
        <v>0</v>
      </c>
      <c r="D239" s="265"/>
      <c r="E239" s="155"/>
      <c r="F239" s="311">
        <f t="shared" si="235"/>
        <v>0</v>
      </c>
      <c r="G239" s="230"/>
      <c r="H239" s="43"/>
      <c r="I239" s="155">
        <f t="shared" si="236"/>
        <v>0</v>
      </c>
      <c r="J239" s="265"/>
      <c r="K239" s="43"/>
      <c r="L239" s="88">
        <f t="shared" si="237"/>
        <v>0</v>
      </c>
      <c r="M239" s="230"/>
      <c r="N239" s="43"/>
      <c r="O239" s="155">
        <f t="shared" si="238"/>
        <v>0</v>
      </c>
      <c r="P239" s="311"/>
      <c r="Q239" s="331"/>
    </row>
    <row r="240" spans="1:17" ht="24" hidden="1" x14ac:dyDescent="0.25">
      <c r="A240" s="30">
        <v>6254</v>
      </c>
      <c r="B240" s="41" t="s">
        <v>234</v>
      </c>
      <c r="C240" s="190">
        <f t="shared" si="166"/>
        <v>0</v>
      </c>
      <c r="D240" s="265"/>
      <c r="E240" s="155"/>
      <c r="F240" s="311">
        <f t="shared" si="235"/>
        <v>0</v>
      </c>
      <c r="G240" s="230"/>
      <c r="H240" s="43"/>
      <c r="I240" s="155">
        <f t="shared" si="236"/>
        <v>0</v>
      </c>
      <c r="J240" s="265"/>
      <c r="K240" s="43"/>
      <c r="L240" s="88">
        <f t="shared" si="237"/>
        <v>0</v>
      </c>
      <c r="M240" s="230"/>
      <c r="N240" s="43"/>
      <c r="O240" s="155">
        <f t="shared" si="238"/>
        <v>0</v>
      </c>
      <c r="P240" s="311"/>
      <c r="Q240" s="331"/>
    </row>
    <row r="241" spans="1:17" ht="24" hidden="1" x14ac:dyDescent="0.25">
      <c r="A241" s="30">
        <v>6255</v>
      </c>
      <c r="B241" s="41" t="s">
        <v>235</v>
      </c>
      <c r="C241" s="190">
        <f t="shared" ref="C241:C295" si="239">SUM(F241,I241,L241,O241)</f>
        <v>0</v>
      </c>
      <c r="D241" s="265"/>
      <c r="E241" s="155"/>
      <c r="F241" s="311">
        <f t="shared" si="235"/>
        <v>0</v>
      </c>
      <c r="G241" s="230"/>
      <c r="H241" s="43"/>
      <c r="I241" s="155">
        <f t="shared" si="236"/>
        <v>0</v>
      </c>
      <c r="J241" s="265"/>
      <c r="K241" s="43"/>
      <c r="L241" s="88">
        <f t="shared" si="237"/>
        <v>0</v>
      </c>
      <c r="M241" s="230"/>
      <c r="N241" s="43"/>
      <c r="O241" s="155">
        <f t="shared" si="238"/>
        <v>0</v>
      </c>
      <c r="P241" s="311"/>
      <c r="Q241" s="331"/>
    </row>
    <row r="242" spans="1:17" hidden="1" x14ac:dyDescent="0.25">
      <c r="A242" s="30">
        <v>6259</v>
      </c>
      <c r="B242" s="41" t="s">
        <v>236</v>
      </c>
      <c r="C242" s="190">
        <f t="shared" si="239"/>
        <v>0</v>
      </c>
      <c r="D242" s="265"/>
      <c r="E242" s="155"/>
      <c r="F242" s="311">
        <f t="shared" si="235"/>
        <v>0</v>
      </c>
      <c r="G242" s="230"/>
      <c r="H242" s="43"/>
      <c r="I242" s="155">
        <f t="shared" si="236"/>
        <v>0</v>
      </c>
      <c r="J242" s="265"/>
      <c r="K242" s="43"/>
      <c r="L242" s="88">
        <f t="shared" si="237"/>
        <v>0</v>
      </c>
      <c r="M242" s="230"/>
      <c r="N242" s="43"/>
      <c r="O242" s="155">
        <f t="shared" si="238"/>
        <v>0</v>
      </c>
      <c r="P242" s="311"/>
      <c r="Q242" s="331"/>
    </row>
    <row r="243" spans="1:17" ht="24" hidden="1" x14ac:dyDescent="0.25">
      <c r="A243" s="72">
        <v>6260</v>
      </c>
      <c r="B243" s="41" t="s">
        <v>237</v>
      </c>
      <c r="C243" s="190">
        <f t="shared" si="239"/>
        <v>0</v>
      </c>
      <c r="D243" s="265"/>
      <c r="E243" s="155"/>
      <c r="F243" s="311">
        <f t="shared" si="235"/>
        <v>0</v>
      </c>
      <c r="G243" s="230"/>
      <c r="H243" s="43"/>
      <c r="I243" s="155">
        <f t="shared" si="236"/>
        <v>0</v>
      </c>
      <c r="J243" s="265"/>
      <c r="K243" s="43"/>
      <c r="L243" s="88">
        <f t="shared" si="237"/>
        <v>0</v>
      </c>
      <c r="M243" s="230"/>
      <c r="N243" s="43"/>
      <c r="O243" s="155">
        <f t="shared" si="238"/>
        <v>0</v>
      </c>
      <c r="P243" s="311"/>
      <c r="Q243" s="331"/>
    </row>
    <row r="244" spans="1:17" hidden="1" x14ac:dyDescent="0.25">
      <c r="A244" s="72">
        <v>6270</v>
      </c>
      <c r="B244" s="41" t="s">
        <v>238</v>
      </c>
      <c r="C244" s="190">
        <f t="shared" si="239"/>
        <v>0</v>
      </c>
      <c r="D244" s="265"/>
      <c r="E244" s="155"/>
      <c r="F244" s="311">
        <f t="shared" si="235"/>
        <v>0</v>
      </c>
      <c r="G244" s="230"/>
      <c r="H244" s="43"/>
      <c r="I244" s="155">
        <f t="shared" si="236"/>
        <v>0</v>
      </c>
      <c r="J244" s="265"/>
      <c r="K244" s="43"/>
      <c r="L244" s="88">
        <f t="shared" si="237"/>
        <v>0</v>
      </c>
      <c r="M244" s="230"/>
      <c r="N244" s="43"/>
      <c r="O244" s="155">
        <f t="shared" si="238"/>
        <v>0</v>
      </c>
      <c r="P244" s="311"/>
      <c r="Q244" s="331"/>
    </row>
    <row r="245" spans="1:17" ht="24" hidden="1" x14ac:dyDescent="0.25">
      <c r="A245" s="874">
        <v>6290</v>
      </c>
      <c r="B245" s="38" t="s">
        <v>239</v>
      </c>
      <c r="C245" s="201">
        <f t="shared" si="239"/>
        <v>0</v>
      </c>
      <c r="D245" s="128">
        <f>SUM(D246:D249)</f>
        <v>0</v>
      </c>
      <c r="E245" s="86">
        <f t="shared" ref="E245" si="240">SUM(E246:E249)</f>
        <v>0</v>
      </c>
      <c r="F245" s="315">
        <f>SUM(F246:F249)</f>
        <v>0</v>
      </c>
      <c r="G245" s="233">
        <f t="shared" ref="G245:O245" si="241">SUM(G246:G249)</f>
        <v>0</v>
      </c>
      <c r="H245" s="75">
        <f t="shared" si="241"/>
        <v>0</v>
      </c>
      <c r="I245" s="86">
        <f t="shared" si="241"/>
        <v>0</v>
      </c>
      <c r="J245" s="128">
        <f t="shared" si="241"/>
        <v>0</v>
      </c>
      <c r="K245" s="75">
        <f t="shared" si="241"/>
        <v>0</v>
      </c>
      <c r="L245" s="175">
        <f t="shared" si="241"/>
        <v>0</v>
      </c>
      <c r="M245" s="233">
        <f t="shared" si="241"/>
        <v>0</v>
      </c>
      <c r="N245" s="75">
        <f t="shared" si="241"/>
        <v>0</v>
      </c>
      <c r="O245" s="86">
        <f t="shared" si="241"/>
        <v>0</v>
      </c>
      <c r="P245" s="319"/>
      <c r="Q245" s="331"/>
    </row>
    <row r="246" spans="1:17" hidden="1" x14ac:dyDescent="0.25">
      <c r="A246" s="30">
        <v>6291</v>
      </c>
      <c r="B246" s="41" t="s">
        <v>240</v>
      </c>
      <c r="C246" s="190">
        <f t="shared" si="239"/>
        <v>0</v>
      </c>
      <c r="D246" s="265"/>
      <c r="E246" s="155"/>
      <c r="F246" s="311">
        <f t="shared" ref="F246:F249" si="242">D246+E246</f>
        <v>0</v>
      </c>
      <c r="G246" s="230"/>
      <c r="H246" s="43"/>
      <c r="I246" s="155">
        <f t="shared" ref="I246:I249" si="243">G246+H246</f>
        <v>0</v>
      </c>
      <c r="J246" s="265"/>
      <c r="K246" s="43"/>
      <c r="L246" s="88">
        <f t="shared" ref="L246:L249" si="244">J246+K246</f>
        <v>0</v>
      </c>
      <c r="M246" s="230"/>
      <c r="N246" s="43"/>
      <c r="O246" s="155">
        <f t="shared" ref="O246:O249" si="245">M246+N246</f>
        <v>0</v>
      </c>
      <c r="P246" s="311"/>
      <c r="Q246" s="331"/>
    </row>
    <row r="247" spans="1:17" hidden="1" x14ac:dyDescent="0.25">
      <c r="A247" s="30">
        <v>6292</v>
      </c>
      <c r="B247" s="41" t="s">
        <v>241</v>
      </c>
      <c r="C247" s="190">
        <f t="shared" si="239"/>
        <v>0</v>
      </c>
      <c r="D247" s="265"/>
      <c r="E247" s="155"/>
      <c r="F247" s="311">
        <f t="shared" si="242"/>
        <v>0</v>
      </c>
      <c r="G247" s="230"/>
      <c r="H247" s="43"/>
      <c r="I247" s="155">
        <f t="shared" si="243"/>
        <v>0</v>
      </c>
      <c r="J247" s="265"/>
      <c r="K247" s="43"/>
      <c r="L247" s="88">
        <f t="shared" si="244"/>
        <v>0</v>
      </c>
      <c r="M247" s="230"/>
      <c r="N247" s="43"/>
      <c r="O247" s="155">
        <f t="shared" si="245"/>
        <v>0</v>
      </c>
      <c r="P247" s="311"/>
      <c r="Q247" s="331"/>
    </row>
    <row r="248" spans="1:17" ht="72" hidden="1" x14ac:dyDescent="0.25">
      <c r="A248" s="30">
        <v>6296</v>
      </c>
      <c r="B248" s="41" t="s">
        <v>242</v>
      </c>
      <c r="C248" s="190">
        <f t="shared" si="239"/>
        <v>0</v>
      </c>
      <c r="D248" s="265"/>
      <c r="E248" s="155"/>
      <c r="F248" s="311">
        <f t="shared" si="242"/>
        <v>0</v>
      </c>
      <c r="G248" s="230"/>
      <c r="H248" s="43"/>
      <c r="I248" s="155">
        <f t="shared" si="243"/>
        <v>0</v>
      </c>
      <c r="J248" s="265"/>
      <c r="K248" s="43"/>
      <c r="L248" s="88">
        <f t="shared" si="244"/>
        <v>0</v>
      </c>
      <c r="M248" s="230"/>
      <c r="N248" s="43"/>
      <c r="O248" s="155">
        <f t="shared" si="245"/>
        <v>0</v>
      </c>
      <c r="P248" s="311"/>
      <c r="Q248" s="331"/>
    </row>
    <row r="249" spans="1:17" ht="39.75" hidden="1" customHeight="1" x14ac:dyDescent="0.25">
      <c r="A249" s="30">
        <v>6299</v>
      </c>
      <c r="B249" s="41" t="s">
        <v>243</v>
      </c>
      <c r="C249" s="190">
        <f t="shared" si="239"/>
        <v>0</v>
      </c>
      <c r="D249" s="265"/>
      <c r="E249" s="155"/>
      <c r="F249" s="311">
        <f t="shared" si="242"/>
        <v>0</v>
      </c>
      <c r="G249" s="230"/>
      <c r="H249" s="43"/>
      <c r="I249" s="155">
        <f t="shared" si="243"/>
        <v>0</v>
      </c>
      <c r="J249" s="265"/>
      <c r="K249" s="43"/>
      <c r="L249" s="88">
        <f t="shared" si="244"/>
        <v>0</v>
      </c>
      <c r="M249" s="230"/>
      <c r="N249" s="43"/>
      <c r="O249" s="155">
        <f t="shared" si="245"/>
        <v>0</v>
      </c>
      <c r="P249" s="311"/>
      <c r="Q249" s="331"/>
    </row>
    <row r="250" spans="1:17" hidden="1" x14ac:dyDescent="0.25">
      <c r="A250" s="34">
        <v>6300</v>
      </c>
      <c r="B250" s="69" t="s">
        <v>244</v>
      </c>
      <c r="C250" s="188">
        <f t="shared" si="239"/>
        <v>0</v>
      </c>
      <c r="D250" s="127">
        <f>SUM(D251,D256,D257)</f>
        <v>0</v>
      </c>
      <c r="E250" s="120">
        <f t="shared" ref="E250" si="246">SUM(E251,E256,E257)</f>
        <v>0</v>
      </c>
      <c r="F250" s="314">
        <f>SUM(F251,F256,F257)</f>
        <v>0</v>
      </c>
      <c r="G250" s="228">
        <f t="shared" ref="G250:O250" si="247">SUM(G251,G256,G257)</f>
        <v>0</v>
      </c>
      <c r="H250" s="36">
        <f t="shared" si="247"/>
        <v>0</v>
      </c>
      <c r="I250" s="120">
        <f t="shared" si="247"/>
        <v>0</v>
      </c>
      <c r="J250" s="127">
        <f t="shared" si="247"/>
        <v>0</v>
      </c>
      <c r="K250" s="36">
        <f t="shared" si="247"/>
        <v>0</v>
      </c>
      <c r="L250" s="174">
        <f t="shared" si="247"/>
        <v>0</v>
      </c>
      <c r="M250" s="228">
        <f t="shared" si="247"/>
        <v>0</v>
      </c>
      <c r="N250" s="36">
        <f t="shared" si="247"/>
        <v>0</v>
      </c>
      <c r="O250" s="120">
        <f t="shared" si="247"/>
        <v>0</v>
      </c>
      <c r="P250" s="316"/>
      <c r="Q250" s="331"/>
    </row>
    <row r="251" spans="1:17" ht="24" hidden="1" x14ac:dyDescent="0.25">
      <c r="A251" s="874">
        <v>6320</v>
      </c>
      <c r="B251" s="38" t="s">
        <v>245</v>
      </c>
      <c r="C251" s="201">
        <f t="shared" si="239"/>
        <v>0</v>
      </c>
      <c r="D251" s="128">
        <f>SUM(D252:D255)</f>
        <v>0</v>
      </c>
      <c r="E251" s="86">
        <f t="shared" ref="E251" si="248">SUM(E252:E255)</f>
        <v>0</v>
      </c>
      <c r="F251" s="315">
        <f>SUM(F252:F255)</f>
        <v>0</v>
      </c>
      <c r="G251" s="233">
        <f t="shared" ref="G251:O251" si="249">SUM(G252:G255)</f>
        <v>0</v>
      </c>
      <c r="H251" s="75">
        <f t="shared" si="249"/>
        <v>0</v>
      </c>
      <c r="I251" s="86">
        <f t="shared" si="249"/>
        <v>0</v>
      </c>
      <c r="J251" s="128">
        <f t="shared" si="249"/>
        <v>0</v>
      </c>
      <c r="K251" s="75">
        <f t="shared" si="249"/>
        <v>0</v>
      </c>
      <c r="L251" s="175">
        <f t="shared" si="249"/>
        <v>0</v>
      </c>
      <c r="M251" s="233">
        <f t="shared" si="249"/>
        <v>0</v>
      </c>
      <c r="N251" s="75">
        <f t="shared" si="249"/>
        <v>0</v>
      </c>
      <c r="O251" s="86">
        <f t="shared" si="249"/>
        <v>0</v>
      </c>
      <c r="P251" s="315"/>
      <c r="Q251" s="331"/>
    </row>
    <row r="252" spans="1:17" hidden="1" x14ac:dyDescent="0.25">
      <c r="A252" s="30">
        <v>6322</v>
      </c>
      <c r="B252" s="41" t="s">
        <v>246</v>
      </c>
      <c r="C252" s="190">
        <f t="shared" si="239"/>
        <v>0</v>
      </c>
      <c r="D252" s="265"/>
      <c r="E252" s="155"/>
      <c r="F252" s="311">
        <f t="shared" ref="F252:F257" si="250">D252+E252</f>
        <v>0</v>
      </c>
      <c r="G252" s="230"/>
      <c r="H252" s="43"/>
      <c r="I252" s="155">
        <f t="shared" ref="I252:I257" si="251">G252+H252</f>
        <v>0</v>
      </c>
      <c r="J252" s="265"/>
      <c r="K252" s="43"/>
      <c r="L252" s="88">
        <f t="shared" ref="L252:L257" si="252">J252+K252</f>
        <v>0</v>
      </c>
      <c r="M252" s="230"/>
      <c r="N252" s="43"/>
      <c r="O252" s="155">
        <f t="shared" ref="O252:O257" si="253">M252+N252</f>
        <v>0</v>
      </c>
      <c r="P252" s="311"/>
      <c r="Q252" s="331"/>
    </row>
    <row r="253" spans="1:17" ht="24" hidden="1" x14ac:dyDescent="0.25">
      <c r="A253" s="30">
        <v>6323</v>
      </c>
      <c r="B253" s="41" t="s">
        <v>247</v>
      </c>
      <c r="C253" s="190">
        <f t="shared" si="239"/>
        <v>0</v>
      </c>
      <c r="D253" s="265"/>
      <c r="E253" s="155"/>
      <c r="F253" s="311">
        <f t="shared" si="250"/>
        <v>0</v>
      </c>
      <c r="G253" s="230"/>
      <c r="H253" s="43"/>
      <c r="I253" s="155">
        <f t="shared" si="251"/>
        <v>0</v>
      </c>
      <c r="J253" s="265"/>
      <c r="K253" s="43"/>
      <c r="L253" s="88">
        <f t="shared" si="252"/>
        <v>0</v>
      </c>
      <c r="M253" s="230"/>
      <c r="N253" s="43"/>
      <c r="O253" s="155">
        <f t="shared" si="253"/>
        <v>0</v>
      </c>
      <c r="P253" s="311"/>
      <c r="Q253" s="331"/>
    </row>
    <row r="254" spans="1:17" ht="24" hidden="1" x14ac:dyDescent="0.25">
      <c r="A254" s="30">
        <v>6324</v>
      </c>
      <c r="B254" s="41" t="s">
        <v>301</v>
      </c>
      <c r="C254" s="190">
        <f t="shared" si="239"/>
        <v>0</v>
      </c>
      <c r="D254" s="265"/>
      <c r="E254" s="155"/>
      <c r="F254" s="311">
        <f t="shared" si="250"/>
        <v>0</v>
      </c>
      <c r="G254" s="230"/>
      <c r="H254" s="43"/>
      <c r="I254" s="155">
        <f t="shared" si="251"/>
        <v>0</v>
      </c>
      <c r="J254" s="265"/>
      <c r="K254" s="43"/>
      <c r="L254" s="88">
        <f t="shared" si="252"/>
        <v>0</v>
      </c>
      <c r="M254" s="230"/>
      <c r="N254" s="43"/>
      <c r="O254" s="155">
        <f t="shared" si="253"/>
        <v>0</v>
      </c>
      <c r="P254" s="311"/>
      <c r="Q254" s="331"/>
    </row>
    <row r="255" spans="1:17" hidden="1" x14ac:dyDescent="0.25">
      <c r="A255" s="27">
        <v>6329</v>
      </c>
      <c r="B255" s="38" t="s">
        <v>302</v>
      </c>
      <c r="C255" s="189">
        <f t="shared" si="239"/>
        <v>0</v>
      </c>
      <c r="D255" s="264"/>
      <c r="E255" s="154"/>
      <c r="F255" s="310">
        <f t="shared" si="250"/>
        <v>0</v>
      </c>
      <c r="G255" s="220"/>
      <c r="H255" s="40"/>
      <c r="I255" s="154">
        <f t="shared" si="251"/>
        <v>0</v>
      </c>
      <c r="J255" s="264"/>
      <c r="K255" s="40"/>
      <c r="L255" s="89">
        <f t="shared" si="252"/>
        <v>0</v>
      </c>
      <c r="M255" s="220"/>
      <c r="N255" s="40"/>
      <c r="O255" s="154">
        <f t="shared" si="253"/>
        <v>0</v>
      </c>
      <c r="P255" s="310"/>
      <c r="Q255" s="331"/>
    </row>
    <row r="256" spans="1:17" ht="24" hidden="1" x14ac:dyDescent="0.25">
      <c r="A256" s="90">
        <v>6330</v>
      </c>
      <c r="B256" s="91" t="s">
        <v>248</v>
      </c>
      <c r="C256" s="201">
        <f t="shared" si="239"/>
        <v>0</v>
      </c>
      <c r="D256" s="266"/>
      <c r="E256" s="160"/>
      <c r="F256" s="320">
        <f t="shared" si="250"/>
        <v>0</v>
      </c>
      <c r="G256" s="235"/>
      <c r="H256" s="80"/>
      <c r="I256" s="160">
        <f t="shared" si="251"/>
        <v>0</v>
      </c>
      <c r="J256" s="266"/>
      <c r="K256" s="80"/>
      <c r="L256" s="178">
        <f t="shared" si="252"/>
        <v>0</v>
      </c>
      <c r="M256" s="235"/>
      <c r="N256" s="80"/>
      <c r="O256" s="160">
        <f t="shared" si="253"/>
        <v>0</v>
      </c>
      <c r="P256" s="320"/>
      <c r="Q256" s="331"/>
    </row>
    <row r="257" spans="1:17" hidden="1" x14ac:dyDescent="0.25">
      <c r="A257" s="72">
        <v>6360</v>
      </c>
      <c r="B257" s="41" t="s">
        <v>249</v>
      </c>
      <c r="C257" s="190">
        <f t="shared" si="239"/>
        <v>0</v>
      </c>
      <c r="D257" s="265"/>
      <c r="E257" s="155"/>
      <c r="F257" s="311">
        <f t="shared" si="250"/>
        <v>0</v>
      </c>
      <c r="G257" s="230"/>
      <c r="H257" s="43"/>
      <c r="I257" s="155">
        <f t="shared" si="251"/>
        <v>0</v>
      </c>
      <c r="J257" s="265"/>
      <c r="K257" s="43"/>
      <c r="L257" s="88">
        <f t="shared" si="252"/>
        <v>0</v>
      </c>
      <c r="M257" s="230"/>
      <c r="N257" s="43"/>
      <c r="O257" s="155">
        <f t="shared" si="253"/>
        <v>0</v>
      </c>
      <c r="P257" s="311"/>
      <c r="Q257" s="331"/>
    </row>
    <row r="258" spans="1:17" ht="36" hidden="1" x14ac:dyDescent="0.25">
      <c r="A258" s="34">
        <v>6400</v>
      </c>
      <c r="B258" s="69" t="s">
        <v>250</v>
      </c>
      <c r="C258" s="188">
        <f t="shared" si="239"/>
        <v>0</v>
      </c>
      <c r="D258" s="127">
        <f>SUM(D259,D263)</f>
        <v>0</v>
      </c>
      <c r="E258" s="120">
        <f t="shared" ref="E258" si="254">SUM(E259,E263)</f>
        <v>0</v>
      </c>
      <c r="F258" s="314">
        <f>SUM(F259,F263)</f>
        <v>0</v>
      </c>
      <c r="G258" s="228">
        <f t="shared" ref="G258:O258" si="255">SUM(G259,G263)</f>
        <v>0</v>
      </c>
      <c r="H258" s="36">
        <f t="shared" si="255"/>
        <v>0</v>
      </c>
      <c r="I258" s="120">
        <f t="shared" si="255"/>
        <v>0</v>
      </c>
      <c r="J258" s="127">
        <f t="shared" si="255"/>
        <v>0</v>
      </c>
      <c r="K258" s="36">
        <f t="shared" si="255"/>
        <v>0</v>
      </c>
      <c r="L258" s="174">
        <f t="shared" si="255"/>
        <v>0</v>
      </c>
      <c r="M258" s="228">
        <f t="shared" si="255"/>
        <v>0</v>
      </c>
      <c r="N258" s="36">
        <f t="shared" si="255"/>
        <v>0</v>
      </c>
      <c r="O258" s="120">
        <f t="shared" si="255"/>
        <v>0</v>
      </c>
      <c r="P258" s="316"/>
      <c r="Q258" s="331"/>
    </row>
    <row r="259" spans="1:17" ht="24" hidden="1" x14ac:dyDescent="0.25">
      <c r="A259" s="874">
        <v>6410</v>
      </c>
      <c r="B259" s="38" t="s">
        <v>251</v>
      </c>
      <c r="C259" s="189">
        <f t="shared" si="239"/>
        <v>0</v>
      </c>
      <c r="D259" s="128">
        <f>SUM(D260:D262)</f>
        <v>0</v>
      </c>
      <c r="E259" s="86">
        <f t="shared" ref="E259" si="256">SUM(E260:E262)</f>
        <v>0</v>
      </c>
      <c r="F259" s="315">
        <f>SUM(F260:F262)</f>
        <v>0</v>
      </c>
      <c r="G259" s="233">
        <f t="shared" ref="G259:O259" si="257">SUM(G260:G262)</f>
        <v>0</v>
      </c>
      <c r="H259" s="75">
        <f t="shared" si="257"/>
        <v>0</v>
      </c>
      <c r="I259" s="86">
        <f t="shared" si="257"/>
        <v>0</v>
      </c>
      <c r="J259" s="128">
        <f t="shared" si="257"/>
        <v>0</v>
      </c>
      <c r="K259" s="75">
        <f t="shared" si="257"/>
        <v>0</v>
      </c>
      <c r="L259" s="175">
        <f t="shared" si="257"/>
        <v>0</v>
      </c>
      <c r="M259" s="233">
        <f t="shared" si="257"/>
        <v>0</v>
      </c>
      <c r="N259" s="75">
        <f t="shared" si="257"/>
        <v>0</v>
      </c>
      <c r="O259" s="158">
        <f t="shared" si="257"/>
        <v>0</v>
      </c>
      <c r="P259" s="318"/>
      <c r="Q259" s="331"/>
    </row>
    <row r="260" spans="1:17" hidden="1" x14ac:dyDescent="0.25">
      <c r="A260" s="30">
        <v>6411</v>
      </c>
      <c r="B260" s="92" t="s">
        <v>252</v>
      </c>
      <c r="C260" s="190">
        <f t="shared" si="239"/>
        <v>0</v>
      </c>
      <c r="D260" s="265"/>
      <c r="E260" s="155"/>
      <c r="F260" s="311">
        <f t="shared" ref="F260:F262" si="258">D260+E260</f>
        <v>0</v>
      </c>
      <c r="G260" s="230"/>
      <c r="H260" s="43"/>
      <c r="I260" s="155">
        <f t="shared" ref="I260:I262" si="259">G260+H260</f>
        <v>0</v>
      </c>
      <c r="J260" s="265"/>
      <c r="K260" s="43"/>
      <c r="L260" s="88">
        <f t="shared" ref="L260:L262" si="260">J260+K260</f>
        <v>0</v>
      </c>
      <c r="M260" s="230"/>
      <c r="N260" s="43"/>
      <c r="O260" s="155">
        <f t="shared" ref="O260:O262" si="261">M260+N260</f>
        <v>0</v>
      </c>
      <c r="P260" s="311"/>
      <c r="Q260" s="331"/>
    </row>
    <row r="261" spans="1:17" ht="36" hidden="1" x14ac:dyDescent="0.25">
      <c r="A261" s="30">
        <v>6412</v>
      </c>
      <c r="B261" s="41" t="s">
        <v>253</v>
      </c>
      <c r="C261" s="190">
        <f t="shared" si="239"/>
        <v>0</v>
      </c>
      <c r="D261" s="265"/>
      <c r="E261" s="155"/>
      <c r="F261" s="311">
        <f t="shared" si="258"/>
        <v>0</v>
      </c>
      <c r="G261" s="230"/>
      <c r="H261" s="43"/>
      <c r="I261" s="155">
        <f t="shared" si="259"/>
        <v>0</v>
      </c>
      <c r="J261" s="265"/>
      <c r="K261" s="43"/>
      <c r="L261" s="88">
        <f t="shared" si="260"/>
        <v>0</v>
      </c>
      <c r="M261" s="230"/>
      <c r="N261" s="43"/>
      <c r="O261" s="155">
        <f t="shared" si="261"/>
        <v>0</v>
      </c>
      <c r="P261" s="311"/>
      <c r="Q261" s="331"/>
    </row>
    <row r="262" spans="1:17" ht="36" hidden="1" x14ac:dyDescent="0.25">
      <c r="A262" s="30">
        <v>6419</v>
      </c>
      <c r="B262" s="41" t="s">
        <v>254</v>
      </c>
      <c r="C262" s="190">
        <f t="shared" si="239"/>
        <v>0</v>
      </c>
      <c r="D262" s="265"/>
      <c r="E262" s="155"/>
      <c r="F262" s="311">
        <f t="shared" si="258"/>
        <v>0</v>
      </c>
      <c r="G262" s="230"/>
      <c r="H262" s="43"/>
      <c r="I262" s="155">
        <f t="shared" si="259"/>
        <v>0</v>
      </c>
      <c r="J262" s="265"/>
      <c r="K262" s="43"/>
      <c r="L262" s="88">
        <f t="shared" si="260"/>
        <v>0</v>
      </c>
      <c r="M262" s="230"/>
      <c r="N262" s="43"/>
      <c r="O262" s="155">
        <f t="shared" si="261"/>
        <v>0</v>
      </c>
      <c r="P262" s="311"/>
      <c r="Q262" s="331"/>
    </row>
    <row r="263" spans="1:17" ht="36" hidden="1" x14ac:dyDescent="0.25">
      <c r="A263" s="72">
        <v>6420</v>
      </c>
      <c r="B263" s="41" t="s">
        <v>255</v>
      </c>
      <c r="C263" s="190">
        <f t="shared" si="239"/>
        <v>0</v>
      </c>
      <c r="D263" s="129">
        <f>SUM(D264:D267)</f>
        <v>0</v>
      </c>
      <c r="E263" s="87">
        <f t="shared" ref="E263" si="262">SUM(E264:E267)</f>
        <v>0</v>
      </c>
      <c r="F263" s="312">
        <f>SUM(F264:F267)</f>
        <v>0</v>
      </c>
      <c r="G263" s="231">
        <f t="shared" ref="G263:N263" si="263">SUM(G264:G267)</f>
        <v>0</v>
      </c>
      <c r="H263" s="73">
        <f t="shared" si="263"/>
        <v>0</v>
      </c>
      <c r="I263" s="87">
        <f t="shared" si="263"/>
        <v>0</v>
      </c>
      <c r="J263" s="129">
        <f t="shared" si="263"/>
        <v>0</v>
      </c>
      <c r="K263" s="73">
        <f t="shared" si="263"/>
        <v>0</v>
      </c>
      <c r="L263" s="93">
        <f t="shared" si="263"/>
        <v>0</v>
      </c>
      <c r="M263" s="231">
        <f t="shared" si="263"/>
        <v>0</v>
      </c>
      <c r="N263" s="73">
        <f t="shared" si="263"/>
        <v>0</v>
      </c>
      <c r="O263" s="87">
        <f>SUM(O264:O267)</f>
        <v>0</v>
      </c>
      <c r="P263" s="312"/>
      <c r="Q263" s="331"/>
    </row>
    <row r="264" spans="1:17" hidden="1" x14ac:dyDescent="0.25">
      <c r="A264" s="30">
        <v>6421</v>
      </c>
      <c r="B264" s="41" t="s">
        <v>256</v>
      </c>
      <c r="C264" s="190">
        <f t="shared" si="239"/>
        <v>0</v>
      </c>
      <c r="D264" s="265"/>
      <c r="E264" s="155"/>
      <c r="F264" s="311">
        <f t="shared" ref="F264:F267" si="264">D264+E264</f>
        <v>0</v>
      </c>
      <c r="G264" s="230"/>
      <c r="H264" s="43"/>
      <c r="I264" s="155">
        <f t="shared" ref="I264:I267" si="265">G264+H264</f>
        <v>0</v>
      </c>
      <c r="J264" s="265"/>
      <c r="K264" s="43"/>
      <c r="L264" s="88">
        <f t="shared" ref="L264:L267" si="266">J264+K264</f>
        <v>0</v>
      </c>
      <c r="M264" s="230"/>
      <c r="N264" s="43"/>
      <c r="O264" s="155">
        <f t="shared" ref="O264:O267" si="267">M264+N264</f>
        <v>0</v>
      </c>
      <c r="P264" s="311"/>
      <c r="Q264" s="331"/>
    </row>
    <row r="265" spans="1:17" hidden="1" x14ac:dyDescent="0.25">
      <c r="A265" s="30">
        <v>6422</v>
      </c>
      <c r="B265" s="41" t="s">
        <v>257</v>
      </c>
      <c r="C265" s="190">
        <f t="shared" si="239"/>
        <v>0</v>
      </c>
      <c r="D265" s="265"/>
      <c r="E265" s="155"/>
      <c r="F265" s="311">
        <f t="shared" si="264"/>
        <v>0</v>
      </c>
      <c r="G265" s="230"/>
      <c r="H265" s="43"/>
      <c r="I265" s="155">
        <f t="shared" si="265"/>
        <v>0</v>
      </c>
      <c r="J265" s="265"/>
      <c r="K265" s="43"/>
      <c r="L265" s="88">
        <f t="shared" si="266"/>
        <v>0</v>
      </c>
      <c r="M265" s="230"/>
      <c r="N265" s="43"/>
      <c r="O265" s="155">
        <f t="shared" si="267"/>
        <v>0</v>
      </c>
      <c r="P265" s="311"/>
      <c r="Q265" s="331"/>
    </row>
    <row r="266" spans="1:17" ht="24" hidden="1" x14ac:dyDescent="0.25">
      <c r="A266" s="30">
        <v>6423</v>
      </c>
      <c r="B266" s="41" t="s">
        <v>258</v>
      </c>
      <c r="C266" s="190">
        <f t="shared" si="239"/>
        <v>0</v>
      </c>
      <c r="D266" s="265"/>
      <c r="E266" s="155"/>
      <c r="F266" s="311">
        <f t="shared" si="264"/>
        <v>0</v>
      </c>
      <c r="G266" s="230"/>
      <c r="H266" s="43"/>
      <c r="I266" s="155">
        <f t="shared" si="265"/>
        <v>0</v>
      </c>
      <c r="J266" s="265"/>
      <c r="K266" s="43"/>
      <c r="L266" s="88">
        <f t="shared" si="266"/>
        <v>0</v>
      </c>
      <c r="M266" s="230"/>
      <c r="N266" s="43"/>
      <c r="O266" s="155">
        <f t="shared" si="267"/>
        <v>0</v>
      </c>
      <c r="P266" s="311"/>
      <c r="Q266" s="331"/>
    </row>
    <row r="267" spans="1:17" ht="36" hidden="1" x14ac:dyDescent="0.25">
      <c r="A267" s="30">
        <v>6424</v>
      </c>
      <c r="B267" s="41" t="s">
        <v>259</v>
      </c>
      <c r="C267" s="190">
        <f t="shared" si="239"/>
        <v>0</v>
      </c>
      <c r="D267" s="265"/>
      <c r="E267" s="155"/>
      <c r="F267" s="311">
        <f t="shared" si="264"/>
        <v>0</v>
      </c>
      <c r="G267" s="230"/>
      <c r="H267" s="43"/>
      <c r="I267" s="155">
        <f t="shared" si="265"/>
        <v>0</v>
      </c>
      <c r="J267" s="265"/>
      <c r="K267" s="43"/>
      <c r="L267" s="88">
        <f t="shared" si="266"/>
        <v>0</v>
      </c>
      <c r="M267" s="230"/>
      <c r="N267" s="43"/>
      <c r="O267" s="155">
        <f t="shared" si="267"/>
        <v>0</v>
      </c>
      <c r="P267" s="311"/>
      <c r="Q267" s="331"/>
    </row>
    <row r="268" spans="1:17" ht="36" hidden="1" x14ac:dyDescent="0.25">
      <c r="A268" s="95">
        <v>7000</v>
      </c>
      <c r="B268" s="95" t="s">
        <v>260</v>
      </c>
      <c r="C268" s="203">
        <f>SUM(F268,I268,L268,O268)</f>
        <v>0</v>
      </c>
      <c r="D268" s="136">
        <f>SUM(D269,D279)</f>
        <v>0</v>
      </c>
      <c r="E268" s="279">
        <f t="shared" ref="E268" si="268">SUM(E269,E279)</f>
        <v>0</v>
      </c>
      <c r="F268" s="342">
        <f>SUM(F269,F279)</f>
        <v>0</v>
      </c>
      <c r="G268" s="237">
        <f t="shared" ref="G268:N268" si="269">SUM(G269,G279)</f>
        <v>0</v>
      </c>
      <c r="H268" s="96">
        <f t="shared" si="269"/>
        <v>0</v>
      </c>
      <c r="I268" s="279">
        <f t="shared" si="269"/>
        <v>0</v>
      </c>
      <c r="J268" s="136">
        <f t="shared" si="269"/>
        <v>0</v>
      </c>
      <c r="K268" s="96">
        <f t="shared" si="269"/>
        <v>0</v>
      </c>
      <c r="L268" s="267">
        <f t="shared" si="269"/>
        <v>0</v>
      </c>
      <c r="M268" s="237">
        <f t="shared" si="269"/>
        <v>0</v>
      </c>
      <c r="N268" s="96">
        <f t="shared" si="269"/>
        <v>0</v>
      </c>
      <c r="O268" s="162">
        <f>SUM(O269,O279)</f>
        <v>0</v>
      </c>
      <c r="P268" s="322"/>
      <c r="Q268" s="331"/>
    </row>
    <row r="269" spans="1:17" ht="24" hidden="1" x14ac:dyDescent="0.25">
      <c r="A269" s="34">
        <v>7200</v>
      </c>
      <c r="B269" s="69" t="s">
        <v>261</v>
      </c>
      <c r="C269" s="188">
        <f t="shared" si="239"/>
        <v>0</v>
      </c>
      <c r="D269" s="127">
        <f>SUM(D270,D271,D274,D275,D278)</f>
        <v>0</v>
      </c>
      <c r="E269" s="120">
        <f t="shared" ref="E269" si="270">SUM(E270,E271,E274,E275,E278)</f>
        <v>0</v>
      </c>
      <c r="F269" s="314">
        <f>SUM(F270,F271,F274,F275,F278)</f>
        <v>0</v>
      </c>
      <c r="G269" s="228"/>
      <c r="H269" s="36"/>
      <c r="I269" s="120">
        <f>SUM(I270,I271,I274,I275,I278)</f>
        <v>0</v>
      </c>
      <c r="J269" s="127"/>
      <c r="K269" s="36"/>
      <c r="L269" s="174">
        <f>SUM(L270,L271,L274,L275,L278)</f>
        <v>0</v>
      </c>
      <c r="M269" s="228"/>
      <c r="N269" s="36"/>
      <c r="O269" s="121">
        <f>SUM(O270,O271,O274,O275,O278)</f>
        <v>0</v>
      </c>
      <c r="P269" s="308"/>
      <c r="Q269" s="331"/>
    </row>
    <row r="270" spans="1:17" ht="24" hidden="1" x14ac:dyDescent="0.25">
      <c r="A270" s="874">
        <v>7210</v>
      </c>
      <c r="B270" s="38" t="s">
        <v>262</v>
      </c>
      <c r="C270" s="189">
        <f t="shared" si="239"/>
        <v>0</v>
      </c>
      <c r="D270" s="264"/>
      <c r="E270" s="154"/>
      <c r="F270" s="310">
        <f>D270+E270</f>
        <v>0</v>
      </c>
      <c r="G270" s="220"/>
      <c r="H270" s="40"/>
      <c r="I270" s="154">
        <f>G270+H270</f>
        <v>0</v>
      </c>
      <c r="J270" s="264"/>
      <c r="K270" s="40"/>
      <c r="L270" s="89">
        <f>J270+K270</f>
        <v>0</v>
      </c>
      <c r="M270" s="220"/>
      <c r="N270" s="40"/>
      <c r="O270" s="154">
        <f>M270+N270</f>
        <v>0</v>
      </c>
      <c r="P270" s="310"/>
      <c r="Q270" s="331"/>
    </row>
    <row r="271" spans="1:17" s="94" customFormat="1" ht="36" hidden="1" x14ac:dyDescent="0.25">
      <c r="A271" s="72">
        <v>7220</v>
      </c>
      <c r="B271" s="41" t="s">
        <v>263</v>
      </c>
      <c r="C271" s="190">
        <f t="shared" si="239"/>
        <v>0</v>
      </c>
      <c r="D271" s="129">
        <f>SUM(D272:D273)</f>
        <v>0</v>
      </c>
      <c r="E271" s="87">
        <f t="shared" ref="E271" si="271">SUM(E272:E273)</f>
        <v>0</v>
      </c>
      <c r="F271" s="312">
        <f>SUM(F272:F273)</f>
        <v>0</v>
      </c>
      <c r="G271" s="231">
        <f t="shared" ref="G271:O271" si="272">SUM(G272:G273)</f>
        <v>0</v>
      </c>
      <c r="H271" s="73">
        <f t="shared" si="272"/>
        <v>0</v>
      </c>
      <c r="I271" s="87">
        <f t="shared" si="272"/>
        <v>0</v>
      </c>
      <c r="J271" s="129">
        <f t="shared" si="272"/>
        <v>0</v>
      </c>
      <c r="K271" s="73">
        <f t="shared" si="272"/>
        <v>0</v>
      </c>
      <c r="L271" s="93">
        <f t="shared" si="272"/>
        <v>0</v>
      </c>
      <c r="M271" s="231">
        <f t="shared" si="272"/>
        <v>0</v>
      </c>
      <c r="N271" s="73">
        <f t="shared" si="272"/>
        <v>0</v>
      </c>
      <c r="O271" s="87">
        <f t="shared" si="272"/>
        <v>0</v>
      </c>
      <c r="P271" s="312"/>
      <c r="Q271" s="343"/>
    </row>
    <row r="272" spans="1:17" s="94" customFormat="1" ht="36" hidden="1" x14ac:dyDescent="0.25">
      <c r="A272" s="30">
        <v>7221</v>
      </c>
      <c r="B272" s="41" t="s">
        <v>264</v>
      </c>
      <c r="C272" s="190">
        <f t="shared" si="239"/>
        <v>0</v>
      </c>
      <c r="D272" s="265"/>
      <c r="E272" s="155"/>
      <c r="F272" s="311">
        <f t="shared" ref="F272:F274" si="273">D272+E272</f>
        <v>0</v>
      </c>
      <c r="G272" s="230"/>
      <c r="H272" s="43"/>
      <c r="I272" s="155">
        <f t="shared" ref="I272:I274" si="274">G272+H272</f>
        <v>0</v>
      </c>
      <c r="J272" s="265"/>
      <c r="K272" s="43"/>
      <c r="L272" s="88">
        <f t="shared" ref="L272:L274" si="275">J272+K272</f>
        <v>0</v>
      </c>
      <c r="M272" s="230"/>
      <c r="N272" s="43"/>
      <c r="O272" s="155">
        <f t="shared" ref="O272:O274" si="276">M272+N272</f>
        <v>0</v>
      </c>
      <c r="P272" s="311"/>
      <c r="Q272" s="343"/>
    </row>
    <row r="273" spans="1:17" s="94" customFormat="1" ht="36" hidden="1" x14ac:dyDescent="0.25">
      <c r="A273" s="30">
        <v>7222</v>
      </c>
      <c r="B273" s="41" t="s">
        <v>265</v>
      </c>
      <c r="C273" s="190">
        <f t="shared" si="239"/>
        <v>0</v>
      </c>
      <c r="D273" s="265"/>
      <c r="E273" s="155"/>
      <c r="F273" s="311">
        <f t="shared" si="273"/>
        <v>0</v>
      </c>
      <c r="G273" s="230"/>
      <c r="H273" s="43"/>
      <c r="I273" s="155">
        <f t="shared" si="274"/>
        <v>0</v>
      </c>
      <c r="J273" s="265"/>
      <c r="K273" s="43"/>
      <c r="L273" s="88">
        <f t="shared" si="275"/>
        <v>0</v>
      </c>
      <c r="M273" s="230"/>
      <c r="N273" s="43"/>
      <c r="O273" s="155">
        <f t="shared" si="276"/>
        <v>0</v>
      </c>
      <c r="P273" s="311"/>
      <c r="Q273" s="343"/>
    </row>
    <row r="274" spans="1:17" ht="24" hidden="1" x14ac:dyDescent="0.25">
      <c r="A274" s="72">
        <v>7230</v>
      </c>
      <c r="B274" s="41" t="s">
        <v>308</v>
      </c>
      <c r="C274" s="190">
        <f t="shared" si="239"/>
        <v>0</v>
      </c>
      <c r="D274" s="265"/>
      <c r="E274" s="155"/>
      <c r="F274" s="311">
        <f t="shared" si="273"/>
        <v>0</v>
      </c>
      <c r="G274" s="230"/>
      <c r="H274" s="43"/>
      <c r="I274" s="155">
        <f t="shared" si="274"/>
        <v>0</v>
      </c>
      <c r="J274" s="265"/>
      <c r="K274" s="43"/>
      <c r="L274" s="88">
        <f t="shared" si="275"/>
        <v>0</v>
      </c>
      <c r="M274" s="230"/>
      <c r="N274" s="43"/>
      <c r="O274" s="155">
        <f t="shared" si="276"/>
        <v>0</v>
      </c>
      <c r="P274" s="311"/>
      <c r="Q274" s="331"/>
    </row>
    <row r="275" spans="1:17" ht="24" hidden="1" x14ac:dyDescent="0.25">
      <c r="A275" s="72">
        <v>7240</v>
      </c>
      <c r="B275" s="41" t="s">
        <v>266</v>
      </c>
      <c r="C275" s="190">
        <f t="shared" si="239"/>
        <v>0</v>
      </c>
      <c r="D275" s="129">
        <f>SUM(D276:D277)</f>
        <v>0</v>
      </c>
      <c r="E275" s="87">
        <f t="shared" ref="E275" si="277">SUM(E276:E277)</f>
        <v>0</v>
      </c>
      <c r="F275" s="312">
        <f>SUM(F276:F277)</f>
        <v>0</v>
      </c>
      <c r="G275" s="231">
        <f t="shared" ref="G275:O275" si="278">SUM(G276:G277)</f>
        <v>0</v>
      </c>
      <c r="H275" s="73">
        <f t="shared" si="278"/>
        <v>0</v>
      </c>
      <c r="I275" s="87">
        <f t="shared" si="278"/>
        <v>0</v>
      </c>
      <c r="J275" s="129">
        <f t="shared" si="278"/>
        <v>0</v>
      </c>
      <c r="K275" s="73">
        <f t="shared" si="278"/>
        <v>0</v>
      </c>
      <c r="L275" s="93">
        <f t="shared" si="278"/>
        <v>0</v>
      </c>
      <c r="M275" s="231">
        <f t="shared" si="278"/>
        <v>0</v>
      </c>
      <c r="N275" s="73">
        <f t="shared" si="278"/>
        <v>0</v>
      </c>
      <c r="O275" s="87">
        <f t="shared" si="278"/>
        <v>0</v>
      </c>
      <c r="P275" s="312"/>
      <c r="Q275" s="331"/>
    </row>
    <row r="276" spans="1:17" ht="48" hidden="1" x14ac:dyDescent="0.25">
      <c r="A276" s="30">
        <v>7245</v>
      </c>
      <c r="B276" s="41" t="s">
        <v>267</v>
      </c>
      <c r="C276" s="190">
        <f t="shared" si="239"/>
        <v>0</v>
      </c>
      <c r="D276" s="265"/>
      <c r="E276" s="155"/>
      <c r="F276" s="311">
        <f t="shared" ref="F276:F278" si="279">D276+E276</f>
        <v>0</v>
      </c>
      <c r="G276" s="230"/>
      <c r="H276" s="43"/>
      <c r="I276" s="155">
        <f t="shared" ref="I276:I278" si="280">G276+H276</f>
        <v>0</v>
      </c>
      <c r="J276" s="265"/>
      <c r="K276" s="43"/>
      <c r="L276" s="88">
        <f t="shared" ref="L276:L278" si="281">J276+K276</f>
        <v>0</v>
      </c>
      <c r="M276" s="230"/>
      <c r="N276" s="43"/>
      <c r="O276" s="155">
        <f t="shared" ref="O276:O278" si="282">M276+N276</f>
        <v>0</v>
      </c>
      <c r="P276" s="311"/>
      <c r="Q276" s="331"/>
    </row>
    <row r="277" spans="1:17" ht="96" hidden="1" x14ac:dyDescent="0.25">
      <c r="A277" s="30">
        <v>7246</v>
      </c>
      <c r="B277" s="41" t="s">
        <v>268</v>
      </c>
      <c r="C277" s="190">
        <f t="shared" si="239"/>
        <v>0</v>
      </c>
      <c r="D277" s="265"/>
      <c r="E277" s="155"/>
      <c r="F277" s="311">
        <f t="shared" si="279"/>
        <v>0</v>
      </c>
      <c r="G277" s="230"/>
      <c r="H277" s="43"/>
      <c r="I277" s="155">
        <f t="shared" si="280"/>
        <v>0</v>
      </c>
      <c r="J277" s="265"/>
      <c r="K277" s="43"/>
      <c r="L277" s="88">
        <f t="shared" si="281"/>
        <v>0</v>
      </c>
      <c r="M277" s="230"/>
      <c r="N277" s="43"/>
      <c r="O277" s="155">
        <f t="shared" si="282"/>
        <v>0</v>
      </c>
      <c r="P277" s="311"/>
      <c r="Q277" s="331"/>
    </row>
    <row r="278" spans="1:17" ht="24" hidden="1" x14ac:dyDescent="0.25">
      <c r="A278" s="90">
        <v>7260</v>
      </c>
      <c r="B278" s="38" t="s">
        <v>269</v>
      </c>
      <c r="C278" s="189">
        <f t="shared" si="239"/>
        <v>0</v>
      </c>
      <c r="D278" s="264"/>
      <c r="E278" s="154"/>
      <c r="F278" s="310">
        <f t="shared" si="279"/>
        <v>0</v>
      </c>
      <c r="G278" s="220"/>
      <c r="H278" s="40"/>
      <c r="I278" s="154">
        <f t="shared" si="280"/>
        <v>0</v>
      </c>
      <c r="J278" s="264"/>
      <c r="K278" s="40"/>
      <c r="L278" s="89">
        <f t="shared" si="281"/>
        <v>0</v>
      </c>
      <c r="M278" s="220"/>
      <c r="N278" s="40"/>
      <c r="O278" s="154">
        <f t="shared" si="282"/>
        <v>0</v>
      </c>
      <c r="P278" s="310"/>
      <c r="Q278" s="331"/>
    </row>
    <row r="279" spans="1:17" hidden="1" x14ac:dyDescent="0.25">
      <c r="A279" s="52">
        <v>7700</v>
      </c>
      <c r="B279" s="103" t="s">
        <v>298</v>
      </c>
      <c r="C279" s="204">
        <f t="shared" si="239"/>
        <v>0</v>
      </c>
      <c r="D279" s="137">
        <f>D280</f>
        <v>0</v>
      </c>
      <c r="E279" s="280">
        <f t="shared" ref="E279:O279" si="283">E280</f>
        <v>0</v>
      </c>
      <c r="F279" s="316">
        <f t="shared" si="283"/>
        <v>0</v>
      </c>
      <c r="G279" s="238">
        <f t="shared" si="283"/>
        <v>0</v>
      </c>
      <c r="H279" s="104">
        <f t="shared" si="283"/>
        <v>0</v>
      </c>
      <c r="I279" s="280">
        <f t="shared" si="283"/>
        <v>0</v>
      </c>
      <c r="J279" s="137">
        <f t="shared" si="283"/>
        <v>0</v>
      </c>
      <c r="K279" s="104">
        <f t="shared" si="283"/>
        <v>0</v>
      </c>
      <c r="L279" s="176">
        <f t="shared" si="283"/>
        <v>0</v>
      </c>
      <c r="M279" s="238">
        <f t="shared" si="283"/>
        <v>0</v>
      </c>
      <c r="N279" s="104">
        <f t="shared" si="283"/>
        <v>0</v>
      </c>
      <c r="O279" s="280">
        <f t="shared" si="283"/>
        <v>0</v>
      </c>
      <c r="P279" s="316"/>
      <c r="Q279" s="331"/>
    </row>
    <row r="280" spans="1:17" hidden="1" x14ac:dyDescent="0.25">
      <c r="A280" s="70">
        <v>7720</v>
      </c>
      <c r="B280" s="38" t="s">
        <v>299</v>
      </c>
      <c r="C280" s="191">
        <f t="shared" si="239"/>
        <v>0</v>
      </c>
      <c r="D280" s="257"/>
      <c r="E280" s="163"/>
      <c r="F280" s="323">
        <f>D280+E280</f>
        <v>0</v>
      </c>
      <c r="G280" s="239"/>
      <c r="H280" s="47"/>
      <c r="I280" s="163">
        <f>G280+H280</f>
        <v>0</v>
      </c>
      <c r="J280" s="257"/>
      <c r="K280" s="47"/>
      <c r="L280" s="179">
        <f>J280+K280</f>
        <v>0</v>
      </c>
      <c r="M280" s="239"/>
      <c r="N280" s="47"/>
      <c r="O280" s="163">
        <f>M280+N280</f>
        <v>0</v>
      </c>
      <c r="P280" s="323"/>
      <c r="Q280" s="331"/>
    </row>
    <row r="281" spans="1:17" hidden="1" x14ac:dyDescent="0.25">
      <c r="A281" s="92"/>
      <c r="B281" s="41" t="s">
        <v>270</v>
      </c>
      <c r="C281" s="190">
        <f t="shared" si="239"/>
        <v>0</v>
      </c>
      <c r="D281" s="129">
        <f>SUM(D282:D283)</f>
        <v>0</v>
      </c>
      <c r="E281" s="87">
        <f t="shared" ref="E281" si="284">SUM(E282:E283)</f>
        <v>0</v>
      </c>
      <c r="F281" s="312">
        <f>SUM(F282:F283)</f>
        <v>0</v>
      </c>
      <c r="G281" s="231">
        <f t="shared" ref="G281:O281" si="285">SUM(G282:G283)</f>
        <v>0</v>
      </c>
      <c r="H281" s="73">
        <f t="shared" si="285"/>
        <v>0</v>
      </c>
      <c r="I281" s="87">
        <f t="shared" si="285"/>
        <v>0</v>
      </c>
      <c r="J281" s="129">
        <f t="shared" si="285"/>
        <v>0</v>
      </c>
      <c r="K281" s="73">
        <f t="shared" si="285"/>
        <v>0</v>
      </c>
      <c r="L281" s="93">
        <f t="shared" si="285"/>
        <v>0</v>
      </c>
      <c r="M281" s="231">
        <f t="shared" si="285"/>
        <v>0</v>
      </c>
      <c r="N281" s="73">
        <f t="shared" si="285"/>
        <v>0</v>
      </c>
      <c r="O281" s="87">
        <f t="shared" si="285"/>
        <v>0</v>
      </c>
      <c r="P281" s="312"/>
      <c r="Q281" s="331"/>
    </row>
    <row r="282" spans="1:17" hidden="1" x14ac:dyDescent="0.25">
      <c r="A282" s="92" t="s">
        <v>271</v>
      </c>
      <c r="B282" s="30" t="s">
        <v>272</v>
      </c>
      <c r="C282" s="190">
        <f t="shared" si="239"/>
        <v>0</v>
      </c>
      <c r="D282" s="265"/>
      <c r="E282" s="155"/>
      <c r="F282" s="311">
        <f>E282+D282</f>
        <v>0</v>
      </c>
      <c r="G282" s="230"/>
      <c r="H282" s="43"/>
      <c r="I282" s="155">
        <f>H282+G282</f>
        <v>0</v>
      </c>
      <c r="J282" s="265"/>
      <c r="K282" s="43"/>
      <c r="L282" s="88">
        <f>K282+J282</f>
        <v>0</v>
      </c>
      <c r="M282" s="230"/>
      <c r="N282" s="43"/>
      <c r="O282" s="155">
        <f>N282+M282</f>
        <v>0</v>
      </c>
      <c r="P282" s="311"/>
      <c r="Q282" s="331"/>
    </row>
    <row r="283" spans="1:17" ht="24" hidden="1" x14ac:dyDescent="0.25">
      <c r="A283" s="92" t="s">
        <v>273</v>
      </c>
      <c r="B283" s="97" t="s">
        <v>274</v>
      </c>
      <c r="C283" s="189">
        <f t="shared" si="239"/>
        <v>0</v>
      </c>
      <c r="D283" s="264"/>
      <c r="E283" s="154"/>
      <c r="F283" s="310">
        <f>E283+D283</f>
        <v>0</v>
      </c>
      <c r="G283" s="220"/>
      <c r="H283" s="40"/>
      <c r="I283" s="154">
        <f>H283+G283</f>
        <v>0</v>
      </c>
      <c r="J283" s="264"/>
      <c r="K283" s="40"/>
      <c r="L283" s="89">
        <f>K283+J283</f>
        <v>0</v>
      </c>
      <c r="M283" s="220"/>
      <c r="N283" s="40"/>
      <c r="O283" s="154">
        <f>N283+M283</f>
        <v>0</v>
      </c>
      <c r="P283" s="310"/>
      <c r="Q283" s="331"/>
    </row>
    <row r="284" spans="1:17" ht="12.75" thickBot="1" x14ac:dyDescent="0.3">
      <c r="A284" s="108"/>
      <c r="B284" s="108" t="s">
        <v>275</v>
      </c>
      <c r="C284" s="205">
        <f t="shared" si="239"/>
        <v>46927</v>
      </c>
      <c r="D284" s="138">
        <f>SUM(D281,D268,D229,D194,D186,D172,D74,D52)</f>
        <v>51609</v>
      </c>
      <c r="E284" s="281">
        <f t="shared" ref="E284:O284" si="286">SUM(E281,E268,E229,E194,E186,E172,E74,E52)</f>
        <v>-4682</v>
      </c>
      <c r="F284" s="324">
        <f t="shared" si="286"/>
        <v>46927</v>
      </c>
      <c r="G284" s="240">
        <f t="shared" si="286"/>
        <v>0</v>
      </c>
      <c r="H284" s="109">
        <f t="shared" si="286"/>
        <v>0</v>
      </c>
      <c r="I284" s="281">
        <f t="shared" si="286"/>
        <v>0</v>
      </c>
      <c r="J284" s="138">
        <f t="shared" si="286"/>
        <v>0</v>
      </c>
      <c r="K284" s="281">
        <f t="shared" si="286"/>
        <v>0</v>
      </c>
      <c r="L284" s="324">
        <f t="shared" si="286"/>
        <v>0</v>
      </c>
      <c r="M284" s="240">
        <f t="shared" si="286"/>
        <v>0</v>
      </c>
      <c r="N284" s="109">
        <f t="shared" si="286"/>
        <v>0</v>
      </c>
      <c r="O284" s="281">
        <f t="shared" si="286"/>
        <v>0</v>
      </c>
      <c r="P284" s="324"/>
      <c r="Q284" s="331"/>
    </row>
    <row r="285" spans="1:17" s="19" customFormat="1" ht="13.5" hidden="1" thickTop="1" thickBot="1" x14ac:dyDescent="0.3">
      <c r="A285" s="881" t="s">
        <v>276</v>
      </c>
      <c r="B285" s="882"/>
      <c r="C285" s="206">
        <f t="shared" si="239"/>
        <v>0</v>
      </c>
      <c r="D285" s="139">
        <f>SUM(D24,D25,D41,D42)-D50</f>
        <v>0</v>
      </c>
      <c r="E285" s="123">
        <f t="shared" ref="E285:N285" si="287">SUM(E24,E25,E41)-E50</f>
        <v>0</v>
      </c>
      <c r="F285" s="325">
        <f>SUM(F24,F25,F41)-F50</f>
        <v>0</v>
      </c>
      <c r="G285" s="241">
        <f t="shared" si="287"/>
        <v>0</v>
      </c>
      <c r="H285" s="111">
        <f t="shared" si="287"/>
        <v>0</v>
      </c>
      <c r="I285" s="123">
        <f t="shared" si="287"/>
        <v>0</v>
      </c>
      <c r="J285" s="139">
        <f t="shared" si="287"/>
        <v>0</v>
      </c>
      <c r="K285" s="111">
        <f t="shared" si="287"/>
        <v>0</v>
      </c>
      <c r="L285" s="112">
        <f t="shared" si="287"/>
        <v>0</v>
      </c>
      <c r="M285" s="241">
        <f t="shared" si="287"/>
        <v>0</v>
      </c>
      <c r="N285" s="111">
        <f t="shared" si="287"/>
        <v>0</v>
      </c>
      <c r="O285" s="123">
        <f>O44-O50</f>
        <v>0</v>
      </c>
      <c r="P285" s="325"/>
      <c r="Q285" s="182"/>
    </row>
    <row r="286" spans="1:17" s="19" customFormat="1" ht="12.75" hidden="1" thickTop="1" x14ac:dyDescent="0.25">
      <c r="A286" s="883" t="s">
        <v>277</v>
      </c>
      <c r="B286" s="884"/>
      <c r="C286" s="207">
        <f t="shared" si="239"/>
        <v>0</v>
      </c>
      <c r="D286" s="140">
        <f>SUM(D287,D288)-D295+D296</f>
        <v>0</v>
      </c>
      <c r="E286" s="110">
        <f t="shared" ref="E286:O286" si="288">SUM(E287,E288)-E295+E296</f>
        <v>0</v>
      </c>
      <c r="F286" s="326">
        <f t="shared" si="288"/>
        <v>0</v>
      </c>
      <c r="G286" s="242">
        <f t="shared" si="288"/>
        <v>0</v>
      </c>
      <c r="H286" s="101">
        <f t="shared" si="288"/>
        <v>0</v>
      </c>
      <c r="I286" s="110">
        <f t="shared" si="288"/>
        <v>0</v>
      </c>
      <c r="J286" s="140">
        <f t="shared" si="288"/>
        <v>0</v>
      </c>
      <c r="K286" s="101">
        <f t="shared" si="288"/>
        <v>0</v>
      </c>
      <c r="L286" s="107">
        <f t="shared" si="288"/>
        <v>0</v>
      </c>
      <c r="M286" s="242">
        <f t="shared" si="288"/>
        <v>0</v>
      </c>
      <c r="N286" s="101">
        <f t="shared" si="288"/>
        <v>0</v>
      </c>
      <c r="O286" s="110">
        <f t="shared" si="288"/>
        <v>0</v>
      </c>
      <c r="P286" s="326"/>
      <c r="Q286" s="182"/>
    </row>
    <row r="287" spans="1:17" s="19" customFormat="1" ht="13.5" hidden="1" thickTop="1" thickBot="1" x14ac:dyDescent="0.3">
      <c r="A287" s="60" t="s">
        <v>278</v>
      </c>
      <c r="B287" s="60" t="s">
        <v>279</v>
      </c>
      <c r="C287" s="197">
        <f t="shared" si="239"/>
        <v>0</v>
      </c>
      <c r="D287" s="131">
        <f>D21-D281</f>
        <v>0</v>
      </c>
      <c r="E287" s="114">
        <f t="shared" ref="E287:O287" si="289">E21-E281</f>
        <v>0</v>
      </c>
      <c r="F287" s="304">
        <f t="shared" si="289"/>
        <v>0</v>
      </c>
      <c r="G287" s="224">
        <f t="shared" si="289"/>
        <v>0</v>
      </c>
      <c r="H287" s="61">
        <f t="shared" si="289"/>
        <v>0</v>
      </c>
      <c r="I287" s="114">
        <f t="shared" si="289"/>
        <v>0</v>
      </c>
      <c r="J287" s="131">
        <f t="shared" si="289"/>
        <v>0</v>
      </c>
      <c r="K287" s="61">
        <f t="shared" si="289"/>
        <v>0</v>
      </c>
      <c r="L287" s="168">
        <f t="shared" si="289"/>
        <v>0</v>
      </c>
      <c r="M287" s="224">
        <f t="shared" si="289"/>
        <v>0</v>
      </c>
      <c r="N287" s="61">
        <f t="shared" si="289"/>
        <v>0</v>
      </c>
      <c r="O287" s="114">
        <f t="shared" si="289"/>
        <v>0</v>
      </c>
      <c r="P287" s="304"/>
      <c r="Q287" s="182"/>
    </row>
    <row r="288" spans="1:17" s="19" customFormat="1" ht="12.75" hidden="1" thickTop="1" x14ac:dyDescent="0.25">
      <c r="A288" s="113" t="s">
        <v>280</v>
      </c>
      <c r="B288" s="113" t="s">
        <v>281</v>
      </c>
      <c r="C288" s="207">
        <f t="shared" si="239"/>
        <v>0</v>
      </c>
      <c r="D288" s="140">
        <f>SUM(D289,D291,D293)-SUM(D290,D292,D294)</f>
        <v>0</v>
      </c>
      <c r="E288" s="110">
        <f t="shared" ref="E288:O288" si="290">SUM(E289,E291,E293)-SUM(E290,E292,E294)</f>
        <v>0</v>
      </c>
      <c r="F288" s="326">
        <f t="shared" si="290"/>
        <v>0</v>
      </c>
      <c r="G288" s="242">
        <f t="shared" si="290"/>
        <v>0</v>
      </c>
      <c r="H288" s="101">
        <f t="shared" si="290"/>
        <v>0</v>
      </c>
      <c r="I288" s="110">
        <f t="shared" si="290"/>
        <v>0</v>
      </c>
      <c r="J288" s="140">
        <f t="shared" si="290"/>
        <v>0</v>
      </c>
      <c r="K288" s="101">
        <f t="shared" si="290"/>
        <v>0</v>
      </c>
      <c r="L288" s="107">
        <f t="shared" si="290"/>
        <v>0</v>
      </c>
      <c r="M288" s="242">
        <f t="shared" si="290"/>
        <v>0</v>
      </c>
      <c r="N288" s="101">
        <f t="shared" si="290"/>
        <v>0</v>
      </c>
      <c r="O288" s="110">
        <f t="shared" si="290"/>
        <v>0</v>
      </c>
      <c r="P288" s="326"/>
      <c r="Q288" s="182"/>
    </row>
    <row r="289" spans="1:17" ht="12.75" hidden="1" thickTop="1" x14ac:dyDescent="0.25">
      <c r="A289" s="98" t="s">
        <v>282</v>
      </c>
      <c r="B289" s="57" t="s">
        <v>283</v>
      </c>
      <c r="C289" s="191">
        <f t="shared" si="239"/>
        <v>0</v>
      </c>
      <c r="D289" s="257"/>
      <c r="E289" s="163"/>
      <c r="F289" s="323">
        <f t="shared" ref="F289:F296" si="291">E289+D289</f>
        <v>0</v>
      </c>
      <c r="G289" s="239"/>
      <c r="H289" s="47"/>
      <c r="I289" s="163">
        <f t="shared" ref="I289:I296" si="292">H289+G289</f>
        <v>0</v>
      </c>
      <c r="J289" s="257"/>
      <c r="K289" s="47"/>
      <c r="L289" s="179">
        <f t="shared" ref="L289:L296" si="293">K289+J289</f>
        <v>0</v>
      </c>
      <c r="M289" s="239"/>
      <c r="N289" s="47"/>
      <c r="O289" s="163">
        <f t="shared" ref="O289:O296" si="294">N289+M289</f>
        <v>0</v>
      </c>
      <c r="P289" s="323"/>
      <c r="Q289" s="331"/>
    </row>
    <row r="290" spans="1:17" ht="24.75" hidden="1" thickTop="1" x14ac:dyDescent="0.25">
      <c r="A290" s="92" t="s">
        <v>284</v>
      </c>
      <c r="B290" s="29" t="s">
        <v>285</v>
      </c>
      <c r="C290" s="190">
        <f t="shared" si="239"/>
        <v>0</v>
      </c>
      <c r="D290" s="265"/>
      <c r="E290" s="155"/>
      <c r="F290" s="311">
        <f t="shared" si="291"/>
        <v>0</v>
      </c>
      <c r="G290" s="230"/>
      <c r="H290" s="43"/>
      <c r="I290" s="155">
        <f t="shared" si="292"/>
        <v>0</v>
      </c>
      <c r="J290" s="265"/>
      <c r="K290" s="43"/>
      <c r="L290" s="88">
        <f t="shared" si="293"/>
        <v>0</v>
      </c>
      <c r="M290" s="230"/>
      <c r="N290" s="43"/>
      <c r="O290" s="155">
        <f t="shared" si="294"/>
        <v>0</v>
      </c>
      <c r="P290" s="311"/>
      <c r="Q290" s="331"/>
    </row>
    <row r="291" spans="1:17" ht="12.75" hidden="1" thickTop="1" x14ac:dyDescent="0.25">
      <c r="A291" s="92" t="s">
        <v>286</v>
      </c>
      <c r="B291" s="29" t="s">
        <v>287</v>
      </c>
      <c r="C291" s="190">
        <f t="shared" si="239"/>
        <v>0</v>
      </c>
      <c r="D291" s="265"/>
      <c r="E291" s="155"/>
      <c r="F291" s="311">
        <f t="shared" si="291"/>
        <v>0</v>
      </c>
      <c r="G291" s="230"/>
      <c r="H291" s="43"/>
      <c r="I291" s="155">
        <f t="shared" si="292"/>
        <v>0</v>
      </c>
      <c r="J291" s="265"/>
      <c r="K291" s="43"/>
      <c r="L291" s="88">
        <f t="shared" si="293"/>
        <v>0</v>
      </c>
      <c r="M291" s="230"/>
      <c r="N291" s="43"/>
      <c r="O291" s="155">
        <f t="shared" si="294"/>
        <v>0</v>
      </c>
      <c r="P291" s="311"/>
      <c r="Q291" s="331"/>
    </row>
    <row r="292" spans="1:17" ht="24.75" hidden="1" thickTop="1" x14ac:dyDescent="0.25">
      <c r="A292" s="92" t="s">
        <v>288</v>
      </c>
      <c r="B292" s="29" t="s">
        <v>289</v>
      </c>
      <c r="C292" s="190">
        <f>SUM(F292,I292,L292,O292)</f>
        <v>0</v>
      </c>
      <c r="D292" s="265"/>
      <c r="E292" s="155"/>
      <c r="F292" s="311">
        <f t="shared" si="291"/>
        <v>0</v>
      </c>
      <c r="G292" s="230"/>
      <c r="H292" s="43"/>
      <c r="I292" s="155">
        <f t="shared" si="292"/>
        <v>0</v>
      </c>
      <c r="J292" s="265"/>
      <c r="K292" s="43"/>
      <c r="L292" s="88">
        <f t="shared" si="293"/>
        <v>0</v>
      </c>
      <c r="M292" s="230"/>
      <c r="N292" s="43"/>
      <c r="O292" s="155">
        <f t="shared" si="294"/>
        <v>0</v>
      </c>
      <c r="P292" s="311"/>
      <c r="Q292" s="331"/>
    </row>
    <row r="293" spans="1:17" ht="12.75" hidden="1" thickTop="1" x14ac:dyDescent="0.25">
      <c r="A293" s="92" t="s">
        <v>290</v>
      </c>
      <c r="B293" s="29" t="s">
        <v>291</v>
      </c>
      <c r="C293" s="190">
        <f t="shared" si="239"/>
        <v>0</v>
      </c>
      <c r="D293" s="265"/>
      <c r="E293" s="155"/>
      <c r="F293" s="311">
        <f t="shared" si="291"/>
        <v>0</v>
      </c>
      <c r="G293" s="230"/>
      <c r="H293" s="43"/>
      <c r="I293" s="155">
        <f t="shared" si="292"/>
        <v>0</v>
      </c>
      <c r="J293" s="265"/>
      <c r="K293" s="43"/>
      <c r="L293" s="88">
        <f t="shared" si="293"/>
        <v>0</v>
      </c>
      <c r="M293" s="230"/>
      <c r="N293" s="43"/>
      <c r="O293" s="155">
        <f t="shared" si="294"/>
        <v>0</v>
      </c>
      <c r="P293" s="311"/>
      <c r="Q293" s="331"/>
    </row>
    <row r="294" spans="1:17" ht="24.75" hidden="1" thickTop="1" x14ac:dyDescent="0.25">
      <c r="A294" s="99" t="s">
        <v>292</v>
      </c>
      <c r="B294" s="100" t="s">
        <v>293</v>
      </c>
      <c r="C294" s="201">
        <f t="shared" si="239"/>
        <v>0</v>
      </c>
      <c r="D294" s="266"/>
      <c r="E294" s="160"/>
      <c r="F294" s="320">
        <f t="shared" si="291"/>
        <v>0</v>
      </c>
      <c r="G294" s="235"/>
      <c r="H294" s="80"/>
      <c r="I294" s="160">
        <f t="shared" si="292"/>
        <v>0</v>
      </c>
      <c r="J294" s="266"/>
      <c r="K294" s="80"/>
      <c r="L294" s="178">
        <f t="shared" si="293"/>
        <v>0</v>
      </c>
      <c r="M294" s="235"/>
      <c r="N294" s="80"/>
      <c r="O294" s="160">
        <f t="shared" si="294"/>
        <v>0</v>
      </c>
      <c r="P294" s="320"/>
      <c r="Q294" s="331"/>
    </row>
    <row r="295" spans="1:17" s="19" customFormat="1" ht="13.5" hidden="1" thickTop="1" thickBot="1" x14ac:dyDescent="0.3">
      <c r="A295" s="115" t="s">
        <v>294</v>
      </c>
      <c r="B295" s="115" t="s">
        <v>295</v>
      </c>
      <c r="C295" s="206">
        <f t="shared" si="239"/>
        <v>0</v>
      </c>
      <c r="D295" s="268"/>
      <c r="E295" s="164"/>
      <c r="F295" s="327">
        <f t="shared" si="291"/>
        <v>0</v>
      </c>
      <c r="G295" s="243"/>
      <c r="H295" s="116"/>
      <c r="I295" s="164">
        <f t="shared" si="292"/>
        <v>0</v>
      </c>
      <c r="J295" s="268"/>
      <c r="K295" s="116"/>
      <c r="L295" s="180">
        <f t="shared" si="293"/>
        <v>0</v>
      </c>
      <c r="M295" s="243"/>
      <c r="N295" s="116"/>
      <c r="O295" s="164">
        <f t="shared" si="294"/>
        <v>0</v>
      </c>
      <c r="P295" s="327"/>
      <c r="Q295" s="182"/>
    </row>
    <row r="296" spans="1:17" s="19" customFormat="1" ht="48.75" hidden="1" thickTop="1" x14ac:dyDescent="0.25">
      <c r="A296" s="113" t="s">
        <v>296</v>
      </c>
      <c r="B296" s="102" t="s">
        <v>297</v>
      </c>
      <c r="C296" s="207">
        <f>SUM(F296,I296,L296,O296)</f>
        <v>0</v>
      </c>
      <c r="D296" s="269"/>
      <c r="E296" s="344"/>
      <c r="F296" s="317">
        <f t="shared" si="291"/>
        <v>0</v>
      </c>
      <c r="G296" s="234"/>
      <c r="H296" s="76"/>
      <c r="I296" s="157">
        <f t="shared" si="292"/>
        <v>0</v>
      </c>
      <c r="J296" s="249"/>
      <c r="K296" s="76"/>
      <c r="L296" s="177">
        <f t="shared" si="293"/>
        <v>0</v>
      </c>
      <c r="M296" s="234"/>
      <c r="N296" s="76"/>
      <c r="O296" s="157">
        <f t="shared" si="294"/>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BWnLVLrFag7IqzFE5+R+/91ULyFCwPjbT+ZqNQ4vaj7f075/on7YcEiuRlRtMEgcMZkj9Yte409vl4LYmG7n+A==" saltValue="P0gAuzk4SknWuPcYsmUZ+w==" spinCount="100000" sheet="1" objects="1" scenarios="1" formatCells="0" formatColumns="0" formatRows="0"/>
  <autoFilter ref="A18:P296">
    <filterColumn colId="2">
      <filters>
        <filter val="51 609"/>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128.pielikums Jūrmalas pilsētas domes
2017.gada 23.marta saistošajiem noteikumiem Nr.14
(protokols Nr.6, 9.punkts) </firstHeader>
    <firstFooter>&amp;L&amp;9&amp;D; &amp;T&amp;R&amp;9&amp;P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94"/>
  <sheetViews>
    <sheetView tabSelected="1" view="pageLayout" zoomScaleNormal="100" workbookViewId="0">
      <selection activeCell="K6" sqref="K6"/>
    </sheetView>
  </sheetViews>
  <sheetFormatPr defaultRowHeight="12" outlineLevelCol="1" x14ac:dyDescent="0.2"/>
  <cols>
    <col min="1" max="1" width="4.42578125" style="452" customWidth="1"/>
    <col min="2" max="2" width="32.5703125" style="452" customWidth="1"/>
    <col min="3" max="3" width="10" style="452" customWidth="1"/>
    <col min="4" max="4" width="10.85546875" style="452" hidden="1" customWidth="1" outlineLevel="1"/>
    <col min="5" max="5" width="10.28515625" style="452" hidden="1" customWidth="1" outlineLevel="1"/>
    <col min="6" max="6" width="11.140625" style="452" hidden="1" customWidth="1" outlineLevel="1"/>
    <col min="7" max="7" width="10" style="452" hidden="1" customWidth="1" outlineLevel="1"/>
    <col min="8" max="8" width="10.42578125" style="452" customWidth="1" collapsed="1"/>
    <col min="9" max="9" width="10.140625" style="452" customWidth="1"/>
    <col min="10" max="10" width="24" style="452" hidden="1" customWidth="1" outlineLevel="1"/>
    <col min="11" max="11" width="16" style="452" customWidth="1" collapsed="1"/>
    <col min="12" max="16384" width="9.140625" style="452"/>
  </cols>
  <sheetData>
    <row r="1" spans="1:15" x14ac:dyDescent="0.2">
      <c r="K1" s="351" t="s">
        <v>402</v>
      </c>
    </row>
    <row r="2" spans="1:15" x14ac:dyDescent="0.2">
      <c r="K2" s="351" t="s">
        <v>326</v>
      </c>
    </row>
    <row r="3" spans="1:15" x14ac:dyDescent="0.2">
      <c r="K3" s="351" t="s">
        <v>327</v>
      </c>
    </row>
    <row r="4" spans="1:15" ht="12.75" customHeight="1" x14ac:dyDescent="0.2">
      <c r="A4" s="453" t="s">
        <v>0</v>
      </c>
      <c r="B4" s="454"/>
      <c r="C4" s="455" t="s">
        <v>397</v>
      </c>
      <c r="D4" s="455"/>
      <c r="E4" s="455"/>
      <c r="F4" s="455"/>
      <c r="G4" s="455"/>
      <c r="H4" s="455"/>
      <c r="I4" s="455"/>
      <c r="J4" s="455"/>
      <c r="K4" s="456"/>
    </row>
    <row r="5" spans="1:15" ht="12.75" customHeight="1" x14ac:dyDescent="0.2">
      <c r="A5" s="453" t="s">
        <v>1</v>
      </c>
      <c r="B5" s="454"/>
      <c r="C5" s="457" t="s">
        <v>319</v>
      </c>
      <c r="D5" s="458"/>
      <c r="E5" s="458"/>
      <c r="F5" s="458"/>
      <c r="G5" s="458"/>
      <c r="H5" s="458"/>
      <c r="I5" s="458"/>
      <c r="J5" s="458"/>
      <c r="K5" s="459"/>
    </row>
    <row r="6" spans="1:15" ht="12.75" customHeight="1" x14ac:dyDescent="0.2">
      <c r="A6" s="453"/>
      <c r="B6" s="454"/>
      <c r="C6" s="460"/>
      <c r="D6" s="460"/>
      <c r="E6" s="460"/>
      <c r="F6" s="460"/>
      <c r="G6" s="460"/>
      <c r="H6" s="460"/>
      <c r="I6" s="460"/>
      <c r="J6" s="460"/>
      <c r="K6" s="459"/>
    </row>
    <row r="7" spans="1:15" ht="15.75" x14ac:dyDescent="0.25">
      <c r="A7" s="949" t="s">
        <v>403</v>
      </c>
      <c r="B7" s="949"/>
      <c r="C7" s="949"/>
      <c r="D7" s="949"/>
      <c r="E7" s="949"/>
      <c r="F7" s="949"/>
      <c r="G7" s="949"/>
      <c r="H7" s="949"/>
      <c r="I7" s="949"/>
      <c r="J7" s="949"/>
      <c r="K7" s="949"/>
      <c r="L7" s="461"/>
      <c r="M7" s="461"/>
    </row>
    <row r="8" spans="1:15" ht="15.75" x14ac:dyDescent="0.25">
      <c r="A8" s="876"/>
      <c r="B8" s="876"/>
      <c r="C8" s="876"/>
      <c r="D8" s="876"/>
      <c r="E8" s="876"/>
      <c r="F8" s="876"/>
      <c r="G8" s="876"/>
      <c r="H8" s="876"/>
      <c r="I8" s="876"/>
      <c r="J8" s="876"/>
      <c r="K8" s="876"/>
      <c r="L8" s="461"/>
      <c r="M8" s="461"/>
    </row>
    <row r="9" spans="1:15" ht="12.75" customHeight="1" x14ac:dyDescent="0.25">
      <c r="A9" s="950" t="s">
        <v>404</v>
      </c>
      <c r="B9" s="950"/>
      <c r="C9" s="463" t="s">
        <v>405</v>
      </c>
      <c r="D9" s="463"/>
      <c r="E9" s="463"/>
      <c r="F9" s="463"/>
      <c r="G9" s="463"/>
      <c r="H9" s="463"/>
      <c r="I9" s="463"/>
      <c r="J9" s="463"/>
      <c r="K9" s="456"/>
    </row>
    <row r="10" spans="1:15" ht="12.75" customHeight="1" x14ac:dyDescent="0.2">
      <c r="A10" s="453" t="s">
        <v>332</v>
      </c>
      <c r="B10" s="453"/>
      <c r="C10" s="455" t="s">
        <v>399</v>
      </c>
      <c r="D10" s="455"/>
      <c r="E10" s="455"/>
      <c r="F10" s="455"/>
      <c r="G10" s="455"/>
      <c r="H10" s="455"/>
      <c r="I10" s="455"/>
      <c r="J10" s="455"/>
      <c r="K10" s="456"/>
    </row>
    <row r="11" spans="1:15" ht="12.75" customHeight="1" x14ac:dyDescent="0.2">
      <c r="A11" s="453" t="s">
        <v>334</v>
      </c>
      <c r="B11" s="453"/>
      <c r="C11" s="464" t="s">
        <v>406</v>
      </c>
      <c r="D11" s="464"/>
      <c r="E11" s="464"/>
      <c r="F11" s="464"/>
      <c r="G11" s="464"/>
      <c r="H11" s="464"/>
      <c r="I11" s="464"/>
      <c r="J11" s="464"/>
      <c r="K11" s="465"/>
    </row>
    <row r="12" spans="1:15" ht="26.25" customHeight="1" x14ac:dyDescent="0.2">
      <c r="A12" s="951" t="s">
        <v>336</v>
      </c>
      <c r="B12" s="951" t="s">
        <v>337</v>
      </c>
      <c r="C12" s="951" t="s">
        <v>338</v>
      </c>
      <c r="D12" s="952" t="s">
        <v>339</v>
      </c>
      <c r="E12" s="952"/>
      <c r="F12" s="953" t="s">
        <v>340</v>
      </c>
      <c r="G12" s="953"/>
      <c r="H12" s="954" t="s">
        <v>341</v>
      </c>
      <c r="I12" s="955"/>
      <c r="J12" s="956" t="s">
        <v>316</v>
      </c>
      <c r="K12" s="951" t="s">
        <v>342</v>
      </c>
    </row>
    <row r="13" spans="1:15" ht="32.25" customHeight="1" x14ac:dyDescent="0.2">
      <c r="A13" s="951"/>
      <c r="B13" s="951"/>
      <c r="C13" s="951"/>
      <c r="D13" s="878" t="s">
        <v>14</v>
      </c>
      <c r="E13" s="878" t="s">
        <v>16</v>
      </c>
      <c r="F13" s="878" t="s">
        <v>14</v>
      </c>
      <c r="G13" s="878" t="s">
        <v>16</v>
      </c>
      <c r="H13" s="878" t="s">
        <v>14</v>
      </c>
      <c r="I13" s="878" t="s">
        <v>16</v>
      </c>
      <c r="J13" s="957"/>
      <c r="K13" s="951"/>
    </row>
    <row r="14" spans="1:15" x14ac:dyDescent="0.2">
      <c r="A14" s="948" t="s">
        <v>407</v>
      </c>
      <c r="B14" s="948"/>
      <c r="C14" s="467"/>
      <c r="D14" s="467">
        <f>SUM(D15:D50)</f>
        <v>365997</v>
      </c>
      <c r="E14" s="467">
        <f>SUM(E15:E50)</f>
        <v>1900</v>
      </c>
      <c r="F14" s="467">
        <f t="shared" ref="F14:I14" si="0">SUM(F15:F50)</f>
        <v>4682</v>
      </c>
      <c r="G14" s="467">
        <f t="shared" si="0"/>
        <v>0</v>
      </c>
      <c r="H14" s="467">
        <f t="shared" si="0"/>
        <v>370679</v>
      </c>
      <c r="I14" s="467">
        <f t="shared" si="0"/>
        <v>1900</v>
      </c>
      <c r="J14" s="467"/>
      <c r="K14" s="467"/>
      <c r="M14" s="489"/>
      <c r="N14" s="489"/>
      <c r="O14" s="489"/>
    </row>
    <row r="15" spans="1:15" s="471" customFormat="1" x14ac:dyDescent="0.2">
      <c r="A15" s="468">
        <v>1</v>
      </c>
      <c r="B15" s="469" t="s">
        <v>408</v>
      </c>
      <c r="C15" s="469"/>
      <c r="D15" s="474"/>
      <c r="E15" s="474"/>
      <c r="F15" s="474"/>
      <c r="G15" s="474"/>
      <c r="H15" s="474"/>
      <c r="I15" s="474"/>
      <c r="J15" s="470"/>
      <c r="K15" s="938" t="s">
        <v>409</v>
      </c>
      <c r="M15" s="489"/>
      <c r="N15" s="489"/>
      <c r="O15" s="489"/>
    </row>
    <row r="16" spans="1:15" s="471" customFormat="1" x14ac:dyDescent="0.2">
      <c r="A16" s="877" t="s">
        <v>410</v>
      </c>
      <c r="B16" s="470" t="s">
        <v>411</v>
      </c>
      <c r="C16" s="468">
        <v>2279</v>
      </c>
      <c r="D16" s="474">
        <v>854</v>
      </c>
      <c r="E16" s="474"/>
      <c r="F16" s="474"/>
      <c r="G16" s="474"/>
      <c r="H16" s="474">
        <f>D16+F16</f>
        <v>854</v>
      </c>
      <c r="I16" s="474">
        <f>E16+G16</f>
        <v>0</v>
      </c>
      <c r="J16" s="470"/>
      <c r="K16" s="939"/>
      <c r="M16" s="489"/>
      <c r="N16" s="489"/>
      <c r="O16" s="489"/>
    </row>
    <row r="17" spans="1:15" s="471" customFormat="1" x14ac:dyDescent="0.2">
      <c r="A17" s="877" t="s">
        <v>412</v>
      </c>
      <c r="B17" s="470" t="s">
        <v>413</v>
      </c>
      <c r="C17" s="468">
        <v>2279</v>
      </c>
      <c r="D17" s="474">
        <v>800</v>
      </c>
      <c r="E17" s="474"/>
      <c r="F17" s="474"/>
      <c r="G17" s="474"/>
      <c r="H17" s="474">
        <f t="shared" ref="H17:I50" si="1">D17+F17</f>
        <v>800</v>
      </c>
      <c r="I17" s="474">
        <f t="shared" si="1"/>
        <v>0</v>
      </c>
      <c r="J17" s="470"/>
      <c r="K17" s="939"/>
      <c r="M17" s="489"/>
      <c r="N17" s="489"/>
      <c r="O17" s="489"/>
    </row>
    <row r="18" spans="1:15" s="471" customFormat="1" ht="24" x14ac:dyDescent="0.2">
      <c r="A18" s="877" t="s">
        <v>414</v>
      </c>
      <c r="B18" s="470" t="s">
        <v>415</v>
      </c>
      <c r="C18" s="468">
        <v>2279</v>
      </c>
      <c r="D18" s="474">
        <v>3000</v>
      </c>
      <c r="E18" s="474"/>
      <c r="F18" s="474"/>
      <c r="G18" s="474"/>
      <c r="H18" s="474">
        <f t="shared" si="1"/>
        <v>3000</v>
      </c>
      <c r="I18" s="474">
        <f t="shared" si="1"/>
        <v>0</v>
      </c>
      <c r="J18" s="470"/>
      <c r="K18" s="940"/>
      <c r="M18" s="489"/>
      <c r="N18" s="489"/>
      <c r="O18" s="489"/>
    </row>
    <row r="19" spans="1:15" s="475" customFormat="1" ht="58.5" customHeight="1" x14ac:dyDescent="0.2">
      <c r="A19" s="468">
        <v>2</v>
      </c>
      <c r="B19" s="469" t="s">
        <v>416</v>
      </c>
      <c r="C19" s="473"/>
      <c r="D19" s="474"/>
      <c r="E19" s="474"/>
      <c r="F19" s="474"/>
      <c r="G19" s="474"/>
      <c r="H19" s="474"/>
      <c r="I19" s="474"/>
      <c r="J19" s="474"/>
      <c r="K19" s="938" t="s">
        <v>417</v>
      </c>
      <c r="M19" s="489"/>
      <c r="N19" s="489"/>
      <c r="O19" s="489"/>
    </row>
    <row r="20" spans="1:15" s="475" customFormat="1" x14ac:dyDescent="0.2">
      <c r="A20" s="476" t="s">
        <v>418</v>
      </c>
      <c r="B20" s="470" t="s">
        <v>419</v>
      </c>
      <c r="C20" s="477">
        <v>2279</v>
      </c>
      <c r="D20" s="474">
        <v>2100</v>
      </c>
      <c r="E20" s="474"/>
      <c r="F20" s="474"/>
      <c r="G20" s="474"/>
      <c r="H20" s="474">
        <f t="shared" si="1"/>
        <v>2100</v>
      </c>
      <c r="I20" s="474">
        <f t="shared" si="1"/>
        <v>0</v>
      </c>
      <c r="J20" s="474"/>
      <c r="K20" s="940"/>
      <c r="M20" s="489"/>
      <c r="N20" s="489"/>
      <c r="O20" s="489"/>
    </row>
    <row r="21" spans="1:15" s="475" customFormat="1" ht="14.25" customHeight="1" x14ac:dyDescent="0.2">
      <c r="A21" s="468">
        <v>3</v>
      </c>
      <c r="B21" s="469" t="s">
        <v>420</v>
      </c>
      <c r="C21" s="477"/>
      <c r="D21" s="474"/>
      <c r="E21" s="474"/>
      <c r="F21" s="474"/>
      <c r="G21" s="474"/>
      <c r="H21" s="474"/>
      <c r="I21" s="474"/>
      <c r="J21" s="474"/>
      <c r="K21" s="938" t="s">
        <v>421</v>
      </c>
      <c r="M21" s="489"/>
      <c r="N21" s="489"/>
      <c r="O21" s="489"/>
    </row>
    <row r="22" spans="1:15" s="475" customFormat="1" ht="17.25" customHeight="1" x14ac:dyDescent="0.2">
      <c r="A22" s="941" t="s">
        <v>422</v>
      </c>
      <c r="B22" s="942" t="s">
        <v>423</v>
      </c>
      <c r="C22" s="477">
        <v>2121</v>
      </c>
      <c r="D22" s="474">
        <v>605</v>
      </c>
      <c r="E22" s="474"/>
      <c r="F22" s="474"/>
      <c r="G22" s="474"/>
      <c r="H22" s="474">
        <f t="shared" si="1"/>
        <v>605</v>
      </c>
      <c r="I22" s="474">
        <f t="shared" si="1"/>
        <v>0</v>
      </c>
      <c r="J22" s="474"/>
      <c r="K22" s="939"/>
      <c r="M22" s="489"/>
      <c r="N22" s="489"/>
      <c r="O22" s="489"/>
    </row>
    <row r="23" spans="1:15" s="475" customFormat="1" ht="17.25" customHeight="1" x14ac:dyDescent="0.2">
      <c r="A23" s="941"/>
      <c r="B23" s="942"/>
      <c r="C23" s="477">
        <v>2390</v>
      </c>
      <c r="D23" s="474">
        <v>25</v>
      </c>
      <c r="E23" s="474"/>
      <c r="F23" s="474"/>
      <c r="G23" s="474"/>
      <c r="H23" s="474">
        <f t="shared" si="1"/>
        <v>25</v>
      </c>
      <c r="I23" s="474">
        <f t="shared" si="1"/>
        <v>0</v>
      </c>
      <c r="J23" s="474"/>
      <c r="K23" s="939"/>
      <c r="M23" s="489"/>
      <c r="N23" s="489"/>
      <c r="O23" s="489"/>
    </row>
    <row r="24" spans="1:15" s="475" customFormat="1" ht="21.75" customHeight="1" x14ac:dyDescent="0.2">
      <c r="A24" s="941"/>
      <c r="B24" s="942"/>
      <c r="C24" s="477">
        <v>2122</v>
      </c>
      <c r="D24" s="474">
        <v>4500</v>
      </c>
      <c r="E24" s="474"/>
      <c r="F24" s="474"/>
      <c r="G24" s="474"/>
      <c r="H24" s="474">
        <f t="shared" si="1"/>
        <v>4500</v>
      </c>
      <c r="I24" s="474">
        <f t="shared" si="1"/>
        <v>0</v>
      </c>
      <c r="J24" s="474"/>
      <c r="K24" s="940"/>
      <c r="M24" s="489"/>
      <c r="N24" s="489"/>
      <c r="O24" s="489"/>
    </row>
    <row r="25" spans="1:15" s="475" customFormat="1" ht="81" customHeight="1" x14ac:dyDescent="0.2">
      <c r="A25" s="468">
        <v>4</v>
      </c>
      <c r="B25" s="469" t="s">
        <v>424</v>
      </c>
      <c r="C25" s="477"/>
      <c r="D25" s="474"/>
      <c r="E25" s="474"/>
      <c r="F25" s="474"/>
      <c r="G25" s="474"/>
      <c r="H25" s="474"/>
      <c r="I25" s="474"/>
      <c r="J25" s="474"/>
      <c r="K25" s="938" t="s">
        <v>425</v>
      </c>
      <c r="M25" s="489"/>
      <c r="N25" s="489"/>
      <c r="O25" s="489"/>
    </row>
    <row r="26" spans="1:15" s="471" customFormat="1" ht="18" customHeight="1" x14ac:dyDescent="0.2">
      <c r="A26" s="877" t="s">
        <v>426</v>
      </c>
      <c r="B26" s="470" t="s">
        <v>427</v>
      </c>
      <c r="C26" s="468">
        <v>2314</v>
      </c>
      <c r="D26" s="474">
        <v>37900</v>
      </c>
      <c r="E26" s="474"/>
      <c r="F26" s="474"/>
      <c r="G26" s="474"/>
      <c r="H26" s="474">
        <f t="shared" si="1"/>
        <v>37900</v>
      </c>
      <c r="I26" s="474">
        <f t="shared" si="1"/>
        <v>0</v>
      </c>
      <c r="J26" s="470"/>
      <c r="K26" s="940"/>
      <c r="M26" s="489"/>
      <c r="N26" s="489"/>
      <c r="O26" s="489"/>
    </row>
    <row r="27" spans="1:15" s="471" customFormat="1" x14ac:dyDescent="0.2">
      <c r="A27" s="468">
        <v>5</v>
      </c>
      <c r="B27" s="469" t="s">
        <v>428</v>
      </c>
      <c r="C27" s="468"/>
      <c r="D27" s="474"/>
      <c r="E27" s="474"/>
      <c r="F27" s="474"/>
      <c r="G27" s="474"/>
      <c r="H27" s="474"/>
      <c r="I27" s="474"/>
      <c r="J27" s="470"/>
      <c r="K27" s="470"/>
      <c r="M27" s="489"/>
      <c r="N27" s="489"/>
      <c r="O27" s="489"/>
    </row>
    <row r="28" spans="1:15" s="471" customFormat="1" ht="84" x14ac:dyDescent="0.2">
      <c r="A28" s="877" t="s">
        <v>429</v>
      </c>
      <c r="B28" s="470" t="s">
        <v>430</v>
      </c>
      <c r="C28" s="468">
        <v>2239</v>
      </c>
      <c r="D28" s="474">
        <v>49930</v>
      </c>
      <c r="E28" s="474"/>
      <c r="F28" s="474"/>
      <c r="G28" s="474"/>
      <c r="H28" s="474">
        <f t="shared" si="1"/>
        <v>49930</v>
      </c>
      <c r="I28" s="474">
        <f t="shared" si="1"/>
        <v>0</v>
      </c>
      <c r="J28" s="470"/>
      <c r="K28" s="473" t="s">
        <v>431</v>
      </c>
      <c r="M28" s="489"/>
      <c r="N28" s="489"/>
      <c r="O28" s="489"/>
    </row>
    <row r="29" spans="1:15" s="471" customFormat="1" ht="48" x14ac:dyDescent="0.2">
      <c r="A29" s="877" t="s">
        <v>432</v>
      </c>
      <c r="B29" s="470" t="s">
        <v>433</v>
      </c>
      <c r="C29" s="468">
        <v>2232</v>
      </c>
      <c r="D29" s="474">
        <v>7000</v>
      </c>
      <c r="E29" s="474"/>
      <c r="F29" s="474"/>
      <c r="G29" s="474"/>
      <c r="H29" s="474">
        <f t="shared" si="1"/>
        <v>7000</v>
      </c>
      <c r="I29" s="474">
        <f t="shared" si="1"/>
        <v>0</v>
      </c>
      <c r="J29" s="470"/>
      <c r="K29" s="473" t="s">
        <v>434</v>
      </c>
      <c r="M29" s="489"/>
      <c r="N29" s="489"/>
      <c r="O29" s="489"/>
    </row>
    <row r="30" spans="1:15" s="471" customFormat="1" ht="28.5" customHeight="1" x14ac:dyDescent="0.2">
      <c r="A30" s="877" t="s">
        <v>435</v>
      </c>
      <c r="B30" s="470" t="s">
        <v>436</v>
      </c>
      <c r="C30" s="468">
        <v>2231</v>
      </c>
      <c r="D30" s="474">
        <v>2500</v>
      </c>
      <c r="E30" s="474"/>
      <c r="F30" s="474"/>
      <c r="G30" s="474"/>
      <c r="H30" s="474">
        <f t="shared" si="1"/>
        <v>2500</v>
      </c>
      <c r="I30" s="474">
        <f t="shared" si="1"/>
        <v>0</v>
      </c>
      <c r="J30" s="470"/>
      <c r="K30" s="473" t="s">
        <v>437</v>
      </c>
      <c r="M30" s="489"/>
      <c r="N30" s="489"/>
      <c r="O30" s="489"/>
    </row>
    <row r="31" spans="1:15" s="471" customFormat="1" x14ac:dyDescent="0.2">
      <c r="A31" s="941" t="s">
        <v>438</v>
      </c>
      <c r="B31" s="942" t="s">
        <v>439</v>
      </c>
      <c r="C31" s="468">
        <v>2312</v>
      </c>
      <c r="D31" s="474">
        <v>1413</v>
      </c>
      <c r="E31" s="474"/>
      <c r="F31" s="474"/>
      <c r="G31" s="474"/>
      <c r="H31" s="474">
        <f t="shared" si="1"/>
        <v>1413</v>
      </c>
      <c r="I31" s="474">
        <f t="shared" si="1"/>
        <v>0</v>
      </c>
      <c r="J31" s="470"/>
      <c r="K31" s="943" t="s">
        <v>440</v>
      </c>
      <c r="M31" s="489"/>
      <c r="N31" s="489"/>
      <c r="O31" s="489"/>
    </row>
    <row r="32" spans="1:15" s="471" customFormat="1" ht="15" customHeight="1" x14ac:dyDescent="0.2">
      <c r="A32" s="941"/>
      <c r="B32" s="942"/>
      <c r="C32" s="468">
        <v>2243</v>
      </c>
      <c r="D32" s="474">
        <v>110</v>
      </c>
      <c r="E32" s="474"/>
      <c r="F32" s="474"/>
      <c r="G32" s="474"/>
      <c r="H32" s="474">
        <f t="shared" si="1"/>
        <v>110</v>
      </c>
      <c r="I32" s="474">
        <f t="shared" si="1"/>
        <v>0</v>
      </c>
      <c r="J32" s="470"/>
      <c r="K32" s="944"/>
      <c r="M32" s="489"/>
      <c r="N32" s="489"/>
      <c r="O32" s="489"/>
    </row>
    <row r="33" spans="1:15" s="475" customFormat="1" ht="12.75" customHeight="1" x14ac:dyDescent="0.2">
      <c r="A33" s="941"/>
      <c r="B33" s="942"/>
      <c r="C33" s="468">
        <v>2312</v>
      </c>
      <c r="D33" s="474">
        <v>520</v>
      </c>
      <c r="E33" s="474"/>
      <c r="F33" s="474"/>
      <c r="G33" s="474"/>
      <c r="H33" s="474">
        <f t="shared" si="1"/>
        <v>520</v>
      </c>
      <c r="I33" s="474">
        <f t="shared" si="1"/>
        <v>0</v>
      </c>
      <c r="J33" s="470"/>
      <c r="K33" s="945"/>
      <c r="M33" s="489"/>
      <c r="N33" s="489"/>
      <c r="O33" s="489"/>
    </row>
    <row r="34" spans="1:15" s="475" customFormat="1" ht="24" x14ac:dyDescent="0.2">
      <c r="A34" s="877" t="s">
        <v>441</v>
      </c>
      <c r="B34" s="470" t="s">
        <v>442</v>
      </c>
      <c r="C34" s="468">
        <v>2231</v>
      </c>
      <c r="D34" s="474">
        <v>9259</v>
      </c>
      <c r="E34" s="474"/>
      <c r="F34" s="474"/>
      <c r="G34" s="474"/>
      <c r="H34" s="474">
        <f t="shared" si="1"/>
        <v>9259</v>
      </c>
      <c r="I34" s="474">
        <f t="shared" si="1"/>
        <v>0</v>
      </c>
      <c r="J34" s="474"/>
      <c r="K34" s="473" t="s">
        <v>443</v>
      </c>
      <c r="M34" s="489"/>
      <c r="N34" s="489"/>
      <c r="O34" s="489"/>
    </row>
    <row r="35" spans="1:15" s="475" customFormat="1" x14ac:dyDescent="0.2">
      <c r="A35" s="877" t="s">
        <v>444</v>
      </c>
      <c r="B35" s="470" t="s">
        <v>445</v>
      </c>
      <c r="C35" s="468">
        <v>2279</v>
      </c>
      <c r="D35" s="474">
        <v>104</v>
      </c>
      <c r="E35" s="474"/>
      <c r="F35" s="474"/>
      <c r="G35" s="474"/>
      <c r="H35" s="474">
        <f t="shared" si="1"/>
        <v>104</v>
      </c>
      <c r="I35" s="474">
        <f t="shared" si="1"/>
        <v>0</v>
      </c>
      <c r="J35" s="470"/>
      <c r="K35" s="938" t="s">
        <v>446</v>
      </c>
      <c r="M35" s="489"/>
      <c r="N35" s="489"/>
      <c r="O35" s="489"/>
    </row>
    <row r="36" spans="1:15" s="475" customFormat="1" x14ac:dyDescent="0.2">
      <c r="A36" s="943" t="s">
        <v>447</v>
      </c>
      <c r="B36" s="946" t="s">
        <v>448</v>
      </c>
      <c r="C36" s="468">
        <v>2243</v>
      </c>
      <c r="D36" s="474">
        <v>2122</v>
      </c>
      <c r="E36" s="474"/>
      <c r="F36" s="474"/>
      <c r="G36" s="474"/>
      <c r="H36" s="474">
        <f t="shared" si="1"/>
        <v>2122</v>
      </c>
      <c r="I36" s="474">
        <f t="shared" si="1"/>
        <v>0</v>
      </c>
      <c r="J36" s="470"/>
      <c r="K36" s="939"/>
      <c r="M36" s="489"/>
      <c r="N36" s="489"/>
      <c r="O36" s="489"/>
    </row>
    <row r="37" spans="1:15" s="475" customFormat="1" x14ac:dyDescent="0.2">
      <c r="A37" s="945"/>
      <c r="B37" s="947"/>
      <c r="C37" s="468">
        <v>2279</v>
      </c>
      <c r="D37" s="474">
        <v>8878</v>
      </c>
      <c r="E37" s="474"/>
      <c r="F37" s="474"/>
      <c r="G37" s="474"/>
      <c r="H37" s="474">
        <f t="shared" si="1"/>
        <v>8878</v>
      </c>
      <c r="I37" s="474">
        <f t="shared" si="1"/>
        <v>0</v>
      </c>
      <c r="J37" s="470"/>
      <c r="K37" s="939"/>
      <c r="M37" s="489"/>
      <c r="N37" s="489"/>
      <c r="O37" s="489"/>
    </row>
    <row r="38" spans="1:15" s="475" customFormat="1" ht="17.25" customHeight="1" x14ac:dyDescent="0.2">
      <c r="A38" s="877" t="s">
        <v>449</v>
      </c>
      <c r="B38" s="470" t="s">
        <v>450</v>
      </c>
      <c r="C38" s="468">
        <v>5140</v>
      </c>
      <c r="D38" s="474">
        <v>17000</v>
      </c>
      <c r="E38" s="474"/>
      <c r="F38" s="474"/>
      <c r="G38" s="474"/>
      <c r="H38" s="474">
        <f t="shared" si="1"/>
        <v>17000</v>
      </c>
      <c r="I38" s="474">
        <f t="shared" si="1"/>
        <v>0</v>
      </c>
      <c r="J38" s="474"/>
      <c r="K38" s="939"/>
      <c r="M38" s="489"/>
      <c r="N38" s="489"/>
      <c r="O38" s="489"/>
    </row>
    <row r="39" spans="1:15" s="475" customFormat="1" ht="24" x14ac:dyDescent="0.2">
      <c r="A39" s="877" t="s">
        <v>451</v>
      </c>
      <c r="B39" s="470" t="s">
        <v>452</v>
      </c>
      <c r="C39" s="468">
        <v>2279</v>
      </c>
      <c r="D39" s="474">
        <v>200000</v>
      </c>
      <c r="E39" s="474"/>
      <c r="F39" s="474"/>
      <c r="G39" s="474"/>
      <c r="H39" s="474">
        <f t="shared" si="1"/>
        <v>200000</v>
      </c>
      <c r="I39" s="474">
        <f t="shared" si="1"/>
        <v>0</v>
      </c>
      <c r="J39" s="474"/>
      <c r="K39" s="939"/>
      <c r="M39" s="489"/>
      <c r="N39" s="489"/>
      <c r="O39" s="489"/>
    </row>
    <row r="40" spans="1:15" s="475" customFormat="1" ht="36.75" customHeight="1" x14ac:dyDescent="0.2">
      <c r="A40" s="877" t="s">
        <v>453</v>
      </c>
      <c r="B40" s="470" t="s">
        <v>454</v>
      </c>
      <c r="C40" s="468">
        <v>2239</v>
      </c>
      <c r="D40" s="474">
        <v>1500</v>
      </c>
      <c r="E40" s="474"/>
      <c r="F40" s="474"/>
      <c r="G40" s="474"/>
      <c r="H40" s="474">
        <f t="shared" si="1"/>
        <v>1500</v>
      </c>
      <c r="I40" s="474">
        <f t="shared" si="1"/>
        <v>0</v>
      </c>
      <c r="J40" s="474"/>
      <c r="K40" s="939"/>
      <c r="M40" s="489"/>
      <c r="N40" s="489"/>
      <c r="O40" s="489"/>
    </row>
    <row r="41" spans="1:15" s="475" customFormat="1" ht="24" x14ac:dyDescent="0.2">
      <c r="A41" s="877" t="s">
        <v>455</v>
      </c>
      <c r="B41" s="470" t="s">
        <v>456</v>
      </c>
      <c r="C41" s="468">
        <v>2314</v>
      </c>
      <c r="D41" s="474">
        <v>1500</v>
      </c>
      <c r="E41" s="474"/>
      <c r="F41" s="474"/>
      <c r="G41" s="474"/>
      <c r="H41" s="474">
        <f t="shared" si="1"/>
        <v>1500</v>
      </c>
      <c r="I41" s="474">
        <f t="shared" si="1"/>
        <v>0</v>
      </c>
      <c r="J41" s="474"/>
      <c r="K41" s="940"/>
      <c r="M41" s="489"/>
      <c r="N41" s="489"/>
      <c r="O41" s="489"/>
    </row>
    <row r="42" spans="1:15" s="475" customFormat="1" ht="24" x14ac:dyDescent="0.2">
      <c r="A42" s="877" t="s">
        <v>457</v>
      </c>
      <c r="B42" s="470" t="s">
        <v>458</v>
      </c>
      <c r="C42" s="468">
        <v>2279</v>
      </c>
      <c r="D42" s="474">
        <v>4168</v>
      </c>
      <c r="E42" s="474"/>
      <c r="F42" s="478"/>
      <c r="G42" s="474"/>
      <c r="H42" s="474">
        <f t="shared" si="1"/>
        <v>4168</v>
      </c>
      <c r="I42" s="474">
        <f t="shared" si="1"/>
        <v>0</v>
      </c>
      <c r="J42" s="474"/>
      <c r="K42" s="473" t="s">
        <v>917</v>
      </c>
      <c r="M42" s="489"/>
      <c r="N42" s="489"/>
      <c r="O42" s="489"/>
    </row>
    <row r="43" spans="1:15" s="475" customFormat="1" ht="36" x14ac:dyDescent="0.2">
      <c r="A43" s="877" t="s">
        <v>926</v>
      </c>
      <c r="B43" s="470" t="s">
        <v>927</v>
      </c>
      <c r="C43" s="468">
        <v>2279</v>
      </c>
      <c r="D43" s="474">
        <v>8501</v>
      </c>
      <c r="E43" s="474"/>
      <c r="F43" s="474"/>
      <c r="G43" s="474"/>
      <c r="H43" s="474">
        <f t="shared" si="1"/>
        <v>8501</v>
      </c>
      <c r="I43" s="474">
        <f t="shared" si="1"/>
        <v>0</v>
      </c>
      <c r="J43" s="474"/>
      <c r="K43" s="473" t="s">
        <v>917</v>
      </c>
      <c r="M43" s="489"/>
      <c r="N43" s="489"/>
      <c r="O43" s="489"/>
    </row>
    <row r="44" spans="1:15" s="475" customFormat="1" ht="24" x14ac:dyDescent="0.2">
      <c r="A44" s="877" t="s">
        <v>940</v>
      </c>
      <c r="B44" s="470" t="s">
        <v>941</v>
      </c>
      <c r="C44" s="468">
        <v>2279</v>
      </c>
      <c r="D44" s="474"/>
      <c r="E44" s="474"/>
      <c r="F44" s="474">
        <v>3442</v>
      </c>
      <c r="G44" s="474"/>
      <c r="H44" s="474">
        <f t="shared" si="1"/>
        <v>3442</v>
      </c>
      <c r="I44" s="474">
        <f t="shared" si="1"/>
        <v>0</v>
      </c>
      <c r="J44" s="1176" t="s">
        <v>942</v>
      </c>
      <c r="K44" s="473" t="s">
        <v>943</v>
      </c>
      <c r="M44" s="489"/>
      <c r="N44" s="489"/>
      <c r="O44" s="489"/>
    </row>
    <row r="45" spans="1:15" s="475" customFormat="1" ht="24" x14ac:dyDescent="0.2">
      <c r="A45" s="877" t="s">
        <v>944</v>
      </c>
      <c r="B45" s="470" t="s">
        <v>945</v>
      </c>
      <c r="C45" s="468">
        <v>2279</v>
      </c>
      <c r="D45" s="474"/>
      <c r="E45" s="474"/>
      <c r="F45" s="474">
        <v>1240</v>
      </c>
      <c r="G45" s="474"/>
      <c r="H45" s="474">
        <f t="shared" si="1"/>
        <v>1240</v>
      </c>
      <c r="I45" s="474">
        <f t="shared" si="1"/>
        <v>0</v>
      </c>
      <c r="J45" s="1177"/>
      <c r="K45" s="473" t="s">
        <v>946</v>
      </c>
      <c r="M45" s="489"/>
      <c r="N45" s="489"/>
      <c r="O45" s="489"/>
    </row>
    <row r="46" spans="1:15" s="475" customFormat="1" ht="48.75" customHeight="1" x14ac:dyDescent="0.2">
      <c r="A46" s="468" t="s">
        <v>460</v>
      </c>
      <c r="B46" s="469" t="s">
        <v>461</v>
      </c>
      <c r="C46" s="468"/>
      <c r="D46" s="474"/>
      <c r="E46" s="474"/>
      <c r="F46" s="474"/>
      <c r="G46" s="474"/>
      <c r="H46" s="474"/>
      <c r="I46" s="474"/>
      <c r="J46" s="474"/>
      <c r="K46" s="938" t="s">
        <v>462</v>
      </c>
      <c r="M46" s="489"/>
      <c r="N46" s="489"/>
      <c r="O46" s="489"/>
    </row>
    <row r="47" spans="1:15" s="475" customFormat="1" ht="36" x14ac:dyDescent="0.2">
      <c r="A47" s="877" t="s">
        <v>463</v>
      </c>
      <c r="B47" s="470" t="s">
        <v>464</v>
      </c>
      <c r="C47" s="468">
        <v>2239</v>
      </c>
      <c r="D47" s="474">
        <v>854</v>
      </c>
      <c r="E47" s="474"/>
      <c r="F47" s="474"/>
      <c r="G47" s="474"/>
      <c r="H47" s="474">
        <f t="shared" si="1"/>
        <v>854</v>
      </c>
      <c r="I47" s="474">
        <f t="shared" si="1"/>
        <v>0</v>
      </c>
      <c r="J47" s="474"/>
      <c r="K47" s="939"/>
      <c r="M47" s="489"/>
      <c r="N47" s="489"/>
      <c r="O47" s="489"/>
    </row>
    <row r="48" spans="1:15" s="475" customFormat="1" x14ac:dyDescent="0.2">
      <c r="A48" s="479" t="s">
        <v>465</v>
      </c>
      <c r="B48" s="470" t="s">
        <v>466</v>
      </c>
      <c r="C48" s="480">
        <v>2239</v>
      </c>
      <c r="D48" s="474">
        <v>854</v>
      </c>
      <c r="E48" s="474"/>
      <c r="F48" s="474"/>
      <c r="G48" s="474"/>
      <c r="H48" s="474">
        <f t="shared" si="1"/>
        <v>854</v>
      </c>
      <c r="I48" s="474">
        <f t="shared" si="1"/>
        <v>0</v>
      </c>
      <c r="J48" s="474"/>
      <c r="K48" s="940"/>
      <c r="M48" s="489"/>
      <c r="N48" s="489"/>
      <c r="O48" s="489"/>
    </row>
    <row r="49" spans="1:15" s="475" customFormat="1" x14ac:dyDescent="0.2">
      <c r="A49" s="468">
        <v>7</v>
      </c>
      <c r="B49" s="469" t="s">
        <v>467</v>
      </c>
      <c r="C49" s="468">
        <v>2512</v>
      </c>
      <c r="D49" s="474"/>
      <c r="E49" s="474">
        <v>1200</v>
      </c>
      <c r="F49" s="474"/>
      <c r="G49" s="474"/>
      <c r="H49" s="474">
        <f t="shared" si="1"/>
        <v>0</v>
      </c>
      <c r="I49" s="474">
        <f t="shared" si="1"/>
        <v>1200</v>
      </c>
      <c r="J49" s="474"/>
      <c r="K49" s="473" t="s">
        <v>468</v>
      </c>
      <c r="M49" s="489"/>
      <c r="N49" s="489"/>
      <c r="O49" s="489"/>
    </row>
    <row r="50" spans="1:15" s="475" customFormat="1" x14ac:dyDescent="0.2">
      <c r="A50" s="468">
        <v>8</v>
      </c>
      <c r="B50" s="469" t="s">
        <v>469</v>
      </c>
      <c r="C50" s="468">
        <v>2390</v>
      </c>
      <c r="D50" s="474"/>
      <c r="E50" s="474">
        <v>700</v>
      </c>
      <c r="F50" s="474"/>
      <c r="G50" s="474"/>
      <c r="H50" s="474">
        <f t="shared" si="1"/>
        <v>0</v>
      </c>
      <c r="I50" s="474">
        <f t="shared" si="1"/>
        <v>700</v>
      </c>
      <c r="J50" s="474"/>
      <c r="K50" s="473" t="s">
        <v>468</v>
      </c>
      <c r="M50" s="489"/>
      <c r="N50" s="489"/>
      <c r="O50" s="489"/>
    </row>
    <row r="51" spans="1:15" x14ac:dyDescent="0.2">
      <c r="A51" s="475" t="s">
        <v>470</v>
      </c>
      <c r="B51" s="481"/>
      <c r="C51" s="482"/>
      <c r="D51" s="483"/>
      <c r="E51" s="483"/>
      <c r="F51" s="483"/>
      <c r="G51" s="483"/>
      <c r="H51" s="483"/>
      <c r="I51" s="483"/>
      <c r="J51" s="483"/>
      <c r="K51" s="483"/>
      <c r="L51" s="453"/>
    </row>
    <row r="52" spans="1:15" x14ac:dyDescent="0.2">
      <c r="A52" s="484" t="s">
        <v>471</v>
      </c>
      <c r="B52" s="485"/>
      <c r="D52" s="483"/>
      <c r="E52" s="483"/>
      <c r="F52" s="483"/>
      <c r="G52" s="483"/>
      <c r="H52" s="483"/>
      <c r="I52" s="483"/>
      <c r="J52" s="483"/>
      <c r="K52" s="483"/>
      <c r="L52" s="453"/>
    </row>
    <row r="53" spans="1:15" x14ac:dyDescent="0.2">
      <c r="A53" s="486"/>
      <c r="B53" s="485" t="s">
        <v>472</v>
      </c>
      <c r="D53" s="483"/>
      <c r="E53" s="483"/>
      <c r="F53" s="483"/>
      <c r="G53" s="483"/>
      <c r="H53" s="483"/>
      <c r="I53" s="483"/>
      <c r="J53" s="483"/>
      <c r="K53" s="483"/>
      <c r="L53" s="453"/>
    </row>
    <row r="54" spans="1:15" x14ac:dyDescent="0.2">
      <c r="A54" s="486"/>
      <c r="B54" s="485" t="s">
        <v>473</v>
      </c>
      <c r="D54" s="483"/>
      <c r="E54" s="483"/>
      <c r="F54" s="483"/>
      <c r="G54" s="483"/>
      <c r="H54" s="483"/>
      <c r="I54" s="483"/>
      <c r="J54" s="483"/>
      <c r="K54" s="483"/>
      <c r="L54" s="453"/>
    </row>
    <row r="55" spans="1:15" x14ac:dyDescent="0.2">
      <c r="A55" s="486"/>
      <c r="B55" s="485" t="s">
        <v>474</v>
      </c>
      <c r="D55" s="483"/>
      <c r="E55" s="483"/>
      <c r="F55" s="483"/>
      <c r="G55" s="483"/>
      <c r="H55" s="483"/>
      <c r="I55" s="483"/>
      <c r="J55" s="483"/>
      <c r="K55" s="483"/>
      <c r="L55" s="453"/>
    </row>
    <row r="56" spans="1:15" x14ac:dyDescent="0.2">
      <c r="A56" s="486"/>
      <c r="B56" s="485" t="s">
        <v>475</v>
      </c>
      <c r="D56" s="483"/>
      <c r="E56" s="483"/>
      <c r="F56" s="483"/>
      <c r="G56" s="483"/>
      <c r="H56" s="483"/>
      <c r="I56" s="483"/>
      <c r="J56" s="483"/>
      <c r="K56" s="483"/>
      <c r="L56" s="453"/>
    </row>
    <row r="57" spans="1:15" x14ac:dyDescent="0.2">
      <c r="B57" s="487"/>
      <c r="D57" s="483"/>
      <c r="E57" s="483"/>
      <c r="F57" s="483"/>
      <c r="G57" s="483"/>
      <c r="H57" s="483"/>
      <c r="I57" s="483"/>
      <c r="J57" s="483"/>
      <c r="K57" s="483"/>
      <c r="L57" s="453"/>
    </row>
    <row r="58" spans="1:15" x14ac:dyDescent="0.2">
      <c r="A58" s="484" t="s">
        <v>476</v>
      </c>
      <c r="B58" s="485"/>
      <c r="D58" s="483"/>
      <c r="E58" s="483"/>
      <c r="F58" s="483"/>
      <c r="G58" s="483"/>
      <c r="H58" s="483"/>
      <c r="I58" s="483"/>
      <c r="J58" s="483"/>
      <c r="K58" s="483"/>
      <c r="L58" s="453"/>
    </row>
    <row r="59" spans="1:15" x14ac:dyDescent="0.2">
      <c r="A59" s="486"/>
      <c r="B59" s="485" t="s">
        <v>472</v>
      </c>
      <c r="D59" s="483"/>
      <c r="E59" s="483"/>
      <c r="F59" s="483"/>
      <c r="G59" s="483"/>
      <c r="H59" s="483"/>
      <c r="I59" s="483"/>
      <c r="J59" s="483"/>
      <c r="K59" s="483"/>
      <c r="L59" s="453"/>
    </row>
    <row r="60" spans="1:15" x14ac:dyDescent="0.2">
      <c r="A60" s="486"/>
      <c r="B60" s="485" t="s">
        <v>477</v>
      </c>
      <c r="D60" s="483"/>
      <c r="E60" s="483"/>
      <c r="F60" s="483"/>
      <c r="G60" s="483"/>
      <c r="H60" s="483"/>
      <c r="I60" s="483"/>
      <c r="J60" s="483"/>
      <c r="K60" s="483"/>
      <c r="L60" s="453"/>
    </row>
    <row r="61" spans="1:15" x14ac:dyDescent="0.2">
      <c r="D61" s="483"/>
      <c r="E61" s="483"/>
      <c r="F61" s="483"/>
      <c r="G61" s="483"/>
      <c r="H61" s="483"/>
      <c r="I61" s="483"/>
      <c r="J61" s="483"/>
      <c r="K61" s="483"/>
      <c r="L61" s="453"/>
    </row>
    <row r="62" spans="1:15" x14ac:dyDescent="0.2">
      <c r="A62" s="475" t="s">
        <v>478</v>
      </c>
      <c r="B62" s="481"/>
      <c r="C62" s="482"/>
      <c r="D62" s="483"/>
      <c r="E62" s="483"/>
      <c r="F62" s="483"/>
      <c r="G62" s="483"/>
      <c r="H62" s="483"/>
      <c r="I62" s="483"/>
      <c r="J62" s="483"/>
      <c r="K62" s="483"/>
      <c r="L62" s="453"/>
    </row>
    <row r="63" spans="1:15" x14ac:dyDescent="0.2">
      <c r="A63" s="475"/>
      <c r="B63" s="488" t="s">
        <v>479</v>
      </c>
      <c r="C63" s="482"/>
      <c r="D63" s="483"/>
      <c r="E63" s="483"/>
      <c r="F63" s="483"/>
      <c r="G63" s="483"/>
      <c r="H63" s="483"/>
      <c r="I63" s="483"/>
      <c r="J63" s="483"/>
      <c r="K63" s="483"/>
      <c r="L63" s="453"/>
    </row>
    <row r="64" spans="1:15" x14ac:dyDescent="0.2">
      <c r="A64" s="475"/>
      <c r="B64" s="485" t="s">
        <v>480</v>
      </c>
      <c r="C64" s="482"/>
      <c r="D64" s="483"/>
      <c r="E64" s="483"/>
      <c r="F64" s="483"/>
      <c r="G64" s="483"/>
      <c r="H64" s="483"/>
      <c r="I64" s="483"/>
      <c r="J64" s="483"/>
      <c r="K64" s="483"/>
      <c r="L64" s="453"/>
    </row>
    <row r="65" spans="1:12" x14ac:dyDescent="0.2">
      <c r="A65" s="475"/>
      <c r="B65" s="485" t="s">
        <v>481</v>
      </c>
      <c r="C65" s="482"/>
      <c r="D65" s="483"/>
      <c r="E65" s="483"/>
      <c r="F65" s="483"/>
      <c r="G65" s="483"/>
      <c r="H65" s="483"/>
      <c r="I65" s="483"/>
      <c r="J65" s="483"/>
      <c r="K65" s="483"/>
      <c r="L65" s="453"/>
    </row>
    <row r="66" spans="1:12" x14ac:dyDescent="0.2">
      <c r="A66" s="475"/>
      <c r="B66" s="488" t="s">
        <v>482</v>
      </c>
      <c r="C66" s="482"/>
      <c r="D66" s="483"/>
      <c r="E66" s="483"/>
      <c r="F66" s="483"/>
      <c r="G66" s="483"/>
      <c r="H66" s="483"/>
      <c r="I66" s="483"/>
      <c r="J66" s="483"/>
      <c r="K66" s="483"/>
      <c r="L66" s="453"/>
    </row>
    <row r="67" spans="1:12" x14ac:dyDescent="0.2">
      <c r="A67" s="475"/>
      <c r="B67" s="485" t="s">
        <v>483</v>
      </c>
      <c r="C67" s="482"/>
      <c r="D67" s="483"/>
      <c r="E67" s="483"/>
      <c r="F67" s="483"/>
      <c r="G67" s="483"/>
      <c r="H67" s="483"/>
      <c r="I67" s="483"/>
      <c r="J67" s="483"/>
      <c r="K67" s="483"/>
      <c r="L67" s="453"/>
    </row>
    <row r="68" spans="1:12" x14ac:dyDescent="0.2">
      <c r="A68" s="475"/>
      <c r="B68" s="488" t="s">
        <v>484</v>
      </c>
      <c r="C68" s="482"/>
      <c r="D68" s="483"/>
      <c r="E68" s="483"/>
      <c r="F68" s="483"/>
      <c r="G68" s="483"/>
      <c r="H68" s="483"/>
      <c r="I68" s="483"/>
      <c r="J68" s="483"/>
      <c r="K68" s="483"/>
      <c r="L68" s="453"/>
    </row>
    <row r="69" spans="1:12" x14ac:dyDescent="0.2">
      <c r="A69" s="475"/>
      <c r="B69" s="485" t="s">
        <v>485</v>
      </c>
      <c r="C69" s="482"/>
      <c r="D69" s="483"/>
      <c r="E69" s="483"/>
      <c r="F69" s="483"/>
      <c r="G69" s="483"/>
      <c r="H69" s="483"/>
      <c r="I69" s="483"/>
      <c r="J69" s="483"/>
      <c r="K69" s="483"/>
      <c r="L69" s="453"/>
    </row>
    <row r="70" spans="1:12" x14ac:dyDescent="0.2">
      <c r="A70" s="475"/>
      <c r="B70" s="488" t="s">
        <v>486</v>
      </c>
      <c r="C70" s="482"/>
      <c r="D70" s="483"/>
      <c r="E70" s="483"/>
      <c r="F70" s="483"/>
      <c r="G70" s="483"/>
      <c r="H70" s="483"/>
      <c r="I70" s="483"/>
      <c r="J70" s="483"/>
      <c r="K70" s="483"/>
      <c r="L70" s="453"/>
    </row>
    <row r="71" spans="1:12" x14ac:dyDescent="0.2">
      <c r="A71" s="475"/>
      <c r="B71" s="485" t="s">
        <v>487</v>
      </c>
      <c r="C71" s="482"/>
      <c r="D71" s="483"/>
      <c r="E71" s="483"/>
      <c r="F71" s="483"/>
      <c r="G71" s="483"/>
      <c r="H71" s="483"/>
      <c r="I71" s="483"/>
      <c r="J71" s="483"/>
      <c r="K71" s="483"/>
      <c r="L71" s="453"/>
    </row>
    <row r="72" spans="1:12" x14ac:dyDescent="0.2">
      <c r="A72" s="475"/>
      <c r="B72" s="488" t="s">
        <v>488</v>
      </c>
      <c r="C72" s="482"/>
      <c r="D72" s="483"/>
      <c r="E72" s="483"/>
      <c r="F72" s="483"/>
      <c r="G72" s="483"/>
      <c r="H72" s="483"/>
      <c r="I72" s="483"/>
      <c r="J72" s="483"/>
      <c r="K72" s="483"/>
      <c r="L72" s="453"/>
    </row>
    <row r="73" spans="1:12" x14ac:dyDescent="0.2">
      <c r="A73" s="475"/>
      <c r="B73" s="485" t="s">
        <v>489</v>
      </c>
      <c r="C73" s="482"/>
      <c r="D73" s="483"/>
      <c r="E73" s="483"/>
      <c r="F73" s="483"/>
      <c r="G73" s="483"/>
      <c r="H73" s="483"/>
      <c r="I73" s="483"/>
      <c r="J73" s="483"/>
      <c r="K73" s="483"/>
      <c r="L73" s="453"/>
    </row>
    <row r="74" spans="1:12" x14ac:dyDescent="0.2">
      <c r="A74" s="475"/>
      <c r="B74" s="485" t="s">
        <v>490</v>
      </c>
      <c r="C74" s="482"/>
      <c r="D74" s="483"/>
      <c r="E74" s="483"/>
      <c r="F74" s="483"/>
      <c r="G74" s="483"/>
      <c r="H74" s="483"/>
      <c r="I74" s="483"/>
      <c r="J74" s="483"/>
      <c r="K74" s="483"/>
      <c r="L74" s="453"/>
    </row>
    <row r="75" spans="1:12" x14ac:dyDescent="0.2">
      <c r="A75" s="475"/>
      <c r="B75" s="488" t="s">
        <v>491</v>
      </c>
      <c r="C75" s="482"/>
      <c r="D75" s="483"/>
      <c r="E75" s="483"/>
      <c r="F75" s="483"/>
      <c r="G75" s="483"/>
      <c r="H75" s="483"/>
      <c r="I75" s="483"/>
      <c r="J75" s="483"/>
      <c r="K75" s="483"/>
      <c r="L75" s="453"/>
    </row>
    <row r="76" spans="1:12" x14ac:dyDescent="0.2">
      <c r="A76" s="475"/>
      <c r="B76" s="485" t="s">
        <v>492</v>
      </c>
      <c r="C76" s="482"/>
      <c r="D76" s="483"/>
      <c r="E76" s="483"/>
      <c r="F76" s="483"/>
      <c r="G76" s="483"/>
      <c r="H76" s="483"/>
      <c r="I76" s="483"/>
      <c r="J76" s="483"/>
      <c r="K76" s="483"/>
      <c r="L76" s="453"/>
    </row>
    <row r="77" spans="1:12" x14ac:dyDescent="0.2">
      <c r="A77" s="475"/>
      <c r="B77" s="488" t="s">
        <v>622</v>
      </c>
      <c r="C77" s="482"/>
      <c r="D77" s="483"/>
      <c r="E77" s="483"/>
      <c r="F77" s="483"/>
      <c r="G77" s="483"/>
      <c r="H77" s="483"/>
      <c r="I77" s="483"/>
      <c r="J77" s="483"/>
      <c r="K77" s="483"/>
      <c r="L77" s="453"/>
    </row>
    <row r="78" spans="1:12" x14ac:dyDescent="0.2">
      <c r="A78" s="475"/>
      <c r="B78" s="485" t="s">
        <v>494</v>
      </c>
      <c r="C78" s="482"/>
      <c r="D78" s="483"/>
      <c r="E78" s="483"/>
      <c r="F78" s="483"/>
      <c r="G78" s="483"/>
      <c r="H78" s="483"/>
      <c r="I78" s="483"/>
      <c r="J78" s="483"/>
      <c r="K78" s="483"/>
      <c r="L78" s="453"/>
    </row>
    <row r="79" spans="1:12" x14ac:dyDescent="0.2">
      <c r="A79" s="475"/>
      <c r="B79" s="488" t="s">
        <v>493</v>
      </c>
      <c r="C79" s="482"/>
      <c r="D79" s="483"/>
      <c r="E79" s="483"/>
      <c r="F79" s="483"/>
      <c r="G79" s="483"/>
      <c r="H79" s="483"/>
      <c r="I79" s="483"/>
      <c r="J79" s="483"/>
      <c r="K79" s="483"/>
      <c r="L79" s="453"/>
    </row>
    <row r="80" spans="1:12" x14ac:dyDescent="0.2">
      <c r="A80" s="475"/>
      <c r="B80" s="485" t="s">
        <v>494</v>
      </c>
      <c r="C80" s="482"/>
      <c r="D80" s="483"/>
      <c r="E80" s="483"/>
      <c r="F80" s="483"/>
      <c r="G80" s="483"/>
      <c r="H80" s="483"/>
      <c r="I80" s="483"/>
      <c r="J80" s="483"/>
      <c r="K80" s="483"/>
      <c r="L80" s="453"/>
    </row>
    <row r="81" spans="1:12" x14ac:dyDescent="0.2">
      <c r="A81" s="475"/>
      <c r="B81" s="485" t="s">
        <v>495</v>
      </c>
      <c r="C81" s="482"/>
      <c r="D81" s="483"/>
      <c r="E81" s="483"/>
      <c r="F81" s="483"/>
      <c r="G81" s="483"/>
      <c r="H81" s="483"/>
      <c r="I81" s="483"/>
      <c r="J81" s="483"/>
      <c r="K81" s="483"/>
      <c r="L81" s="453"/>
    </row>
    <row r="82" spans="1:12" x14ac:dyDescent="0.2">
      <c r="A82" s="475"/>
      <c r="B82" s="488" t="s">
        <v>496</v>
      </c>
      <c r="C82" s="482"/>
      <c r="D82" s="483"/>
      <c r="E82" s="483"/>
      <c r="F82" s="483"/>
      <c r="G82" s="483"/>
      <c r="H82" s="483"/>
      <c r="I82" s="483"/>
      <c r="J82" s="483"/>
      <c r="K82" s="483"/>
      <c r="L82" s="453"/>
    </row>
    <row r="83" spans="1:12" x14ac:dyDescent="0.2">
      <c r="A83" s="475"/>
      <c r="B83" s="485" t="s">
        <v>497</v>
      </c>
      <c r="C83" s="482"/>
      <c r="D83" s="483"/>
      <c r="E83" s="483"/>
      <c r="F83" s="483"/>
      <c r="G83" s="483"/>
      <c r="H83" s="483"/>
      <c r="I83" s="483"/>
      <c r="J83" s="483"/>
      <c r="K83" s="483"/>
      <c r="L83" s="453"/>
    </row>
    <row r="84" spans="1:12" x14ac:dyDescent="0.2">
      <c r="A84" s="475"/>
      <c r="B84" s="485" t="s">
        <v>498</v>
      </c>
      <c r="C84" s="482"/>
      <c r="D84" s="483"/>
      <c r="E84" s="483"/>
      <c r="F84" s="483"/>
      <c r="G84" s="483"/>
      <c r="H84" s="483"/>
      <c r="I84" s="483"/>
      <c r="J84" s="483"/>
      <c r="K84" s="483"/>
      <c r="L84" s="453"/>
    </row>
    <row r="85" spans="1:12" x14ac:dyDescent="0.2">
      <c r="A85" s="475"/>
      <c r="B85" s="485" t="s">
        <v>499</v>
      </c>
      <c r="C85" s="482"/>
      <c r="D85" s="483"/>
      <c r="E85" s="483"/>
      <c r="F85" s="483"/>
      <c r="G85" s="483"/>
      <c r="H85" s="483"/>
      <c r="I85" s="483"/>
      <c r="J85" s="483"/>
      <c r="K85" s="483"/>
      <c r="L85" s="453"/>
    </row>
    <row r="86" spans="1:12" x14ac:dyDescent="0.2">
      <c r="A86" s="486"/>
      <c r="B86" s="488" t="s">
        <v>500</v>
      </c>
      <c r="C86" s="482"/>
      <c r="D86" s="483"/>
      <c r="E86" s="483"/>
      <c r="F86" s="483"/>
      <c r="G86" s="483"/>
      <c r="H86" s="483"/>
      <c r="I86" s="483"/>
      <c r="J86" s="483"/>
      <c r="K86" s="483"/>
      <c r="L86" s="453"/>
    </row>
    <row r="87" spans="1:12" x14ac:dyDescent="0.2">
      <c r="A87" s="486"/>
      <c r="B87" s="485" t="s">
        <v>501</v>
      </c>
      <c r="C87" s="482"/>
      <c r="D87" s="483"/>
      <c r="E87" s="483"/>
      <c r="F87" s="483"/>
      <c r="G87" s="483"/>
      <c r="H87" s="483"/>
      <c r="I87" s="483"/>
      <c r="J87" s="483"/>
      <c r="K87" s="483"/>
      <c r="L87" s="453"/>
    </row>
    <row r="88" spans="1:12" x14ac:dyDescent="0.2">
      <c r="A88" s="486"/>
      <c r="B88" s="488" t="s">
        <v>502</v>
      </c>
      <c r="C88" s="482"/>
      <c r="D88" s="483"/>
      <c r="E88" s="483"/>
      <c r="F88" s="483"/>
      <c r="G88" s="483"/>
      <c r="H88" s="483"/>
      <c r="I88" s="483"/>
      <c r="J88" s="483"/>
      <c r="K88" s="483"/>
      <c r="L88" s="453"/>
    </row>
    <row r="89" spans="1:12" x14ac:dyDescent="0.2">
      <c r="A89" s="486"/>
      <c r="B89" s="485" t="s">
        <v>503</v>
      </c>
      <c r="C89" s="482"/>
      <c r="D89" s="483"/>
      <c r="E89" s="483"/>
      <c r="F89" s="483"/>
      <c r="G89" s="483"/>
      <c r="H89" s="483"/>
      <c r="I89" s="483"/>
      <c r="J89" s="483"/>
      <c r="K89" s="483"/>
      <c r="L89" s="453"/>
    </row>
    <row r="90" spans="1:12" x14ac:dyDescent="0.2">
      <c r="A90" s="486"/>
      <c r="B90" s="485"/>
      <c r="C90" s="482"/>
      <c r="D90" s="483"/>
      <c r="E90" s="483"/>
      <c r="F90" s="483"/>
      <c r="G90" s="483"/>
      <c r="H90" s="483"/>
      <c r="I90" s="483"/>
      <c r="J90" s="483"/>
      <c r="K90" s="483"/>
      <c r="L90" s="453"/>
    </row>
    <row r="91" spans="1:12" x14ac:dyDescent="0.2">
      <c r="C91" s="482"/>
      <c r="D91" s="483"/>
      <c r="E91" s="483"/>
      <c r="F91" s="483"/>
      <c r="G91" s="483"/>
      <c r="H91" s="483"/>
      <c r="I91" s="483"/>
      <c r="J91" s="483"/>
      <c r="K91" s="483"/>
      <c r="L91" s="453"/>
    </row>
    <row r="92" spans="1:12" x14ac:dyDescent="0.2">
      <c r="C92" s="482"/>
      <c r="D92" s="483"/>
      <c r="E92" s="483"/>
      <c r="F92" s="483"/>
      <c r="G92" s="483"/>
      <c r="H92" s="483"/>
      <c r="I92" s="483"/>
      <c r="J92" s="483"/>
      <c r="K92" s="483"/>
      <c r="L92" s="453"/>
    </row>
    <row r="93" spans="1:12" x14ac:dyDescent="0.2">
      <c r="C93" s="482"/>
      <c r="D93" s="483"/>
      <c r="E93" s="483"/>
      <c r="F93" s="483"/>
      <c r="G93" s="483"/>
      <c r="H93" s="483"/>
      <c r="I93" s="483"/>
      <c r="J93" s="483"/>
      <c r="K93" s="483"/>
      <c r="L93" s="453"/>
    </row>
    <row r="94" spans="1:12" x14ac:dyDescent="0.2">
      <c r="C94" s="482"/>
      <c r="D94" s="483"/>
      <c r="E94" s="483"/>
      <c r="F94" s="483"/>
      <c r="G94" s="483"/>
      <c r="H94" s="483"/>
      <c r="I94" s="483"/>
      <c r="J94" s="483"/>
      <c r="K94" s="483"/>
      <c r="L94" s="453"/>
    </row>
  </sheetData>
  <sheetProtection algorithmName="SHA-512" hashValue="GEC30MTGjrV1zND5aSYXiSY+Y+qjXLkCCUO8ZZftlY030MfnGzcjA9NtqbxEdPMlMNo+CQvB6+F+N+dHRMTaPw==" saltValue="7tAOOOkdQ7A5HXrsy2BD/A==" spinCount="100000" sheet="1" objects="1" scenarios="1" selectLockedCells="1" selectUnlockedCells="1"/>
  <mergeCells count="25">
    <mergeCell ref="J44:J45"/>
    <mergeCell ref="K46:K48"/>
    <mergeCell ref="K25:K26"/>
    <mergeCell ref="A31:A33"/>
    <mergeCell ref="B31:B33"/>
    <mergeCell ref="K31:K33"/>
    <mergeCell ref="K35:K41"/>
    <mergeCell ref="A36:A37"/>
    <mergeCell ref="B36:B37"/>
    <mergeCell ref="A14:B14"/>
    <mergeCell ref="K15:K18"/>
    <mergeCell ref="K19:K20"/>
    <mergeCell ref="K21:K24"/>
    <mergeCell ref="A22:A24"/>
    <mergeCell ref="B22:B24"/>
    <mergeCell ref="A7:K7"/>
    <mergeCell ref="A9:B9"/>
    <mergeCell ref="A12:A13"/>
    <mergeCell ref="B12:B13"/>
    <mergeCell ref="C12:C13"/>
    <mergeCell ref="D12:E12"/>
    <mergeCell ref="F12:G12"/>
    <mergeCell ref="H12:I12"/>
    <mergeCell ref="J12:J13"/>
    <mergeCell ref="K12:K13"/>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129.pielikums Jūrmalas pilsētas domes
2017.gada 23.marta saistošajiem noteikumiem Nr.14
(protokols Nr.6, 9.punkts)</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15"/>
  <sheetViews>
    <sheetView showGridLines="0" view="pageLayout" zoomScaleNormal="100" workbookViewId="0">
      <selection activeCell="U10" sqref="U9:U10"/>
    </sheetView>
  </sheetViews>
  <sheetFormatPr defaultRowHeight="12" outlineLevelCol="1" x14ac:dyDescent="0.25"/>
  <cols>
    <col min="1" max="1" width="10.42578125" style="6" customWidth="1"/>
    <col min="2" max="2" width="28" style="6" customWidth="1"/>
    <col min="3" max="3" width="8" style="6" customWidth="1"/>
    <col min="4" max="4" width="7.8554687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504</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397</v>
      </c>
      <c r="D3" s="916"/>
      <c r="E3" s="916"/>
      <c r="F3" s="916"/>
      <c r="G3" s="916"/>
      <c r="H3" s="916"/>
      <c r="I3" s="916"/>
      <c r="J3" s="916"/>
      <c r="K3" s="916"/>
      <c r="L3" s="916"/>
      <c r="M3" s="916"/>
      <c r="N3" s="916"/>
      <c r="O3" s="916"/>
      <c r="P3" s="917"/>
      <c r="Q3" s="331"/>
    </row>
    <row r="4" spans="1:17" ht="12.75" customHeight="1" x14ac:dyDescent="0.25">
      <c r="A4" s="4" t="s">
        <v>1</v>
      </c>
      <c r="B4" s="5"/>
      <c r="C4" s="916" t="s">
        <v>319</v>
      </c>
      <c r="D4" s="916"/>
      <c r="E4" s="916"/>
      <c r="F4" s="916"/>
      <c r="G4" s="916"/>
      <c r="H4" s="916"/>
      <c r="I4" s="916"/>
      <c r="J4" s="916"/>
      <c r="K4" s="916"/>
      <c r="L4" s="916"/>
      <c r="M4" s="916"/>
      <c r="N4" s="916"/>
      <c r="O4" s="916"/>
      <c r="P4" s="917"/>
      <c r="Q4" s="331"/>
    </row>
    <row r="5" spans="1:17" ht="12.75" customHeight="1" x14ac:dyDescent="0.25">
      <c r="A5" s="2" t="s">
        <v>2</v>
      </c>
      <c r="B5" s="3"/>
      <c r="C5" s="891" t="s">
        <v>320</v>
      </c>
      <c r="D5" s="891"/>
      <c r="E5" s="891"/>
      <c r="F5" s="891"/>
      <c r="G5" s="891"/>
      <c r="H5" s="891"/>
      <c r="I5" s="891"/>
      <c r="J5" s="891"/>
      <c r="K5" s="891"/>
      <c r="L5" s="891"/>
      <c r="M5" s="891"/>
      <c r="N5" s="891"/>
      <c r="O5" s="891"/>
      <c r="P5" s="892"/>
      <c r="Q5" s="331"/>
    </row>
    <row r="6" spans="1:17" ht="12.75" customHeight="1" x14ac:dyDescent="0.25">
      <c r="A6" s="2" t="s">
        <v>3</v>
      </c>
      <c r="B6" s="3"/>
      <c r="C6" s="891" t="s">
        <v>321</v>
      </c>
      <c r="D6" s="891"/>
      <c r="E6" s="891"/>
      <c r="F6" s="891"/>
      <c r="G6" s="891"/>
      <c r="H6" s="891"/>
      <c r="I6" s="891"/>
      <c r="J6" s="891"/>
      <c r="K6" s="891"/>
      <c r="L6" s="891"/>
      <c r="M6" s="891"/>
      <c r="N6" s="891"/>
      <c r="O6" s="891"/>
      <c r="P6" s="892"/>
      <c r="Q6" s="331"/>
    </row>
    <row r="7" spans="1:17" x14ac:dyDescent="0.25">
      <c r="A7" s="2" t="s">
        <v>4</v>
      </c>
      <c r="B7" s="3"/>
      <c r="C7" s="916" t="s">
        <v>505</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400</v>
      </c>
      <c r="D9" s="891"/>
      <c r="E9" s="891"/>
      <c r="F9" s="891"/>
      <c r="G9" s="891"/>
      <c r="H9" s="891"/>
      <c r="I9" s="891"/>
      <c r="J9" s="891"/>
      <c r="K9" s="891"/>
      <c r="L9" s="891"/>
      <c r="M9" s="891"/>
      <c r="N9" s="891"/>
      <c r="O9" s="891"/>
      <c r="P9" s="892"/>
      <c r="Q9" s="331"/>
    </row>
    <row r="10" spans="1:17" ht="12.75" customHeight="1" x14ac:dyDescent="0.25">
      <c r="A10" s="2"/>
      <c r="B10" s="3" t="s">
        <v>7</v>
      </c>
      <c r="C10" s="891"/>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346"/>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18" s="13" customFormat="1" ht="54.75" customHeight="1" thickBot="1" x14ac:dyDescent="0.3">
      <c r="A17" s="895"/>
      <c r="B17" s="897"/>
      <c r="C17" s="925"/>
      <c r="D17" s="923"/>
      <c r="E17" s="890"/>
      <c r="F17" s="903"/>
      <c r="G17" s="905"/>
      <c r="H17" s="890"/>
      <c r="I17" s="921"/>
      <c r="J17" s="923"/>
      <c r="K17" s="888"/>
      <c r="L17" s="927"/>
      <c r="M17" s="911"/>
      <c r="N17" s="888"/>
      <c r="O17" s="890"/>
      <c r="P17" s="895"/>
      <c r="Q17" s="330"/>
    </row>
    <row r="18" spans="1:18"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18" s="19" customFormat="1" x14ac:dyDescent="0.25">
      <c r="A19" s="16"/>
      <c r="B19" s="17" t="s">
        <v>19</v>
      </c>
      <c r="C19" s="182"/>
      <c r="D19" s="244"/>
      <c r="E19" s="142"/>
      <c r="F19" s="290"/>
      <c r="G19" s="209"/>
      <c r="H19" s="142"/>
      <c r="I19" s="290"/>
      <c r="J19" s="244"/>
      <c r="K19" s="18"/>
      <c r="L19" s="402"/>
      <c r="M19" s="209"/>
      <c r="N19" s="18"/>
      <c r="O19" s="142"/>
      <c r="P19" s="290"/>
      <c r="Q19" s="182"/>
    </row>
    <row r="20" spans="1:18" s="19" customFormat="1" ht="12.75" thickBot="1" x14ac:dyDescent="0.3">
      <c r="A20" s="20"/>
      <c r="B20" s="21" t="s">
        <v>20</v>
      </c>
      <c r="C20" s="183">
        <f>SUM(F20,I20,L20,O20)</f>
        <v>1016710</v>
      </c>
      <c r="D20" s="125">
        <f>SUM(D21,D24,D25,D41,D42)</f>
        <v>1016710</v>
      </c>
      <c r="E20" s="270">
        <f>SUM(E21,E24,E25,E41,E42)</f>
        <v>0</v>
      </c>
      <c r="F20" s="291">
        <f>SUM(F21,F24,F25,F41,F42)</f>
        <v>1016710</v>
      </c>
      <c r="G20" s="210">
        <f t="shared" ref="G20:O20" si="0">SUM(G21,G24,G25,G41,G42)</f>
        <v>0</v>
      </c>
      <c r="H20" s="270">
        <f t="shared" si="0"/>
        <v>0</v>
      </c>
      <c r="I20" s="291">
        <f t="shared" si="0"/>
        <v>0</v>
      </c>
      <c r="J20" s="125">
        <f t="shared" si="0"/>
        <v>0</v>
      </c>
      <c r="K20" s="22">
        <f t="shared" si="0"/>
        <v>0</v>
      </c>
      <c r="L20" s="403">
        <f t="shared" si="0"/>
        <v>0</v>
      </c>
      <c r="M20" s="210">
        <f t="shared" si="0"/>
        <v>0</v>
      </c>
      <c r="N20" s="22">
        <f t="shared" si="0"/>
        <v>0</v>
      </c>
      <c r="O20" s="270">
        <f t="shared" si="0"/>
        <v>0</v>
      </c>
      <c r="P20" s="291"/>
      <c r="Q20" s="182"/>
      <c r="R20" s="405"/>
    </row>
    <row r="21" spans="1:18" ht="12.75" hidden="1" thickTop="1" x14ac:dyDescent="0.25">
      <c r="A21" s="23"/>
      <c r="B21" s="24" t="s">
        <v>21</v>
      </c>
      <c r="C21" s="184">
        <f t="shared" ref="C21" si="1">SUM(F21,I21,L21,O21)</f>
        <v>0</v>
      </c>
      <c r="D21" s="126">
        <f>SUM(D22:D23)</f>
        <v>0</v>
      </c>
      <c r="E21" s="25">
        <f t="shared" ref="E21" si="2">SUM(E22:E23)</f>
        <v>0</v>
      </c>
      <c r="F21" s="165">
        <f>SUM(F22:F23)</f>
        <v>0</v>
      </c>
      <c r="G21" s="211">
        <f t="shared" ref="G21:O21" si="3">SUM(G22:G23)</f>
        <v>0</v>
      </c>
      <c r="H21" s="25">
        <f t="shared" si="3"/>
        <v>0</v>
      </c>
      <c r="I21" s="271">
        <f t="shared" si="3"/>
        <v>0</v>
      </c>
      <c r="J21" s="126">
        <f t="shared" si="3"/>
        <v>0</v>
      </c>
      <c r="K21" s="25">
        <f t="shared" si="3"/>
        <v>0</v>
      </c>
      <c r="L21" s="165">
        <f t="shared" si="3"/>
        <v>0</v>
      </c>
      <c r="M21" s="211">
        <f>SUM(M22:M23)</f>
        <v>0</v>
      </c>
      <c r="N21" s="25">
        <f t="shared" si="3"/>
        <v>0</v>
      </c>
      <c r="O21" s="271">
        <f t="shared" si="3"/>
        <v>0</v>
      </c>
      <c r="P21" s="292"/>
      <c r="R21" s="405"/>
    </row>
    <row r="22" spans="1:18" ht="12.75" hidden="1" thickTop="1" x14ac:dyDescent="0.25">
      <c r="A22" s="26"/>
      <c r="B22" s="27" t="s">
        <v>22</v>
      </c>
      <c r="C22" s="185">
        <f>SUM(F22,I22,L22,O22)</f>
        <v>0</v>
      </c>
      <c r="D22" s="245"/>
      <c r="E22" s="28"/>
      <c r="F22" s="166">
        <f>D22+E22</f>
        <v>0</v>
      </c>
      <c r="G22" s="212"/>
      <c r="H22" s="28"/>
      <c r="I22" s="143">
        <f>G22+H22</f>
        <v>0</v>
      </c>
      <c r="J22" s="245"/>
      <c r="K22" s="28"/>
      <c r="L22" s="166">
        <f>J22+K22</f>
        <v>0</v>
      </c>
      <c r="M22" s="212"/>
      <c r="N22" s="28"/>
      <c r="O22" s="143">
        <f t="shared" ref="O22" si="4">M22+N22</f>
        <v>0</v>
      </c>
      <c r="P22" s="293"/>
      <c r="R22" s="405"/>
    </row>
    <row r="23" spans="1:18" ht="12.75" hidden="1" thickTop="1" x14ac:dyDescent="0.25">
      <c r="A23" s="29"/>
      <c r="B23" s="30" t="s">
        <v>23</v>
      </c>
      <c r="C23" s="186">
        <f t="shared" ref="C23" si="5">SUM(F23,I23,L23,O23)</f>
        <v>0</v>
      </c>
      <c r="D23" s="246"/>
      <c r="E23" s="31"/>
      <c r="F23" s="247">
        <f t="shared" ref="F23:F24" si="6">D23+E23</f>
        <v>0</v>
      </c>
      <c r="G23" s="213"/>
      <c r="H23" s="31"/>
      <c r="I23" s="272">
        <f t="shared" ref="I23:I24" si="7">G23+H23</f>
        <v>0</v>
      </c>
      <c r="J23" s="246"/>
      <c r="K23" s="31"/>
      <c r="L23" s="247">
        <f>J23+K23</f>
        <v>0</v>
      </c>
      <c r="M23" s="213"/>
      <c r="N23" s="31"/>
      <c r="O23" s="144">
        <f>M23+N23</f>
        <v>0</v>
      </c>
      <c r="P23" s="294"/>
      <c r="R23" s="405"/>
    </row>
    <row r="24" spans="1:18" s="19" customFormat="1" ht="25.5" thickTop="1" thickBot="1" x14ac:dyDescent="0.3">
      <c r="A24" s="32">
        <v>19300</v>
      </c>
      <c r="B24" s="32" t="s">
        <v>24</v>
      </c>
      <c r="C24" s="187">
        <f>SUM(F24,I24)</f>
        <v>1016710</v>
      </c>
      <c r="D24" s="248">
        <f>D50</f>
        <v>1016710</v>
      </c>
      <c r="E24" s="273">
        <f>-2680+2680</f>
        <v>0</v>
      </c>
      <c r="F24" s="334">
        <f t="shared" si="6"/>
        <v>1016710</v>
      </c>
      <c r="G24" s="214"/>
      <c r="H24" s="273"/>
      <c r="I24" s="334">
        <f t="shared" si="7"/>
        <v>0</v>
      </c>
      <c r="J24" s="289" t="s">
        <v>25</v>
      </c>
      <c r="K24" s="410" t="s">
        <v>25</v>
      </c>
      <c r="L24" s="411" t="s">
        <v>25</v>
      </c>
      <c r="M24" s="282" t="s">
        <v>25</v>
      </c>
      <c r="N24" s="145" t="s">
        <v>25</v>
      </c>
      <c r="O24" s="145" t="s">
        <v>25</v>
      </c>
      <c r="P24" s="295"/>
      <c r="Q24" s="182"/>
      <c r="R24" s="405"/>
    </row>
    <row r="25" spans="1:18" s="19" customFormat="1" ht="24.75" hidden="1" thickTop="1" x14ac:dyDescent="0.25">
      <c r="A25" s="118"/>
      <c r="B25" s="34" t="s">
        <v>26</v>
      </c>
      <c r="C25" s="188">
        <f>SUM(F25)</f>
        <v>0</v>
      </c>
      <c r="D25" s="249"/>
      <c r="E25" s="76"/>
      <c r="F25" s="450">
        <f>D25+E25</f>
        <v>0</v>
      </c>
      <c r="G25" s="215" t="s">
        <v>25</v>
      </c>
      <c r="H25" s="35" t="s">
        <v>25</v>
      </c>
      <c r="I25" s="119" t="s">
        <v>25</v>
      </c>
      <c r="J25" s="250" t="s">
        <v>25</v>
      </c>
      <c r="K25" s="35" t="s">
        <v>25</v>
      </c>
      <c r="L25" s="167" t="s">
        <v>25</v>
      </c>
      <c r="M25" s="283" t="s">
        <v>25</v>
      </c>
      <c r="N25" s="119" t="s">
        <v>25</v>
      </c>
      <c r="O25" s="119" t="s">
        <v>25</v>
      </c>
      <c r="P25" s="296"/>
      <c r="R25" s="405"/>
    </row>
    <row r="26" spans="1:18" s="19" customFormat="1" ht="36.75" hidden="1" thickTop="1" x14ac:dyDescent="0.25">
      <c r="A26" s="34">
        <v>21300</v>
      </c>
      <c r="B26" s="34" t="s">
        <v>27</v>
      </c>
      <c r="C26" s="188">
        <f>SUM(L26)</f>
        <v>0</v>
      </c>
      <c r="D26" s="250" t="s">
        <v>25</v>
      </c>
      <c r="E26" s="35" t="s">
        <v>25</v>
      </c>
      <c r="F26" s="167" t="s">
        <v>25</v>
      </c>
      <c r="G26" s="215" t="s">
        <v>25</v>
      </c>
      <c r="H26" s="35" t="s">
        <v>25</v>
      </c>
      <c r="I26" s="119" t="s">
        <v>25</v>
      </c>
      <c r="J26" s="127">
        <f t="shared" ref="J26:K26" si="8">SUM(J27,J31,J33,J36)</f>
        <v>0</v>
      </c>
      <c r="K26" s="36">
        <f t="shared" si="8"/>
        <v>0</v>
      </c>
      <c r="L26" s="174">
        <f>SUM(L27,L31,L33,L36)</f>
        <v>0</v>
      </c>
      <c r="M26" s="283" t="s">
        <v>25</v>
      </c>
      <c r="N26" s="119" t="s">
        <v>25</v>
      </c>
      <c r="O26" s="119" t="s">
        <v>25</v>
      </c>
      <c r="P26" s="296"/>
      <c r="R26" s="405"/>
    </row>
    <row r="27" spans="1:18" s="19" customFormat="1" ht="24.75" hidden="1" thickTop="1" x14ac:dyDescent="0.25">
      <c r="A27" s="37">
        <v>21350</v>
      </c>
      <c r="B27" s="34" t="s">
        <v>28</v>
      </c>
      <c r="C27" s="188">
        <f t="shared" ref="C27:C40" si="9">SUM(L27)</f>
        <v>0</v>
      </c>
      <c r="D27" s="250" t="s">
        <v>25</v>
      </c>
      <c r="E27" s="35" t="s">
        <v>25</v>
      </c>
      <c r="F27" s="167" t="s">
        <v>25</v>
      </c>
      <c r="G27" s="215" t="s">
        <v>25</v>
      </c>
      <c r="H27" s="35" t="s">
        <v>25</v>
      </c>
      <c r="I27" s="119" t="s">
        <v>25</v>
      </c>
      <c r="J27" s="127">
        <f t="shared" ref="J27:K27" si="10">SUM(J28:J30)</f>
        <v>0</v>
      </c>
      <c r="K27" s="36">
        <f t="shared" si="10"/>
        <v>0</v>
      </c>
      <c r="L27" s="174">
        <f>SUM(L28:L30)</f>
        <v>0</v>
      </c>
      <c r="M27" s="283" t="s">
        <v>25</v>
      </c>
      <c r="N27" s="119" t="s">
        <v>25</v>
      </c>
      <c r="O27" s="119" t="s">
        <v>25</v>
      </c>
      <c r="P27" s="296"/>
      <c r="R27" s="405"/>
    </row>
    <row r="28" spans="1:18" ht="12.75" hidden="1" thickTop="1" x14ac:dyDescent="0.25">
      <c r="A28" s="26">
        <v>21351</v>
      </c>
      <c r="B28" s="38" t="s">
        <v>29</v>
      </c>
      <c r="C28" s="189">
        <f t="shared" si="9"/>
        <v>0</v>
      </c>
      <c r="D28" s="251" t="s">
        <v>25</v>
      </c>
      <c r="E28" s="39" t="s">
        <v>25</v>
      </c>
      <c r="F28" s="415" t="s">
        <v>25</v>
      </c>
      <c r="G28" s="216" t="s">
        <v>25</v>
      </c>
      <c r="H28" s="39" t="s">
        <v>25</v>
      </c>
      <c r="I28" s="146" t="s">
        <v>25</v>
      </c>
      <c r="J28" s="251"/>
      <c r="K28" s="39"/>
      <c r="L28" s="89">
        <f t="shared" ref="L28:L30" si="11">J28+K28</f>
        <v>0</v>
      </c>
      <c r="M28" s="284" t="s">
        <v>25</v>
      </c>
      <c r="N28" s="146" t="s">
        <v>25</v>
      </c>
      <c r="O28" s="146" t="s">
        <v>25</v>
      </c>
      <c r="P28" s="297"/>
      <c r="R28" s="405"/>
    </row>
    <row r="29" spans="1:18" ht="12.75" hidden="1" thickTop="1" x14ac:dyDescent="0.25">
      <c r="A29" s="29">
        <v>21352</v>
      </c>
      <c r="B29" s="41" t="s">
        <v>30</v>
      </c>
      <c r="C29" s="190">
        <f t="shared" si="9"/>
        <v>0</v>
      </c>
      <c r="D29" s="252" t="s">
        <v>25</v>
      </c>
      <c r="E29" s="42" t="s">
        <v>25</v>
      </c>
      <c r="F29" s="419" t="s">
        <v>25</v>
      </c>
      <c r="G29" s="217" t="s">
        <v>25</v>
      </c>
      <c r="H29" s="42" t="s">
        <v>25</v>
      </c>
      <c r="I29" s="147" t="s">
        <v>25</v>
      </c>
      <c r="J29" s="252"/>
      <c r="K29" s="42"/>
      <c r="L29" s="88">
        <f t="shared" si="11"/>
        <v>0</v>
      </c>
      <c r="M29" s="285" t="s">
        <v>25</v>
      </c>
      <c r="N29" s="147" t="s">
        <v>25</v>
      </c>
      <c r="O29" s="147" t="s">
        <v>25</v>
      </c>
      <c r="P29" s="298"/>
      <c r="R29" s="405"/>
    </row>
    <row r="30" spans="1:18" ht="24.75" hidden="1" thickTop="1" x14ac:dyDescent="0.25">
      <c r="A30" s="29">
        <v>21359</v>
      </c>
      <c r="B30" s="41" t="s">
        <v>31</v>
      </c>
      <c r="C30" s="190">
        <f t="shared" si="9"/>
        <v>0</v>
      </c>
      <c r="D30" s="252" t="s">
        <v>25</v>
      </c>
      <c r="E30" s="42" t="s">
        <v>25</v>
      </c>
      <c r="F30" s="419" t="s">
        <v>25</v>
      </c>
      <c r="G30" s="217" t="s">
        <v>25</v>
      </c>
      <c r="H30" s="42" t="s">
        <v>25</v>
      </c>
      <c r="I30" s="147" t="s">
        <v>25</v>
      </c>
      <c r="J30" s="252"/>
      <c r="K30" s="42"/>
      <c r="L30" s="88">
        <f t="shared" si="11"/>
        <v>0</v>
      </c>
      <c r="M30" s="285" t="s">
        <v>25</v>
      </c>
      <c r="N30" s="147" t="s">
        <v>25</v>
      </c>
      <c r="O30" s="147" t="s">
        <v>25</v>
      </c>
      <c r="P30" s="298"/>
      <c r="R30" s="405"/>
    </row>
    <row r="31" spans="1:18" s="19" customFormat="1" ht="36.75" hidden="1" thickTop="1" x14ac:dyDescent="0.25">
      <c r="A31" s="37">
        <v>21370</v>
      </c>
      <c r="B31" s="34" t="s">
        <v>32</v>
      </c>
      <c r="C31" s="188">
        <f t="shared" si="9"/>
        <v>0</v>
      </c>
      <c r="D31" s="250" t="s">
        <v>25</v>
      </c>
      <c r="E31" s="35" t="s">
        <v>25</v>
      </c>
      <c r="F31" s="167" t="s">
        <v>25</v>
      </c>
      <c r="G31" s="215" t="s">
        <v>25</v>
      </c>
      <c r="H31" s="35" t="s">
        <v>25</v>
      </c>
      <c r="I31" s="119" t="s">
        <v>25</v>
      </c>
      <c r="J31" s="127">
        <f t="shared" ref="J31:K31" si="12">SUM(J32)</f>
        <v>0</v>
      </c>
      <c r="K31" s="36">
        <f t="shared" si="12"/>
        <v>0</v>
      </c>
      <c r="L31" s="174">
        <f>SUM(L32)</f>
        <v>0</v>
      </c>
      <c r="M31" s="283" t="s">
        <v>25</v>
      </c>
      <c r="N31" s="119" t="s">
        <v>25</v>
      </c>
      <c r="O31" s="119" t="s">
        <v>25</v>
      </c>
      <c r="P31" s="296"/>
      <c r="R31" s="405"/>
    </row>
    <row r="32" spans="1:18" ht="36.75" hidden="1" thickTop="1" x14ac:dyDescent="0.25">
      <c r="A32" s="44">
        <v>21379</v>
      </c>
      <c r="B32" s="45" t="s">
        <v>33</v>
      </c>
      <c r="C32" s="191">
        <f t="shared" si="9"/>
        <v>0</v>
      </c>
      <c r="D32" s="253" t="s">
        <v>25</v>
      </c>
      <c r="E32" s="46" t="s">
        <v>25</v>
      </c>
      <c r="F32" s="423" t="s">
        <v>25</v>
      </c>
      <c r="G32" s="218" t="s">
        <v>25</v>
      </c>
      <c r="H32" s="46" t="s">
        <v>25</v>
      </c>
      <c r="I32" s="148" t="s">
        <v>25</v>
      </c>
      <c r="J32" s="253"/>
      <c r="K32" s="46"/>
      <c r="L32" s="179">
        <f>J32+K32</f>
        <v>0</v>
      </c>
      <c r="M32" s="286" t="s">
        <v>25</v>
      </c>
      <c r="N32" s="148" t="s">
        <v>25</v>
      </c>
      <c r="O32" s="148" t="s">
        <v>25</v>
      </c>
      <c r="P32" s="299"/>
      <c r="R32" s="405"/>
    </row>
    <row r="33" spans="1:18" s="19" customFormat="1" ht="12.75" hidden="1" thickTop="1" x14ac:dyDescent="0.25">
      <c r="A33" s="37">
        <v>21380</v>
      </c>
      <c r="B33" s="34" t="s">
        <v>34</v>
      </c>
      <c r="C33" s="188">
        <f t="shared" si="9"/>
        <v>0</v>
      </c>
      <c r="D33" s="250" t="s">
        <v>25</v>
      </c>
      <c r="E33" s="35" t="s">
        <v>25</v>
      </c>
      <c r="F33" s="167" t="s">
        <v>25</v>
      </c>
      <c r="G33" s="215" t="s">
        <v>25</v>
      </c>
      <c r="H33" s="35" t="s">
        <v>25</v>
      </c>
      <c r="I33" s="119" t="s">
        <v>25</v>
      </c>
      <c r="J33" s="127">
        <f t="shared" ref="J33:K33" si="13">SUM(J34:J35)</f>
        <v>0</v>
      </c>
      <c r="K33" s="36">
        <f t="shared" si="13"/>
        <v>0</v>
      </c>
      <c r="L33" s="174">
        <f>SUM(L34:L35)</f>
        <v>0</v>
      </c>
      <c r="M33" s="283" t="s">
        <v>25</v>
      </c>
      <c r="N33" s="119" t="s">
        <v>25</v>
      </c>
      <c r="O33" s="119" t="s">
        <v>25</v>
      </c>
      <c r="P33" s="296"/>
      <c r="R33" s="405"/>
    </row>
    <row r="34" spans="1:18" ht="12.75" hidden="1" thickTop="1" x14ac:dyDescent="0.25">
      <c r="A34" s="27">
        <v>21381</v>
      </c>
      <c r="B34" s="38" t="s">
        <v>35</v>
      </c>
      <c r="C34" s="189">
        <f t="shared" si="9"/>
        <v>0</v>
      </c>
      <c r="D34" s="251" t="s">
        <v>25</v>
      </c>
      <c r="E34" s="39" t="s">
        <v>25</v>
      </c>
      <c r="F34" s="415" t="s">
        <v>25</v>
      </c>
      <c r="G34" s="216" t="s">
        <v>25</v>
      </c>
      <c r="H34" s="39" t="s">
        <v>25</v>
      </c>
      <c r="I34" s="146" t="s">
        <v>25</v>
      </c>
      <c r="J34" s="251"/>
      <c r="K34" s="39"/>
      <c r="L34" s="89">
        <f t="shared" ref="L34:L35" si="14">J34+K34</f>
        <v>0</v>
      </c>
      <c r="M34" s="284" t="s">
        <v>25</v>
      </c>
      <c r="N34" s="146" t="s">
        <v>25</v>
      </c>
      <c r="O34" s="146" t="s">
        <v>25</v>
      </c>
      <c r="P34" s="297"/>
      <c r="R34" s="405"/>
    </row>
    <row r="35" spans="1:18" ht="24.75" hidden="1" thickTop="1" x14ac:dyDescent="0.25">
      <c r="A35" s="30">
        <v>21383</v>
      </c>
      <c r="B35" s="41" t="s">
        <v>36</v>
      </c>
      <c r="C35" s="190">
        <f t="shared" si="9"/>
        <v>0</v>
      </c>
      <c r="D35" s="252" t="s">
        <v>25</v>
      </c>
      <c r="E35" s="42" t="s">
        <v>25</v>
      </c>
      <c r="F35" s="419" t="s">
        <v>25</v>
      </c>
      <c r="G35" s="217" t="s">
        <v>25</v>
      </c>
      <c r="H35" s="42" t="s">
        <v>25</v>
      </c>
      <c r="I35" s="147" t="s">
        <v>25</v>
      </c>
      <c r="J35" s="252"/>
      <c r="K35" s="42"/>
      <c r="L35" s="88">
        <f t="shared" si="14"/>
        <v>0</v>
      </c>
      <c r="M35" s="285" t="s">
        <v>25</v>
      </c>
      <c r="N35" s="147" t="s">
        <v>25</v>
      </c>
      <c r="O35" s="147" t="s">
        <v>25</v>
      </c>
      <c r="P35" s="298"/>
      <c r="R35" s="405"/>
    </row>
    <row r="36" spans="1:18" s="19" customFormat="1" ht="24.75" hidden="1" thickTop="1" x14ac:dyDescent="0.25">
      <c r="A36" s="37">
        <v>21390</v>
      </c>
      <c r="B36" s="34" t="s">
        <v>37</v>
      </c>
      <c r="C36" s="188">
        <f t="shared" si="9"/>
        <v>0</v>
      </c>
      <c r="D36" s="250" t="s">
        <v>25</v>
      </c>
      <c r="E36" s="35" t="s">
        <v>25</v>
      </c>
      <c r="F36" s="167" t="s">
        <v>25</v>
      </c>
      <c r="G36" s="215" t="s">
        <v>25</v>
      </c>
      <c r="H36" s="35" t="s">
        <v>25</v>
      </c>
      <c r="I36" s="119" t="s">
        <v>25</v>
      </c>
      <c r="J36" s="127">
        <f t="shared" ref="J36:K36" si="15">SUM(J37:J40)</f>
        <v>0</v>
      </c>
      <c r="K36" s="36">
        <f t="shared" si="15"/>
        <v>0</v>
      </c>
      <c r="L36" s="174">
        <f>SUM(L37:L40)</f>
        <v>0</v>
      </c>
      <c r="M36" s="283" t="s">
        <v>25</v>
      </c>
      <c r="N36" s="119" t="s">
        <v>25</v>
      </c>
      <c r="O36" s="119" t="s">
        <v>25</v>
      </c>
      <c r="P36" s="296"/>
      <c r="R36" s="405"/>
    </row>
    <row r="37" spans="1:18" ht="24.75" hidden="1" thickTop="1" x14ac:dyDescent="0.25">
      <c r="A37" s="27">
        <v>21391</v>
      </c>
      <c r="B37" s="38" t="s">
        <v>38</v>
      </c>
      <c r="C37" s="189">
        <f t="shared" si="9"/>
        <v>0</v>
      </c>
      <c r="D37" s="251" t="s">
        <v>25</v>
      </c>
      <c r="E37" s="39" t="s">
        <v>25</v>
      </c>
      <c r="F37" s="415" t="s">
        <v>25</v>
      </c>
      <c r="G37" s="216" t="s">
        <v>25</v>
      </c>
      <c r="H37" s="39" t="s">
        <v>25</v>
      </c>
      <c r="I37" s="146" t="s">
        <v>25</v>
      </c>
      <c r="J37" s="251"/>
      <c r="K37" s="39"/>
      <c r="L37" s="89">
        <f t="shared" ref="L37:L40" si="16">J37+K37</f>
        <v>0</v>
      </c>
      <c r="M37" s="284" t="s">
        <v>25</v>
      </c>
      <c r="N37" s="146" t="s">
        <v>25</v>
      </c>
      <c r="O37" s="146" t="s">
        <v>25</v>
      </c>
      <c r="P37" s="297"/>
      <c r="R37" s="405"/>
    </row>
    <row r="38" spans="1:18" ht="12.75" hidden="1" thickTop="1" x14ac:dyDescent="0.25">
      <c r="A38" s="30">
        <v>21393</v>
      </c>
      <c r="B38" s="41" t="s">
        <v>39</v>
      </c>
      <c r="C38" s="190">
        <f t="shared" si="9"/>
        <v>0</v>
      </c>
      <c r="D38" s="252" t="s">
        <v>25</v>
      </c>
      <c r="E38" s="42" t="s">
        <v>25</v>
      </c>
      <c r="F38" s="419" t="s">
        <v>25</v>
      </c>
      <c r="G38" s="217" t="s">
        <v>25</v>
      </c>
      <c r="H38" s="42" t="s">
        <v>25</v>
      </c>
      <c r="I38" s="147" t="s">
        <v>25</v>
      </c>
      <c r="J38" s="252"/>
      <c r="K38" s="42"/>
      <c r="L38" s="88">
        <f t="shared" si="16"/>
        <v>0</v>
      </c>
      <c r="M38" s="285" t="s">
        <v>25</v>
      </c>
      <c r="N38" s="147" t="s">
        <v>25</v>
      </c>
      <c r="O38" s="147" t="s">
        <v>25</v>
      </c>
      <c r="P38" s="298"/>
      <c r="R38" s="405"/>
    </row>
    <row r="39" spans="1:18" ht="12.75" hidden="1" thickTop="1" x14ac:dyDescent="0.25">
      <c r="A39" s="30">
        <v>21395</v>
      </c>
      <c r="B39" s="41" t="s">
        <v>40</v>
      </c>
      <c r="C39" s="190">
        <f t="shared" si="9"/>
        <v>0</v>
      </c>
      <c r="D39" s="252" t="s">
        <v>25</v>
      </c>
      <c r="E39" s="42" t="s">
        <v>25</v>
      </c>
      <c r="F39" s="419" t="s">
        <v>25</v>
      </c>
      <c r="G39" s="217" t="s">
        <v>25</v>
      </c>
      <c r="H39" s="42" t="s">
        <v>25</v>
      </c>
      <c r="I39" s="147" t="s">
        <v>25</v>
      </c>
      <c r="J39" s="252"/>
      <c r="K39" s="42"/>
      <c r="L39" s="88">
        <f t="shared" si="16"/>
        <v>0</v>
      </c>
      <c r="M39" s="285" t="s">
        <v>25</v>
      </c>
      <c r="N39" s="147" t="s">
        <v>25</v>
      </c>
      <c r="O39" s="147" t="s">
        <v>25</v>
      </c>
      <c r="P39" s="298"/>
      <c r="R39" s="405"/>
    </row>
    <row r="40" spans="1:18" ht="24.75" hidden="1" thickTop="1" x14ac:dyDescent="0.25">
      <c r="A40" s="30">
        <v>21399</v>
      </c>
      <c r="B40" s="41" t="s">
        <v>41</v>
      </c>
      <c r="C40" s="190">
        <f t="shared" si="9"/>
        <v>0</v>
      </c>
      <c r="D40" s="252" t="s">
        <v>25</v>
      </c>
      <c r="E40" s="42" t="s">
        <v>25</v>
      </c>
      <c r="F40" s="419" t="s">
        <v>25</v>
      </c>
      <c r="G40" s="217" t="s">
        <v>25</v>
      </c>
      <c r="H40" s="42" t="s">
        <v>25</v>
      </c>
      <c r="I40" s="147" t="s">
        <v>25</v>
      </c>
      <c r="J40" s="252"/>
      <c r="K40" s="42"/>
      <c r="L40" s="88">
        <f t="shared" si="16"/>
        <v>0</v>
      </c>
      <c r="M40" s="285" t="s">
        <v>25</v>
      </c>
      <c r="N40" s="147" t="s">
        <v>25</v>
      </c>
      <c r="O40" s="147" t="s">
        <v>25</v>
      </c>
      <c r="P40" s="298"/>
      <c r="R40" s="405"/>
    </row>
    <row r="41" spans="1:18" s="19" customFormat="1" ht="36.75" hidden="1" customHeight="1" x14ac:dyDescent="0.25">
      <c r="A41" s="37">
        <v>21420</v>
      </c>
      <c r="B41" s="34" t="s">
        <v>42</v>
      </c>
      <c r="C41" s="192">
        <f>SUM(F41)</f>
        <v>0</v>
      </c>
      <c r="D41" s="254"/>
      <c r="E41" s="428"/>
      <c r="F41" s="450">
        <f>D41+E41</f>
        <v>0</v>
      </c>
      <c r="G41" s="215" t="s">
        <v>25</v>
      </c>
      <c r="H41" s="35" t="s">
        <v>25</v>
      </c>
      <c r="I41" s="119" t="s">
        <v>25</v>
      </c>
      <c r="J41" s="250" t="s">
        <v>25</v>
      </c>
      <c r="K41" s="35" t="s">
        <v>25</v>
      </c>
      <c r="L41" s="167" t="s">
        <v>25</v>
      </c>
      <c r="M41" s="283" t="s">
        <v>25</v>
      </c>
      <c r="N41" s="119" t="s">
        <v>25</v>
      </c>
      <c r="O41" s="119" t="s">
        <v>25</v>
      </c>
      <c r="P41" s="296"/>
      <c r="R41" s="405"/>
    </row>
    <row r="42" spans="1:18" s="19" customFormat="1" ht="24.75" hidden="1" thickTop="1" x14ac:dyDescent="0.25">
      <c r="A42" s="48">
        <v>21490</v>
      </c>
      <c r="B42" s="49" t="s">
        <v>43</v>
      </c>
      <c r="C42" s="192">
        <f>SUM(F42,I42,L42)</f>
        <v>0</v>
      </c>
      <c r="D42" s="255">
        <f>D43</f>
        <v>0</v>
      </c>
      <c r="E42" s="50">
        <f t="shared" ref="E42" si="17">E43</f>
        <v>0</v>
      </c>
      <c r="F42" s="256">
        <f>F43</f>
        <v>0</v>
      </c>
      <c r="G42" s="219">
        <f t="shared" ref="G42:K42" si="18">G43</f>
        <v>0</v>
      </c>
      <c r="H42" s="50">
        <f t="shared" si="18"/>
        <v>0</v>
      </c>
      <c r="I42" s="274">
        <f t="shared" si="18"/>
        <v>0</v>
      </c>
      <c r="J42" s="255">
        <f t="shared" si="18"/>
        <v>0</v>
      </c>
      <c r="K42" s="50">
        <f t="shared" si="18"/>
        <v>0</v>
      </c>
      <c r="L42" s="256">
        <f>L43</f>
        <v>0</v>
      </c>
      <c r="M42" s="283" t="s">
        <v>25</v>
      </c>
      <c r="N42" s="119" t="s">
        <v>25</v>
      </c>
      <c r="O42" s="119" t="s">
        <v>25</v>
      </c>
      <c r="P42" s="296"/>
      <c r="R42" s="405"/>
    </row>
    <row r="43" spans="1:18" s="19" customFormat="1" ht="24.75" hidden="1" thickTop="1" x14ac:dyDescent="0.25">
      <c r="A43" s="30">
        <v>21499</v>
      </c>
      <c r="B43" s="41" t="s">
        <v>44</v>
      </c>
      <c r="C43" s="193">
        <f>SUM(F43,I43,L43)</f>
        <v>0</v>
      </c>
      <c r="D43" s="257"/>
      <c r="E43" s="47"/>
      <c r="F43" s="89">
        <f>D43+E43</f>
        <v>0</v>
      </c>
      <c r="G43" s="220"/>
      <c r="H43" s="40"/>
      <c r="I43" s="154">
        <f>G43+H43</f>
        <v>0</v>
      </c>
      <c r="J43" s="264"/>
      <c r="K43" s="40"/>
      <c r="L43" s="89">
        <f>J43+K43</f>
        <v>0</v>
      </c>
      <c r="M43" s="286" t="s">
        <v>25</v>
      </c>
      <c r="N43" s="148" t="s">
        <v>25</v>
      </c>
      <c r="O43" s="148" t="s">
        <v>25</v>
      </c>
      <c r="P43" s="299"/>
      <c r="R43" s="405"/>
    </row>
    <row r="44" spans="1:18" ht="24.75" hidden="1" thickTop="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19">SUM(M45:M46)</f>
        <v>0</v>
      </c>
      <c r="N44" s="149">
        <f t="shared" si="19"/>
        <v>0</v>
      </c>
      <c r="O44" s="149">
        <f>SUM(O45:O46)</f>
        <v>0</v>
      </c>
      <c r="P44" s="300"/>
      <c r="R44" s="405"/>
    </row>
    <row r="45" spans="1:18" ht="24.75" hidden="1" thickTop="1" x14ac:dyDescent="0.25">
      <c r="A45" s="54">
        <v>23410</v>
      </c>
      <c r="B45" s="55" t="s">
        <v>46</v>
      </c>
      <c r="C45" s="194">
        <f t="shared" ref="C45:C46" si="20">SUM(O45)</f>
        <v>0</v>
      </c>
      <c r="D45" s="260" t="s">
        <v>25</v>
      </c>
      <c r="E45" s="56" t="s">
        <v>25</v>
      </c>
      <c r="F45" s="261" t="s">
        <v>25</v>
      </c>
      <c r="G45" s="222" t="s">
        <v>25</v>
      </c>
      <c r="H45" s="56" t="s">
        <v>25</v>
      </c>
      <c r="I45" s="276" t="s">
        <v>25</v>
      </c>
      <c r="J45" s="260" t="s">
        <v>25</v>
      </c>
      <c r="K45" s="56" t="s">
        <v>25</v>
      </c>
      <c r="L45" s="261" t="s">
        <v>25</v>
      </c>
      <c r="M45" s="222"/>
      <c r="N45" s="56"/>
      <c r="O45" s="150">
        <f t="shared" ref="O45:O46" si="21">M45+N45</f>
        <v>0</v>
      </c>
      <c r="P45" s="301"/>
      <c r="R45" s="405"/>
    </row>
    <row r="46" spans="1:18" ht="24.75" hidden="1" thickTop="1" x14ac:dyDescent="0.25">
      <c r="A46" s="54">
        <v>23510</v>
      </c>
      <c r="B46" s="55" t="s">
        <v>47</v>
      </c>
      <c r="C46" s="194">
        <f t="shared" si="20"/>
        <v>0</v>
      </c>
      <c r="D46" s="260" t="s">
        <v>25</v>
      </c>
      <c r="E46" s="56" t="s">
        <v>25</v>
      </c>
      <c r="F46" s="261" t="s">
        <v>25</v>
      </c>
      <c r="G46" s="222" t="s">
        <v>25</v>
      </c>
      <c r="H46" s="56" t="s">
        <v>25</v>
      </c>
      <c r="I46" s="276" t="s">
        <v>25</v>
      </c>
      <c r="J46" s="260" t="s">
        <v>25</v>
      </c>
      <c r="K46" s="56" t="s">
        <v>25</v>
      </c>
      <c r="L46" s="261" t="s">
        <v>25</v>
      </c>
      <c r="M46" s="222"/>
      <c r="N46" s="56"/>
      <c r="O46" s="150">
        <f t="shared" si="21"/>
        <v>0</v>
      </c>
      <c r="P46" s="301"/>
      <c r="R46" s="405"/>
    </row>
    <row r="47" spans="1:18" ht="12.75" thickTop="1" x14ac:dyDescent="0.25">
      <c r="A47" s="57"/>
      <c r="B47" s="55"/>
      <c r="C47" s="195"/>
      <c r="D47" s="262"/>
      <c r="E47" s="156"/>
      <c r="F47" s="339"/>
      <c r="G47" s="222"/>
      <c r="H47" s="276"/>
      <c r="I47" s="339"/>
      <c r="J47" s="260"/>
      <c r="K47" s="56"/>
      <c r="L47" s="431"/>
      <c r="M47" s="288"/>
      <c r="N47" s="105"/>
      <c r="O47" s="151"/>
      <c r="P47" s="302"/>
      <c r="Q47" s="331"/>
      <c r="R47" s="405"/>
    </row>
    <row r="48" spans="1:18" s="19" customFormat="1" x14ac:dyDescent="0.25">
      <c r="A48" s="58"/>
      <c r="B48" s="59" t="s">
        <v>48</v>
      </c>
      <c r="C48" s="196"/>
      <c r="D48" s="263"/>
      <c r="E48" s="340"/>
      <c r="F48" s="303"/>
      <c r="G48" s="223"/>
      <c r="H48" s="152"/>
      <c r="I48" s="303"/>
      <c r="J48" s="130"/>
      <c r="K48" s="106"/>
      <c r="L48" s="433"/>
      <c r="M48" s="223"/>
      <c r="N48" s="106"/>
      <c r="O48" s="152"/>
      <c r="P48" s="303"/>
      <c r="Q48" s="182"/>
      <c r="R48" s="405"/>
    </row>
    <row r="49" spans="1:18" s="19" customFormat="1" ht="12.75" thickBot="1" x14ac:dyDescent="0.3">
      <c r="A49" s="60"/>
      <c r="B49" s="20" t="s">
        <v>49</v>
      </c>
      <c r="C49" s="197">
        <f t="shared" ref="C49:C112" si="22">SUM(F49,I49,L49,O49)</f>
        <v>1016710</v>
      </c>
      <c r="D49" s="131">
        <f>SUM(D50,D281)</f>
        <v>1016710</v>
      </c>
      <c r="E49" s="114">
        <f t="shared" ref="E49" si="23">SUM(E50,E281)</f>
        <v>0</v>
      </c>
      <c r="F49" s="304">
        <f>SUM(F50,F281)</f>
        <v>1016710</v>
      </c>
      <c r="G49" s="224">
        <f t="shared" ref="G49:O49" si="24">SUM(G50,G281)</f>
        <v>0</v>
      </c>
      <c r="H49" s="114">
        <f t="shared" si="24"/>
        <v>0</v>
      </c>
      <c r="I49" s="304">
        <f t="shared" si="24"/>
        <v>0</v>
      </c>
      <c r="J49" s="131">
        <f t="shared" si="24"/>
        <v>0</v>
      </c>
      <c r="K49" s="61">
        <f t="shared" si="24"/>
        <v>0</v>
      </c>
      <c r="L49" s="168">
        <f t="shared" si="24"/>
        <v>0</v>
      </c>
      <c r="M49" s="224">
        <f t="shared" si="24"/>
        <v>0</v>
      </c>
      <c r="N49" s="61">
        <f t="shared" si="24"/>
        <v>0</v>
      </c>
      <c r="O49" s="114">
        <f t="shared" si="24"/>
        <v>0</v>
      </c>
      <c r="P49" s="304"/>
      <c r="Q49" s="182"/>
      <c r="R49" s="405"/>
    </row>
    <row r="50" spans="1:18" s="19" customFormat="1" ht="36.75" thickTop="1" x14ac:dyDescent="0.25">
      <c r="A50" s="62"/>
      <c r="B50" s="63" t="s">
        <v>50</v>
      </c>
      <c r="C50" s="198">
        <f t="shared" si="22"/>
        <v>1016710</v>
      </c>
      <c r="D50" s="132">
        <f>SUM(D51,D193)</f>
        <v>1016710</v>
      </c>
      <c r="E50" s="277">
        <f t="shared" ref="E50" si="25">SUM(E51,E193)</f>
        <v>0</v>
      </c>
      <c r="F50" s="305">
        <f>SUM(F51,F193)</f>
        <v>1016710</v>
      </c>
      <c r="G50" s="225">
        <f t="shared" ref="G50:O50" si="26">SUM(G51,G193)</f>
        <v>0</v>
      </c>
      <c r="H50" s="277">
        <f t="shared" si="26"/>
        <v>0</v>
      </c>
      <c r="I50" s="305">
        <f t="shared" si="26"/>
        <v>0</v>
      </c>
      <c r="J50" s="132">
        <f t="shared" si="26"/>
        <v>0</v>
      </c>
      <c r="K50" s="64">
        <f t="shared" si="26"/>
        <v>0</v>
      </c>
      <c r="L50" s="436">
        <f t="shared" si="26"/>
        <v>0</v>
      </c>
      <c r="M50" s="225">
        <f t="shared" si="26"/>
        <v>0</v>
      </c>
      <c r="N50" s="64">
        <f t="shared" si="26"/>
        <v>0</v>
      </c>
      <c r="O50" s="277">
        <f t="shared" si="26"/>
        <v>0</v>
      </c>
      <c r="P50" s="305"/>
      <c r="Q50" s="182"/>
      <c r="R50" s="405"/>
    </row>
    <row r="51" spans="1:18" s="19" customFormat="1" ht="24" x14ac:dyDescent="0.25">
      <c r="A51" s="65"/>
      <c r="B51" s="16" t="s">
        <v>51</v>
      </c>
      <c r="C51" s="199">
        <f t="shared" si="22"/>
        <v>835027</v>
      </c>
      <c r="D51" s="133">
        <f>SUM(D52,D74,D172,D186)</f>
        <v>835027</v>
      </c>
      <c r="E51" s="278">
        <f t="shared" ref="E51" si="27">SUM(E52,E74,E172,E186)</f>
        <v>0</v>
      </c>
      <c r="F51" s="306">
        <f>SUM(F52,F74,F172,F186)</f>
        <v>835027</v>
      </c>
      <c r="G51" s="226">
        <f t="shared" ref="G51:O51" si="28">SUM(G52,G74,G172,G186)</f>
        <v>0</v>
      </c>
      <c r="H51" s="278">
        <f t="shared" si="28"/>
        <v>0</v>
      </c>
      <c r="I51" s="306">
        <f t="shared" si="28"/>
        <v>0</v>
      </c>
      <c r="J51" s="133">
        <f t="shared" si="28"/>
        <v>0</v>
      </c>
      <c r="K51" s="66">
        <f t="shared" si="28"/>
        <v>0</v>
      </c>
      <c r="L51" s="169">
        <f t="shared" si="28"/>
        <v>0</v>
      </c>
      <c r="M51" s="226">
        <f t="shared" si="28"/>
        <v>0</v>
      </c>
      <c r="N51" s="66">
        <f t="shared" si="28"/>
        <v>0</v>
      </c>
      <c r="O51" s="278">
        <f t="shared" si="28"/>
        <v>0</v>
      </c>
      <c r="P51" s="306"/>
      <c r="Q51" s="182"/>
      <c r="R51" s="405"/>
    </row>
    <row r="52" spans="1:18" s="19" customFormat="1" x14ac:dyDescent="0.25">
      <c r="A52" s="67">
        <v>1000</v>
      </c>
      <c r="B52" s="67" t="s">
        <v>52</v>
      </c>
      <c r="C52" s="200">
        <f t="shared" si="22"/>
        <v>16200</v>
      </c>
      <c r="D52" s="134">
        <f>SUM(D53,D66)</f>
        <v>16200</v>
      </c>
      <c r="E52" s="122">
        <f t="shared" ref="E52" si="29">SUM(E53,E66)</f>
        <v>0</v>
      </c>
      <c r="F52" s="307">
        <f>SUM(F53,F66)</f>
        <v>16200</v>
      </c>
      <c r="G52" s="227">
        <f t="shared" ref="G52:O52" si="30">SUM(G53,G66)</f>
        <v>0</v>
      </c>
      <c r="H52" s="122">
        <f t="shared" si="30"/>
        <v>0</v>
      </c>
      <c r="I52" s="307">
        <f t="shared" si="30"/>
        <v>0</v>
      </c>
      <c r="J52" s="134">
        <f t="shared" si="30"/>
        <v>0</v>
      </c>
      <c r="K52" s="68">
        <f t="shared" si="30"/>
        <v>0</v>
      </c>
      <c r="L52" s="170">
        <f t="shared" si="30"/>
        <v>0</v>
      </c>
      <c r="M52" s="227">
        <f t="shared" si="30"/>
        <v>0</v>
      </c>
      <c r="N52" s="68">
        <f t="shared" si="30"/>
        <v>0</v>
      </c>
      <c r="O52" s="122">
        <f t="shared" si="30"/>
        <v>0</v>
      </c>
      <c r="P52" s="307"/>
      <c r="Q52" s="182"/>
      <c r="R52" s="405"/>
    </row>
    <row r="53" spans="1:18" x14ac:dyDescent="0.25">
      <c r="A53" s="34">
        <v>1100</v>
      </c>
      <c r="B53" s="69" t="s">
        <v>53</v>
      </c>
      <c r="C53" s="188">
        <f t="shared" si="22"/>
        <v>16200</v>
      </c>
      <c r="D53" s="127">
        <f>SUM(D54,D57,D65)</f>
        <v>16200</v>
      </c>
      <c r="E53" s="120">
        <f t="shared" ref="E53" si="31">SUM(E54,E57,E65)</f>
        <v>0</v>
      </c>
      <c r="F53" s="314">
        <f>SUM(F54,F57,F65)</f>
        <v>16200</v>
      </c>
      <c r="G53" s="228">
        <f t="shared" ref="G53:N53" si="32">SUM(G54,G57,G65)</f>
        <v>0</v>
      </c>
      <c r="H53" s="120">
        <f t="shared" si="32"/>
        <v>0</v>
      </c>
      <c r="I53" s="314">
        <f t="shared" si="32"/>
        <v>0</v>
      </c>
      <c r="J53" s="127">
        <f t="shared" si="32"/>
        <v>0</v>
      </c>
      <c r="K53" s="36">
        <f t="shared" si="32"/>
        <v>0</v>
      </c>
      <c r="L53" s="174">
        <f t="shared" si="32"/>
        <v>0</v>
      </c>
      <c r="M53" s="228">
        <f t="shared" si="32"/>
        <v>0</v>
      </c>
      <c r="N53" s="36">
        <f t="shared" si="32"/>
        <v>0</v>
      </c>
      <c r="O53" s="120">
        <f>SUM(O54,O57,O65)</f>
        <v>0</v>
      </c>
      <c r="P53" s="308"/>
      <c r="Q53" s="331"/>
      <c r="R53" s="405"/>
    </row>
    <row r="54" spans="1:18" hidden="1" x14ac:dyDescent="0.25">
      <c r="A54" s="70">
        <v>1110</v>
      </c>
      <c r="B54" s="55" t="s">
        <v>54</v>
      </c>
      <c r="C54" s="195">
        <f t="shared" si="22"/>
        <v>0</v>
      </c>
      <c r="D54" s="262">
        <f>SUM(D55:D56)</f>
        <v>0</v>
      </c>
      <c r="E54" s="74"/>
      <c r="F54" s="172">
        <f>SUM(F55:F56)</f>
        <v>0</v>
      </c>
      <c r="G54" s="229"/>
      <c r="H54" s="71"/>
      <c r="I54" s="153">
        <f>SUM(I55:I56)</f>
        <v>0</v>
      </c>
      <c r="J54" s="82"/>
      <c r="K54" s="71"/>
      <c r="L54" s="172">
        <f>SUM(L55:L56)</f>
        <v>0</v>
      </c>
      <c r="M54" s="229"/>
      <c r="N54" s="71"/>
      <c r="O54" s="153">
        <f>SUM(O55:O56)</f>
        <v>0</v>
      </c>
      <c r="P54" s="309"/>
      <c r="R54" s="405"/>
    </row>
    <row r="55" spans="1:18" hidden="1" x14ac:dyDescent="0.25">
      <c r="A55" s="27">
        <v>1111</v>
      </c>
      <c r="B55" s="38" t="s">
        <v>55</v>
      </c>
      <c r="C55" s="189">
        <f t="shared" si="22"/>
        <v>0</v>
      </c>
      <c r="D55" s="264">
        <v>0</v>
      </c>
      <c r="E55" s="40"/>
      <c r="F55" s="89">
        <f>D55+E55</f>
        <v>0</v>
      </c>
      <c r="G55" s="220"/>
      <c r="H55" s="40"/>
      <c r="I55" s="154">
        <f>G55+H55</f>
        <v>0</v>
      </c>
      <c r="J55" s="264"/>
      <c r="K55" s="40"/>
      <c r="L55" s="89">
        <f>J55+K55</f>
        <v>0</v>
      </c>
      <c r="M55" s="220"/>
      <c r="N55" s="40"/>
      <c r="O55" s="154">
        <f>M55+N55</f>
        <v>0</v>
      </c>
      <c r="P55" s="310"/>
      <c r="R55" s="405"/>
    </row>
    <row r="56" spans="1:18" ht="24" hidden="1" customHeight="1" x14ac:dyDescent="0.25">
      <c r="A56" s="30">
        <v>1119</v>
      </c>
      <c r="B56" s="41" t="s">
        <v>56</v>
      </c>
      <c r="C56" s="190">
        <f t="shared" si="22"/>
        <v>0</v>
      </c>
      <c r="D56" s="265">
        <v>0</v>
      </c>
      <c r="E56" s="43"/>
      <c r="F56" s="88">
        <f>D56+E56</f>
        <v>0</v>
      </c>
      <c r="G56" s="230"/>
      <c r="H56" s="43"/>
      <c r="I56" s="155">
        <f>G56+H56</f>
        <v>0</v>
      </c>
      <c r="J56" s="265"/>
      <c r="K56" s="43"/>
      <c r="L56" s="88">
        <f>J56+K56</f>
        <v>0</v>
      </c>
      <c r="M56" s="230"/>
      <c r="N56" s="43"/>
      <c r="O56" s="155">
        <f>M56+N56</f>
        <v>0</v>
      </c>
      <c r="P56" s="311"/>
      <c r="R56" s="405"/>
    </row>
    <row r="57" spans="1:18" ht="23.25" hidden="1" customHeight="1" x14ac:dyDescent="0.25">
      <c r="A57" s="72">
        <v>1140</v>
      </c>
      <c r="B57" s="41" t="s">
        <v>57</v>
      </c>
      <c r="C57" s="190">
        <f t="shared" si="22"/>
        <v>0</v>
      </c>
      <c r="D57" s="129">
        <f>SUM(D58:D64)</f>
        <v>0</v>
      </c>
      <c r="E57" s="73">
        <f t="shared" ref="E57" si="33">SUM(E58:E64)</f>
        <v>0</v>
      </c>
      <c r="F57" s="93">
        <f>SUM(F58:F64)</f>
        <v>0</v>
      </c>
      <c r="G57" s="231">
        <f t="shared" ref="G57:N57" si="34">SUM(G58:G64)</f>
        <v>0</v>
      </c>
      <c r="H57" s="73">
        <f t="shared" si="34"/>
        <v>0</v>
      </c>
      <c r="I57" s="87">
        <f t="shared" si="34"/>
        <v>0</v>
      </c>
      <c r="J57" s="129">
        <f t="shared" si="34"/>
        <v>0</v>
      </c>
      <c r="K57" s="73">
        <f t="shared" si="34"/>
        <v>0</v>
      </c>
      <c r="L57" s="93">
        <f t="shared" si="34"/>
        <v>0</v>
      </c>
      <c r="M57" s="231">
        <f t="shared" si="34"/>
        <v>0</v>
      </c>
      <c r="N57" s="73">
        <f t="shared" si="34"/>
        <v>0</v>
      </c>
      <c r="O57" s="87">
        <f>SUM(O58:O64)</f>
        <v>0</v>
      </c>
      <c r="P57" s="312"/>
      <c r="R57" s="405"/>
    </row>
    <row r="58" spans="1:18" hidden="1" x14ac:dyDescent="0.25">
      <c r="A58" s="30">
        <v>1141</v>
      </c>
      <c r="B58" s="41" t="s">
        <v>58</v>
      </c>
      <c r="C58" s="190">
        <f t="shared" si="22"/>
        <v>0</v>
      </c>
      <c r="D58" s="265">
        <v>0</v>
      </c>
      <c r="E58" s="43"/>
      <c r="F58" s="88">
        <f t="shared" ref="F58:F65" si="35">D58+E58</f>
        <v>0</v>
      </c>
      <c r="G58" s="230"/>
      <c r="H58" s="43"/>
      <c r="I58" s="155">
        <f t="shared" ref="I58:I65" si="36">G58+H58</f>
        <v>0</v>
      </c>
      <c r="J58" s="265"/>
      <c r="K58" s="43"/>
      <c r="L58" s="88">
        <f t="shared" ref="L58:L65" si="37">J58+K58</f>
        <v>0</v>
      </c>
      <c r="M58" s="230"/>
      <c r="N58" s="43"/>
      <c r="O58" s="155">
        <f t="shared" ref="O58:O65" si="38">M58+N58</f>
        <v>0</v>
      </c>
      <c r="P58" s="311"/>
      <c r="R58" s="405"/>
    </row>
    <row r="59" spans="1:18" ht="24.75" hidden="1" customHeight="1" x14ac:dyDescent="0.25">
      <c r="A59" s="30">
        <v>1142</v>
      </c>
      <c r="B59" s="41" t="s">
        <v>59</v>
      </c>
      <c r="C59" s="190">
        <f t="shared" si="22"/>
        <v>0</v>
      </c>
      <c r="D59" s="265">
        <v>0</v>
      </c>
      <c r="E59" s="43"/>
      <c r="F59" s="88">
        <f t="shared" si="35"/>
        <v>0</v>
      </c>
      <c r="G59" s="230"/>
      <c r="H59" s="43"/>
      <c r="I59" s="155">
        <f t="shared" si="36"/>
        <v>0</v>
      </c>
      <c r="J59" s="265"/>
      <c r="K59" s="43"/>
      <c r="L59" s="88">
        <f t="shared" si="37"/>
        <v>0</v>
      </c>
      <c r="M59" s="230"/>
      <c r="N59" s="43"/>
      <c r="O59" s="155">
        <f t="shared" si="38"/>
        <v>0</v>
      </c>
      <c r="P59" s="311"/>
      <c r="R59" s="405"/>
    </row>
    <row r="60" spans="1:18" ht="24" hidden="1" x14ac:dyDescent="0.25">
      <c r="A60" s="30">
        <v>1145</v>
      </c>
      <c r="B60" s="41" t="s">
        <v>60</v>
      </c>
      <c r="C60" s="190">
        <f t="shared" si="22"/>
        <v>0</v>
      </c>
      <c r="D60" s="265">
        <v>0</v>
      </c>
      <c r="E60" s="43"/>
      <c r="F60" s="88">
        <f t="shared" si="35"/>
        <v>0</v>
      </c>
      <c r="G60" s="230"/>
      <c r="H60" s="43"/>
      <c r="I60" s="155">
        <f t="shared" si="36"/>
        <v>0</v>
      </c>
      <c r="J60" s="265"/>
      <c r="K60" s="43"/>
      <c r="L60" s="88">
        <f t="shared" si="37"/>
        <v>0</v>
      </c>
      <c r="M60" s="230"/>
      <c r="N60" s="43"/>
      <c r="O60" s="155">
        <f t="shared" si="38"/>
        <v>0</v>
      </c>
      <c r="P60" s="311"/>
      <c r="R60" s="405"/>
    </row>
    <row r="61" spans="1:18" ht="27.75" hidden="1" customHeight="1" x14ac:dyDescent="0.25">
      <c r="A61" s="30">
        <v>1146</v>
      </c>
      <c r="B61" s="41" t="s">
        <v>61</v>
      </c>
      <c r="C61" s="190">
        <f t="shared" si="22"/>
        <v>0</v>
      </c>
      <c r="D61" s="265">
        <v>0</v>
      </c>
      <c r="E61" s="43"/>
      <c r="F61" s="88">
        <f t="shared" si="35"/>
        <v>0</v>
      </c>
      <c r="G61" s="230"/>
      <c r="H61" s="43"/>
      <c r="I61" s="155">
        <f t="shared" si="36"/>
        <v>0</v>
      </c>
      <c r="J61" s="265"/>
      <c r="K61" s="43"/>
      <c r="L61" s="88">
        <f t="shared" si="37"/>
        <v>0</v>
      </c>
      <c r="M61" s="230"/>
      <c r="N61" s="43"/>
      <c r="O61" s="155">
        <f t="shared" si="38"/>
        <v>0</v>
      </c>
      <c r="P61" s="311"/>
      <c r="R61" s="405"/>
    </row>
    <row r="62" spans="1:18" hidden="1" x14ac:dyDescent="0.25">
      <c r="A62" s="30">
        <v>1147</v>
      </c>
      <c r="B62" s="41" t="s">
        <v>62</v>
      </c>
      <c r="C62" s="190">
        <f t="shared" si="22"/>
        <v>0</v>
      </c>
      <c r="D62" s="265">
        <v>0</v>
      </c>
      <c r="E62" s="43"/>
      <c r="F62" s="88">
        <f t="shared" si="35"/>
        <v>0</v>
      </c>
      <c r="G62" s="230"/>
      <c r="H62" s="43"/>
      <c r="I62" s="155">
        <f t="shared" si="36"/>
        <v>0</v>
      </c>
      <c r="J62" s="265"/>
      <c r="K62" s="43"/>
      <c r="L62" s="88">
        <f t="shared" si="37"/>
        <v>0</v>
      </c>
      <c r="M62" s="230"/>
      <c r="N62" s="43"/>
      <c r="O62" s="155">
        <f t="shared" si="38"/>
        <v>0</v>
      </c>
      <c r="P62" s="311"/>
      <c r="R62" s="405"/>
    </row>
    <row r="63" spans="1:18" hidden="1" x14ac:dyDescent="0.25">
      <c r="A63" s="30">
        <v>1148</v>
      </c>
      <c r="B63" s="41" t="s">
        <v>63</v>
      </c>
      <c r="C63" s="190">
        <f t="shared" si="22"/>
        <v>0</v>
      </c>
      <c r="D63" s="265">
        <v>0</v>
      </c>
      <c r="E63" s="43"/>
      <c r="F63" s="88">
        <f t="shared" si="35"/>
        <v>0</v>
      </c>
      <c r="G63" s="230"/>
      <c r="H63" s="43"/>
      <c r="I63" s="155">
        <f t="shared" si="36"/>
        <v>0</v>
      </c>
      <c r="J63" s="265"/>
      <c r="K63" s="43"/>
      <c r="L63" s="88">
        <f t="shared" si="37"/>
        <v>0</v>
      </c>
      <c r="M63" s="230"/>
      <c r="N63" s="43"/>
      <c r="O63" s="155">
        <f t="shared" si="38"/>
        <v>0</v>
      </c>
      <c r="P63" s="311"/>
      <c r="R63" s="405"/>
    </row>
    <row r="64" spans="1:18" ht="36" hidden="1" x14ac:dyDescent="0.25">
      <c r="A64" s="30">
        <v>1149</v>
      </c>
      <c r="B64" s="41" t="s">
        <v>64</v>
      </c>
      <c r="C64" s="190">
        <f t="shared" si="22"/>
        <v>0</v>
      </c>
      <c r="D64" s="265">
        <v>0</v>
      </c>
      <c r="E64" s="43"/>
      <c r="F64" s="88">
        <f t="shared" si="35"/>
        <v>0</v>
      </c>
      <c r="G64" s="230"/>
      <c r="H64" s="43"/>
      <c r="I64" s="155">
        <f t="shared" si="36"/>
        <v>0</v>
      </c>
      <c r="J64" s="265"/>
      <c r="K64" s="43"/>
      <c r="L64" s="88">
        <f t="shared" si="37"/>
        <v>0</v>
      </c>
      <c r="M64" s="230"/>
      <c r="N64" s="43"/>
      <c r="O64" s="155">
        <f t="shared" si="38"/>
        <v>0</v>
      </c>
      <c r="P64" s="311"/>
      <c r="R64" s="405"/>
    </row>
    <row r="65" spans="1:18" ht="36" x14ac:dyDescent="0.25">
      <c r="A65" s="70">
        <v>1150</v>
      </c>
      <c r="B65" s="55" t="s">
        <v>65</v>
      </c>
      <c r="C65" s="195">
        <f t="shared" si="22"/>
        <v>16200</v>
      </c>
      <c r="D65" s="262">
        <v>16200</v>
      </c>
      <c r="E65" s="156"/>
      <c r="F65" s="313">
        <f t="shared" si="35"/>
        <v>16200</v>
      </c>
      <c r="G65" s="232"/>
      <c r="H65" s="156"/>
      <c r="I65" s="313">
        <f t="shared" si="36"/>
        <v>0</v>
      </c>
      <c r="J65" s="262"/>
      <c r="K65" s="74"/>
      <c r="L65" s="173">
        <f t="shared" si="37"/>
        <v>0</v>
      </c>
      <c r="M65" s="232"/>
      <c r="N65" s="74"/>
      <c r="O65" s="156">
        <f t="shared" si="38"/>
        <v>0</v>
      </c>
      <c r="P65" s="313"/>
      <c r="Q65" s="331"/>
      <c r="R65" s="405"/>
    </row>
    <row r="66" spans="1:18" ht="36" hidden="1" x14ac:dyDescent="0.25">
      <c r="A66" s="34">
        <v>1200</v>
      </c>
      <c r="B66" s="69" t="s">
        <v>66</v>
      </c>
      <c r="C66" s="188">
        <f t="shared" si="22"/>
        <v>0</v>
      </c>
      <c r="D66" s="127">
        <f>SUM(D67:D68)</f>
        <v>0</v>
      </c>
      <c r="E66" s="36">
        <f t="shared" ref="E66" si="39">SUM(E67:E68)</f>
        <v>0</v>
      </c>
      <c r="F66" s="174">
        <f>SUM(F67:F68)</f>
        <v>0</v>
      </c>
      <c r="G66" s="228">
        <f t="shared" ref="G66:N66" si="40">SUM(G67:G68)</f>
        <v>0</v>
      </c>
      <c r="H66" s="36">
        <f t="shared" si="40"/>
        <v>0</v>
      </c>
      <c r="I66" s="120">
        <f t="shared" si="40"/>
        <v>0</v>
      </c>
      <c r="J66" s="127">
        <f t="shared" si="40"/>
        <v>0</v>
      </c>
      <c r="K66" s="36">
        <f t="shared" si="40"/>
        <v>0</v>
      </c>
      <c r="L66" s="174">
        <f t="shared" si="40"/>
        <v>0</v>
      </c>
      <c r="M66" s="228">
        <f t="shared" si="40"/>
        <v>0</v>
      </c>
      <c r="N66" s="36">
        <f t="shared" si="40"/>
        <v>0</v>
      </c>
      <c r="O66" s="120">
        <f>SUM(O67:O68)</f>
        <v>0</v>
      </c>
      <c r="P66" s="314"/>
      <c r="R66" s="405"/>
    </row>
    <row r="67" spans="1:18" ht="24" hidden="1" x14ac:dyDescent="0.25">
      <c r="A67" s="345">
        <v>1210</v>
      </c>
      <c r="B67" s="38" t="s">
        <v>67</v>
      </c>
      <c r="C67" s="189">
        <f t="shared" si="22"/>
        <v>0</v>
      </c>
      <c r="D67" s="264">
        <v>0</v>
      </c>
      <c r="E67" s="40"/>
      <c r="F67" s="89">
        <f>D67+E67</f>
        <v>0</v>
      </c>
      <c r="G67" s="220"/>
      <c r="H67" s="40"/>
      <c r="I67" s="154">
        <f>G67+H67</f>
        <v>0</v>
      </c>
      <c r="J67" s="264"/>
      <c r="K67" s="40"/>
      <c r="L67" s="89">
        <f>J67+K67</f>
        <v>0</v>
      </c>
      <c r="M67" s="220"/>
      <c r="N67" s="40"/>
      <c r="O67" s="154">
        <f>M67+N67</f>
        <v>0</v>
      </c>
      <c r="P67" s="310"/>
      <c r="R67" s="405"/>
    </row>
    <row r="68" spans="1:18" ht="24" hidden="1" x14ac:dyDescent="0.25">
      <c r="A68" s="72">
        <v>1220</v>
      </c>
      <c r="B68" s="41" t="s">
        <v>68</v>
      </c>
      <c r="C68" s="190">
        <f t="shared" si="22"/>
        <v>0</v>
      </c>
      <c r="D68" s="129">
        <f>SUM(D69:D73)</f>
        <v>0</v>
      </c>
      <c r="E68" s="73">
        <f t="shared" ref="E68" si="41">SUM(E69:E73)</f>
        <v>0</v>
      </c>
      <c r="F68" s="93">
        <f>SUM(F69:F73)</f>
        <v>0</v>
      </c>
      <c r="G68" s="231">
        <f t="shared" ref="G68:O68" si="42">SUM(G69:G73)</f>
        <v>0</v>
      </c>
      <c r="H68" s="73">
        <f t="shared" si="42"/>
        <v>0</v>
      </c>
      <c r="I68" s="87">
        <f t="shared" si="42"/>
        <v>0</v>
      </c>
      <c r="J68" s="129">
        <f t="shared" si="42"/>
        <v>0</v>
      </c>
      <c r="K68" s="73">
        <f t="shared" si="42"/>
        <v>0</v>
      </c>
      <c r="L68" s="93">
        <f t="shared" si="42"/>
        <v>0</v>
      </c>
      <c r="M68" s="231">
        <f t="shared" si="42"/>
        <v>0</v>
      </c>
      <c r="N68" s="73">
        <f t="shared" si="42"/>
        <v>0</v>
      </c>
      <c r="O68" s="87">
        <f t="shared" si="42"/>
        <v>0</v>
      </c>
      <c r="P68" s="312"/>
      <c r="R68" s="405"/>
    </row>
    <row r="69" spans="1:18" ht="60" hidden="1" x14ac:dyDescent="0.25">
      <c r="A69" s="30">
        <v>1221</v>
      </c>
      <c r="B69" s="41" t="s">
        <v>69</v>
      </c>
      <c r="C69" s="190">
        <f t="shared" si="22"/>
        <v>0</v>
      </c>
      <c r="D69" s="265">
        <v>0</v>
      </c>
      <c r="E69" s="43"/>
      <c r="F69" s="88">
        <f t="shared" ref="F69:F73" si="43">D69+E69</f>
        <v>0</v>
      </c>
      <c r="G69" s="230"/>
      <c r="H69" s="43"/>
      <c r="I69" s="155">
        <f t="shared" ref="I69:I73" si="44">G69+H69</f>
        <v>0</v>
      </c>
      <c r="J69" s="265"/>
      <c r="K69" s="43"/>
      <c r="L69" s="88">
        <f t="shared" ref="L69:L73" si="45">J69+K69</f>
        <v>0</v>
      </c>
      <c r="M69" s="230"/>
      <c r="N69" s="43"/>
      <c r="O69" s="155">
        <f t="shared" ref="O69:O73" si="46">M69+N69</f>
        <v>0</v>
      </c>
      <c r="P69" s="311"/>
      <c r="R69" s="405"/>
    </row>
    <row r="70" spans="1:18" hidden="1" x14ac:dyDescent="0.25">
      <c r="A70" s="30">
        <v>1223</v>
      </c>
      <c r="B70" s="41" t="s">
        <v>70</v>
      </c>
      <c r="C70" s="190">
        <f t="shared" si="22"/>
        <v>0</v>
      </c>
      <c r="D70" s="265">
        <v>0</v>
      </c>
      <c r="E70" s="43"/>
      <c r="F70" s="88">
        <f t="shared" si="43"/>
        <v>0</v>
      </c>
      <c r="G70" s="230"/>
      <c r="H70" s="43"/>
      <c r="I70" s="155">
        <f t="shared" si="44"/>
        <v>0</v>
      </c>
      <c r="J70" s="265"/>
      <c r="K70" s="43"/>
      <c r="L70" s="88">
        <f t="shared" si="45"/>
        <v>0</v>
      </c>
      <c r="M70" s="230"/>
      <c r="N70" s="43"/>
      <c r="O70" s="155">
        <f t="shared" si="46"/>
        <v>0</v>
      </c>
      <c r="P70" s="311"/>
      <c r="R70" s="405"/>
    </row>
    <row r="71" spans="1:18" hidden="1" x14ac:dyDescent="0.25">
      <c r="A71" s="30">
        <v>1225</v>
      </c>
      <c r="B71" s="41" t="s">
        <v>71</v>
      </c>
      <c r="C71" s="190">
        <f t="shared" si="22"/>
        <v>0</v>
      </c>
      <c r="D71" s="265">
        <v>0</v>
      </c>
      <c r="E71" s="43"/>
      <c r="F71" s="88">
        <f t="shared" si="43"/>
        <v>0</v>
      </c>
      <c r="G71" s="230"/>
      <c r="H71" s="43"/>
      <c r="I71" s="155">
        <f t="shared" si="44"/>
        <v>0</v>
      </c>
      <c r="J71" s="265"/>
      <c r="K71" s="43"/>
      <c r="L71" s="88">
        <f t="shared" si="45"/>
        <v>0</v>
      </c>
      <c r="M71" s="230"/>
      <c r="N71" s="43"/>
      <c r="O71" s="155">
        <f t="shared" si="46"/>
        <v>0</v>
      </c>
      <c r="P71" s="311"/>
      <c r="R71" s="405"/>
    </row>
    <row r="72" spans="1:18" ht="36" hidden="1" x14ac:dyDescent="0.25">
      <c r="A72" s="30">
        <v>1227</v>
      </c>
      <c r="B72" s="41" t="s">
        <v>72</v>
      </c>
      <c r="C72" s="190">
        <f t="shared" si="22"/>
        <v>0</v>
      </c>
      <c r="D72" s="265">
        <v>0</v>
      </c>
      <c r="E72" s="43"/>
      <c r="F72" s="88">
        <f t="shared" si="43"/>
        <v>0</v>
      </c>
      <c r="G72" s="230"/>
      <c r="H72" s="43"/>
      <c r="I72" s="155">
        <f t="shared" si="44"/>
        <v>0</v>
      </c>
      <c r="J72" s="265"/>
      <c r="K72" s="43"/>
      <c r="L72" s="88">
        <f t="shared" si="45"/>
        <v>0</v>
      </c>
      <c r="M72" s="230"/>
      <c r="N72" s="43"/>
      <c r="O72" s="155">
        <f t="shared" si="46"/>
        <v>0</v>
      </c>
      <c r="P72" s="311"/>
      <c r="R72" s="405"/>
    </row>
    <row r="73" spans="1:18" ht="60" hidden="1" x14ac:dyDescent="0.25">
      <c r="A73" s="30">
        <v>1228</v>
      </c>
      <c r="B73" s="41" t="s">
        <v>73</v>
      </c>
      <c r="C73" s="190">
        <f t="shared" si="22"/>
        <v>0</v>
      </c>
      <c r="D73" s="265">
        <v>0</v>
      </c>
      <c r="E73" s="43"/>
      <c r="F73" s="88">
        <f t="shared" si="43"/>
        <v>0</v>
      </c>
      <c r="G73" s="230"/>
      <c r="H73" s="43"/>
      <c r="I73" s="155">
        <f t="shared" si="44"/>
        <v>0</v>
      </c>
      <c r="J73" s="265"/>
      <c r="K73" s="43"/>
      <c r="L73" s="88">
        <f t="shared" si="45"/>
        <v>0</v>
      </c>
      <c r="M73" s="230"/>
      <c r="N73" s="43"/>
      <c r="O73" s="155">
        <f t="shared" si="46"/>
        <v>0</v>
      </c>
      <c r="P73" s="311"/>
      <c r="R73" s="405"/>
    </row>
    <row r="74" spans="1:18" x14ac:dyDescent="0.25">
      <c r="A74" s="67">
        <v>2000</v>
      </c>
      <c r="B74" s="67" t="s">
        <v>74</v>
      </c>
      <c r="C74" s="200">
        <f t="shared" si="22"/>
        <v>804957</v>
      </c>
      <c r="D74" s="134">
        <f>SUM(D75,D82,D129,D163,D164,D171)</f>
        <v>804957</v>
      </c>
      <c r="E74" s="122">
        <f t="shared" ref="E74" si="47">SUM(E75,E82,E129,E163,E164,E171)</f>
        <v>0</v>
      </c>
      <c r="F74" s="307">
        <f>SUM(F75,F82,F129,F163,F164,F171)</f>
        <v>804957</v>
      </c>
      <c r="G74" s="227">
        <f t="shared" ref="G74:O74" si="48">SUM(G75,G82,G129,G163,G164,G171)</f>
        <v>0</v>
      </c>
      <c r="H74" s="122">
        <f t="shared" si="48"/>
        <v>0</v>
      </c>
      <c r="I74" s="307">
        <f t="shared" si="48"/>
        <v>0</v>
      </c>
      <c r="J74" s="134">
        <f t="shared" si="48"/>
        <v>0</v>
      </c>
      <c r="K74" s="68">
        <f t="shared" si="48"/>
        <v>0</v>
      </c>
      <c r="L74" s="170">
        <f t="shared" si="48"/>
        <v>0</v>
      </c>
      <c r="M74" s="227">
        <f t="shared" si="48"/>
        <v>0</v>
      </c>
      <c r="N74" s="68">
        <f t="shared" si="48"/>
        <v>0</v>
      </c>
      <c r="O74" s="122">
        <f t="shared" si="48"/>
        <v>0</v>
      </c>
      <c r="P74" s="307"/>
      <c r="Q74" s="331"/>
      <c r="R74" s="405"/>
    </row>
    <row r="75" spans="1:18" ht="24" x14ac:dyDescent="0.25">
      <c r="A75" s="34">
        <v>2100</v>
      </c>
      <c r="B75" s="69" t="s">
        <v>75</v>
      </c>
      <c r="C75" s="188">
        <f t="shared" si="22"/>
        <v>1425</v>
      </c>
      <c r="D75" s="127">
        <f>SUM(D76,D79)</f>
        <v>1425</v>
      </c>
      <c r="E75" s="120">
        <f t="shared" ref="E75" si="49">SUM(E76,E79)</f>
        <v>0</v>
      </c>
      <c r="F75" s="314">
        <f>SUM(F76,F79)</f>
        <v>1425</v>
      </c>
      <c r="G75" s="228">
        <f t="shared" ref="G75:O75" si="50">SUM(G76,G79)</f>
        <v>0</v>
      </c>
      <c r="H75" s="120">
        <f t="shared" si="50"/>
        <v>0</v>
      </c>
      <c r="I75" s="314">
        <f t="shared" si="50"/>
        <v>0</v>
      </c>
      <c r="J75" s="127">
        <f t="shared" si="50"/>
        <v>0</v>
      </c>
      <c r="K75" s="36">
        <f t="shared" si="50"/>
        <v>0</v>
      </c>
      <c r="L75" s="174">
        <f t="shared" si="50"/>
        <v>0</v>
      </c>
      <c r="M75" s="228">
        <f t="shared" si="50"/>
        <v>0</v>
      </c>
      <c r="N75" s="36">
        <f t="shared" si="50"/>
        <v>0</v>
      </c>
      <c r="O75" s="120">
        <f t="shared" si="50"/>
        <v>0</v>
      </c>
      <c r="P75" s="314"/>
      <c r="Q75" s="331"/>
      <c r="R75" s="405"/>
    </row>
    <row r="76" spans="1:18" ht="24" hidden="1" x14ac:dyDescent="0.25">
      <c r="A76" s="345">
        <v>2110</v>
      </c>
      <c r="B76" s="38" t="s">
        <v>76</v>
      </c>
      <c r="C76" s="189">
        <f t="shared" si="22"/>
        <v>0</v>
      </c>
      <c r="D76" s="128">
        <f>SUM(D77:D78)</f>
        <v>0</v>
      </c>
      <c r="E76" s="75">
        <f t="shared" ref="E76" si="51">SUM(E77:E78)</f>
        <v>0</v>
      </c>
      <c r="F76" s="175">
        <f>SUM(F77:F78)</f>
        <v>0</v>
      </c>
      <c r="G76" s="233">
        <f t="shared" ref="G76:O76" si="52">SUM(G77:G78)</f>
        <v>0</v>
      </c>
      <c r="H76" s="75">
        <f t="shared" si="52"/>
        <v>0</v>
      </c>
      <c r="I76" s="86">
        <f t="shared" si="52"/>
        <v>0</v>
      </c>
      <c r="J76" s="128">
        <f t="shared" si="52"/>
        <v>0</v>
      </c>
      <c r="K76" s="75">
        <f t="shared" si="52"/>
        <v>0</v>
      </c>
      <c r="L76" s="175">
        <f t="shared" si="52"/>
        <v>0</v>
      </c>
      <c r="M76" s="233">
        <f t="shared" si="52"/>
        <v>0</v>
      </c>
      <c r="N76" s="75">
        <f t="shared" si="52"/>
        <v>0</v>
      </c>
      <c r="O76" s="86">
        <f t="shared" si="52"/>
        <v>0</v>
      </c>
      <c r="P76" s="315"/>
      <c r="R76" s="405"/>
    </row>
    <row r="77" spans="1:18" hidden="1" x14ac:dyDescent="0.25">
      <c r="A77" s="30">
        <v>2111</v>
      </c>
      <c r="B77" s="41" t="s">
        <v>77</v>
      </c>
      <c r="C77" s="190">
        <f t="shared" si="22"/>
        <v>0</v>
      </c>
      <c r="D77" s="265">
        <v>0</v>
      </c>
      <c r="E77" s="43"/>
      <c r="F77" s="88">
        <f t="shared" ref="F77:F78" si="53">D77+E77</f>
        <v>0</v>
      </c>
      <c r="G77" s="230"/>
      <c r="H77" s="43"/>
      <c r="I77" s="155">
        <f t="shared" ref="I77:I78" si="54">G77+H77</f>
        <v>0</v>
      </c>
      <c r="J77" s="265"/>
      <c r="K77" s="43"/>
      <c r="L77" s="88">
        <f t="shared" ref="L77:L78" si="55">J77+K77</f>
        <v>0</v>
      </c>
      <c r="M77" s="230"/>
      <c r="N77" s="43"/>
      <c r="O77" s="155">
        <f t="shared" ref="O77:O78" si="56">M77+N77</f>
        <v>0</v>
      </c>
      <c r="P77" s="311"/>
      <c r="R77" s="405"/>
    </row>
    <row r="78" spans="1:18" ht="24" hidden="1" x14ac:dyDescent="0.25">
      <c r="A78" s="30">
        <v>2112</v>
      </c>
      <c r="B78" s="41" t="s">
        <v>78</v>
      </c>
      <c r="C78" s="190">
        <f t="shared" si="22"/>
        <v>0</v>
      </c>
      <c r="D78" s="265">
        <v>0</v>
      </c>
      <c r="E78" s="43"/>
      <c r="F78" s="88">
        <f t="shared" si="53"/>
        <v>0</v>
      </c>
      <c r="G78" s="230"/>
      <c r="H78" s="43"/>
      <c r="I78" s="155">
        <f t="shared" si="54"/>
        <v>0</v>
      </c>
      <c r="J78" s="265"/>
      <c r="K78" s="43"/>
      <c r="L78" s="88">
        <f t="shared" si="55"/>
        <v>0</v>
      </c>
      <c r="M78" s="230"/>
      <c r="N78" s="43"/>
      <c r="O78" s="155">
        <f t="shared" si="56"/>
        <v>0</v>
      </c>
      <c r="P78" s="311"/>
      <c r="R78" s="405"/>
    </row>
    <row r="79" spans="1:18" ht="24" x14ac:dyDescent="0.25">
      <c r="A79" s="72">
        <v>2120</v>
      </c>
      <c r="B79" s="41" t="s">
        <v>79</v>
      </c>
      <c r="C79" s="190">
        <f t="shared" si="22"/>
        <v>1425</v>
      </c>
      <c r="D79" s="129">
        <f>SUM(D80:D81)</f>
        <v>1425</v>
      </c>
      <c r="E79" s="87">
        <f t="shared" ref="E79" si="57">SUM(E80:E81)</f>
        <v>0</v>
      </c>
      <c r="F79" s="312">
        <f>SUM(F80:F81)</f>
        <v>1425</v>
      </c>
      <c r="G79" s="231">
        <f t="shared" ref="G79:O79" si="58">SUM(G80:G81)</f>
        <v>0</v>
      </c>
      <c r="H79" s="87">
        <f t="shared" si="58"/>
        <v>0</v>
      </c>
      <c r="I79" s="312">
        <f t="shared" si="58"/>
        <v>0</v>
      </c>
      <c r="J79" s="129">
        <f t="shared" si="58"/>
        <v>0</v>
      </c>
      <c r="K79" s="73">
        <f t="shared" si="58"/>
        <v>0</v>
      </c>
      <c r="L79" s="93">
        <f t="shared" si="58"/>
        <v>0</v>
      </c>
      <c r="M79" s="231">
        <f t="shared" si="58"/>
        <v>0</v>
      </c>
      <c r="N79" s="73">
        <f t="shared" si="58"/>
        <v>0</v>
      </c>
      <c r="O79" s="87">
        <f t="shared" si="58"/>
        <v>0</v>
      </c>
      <c r="P79" s="312"/>
      <c r="Q79" s="331"/>
      <c r="R79" s="405"/>
    </row>
    <row r="80" spans="1:18" x14ac:dyDescent="0.25">
      <c r="A80" s="30">
        <v>2121</v>
      </c>
      <c r="B80" s="41" t="s">
        <v>77</v>
      </c>
      <c r="C80" s="190">
        <f t="shared" si="22"/>
        <v>258</v>
      </c>
      <c r="D80" s="265">
        <v>258</v>
      </c>
      <c r="E80" s="155"/>
      <c r="F80" s="311">
        <f t="shared" ref="F80:F81" si="59">D80+E80</f>
        <v>258</v>
      </c>
      <c r="G80" s="230"/>
      <c r="H80" s="155"/>
      <c r="I80" s="311">
        <f t="shared" ref="I80:I81" si="60">G80+H80</f>
        <v>0</v>
      </c>
      <c r="J80" s="265"/>
      <c r="K80" s="43"/>
      <c r="L80" s="88">
        <f t="shared" ref="L80:L81" si="61">J80+K80</f>
        <v>0</v>
      </c>
      <c r="M80" s="230"/>
      <c r="N80" s="43"/>
      <c r="O80" s="155">
        <f t="shared" ref="O80:O81" si="62">M80+N80</f>
        <v>0</v>
      </c>
      <c r="P80" s="311"/>
      <c r="Q80" s="331"/>
      <c r="R80" s="405"/>
    </row>
    <row r="81" spans="1:18" ht="24" x14ac:dyDescent="0.25">
      <c r="A81" s="30">
        <v>2122</v>
      </c>
      <c r="B81" s="41" t="s">
        <v>78</v>
      </c>
      <c r="C81" s="190">
        <f t="shared" si="22"/>
        <v>1167</v>
      </c>
      <c r="D81" s="265">
        <v>1167</v>
      </c>
      <c r="E81" s="155"/>
      <c r="F81" s="311">
        <f t="shared" si="59"/>
        <v>1167</v>
      </c>
      <c r="G81" s="230"/>
      <c r="H81" s="155"/>
      <c r="I81" s="311">
        <f t="shared" si="60"/>
        <v>0</v>
      </c>
      <c r="J81" s="265"/>
      <c r="K81" s="43"/>
      <c r="L81" s="88">
        <f t="shared" si="61"/>
        <v>0</v>
      </c>
      <c r="M81" s="230"/>
      <c r="N81" s="43"/>
      <c r="O81" s="155">
        <f t="shared" si="62"/>
        <v>0</v>
      </c>
      <c r="P81" s="311"/>
      <c r="Q81" s="331"/>
      <c r="R81" s="405"/>
    </row>
    <row r="82" spans="1:18" x14ac:dyDescent="0.25">
      <c r="A82" s="34">
        <v>2200</v>
      </c>
      <c r="B82" s="69" t="s">
        <v>80</v>
      </c>
      <c r="C82" s="188">
        <f t="shared" si="22"/>
        <v>767472</v>
      </c>
      <c r="D82" s="127">
        <f>SUM(D83,D88,D94,D102,D111,D115,D121,D127)</f>
        <v>767472</v>
      </c>
      <c r="E82" s="120">
        <f t="shared" ref="E82" si="63">SUM(E83,E88,E94,E102,E111,E115,E121,E127)</f>
        <v>0</v>
      </c>
      <c r="F82" s="314">
        <f>SUM(F83,F88,F94,F102,F111,F115,F121,F127)</f>
        <v>767472</v>
      </c>
      <c r="G82" s="228">
        <f t="shared" ref="G82:O82" si="64">SUM(G83,G88,G94,G102,G111,G115,G121,G127)</f>
        <v>0</v>
      </c>
      <c r="H82" s="120">
        <f t="shared" si="64"/>
        <v>0</v>
      </c>
      <c r="I82" s="314">
        <f t="shared" si="64"/>
        <v>0</v>
      </c>
      <c r="J82" s="127">
        <f t="shared" si="64"/>
        <v>0</v>
      </c>
      <c r="K82" s="36">
        <f t="shared" si="64"/>
        <v>0</v>
      </c>
      <c r="L82" s="174">
        <f t="shared" si="64"/>
        <v>0</v>
      </c>
      <c r="M82" s="228">
        <f t="shared" si="64"/>
        <v>0</v>
      </c>
      <c r="N82" s="36">
        <f t="shared" si="64"/>
        <v>0</v>
      </c>
      <c r="O82" s="120">
        <f t="shared" si="64"/>
        <v>0</v>
      </c>
      <c r="P82" s="316"/>
      <c r="Q82" s="331"/>
      <c r="R82" s="405"/>
    </row>
    <row r="83" spans="1:18" ht="24" hidden="1" x14ac:dyDescent="0.25">
      <c r="A83" s="70">
        <v>2210</v>
      </c>
      <c r="B83" s="55" t="s">
        <v>81</v>
      </c>
      <c r="C83" s="195">
        <f t="shared" si="22"/>
        <v>0</v>
      </c>
      <c r="D83" s="82">
        <f>SUM(D84:D87)</f>
        <v>0</v>
      </c>
      <c r="E83" s="71">
        <f t="shared" ref="E83" si="65">SUM(E84:E87)</f>
        <v>0</v>
      </c>
      <c r="F83" s="172">
        <f>SUM(F84:F87)</f>
        <v>0</v>
      </c>
      <c r="G83" s="229">
        <f t="shared" ref="G83:O83" si="66">SUM(G84:G87)</f>
        <v>0</v>
      </c>
      <c r="H83" s="71">
        <f t="shared" si="66"/>
        <v>0</v>
      </c>
      <c r="I83" s="153">
        <f t="shared" si="66"/>
        <v>0</v>
      </c>
      <c r="J83" s="82">
        <f t="shared" si="66"/>
        <v>0</v>
      </c>
      <c r="K83" s="71">
        <f t="shared" si="66"/>
        <v>0</v>
      </c>
      <c r="L83" s="172">
        <f t="shared" si="66"/>
        <v>0</v>
      </c>
      <c r="M83" s="229">
        <f t="shared" si="66"/>
        <v>0</v>
      </c>
      <c r="N83" s="71">
        <f t="shared" si="66"/>
        <v>0</v>
      </c>
      <c r="O83" s="153">
        <f t="shared" si="66"/>
        <v>0</v>
      </c>
      <c r="P83" s="309"/>
      <c r="R83" s="405"/>
    </row>
    <row r="84" spans="1:18" ht="24" hidden="1" x14ac:dyDescent="0.25">
      <c r="A84" s="27">
        <v>2211</v>
      </c>
      <c r="B84" s="38" t="s">
        <v>82</v>
      </c>
      <c r="C84" s="189">
        <f t="shared" si="22"/>
        <v>0</v>
      </c>
      <c r="D84" s="264">
        <v>0</v>
      </c>
      <c r="E84" s="40"/>
      <c r="F84" s="89">
        <f t="shared" ref="F84:F87" si="67">D84+E84</f>
        <v>0</v>
      </c>
      <c r="G84" s="220"/>
      <c r="H84" s="40"/>
      <c r="I84" s="154">
        <f t="shared" ref="I84:I87" si="68">G84+H84</f>
        <v>0</v>
      </c>
      <c r="J84" s="264"/>
      <c r="K84" s="40"/>
      <c r="L84" s="89">
        <f t="shared" ref="L84:L87" si="69">J84+K84</f>
        <v>0</v>
      </c>
      <c r="M84" s="220"/>
      <c r="N84" s="40"/>
      <c r="O84" s="154">
        <f t="shared" ref="O84:O87" si="70">M84+N84</f>
        <v>0</v>
      </c>
      <c r="P84" s="310"/>
      <c r="R84" s="405"/>
    </row>
    <row r="85" spans="1:18" ht="36" hidden="1" x14ac:dyDescent="0.25">
      <c r="A85" s="30">
        <v>2212</v>
      </c>
      <c r="B85" s="41" t="s">
        <v>83</v>
      </c>
      <c r="C85" s="190">
        <f t="shared" si="22"/>
        <v>0</v>
      </c>
      <c r="D85" s="265">
        <v>0</v>
      </c>
      <c r="E85" s="43"/>
      <c r="F85" s="88">
        <f t="shared" si="67"/>
        <v>0</v>
      </c>
      <c r="G85" s="230"/>
      <c r="H85" s="43"/>
      <c r="I85" s="155">
        <f t="shared" si="68"/>
        <v>0</v>
      </c>
      <c r="J85" s="265"/>
      <c r="K85" s="43"/>
      <c r="L85" s="88">
        <f t="shared" si="69"/>
        <v>0</v>
      </c>
      <c r="M85" s="230"/>
      <c r="N85" s="43"/>
      <c r="O85" s="155">
        <f t="shared" si="70"/>
        <v>0</v>
      </c>
      <c r="P85" s="311"/>
      <c r="R85" s="405"/>
    </row>
    <row r="86" spans="1:18" ht="24" hidden="1" x14ac:dyDescent="0.25">
      <c r="A86" s="30">
        <v>2214</v>
      </c>
      <c r="B86" s="41" t="s">
        <v>84</v>
      </c>
      <c r="C86" s="190">
        <f t="shared" si="22"/>
        <v>0</v>
      </c>
      <c r="D86" s="265">
        <v>0</v>
      </c>
      <c r="E86" s="43"/>
      <c r="F86" s="88">
        <f t="shared" si="67"/>
        <v>0</v>
      </c>
      <c r="G86" s="230"/>
      <c r="H86" s="43"/>
      <c r="I86" s="155">
        <f t="shared" si="68"/>
        <v>0</v>
      </c>
      <c r="J86" s="265"/>
      <c r="K86" s="43"/>
      <c r="L86" s="88">
        <f t="shared" si="69"/>
        <v>0</v>
      </c>
      <c r="M86" s="230"/>
      <c r="N86" s="43"/>
      <c r="O86" s="155">
        <f t="shared" si="70"/>
        <v>0</v>
      </c>
      <c r="P86" s="311"/>
      <c r="R86" s="405"/>
    </row>
    <row r="87" spans="1:18" hidden="1" x14ac:dyDescent="0.25">
      <c r="A87" s="30">
        <v>2219</v>
      </c>
      <c r="B87" s="41" t="s">
        <v>85</v>
      </c>
      <c r="C87" s="190">
        <f t="shared" si="22"/>
        <v>0</v>
      </c>
      <c r="D87" s="265">
        <v>0</v>
      </c>
      <c r="E87" s="43"/>
      <c r="F87" s="88">
        <f t="shared" si="67"/>
        <v>0</v>
      </c>
      <c r="G87" s="230"/>
      <c r="H87" s="43"/>
      <c r="I87" s="155">
        <f t="shared" si="68"/>
        <v>0</v>
      </c>
      <c r="J87" s="265"/>
      <c r="K87" s="43"/>
      <c r="L87" s="88">
        <f t="shared" si="69"/>
        <v>0</v>
      </c>
      <c r="M87" s="230"/>
      <c r="N87" s="43"/>
      <c r="O87" s="155">
        <f t="shared" si="70"/>
        <v>0</v>
      </c>
      <c r="P87" s="311"/>
      <c r="R87" s="405"/>
    </row>
    <row r="88" spans="1:18" ht="24" hidden="1" x14ac:dyDescent="0.25">
      <c r="A88" s="72">
        <v>2220</v>
      </c>
      <c r="B88" s="41" t="s">
        <v>86</v>
      </c>
      <c r="C88" s="190">
        <f t="shared" si="22"/>
        <v>0</v>
      </c>
      <c r="D88" s="129">
        <f>SUM(D89:D93)</f>
        <v>0</v>
      </c>
      <c r="E88" s="73">
        <f t="shared" ref="E88" si="71">SUM(E89:E93)</f>
        <v>0</v>
      </c>
      <c r="F88" s="93">
        <f>SUM(F89:F93)</f>
        <v>0</v>
      </c>
      <c r="G88" s="231">
        <f t="shared" ref="G88:O88" si="72">SUM(G89:G93)</f>
        <v>0</v>
      </c>
      <c r="H88" s="73">
        <f t="shared" si="72"/>
        <v>0</v>
      </c>
      <c r="I88" s="87">
        <f t="shared" si="72"/>
        <v>0</v>
      </c>
      <c r="J88" s="129">
        <f t="shared" si="72"/>
        <v>0</v>
      </c>
      <c r="K88" s="73">
        <f t="shared" si="72"/>
        <v>0</v>
      </c>
      <c r="L88" s="93">
        <f t="shared" si="72"/>
        <v>0</v>
      </c>
      <c r="M88" s="231">
        <f t="shared" si="72"/>
        <v>0</v>
      </c>
      <c r="N88" s="73">
        <f t="shared" si="72"/>
        <v>0</v>
      </c>
      <c r="O88" s="87">
        <f t="shared" si="72"/>
        <v>0</v>
      </c>
      <c r="P88" s="312"/>
      <c r="R88" s="405"/>
    </row>
    <row r="89" spans="1:18" ht="24" hidden="1" x14ac:dyDescent="0.25">
      <c r="A89" s="30">
        <v>2221</v>
      </c>
      <c r="B89" s="41" t="s">
        <v>305</v>
      </c>
      <c r="C89" s="190">
        <f t="shared" si="22"/>
        <v>0</v>
      </c>
      <c r="D89" s="265">
        <v>0</v>
      </c>
      <c r="E89" s="43"/>
      <c r="F89" s="88">
        <f t="shared" ref="F89:F93" si="73">D89+E89</f>
        <v>0</v>
      </c>
      <c r="G89" s="230"/>
      <c r="H89" s="43"/>
      <c r="I89" s="155">
        <f t="shared" ref="I89:I93" si="74">G89+H89</f>
        <v>0</v>
      </c>
      <c r="J89" s="265"/>
      <c r="K89" s="43"/>
      <c r="L89" s="88">
        <f t="shared" ref="L89:L93" si="75">J89+K89</f>
        <v>0</v>
      </c>
      <c r="M89" s="230"/>
      <c r="N89" s="43"/>
      <c r="O89" s="155">
        <f t="shared" ref="O89:O93" si="76">M89+N89</f>
        <v>0</v>
      </c>
      <c r="P89" s="311"/>
      <c r="R89" s="405"/>
    </row>
    <row r="90" spans="1:18" hidden="1" x14ac:dyDescent="0.25">
      <c r="A90" s="30">
        <v>2222</v>
      </c>
      <c r="B90" s="41" t="s">
        <v>87</v>
      </c>
      <c r="C90" s="190">
        <f t="shared" si="22"/>
        <v>0</v>
      </c>
      <c r="D90" s="265">
        <v>0</v>
      </c>
      <c r="E90" s="43"/>
      <c r="F90" s="88">
        <f t="shared" si="73"/>
        <v>0</v>
      </c>
      <c r="G90" s="230"/>
      <c r="H90" s="43"/>
      <c r="I90" s="155">
        <f t="shared" si="74"/>
        <v>0</v>
      </c>
      <c r="J90" s="265"/>
      <c r="K90" s="43"/>
      <c r="L90" s="88">
        <f t="shared" si="75"/>
        <v>0</v>
      </c>
      <c r="M90" s="230"/>
      <c r="N90" s="43"/>
      <c r="O90" s="155">
        <f t="shared" si="76"/>
        <v>0</v>
      </c>
      <c r="P90" s="311"/>
      <c r="R90" s="405"/>
    </row>
    <row r="91" spans="1:18" hidden="1" x14ac:dyDescent="0.25">
      <c r="A91" s="30">
        <v>2223</v>
      </c>
      <c r="B91" s="41" t="s">
        <v>88</v>
      </c>
      <c r="C91" s="190">
        <f t="shared" si="22"/>
        <v>0</v>
      </c>
      <c r="D91" s="265">
        <v>0</v>
      </c>
      <c r="E91" s="43"/>
      <c r="F91" s="88">
        <f t="shared" si="73"/>
        <v>0</v>
      </c>
      <c r="G91" s="230"/>
      <c r="H91" s="43"/>
      <c r="I91" s="155">
        <f t="shared" si="74"/>
        <v>0</v>
      </c>
      <c r="J91" s="265"/>
      <c r="K91" s="43"/>
      <c r="L91" s="88">
        <f t="shared" si="75"/>
        <v>0</v>
      </c>
      <c r="M91" s="230"/>
      <c r="N91" s="43"/>
      <c r="O91" s="155">
        <f t="shared" si="76"/>
        <v>0</v>
      </c>
      <c r="P91" s="311"/>
      <c r="R91" s="405"/>
    </row>
    <row r="92" spans="1:18" ht="48" hidden="1" x14ac:dyDescent="0.25">
      <c r="A92" s="30">
        <v>2224</v>
      </c>
      <c r="B92" s="41" t="s">
        <v>89</v>
      </c>
      <c r="C92" s="190">
        <f t="shared" si="22"/>
        <v>0</v>
      </c>
      <c r="D92" s="265">
        <v>0</v>
      </c>
      <c r="E92" s="43"/>
      <c r="F92" s="88">
        <f t="shared" si="73"/>
        <v>0</v>
      </c>
      <c r="G92" s="230"/>
      <c r="H92" s="43"/>
      <c r="I92" s="155">
        <f t="shared" si="74"/>
        <v>0</v>
      </c>
      <c r="J92" s="265"/>
      <c r="K92" s="43"/>
      <c r="L92" s="88">
        <f t="shared" si="75"/>
        <v>0</v>
      </c>
      <c r="M92" s="230"/>
      <c r="N92" s="43"/>
      <c r="O92" s="155">
        <f t="shared" si="76"/>
        <v>0</v>
      </c>
      <c r="P92" s="311"/>
      <c r="R92" s="405"/>
    </row>
    <row r="93" spans="1:18" ht="24" hidden="1" x14ac:dyDescent="0.25">
      <c r="A93" s="30">
        <v>2229</v>
      </c>
      <c r="B93" s="41" t="s">
        <v>90</v>
      </c>
      <c r="C93" s="190">
        <f t="shared" si="22"/>
        <v>0</v>
      </c>
      <c r="D93" s="265">
        <v>0</v>
      </c>
      <c r="E93" s="43"/>
      <c r="F93" s="88">
        <f t="shared" si="73"/>
        <v>0</v>
      </c>
      <c r="G93" s="230"/>
      <c r="H93" s="43"/>
      <c r="I93" s="155">
        <f t="shared" si="74"/>
        <v>0</v>
      </c>
      <c r="J93" s="265"/>
      <c r="K93" s="43"/>
      <c r="L93" s="88">
        <f t="shared" si="75"/>
        <v>0</v>
      </c>
      <c r="M93" s="230"/>
      <c r="N93" s="43"/>
      <c r="O93" s="155">
        <f t="shared" si="76"/>
        <v>0</v>
      </c>
      <c r="P93" s="311"/>
      <c r="R93" s="405"/>
    </row>
    <row r="94" spans="1:18" ht="36" x14ac:dyDescent="0.25">
      <c r="A94" s="72">
        <v>2230</v>
      </c>
      <c r="B94" s="41" t="s">
        <v>91</v>
      </c>
      <c r="C94" s="190">
        <f t="shared" si="22"/>
        <v>288984</v>
      </c>
      <c r="D94" s="129">
        <f>SUM(D95:D101)</f>
        <v>286304</v>
      </c>
      <c r="E94" s="87">
        <f t="shared" ref="E94" si="77">SUM(E95:E101)</f>
        <v>2680</v>
      </c>
      <c r="F94" s="312">
        <f>SUM(F95:F101)</f>
        <v>288984</v>
      </c>
      <c r="G94" s="231">
        <f t="shared" ref="G94:N94" si="78">SUM(G95:G101)</f>
        <v>0</v>
      </c>
      <c r="H94" s="87">
        <f t="shared" si="78"/>
        <v>0</v>
      </c>
      <c r="I94" s="312">
        <f t="shared" si="78"/>
        <v>0</v>
      </c>
      <c r="J94" s="129">
        <f t="shared" si="78"/>
        <v>0</v>
      </c>
      <c r="K94" s="73">
        <f t="shared" si="78"/>
        <v>0</v>
      </c>
      <c r="L94" s="93">
        <f t="shared" si="78"/>
        <v>0</v>
      </c>
      <c r="M94" s="231">
        <f t="shared" si="78"/>
        <v>0</v>
      </c>
      <c r="N94" s="73">
        <f t="shared" si="78"/>
        <v>0</v>
      </c>
      <c r="O94" s="87">
        <f>SUM(O95:O101)</f>
        <v>0</v>
      </c>
      <c r="P94" s="312"/>
      <c r="Q94" s="331"/>
      <c r="R94" s="405"/>
    </row>
    <row r="95" spans="1:18" ht="24" x14ac:dyDescent="0.25">
      <c r="A95" s="30">
        <v>2231</v>
      </c>
      <c r="B95" s="41" t="s">
        <v>92</v>
      </c>
      <c r="C95" s="190">
        <f t="shared" si="22"/>
        <v>5100</v>
      </c>
      <c r="D95" s="265">
        <v>5100</v>
      </c>
      <c r="E95" s="155"/>
      <c r="F95" s="311">
        <f t="shared" ref="F95:F101" si="79">D95+E95</f>
        <v>5100</v>
      </c>
      <c r="G95" s="230"/>
      <c r="H95" s="155"/>
      <c r="I95" s="311">
        <f t="shared" ref="I95:I101" si="80">G95+H95</f>
        <v>0</v>
      </c>
      <c r="J95" s="265"/>
      <c r="K95" s="43"/>
      <c r="L95" s="88">
        <f t="shared" ref="L95:L101" si="81">J95+K95</f>
        <v>0</v>
      </c>
      <c r="M95" s="230"/>
      <c r="N95" s="43"/>
      <c r="O95" s="155">
        <f t="shared" ref="O95:O101" si="82">M95+N95</f>
        <v>0</v>
      </c>
      <c r="P95" s="311"/>
      <c r="Q95" s="331"/>
      <c r="R95" s="405"/>
    </row>
    <row r="96" spans="1:18" ht="36" x14ac:dyDescent="0.25">
      <c r="A96" s="30">
        <v>2232</v>
      </c>
      <c r="B96" s="41" t="s">
        <v>93</v>
      </c>
      <c r="C96" s="190">
        <f t="shared" si="22"/>
        <v>5675</v>
      </c>
      <c r="D96" s="265">
        <v>2995</v>
      </c>
      <c r="E96" s="155">
        <v>2680</v>
      </c>
      <c r="F96" s="311">
        <f t="shared" si="79"/>
        <v>5675</v>
      </c>
      <c r="G96" s="230"/>
      <c r="H96" s="155"/>
      <c r="I96" s="311">
        <f t="shared" si="80"/>
        <v>0</v>
      </c>
      <c r="J96" s="265"/>
      <c r="K96" s="43"/>
      <c r="L96" s="88">
        <f t="shared" si="81"/>
        <v>0</v>
      </c>
      <c r="M96" s="230"/>
      <c r="N96" s="43"/>
      <c r="O96" s="155">
        <f t="shared" si="82"/>
        <v>0</v>
      </c>
      <c r="P96" s="311"/>
      <c r="Q96" s="331"/>
      <c r="R96" s="405"/>
    </row>
    <row r="97" spans="1:18" ht="24" hidden="1" x14ac:dyDescent="0.25">
      <c r="A97" s="27">
        <v>2233</v>
      </c>
      <c r="B97" s="38" t="s">
        <v>94</v>
      </c>
      <c r="C97" s="189">
        <f t="shared" si="22"/>
        <v>0</v>
      </c>
      <c r="D97" s="264">
        <v>0</v>
      </c>
      <c r="E97" s="40"/>
      <c r="F97" s="89">
        <f t="shared" si="79"/>
        <v>0</v>
      </c>
      <c r="G97" s="220"/>
      <c r="H97" s="40"/>
      <c r="I97" s="154">
        <f t="shared" si="80"/>
        <v>0</v>
      </c>
      <c r="J97" s="264"/>
      <c r="K97" s="40"/>
      <c r="L97" s="89">
        <f t="shared" si="81"/>
        <v>0</v>
      </c>
      <c r="M97" s="220"/>
      <c r="N97" s="40"/>
      <c r="O97" s="154">
        <f t="shared" si="82"/>
        <v>0</v>
      </c>
      <c r="P97" s="310"/>
      <c r="R97" s="405"/>
    </row>
    <row r="98" spans="1:18" ht="36" hidden="1" x14ac:dyDescent="0.25">
      <c r="A98" s="30">
        <v>2234</v>
      </c>
      <c r="B98" s="41" t="s">
        <v>95</v>
      </c>
      <c r="C98" s="190">
        <f t="shared" si="22"/>
        <v>0</v>
      </c>
      <c r="D98" s="265">
        <v>0</v>
      </c>
      <c r="E98" s="43"/>
      <c r="F98" s="88">
        <f t="shared" si="79"/>
        <v>0</v>
      </c>
      <c r="G98" s="230"/>
      <c r="H98" s="43"/>
      <c r="I98" s="155">
        <f t="shared" si="80"/>
        <v>0</v>
      </c>
      <c r="J98" s="265"/>
      <c r="K98" s="43"/>
      <c r="L98" s="88">
        <f t="shared" si="81"/>
        <v>0</v>
      </c>
      <c r="M98" s="230"/>
      <c r="N98" s="43"/>
      <c r="O98" s="155">
        <f t="shared" si="82"/>
        <v>0</v>
      </c>
      <c r="P98" s="311"/>
      <c r="R98" s="405"/>
    </row>
    <row r="99" spans="1:18" ht="24" hidden="1" x14ac:dyDescent="0.25">
      <c r="A99" s="30">
        <v>2235</v>
      </c>
      <c r="B99" s="41" t="s">
        <v>96</v>
      </c>
      <c r="C99" s="190">
        <f t="shared" si="22"/>
        <v>0</v>
      </c>
      <c r="D99" s="265">
        <v>0</v>
      </c>
      <c r="E99" s="43"/>
      <c r="F99" s="88">
        <f t="shared" si="79"/>
        <v>0</v>
      </c>
      <c r="G99" s="230"/>
      <c r="H99" s="43"/>
      <c r="I99" s="155">
        <f t="shared" si="80"/>
        <v>0</v>
      </c>
      <c r="J99" s="265"/>
      <c r="K99" s="43"/>
      <c r="L99" s="88">
        <f t="shared" si="81"/>
        <v>0</v>
      </c>
      <c r="M99" s="230"/>
      <c r="N99" s="43"/>
      <c r="O99" s="155">
        <f t="shared" si="82"/>
        <v>0</v>
      </c>
      <c r="P99" s="311"/>
      <c r="R99" s="405"/>
    </row>
    <row r="100" spans="1:18" hidden="1" x14ac:dyDescent="0.25">
      <c r="A100" s="30">
        <v>2236</v>
      </c>
      <c r="B100" s="41" t="s">
        <v>97</v>
      </c>
      <c r="C100" s="190">
        <f t="shared" si="22"/>
        <v>0</v>
      </c>
      <c r="D100" s="265">
        <v>0</v>
      </c>
      <c r="E100" s="43"/>
      <c r="F100" s="88">
        <f t="shared" si="79"/>
        <v>0</v>
      </c>
      <c r="G100" s="230"/>
      <c r="H100" s="43"/>
      <c r="I100" s="155">
        <f t="shared" si="80"/>
        <v>0</v>
      </c>
      <c r="J100" s="265"/>
      <c r="K100" s="43"/>
      <c r="L100" s="88">
        <f t="shared" si="81"/>
        <v>0</v>
      </c>
      <c r="M100" s="230"/>
      <c r="N100" s="43"/>
      <c r="O100" s="155">
        <f t="shared" si="82"/>
        <v>0</v>
      </c>
      <c r="P100" s="311"/>
      <c r="R100" s="405"/>
    </row>
    <row r="101" spans="1:18" ht="24" x14ac:dyDescent="0.25">
      <c r="A101" s="30">
        <v>2239</v>
      </c>
      <c r="B101" s="41" t="s">
        <v>98</v>
      </c>
      <c r="C101" s="190">
        <f t="shared" si="22"/>
        <v>278209</v>
      </c>
      <c r="D101" s="265">
        <v>278209</v>
      </c>
      <c r="E101" s="155"/>
      <c r="F101" s="311">
        <f t="shared" si="79"/>
        <v>278209</v>
      </c>
      <c r="G101" s="230"/>
      <c r="H101" s="155"/>
      <c r="I101" s="311">
        <f t="shared" si="80"/>
        <v>0</v>
      </c>
      <c r="J101" s="265"/>
      <c r="K101" s="43"/>
      <c r="L101" s="88">
        <f t="shared" si="81"/>
        <v>0</v>
      </c>
      <c r="M101" s="230"/>
      <c r="N101" s="43"/>
      <c r="O101" s="155">
        <f t="shared" si="82"/>
        <v>0</v>
      </c>
      <c r="P101" s="311"/>
      <c r="Q101" s="331"/>
      <c r="R101" s="405"/>
    </row>
    <row r="102" spans="1:18" ht="36" hidden="1" x14ac:dyDescent="0.25">
      <c r="A102" s="72">
        <v>2240</v>
      </c>
      <c r="B102" s="41" t="s">
        <v>99</v>
      </c>
      <c r="C102" s="190">
        <f t="shared" si="22"/>
        <v>0</v>
      </c>
      <c r="D102" s="129">
        <f>SUM(D103:D110)</f>
        <v>0</v>
      </c>
      <c r="E102" s="73">
        <f t="shared" ref="E102" si="83">SUM(E103:E110)</f>
        <v>0</v>
      </c>
      <c r="F102" s="93">
        <f>SUM(F103:F110)</f>
        <v>0</v>
      </c>
      <c r="G102" s="231">
        <f t="shared" ref="G102:N102" si="84">SUM(G103:G110)</f>
        <v>0</v>
      </c>
      <c r="H102" s="73">
        <f t="shared" si="84"/>
        <v>0</v>
      </c>
      <c r="I102" s="87">
        <f t="shared" si="84"/>
        <v>0</v>
      </c>
      <c r="J102" s="129">
        <f t="shared" si="84"/>
        <v>0</v>
      </c>
      <c r="K102" s="73">
        <f t="shared" si="84"/>
        <v>0</v>
      </c>
      <c r="L102" s="93">
        <f t="shared" si="84"/>
        <v>0</v>
      </c>
      <c r="M102" s="231">
        <f t="shared" si="84"/>
        <v>0</v>
      </c>
      <c r="N102" s="73">
        <f t="shared" si="84"/>
        <v>0</v>
      </c>
      <c r="O102" s="87">
        <f>SUM(O103:O110)</f>
        <v>0</v>
      </c>
      <c r="P102" s="312"/>
      <c r="R102" s="405"/>
    </row>
    <row r="103" spans="1:18" hidden="1" x14ac:dyDescent="0.25">
      <c r="A103" s="30">
        <v>2241</v>
      </c>
      <c r="B103" s="41" t="s">
        <v>100</v>
      </c>
      <c r="C103" s="190">
        <f t="shared" si="22"/>
        <v>0</v>
      </c>
      <c r="D103" s="265">
        <v>0</v>
      </c>
      <c r="E103" s="43"/>
      <c r="F103" s="88">
        <f t="shared" ref="F103:F110" si="85">D103+E103</f>
        <v>0</v>
      </c>
      <c r="G103" s="230"/>
      <c r="H103" s="43"/>
      <c r="I103" s="155">
        <f t="shared" ref="I103:I110" si="86">G103+H103</f>
        <v>0</v>
      </c>
      <c r="J103" s="265"/>
      <c r="K103" s="43"/>
      <c r="L103" s="88">
        <f t="shared" ref="L103:L110" si="87">J103+K103</f>
        <v>0</v>
      </c>
      <c r="M103" s="230"/>
      <c r="N103" s="43"/>
      <c r="O103" s="155">
        <f t="shared" ref="O103:O110" si="88">M103+N103</f>
        <v>0</v>
      </c>
      <c r="P103" s="311"/>
      <c r="R103" s="405"/>
    </row>
    <row r="104" spans="1:18" ht="24" hidden="1" x14ac:dyDescent="0.25">
      <c r="A104" s="30">
        <v>2242</v>
      </c>
      <c r="B104" s="41" t="s">
        <v>101</v>
      </c>
      <c r="C104" s="190">
        <f t="shared" si="22"/>
        <v>0</v>
      </c>
      <c r="D104" s="265">
        <v>0</v>
      </c>
      <c r="E104" s="43"/>
      <c r="F104" s="88">
        <f t="shared" si="85"/>
        <v>0</v>
      </c>
      <c r="G104" s="230"/>
      <c r="H104" s="43"/>
      <c r="I104" s="155">
        <f t="shared" si="86"/>
        <v>0</v>
      </c>
      <c r="J104" s="265"/>
      <c r="K104" s="43"/>
      <c r="L104" s="88">
        <f t="shared" si="87"/>
        <v>0</v>
      </c>
      <c r="M104" s="230"/>
      <c r="N104" s="43"/>
      <c r="O104" s="155">
        <f t="shared" si="88"/>
        <v>0</v>
      </c>
      <c r="P104" s="311"/>
      <c r="R104" s="405"/>
    </row>
    <row r="105" spans="1:18" ht="24" hidden="1" x14ac:dyDescent="0.25">
      <c r="A105" s="30">
        <v>2243</v>
      </c>
      <c r="B105" s="41" t="s">
        <v>102</v>
      </c>
      <c r="C105" s="190">
        <f t="shared" si="22"/>
        <v>0</v>
      </c>
      <c r="D105" s="265">
        <v>0</v>
      </c>
      <c r="E105" s="43"/>
      <c r="F105" s="88">
        <f t="shared" si="85"/>
        <v>0</v>
      </c>
      <c r="G105" s="230"/>
      <c r="H105" s="43"/>
      <c r="I105" s="155">
        <f t="shared" si="86"/>
        <v>0</v>
      </c>
      <c r="J105" s="265"/>
      <c r="K105" s="43"/>
      <c r="L105" s="88">
        <f t="shared" si="87"/>
        <v>0</v>
      </c>
      <c r="M105" s="230"/>
      <c r="N105" s="43"/>
      <c r="O105" s="155">
        <f t="shared" si="88"/>
        <v>0</v>
      </c>
      <c r="P105" s="311"/>
      <c r="R105" s="405"/>
    </row>
    <row r="106" spans="1:18" hidden="1" x14ac:dyDescent="0.25">
      <c r="A106" s="30">
        <v>2244</v>
      </c>
      <c r="B106" s="41" t="s">
        <v>103</v>
      </c>
      <c r="C106" s="190">
        <f t="shared" si="22"/>
        <v>0</v>
      </c>
      <c r="D106" s="265">
        <v>0</v>
      </c>
      <c r="E106" s="43"/>
      <c r="F106" s="88">
        <f t="shared" si="85"/>
        <v>0</v>
      </c>
      <c r="G106" s="230"/>
      <c r="H106" s="43"/>
      <c r="I106" s="155">
        <f t="shared" si="86"/>
        <v>0</v>
      </c>
      <c r="J106" s="265"/>
      <c r="K106" s="43"/>
      <c r="L106" s="88">
        <f t="shared" si="87"/>
        <v>0</v>
      </c>
      <c r="M106" s="230"/>
      <c r="N106" s="43"/>
      <c r="O106" s="155">
        <f t="shared" si="88"/>
        <v>0</v>
      </c>
      <c r="P106" s="311"/>
      <c r="R106" s="405"/>
    </row>
    <row r="107" spans="1:18" ht="24" hidden="1" x14ac:dyDescent="0.25">
      <c r="A107" s="30">
        <v>2246</v>
      </c>
      <c r="B107" s="41" t="s">
        <v>104</v>
      </c>
      <c r="C107" s="190">
        <f t="shared" si="22"/>
        <v>0</v>
      </c>
      <c r="D107" s="265">
        <v>0</v>
      </c>
      <c r="E107" s="43"/>
      <c r="F107" s="88">
        <f t="shared" si="85"/>
        <v>0</v>
      </c>
      <c r="G107" s="230"/>
      <c r="H107" s="43"/>
      <c r="I107" s="155">
        <f t="shared" si="86"/>
        <v>0</v>
      </c>
      <c r="J107" s="265"/>
      <c r="K107" s="43"/>
      <c r="L107" s="88">
        <f t="shared" si="87"/>
        <v>0</v>
      </c>
      <c r="M107" s="230"/>
      <c r="N107" s="43"/>
      <c r="O107" s="155">
        <f t="shared" si="88"/>
        <v>0</v>
      </c>
      <c r="P107" s="311"/>
      <c r="R107" s="405"/>
    </row>
    <row r="108" spans="1:18" hidden="1" x14ac:dyDescent="0.25">
      <c r="A108" s="30">
        <v>2247</v>
      </c>
      <c r="B108" s="41" t="s">
        <v>105</v>
      </c>
      <c r="C108" s="190">
        <f t="shared" si="22"/>
        <v>0</v>
      </c>
      <c r="D108" s="265">
        <v>0</v>
      </c>
      <c r="E108" s="43"/>
      <c r="F108" s="88">
        <f t="shared" si="85"/>
        <v>0</v>
      </c>
      <c r="G108" s="230"/>
      <c r="H108" s="43"/>
      <c r="I108" s="155">
        <f t="shared" si="86"/>
        <v>0</v>
      </c>
      <c r="J108" s="265"/>
      <c r="K108" s="43"/>
      <c r="L108" s="88">
        <f t="shared" si="87"/>
        <v>0</v>
      </c>
      <c r="M108" s="230"/>
      <c r="N108" s="43"/>
      <c r="O108" s="155">
        <f t="shared" si="88"/>
        <v>0</v>
      </c>
      <c r="P108" s="311"/>
      <c r="R108" s="405"/>
    </row>
    <row r="109" spans="1:18" ht="24" hidden="1" x14ac:dyDescent="0.25">
      <c r="A109" s="30">
        <v>2248</v>
      </c>
      <c r="B109" s="41" t="s">
        <v>106</v>
      </c>
      <c r="C109" s="190">
        <f t="shared" si="22"/>
        <v>0</v>
      </c>
      <c r="D109" s="265">
        <v>0</v>
      </c>
      <c r="E109" s="43"/>
      <c r="F109" s="88">
        <f t="shared" si="85"/>
        <v>0</v>
      </c>
      <c r="G109" s="230"/>
      <c r="H109" s="43"/>
      <c r="I109" s="155">
        <f t="shared" si="86"/>
        <v>0</v>
      </c>
      <c r="J109" s="265"/>
      <c r="K109" s="43"/>
      <c r="L109" s="88">
        <f t="shared" si="87"/>
        <v>0</v>
      </c>
      <c r="M109" s="230"/>
      <c r="N109" s="43"/>
      <c r="O109" s="155">
        <f t="shared" si="88"/>
        <v>0</v>
      </c>
      <c r="P109" s="311"/>
      <c r="R109" s="405"/>
    </row>
    <row r="110" spans="1:18" ht="24" hidden="1" x14ac:dyDescent="0.25">
      <c r="A110" s="30">
        <v>2249</v>
      </c>
      <c r="B110" s="41" t="s">
        <v>107</v>
      </c>
      <c r="C110" s="190">
        <f t="shared" si="22"/>
        <v>0</v>
      </c>
      <c r="D110" s="265">
        <v>0</v>
      </c>
      <c r="E110" s="43"/>
      <c r="F110" s="88">
        <f t="shared" si="85"/>
        <v>0</v>
      </c>
      <c r="G110" s="230"/>
      <c r="H110" s="43"/>
      <c r="I110" s="155">
        <f t="shared" si="86"/>
        <v>0</v>
      </c>
      <c r="J110" s="265"/>
      <c r="K110" s="43"/>
      <c r="L110" s="88">
        <f t="shared" si="87"/>
        <v>0</v>
      </c>
      <c r="M110" s="230"/>
      <c r="N110" s="43"/>
      <c r="O110" s="155">
        <f t="shared" si="88"/>
        <v>0</v>
      </c>
      <c r="P110" s="311"/>
      <c r="R110" s="405"/>
    </row>
    <row r="111" spans="1:18" hidden="1" x14ac:dyDescent="0.25">
      <c r="A111" s="72">
        <v>2250</v>
      </c>
      <c r="B111" s="41" t="s">
        <v>108</v>
      </c>
      <c r="C111" s="190">
        <f t="shared" si="22"/>
        <v>0</v>
      </c>
      <c r="D111" s="129">
        <f>SUM(D112:D114)</f>
        <v>0</v>
      </c>
      <c r="E111" s="73">
        <f t="shared" ref="E111" si="89">SUM(E112:E114)</f>
        <v>0</v>
      </c>
      <c r="F111" s="93">
        <f>SUM(F112:F114)</f>
        <v>0</v>
      </c>
      <c r="G111" s="231">
        <f t="shared" ref="G111:N111" si="90">SUM(G112:G114)</f>
        <v>0</v>
      </c>
      <c r="H111" s="73">
        <f t="shared" si="90"/>
        <v>0</v>
      </c>
      <c r="I111" s="87">
        <f t="shared" si="90"/>
        <v>0</v>
      </c>
      <c r="J111" s="129">
        <f t="shared" si="90"/>
        <v>0</v>
      </c>
      <c r="K111" s="73">
        <f t="shared" si="90"/>
        <v>0</v>
      </c>
      <c r="L111" s="93">
        <f t="shared" si="90"/>
        <v>0</v>
      </c>
      <c r="M111" s="231">
        <f t="shared" si="90"/>
        <v>0</v>
      </c>
      <c r="N111" s="73">
        <f t="shared" si="90"/>
        <v>0</v>
      </c>
      <c r="O111" s="87">
        <f>SUM(O112:O114)</f>
        <v>0</v>
      </c>
      <c r="P111" s="312"/>
      <c r="R111" s="405"/>
    </row>
    <row r="112" spans="1:18" hidden="1" x14ac:dyDescent="0.25">
      <c r="A112" s="30">
        <v>2251</v>
      </c>
      <c r="B112" s="41" t="s">
        <v>109</v>
      </c>
      <c r="C112" s="190">
        <f t="shared" si="22"/>
        <v>0</v>
      </c>
      <c r="D112" s="265">
        <v>0</v>
      </c>
      <c r="E112" s="43"/>
      <c r="F112" s="88">
        <f t="shared" ref="F112:F114" si="91">D112+E112</f>
        <v>0</v>
      </c>
      <c r="G112" s="230"/>
      <c r="H112" s="43"/>
      <c r="I112" s="155">
        <f t="shared" ref="I112:I114" si="92">G112+H112</f>
        <v>0</v>
      </c>
      <c r="J112" s="265"/>
      <c r="K112" s="43"/>
      <c r="L112" s="88">
        <f t="shared" ref="L112:L114" si="93">J112+K112</f>
        <v>0</v>
      </c>
      <c r="M112" s="230"/>
      <c r="N112" s="43"/>
      <c r="O112" s="155">
        <f t="shared" ref="O112:O114" si="94">M112+N112</f>
        <v>0</v>
      </c>
      <c r="P112" s="311"/>
      <c r="R112" s="405"/>
    </row>
    <row r="113" spans="1:18" ht="24" hidden="1" x14ac:dyDescent="0.25">
      <c r="A113" s="30">
        <v>2252</v>
      </c>
      <c r="B113" s="41" t="s">
        <v>110</v>
      </c>
      <c r="C113" s="190">
        <f t="shared" ref="C113:C176" si="95">SUM(F113,I113,L113,O113)</f>
        <v>0</v>
      </c>
      <c r="D113" s="265">
        <v>0</v>
      </c>
      <c r="E113" s="43"/>
      <c r="F113" s="88">
        <f t="shared" si="91"/>
        <v>0</v>
      </c>
      <c r="G113" s="230"/>
      <c r="H113" s="43"/>
      <c r="I113" s="155">
        <f t="shared" si="92"/>
        <v>0</v>
      </c>
      <c r="J113" s="265"/>
      <c r="K113" s="43"/>
      <c r="L113" s="88">
        <f t="shared" si="93"/>
        <v>0</v>
      </c>
      <c r="M113" s="230"/>
      <c r="N113" s="43"/>
      <c r="O113" s="155">
        <f t="shared" si="94"/>
        <v>0</v>
      </c>
      <c r="P113" s="311"/>
      <c r="R113" s="405"/>
    </row>
    <row r="114" spans="1:18" ht="24" hidden="1" x14ac:dyDescent="0.25">
      <c r="A114" s="30">
        <v>2259</v>
      </c>
      <c r="B114" s="41" t="s">
        <v>111</v>
      </c>
      <c r="C114" s="190">
        <f t="shared" si="95"/>
        <v>0</v>
      </c>
      <c r="D114" s="265">
        <v>0</v>
      </c>
      <c r="E114" s="43"/>
      <c r="F114" s="88">
        <f t="shared" si="91"/>
        <v>0</v>
      </c>
      <c r="G114" s="230"/>
      <c r="H114" s="43"/>
      <c r="I114" s="155">
        <f t="shared" si="92"/>
        <v>0</v>
      </c>
      <c r="J114" s="265"/>
      <c r="K114" s="43"/>
      <c r="L114" s="88">
        <f t="shared" si="93"/>
        <v>0</v>
      </c>
      <c r="M114" s="230"/>
      <c r="N114" s="43"/>
      <c r="O114" s="155">
        <f t="shared" si="94"/>
        <v>0</v>
      </c>
      <c r="P114" s="311"/>
      <c r="R114" s="405"/>
    </row>
    <row r="115" spans="1:18" x14ac:dyDescent="0.25">
      <c r="A115" s="72">
        <v>2260</v>
      </c>
      <c r="B115" s="41" t="s">
        <v>112</v>
      </c>
      <c r="C115" s="190">
        <f t="shared" si="95"/>
        <v>8000</v>
      </c>
      <c r="D115" s="129">
        <f>SUM(D116:D120)</f>
        <v>8000</v>
      </c>
      <c r="E115" s="87">
        <f t="shared" ref="E115" si="96">SUM(E116:E120)</f>
        <v>0</v>
      </c>
      <c r="F115" s="312">
        <f>SUM(F116:F120)</f>
        <v>8000</v>
      </c>
      <c r="G115" s="231">
        <f t="shared" ref="G115:N115" si="97">SUM(G116:G120)</f>
        <v>0</v>
      </c>
      <c r="H115" s="87">
        <f t="shared" si="97"/>
        <v>0</v>
      </c>
      <c r="I115" s="312">
        <f t="shared" si="97"/>
        <v>0</v>
      </c>
      <c r="J115" s="129">
        <f t="shared" si="97"/>
        <v>0</v>
      </c>
      <c r="K115" s="73">
        <f t="shared" si="97"/>
        <v>0</v>
      </c>
      <c r="L115" s="93">
        <f t="shared" si="97"/>
        <v>0</v>
      </c>
      <c r="M115" s="231">
        <f t="shared" si="97"/>
        <v>0</v>
      </c>
      <c r="N115" s="73">
        <f t="shared" si="97"/>
        <v>0</v>
      </c>
      <c r="O115" s="87">
        <f>SUM(O116:O120)</f>
        <v>0</v>
      </c>
      <c r="P115" s="312"/>
      <c r="Q115" s="331"/>
      <c r="R115" s="405"/>
    </row>
    <row r="116" spans="1:18" x14ac:dyDescent="0.25">
      <c r="A116" s="30">
        <v>2261</v>
      </c>
      <c r="B116" s="41" t="s">
        <v>113</v>
      </c>
      <c r="C116" s="190">
        <f t="shared" si="95"/>
        <v>4000</v>
      </c>
      <c r="D116" s="265">
        <v>4000</v>
      </c>
      <c r="E116" s="155"/>
      <c r="F116" s="311">
        <f t="shared" ref="F116:F120" si="98">D116+E116</f>
        <v>4000</v>
      </c>
      <c r="G116" s="230"/>
      <c r="H116" s="155"/>
      <c r="I116" s="311">
        <f t="shared" ref="I116:I120" si="99">G116+H116</f>
        <v>0</v>
      </c>
      <c r="J116" s="265"/>
      <c r="K116" s="43"/>
      <c r="L116" s="88">
        <f t="shared" ref="L116:L120" si="100">J116+K116</f>
        <v>0</v>
      </c>
      <c r="M116" s="230"/>
      <c r="N116" s="43"/>
      <c r="O116" s="155">
        <f t="shared" ref="O116:O120" si="101">M116+N116</f>
        <v>0</v>
      </c>
      <c r="P116" s="311"/>
      <c r="Q116" s="331"/>
      <c r="R116" s="405"/>
    </row>
    <row r="117" spans="1:18" hidden="1" x14ac:dyDescent="0.25">
      <c r="A117" s="30">
        <v>2262</v>
      </c>
      <c r="B117" s="41" t="s">
        <v>114</v>
      </c>
      <c r="C117" s="190">
        <f t="shared" si="95"/>
        <v>0</v>
      </c>
      <c r="D117" s="265">
        <v>0</v>
      </c>
      <c r="E117" s="43"/>
      <c r="F117" s="88">
        <f t="shared" si="98"/>
        <v>0</v>
      </c>
      <c r="G117" s="230"/>
      <c r="H117" s="43"/>
      <c r="I117" s="155">
        <f t="shared" si="99"/>
        <v>0</v>
      </c>
      <c r="J117" s="265"/>
      <c r="K117" s="43"/>
      <c r="L117" s="88">
        <f t="shared" si="100"/>
        <v>0</v>
      </c>
      <c r="M117" s="230"/>
      <c r="N117" s="43"/>
      <c r="O117" s="155">
        <f t="shared" si="101"/>
        <v>0</v>
      </c>
      <c r="P117" s="311"/>
      <c r="R117" s="405"/>
    </row>
    <row r="118" spans="1:18" hidden="1" x14ac:dyDescent="0.25">
      <c r="A118" s="30">
        <v>2263</v>
      </c>
      <c r="B118" s="41" t="s">
        <v>115</v>
      </c>
      <c r="C118" s="190">
        <f t="shared" si="95"/>
        <v>0</v>
      </c>
      <c r="D118" s="265">
        <v>0</v>
      </c>
      <c r="E118" s="43"/>
      <c r="F118" s="88">
        <f t="shared" si="98"/>
        <v>0</v>
      </c>
      <c r="G118" s="230"/>
      <c r="H118" s="43"/>
      <c r="I118" s="155">
        <f t="shared" si="99"/>
        <v>0</v>
      </c>
      <c r="J118" s="265"/>
      <c r="K118" s="43"/>
      <c r="L118" s="88">
        <f t="shared" si="100"/>
        <v>0</v>
      </c>
      <c r="M118" s="230"/>
      <c r="N118" s="43"/>
      <c r="O118" s="155">
        <f t="shared" si="101"/>
        <v>0</v>
      </c>
      <c r="P118" s="311"/>
      <c r="R118" s="405"/>
    </row>
    <row r="119" spans="1:18" ht="24" x14ac:dyDescent="0.25">
      <c r="A119" s="30">
        <v>2264</v>
      </c>
      <c r="B119" s="41" t="s">
        <v>116</v>
      </c>
      <c r="C119" s="190">
        <f t="shared" si="95"/>
        <v>4000</v>
      </c>
      <c r="D119" s="265">
        <v>4000</v>
      </c>
      <c r="E119" s="155"/>
      <c r="F119" s="311">
        <f t="shared" si="98"/>
        <v>4000</v>
      </c>
      <c r="G119" s="230"/>
      <c r="H119" s="155"/>
      <c r="I119" s="311">
        <f t="shared" si="99"/>
        <v>0</v>
      </c>
      <c r="J119" s="265"/>
      <c r="K119" s="43"/>
      <c r="L119" s="88">
        <f t="shared" si="100"/>
        <v>0</v>
      </c>
      <c r="M119" s="230"/>
      <c r="N119" s="43"/>
      <c r="O119" s="155">
        <f t="shared" si="101"/>
        <v>0</v>
      </c>
      <c r="P119" s="311"/>
      <c r="Q119" s="331"/>
      <c r="R119" s="405"/>
    </row>
    <row r="120" spans="1:18" hidden="1" x14ac:dyDescent="0.25">
      <c r="A120" s="30">
        <v>2269</v>
      </c>
      <c r="B120" s="41" t="s">
        <v>117</v>
      </c>
      <c r="C120" s="190">
        <f t="shared" si="95"/>
        <v>0</v>
      </c>
      <c r="D120" s="265">
        <v>0</v>
      </c>
      <c r="E120" s="43"/>
      <c r="F120" s="88">
        <f t="shared" si="98"/>
        <v>0</v>
      </c>
      <c r="G120" s="230"/>
      <c r="H120" s="43"/>
      <c r="I120" s="155">
        <f t="shared" si="99"/>
        <v>0</v>
      </c>
      <c r="J120" s="265"/>
      <c r="K120" s="43"/>
      <c r="L120" s="88">
        <f t="shared" si="100"/>
        <v>0</v>
      </c>
      <c r="M120" s="230"/>
      <c r="N120" s="43"/>
      <c r="O120" s="155">
        <f t="shared" si="101"/>
        <v>0</v>
      </c>
      <c r="P120" s="311"/>
      <c r="R120" s="405"/>
    </row>
    <row r="121" spans="1:18" x14ac:dyDescent="0.25">
      <c r="A121" s="72">
        <v>2270</v>
      </c>
      <c r="B121" s="41" t="s">
        <v>118</v>
      </c>
      <c r="C121" s="190">
        <f t="shared" si="95"/>
        <v>470488</v>
      </c>
      <c r="D121" s="129">
        <f>SUM(D122:D126)</f>
        <v>473168</v>
      </c>
      <c r="E121" s="87">
        <f t="shared" ref="E121" si="102">SUM(E122:E126)</f>
        <v>-2680</v>
      </c>
      <c r="F121" s="312">
        <f>SUM(F122:F126)</f>
        <v>470488</v>
      </c>
      <c r="G121" s="231">
        <f t="shared" ref="G121:N121" si="103">SUM(G122:G126)</f>
        <v>0</v>
      </c>
      <c r="H121" s="87">
        <f t="shared" si="103"/>
        <v>0</v>
      </c>
      <c r="I121" s="312">
        <f t="shared" si="103"/>
        <v>0</v>
      </c>
      <c r="J121" s="129">
        <f t="shared" si="103"/>
        <v>0</v>
      </c>
      <c r="K121" s="73">
        <f t="shared" si="103"/>
        <v>0</v>
      </c>
      <c r="L121" s="93">
        <f t="shared" si="103"/>
        <v>0</v>
      </c>
      <c r="M121" s="231">
        <f t="shared" si="103"/>
        <v>0</v>
      </c>
      <c r="N121" s="73">
        <f t="shared" si="103"/>
        <v>0</v>
      </c>
      <c r="O121" s="87">
        <f>SUM(O122:O126)</f>
        <v>0</v>
      </c>
      <c r="P121" s="312"/>
      <c r="Q121" s="331"/>
      <c r="R121" s="405"/>
    </row>
    <row r="122" spans="1:18" hidden="1" x14ac:dyDescent="0.25">
      <c r="A122" s="30">
        <v>2272</v>
      </c>
      <c r="B122" s="92" t="s">
        <v>119</v>
      </c>
      <c r="C122" s="190">
        <f t="shared" si="95"/>
        <v>0</v>
      </c>
      <c r="D122" s="265">
        <v>0</v>
      </c>
      <c r="E122" s="43"/>
      <c r="F122" s="88">
        <f t="shared" ref="F122:F126" si="104">D122+E122</f>
        <v>0</v>
      </c>
      <c r="G122" s="230"/>
      <c r="H122" s="43"/>
      <c r="I122" s="155">
        <f t="shared" ref="I122:I126" si="105">G122+H122</f>
        <v>0</v>
      </c>
      <c r="J122" s="265"/>
      <c r="K122" s="43"/>
      <c r="L122" s="88">
        <f t="shared" ref="L122:L126" si="106">J122+K122</f>
        <v>0</v>
      </c>
      <c r="M122" s="230"/>
      <c r="N122" s="43"/>
      <c r="O122" s="155">
        <f t="shared" ref="O122:O126" si="107">M122+N122</f>
        <v>0</v>
      </c>
      <c r="P122" s="311"/>
      <c r="R122" s="405"/>
    </row>
    <row r="123" spans="1:18" ht="24" hidden="1" x14ac:dyDescent="0.25">
      <c r="A123" s="30">
        <v>2274</v>
      </c>
      <c r="B123" s="117" t="s">
        <v>306</v>
      </c>
      <c r="C123" s="190">
        <f t="shared" si="95"/>
        <v>0</v>
      </c>
      <c r="D123" s="265">
        <v>0</v>
      </c>
      <c r="E123" s="43"/>
      <c r="F123" s="88">
        <f t="shared" si="104"/>
        <v>0</v>
      </c>
      <c r="G123" s="230"/>
      <c r="H123" s="43"/>
      <c r="I123" s="155">
        <f t="shared" si="105"/>
        <v>0</v>
      </c>
      <c r="J123" s="265"/>
      <c r="K123" s="43"/>
      <c r="L123" s="88">
        <f t="shared" si="106"/>
        <v>0</v>
      </c>
      <c r="M123" s="230"/>
      <c r="N123" s="43"/>
      <c r="O123" s="155">
        <f t="shared" si="107"/>
        <v>0</v>
      </c>
      <c r="P123" s="311"/>
      <c r="R123" s="405"/>
    </row>
    <row r="124" spans="1:18" ht="24" hidden="1" x14ac:dyDescent="0.25">
      <c r="A124" s="30">
        <v>2275</v>
      </c>
      <c r="B124" s="41" t="s">
        <v>120</v>
      </c>
      <c r="C124" s="190">
        <f t="shared" si="95"/>
        <v>0</v>
      </c>
      <c r="D124" s="265">
        <v>0</v>
      </c>
      <c r="E124" s="43"/>
      <c r="F124" s="88">
        <f t="shared" si="104"/>
        <v>0</v>
      </c>
      <c r="G124" s="230"/>
      <c r="H124" s="43"/>
      <c r="I124" s="155">
        <f t="shared" si="105"/>
        <v>0</v>
      </c>
      <c r="J124" s="265"/>
      <c r="K124" s="43"/>
      <c r="L124" s="88">
        <f t="shared" si="106"/>
        <v>0</v>
      </c>
      <c r="M124" s="230"/>
      <c r="N124" s="43"/>
      <c r="O124" s="155">
        <f t="shared" si="107"/>
        <v>0</v>
      </c>
      <c r="P124" s="311"/>
      <c r="R124" s="405"/>
    </row>
    <row r="125" spans="1:18" ht="36" hidden="1" x14ac:dyDescent="0.25">
      <c r="A125" s="30">
        <v>2276</v>
      </c>
      <c r="B125" s="41" t="s">
        <v>121</v>
      </c>
      <c r="C125" s="190">
        <f t="shared" si="95"/>
        <v>0</v>
      </c>
      <c r="D125" s="265">
        <v>0</v>
      </c>
      <c r="E125" s="43"/>
      <c r="F125" s="88">
        <f t="shared" si="104"/>
        <v>0</v>
      </c>
      <c r="G125" s="230"/>
      <c r="H125" s="43"/>
      <c r="I125" s="155">
        <f t="shared" si="105"/>
        <v>0</v>
      </c>
      <c r="J125" s="265"/>
      <c r="K125" s="43"/>
      <c r="L125" s="88">
        <f t="shared" si="106"/>
        <v>0</v>
      </c>
      <c r="M125" s="230"/>
      <c r="N125" s="43"/>
      <c r="O125" s="155">
        <f t="shared" si="107"/>
        <v>0</v>
      </c>
      <c r="P125" s="311"/>
      <c r="R125" s="405"/>
    </row>
    <row r="126" spans="1:18" ht="24" x14ac:dyDescent="0.25">
      <c r="A126" s="30">
        <v>2279</v>
      </c>
      <c r="B126" s="41" t="s">
        <v>122</v>
      </c>
      <c r="C126" s="190">
        <f t="shared" si="95"/>
        <v>470488</v>
      </c>
      <c r="D126" s="265">
        <f>474593-1425</f>
        <v>473168</v>
      </c>
      <c r="E126" s="155">
        <v>-2680</v>
      </c>
      <c r="F126" s="311">
        <f t="shared" si="104"/>
        <v>470488</v>
      </c>
      <c r="G126" s="230"/>
      <c r="H126" s="155"/>
      <c r="I126" s="311">
        <f t="shared" si="105"/>
        <v>0</v>
      </c>
      <c r="J126" s="265"/>
      <c r="K126" s="43"/>
      <c r="L126" s="88">
        <f t="shared" si="106"/>
        <v>0</v>
      </c>
      <c r="M126" s="230"/>
      <c r="N126" s="43"/>
      <c r="O126" s="155">
        <f t="shared" si="107"/>
        <v>0</v>
      </c>
      <c r="P126" s="311"/>
      <c r="Q126" s="331"/>
      <c r="R126" s="405"/>
    </row>
    <row r="127" spans="1:18" ht="24" hidden="1" x14ac:dyDescent="0.25">
      <c r="A127" s="345">
        <v>2280</v>
      </c>
      <c r="B127" s="38" t="s">
        <v>123</v>
      </c>
      <c r="C127" s="189">
        <f t="shared" si="95"/>
        <v>0</v>
      </c>
      <c r="D127" s="128">
        <f>SUM(D128)</f>
        <v>0</v>
      </c>
      <c r="E127" s="75">
        <f t="shared" ref="E127:O127" si="108">SUM(E128)</f>
        <v>0</v>
      </c>
      <c r="F127" s="175">
        <f t="shared" si="108"/>
        <v>0</v>
      </c>
      <c r="G127" s="233">
        <f t="shared" si="108"/>
        <v>0</v>
      </c>
      <c r="H127" s="75">
        <f t="shared" si="108"/>
        <v>0</v>
      </c>
      <c r="I127" s="86">
        <f t="shared" si="108"/>
        <v>0</v>
      </c>
      <c r="J127" s="128">
        <f t="shared" si="108"/>
        <v>0</v>
      </c>
      <c r="K127" s="75">
        <f t="shared" si="108"/>
        <v>0</v>
      </c>
      <c r="L127" s="175">
        <f t="shared" si="108"/>
        <v>0</v>
      </c>
      <c r="M127" s="233">
        <f t="shared" si="108"/>
        <v>0</v>
      </c>
      <c r="N127" s="75">
        <f t="shared" si="108"/>
        <v>0</v>
      </c>
      <c r="O127" s="87">
        <f t="shared" si="108"/>
        <v>0</v>
      </c>
      <c r="P127" s="312"/>
      <c r="R127" s="405"/>
    </row>
    <row r="128" spans="1:18" ht="24" hidden="1" x14ac:dyDescent="0.25">
      <c r="A128" s="30">
        <v>2283</v>
      </c>
      <c r="B128" s="41" t="s">
        <v>124</v>
      </c>
      <c r="C128" s="190">
        <f t="shared" si="95"/>
        <v>0</v>
      </c>
      <c r="D128" s="265">
        <v>0</v>
      </c>
      <c r="E128" s="43"/>
      <c r="F128" s="88">
        <f>D128+E128</f>
        <v>0</v>
      </c>
      <c r="G128" s="230"/>
      <c r="H128" s="43"/>
      <c r="I128" s="155">
        <f>G128+H128</f>
        <v>0</v>
      </c>
      <c r="J128" s="265"/>
      <c r="K128" s="43"/>
      <c r="L128" s="88">
        <f>J128+K128</f>
        <v>0</v>
      </c>
      <c r="M128" s="230"/>
      <c r="N128" s="43"/>
      <c r="O128" s="155">
        <f>M128+N128</f>
        <v>0</v>
      </c>
      <c r="P128" s="311"/>
      <c r="R128" s="405"/>
    </row>
    <row r="129" spans="1:18" ht="38.25" customHeight="1" x14ac:dyDescent="0.25">
      <c r="A129" s="34">
        <v>2300</v>
      </c>
      <c r="B129" s="69" t="s">
        <v>125</v>
      </c>
      <c r="C129" s="188">
        <f t="shared" si="95"/>
        <v>36060</v>
      </c>
      <c r="D129" s="127">
        <f>SUM(D130,D135,D139,D140,D143,D150,D158,D159,D162)</f>
        <v>36060</v>
      </c>
      <c r="E129" s="120">
        <f t="shared" ref="E129" si="109">SUM(E130,E135,E139,E140,E143,E150,E158,E159,E162)</f>
        <v>0</v>
      </c>
      <c r="F129" s="314">
        <f>SUM(F130,F135,F139,F140,F143,F150,F158,F159,F162)</f>
        <v>36060</v>
      </c>
      <c r="G129" s="228">
        <f t="shared" ref="G129:N129" si="110">SUM(G130,G135,G139,G140,G143,G150,G158,G159,G162)</f>
        <v>0</v>
      </c>
      <c r="H129" s="120">
        <f t="shared" si="110"/>
        <v>0</v>
      </c>
      <c r="I129" s="314">
        <f t="shared" si="110"/>
        <v>0</v>
      </c>
      <c r="J129" s="127">
        <f t="shared" si="110"/>
        <v>0</v>
      </c>
      <c r="K129" s="36">
        <f t="shared" si="110"/>
        <v>0</v>
      </c>
      <c r="L129" s="174">
        <f t="shared" si="110"/>
        <v>0</v>
      </c>
      <c r="M129" s="228">
        <f t="shared" si="110"/>
        <v>0</v>
      </c>
      <c r="N129" s="36">
        <f t="shared" si="110"/>
        <v>0</v>
      </c>
      <c r="O129" s="120">
        <f>SUM(O130,O135,O139,O140,O143,O150,O158,O159,O162)</f>
        <v>0</v>
      </c>
      <c r="P129" s="314"/>
      <c r="Q129" s="331"/>
      <c r="R129" s="405"/>
    </row>
    <row r="130" spans="1:18" ht="24" x14ac:dyDescent="0.25">
      <c r="A130" s="345">
        <v>2310</v>
      </c>
      <c r="B130" s="38" t="s">
        <v>126</v>
      </c>
      <c r="C130" s="189">
        <f t="shared" si="95"/>
        <v>36060</v>
      </c>
      <c r="D130" s="128">
        <f>SUM(D131:D134)</f>
        <v>36060</v>
      </c>
      <c r="E130" s="86">
        <f t="shared" ref="E130:O130" si="111">SUM(E131:E134)</f>
        <v>0</v>
      </c>
      <c r="F130" s="315">
        <f t="shared" si="111"/>
        <v>36060</v>
      </c>
      <c r="G130" s="233">
        <f t="shared" si="111"/>
        <v>0</v>
      </c>
      <c r="H130" s="86">
        <f t="shared" si="111"/>
        <v>0</v>
      </c>
      <c r="I130" s="315">
        <f t="shared" si="111"/>
        <v>0</v>
      </c>
      <c r="J130" s="128">
        <f t="shared" si="111"/>
        <v>0</v>
      </c>
      <c r="K130" s="75">
        <f t="shared" si="111"/>
        <v>0</v>
      </c>
      <c r="L130" s="175">
        <f t="shared" si="111"/>
        <v>0</v>
      </c>
      <c r="M130" s="233">
        <f t="shared" si="111"/>
        <v>0</v>
      </c>
      <c r="N130" s="75">
        <f t="shared" si="111"/>
        <v>0</v>
      </c>
      <c r="O130" s="86">
        <f t="shared" si="111"/>
        <v>0</v>
      </c>
      <c r="P130" s="315"/>
      <c r="Q130" s="331"/>
      <c r="R130" s="405"/>
    </row>
    <row r="131" spans="1:18" hidden="1" x14ac:dyDescent="0.25">
      <c r="A131" s="30">
        <v>2311</v>
      </c>
      <c r="B131" s="41" t="s">
        <v>127</v>
      </c>
      <c r="C131" s="190">
        <f t="shared" si="95"/>
        <v>0</v>
      </c>
      <c r="D131" s="265">
        <v>0</v>
      </c>
      <c r="E131" s="43"/>
      <c r="F131" s="88">
        <f t="shared" ref="F131:F134" si="112">D131+E131</f>
        <v>0</v>
      </c>
      <c r="G131" s="230"/>
      <c r="H131" s="43"/>
      <c r="I131" s="155">
        <f t="shared" ref="I131:I134" si="113">G131+H131</f>
        <v>0</v>
      </c>
      <c r="J131" s="265"/>
      <c r="K131" s="43"/>
      <c r="L131" s="88">
        <f t="shared" ref="L131:L134" si="114">J131+K131</f>
        <v>0</v>
      </c>
      <c r="M131" s="230"/>
      <c r="N131" s="43"/>
      <c r="O131" s="155">
        <f t="shared" ref="O131:O134" si="115">M131+N131</f>
        <v>0</v>
      </c>
      <c r="P131" s="311"/>
      <c r="R131" s="405"/>
    </row>
    <row r="132" spans="1:18" hidden="1" x14ac:dyDescent="0.25">
      <c r="A132" s="30">
        <v>2312</v>
      </c>
      <c r="B132" s="41" t="s">
        <v>128</v>
      </c>
      <c r="C132" s="190">
        <f t="shared" si="95"/>
        <v>0</v>
      </c>
      <c r="D132" s="265">
        <v>0</v>
      </c>
      <c r="E132" s="43"/>
      <c r="F132" s="88">
        <f t="shared" si="112"/>
        <v>0</v>
      </c>
      <c r="G132" s="230"/>
      <c r="H132" s="43"/>
      <c r="I132" s="155">
        <f t="shared" si="113"/>
        <v>0</v>
      </c>
      <c r="J132" s="265"/>
      <c r="K132" s="43"/>
      <c r="L132" s="88">
        <f t="shared" si="114"/>
        <v>0</v>
      </c>
      <c r="M132" s="230"/>
      <c r="N132" s="43"/>
      <c r="O132" s="155">
        <f t="shared" si="115"/>
        <v>0</v>
      </c>
      <c r="P132" s="311"/>
      <c r="R132" s="405"/>
    </row>
    <row r="133" spans="1:18" hidden="1" x14ac:dyDescent="0.25">
      <c r="A133" s="30">
        <v>2313</v>
      </c>
      <c r="B133" s="41" t="s">
        <v>129</v>
      </c>
      <c r="C133" s="190">
        <f t="shared" si="95"/>
        <v>0</v>
      </c>
      <c r="D133" s="265">
        <v>0</v>
      </c>
      <c r="E133" s="43"/>
      <c r="F133" s="88">
        <f t="shared" si="112"/>
        <v>0</v>
      </c>
      <c r="G133" s="230"/>
      <c r="H133" s="43"/>
      <c r="I133" s="155">
        <f t="shared" si="113"/>
        <v>0</v>
      </c>
      <c r="J133" s="265"/>
      <c r="K133" s="43"/>
      <c r="L133" s="88">
        <f t="shared" si="114"/>
        <v>0</v>
      </c>
      <c r="M133" s="230"/>
      <c r="N133" s="43"/>
      <c r="O133" s="155">
        <f t="shared" si="115"/>
        <v>0</v>
      </c>
      <c r="P133" s="311"/>
      <c r="R133" s="405"/>
    </row>
    <row r="134" spans="1:18" ht="34.5" customHeight="1" x14ac:dyDescent="0.25">
      <c r="A134" s="30">
        <v>2314</v>
      </c>
      <c r="B134" s="41" t="s">
        <v>307</v>
      </c>
      <c r="C134" s="190">
        <f t="shared" si="95"/>
        <v>36060</v>
      </c>
      <c r="D134" s="265">
        <v>36060</v>
      </c>
      <c r="E134" s="155"/>
      <c r="F134" s="311">
        <f t="shared" si="112"/>
        <v>36060</v>
      </c>
      <c r="G134" s="230"/>
      <c r="H134" s="155"/>
      <c r="I134" s="311">
        <f t="shared" si="113"/>
        <v>0</v>
      </c>
      <c r="J134" s="265"/>
      <c r="K134" s="43"/>
      <c r="L134" s="88">
        <f t="shared" si="114"/>
        <v>0</v>
      </c>
      <c r="M134" s="230"/>
      <c r="N134" s="43"/>
      <c r="O134" s="155">
        <f t="shared" si="115"/>
        <v>0</v>
      </c>
      <c r="P134" s="311"/>
      <c r="Q134" s="331"/>
      <c r="R134" s="405"/>
    </row>
    <row r="135" spans="1:18" hidden="1" x14ac:dyDescent="0.25">
      <c r="A135" s="72">
        <v>2320</v>
      </c>
      <c r="B135" s="41" t="s">
        <v>130</v>
      </c>
      <c r="C135" s="190">
        <f t="shared" si="95"/>
        <v>0</v>
      </c>
      <c r="D135" s="129">
        <f>SUM(D136:D138)</f>
        <v>0</v>
      </c>
      <c r="E135" s="73">
        <f t="shared" ref="E135" si="116">SUM(E136:E138)</f>
        <v>0</v>
      </c>
      <c r="F135" s="93">
        <f>SUM(F136:F138)</f>
        <v>0</v>
      </c>
      <c r="G135" s="231">
        <f t="shared" ref="G135:N135" si="117">SUM(G136:G138)</f>
        <v>0</v>
      </c>
      <c r="H135" s="73">
        <f t="shared" si="117"/>
        <v>0</v>
      </c>
      <c r="I135" s="87">
        <f t="shared" si="117"/>
        <v>0</v>
      </c>
      <c r="J135" s="129">
        <f t="shared" si="117"/>
        <v>0</v>
      </c>
      <c r="K135" s="73">
        <f t="shared" si="117"/>
        <v>0</v>
      </c>
      <c r="L135" s="93">
        <f t="shared" si="117"/>
        <v>0</v>
      </c>
      <c r="M135" s="231">
        <f t="shared" si="117"/>
        <v>0</v>
      </c>
      <c r="N135" s="73">
        <f t="shared" si="117"/>
        <v>0</v>
      </c>
      <c r="O135" s="87">
        <f>SUM(O136:O138)</f>
        <v>0</v>
      </c>
      <c r="P135" s="312"/>
      <c r="R135" s="405"/>
    </row>
    <row r="136" spans="1:18" hidden="1" x14ac:dyDescent="0.25">
      <c r="A136" s="30">
        <v>2321</v>
      </c>
      <c r="B136" s="41" t="s">
        <v>131</v>
      </c>
      <c r="C136" s="190">
        <f t="shared" si="95"/>
        <v>0</v>
      </c>
      <c r="D136" s="265">
        <v>0</v>
      </c>
      <c r="E136" s="43"/>
      <c r="F136" s="88">
        <f t="shared" ref="F136:F139" si="118">D136+E136</f>
        <v>0</v>
      </c>
      <c r="G136" s="230"/>
      <c r="H136" s="43"/>
      <c r="I136" s="155">
        <f t="shared" ref="I136:I139" si="119">G136+H136</f>
        <v>0</v>
      </c>
      <c r="J136" s="265"/>
      <c r="K136" s="43"/>
      <c r="L136" s="88">
        <f t="shared" ref="L136:L139" si="120">J136+K136</f>
        <v>0</v>
      </c>
      <c r="M136" s="230"/>
      <c r="N136" s="43"/>
      <c r="O136" s="155">
        <f t="shared" ref="O136:O139" si="121">M136+N136</f>
        <v>0</v>
      </c>
      <c r="P136" s="311"/>
      <c r="R136" s="405"/>
    </row>
    <row r="137" spans="1:18" hidden="1" x14ac:dyDescent="0.25">
      <c r="A137" s="30">
        <v>2322</v>
      </c>
      <c r="B137" s="41" t="s">
        <v>132</v>
      </c>
      <c r="C137" s="190">
        <f t="shared" si="95"/>
        <v>0</v>
      </c>
      <c r="D137" s="265">
        <v>0</v>
      </c>
      <c r="E137" s="43"/>
      <c r="F137" s="88">
        <f t="shared" si="118"/>
        <v>0</v>
      </c>
      <c r="G137" s="230"/>
      <c r="H137" s="43"/>
      <c r="I137" s="155">
        <f t="shared" si="119"/>
        <v>0</v>
      </c>
      <c r="J137" s="265"/>
      <c r="K137" s="43"/>
      <c r="L137" s="88">
        <f t="shared" si="120"/>
        <v>0</v>
      </c>
      <c r="M137" s="230"/>
      <c r="N137" s="43"/>
      <c r="O137" s="155">
        <f t="shared" si="121"/>
        <v>0</v>
      </c>
      <c r="P137" s="311"/>
      <c r="R137" s="405"/>
    </row>
    <row r="138" spans="1:18" ht="10.5" hidden="1" customHeight="1" x14ac:dyDescent="0.25">
      <c r="A138" s="30">
        <v>2329</v>
      </c>
      <c r="B138" s="41" t="s">
        <v>133</v>
      </c>
      <c r="C138" s="190">
        <f t="shared" si="95"/>
        <v>0</v>
      </c>
      <c r="D138" s="265">
        <v>0</v>
      </c>
      <c r="E138" s="43"/>
      <c r="F138" s="88">
        <f t="shared" si="118"/>
        <v>0</v>
      </c>
      <c r="G138" s="230"/>
      <c r="H138" s="43"/>
      <c r="I138" s="155">
        <f t="shared" si="119"/>
        <v>0</v>
      </c>
      <c r="J138" s="265"/>
      <c r="K138" s="43"/>
      <c r="L138" s="88">
        <f t="shared" si="120"/>
        <v>0</v>
      </c>
      <c r="M138" s="230"/>
      <c r="N138" s="43"/>
      <c r="O138" s="155">
        <f t="shared" si="121"/>
        <v>0</v>
      </c>
      <c r="P138" s="311"/>
      <c r="R138" s="405"/>
    </row>
    <row r="139" spans="1:18" hidden="1" x14ac:dyDescent="0.25">
      <c r="A139" s="72">
        <v>2330</v>
      </c>
      <c r="B139" s="41" t="s">
        <v>134</v>
      </c>
      <c r="C139" s="190">
        <f t="shared" si="95"/>
        <v>0</v>
      </c>
      <c r="D139" s="265">
        <v>0</v>
      </c>
      <c r="E139" s="43"/>
      <c r="F139" s="88">
        <f t="shared" si="118"/>
        <v>0</v>
      </c>
      <c r="G139" s="230"/>
      <c r="H139" s="43"/>
      <c r="I139" s="155">
        <f t="shared" si="119"/>
        <v>0</v>
      </c>
      <c r="J139" s="265"/>
      <c r="K139" s="43"/>
      <c r="L139" s="88">
        <f t="shared" si="120"/>
        <v>0</v>
      </c>
      <c r="M139" s="230"/>
      <c r="N139" s="43"/>
      <c r="O139" s="155">
        <f t="shared" si="121"/>
        <v>0</v>
      </c>
      <c r="P139" s="311"/>
      <c r="R139" s="405"/>
    </row>
    <row r="140" spans="1:18" ht="48" hidden="1" x14ac:dyDescent="0.25">
      <c r="A140" s="72">
        <v>2340</v>
      </c>
      <c r="B140" s="41" t="s">
        <v>135</v>
      </c>
      <c r="C140" s="190">
        <f t="shared" si="95"/>
        <v>0</v>
      </c>
      <c r="D140" s="129">
        <f>SUM(D141:D142)</f>
        <v>0</v>
      </c>
      <c r="E140" s="73">
        <f t="shared" ref="E140" si="122">SUM(E141:E142)</f>
        <v>0</v>
      </c>
      <c r="F140" s="93">
        <f>SUM(F141:F142)</f>
        <v>0</v>
      </c>
      <c r="G140" s="231">
        <f t="shared" ref="G140:N140" si="123">SUM(G141:G142)</f>
        <v>0</v>
      </c>
      <c r="H140" s="73">
        <f t="shared" si="123"/>
        <v>0</v>
      </c>
      <c r="I140" s="87">
        <f t="shared" si="123"/>
        <v>0</v>
      </c>
      <c r="J140" s="129">
        <f t="shared" si="123"/>
        <v>0</v>
      </c>
      <c r="K140" s="73">
        <f t="shared" si="123"/>
        <v>0</v>
      </c>
      <c r="L140" s="93">
        <f t="shared" si="123"/>
        <v>0</v>
      </c>
      <c r="M140" s="231">
        <f t="shared" si="123"/>
        <v>0</v>
      </c>
      <c r="N140" s="73">
        <f t="shared" si="123"/>
        <v>0</v>
      </c>
      <c r="O140" s="87">
        <f>SUM(O141:O142)</f>
        <v>0</v>
      </c>
      <c r="P140" s="312"/>
      <c r="R140" s="405"/>
    </row>
    <row r="141" spans="1:18" hidden="1" x14ac:dyDescent="0.25">
      <c r="A141" s="30">
        <v>2341</v>
      </c>
      <c r="B141" s="41" t="s">
        <v>136</v>
      </c>
      <c r="C141" s="190">
        <f t="shared" si="95"/>
        <v>0</v>
      </c>
      <c r="D141" s="265">
        <v>0</v>
      </c>
      <c r="E141" s="43"/>
      <c r="F141" s="88">
        <f t="shared" ref="F141:F142" si="124">D141+E141</f>
        <v>0</v>
      </c>
      <c r="G141" s="230"/>
      <c r="H141" s="43"/>
      <c r="I141" s="155">
        <f t="shared" ref="I141:I142" si="125">G141+H141</f>
        <v>0</v>
      </c>
      <c r="J141" s="265"/>
      <c r="K141" s="43"/>
      <c r="L141" s="88">
        <f t="shared" ref="L141:L142" si="126">J141+K141</f>
        <v>0</v>
      </c>
      <c r="M141" s="230"/>
      <c r="N141" s="43"/>
      <c r="O141" s="155">
        <f t="shared" ref="O141:O142" si="127">M141+N141</f>
        <v>0</v>
      </c>
      <c r="P141" s="311"/>
      <c r="R141" s="405"/>
    </row>
    <row r="142" spans="1:18" ht="24" hidden="1" x14ac:dyDescent="0.25">
      <c r="A142" s="30">
        <v>2344</v>
      </c>
      <c r="B142" s="41" t="s">
        <v>137</v>
      </c>
      <c r="C142" s="190">
        <f t="shared" si="95"/>
        <v>0</v>
      </c>
      <c r="D142" s="265">
        <v>0</v>
      </c>
      <c r="E142" s="43"/>
      <c r="F142" s="88">
        <f t="shared" si="124"/>
        <v>0</v>
      </c>
      <c r="G142" s="230"/>
      <c r="H142" s="43"/>
      <c r="I142" s="155">
        <f t="shared" si="125"/>
        <v>0</v>
      </c>
      <c r="J142" s="265"/>
      <c r="K142" s="43"/>
      <c r="L142" s="88">
        <f t="shared" si="126"/>
        <v>0</v>
      </c>
      <c r="M142" s="230"/>
      <c r="N142" s="43"/>
      <c r="O142" s="155">
        <f t="shared" si="127"/>
        <v>0</v>
      </c>
      <c r="P142" s="311"/>
      <c r="R142" s="405"/>
    </row>
    <row r="143" spans="1:18" ht="24" hidden="1" x14ac:dyDescent="0.25">
      <c r="A143" s="70">
        <v>2350</v>
      </c>
      <c r="B143" s="55" t="s">
        <v>138</v>
      </c>
      <c r="C143" s="195">
        <f t="shared" si="95"/>
        <v>0</v>
      </c>
      <c r="D143" s="82">
        <f>SUM(D144:D149)</f>
        <v>0</v>
      </c>
      <c r="E143" s="71">
        <f t="shared" ref="E143" si="128">SUM(E144:E149)</f>
        <v>0</v>
      </c>
      <c r="F143" s="172">
        <f>SUM(F144:F149)</f>
        <v>0</v>
      </c>
      <c r="G143" s="229">
        <f t="shared" ref="G143:N143" si="129">SUM(G144:G149)</f>
        <v>0</v>
      </c>
      <c r="H143" s="71">
        <f t="shared" si="129"/>
        <v>0</v>
      </c>
      <c r="I143" s="153">
        <f t="shared" si="129"/>
        <v>0</v>
      </c>
      <c r="J143" s="82">
        <f t="shared" si="129"/>
        <v>0</v>
      </c>
      <c r="K143" s="71">
        <f t="shared" si="129"/>
        <v>0</v>
      </c>
      <c r="L143" s="172">
        <f t="shared" si="129"/>
        <v>0</v>
      </c>
      <c r="M143" s="229">
        <f t="shared" si="129"/>
        <v>0</v>
      </c>
      <c r="N143" s="71">
        <f t="shared" si="129"/>
        <v>0</v>
      </c>
      <c r="O143" s="153">
        <f>SUM(O144:O149)</f>
        <v>0</v>
      </c>
      <c r="P143" s="309"/>
      <c r="R143" s="405"/>
    </row>
    <row r="144" spans="1:18" hidden="1" x14ac:dyDescent="0.25">
      <c r="A144" s="27">
        <v>2351</v>
      </c>
      <c r="B144" s="38" t="s">
        <v>139</v>
      </c>
      <c r="C144" s="189">
        <f t="shared" si="95"/>
        <v>0</v>
      </c>
      <c r="D144" s="264">
        <v>0</v>
      </c>
      <c r="E144" s="40"/>
      <c r="F144" s="89">
        <f t="shared" ref="F144:F149" si="130">D144+E144</f>
        <v>0</v>
      </c>
      <c r="G144" s="220"/>
      <c r="H144" s="40"/>
      <c r="I144" s="154">
        <f t="shared" ref="I144:I149" si="131">G144+H144</f>
        <v>0</v>
      </c>
      <c r="J144" s="264"/>
      <c r="K144" s="40"/>
      <c r="L144" s="89">
        <f t="shared" ref="L144:L149" si="132">J144+K144</f>
        <v>0</v>
      </c>
      <c r="M144" s="220"/>
      <c r="N144" s="40"/>
      <c r="O144" s="154">
        <f t="shared" ref="O144:O149" si="133">M144+N144</f>
        <v>0</v>
      </c>
      <c r="P144" s="310"/>
      <c r="R144" s="405"/>
    </row>
    <row r="145" spans="1:18" hidden="1" x14ac:dyDescent="0.25">
      <c r="A145" s="30">
        <v>2352</v>
      </c>
      <c r="B145" s="41" t="s">
        <v>140</v>
      </c>
      <c r="C145" s="190">
        <f t="shared" si="95"/>
        <v>0</v>
      </c>
      <c r="D145" s="265">
        <v>0</v>
      </c>
      <c r="E145" s="43"/>
      <c r="F145" s="88">
        <f t="shared" si="130"/>
        <v>0</v>
      </c>
      <c r="G145" s="230"/>
      <c r="H145" s="43"/>
      <c r="I145" s="155">
        <f t="shared" si="131"/>
        <v>0</v>
      </c>
      <c r="J145" s="265"/>
      <c r="K145" s="43"/>
      <c r="L145" s="88">
        <f t="shared" si="132"/>
        <v>0</v>
      </c>
      <c r="M145" s="230"/>
      <c r="N145" s="43"/>
      <c r="O145" s="155">
        <f t="shared" si="133"/>
        <v>0</v>
      </c>
      <c r="P145" s="311"/>
      <c r="R145" s="405"/>
    </row>
    <row r="146" spans="1:18" ht="24" hidden="1" x14ac:dyDescent="0.25">
      <c r="A146" s="30">
        <v>2353</v>
      </c>
      <c r="B146" s="41" t="s">
        <v>141</v>
      </c>
      <c r="C146" s="190">
        <f t="shared" si="95"/>
        <v>0</v>
      </c>
      <c r="D146" s="265">
        <v>0</v>
      </c>
      <c r="E146" s="43"/>
      <c r="F146" s="88">
        <f t="shared" si="130"/>
        <v>0</v>
      </c>
      <c r="G146" s="230"/>
      <c r="H146" s="43"/>
      <c r="I146" s="155">
        <f t="shared" si="131"/>
        <v>0</v>
      </c>
      <c r="J146" s="265"/>
      <c r="K146" s="43"/>
      <c r="L146" s="88">
        <f t="shared" si="132"/>
        <v>0</v>
      </c>
      <c r="M146" s="230"/>
      <c r="N146" s="43"/>
      <c r="O146" s="155">
        <f t="shared" si="133"/>
        <v>0</v>
      </c>
      <c r="P146" s="311"/>
      <c r="R146" s="405"/>
    </row>
    <row r="147" spans="1:18" ht="24" hidden="1" x14ac:dyDescent="0.25">
      <c r="A147" s="30">
        <v>2354</v>
      </c>
      <c r="B147" s="41" t="s">
        <v>142</v>
      </c>
      <c r="C147" s="190">
        <f t="shared" si="95"/>
        <v>0</v>
      </c>
      <c r="D147" s="265">
        <v>0</v>
      </c>
      <c r="E147" s="43"/>
      <c r="F147" s="88">
        <f t="shared" si="130"/>
        <v>0</v>
      </c>
      <c r="G147" s="230"/>
      <c r="H147" s="43"/>
      <c r="I147" s="155">
        <f t="shared" si="131"/>
        <v>0</v>
      </c>
      <c r="J147" s="265"/>
      <c r="K147" s="43"/>
      <c r="L147" s="88">
        <f t="shared" si="132"/>
        <v>0</v>
      </c>
      <c r="M147" s="230"/>
      <c r="N147" s="43"/>
      <c r="O147" s="155">
        <f t="shared" si="133"/>
        <v>0</v>
      </c>
      <c r="P147" s="311"/>
      <c r="R147" s="405"/>
    </row>
    <row r="148" spans="1:18" ht="24" hidden="1" x14ac:dyDescent="0.25">
      <c r="A148" s="30">
        <v>2355</v>
      </c>
      <c r="B148" s="41" t="s">
        <v>143</v>
      </c>
      <c r="C148" s="190">
        <f t="shared" si="95"/>
        <v>0</v>
      </c>
      <c r="D148" s="265">
        <v>0</v>
      </c>
      <c r="E148" s="43"/>
      <c r="F148" s="88">
        <f t="shared" si="130"/>
        <v>0</v>
      </c>
      <c r="G148" s="230"/>
      <c r="H148" s="43"/>
      <c r="I148" s="155">
        <f t="shared" si="131"/>
        <v>0</v>
      </c>
      <c r="J148" s="265"/>
      <c r="K148" s="43"/>
      <c r="L148" s="88">
        <f t="shared" si="132"/>
        <v>0</v>
      </c>
      <c r="M148" s="230"/>
      <c r="N148" s="43"/>
      <c r="O148" s="155">
        <f t="shared" si="133"/>
        <v>0</v>
      </c>
      <c r="P148" s="311"/>
      <c r="R148" s="405"/>
    </row>
    <row r="149" spans="1:18" ht="24" hidden="1" x14ac:dyDescent="0.25">
      <c r="A149" s="30">
        <v>2359</v>
      </c>
      <c r="B149" s="41" t="s">
        <v>144</v>
      </c>
      <c r="C149" s="190">
        <f t="shared" si="95"/>
        <v>0</v>
      </c>
      <c r="D149" s="265">
        <v>0</v>
      </c>
      <c r="E149" s="43"/>
      <c r="F149" s="88">
        <f t="shared" si="130"/>
        <v>0</v>
      </c>
      <c r="G149" s="230"/>
      <c r="H149" s="43"/>
      <c r="I149" s="155">
        <f t="shared" si="131"/>
        <v>0</v>
      </c>
      <c r="J149" s="265"/>
      <c r="K149" s="43"/>
      <c r="L149" s="88">
        <f t="shared" si="132"/>
        <v>0</v>
      </c>
      <c r="M149" s="230"/>
      <c r="N149" s="43"/>
      <c r="O149" s="155">
        <f t="shared" si="133"/>
        <v>0</v>
      </c>
      <c r="P149" s="311"/>
      <c r="R149" s="405"/>
    </row>
    <row r="150" spans="1:18" ht="24.75" hidden="1" customHeight="1" x14ac:dyDescent="0.25">
      <c r="A150" s="72">
        <v>2360</v>
      </c>
      <c r="B150" s="41" t="s">
        <v>145</v>
      </c>
      <c r="C150" s="190">
        <f t="shared" si="95"/>
        <v>0</v>
      </c>
      <c r="D150" s="129">
        <f>SUM(D151:D157)</f>
        <v>0</v>
      </c>
      <c r="E150" s="73">
        <f t="shared" ref="E150" si="134">SUM(E151:E157)</f>
        <v>0</v>
      </c>
      <c r="F150" s="93">
        <f>SUM(F151:F157)</f>
        <v>0</v>
      </c>
      <c r="G150" s="231">
        <f t="shared" ref="G150:N150" si="135">SUM(G151:G157)</f>
        <v>0</v>
      </c>
      <c r="H150" s="73">
        <f t="shared" si="135"/>
        <v>0</v>
      </c>
      <c r="I150" s="87">
        <f t="shared" si="135"/>
        <v>0</v>
      </c>
      <c r="J150" s="129">
        <f t="shared" si="135"/>
        <v>0</v>
      </c>
      <c r="K150" s="73">
        <f t="shared" si="135"/>
        <v>0</v>
      </c>
      <c r="L150" s="93">
        <f t="shared" si="135"/>
        <v>0</v>
      </c>
      <c r="M150" s="231">
        <f t="shared" si="135"/>
        <v>0</v>
      </c>
      <c r="N150" s="73">
        <f t="shared" si="135"/>
        <v>0</v>
      </c>
      <c r="O150" s="87">
        <f>SUM(O151:O157)</f>
        <v>0</v>
      </c>
      <c r="P150" s="312"/>
      <c r="R150" s="405"/>
    </row>
    <row r="151" spans="1:18" hidden="1" x14ac:dyDescent="0.25">
      <c r="A151" s="29">
        <v>2361</v>
      </c>
      <c r="B151" s="41" t="s">
        <v>146</v>
      </c>
      <c r="C151" s="190">
        <f t="shared" si="95"/>
        <v>0</v>
      </c>
      <c r="D151" s="265">
        <v>0</v>
      </c>
      <c r="E151" s="43"/>
      <c r="F151" s="88">
        <f t="shared" ref="F151:F158" si="136">D151+E151</f>
        <v>0</v>
      </c>
      <c r="G151" s="230"/>
      <c r="H151" s="43"/>
      <c r="I151" s="155">
        <f t="shared" ref="I151:I158" si="137">G151+H151</f>
        <v>0</v>
      </c>
      <c r="J151" s="265"/>
      <c r="K151" s="43"/>
      <c r="L151" s="88">
        <f t="shared" ref="L151:L158" si="138">J151+K151</f>
        <v>0</v>
      </c>
      <c r="M151" s="230"/>
      <c r="N151" s="43"/>
      <c r="O151" s="155">
        <f t="shared" ref="O151:O158" si="139">M151+N151</f>
        <v>0</v>
      </c>
      <c r="P151" s="311"/>
      <c r="R151" s="405"/>
    </row>
    <row r="152" spans="1:18" ht="24" hidden="1" x14ac:dyDescent="0.25">
      <c r="A152" s="29">
        <v>2362</v>
      </c>
      <c r="B152" s="41" t="s">
        <v>147</v>
      </c>
      <c r="C152" s="190">
        <f t="shared" si="95"/>
        <v>0</v>
      </c>
      <c r="D152" s="265">
        <v>0</v>
      </c>
      <c r="E152" s="43"/>
      <c r="F152" s="88">
        <f t="shared" si="136"/>
        <v>0</v>
      </c>
      <c r="G152" s="230"/>
      <c r="H152" s="43"/>
      <c r="I152" s="155">
        <f t="shared" si="137"/>
        <v>0</v>
      </c>
      <c r="J152" s="265"/>
      <c r="K152" s="43"/>
      <c r="L152" s="88">
        <f t="shared" si="138"/>
        <v>0</v>
      </c>
      <c r="M152" s="230"/>
      <c r="N152" s="43"/>
      <c r="O152" s="155">
        <f t="shared" si="139"/>
        <v>0</v>
      </c>
      <c r="P152" s="311"/>
      <c r="R152" s="405"/>
    </row>
    <row r="153" spans="1:18" hidden="1" x14ac:dyDescent="0.25">
      <c r="A153" s="29">
        <v>2363</v>
      </c>
      <c r="B153" s="41" t="s">
        <v>148</v>
      </c>
      <c r="C153" s="190">
        <f t="shared" si="95"/>
        <v>0</v>
      </c>
      <c r="D153" s="265">
        <v>0</v>
      </c>
      <c r="E153" s="43"/>
      <c r="F153" s="88">
        <f t="shared" si="136"/>
        <v>0</v>
      </c>
      <c r="G153" s="230"/>
      <c r="H153" s="43"/>
      <c r="I153" s="155">
        <f t="shared" si="137"/>
        <v>0</v>
      </c>
      <c r="J153" s="265"/>
      <c r="K153" s="43"/>
      <c r="L153" s="88">
        <f t="shared" si="138"/>
        <v>0</v>
      </c>
      <c r="M153" s="230"/>
      <c r="N153" s="43"/>
      <c r="O153" s="155">
        <f t="shared" si="139"/>
        <v>0</v>
      </c>
      <c r="P153" s="311"/>
      <c r="R153" s="405"/>
    </row>
    <row r="154" spans="1:18" hidden="1" x14ac:dyDescent="0.25">
      <c r="A154" s="29">
        <v>2364</v>
      </c>
      <c r="B154" s="41" t="s">
        <v>149</v>
      </c>
      <c r="C154" s="190">
        <f t="shared" si="95"/>
        <v>0</v>
      </c>
      <c r="D154" s="265">
        <v>0</v>
      </c>
      <c r="E154" s="43"/>
      <c r="F154" s="88">
        <f t="shared" si="136"/>
        <v>0</v>
      </c>
      <c r="G154" s="230"/>
      <c r="H154" s="43"/>
      <c r="I154" s="155">
        <f t="shared" si="137"/>
        <v>0</v>
      </c>
      <c r="J154" s="265"/>
      <c r="K154" s="43"/>
      <c r="L154" s="88">
        <f t="shared" si="138"/>
        <v>0</v>
      </c>
      <c r="M154" s="230"/>
      <c r="N154" s="43"/>
      <c r="O154" s="155">
        <f t="shared" si="139"/>
        <v>0</v>
      </c>
      <c r="P154" s="311"/>
      <c r="R154" s="405"/>
    </row>
    <row r="155" spans="1:18" ht="12.75" hidden="1" customHeight="1" x14ac:dyDescent="0.25">
      <c r="A155" s="29">
        <v>2365</v>
      </c>
      <c r="B155" s="41" t="s">
        <v>150</v>
      </c>
      <c r="C155" s="190">
        <f t="shared" si="95"/>
        <v>0</v>
      </c>
      <c r="D155" s="265">
        <v>0</v>
      </c>
      <c r="E155" s="43"/>
      <c r="F155" s="88">
        <f t="shared" si="136"/>
        <v>0</v>
      </c>
      <c r="G155" s="230"/>
      <c r="H155" s="43"/>
      <c r="I155" s="155">
        <f t="shared" si="137"/>
        <v>0</v>
      </c>
      <c r="J155" s="265"/>
      <c r="K155" s="43"/>
      <c r="L155" s="88">
        <f t="shared" si="138"/>
        <v>0</v>
      </c>
      <c r="M155" s="230"/>
      <c r="N155" s="43"/>
      <c r="O155" s="155">
        <f t="shared" si="139"/>
        <v>0</v>
      </c>
      <c r="P155" s="311"/>
      <c r="R155" s="405"/>
    </row>
    <row r="156" spans="1:18" ht="36" hidden="1" x14ac:dyDescent="0.25">
      <c r="A156" s="29">
        <v>2366</v>
      </c>
      <c r="B156" s="41" t="s">
        <v>151</v>
      </c>
      <c r="C156" s="190">
        <f t="shared" si="95"/>
        <v>0</v>
      </c>
      <c r="D156" s="265">
        <v>0</v>
      </c>
      <c r="E156" s="43"/>
      <c r="F156" s="88">
        <f t="shared" si="136"/>
        <v>0</v>
      </c>
      <c r="G156" s="230"/>
      <c r="H156" s="43"/>
      <c r="I156" s="155">
        <f t="shared" si="137"/>
        <v>0</v>
      </c>
      <c r="J156" s="265"/>
      <c r="K156" s="43"/>
      <c r="L156" s="88">
        <f t="shared" si="138"/>
        <v>0</v>
      </c>
      <c r="M156" s="230"/>
      <c r="N156" s="43"/>
      <c r="O156" s="155">
        <f t="shared" si="139"/>
        <v>0</v>
      </c>
      <c r="P156" s="311"/>
      <c r="R156" s="405"/>
    </row>
    <row r="157" spans="1:18" ht="48" hidden="1" x14ac:dyDescent="0.25">
      <c r="A157" s="29">
        <v>2369</v>
      </c>
      <c r="B157" s="41" t="s">
        <v>152</v>
      </c>
      <c r="C157" s="190">
        <f t="shared" si="95"/>
        <v>0</v>
      </c>
      <c r="D157" s="265">
        <v>0</v>
      </c>
      <c r="E157" s="43"/>
      <c r="F157" s="88">
        <f t="shared" si="136"/>
        <v>0</v>
      </c>
      <c r="G157" s="230"/>
      <c r="H157" s="43"/>
      <c r="I157" s="155">
        <f t="shared" si="137"/>
        <v>0</v>
      </c>
      <c r="J157" s="265"/>
      <c r="K157" s="43"/>
      <c r="L157" s="88">
        <f t="shared" si="138"/>
        <v>0</v>
      </c>
      <c r="M157" s="230"/>
      <c r="N157" s="43"/>
      <c r="O157" s="155">
        <f t="shared" si="139"/>
        <v>0</v>
      </c>
      <c r="P157" s="311"/>
      <c r="R157" s="405"/>
    </row>
    <row r="158" spans="1:18" hidden="1" x14ac:dyDescent="0.25">
      <c r="A158" s="70">
        <v>2370</v>
      </c>
      <c r="B158" s="55" t="s">
        <v>153</v>
      </c>
      <c r="C158" s="195">
        <f t="shared" si="95"/>
        <v>0</v>
      </c>
      <c r="D158" s="262">
        <v>0</v>
      </c>
      <c r="E158" s="74"/>
      <c r="F158" s="173">
        <f t="shared" si="136"/>
        <v>0</v>
      </c>
      <c r="G158" s="232"/>
      <c r="H158" s="74"/>
      <c r="I158" s="156">
        <f t="shared" si="137"/>
        <v>0</v>
      </c>
      <c r="J158" s="262"/>
      <c r="K158" s="74"/>
      <c r="L158" s="173">
        <f t="shared" si="138"/>
        <v>0</v>
      </c>
      <c r="M158" s="232"/>
      <c r="N158" s="74"/>
      <c r="O158" s="156">
        <f t="shared" si="139"/>
        <v>0</v>
      </c>
      <c r="P158" s="313"/>
      <c r="R158" s="405"/>
    </row>
    <row r="159" spans="1:18" hidden="1" x14ac:dyDescent="0.25">
      <c r="A159" s="70">
        <v>2380</v>
      </c>
      <c r="B159" s="55" t="s">
        <v>154</v>
      </c>
      <c r="C159" s="195">
        <f t="shared" si="95"/>
        <v>0</v>
      </c>
      <c r="D159" s="82">
        <f>SUM(D160:D161)</f>
        <v>0</v>
      </c>
      <c r="E159" s="71">
        <f t="shared" ref="E159" si="140">SUM(E160:E161)</f>
        <v>0</v>
      </c>
      <c r="F159" s="172">
        <f>SUM(F160:F161)</f>
        <v>0</v>
      </c>
      <c r="G159" s="229">
        <f t="shared" ref="G159:N159" si="141">SUM(G160:G161)</f>
        <v>0</v>
      </c>
      <c r="H159" s="71">
        <f t="shared" si="141"/>
        <v>0</v>
      </c>
      <c r="I159" s="153">
        <f t="shared" si="141"/>
        <v>0</v>
      </c>
      <c r="J159" s="82">
        <f t="shared" si="141"/>
        <v>0</v>
      </c>
      <c r="K159" s="71">
        <f t="shared" si="141"/>
        <v>0</v>
      </c>
      <c r="L159" s="172">
        <f t="shared" si="141"/>
        <v>0</v>
      </c>
      <c r="M159" s="229">
        <f t="shared" si="141"/>
        <v>0</v>
      </c>
      <c r="N159" s="71">
        <f t="shared" si="141"/>
        <v>0</v>
      </c>
      <c r="O159" s="153">
        <f>SUM(O160:O161)</f>
        <v>0</v>
      </c>
      <c r="P159" s="309"/>
      <c r="R159" s="405"/>
    </row>
    <row r="160" spans="1:18" hidden="1" x14ac:dyDescent="0.25">
      <c r="A160" s="26">
        <v>2381</v>
      </c>
      <c r="B160" s="38" t="s">
        <v>155</v>
      </c>
      <c r="C160" s="189">
        <f t="shared" si="95"/>
        <v>0</v>
      </c>
      <c r="D160" s="264">
        <v>0</v>
      </c>
      <c r="E160" s="40"/>
      <c r="F160" s="89">
        <f t="shared" ref="F160:F163" si="142">D160+E160</f>
        <v>0</v>
      </c>
      <c r="G160" s="220"/>
      <c r="H160" s="40"/>
      <c r="I160" s="154">
        <f t="shared" ref="I160:I163" si="143">G160+H160</f>
        <v>0</v>
      </c>
      <c r="J160" s="264"/>
      <c r="K160" s="40"/>
      <c r="L160" s="89">
        <f t="shared" ref="L160:L163" si="144">J160+K160</f>
        <v>0</v>
      </c>
      <c r="M160" s="220"/>
      <c r="N160" s="40"/>
      <c r="O160" s="154">
        <f t="shared" ref="O160:O163" si="145">M160+N160</f>
        <v>0</v>
      </c>
      <c r="P160" s="310"/>
      <c r="R160" s="405"/>
    </row>
    <row r="161" spans="1:18" ht="24" hidden="1" x14ac:dyDescent="0.25">
      <c r="A161" s="29">
        <v>2389</v>
      </c>
      <c r="B161" s="41" t="s">
        <v>156</v>
      </c>
      <c r="C161" s="190">
        <f t="shared" si="95"/>
        <v>0</v>
      </c>
      <c r="D161" s="265">
        <v>0</v>
      </c>
      <c r="E161" s="43"/>
      <c r="F161" s="88">
        <f t="shared" si="142"/>
        <v>0</v>
      </c>
      <c r="G161" s="230"/>
      <c r="H161" s="43"/>
      <c r="I161" s="155">
        <f t="shared" si="143"/>
        <v>0</v>
      </c>
      <c r="J161" s="265"/>
      <c r="K161" s="43"/>
      <c r="L161" s="88">
        <f t="shared" si="144"/>
        <v>0</v>
      </c>
      <c r="M161" s="230"/>
      <c r="N161" s="43"/>
      <c r="O161" s="155">
        <f t="shared" si="145"/>
        <v>0</v>
      </c>
      <c r="P161" s="311"/>
      <c r="R161" s="405"/>
    </row>
    <row r="162" spans="1:18" hidden="1" x14ac:dyDescent="0.25">
      <c r="A162" s="70">
        <v>2390</v>
      </c>
      <c r="B162" s="55" t="s">
        <v>157</v>
      </c>
      <c r="C162" s="195">
        <f t="shared" si="95"/>
        <v>0</v>
      </c>
      <c r="D162" s="262">
        <v>0</v>
      </c>
      <c r="E162" s="74"/>
      <c r="F162" s="173">
        <f t="shared" si="142"/>
        <v>0</v>
      </c>
      <c r="G162" s="232"/>
      <c r="H162" s="74"/>
      <c r="I162" s="156">
        <f t="shared" si="143"/>
        <v>0</v>
      </c>
      <c r="J162" s="262"/>
      <c r="K162" s="74"/>
      <c r="L162" s="173">
        <f t="shared" si="144"/>
        <v>0</v>
      </c>
      <c r="M162" s="232"/>
      <c r="N162" s="74"/>
      <c r="O162" s="156">
        <f t="shared" si="145"/>
        <v>0</v>
      </c>
      <c r="P162" s="313"/>
      <c r="R162" s="405"/>
    </row>
    <row r="163" spans="1:18" hidden="1" x14ac:dyDescent="0.25">
      <c r="A163" s="34">
        <v>2400</v>
      </c>
      <c r="B163" s="69" t="s">
        <v>158</v>
      </c>
      <c r="C163" s="188">
        <f t="shared" si="95"/>
        <v>0</v>
      </c>
      <c r="D163" s="249">
        <v>0</v>
      </c>
      <c r="E163" s="76"/>
      <c r="F163" s="177">
        <f t="shared" si="142"/>
        <v>0</v>
      </c>
      <c r="G163" s="234"/>
      <c r="H163" s="76"/>
      <c r="I163" s="157">
        <f t="shared" si="143"/>
        <v>0</v>
      </c>
      <c r="J163" s="249"/>
      <c r="K163" s="76"/>
      <c r="L163" s="177">
        <f t="shared" si="144"/>
        <v>0</v>
      </c>
      <c r="M163" s="234"/>
      <c r="N163" s="76"/>
      <c r="O163" s="157">
        <f t="shared" si="145"/>
        <v>0</v>
      </c>
      <c r="P163" s="317"/>
      <c r="R163" s="405"/>
    </row>
    <row r="164" spans="1:18" ht="24" hidden="1" x14ac:dyDescent="0.25">
      <c r="A164" s="34">
        <v>2500</v>
      </c>
      <c r="B164" s="69" t="s">
        <v>159</v>
      </c>
      <c r="C164" s="188">
        <f t="shared" si="95"/>
        <v>0</v>
      </c>
      <c r="D164" s="127">
        <f>SUM(D165,D170)</f>
        <v>0</v>
      </c>
      <c r="E164" s="36">
        <f t="shared" ref="E164" si="146">SUM(E165,E170)</f>
        <v>0</v>
      </c>
      <c r="F164" s="174">
        <f>SUM(F165,F170)</f>
        <v>0</v>
      </c>
      <c r="G164" s="228">
        <f t="shared" ref="G164:O164" si="147">SUM(G165,G170)</f>
        <v>0</v>
      </c>
      <c r="H164" s="36">
        <f t="shared" si="147"/>
        <v>0</v>
      </c>
      <c r="I164" s="120">
        <f t="shared" si="147"/>
        <v>0</v>
      </c>
      <c r="J164" s="127">
        <f t="shared" si="147"/>
        <v>0</v>
      </c>
      <c r="K164" s="36">
        <f t="shared" si="147"/>
        <v>0</v>
      </c>
      <c r="L164" s="174">
        <f t="shared" si="147"/>
        <v>0</v>
      </c>
      <c r="M164" s="228">
        <f t="shared" si="147"/>
        <v>0</v>
      </c>
      <c r="N164" s="36">
        <f t="shared" si="147"/>
        <v>0</v>
      </c>
      <c r="O164" s="120">
        <f t="shared" si="147"/>
        <v>0</v>
      </c>
      <c r="P164" s="308"/>
      <c r="R164" s="405"/>
    </row>
    <row r="165" spans="1:18" ht="16.5" hidden="1" customHeight="1" x14ac:dyDescent="0.25">
      <c r="A165" s="345">
        <v>2510</v>
      </c>
      <c r="B165" s="38" t="s">
        <v>160</v>
      </c>
      <c r="C165" s="189">
        <f t="shared" si="95"/>
        <v>0</v>
      </c>
      <c r="D165" s="128">
        <f>SUM(D166:D169)</f>
        <v>0</v>
      </c>
      <c r="E165" s="75">
        <f t="shared" ref="E165" si="148">SUM(E166:E169)</f>
        <v>0</v>
      </c>
      <c r="F165" s="175">
        <f>SUM(F166:F169)</f>
        <v>0</v>
      </c>
      <c r="G165" s="233">
        <f t="shared" ref="G165:O165" si="149">SUM(G166:G169)</f>
        <v>0</v>
      </c>
      <c r="H165" s="75">
        <f t="shared" si="149"/>
        <v>0</v>
      </c>
      <c r="I165" s="86">
        <f t="shared" si="149"/>
        <v>0</v>
      </c>
      <c r="J165" s="128">
        <f t="shared" si="149"/>
        <v>0</v>
      </c>
      <c r="K165" s="75">
        <f t="shared" si="149"/>
        <v>0</v>
      </c>
      <c r="L165" s="175">
        <f t="shared" si="149"/>
        <v>0</v>
      </c>
      <c r="M165" s="233">
        <f t="shared" si="149"/>
        <v>0</v>
      </c>
      <c r="N165" s="75">
        <f t="shared" si="149"/>
        <v>0</v>
      </c>
      <c r="O165" s="158">
        <f t="shared" si="149"/>
        <v>0</v>
      </c>
      <c r="P165" s="318"/>
      <c r="R165" s="405"/>
    </row>
    <row r="166" spans="1:18" ht="24" hidden="1" x14ac:dyDescent="0.25">
      <c r="A166" s="30">
        <v>2512</v>
      </c>
      <c r="B166" s="41" t="s">
        <v>161</v>
      </c>
      <c r="C166" s="190">
        <f t="shared" si="95"/>
        <v>0</v>
      </c>
      <c r="D166" s="265">
        <v>0</v>
      </c>
      <c r="E166" s="43"/>
      <c r="F166" s="88">
        <f t="shared" ref="F166:F171" si="150">D166+E166</f>
        <v>0</v>
      </c>
      <c r="G166" s="230"/>
      <c r="H166" s="43"/>
      <c r="I166" s="155">
        <f t="shared" ref="I166:I171" si="151">G166+H166</f>
        <v>0</v>
      </c>
      <c r="J166" s="265"/>
      <c r="K166" s="43"/>
      <c r="L166" s="88">
        <f t="shared" ref="L166:L171" si="152">J166+K166</f>
        <v>0</v>
      </c>
      <c r="M166" s="230"/>
      <c r="N166" s="43"/>
      <c r="O166" s="155">
        <f t="shared" ref="O166:O171" si="153">M166+N166</f>
        <v>0</v>
      </c>
      <c r="P166" s="311"/>
      <c r="R166" s="405"/>
    </row>
    <row r="167" spans="1:18" ht="36" hidden="1" x14ac:dyDescent="0.25">
      <c r="A167" s="30">
        <v>2513</v>
      </c>
      <c r="B167" s="41" t="s">
        <v>162</v>
      </c>
      <c r="C167" s="190">
        <f t="shared" si="95"/>
        <v>0</v>
      </c>
      <c r="D167" s="265">
        <v>0</v>
      </c>
      <c r="E167" s="43"/>
      <c r="F167" s="88">
        <f t="shared" si="150"/>
        <v>0</v>
      </c>
      <c r="G167" s="230"/>
      <c r="H167" s="43"/>
      <c r="I167" s="155">
        <f t="shared" si="151"/>
        <v>0</v>
      </c>
      <c r="J167" s="265"/>
      <c r="K167" s="43"/>
      <c r="L167" s="88">
        <f t="shared" si="152"/>
        <v>0</v>
      </c>
      <c r="M167" s="230"/>
      <c r="N167" s="43"/>
      <c r="O167" s="155">
        <f t="shared" si="153"/>
        <v>0</v>
      </c>
      <c r="P167" s="311"/>
      <c r="R167" s="405"/>
    </row>
    <row r="168" spans="1:18" ht="24" hidden="1" x14ac:dyDescent="0.25">
      <c r="A168" s="30">
        <v>2515</v>
      </c>
      <c r="B168" s="41" t="s">
        <v>163</v>
      </c>
      <c r="C168" s="190">
        <f t="shared" si="95"/>
        <v>0</v>
      </c>
      <c r="D168" s="265">
        <v>0</v>
      </c>
      <c r="E168" s="43"/>
      <c r="F168" s="88">
        <f t="shared" si="150"/>
        <v>0</v>
      </c>
      <c r="G168" s="230"/>
      <c r="H168" s="43"/>
      <c r="I168" s="155">
        <f t="shared" si="151"/>
        <v>0</v>
      </c>
      <c r="J168" s="265"/>
      <c r="K168" s="43"/>
      <c r="L168" s="88">
        <f t="shared" si="152"/>
        <v>0</v>
      </c>
      <c r="M168" s="230"/>
      <c r="N168" s="43"/>
      <c r="O168" s="155">
        <f t="shared" si="153"/>
        <v>0</v>
      </c>
      <c r="P168" s="311"/>
      <c r="R168" s="405"/>
    </row>
    <row r="169" spans="1:18" ht="24" hidden="1" x14ac:dyDescent="0.25">
      <c r="A169" s="30">
        <v>2519</v>
      </c>
      <c r="B169" s="41" t="s">
        <v>164</v>
      </c>
      <c r="C169" s="190">
        <f t="shared" si="95"/>
        <v>0</v>
      </c>
      <c r="D169" s="265">
        <v>0</v>
      </c>
      <c r="E169" s="43"/>
      <c r="F169" s="88">
        <f t="shared" si="150"/>
        <v>0</v>
      </c>
      <c r="G169" s="230"/>
      <c r="H169" s="43"/>
      <c r="I169" s="155">
        <f t="shared" si="151"/>
        <v>0</v>
      </c>
      <c r="J169" s="265"/>
      <c r="K169" s="43"/>
      <c r="L169" s="88">
        <f t="shared" si="152"/>
        <v>0</v>
      </c>
      <c r="M169" s="230"/>
      <c r="N169" s="43"/>
      <c r="O169" s="155">
        <f t="shared" si="153"/>
        <v>0</v>
      </c>
      <c r="P169" s="311"/>
      <c r="R169" s="405"/>
    </row>
    <row r="170" spans="1:18" ht="24" hidden="1" x14ac:dyDescent="0.25">
      <c r="A170" s="72">
        <v>2520</v>
      </c>
      <c r="B170" s="41" t="s">
        <v>165</v>
      </c>
      <c r="C170" s="190">
        <f t="shared" si="95"/>
        <v>0</v>
      </c>
      <c r="D170" s="265">
        <v>0</v>
      </c>
      <c r="E170" s="43"/>
      <c r="F170" s="88">
        <f t="shared" si="150"/>
        <v>0</v>
      </c>
      <c r="G170" s="230"/>
      <c r="H170" s="43"/>
      <c r="I170" s="155">
        <f t="shared" si="151"/>
        <v>0</v>
      </c>
      <c r="J170" s="265"/>
      <c r="K170" s="43"/>
      <c r="L170" s="88">
        <f t="shared" si="152"/>
        <v>0</v>
      </c>
      <c r="M170" s="230"/>
      <c r="N170" s="43"/>
      <c r="O170" s="155">
        <f t="shared" si="153"/>
        <v>0</v>
      </c>
      <c r="P170" s="311"/>
      <c r="R170" s="405"/>
    </row>
    <row r="171" spans="1:18" s="77" customFormat="1" ht="48" hidden="1" x14ac:dyDescent="0.25">
      <c r="A171" s="17">
        <v>2800</v>
      </c>
      <c r="B171" s="38" t="s">
        <v>166</v>
      </c>
      <c r="C171" s="189">
        <f t="shared" si="95"/>
        <v>0</v>
      </c>
      <c r="D171" s="264">
        <v>0</v>
      </c>
      <c r="E171" s="40"/>
      <c r="F171" s="166">
        <f t="shared" si="150"/>
        <v>0</v>
      </c>
      <c r="G171" s="212"/>
      <c r="H171" s="28"/>
      <c r="I171" s="143">
        <f t="shared" si="151"/>
        <v>0</v>
      </c>
      <c r="J171" s="245"/>
      <c r="K171" s="28"/>
      <c r="L171" s="166">
        <f t="shared" si="152"/>
        <v>0</v>
      </c>
      <c r="M171" s="212"/>
      <c r="N171" s="28"/>
      <c r="O171" s="143">
        <f t="shared" si="153"/>
        <v>0</v>
      </c>
      <c r="P171" s="293"/>
      <c r="R171" s="405"/>
    </row>
    <row r="172" spans="1:18" x14ac:dyDescent="0.25">
      <c r="A172" s="67">
        <v>3000</v>
      </c>
      <c r="B172" s="67" t="s">
        <v>167</v>
      </c>
      <c r="C172" s="200">
        <f t="shared" si="95"/>
        <v>13870</v>
      </c>
      <c r="D172" s="134">
        <f>SUM(D173,D183)</f>
        <v>13870</v>
      </c>
      <c r="E172" s="122">
        <f t="shared" ref="E172" si="154">SUM(E173,E183)</f>
        <v>0</v>
      </c>
      <c r="F172" s="307">
        <f>SUM(F173,F183)</f>
        <v>13870</v>
      </c>
      <c r="G172" s="227">
        <f t="shared" ref="G172:N172" si="155">SUM(G173,G183)</f>
        <v>0</v>
      </c>
      <c r="H172" s="122">
        <f t="shared" si="155"/>
        <v>0</v>
      </c>
      <c r="I172" s="307">
        <f t="shared" si="155"/>
        <v>0</v>
      </c>
      <c r="J172" s="134">
        <f t="shared" si="155"/>
        <v>0</v>
      </c>
      <c r="K172" s="68">
        <f t="shared" si="155"/>
        <v>0</v>
      </c>
      <c r="L172" s="170">
        <f t="shared" si="155"/>
        <v>0</v>
      </c>
      <c r="M172" s="227">
        <f t="shared" si="155"/>
        <v>0</v>
      </c>
      <c r="N172" s="68">
        <f t="shared" si="155"/>
        <v>0</v>
      </c>
      <c r="O172" s="122">
        <f>SUM(O173,O183)</f>
        <v>0</v>
      </c>
      <c r="P172" s="307"/>
      <c r="Q172" s="331"/>
      <c r="R172" s="405"/>
    </row>
    <row r="173" spans="1:18" ht="24" x14ac:dyDescent="0.25">
      <c r="A173" s="34">
        <v>3200</v>
      </c>
      <c r="B173" s="78" t="s">
        <v>168</v>
      </c>
      <c r="C173" s="188">
        <f t="shared" si="95"/>
        <v>13870</v>
      </c>
      <c r="D173" s="127">
        <f>SUM(D174,D178)</f>
        <v>13870</v>
      </c>
      <c r="E173" s="120">
        <f t="shared" ref="E173" si="156">SUM(E174,E178)</f>
        <v>0</v>
      </c>
      <c r="F173" s="314">
        <f>SUM(F174,F178)</f>
        <v>13870</v>
      </c>
      <c r="G173" s="228">
        <f t="shared" ref="G173:O173" si="157">SUM(G174,G178)</f>
        <v>0</v>
      </c>
      <c r="H173" s="120">
        <f t="shared" si="157"/>
        <v>0</v>
      </c>
      <c r="I173" s="314">
        <f t="shared" si="157"/>
        <v>0</v>
      </c>
      <c r="J173" s="127">
        <f t="shared" si="157"/>
        <v>0</v>
      </c>
      <c r="K173" s="36">
        <f t="shared" si="157"/>
        <v>0</v>
      </c>
      <c r="L173" s="174">
        <f t="shared" si="157"/>
        <v>0</v>
      </c>
      <c r="M173" s="228">
        <f t="shared" si="157"/>
        <v>0</v>
      </c>
      <c r="N173" s="36">
        <f t="shared" si="157"/>
        <v>0</v>
      </c>
      <c r="O173" s="121">
        <f t="shared" si="157"/>
        <v>0</v>
      </c>
      <c r="P173" s="308"/>
      <c r="Q173" s="331"/>
      <c r="R173" s="405"/>
    </row>
    <row r="174" spans="1:18" ht="36" x14ac:dyDescent="0.25">
      <c r="A174" s="345">
        <v>3260</v>
      </c>
      <c r="B174" s="38" t="s">
        <v>169</v>
      </c>
      <c r="C174" s="189">
        <f t="shared" si="95"/>
        <v>13870</v>
      </c>
      <c r="D174" s="128">
        <f>SUM(D175:D177)</f>
        <v>13870</v>
      </c>
      <c r="E174" s="86">
        <f t="shared" ref="E174" si="158">SUM(E175:E177)</f>
        <v>0</v>
      </c>
      <c r="F174" s="315">
        <f>SUM(F175:F177)</f>
        <v>13870</v>
      </c>
      <c r="G174" s="233">
        <f t="shared" ref="G174:N174" si="159">SUM(G175:G177)</f>
        <v>0</v>
      </c>
      <c r="H174" s="86">
        <f t="shared" si="159"/>
        <v>0</v>
      </c>
      <c r="I174" s="315">
        <f t="shared" si="159"/>
        <v>0</v>
      </c>
      <c r="J174" s="128">
        <f t="shared" si="159"/>
        <v>0</v>
      </c>
      <c r="K174" s="75">
        <f t="shared" si="159"/>
        <v>0</v>
      </c>
      <c r="L174" s="175">
        <f t="shared" si="159"/>
        <v>0</v>
      </c>
      <c r="M174" s="233">
        <f t="shared" si="159"/>
        <v>0</v>
      </c>
      <c r="N174" s="75">
        <f t="shared" si="159"/>
        <v>0</v>
      </c>
      <c r="O174" s="86">
        <f>SUM(O175:O177)</f>
        <v>0</v>
      </c>
      <c r="P174" s="315"/>
      <c r="Q174" s="331"/>
      <c r="R174" s="405"/>
    </row>
    <row r="175" spans="1:18" ht="24" hidden="1" x14ac:dyDescent="0.25">
      <c r="A175" s="30">
        <v>3261</v>
      </c>
      <c r="B175" s="41" t="s">
        <v>170</v>
      </c>
      <c r="C175" s="190">
        <f t="shared" si="95"/>
        <v>0</v>
      </c>
      <c r="D175" s="265">
        <v>0</v>
      </c>
      <c r="E175" s="43"/>
      <c r="F175" s="88">
        <f t="shared" ref="F175:F177" si="160">D175+E175</f>
        <v>0</v>
      </c>
      <c r="G175" s="230"/>
      <c r="H175" s="43"/>
      <c r="I175" s="155">
        <f t="shared" ref="I175:I177" si="161">G175+H175</f>
        <v>0</v>
      </c>
      <c r="J175" s="265"/>
      <c r="K175" s="43"/>
      <c r="L175" s="88">
        <f t="shared" ref="L175:L177" si="162">J175+K175</f>
        <v>0</v>
      </c>
      <c r="M175" s="230"/>
      <c r="N175" s="43"/>
      <c r="O175" s="155">
        <f t="shared" ref="O175:O177" si="163">M175+N175</f>
        <v>0</v>
      </c>
      <c r="P175" s="311"/>
      <c r="R175" s="405"/>
    </row>
    <row r="176" spans="1:18" ht="36" x14ac:dyDescent="0.25">
      <c r="A176" s="30">
        <v>3262</v>
      </c>
      <c r="B176" s="41" t="s">
        <v>171</v>
      </c>
      <c r="C176" s="190">
        <f t="shared" si="95"/>
        <v>13870</v>
      </c>
      <c r="D176" s="265">
        <v>13870</v>
      </c>
      <c r="E176" s="155"/>
      <c r="F176" s="311">
        <f t="shared" si="160"/>
        <v>13870</v>
      </c>
      <c r="G176" s="230"/>
      <c r="H176" s="155"/>
      <c r="I176" s="311">
        <f t="shared" si="161"/>
        <v>0</v>
      </c>
      <c r="J176" s="265"/>
      <c r="K176" s="43"/>
      <c r="L176" s="88">
        <f t="shared" si="162"/>
        <v>0</v>
      </c>
      <c r="M176" s="230"/>
      <c r="N176" s="43"/>
      <c r="O176" s="155">
        <f t="shared" si="163"/>
        <v>0</v>
      </c>
      <c r="P176" s="311"/>
      <c r="Q176" s="331"/>
      <c r="R176" s="405"/>
    </row>
    <row r="177" spans="1:18" ht="24" hidden="1" x14ac:dyDescent="0.25">
      <c r="A177" s="30">
        <v>3263</v>
      </c>
      <c r="B177" s="41" t="s">
        <v>172</v>
      </c>
      <c r="C177" s="190">
        <f t="shared" ref="C177:C240" si="164">SUM(F177,I177,L177,O177)</f>
        <v>0</v>
      </c>
      <c r="D177" s="265">
        <v>0</v>
      </c>
      <c r="E177" s="43"/>
      <c r="F177" s="88">
        <f t="shared" si="160"/>
        <v>0</v>
      </c>
      <c r="G177" s="230"/>
      <c r="H177" s="43"/>
      <c r="I177" s="155">
        <f t="shared" si="161"/>
        <v>0</v>
      </c>
      <c r="J177" s="265"/>
      <c r="K177" s="43"/>
      <c r="L177" s="88">
        <f t="shared" si="162"/>
        <v>0</v>
      </c>
      <c r="M177" s="230"/>
      <c r="N177" s="43"/>
      <c r="O177" s="155">
        <f t="shared" si="163"/>
        <v>0</v>
      </c>
      <c r="P177" s="311"/>
      <c r="R177" s="405"/>
    </row>
    <row r="178" spans="1:18" ht="84" hidden="1" x14ac:dyDescent="0.25">
      <c r="A178" s="345">
        <v>3290</v>
      </c>
      <c r="B178" s="38" t="s">
        <v>300</v>
      </c>
      <c r="C178" s="201">
        <f t="shared" si="164"/>
        <v>0</v>
      </c>
      <c r="D178" s="128">
        <f>SUM(D179:D182)</f>
        <v>0</v>
      </c>
      <c r="E178" s="75">
        <f t="shared" ref="E178" si="165">SUM(E179:E182)</f>
        <v>0</v>
      </c>
      <c r="F178" s="175">
        <f>SUM(F179:F182)</f>
        <v>0</v>
      </c>
      <c r="G178" s="233">
        <f t="shared" ref="G178:O178" si="166">SUM(G179:G182)</f>
        <v>0</v>
      </c>
      <c r="H178" s="75">
        <f t="shared" si="166"/>
        <v>0</v>
      </c>
      <c r="I178" s="86">
        <f t="shared" si="166"/>
        <v>0</v>
      </c>
      <c r="J178" s="128">
        <f t="shared" si="166"/>
        <v>0</v>
      </c>
      <c r="K178" s="75">
        <f t="shared" si="166"/>
        <v>0</v>
      </c>
      <c r="L178" s="175">
        <f t="shared" si="166"/>
        <v>0</v>
      </c>
      <c r="M178" s="233">
        <f t="shared" si="166"/>
        <v>0</v>
      </c>
      <c r="N178" s="75">
        <f t="shared" si="166"/>
        <v>0</v>
      </c>
      <c r="O178" s="159">
        <f t="shared" si="166"/>
        <v>0</v>
      </c>
      <c r="P178" s="319"/>
      <c r="R178" s="405"/>
    </row>
    <row r="179" spans="1:18" ht="72" hidden="1" x14ac:dyDescent="0.25">
      <c r="A179" s="30">
        <v>3291</v>
      </c>
      <c r="B179" s="41" t="s">
        <v>173</v>
      </c>
      <c r="C179" s="190">
        <f t="shared" si="164"/>
        <v>0</v>
      </c>
      <c r="D179" s="265">
        <v>0</v>
      </c>
      <c r="E179" s="43"/>
      <c r="F179" s="88">
        <f t="shared" ref="F179:F182" si="167">D179+E179</f>
        <v>0</v>
      </c>
      <c r="G179" s="230"/>
      <c r="H179" s="43"/>
      <c r="I179" s="155">
        <f t="shared" ref="I179:I182" si="168">G179+H179</f>
        <v>0</v>
      </c>
      <c r="J179" s="265"/>
      <c r="K179" s="43"/>
      <c r="L179" s="88">
        <f t="shared" ref="L179:L182" si="169">J179+K179</f>
        <v>0</v>
      </c>
      <c r="M179" s="230"/>
      <c r="N179" s="43"/>
      <c r="O179" s="155">
        <f t="shared" ref="O179:O182" si="170">M179+N179</f>
        <v>0</v>
      </c>
      <c r="P179" s="311"/>
      <c r="R179" s="405"/>
    </row>
    <row r="180" spans="1:18" ht="72" hidden="1" x14ac:dyDescent="0.25">
      <c r="A180" s="30">
        <v>3292</v>
      </c>
      <c r="B180" s="41" t="s">
        <v>174</v>
      </c>
      <c r="C180" s="190">
        <f t="shared" si="164"/>
        <v>0</v>
      </c>
      <c r="D180" s="265">
        <v>0</v>
      </c>
      <c r="E180" s="43"/>
      <c r="F180" s="88">
        <f t="shared" si="167"/>
        <v>0</v>
      </c>
      <c r="G180" s="230"/>
      <c r="H180" s="43"/>
      <c r="I180" s="155">
        <f t="shared" si="168"/>
        <v>0</v>
      </c>
      <c r="J180" s="265"/>
      <c r="K180" s="43"/>
      <c r="L180" s="88">
        <f t="shared" si="169"/>
        <v>0</v>
      </c>
      <c r="M180" s="230"/>
      <c r="N180" s="43"/>
      <c r="O180" s="155">
        <f t="shared" si="170"/>
        <v>0</v>
      </c>
      <c r="P180" s="311"/>
      <c r="R180" s="405"/>
    </row>
    <row r="181" spans="1:18" ht="72" hidden="1" x14ac:dyDescent="0.25">
      <c r="A181" s="30">
        <v>3293</v>
      </c>
      <c r="B181" s="41" t="s">
        <v>175</v>
      </c>
      <c r="C181" s="190">
        <f t="shared" si="164"/>
        <v>0</v>
      </c>
      <c r="D181" s="265">
        <v>0</v>
      </c>
      <c r="E181" s="43"/>
      <c r="F181" s="88">
        <f t="shared" si="167"/>
        <v>0</v>
      </c>
      <c r="G181" s="230"/>
      <c r="H181" s="43"/>
      <c r="I181" s="155">
        <f t="shared" si="168"/>
        <v>0</v>
      </c>
      <c r="J181" s="265"/>
      <c r="K181" s="43"/>
      <c r="L181" s="88">
        <f t="shared" si="169"/>
        <v>0</v>
      </c>
      <c r="M181" s="230"/>
      <c r="N181" s="43"/>
      <c r="O181" s="155">
        <f t="shared" si="170"/>
        <v>0</v>
      </c>
      <c r="P181" s="311"/>
      <c r="R181" s="405"/>
    </row>
    <row r="182" spans="1:18" ht="60" hidden="1" x14ac:dyDescent="0.25">
      <c r="A182" s="79">
        <v>3294</v>
      </c>
      <c r="B182" s="41" t="s">
        <v>176</v>
      </c>
      <c r="C182" s="201">
        <f t="shared" si="164"/>
        <v>0</v>
      </c>
      <c r="D182" s="266">
        <v>0</v>
      </c>
      <c r="E182" s="80"/>
      <c r="F182" s="178">
        <f t="shared" si="167"/>
        <v>0</v>
      </c>
      <c r="G182" s="235"/>
      <c r="H182" s="80"/>
      <c r="I182" s="160">
        <f t="shared" si="168"/>
        <v>0</v>
      </c>
      <c r="J182" s="266"/>
      <c r="K182" s="80"/>
      <c r="L182" s="178">
        <f t="shared" si="169"/>
        <v>0</v>
      </c>
      <c r="M182" s="235"/>
      <c r="N182" s="80"/>
      <c r="O182" s="160">
        <f t="shared" si="170"/>
        <v>0</v>
      </c>
      <c r="P182" s="320"/>
      <c r="R182" s="405"/>
    </row>
    <row r="183" spans="1:18" ht="48" hidden="1" x14ac:dyDescent="0.25">
      <c r="A183" s="49">
        <v>3300</v>
      </c>
      <c r="B183" s="78" t="s">
        <v>177</v>
      </c>
      <c r="C183" s="202">
        <f t="shared" si="164"/>
        <v>0</v>
      </c>
      <c r="D183" s="135">
        <f>SUM(D184:D185)</f>
        <v>0</v>
      </c>
      <c r="E183" s="81">
        <f t="shared" ref="E183" si="171">SUM(E184:E185)</f>
        <v>0</v>
      </c>
      <c r="F183" s="171">
        <f>SUM(F184:F185)</f>
        <v>0</v>
      </c>
      <c r="G183" s="236">
        <f t="shared" ref="G183:O183" si="172">SUM(G184:G185)</f>
        <v>0</v>
      </c>
      <c r="H183" s="81">
        <f t="shared" si="172"/>
        <v>0</v>
      </c>
      <c r="I183" s="121">
        <f t="shared" si="172"/>
        <v>0</v>
      </c>
      <c r="J183" s="135">
        <f t="shared" si="172"/>
        <v>0</v>
      </c>
      <c r="K183" s="81">
        <f t="shared" si="172"/>
        <v>0</v>
      </c>
      <c r="L183" s="171">
        <f t="shared" si="172"/>
        <v>0</v>
      </c>
      <c r="M183" s="236">
        <f t="shared" si="172"/>
        <v>0</v>
      </c>
      <c r="N183" s="81">
        <f t="shared" si="172"/>
        <v>0</v>
      </c>
      <c r="O183" s="121">
        <f t="shared" si="172"/>
        <v>0</v>
      </c>
      <c r="P183" s="308"/>
      <c r="R183" s="405"/>
    </row>
    <row r="184" spans="1:18" ht="48" hidden="1" x14ac:dyDescent="0.25">
      <c r="A184" s="54">
        <v>3310</v>
      </c>
      <c r="B184" s="55" t="s">
        <v>178</v>
      </c>
      <c r="C184" s="195">
        <f t="shared" si="164"/>
        <v>0</v>
      </c>
      <c r="D184" s="262">
        <v>0</v>
      </c>
      <c r="E184" s="74"/>
      <c r="F184" s="173">
        <f t="shared" ref="F184:F185" si="173">D184+E184</f>
        <v>0</v>
      </c>
      <c r="G184" s="232"/>
      <c r="H184" s="74"/>
      <c r="I184" s="156">
        <f t="shared" ref="I184:I185" si="174">G184+H184</f>
        <v>0</v>
      </c>
      <c r="J184" s="262"/>
      <c r="K184" s="74"/>
      <c r="L184" s="173">
        <f t="shared" ref="L184:L185" si="175">J184+K184</f>
        <v>0</v>
      </c>
      <c r="M184" s="232"/>
      <c r="N184" s="74"/>
      <c r="O184" s="156">
        <f t="shared" ref="O184:O185" si="176">M184+N184</f>
        <v>0</v>
      </c>
      <c r="P184" s="313"/>
      <c r="R184" s="405"/>
    </row>
    <row r="185" spans="1:18" ht="60" hidden="1" x14ac:dyDescent="0.25">
      <c r="A185" s="27">
        <v>3320</v>
      </c>
      <c r="B185" s="38" t="s">
        <v>179</v>
      </c>
      <c r="C185" s="189">
        <f t="shared" si="164"/>
        <v>0</v>
      </c>
      <c r="D185" s="264">
        <v>0</v>
      </c>
      <c r="E185" s="40"/>
      <c r="F185" s="89">
        <f t="shared" si="173"/>
        <v>0</v>
      </c>
      <c r="G185" s="220"/>
      <c r="H185" s="40"/>
      <c r="I185" s="154">
        <f t="shared" si="174"/>
        <v>0</v>
      </c>
      <c r="J185" s="264"/>
      <c r="K185" s="40"/>
      <c r="L185" s="89">
        <f t="shared" si="175"/>
        <v>0</v>
      </c>
      <c r="M185" s="220"/>
      <c r="N185" s="40"/>
      <c r="O185" s="154">
        <f t="shared" si="176"/>
        <v>0</v>
      </c>
      <c r="P185" s="310"/>
      <c r="R185" s="405"/>
    </row>
    <row r="186" spans="1:18" hidden="1" x14ac:dyDescent="0.25">
      <c r="A186" s="83">
        <v>4000</v>
      </c>
      <c r="B186" s="67" t="s">
        <v>180</v>
      </c>
      <c r="C186" s="200">
        <f t="shared" si="164"/>
        <v>0</v>
      </c>
      <c r="D186" s="134">
        <f>SUM(D187,D190)</f>
        <v>0</v>
      </c>
      <c r="E186" s="68">
        <f t="shared" ref="E186" si="177">SUM(E187,E190)</f>
        <v>0</v>
      </c>
      <c r="F186" s="170">
        <f>SUM(F187,F190)</f>
        <v>0</v>
      </c>
      <c r="G186" s="227">
        <f t="shared" ref="G186:N186" si="178">SUM(G187,G190)</f>
        <v>0</v>
      </c>
      <c r="H186" s="68">
        <f t="shared" si="178"/>
        <v>0</v>
      </c>
      <c r="I186" s="122">
        <f t="shared" si="178"/>
        <v>0</v>
      </c>
      <c r="J186" s="134">
        <f t="shared" si="178"/>
        <v>0</v>
      </c>
      <c r="K186" s="68">
        <f t="shared" si="178"/>
        <v>0</v>
      </c>
      <c r="L186" s="170">
        <f t="shared" si="178"/>
        <v>0</v>
      </c>
      <c r="M186" s="227">
        <f t="shared" si="178"/>
        <v>0</v>
      </c>
      <c r="N186" s="68">
        <f t="shared" si="178"/>
        <v>0</v>
      </c>
      <c r="O186" s="122">
        <f>SUM(O187,O190)</f>
        <v>0</v>
      </c>
      <c r="P186" s="307"/>
      <c r="R186" s="405"/>
    </row>
    <row r="187" spans="1:18" ht="24" hidden="1" x14ac:dyDescent="0.25">
      <c r="A187" s="84">
        <v>4200</v>
      </c>
      <c r="B187" s="69" t="s">
        <v>181</v>
      </c>
      <c r="C187" s="188">
        <f t="shared" si="164"/>
        <v>0</v>
      </c>
      <c r="D187" s="127">
        <f>SUM(D188,D189)</f>
        <v>0</v>
      </c>
      <c r="E187" s="36">
        <f t="shared" ref="E187" si="179">SUM(E188,E189)</f>
        <v>0</v>
      </c>
      <c r="F187" s="174">
        <f>SUM(F188,F189)</f>
        <v>0</v>
      </c>
      <c r="G187" s="228">
        <f t="shared" ref="G187:N187" si="180">SUM(G188,G189)</f>
        <v>0</v>
      </c>
      <c r="H187" s="36">
        <f t="shared" si="180"/>
        <v>0</v>
      </c>
      <c r="I187" s="120">
        <f t="shared" si="180"/>
        <v>0</v>
      </c>
      <c r="J187" s="127">
        <f t="shared" si="180"/>
        <v>0</v>
      </c>
      <c r="K187" s="36">
        <f t="shared" si="180"/>
        <v>0</v>
      </c>
      <c r="L187" s="174">
        <f t="shared" si="180"/>
        <v>0</v>
      </c>
      <c r="M187" s="228">
        <f t="shared" si="180"/>
        <v>0</v>
      </c>
      <c r="N187" s="36">
        <f t="shared" si="180"/>
        <v>0</v>
      </c>
      <c r="O187" s="120">
        <f>SUM(O188,O189)</f>
        <v>0</v>
      </c>
      <c r="P187" s="314"/>
      <c r="R187" s="405"/>
    </row>
    <row r="188" spans="1:18" ht="36" hidden="1" x14ac:dyDescent="0.25">
      <c r="A188" s="345">
        <v>4240</v>
      </c>
      <c r="B188" s="38" t="s">
        <v>182</v>
      </c>
      <c r="C188" s="189">
        <f t="shared" si="164"/>
        <v>0</v>
      </c>
      <c r="D188" s="264">
        <v>0</v>
      </c>
      <c r="E188" s="40"/>
      <c r="F188" s="89">
        <f t="shared" ref="F188:F189" si="181">D188+E188</f>
        <v>0</v>
      </c>
      <c r="G188" s="220"/>
      <c r="H188" s="40"/>
      <c r="I188" s="154">
        <f t="shared" ref="I188:I189" si="182">G188+H188</f>
        <v>0</v>
      </c>
      <c r="J188" s="264"/>
      <c r="K188" s="40"/>
      <c r="L188" s="89">
        <f t="shared" ref="L188:L189" si="183">J188+K188</f>
        <v>0</v>
      </c>
      <c r="M188" s="220"/>
      <c r="N188" s="40"/>
      <c r="O188" s="154">
        <f t="shared" ref="O188:O189" si="184">M188+N188</f>
        <v>0</v>
      </c>
      <c r="P188" s="310"/>
      <c r="R188" s="405"/>
    </row>
    <row r="189" spans="1:18" ht="24" hidden="1" x14ac:dyDescent="0.25">
      <c r="A189" s="72">
        <v>4250</v>
      </c>
      <c r="B189" s="41" t="s">
        <v>183</v>
      </c>
      <c r="C189" s="190">
        <f t="shared" si="164"/>
        <v>0</v>
      </c>
      <c r="D189" s="265">
        <v>0</v>
      </c>
      <c r="E189" s="43"/>
      <c r="F189" s="88">
        <f t="shared" si="181"/>
        <v>0</v>
      </c>
      <c r="G189" s="230"/>
      <c r="H189" s="43"/>
      <c r="I189" s="155">
        <f t="shared" si="182"/>
        <v>0</v>
      </c>
      <c r="J189" s="265"/>
      <c r="K189" s="43"/>
      <c r="L189" s="88">
        <f t="shared" si="183"/>
        <v>0</v>
      </c>
      <c r="M189" s="230"/>
      <c r="N189" s="43"/>
      <c r="O189" s="155">
        <f t="shared" si="184"/>
        <v>0</v>
      </c>
      <c r="P189" s="311"/>
      <c r="R189" s="405"/>
    </row>
    <row r="190" spans="1:18" hidden="1" x14ac:dyDescent="0.25">
      <c r="A190" s="34">
        <v>4300</v>
      </c>
      <c r="B190" s="69" t="s">
        <v>184</v>
      </c>
      <c r="C190" s="188">
        <f t="shared" si="164"/>
        <v>0</v>
      </c>
      <c r="D190" s="127">
        <f>SUM(D191)</f>
        <v>0</v>
      </c>
      <c r="E190" s="36">
        <f t="shared" ref="E190" si="185">SUM(E191)</f>
        <v>0</v>
      </c>
      <c r="F190" s="174">
        <f>SUM(F191)</f>
        <v>0</v>
      </c>
      <c r="G190" s="228">
        <f t="shared" ref="G190:N190" si="186">SUM(G191)</f>
        <v>0</v>
      </c>
      <c r="H190" s="36">
        <f t="shared" si="186"/>
        <v>0</v>
      </c>
      <c r="I190" s="120">
        <f t="shared" si="186"/>
        <v>0</v>
      </c>
      <c r="J190" s="127">
        <f t="shared" si="186"/>
        <v>0</v>
      </c>
      <c r="K190" s="36">
        <f t="shared" si="186"/>
        <v>0</v>
      </c>
      <c r="L190" s="174">
        <f t="shared" si="186"/>
        <v>0</v>
      </c>
      <c r="M190" s="228">
        <f t="shared" si="186"/>
        <v>0</v>
      </c>
      <c r="N190" s="36">
        <f t="shared" si="186"/>
        <v>0</v>
      </c>
      <c r="O190" s="120">
        <f>SUM(O191)</f>
        <v>0</v>
      </c>
      <c r="P190" s="314"/>
      <c r="R190" s="405"/>
    </row>
    <row r="191" spans="1:18" ht="24" hidden="1" x14ac:dyDescent="0.25">
      <c r="A191" s="345">
        <v>4310</v>
      </c>
      <c r="B191" s="38" t="s">
        <v>185</v>
      </c>
      <c r="C191" s="189">
        <f t="shared" si="164"/>
        <v>0</v>
      </c>
      <c r="D191" s="128">
        <f>SUM(D192:D192)</f>
        <v>0</v>
      </c>
      <c r="E191" s="75">
        <f t="shared" ref="E191" si="187">SUM(E192:E192)</f>
        <v>0</v>
      </c>
      <c r="F191" s="175">
        <f>SUM(F192:F192)</f>
        <v>0</v>
      </c>
      <c r="G191" s="233">
        <f t="shared" ref="G191:N191" si="188">SUM(G192:G192)</f>
        <v>0</v>
      </c>
      <c r="H191" s="75">
        <f t="shared" si="188"/>
        <v>0</v>
      </c>
      <c r="I191" s="86">
        <f t="shared" si="188"/>
        <v>0</v>
      </c>
      <c r="J191" s="128">
        <f t="shared" si="188"/>
        <v>0</v>
      </c>
      <c r="K191" s="75">
        <f t="shared" si="188"/>
        <v>0</v>
      </c>
      <c r="L191" s="175">
        <f t="shared" si="188"/>
        <v>0</v>
      </c>
      <c r="M191" s="233">
        <f t="shared" si="188"/>
        <v>0</v>
      </c>
      <c r="N191" s="75">
        <f t="shared" si="188"/>
        <v>0</v>
      </c>
      <c r="O191" s="86">
        <f>SUM(O192:O192)</f>
        <v>0</v>
      </c>
      <c r="P191" s="315"/>
      <c r="R191" s="405"/>
    </row>
    <row r="192" spans="1:18" ht="36" hidden="1" x14ac:dyDescent="0.25">
      <c r="A192" s="30">
        <v>4311</v>
      </c>
      <c r="B192" s="41" t="s">
        <v>186</v>
      </c>
      <c r="C192" s="190">
        <f t="shared" si="164"/>
        <v>0</v>
      </c>
      <c r="D192" s="265">
        <v>0</v>
      </c>
      <c r="E192" s="43"/>
      <c r="F192" s="88">
        <f>D192+E192</f>
        <v>0</v>
      </c>
      <c r="G192" s="230"/>
      <c r="H192" s="43"/>
      <c r="I192" s="155">
        <f>G192+H192</f>
        <v>0</v>
      </c>
      <c r="J192" s="265"/>
      <c r="K192" s="43"/>
      <c r="L192" s="88">
        <f>J192+K192</f>
        <v>0</v>
      </c>
      <c r="M192" s="230"/>
      <c r="N192" s="43"/>
      <c r="O192" s="155">
        <f>M192+N192</f>
        <v>0</v>
      </c>
      <c r="P192" s="311"/>
      <c r="R192" s="405"/>
    </row>
    <row r="193" spans="1:18" s="19" customFormat="1" ht="24" x14ac:dyDescent="0.25">
      <c r="A193" s="85"/>
      <c r="B193" s="17" t="s">
        <v>187</v>
      </c>
      <c r="C193" s="199">
        <f t="shared" si="164"/>
        <v>181683</v>
      </c>
      <c r="D193" s="133">
        <f>SUM(D194,D229,D268)</f>
        <v>181683</v>
      </c>
      <c r="E193" s="278">
        <f t="shared" ref="E193" si="189">SUM(E194,E229,E268)</f>
        <v>0</v>
      </c>
      <c r="F193" s="306">
        <f>SUM(F194,F229,F268)</f>
        <v>181683</v>
      </c>
      <c r="G193" s="226">
        <f t="shared" ref="G193:N193" si="190">SUM(G194,G229,G268)</f>
        <v>0</v>
      </c>
      <c r="H193" s="278">
        <f t="shared" si="190"/>
        <v>0</v>
      </c>
      <c r="I193" s="306">
        <f t="shared" si="190"/>
        <v>0</v>
      </c>
      <c r="J193" s="133">
        <f t="shared" si="190"/>
        <v>0</v>
      </c>
      <c r="K193" s="66">
        <f t="shared" si="190"/>
        <v>0</v>
      </c>
      <c r="L193" s="169">
        <f t="shared" si="190"/>
        <v>0</v>
      </c>
      <c r="M193" s="226">
        <f t="shared" si="190"/>
        <v>0</v>
      </c>
      <c r="N193" s="66">
        <f t="shared" si="190"/>
        <v>0</v>
      </c>
      <c r="O193" s="161">
        <f>SUM(O194,O229,O268)</f>
        <v>0</v>
      </c>
      <c r="P193" s="321"/>
      <c r="Q193" s="182"/>
      <c r="R193" s="405"/>
    </row>
    <row r="194" spans="1:18" x14ac:dyDescent="0.25">
      <c r="A194" s="67">
        <v>5000</v>
      </c>
      <c r="B194" s="67" t="s">
        <v>188</v>
      </c>
      <c r="C194" s="200">
        <f t="shared" si="164"/>
        <v>181683</v>
      </c>
      <c r="D194" s="134">
        <f>D195+D203</f>
        <v>181683</v>
      </c>
      <c r="E194" s="122">
        <f t="shared" ref="E194" si="191">E195+E203</f>
        <v>0</v>
      </c>
      <c r="F194" s="307">
        <f>F195+F203</f>
        <v>181683</v>
      </c>
      <c r="G194" s="227">
        <f t="shared" ref="G194:N194" si="192">G195+G203</f>
        <v>0</v>
      </c>
      <c r="H194" s="122">
        <f t="shared" si="192"/>
        <v>0</v>
      </c>
      <c r="I194" s="307">
        <f t="shared" si="192"/>
        <v>0</v>
      </c>
      <c r="J194" s="134">
        <f t="shared" si="192"/>
        <v>0</v>
      </c>
      <c r="K194" s="68">
        <f t="shared" si="192"/>
        <v>0</v>
      </c>
      <c r="L194" s="170">
        <f t="shared" si="192"/>
        <v>0</v>
      </c>
      <c r="M194" s="227">
        <f t="shared" si="192"/>
        <v>0</v>
      </c>
      <c r="N194" s="68">
        <f t="shared" si="192"/>
        <v>0</v>
      </c>
      <c r="O194" s="122">
        <f>O195+O203</f>
        <v>0</v>
      </c>
      <c r="P194" s="307"/>
      <c r="Q194" s="331"/>
      <c r="R194" s="405"/>
    </row>
    <row r="195" spans="1:18" x14ac:dyDescent="0.25">
      <c r="A195" s="34">
        <v>5100</v>
      </c>
      <c r="B195" s="69" t="s">
        <v>189</v>
      </c>
      <c r="C195" s="188">
        <f t="shared" si="164"/>
        <v>12005</v>
      </c>
      <c r="D195" s="127">
        <f>D196+D197+D200+D201+D202</f>
        <v>12005</v>
      </c>
      <c r="E195" s="120">
        <f t="shared" ref="E195" si="193">E196+E197+E200+E201+E202</f>
        <v>0</v>
      </c>
      <c r="F195" s="314">
        <f>F196+F197+F200+F201+F202</f>
        <v>12005</v>
      </c>
      <c r="G195" s="228">
        <f t="shared" ref="G195:N195" si="194">G196+G197+G200+G201+G202</f>
        <v>0</v>
      </c>
      <c r="H195" s="120">
        <f t="shared" si="194"/>
        <v>0</v>
      </c>
      <c r="I195" s="314">
        <f t="shared" si="194"/>
        <v>0</v>
      </c>
      <c r="J195" s="127">
        <f t="shared" si="194"/>
        <v>0</v>
      </c>
      <c r="K195" s="36">
        <f t="shared" si="194"/>
        <v>0</v>
      </c>
      <c r="L195" s="174">
        <f t="shared" si="194"/>
        <v>0</v>
      </c>
      <c r="M195" s="228">
        <f t="shared" si="194"/>
        <v>0</v>
      </c>
      <c r="N195" s="36">
        <f t="shared" si="194"/>
        <v>0</v>
      </c>
      <c r="O195" s="120">
        <f>O196+O197+O200+O201+O202</f>
        <v>0</v>
      </c>
      <c r="P195" s="314"/>
      <c r="Q195" s="331"/>
      <c r="R195" s="405"/>
    </row>
    <row r="196" spans="1:18" x14ac:dyDescent="0.25">
      <c r="A196" s="345">
        <v>5110</v>
      </c>
      <c r="B196" s="38" t="s">
        <v>190</v>
      </c>
      <c r="C196" s="189">
        <f t="shared" si="164"/>
        <v>12005</v>
      </c>
      <c r="D196" s="264">
        <v>12005</v>
      </c>
      <c r="E196" s="154"/>
      <c r="F196" s="310">
        <f>D196+E196</f>
        <v>12005</v>
      </c>
      <c r="G196" s="220"/>
      <c r="H196" s="154"/>
      <c r="I196" s="310">
        <f>G196+H196</f>
        <v>0</v>
      </c>
      <c r="J196" s="264"/>
      <c r="K196" s="40"/>
      <c r="L196" s="89">
        <f>J196+K196</f>
        <v>0</v>
      </c>
      <c r="M196" s="220"/>
      <c r="N196" s="40"/>
      <c r="O196" s="154">
        <f>M196+N196</f>
        <v>0</v>
      </c>
      <c r="P196" s="310"/>
      <c r="Q196" s="331"/>
      <c r="R196" s="405"/>
    </row>
    <row r="197" spans="1:18" ht="24" hidden="1" x14ac:dyDescent="0.25">
      <c r="A197" s="72">
        <v>5120</v>
      </c>
      <c r="B197" s="41" t="s">
        <v>191</v>
      </c>
      <c r="C197" s="190">
        <f t="shared" si="164"/>
        <v>0</v>
      </c>
      <c r="D197" s="129">
        <f>D198+D199</f>
        <v>0</v>
      </c>
      <c r="E197" s="73">
        <f t="shared" ref="E197" si="195">E198+E199</f>
        <v>0</v>
      </c>
      <c r="F197" s="93">
        <f>F198+F199</f>
        <v>0</v>
      </c>
      <c r="G197" s="231">
        <f t="shared" ref="G197:O197" si="196">G198+G199</f>
        <v>0</v>
      </c>
      <c r="H197" s="73">
        <f t="shared" si="196"/>
        <v>0</v>
      </c>
      <c r="I197" s="87">
        <f t="shared" si="196"/>
        <v>0</v>
      </c>
      <c r="J197" s="129">
        <f t="shared" si="196"/>
        <v>0</v>
      </c>
      <c r="K197" s="73">
        <f t="shared" si="196"/>
        <v>0</v>
      </c>
      <c r="L197" s="93">
        <f t="shared" si="196"/>
        <v>0</v>
      </c>
      <c r="M197" s="231">
        <f t="shared" si="196"/>
        <v>0</v>
      </c>
      <c r="N197" s="73">
        <f t="shared" si="196"/>
        <v>0</v>
      </c>
      <c r="O197" s="87">
        <f t="shared" si="196"/>
        <v>0</v>
      </c>
      <c r="P197" s="312"/>
      <c r="R197" s="405"/>
    </row>
    <row r="198" spans="1:18" hidden="1" x14ac:dyDescent="0.25">
      <c r="A198" s="30">
        <v>5121</v>
      </c>
      <c r="B198" s="41" t="s">
        <v>192</v>
      </c>
      <c r="C198" s="190">
        <f t="shared" si="164"/>
        <v>0</v>
      </c>
      <c r="D198" s="265">
        <v>0</v>
      </c>
      <c r="E198" s="43"/>
      <c r="F198" s="88">
        <f t="shared" ref="F198:F202" si="197">D198+E198</f>
        <v>0</v>
      </c>
      <c r="G198" s="230"/>
      <c r="H198" s="43"/>
      <c r="I198" s="155">
        <f t="shared" ref="I198:I202" si="198">G198+H198</f>
        <v>0</v>
      </c>
      <c r="J198" s="265"/>
      <c r="K198" s="43"/>
      <c r="L198" s="88">
        <f t="shared" ref="L198:L202" si="199">J198+K198</f>
        <v>0</v>
      </c>
      <c r="M198" s="230"/>
      <c r="N198" s="43"/>
      <c r="O198" s="155">
        <f t="shared" ref="O198:O202" si="200">M198+N198</f>
        <v>0</v>
      </c>
      <c r="P198" s="311"/>
      <c r="R198" s="405"/>
    </row>
    <row r="199" spans="1:18" ht="24" hidden="1" x14ac:dyDescent="0.25">
      <c r="A199" s="30">
        <v>5129</v>
      </c>
      <c r="B199" s="41" t="s">
        <v>193</v>
      </c>
      <c r="C199" s="190">
        <f t="shared" si="164"/>
        <v>0</v>
      </c>
      <c r="D199" s="265">
        <v>0</v>
      </c>
      <c r="E199" s="43"/>
      <c r="F199" s="88">
        <f t="shared" si="197"/>
        <v>0</v>
      </c>
      <c r="G199" s="230"/>
      <c r="H199" s="43"/>
      <c r="I199" s="155">
        <f t="shared" si="198"/>
        <v>0</v>
      </c>
      <c r="J199" s="265"/>
      <c r="K199" s="43"/>
      <c r="L199" s="88">
        <f t="shared" si="199"/>
        <v>0</v>
      </c>
      <c r="M199" s="230"/>
      <c r="N199" s="43"/>
      <c r="O199" s="155">
        <f t="shared" si="200"/>
        <v>0</v>
      </c>
      <c r="P199" s="311"/>
      <c r="R199" s="405"/>
    </row>
    <row r="200" spans="1:18" hidden="1" x14ac:dyDescent="0.25">
      <c r="A200" s="72">
        <v>5130</v>
      </c>
      <c r="B200" s="41" t="s">
        <v>194</v>
      </c>
      <c r="C200" s="190">
        <f t="shared" si="164"/>
        <v>0</v>
      </c>
      <c r="D200" s="265">
        <v>0</v>
      </c>
      <c r="E200" s="43"/>
      <c r="F200" s="88">
        <f t="shared" si="197"/>
        <v>0</v>
      </c>
      <c r="G200" s="230"/>
      <c r="H200" s="43"/>
      <c r="I200" s="155">
        <f t="shared" si="198"/>
        <v>0</v>
      </c>
      <c r="J200" s="265"/>
      <c r="K200" s="43"/>
      <c r="L200" s="88">
        <f t="shared" si="199"/>
        <v>0</v>
      </c>
      <c r="M200" s="230"/>
      <c r="N200" s="43"/>
      <c r="O200" s="155">
        <f t="shared" si="200"/>
        <v>0</v>
      </c>
      <c r="P200" s="311"/>
      <c r="R200" s="405"/>
    </row>
    <row r="201" spans="1:18" hidden="1" x14ac:dyDescent="0.25">
      <c r="A201" s="72">
        <v>5140</v>
      </c>
      <c r="B201" s="41" t="s">
        <v>195</v>
      </c>
      <c r="C201" s="190">
        <f t="shared" si="164"/>
        <v>0</v>
      </c>
      <c r="D201" s="265">
        <v>0</v>
      </c>
      <c r="E201" s="43"/>
      <c r="F201" s="88">
        <f t="shared" si="197"/>
        <v>0</v>
      </c>
      <c r="G201" s="230"/>
      <c r="H201" s="43"/>
      <c r="I201" s="155">
        <f t="shared" si="198"/>
        <v>0</v>
      </c>
      <c r="J201" s="265"/>
      <c r="K201" s="43"/>
      <c r="L201" s="88">
        <f t="shared" si="199"/>
        <v>0</v>
      </c>
      <c r="M201" s="230"/>
      <c r="N201" s="43"/>
      <c r="O201" s="155">
        <f t="shared" si="200"/>
        <v>0</v>
      </c>
      <c r="P201" s="311"/>
      <c r="R201" s="405"/>
    </row>
    <row r="202" spans="1:18" ht="24" hidden="1" x14ac:dyDescent="0.25">
      <c r="A202" s="72">
        <v>5170</v>
      </c>
      <c r="B202" s="41" t="s">
        <v>196</v>
      </c>
      <c r="C202" s="190">
        <f t="shared" si="164"/>
        <v>0</v>
      </c>
      <c r="D202" s="265">
        <v>0</v>
      </c>
      <c r="E202" s="43"/>
      <c r="F202" s="88">
        <f t="shared" si="197"/>
        <v>0</v>
      </c>
      <c r="G202" s="230"/>
      <c r="H202" s="43"/>
      <c r="I202" s="155">
        <f t="shared" si="198"/>
        <v>0</v>
      </c>
      <c r="J202" s="265"/>
      <c r="K202" s="43"/>
      <c r="L202" s="88">
        <f t="shared" si="199"/>
        <v>0</v>
      </c>
      <c r="M202" s="230"/>
      <c r="N202" s="43"/>
      <c r="O202" s="155">
        <f t="shared" si="200"/>
        <v>0</v>
      </c>
      <c r="P202" s="311"/>
      <c r="R202" s="405"/>
    </row>
    <row r="203" spans="1:18" x14ac:dyDescent="0.25">
      <c r="A203" s="34">
        <v>5200</v>
      </c>
      <c r="B203" s="69" t="s">
        <v>197</v>
      </c>
      <c r="C203" s="188">
        <f t="shared" si="164"/>
        <v>169678</v>
      </c>
      <c r="D203" s="127">
        <f>D204+D214+D215+D224+D225+D226+D228</f>
        <v>169678</v>
      </c>
      <c r="E203" s="120">
        <f t="shared" ref="E203" si="201">E204+E214+E215+E224+E225+E226+E228</f>
        <v>0</v>
      </c>
      <c r="F203" s="314">
        <f>F204+F214+F215+F224+F225+F226+F228</f>
        <v>169678</v>
      </c>
      <c r="G203" s="228">
        <f t="shared" ref="G203:O203" si="202">G204+G214+G215+G224+G225+G226+G228</f>
        <v>0</v>
      </c>
      <c r="H203" s="120">
        <f t="shared" si="202"/>
        <v>0</v>
      </c>
      <c r="I203" s="314">
        <f t="shared" si="202"/>
        <v>0</v>
      </c>
      <c r="J203" s="127">
        <f t="shared" si="202"/>
        <v>0</v>
      </c>
      <c r="K203" s="36">
        <f t="shared" si="202"/>
        <v>0</v>
      </c>
      <c r="L203" s="174">
        <f t="shared" si="202"/>
        <v>0</v>
      </c>
      <c r="M203" s="228">
        <f t="shared" si="202"/>
        <v>0</v>
      </c>
      <c r="N203" s="36">
        <f t="shared" si="202"/>
        <v>0</v>
      </c>
      <c r="O203" s="120">
        <f t="shared" si="202"/>
        <v>0</v>
      </c>
      <c r="P203" s="314"/>
      <c r="Q203" s="331"/>
      <c r="R203" s="405"/>
    </row>
    <row r="204" spans="1:18" hidden="1" x14ac:dyDescent="0.25">
      <c r="A204" s="70">
        <v>5210</v>
      </c>
      <c r="B204" s="55" t="s">
        <v>198</v>
      </c>
      <c r="C204" s="195">
        <f t="shared" si="164"/>
        <v>0</v>
      </c>
      <c r="D204" s="82">
        <f>SUM(D205:D213)</f>
        <v>0</v>
      </c>
      <c r="E204" s="71">
        <f>SUM(E205:E213)</f>
        <v>0</v>
      </c>
      <c r="F204" s="172">
        <f t="shared" ref="F204:N204" si="203">SUM(F205:F213)</f>
        <v>0</v>
      </c>
      <c r="G204" s="229">
        <f t="shared" si="203"/>
        <v>0</v>
      </c>
      <c r="H204" s="71">
        <f t="shared" si="203"/>
        <v>0</v>
      </c>
      <c r="I204" s="153">
        <f t="shared" si="203"/>
        <v>0</v>
      </c>
      <c r="J204" s="82">
        <f t="shared" si="203"/>
        <v>0</v>
      </c>
      <c r="K204" s="71">
        <f t="shared" si="203"/>
        <v>0</v>
      </c>
      <c r="L204" s="172">
        <f t="shared" si="203"/>
        <v>0</v>
      </c>
      <c r="M204" s="229">
        <f t="shared" si="203"/>
        <v>0</v>
      </c>
      <c r="N204" s="71">
        <f t="shared" si="203"/>
        <v>0</v>
      </c>
      <c r="O204" s="153">
        <f>SUM(O205:O213)</f>
        <v>0</v>
      </c>
      <c r="P204" s="309"/>
      <c r="R204" s="405"/>
    </row>
    <row r="205" spans="1:18" hidden="1" x14ac:dyDescent="0.25">
      <c r="A205" s="27">
        <v>5211</v>
      </c>
      <c r="B205" s="38" t="s">
        <v>199</v>
      </c>
      <c r="C205" s="189">
        <f t="shared" si="164"/>
        <v>0</v>
      </c>
      <c r="D205" s="264">
        <v>0</v>
      </c>
      <c r="E205" s="40"/>
      <c r="F205" s="89">
        <f t="shared" ref="F205:F214" si="204">D205+E205</f>
        <v>0</v>
      </c>
      <c r="G205" s="220"/>
      <c r="H205" s="40"/>
      <c r="I205" s="154">
        <f t="shared" ref="I205:I214" si="205">G205+H205</f>
        <v>0</v>
      </c>
      <c r="J205" s="264"/>
      <c r="K205" s="40"/>
      <c r="L205" s="89">
        <f t="shared" ref="L205:L214" si="206">J205+K205</f>
        <v>0</v>
      </c>
      <c r="M205" s="220"/>
      <c r="N205" s="40"/>
      <c r="O205" s="154">
        <f t="shared" ref="O205:O214" si="207">M205+N205</f>
        <v>0</v>
      </c>
      <c r="P205" s="310"/>
      <c r="R205" s="405"/>
    </row>
    <row r="206" spans="1:18" hidden="1" x14ac:dyDescent="0.25">
      <c r="A206" s="30">
        <v>5212</v>
      </c>
      <c r="B206" s="41" t="s">
        <v>200</v>
      </c>
      <c r="C206" s="190">
        <f t="shared" si="164"/>
        <v>0</v>
      </c>
      <c r="D206" s="265">
        <v>0</v>
      </c>
      <c r="E206" s="43"/>
      <c r="F206" s="88">
        <f t="shared" si="204"/>
        <v>0</v>
      </c>
      <c r="G206" s="230"/>
      <c r="H206" s="43"/>
      <c r="I206" s="155">
        <f t="shared" si="205"/>
        <v>0</v>
      </c>
      <c r="J206" s="265"/>
      <c r="K206" s="43"/>
      <c r="L206" s="88">
        <f t="shared" si="206"/>
        <v>0</v>
      </c>
      <c r="M206" s="230"/>
      <c r="N206" s="43"/>
      <c r="O206" s="155">
        <f t="shared" si="207"/>
        <v>0</v>
      </c>
      <c r="P206" s="311"/>
      <c r="R206" s="405"/>
    </row>
    <row r="207" spans="1:18" hidden="1" x14ac:dyDescent="0.25">
      <c r="A207" s="30">
        <v>5213</v>
      </c>
      <c r="B207" s="41" t="s">
        <v>201</v>
      </c>
      <c r="C207" s="190">
        <f t="shared" si="164"/>
        <v>0</v>
      </c>
      <c r="D207" s="265">
        <v>0</v>
      </c>
      <c r="E207" s="43"/>
      <c r="F207" s="88">
        <f t="shared" si="204"/>
        <v>0</v>
      </c>
      <c r="G207" s="230"/>
      <c r="H207" s="43"/>
      <c r="I207" s="155">
        <f t="shared" si="205"/>
        <v>0</v>
      </c>
      <c r="J207" s="265"/>
      <c r="K207" s="43"/>
      <c r="L207" s="88">
        <f t="shared" si="206"/>
        <v>0</v>
      </c>
      <c r="M207" s="230"/>
      <c r="N207" s="43"/>
      <c r="O207" s="155">
        <f t="shared" si="207"/>
        <v>0</v>
      </c>
      <c r="P207" s="311"/>
      <c r="R207" s="405"/>
    </row>
    <row r="208" spans="1:18" hidden="1" x14ac:dyDescent="0.25">
      <c r="A208" s="30">
        <v>5214</v>
      </c>
      <c r="B208" s="41" t="s">
        <v>202</v>
      </c>
      <c r="C208" s="190">
        <f t="shared" si="164"/>
        <v>0</v>
      </c>
      <c r="D208" s="265">
        <v>0</v>
      </c>
      <c r="E208" s="43"/>
      <c r="F208" s="88">
        <f t="shared" si="204"/>
        <v>0</v>
      </c>
      <c r="G208" s="230"/>
      <c r="H208" s="43"/>
      <c r="I208" s="155">
        <f t="shared" si="205"/>
        <v>0</v>
      </c>
      <c r="J208" s="265"/>
      <c r="K208" s="43"/>
      <c r="L208" s="88">
        <f t="shared" si="206"/>
        <v>0</v>
      </c>
      <c r="M208" s="230"/>
      <c r="N208" s="43"/>
      <c r="O208" s="155">
        <f t="shared" si="207"/>
        <v>0</v>
      </c>
      <c r="P208" s="311"/>
      <c r="R208" s="405"/>
    </row>
    <row r="209" spans="1:18" hidden="1" x14ac:dyDescent="0.25">
      <c r="A209" s="30">
        <v>5215</v>
      </c>
      <c r="B209" s="41" t="s">
        <v>203</v>
      </c>
      <c r="C209" s="190">
        <f t="shared" si="164"/>
        <v>0</v>
      </c>
      <c r="D209" s="265">
        <v>0</v>
      </c>
      <c r="E209" s="43"/>
      <c r="F209" s="88">
        <f t="shared" si="204"/>
        <v>0</v>
      </c>
      <c r="G209" s="230"/>
      <c r="H209" s="43"/>
      <c r="I209" s="155">
        <f t="shared" si="205"/>
        <v>0</v>
      </c>
      <c r="J209" s="265"/>
      <c r="K209" s="43"/>
      <c r="L209" s="88">
        <f t="shared" si="206"/>
        <v>0</v>
      </c>
      <c r="M209" s="230"/>
      <c r="N209" s="43"/>
      <c r="O209" s="155">
        <f t="shared" si="207"/>
        <v>0</v>
      </c>
      <c r="P209" s="311"/>
      <c r="R209" s="405"/>
    </row>
    <row r="210" spans="1:18" ht="24" hidden="1" x14ac:dyDescent="0.25">
      <c r="A210" s="30">
        <v>5216</v>
      </c>
      <c r="B210" s="41" t="s">
        <v>204</v>
      </c>
      <c r="C210" s="190">
        <f t="shared" si="164"/>
        <v>0</v>
      </c>
      <c r="D210" s="265">
        <v>0</v>
      </c>
      <c r="E210" s="43"/>
      <c r="F210" s="88">
        <f t="shared" si="204"/>
        <v>0</v>
      </c>
      <c r="G210" s="230"/>
      <c r="H210" s="43"/>
      <c r="I210" s="155">
        <f t="shared" si="205"/>
        <v>0</v>
      </c>
      <c r="J210" s="265"/>
      <c r="K210" s="43"/>
      <c r="L210" s="88">
        <f t="shared" si="206"/>
        <v>0</v>
      </c>
      <c r="M210" s="230"/>
      <c r="N210" s="43"/>
      <c r="O210" s="155">
        <f t="shared" si="207"/>
        <v>0</v>
      </c>
      <c r="P210" s="311"/>
      <c r="R210" s="405"/>
    </row>
    <row r="211" spans="1:18" hidden="1" x14ac:dyDescent="0.25">
      <c r="A211" s="30">
        <v>5217</v>
      </c>
      <c r="B211" s="41" t="s">
        <v>205</v>
      </c>
      <c r="C211" s="190">
        <f t="shared" si="164"/>
        <v>0</v>
      </c>
      <c r="D211" s="265">
        <v>0</v>
      </c>
      <c r="E211" s="43"/>
      <c r="F211" s="88">
        <f t="shared" si="204"/>
        <v>0</v>
      </c>
      <c r="G211" s="230"/>
      <c r="H211" s="43"/>
      <c r="I211" s="155">
        <f t="shared" si="205"/>
        <v>0</v>
      </c>
      <c r="J211" s="265"/>
      <c r="K211" s="43"/>
      <c r="L211" s="88">
        <f t="shared" si="206"/>
        <v>0</v>
      </c>
      <c r="M211" s="230"/>
      <c r="N211" s="43"/>
      <c r="O211" s="155">
        <f t="shared" si="207"/>
        <v>0</v>
      </c>
      <c r="P211" s="311"/>
      <c r="R211" s="405"/>
    </row>
    <row r="212" spans="1:18" hidden="1" x14ac:dyDescent="0.25">
      <c r="A212" s="30">
        <v>5218</v>
      </c>
      <c r="B212" s="41" t="s">
        <v>206</v>
      </c>
      <c r="C212" s="190">
        <f t="shared" si="164"/>
        <v>0</v>
      </c>
      <c r="D212" s="265">
        <v>0</v>
      </c>
      <c r="E212" s="43"/>
      <c r="F212" s="88">
        <f t="shared" si="204"/>
        <v>0</v>
      </c>
      <c r="G212" s="230"/>
      <c r="H212" s="43"/>
      <c r="I212" s="155">
        <f t="shared" si="205"/>
        <v>0</v>
      </c>
      <c r="J212" s="265"/>
      <c r="K212" s="43"/>
      <c r="L212" s="88">
        <f t="shared" si="206"/>
        <v>0</v>
      </c>
      <c r="M212" s="230"/>
      <c r="N212" s="43"/>
      <c r="O212" s="155">
        <f t="shared" si="207"/>
        <v>0</v>
      </c>
      <c r="P212" s="311"/>
      <c r="R212" s="405"/>
    </row>
    <row r="213" spans="1:18" hidden="1" x14ac:dyDescent="0.25">
      <c r="A213" s="30">
        <v>5219</v>
      </c>
      <c r="B213" s="41" t="s">
        <v>207</v>
      </c>
      <c r="C213" s="190">
        <f t="shared" si="164"/>
        <v>0</v>
      </c>
      <c r="D213" s="265">
        <v>0</v>
      </c>
      <c r="E213" s="43"/>
      <c r="F213" s="88">
        <f t="shared" si="204"/>
        <v>0</v>
      </c>
      <c r="G213" s="230"/>
      <c r="H213" s="43"/>
      <c r="I213" s="155">
        <f t="shared" si="205"/>
        <v>0</v>
      </c>
      <c r="J213" s="265"/>
      <c r="K213" s="43"/>
      <c r="L213" s="88">
        <f t="shared" si="206"/>
        <v>0</v>
      </c>
      <c r="M213" s="230"/>
      <c r="N213" s="43"/>
      <c r="O213" s="155">
        <f t="shared" si="207"/>
        <v>0</v>
      </c>
      <c r="P213" s="311"/>
      <c r="R213" s="405"/>
    </row>
    <row r="214" spans="1:18" ht="13.5" hidden="1" customHeight="1" x14ac:dyDescent="0.25">
      <c r="A214" s="72">
        <v>5220</v>
      </c>
      <c r="B214" s="41" t="s">
        <v>208</v>
      </c>
      <c r="C214" s="190">
        <f t="shared" si="164"/>
        <v>0</v>
      </c>
      <c r="D214" s="265">
        <v>0</v>
      </c>
      <c r="E214" s="43"/>
      <c r="F214" s="88">
        <f t="shared" si="204"/>
        <v>0</v>
      </c>
      <c r="G214" s="230"/>
      <c r="H214" s="43"/>
      <c r="I214" s="155">
        <f t="shared" si="205"/>
        <v>0</v>
      </c>
      <c r="J214" s="265"/>
      <c r="K214" s="43"/>
      <c r="L214" s="88">
        <f t="shared" si="206"/>
        <v>0</v>
      </c>
      <c r="M214" s="230"/>
      <c r="N214" s="43"/>
      <c r="O214" s="155">
        <f t="shared" si="207"/>
        <v>0</v>
      </c>
      <c r="P214" s="311"/>
      <c r="R214" s="405"/>
    </row>
    <row r="215" spans="1:18" hidden="1" x14ac:dyDescent="0.25">
      <c r="A215" s="72">
        <v>5230</v>
      </c>
      <c r="B215" s="41" t="s">
        <v>209</v>
      </c>
      <c r="C215" s="190">
        <f t="shared" si="164"/>
        <v>0</v>
      </c>
      <c r="D215" s="129">
        <f>SUM(D216:D223)</f>
        <v>0</v>
      </c>
      <c r="E215" s="73">
        <f t="shared" ref="E215" si="208">SUM(E216:E223)</f>
        <v>0</v>
      </c>
      <c r="F215" s="93">
        <f>SUM(F216:F223)</f>
        <v>0</v>
      </c>
      <c r="G215" s="231">
        <f t="shared" ref="G215:N215" si="209">SUM(G216:G223)</f>
        <v>0</v>
      </c>
      <c r="H215" s="73">
        <f t="shared" si="209"/>
        <v>0</v>
      </c>
      <c r="I215" s="87">
        <f t="shared" si="209"/>
        <v>0</v>
      </c>
      <c r="J215" s="129">
        <f t="shared" si="209"/>
        <v>0</v>
      </c>
      <c r="K215" s="73">
        <f t="shared" si="209"/>
        <v>0</v>
      </c>
      <c r="L215" s="93">
        <f t="shared" si="209"/>
        <v>0</v>
      </c>
      <c r="M215" s="231">
        <f t="shared" si="209"/>
        <v>0</v>
      </c>
      <c r="N215" s="73">
        <f t="shared" si="209"/>
        <v>0</v>
      </c>
      <c r="O215" s="87">
        <f>SUM(O216:O223)</f>
        <v>0</v>
      </c>
      <c r="P215" s="312"/>
      <c r="R215" s="405"/>
    </row>
    <row r="216" spans="1:18" hidden="1" x14ac:dyDescent="0.25">
      <c r="A216" s="30">
        <v>5231</v>
      </c>
      <c r="B216" s="41" t="s">
        <v>210</v>
      </c>
      <c r="C216" s="190">
        <f t="shared" si="164"/>
        <v>0</v>
      </c>
      <c r="D216" s="265">
        <v>0</v>
      </c>
      <c r="E216" s="43"/>
      <c r="F216" s="88">
        <f t="shared" ref="F216:F225" si="210">D216+E216</f>
        <v>0</v>
      </c>
      <c r="G216" s="230"/>
      <c r="H216" s="43"/>
      <c r="I216" s="155">
        <f t="shared" ref="I216:I225" si="211">G216+H216</f>
        <v>0</v>
      </c>
      <c r="J216" s="265"/>
      <c r="K216" s="43"/>
      <c r="L216" s="88">
        <f t="shared" ref="L216:L225" si="212">J216+K216</f>
        <v>0</v>
      </c>
      <c r="M216" s="230"/>
      <c r="N216" s="43"/>
      <c r="O216" s="155">
        <f t="shared" ref="O216:O225" si="213">M216+N216</f>
        <v>0</v>
      </c>
      <c r="P216" s="311"/>
      <c r="R216" s="405"/>
    </row>
    <row r="217" spans="1:18" hidden="1" x14ac:dyDescent="0.25">
      <c r="A217" s="30">
        <v>5232</v>
      </c>
      <c r="B217" s="41" t="s">
        <v>211</v>
      </c>
      <c r="C217" s="190">
        <f t="shared" si="164"/>
        <v>0</v>
      </c>
      <c r="D217" s="265">
        <v>0</v>
      </c>
      <c r="E217" s="43"/>
      <c r="F217" s="88">
        <f t="shared" si="210"/>
        <v>0</v>
      </c>
      <c r="G217" s="230"/>
      <c r="H217" s="43"/>
      <c r="I217" s="155">
        <f t="shared" si="211"/>
        <v>0</v>
      </c>
      <c r="J217" s="265"/>
      <c r="K217" s="43"/>
      <c r="L217" s="88">
        <f t="shared" si="212"/>
        <v>0</v>
      </c>
      <c r="M217" s="230"/>
      <c r="N217" s="43"/>
      <c r="O217" s="155">
        <f t="shared" si="213"/>
        <v>0</v>
      </c>
      <c r="P217" s="311"/>
      <c r="R217" s="405"/>
    </row>
    <row r="218" spans="1:18" hidden="1" x14ac:dyDescent="0.25">
      <c r="A218" s="30">
        <v>5233</v>
      </c>
      <c r="B218" s="41" t="s">
        <v>212</v>
      </c>
      <c r="C218" s="190">
        <f t="shared" si="164"/>
        <v>0</v>
      </c>
      <c r="D218" s="265">
        <v>0</v>
      </c>
      <c r="E218" s="43"/>
      <c r="F218" s="88">
        <f t="shared" si="210"/>
        <v>0</v>
      </c>
      <c r="G218" s="230"/>
      <c r="H218" s="43"/>
      <c r="I218" s="155">
        <f t="shared" si="211"/>
        <v>0</v>
      </c>
      <c r="J218" s="265"/>
      <c r="K218" s="43"/>
      <c r="L218" s="88">
        <f t="shared" si="212"/>
        <v>0</v>
      </c>
      <c r="M218" s="230"/>
      <c r="N218" s="43"/>
      <c r="O218" s="155">
        <f t="shared" si="213"/>
        <v>0</v>
      </c>
      <c r="P218" s="311"/>
      <c r="R218" s="405"/>
    </row>
    <row r="219" spans="1:18" ht="24" hidden="1" x14ac:dyDescent="0.25">
      <c r="A219" s="30">
        <v>5234</v>
      </c>
      <c r="B219" s="41" t="s">
        <v>213</v>
      </c>
      <c r="C219" s="190">
        <f t="shared" si="164"/>
        <v>0</v>
      </c>
      <c r="D219" s="265">
        <v>0</v>
      </c>
      <c r="E219" s="43"/>
      <c r="F219" s="88">
        <f t="shared" si="210"/>
        <v>0</v>
      </c>
      <c r="G219" s="230"/>
      <c r="H219" s="43"/>
      <c r="I219" s="155">
        <f t="shared" si="211"/>
        <v>0</v>
      </c>
      <c r="J219" s="265"/>
      <c r="K219" s="43"/>
      <c r="L219" s="88">
        <f t="shared" si="212"/>
        <v>0</v>
      </c>
      <c r="M219" s="230"/>
      <c r="N219" s="43"/>
      <c r="O219" s="155">
        <f t="shared" si="213"/>
        <v>0</v>
      </c>
      <c r="P219" s="311"/>
      <c r="R219" s="405"/>
    </row>
    <row r="220" spans="1:18" ht="14.25" hidden="1" customHeight="1" x14ac:dyDescent="0.25">
      <c r="A220" s="30">
        <v>5236</v>
      </c>
      <c r="B220" s="41" t="s">
        <v>214</v>
      </c>
      <c r="C220" s="190">
        <f t="shared" si="164"/>
        <v>0</v>
      </c>
      <c r="D220" s="265">
        <v>0</v>
      </c>
      <c r="E220" s="43"/>
      <c r="F220" s="88">
        <f t="shared" si="210"/>
        <v>0</v>
      </c>
      <c r="G220" s="230"/>
      <c r="H220" s="43"/>
      <c r="I220" s="155">
        <f t="shared" si="211"/>
        <v>0</v>
      </c>
      <c r="J220" s="265"/>
      <c r="K220" s="43"/>
      <c r="L220" s="88">
        <f t="shared" si="212"/>
        <v>0</v>
      </c>
      <c r="M220" s="230"/>
      <c r="N220" s="43"/>
      <c r="O220" s="155">
        <f t="shared" si="213"/>
        <v>0</v>
      </c>
      <c r="P220" s="311"/>
      <c r="R220" s="405"/>
    </row>
    <row r="221" spans="1:18" ht="14.25" hidden="1" customHeight="1" x14ac:dyDescent="0.25">
      <c r="A221" s="30">
        <v>5237</v>
      </c>
      <c r="B221" s="41" t="s">
        <v>215</v>
      </c>
      <c r="C221" s="190">
        <f t="shared" si="164"/>
        <v>0</v>
      </c>
      <c r="D221" s="265">
        <v>0</v>
      </c>
      <c r="E221" s="43"/>
      <c r="F221" s="88">
        <f t="shared" si="210"/>
        <v>0</v>
      </c>
      <c r="G221" s="230"/>
      <c r="H221" s="43"/>
      <c r="I221" s="155">
        <f t="shared" si="211"/>
        <v>0</v>
      </c>
      <c r="J221" s="265"/>
      <c r="K221" s="43"/>
      <c r="L221" s="88">
        <f t="shared" si="212"/>
        <v>0</v>
      </c>
      <c r="M221" s="230"/>
      <c r="N221" s="43"/>
      <c r="O221" s="155">
        <f t="shared" si="213"/>
        <v>0</v>
      </c>
      <c r="P221" s="311"/>
      <c r="R221" s="405"/>
    </row>
    <row r="222" spans="1:18" ht="24" hidden="1" x14ac:dyDescent="0.25">
      <c r="A222" s="30">
        <v>5238</v>
      </c>
      <c r="B222" s="41" t="s">
        <v>216</v>
      </c>
      <c r="C222" s="190">
        <f t="shared" si="164"/>
        <v>0</v>
      </c>
      <c r="D222" s="265">
        <v>0</v>
      </c>
      <c r="E222" s="43"/>
      <c r="F222" s="88">
        <f t="shared" si="210"/>
        <v>0</v>
      </c>
      <c r="G222" s="230"/>
      <c r="H222" s="43"/>
      <c r="I222" s="155">
        <f t="shared" si="211"/>
        <v>0</v>
      </c>
      <c r="J222" s="265"/>
      <c r="K222" s="43"/>
      <c r="L222" s="88">
        <f t="shared" si="212"/>
        <v>0</v>
      </c>
      <c r="M222" s="230"/>
      <c r="N222" s="43"/>
      <c r="O222" s="155">
        <f t="shared" si="213"/>
        <v>0</v>
      </c>
      <c r="P222" s="311"/>
      <c r="R222" s="405"/>
    </row>
    <row r="223" spans="1:18" ht="24" hidden="1" x14ac:dyDescent="0.25">
      <c r="A223" s="30">
        <v>5239</v>
      </c>
      <c r="B223" s="41" t="s">
        <v>217</v>
      </c>
      <c r="C223" s="190">
        <f t="shared" si="164"/>
        <v>0</v>
      </c>
      <c r="D223" s="265">
        <v>0</v>
      </c>
      <c r="E223" s="43"/>
      <c r="F223" s="88">
        <f t="shared" si="210"/>
        <v>0</v>
      </c>
      <c r="G223" s="230"/>
      <c r="H223" s="43"/>
      <c r="I223" s="155">
        <f t="shared" si="211"/>
        <v>0</v>
      </c>
      <c r="J223" s="265"/>
      <c r="K223" s="43"/>
      <c r="L223" s="88">
        <f t="shared" si="212"/>
        <v>0</v>
      </c>
      <c r="M223" s="230"/>
      <c r="N223" s="43"/>
      <c r="O223" s="155">
        <f t="shared" si="213"/>
        <v>0</v>
      </c>
      <c r="P223" s="311"/>
      <c r="R223" s="405"/>
    </row>
    <row r="224" spans="1:18" ht="24" x14ac:dyDescent="0.25">
      <c r="A224" s="72">
        <v>5240</v>
      </c>
      <c r="B224" s="41" t="s">
        <v>218</v>
      </c>
      <c r="C224" s="190">
        <f t="shared" si="164"/>
        <v>79678</v>
      </c>
      <c r="D224" s="265">
        <v>79678</v>
      </c>
      <c r="E224" s="155"/>
      <c r="F224" s="311">
        <f t="shared" si="210"/>
        <v>79678</v>
      </c>
      <c r="G224" s="230"/>
      <c r="H224" s="155"/>
      <c r="I224" s="311">
        <f t="shared" si="211"/>
        <v>0</v>
      </c>
      <c r="J224" s="265"/>
      <c r="K224" s="43"/>
      <c r="L224" s="88">
        <f t="shared" si="212"/>
        <v>0</v>
      </c>
      <c r="M224" s="230"/>
      <c r="N224" s="43"/>
      <c r="O224" s="155">
        <f t="shared" si="213"/>
        <v>0</v>
      </c>
      <c r="P224" s="311"/>
      <c r="Q224" s="331"/>
      <c r="R224" s="405"/>
    </row>
    <row r="225" spans="1:18" x14ac:dyDescent="0.25">
      <c r="A225" s="72">
        <v>5250</v>
      </c>
      <c r="B225" s="41" t="s">
        <v>219</v>
      </c>
      <c r="C225" s="190">
        <f t="shared" si="164"/>
        <v>90000</v>
      </c>
      <c r="D225" s="265">
        <v>90000</v>
      </c>
      <c r="E225" s="155"/>
      <c r="F225" s="311">
        <f t="shared" si="210"/>
        <v>90000</v>
      </c>
      <c r="G225" s="230"/>
      <c r="H225" s="155"/>
      <c r="I225" s="311">
        <f t="shared" si="211"/>
        <v>0</v>
      </c>
      <c r="J225" s="265"/>
      <c r="K225" s="43"/>
      <c r="L225" s="88">
        <f t="shared" si="212"/>
        <v>0</v>
      </c>
      <c r="M225" s="230"/>
      <c r="N225" s="43"/>
      <c r="O225" s="155">
        <f t="shared" si="213"/>
        <v>0</v>
      </c>
      <c r="P225" s="311"/>
      <c r="Q225" s="331"/>
      <c r="R225" s="405"/>
    </row>
    <row r="226" spans="1:18" hidden="1" x14ac:dyDescent="0.25">
      <c r="A226" s="72">
        <v>5260</v>
      </c>
      <c r="B226" s="41" t="s">
        <v>220</v>
      </c>
      <c r="C226" s="190">
        <f t="shared" si="164"/>
        <v>0</v>
      </c>
      <c r="D226" s="129">
        <f>SUM(D227)</f>
        <v>0</v>
      </c>
      <c r="E226" s="73">
        <f t="shared" ref="E226" si="214">SUM(E227)</f>
        <v>0</v>
      </c>
      <c r="F226" s="93">
        <f>SUM(F227)</f>
        <v>0</v>
      </c>
      <c r="G226" s="231">
        <f t="shared" ref="G226:N226" si="215">SUM(G227)</f>
        <v>0</v>
      </c>
      <c r="H226" s="73">
        <f t="shared" si="215"/>
        <v>0</v>
      </c>
      <c r="I226" s="87">
        <f t="shared" si="215"/>
        <v>0</v>
      </c>
      <c r="J226" s="129">
        <f t="shared" si="215"/>
        <v>0</v>
      </c>
      <c r="K226" s="73">
        <f t="shared" si="215"/>
        <v>0</v>
      </c>
      <c r="L226" s="93">
        <f t="shared" si="215"/>
        <v>0</v>
      </c>
      <c r="M226" s="231">
        <f t="shared" si="215"/>
        <v>0</v>
      </c>
      <c r="N226" s="73">
        <f t="shared" si="215"/>
        <v>0</v>
      </c>
      <c r="O226" s="87">
        <f>SUM(O227)</f>
        <v>0</v>
      </c>
      <c r="P226" s="312"/>
      <c r="R226" s="405"/>
    </row>
    <row r="227" spans="1:18" ht="24" hidden="1" x14ac:dyDescent="0.25">
      <c r="A227" s="30">
        <v>5269</v>
      </c>
      <c r="B227" s="41" t="s">
        <v>221</v>
      </c>
      <c r="C227" s="190">
        <f t="shared" si="164"/>
        <v>0</v>
      </c>
      <c r="D227" s="265">
        <v>0</v>
      </c>
      <c r="E227" s="43"/>
      <c r="F227" s="88">
        <f t="shared" ref="F227:F228" si="216">D227+E227</f>
        <v>0</v>
      </c>
      <c r="G227" s="230"/>
      <c r="H227" s="43"/>
      <c r="I227" s="155">
        <f t="shared" ref="I227:I228" si="217">G227+H227</f>
        <v>0</v>
      </c>
      <c r="J227" s="265"/>
      <c r="K227" s="43"/>
      <c r="L227" s="88">
        <f t="shared" ref="L227:L228" si="218">J227+K227</f>
        <v>0</v>
      </c>
      <c r="M227" s="230"/>
      <c r="N227" s="43"/>
      <c r="O227" s="155">
        <f t="shared" ref="O227:O228" si="219">M227+N227</f>
        <v>0</v>
      </c>
      <c r="P227" s="311"/>
      <c r="R227" s="405"/>
    </row>
    <row r="228" spans="1:18" ht="24" hidden="1" x14ac:dyDescent="0.25">
      <c r="A228" s="70">
        <v>5270</v>
      </c>
      <c r="B228" s="55" t="s">
        <v>222</v>
      </c>
      <c r="C228" s="195">
        <f t="shared" si="164"/>
        <v>0</v>
      </c>
      <c r="D228" s="262">
        <v>0</v>
      </c>
      <c r="E228" s="74"/>
      <c r="F228" s="173">
        <f t="shared" si="216"/>
        <v>0</v>
      </c>
      <c r="G228" s="232"/>
      <c r="H228" s="74"/>
      <c r="I228" s="156">
        <f t="shared" si="217"/>
        <v>0</v>
      </c>
      <c r="J228" s="262"/>
      <c r="K228" s="74"/>
      <c r="L228" s="173">
        <f t="shared" si="218"/>
        <v>0</v>
      </c>
      <c r="M228" s="232"/>
      <c r="N228" s="74"/>
      <c r="O228" s="156">
        <f t="shared" si="219"/>
        <v>0</v>
      </c>
      <c r="P228" s="313"/>
      <c r="R228" s="405"/>
    </row>
    <row r="229" spans="1:18" hidden="1" x14ac:dyDescent="0.25">
      <c r="A229" s="67">
        <v>6000</v>
      </c>
      <c r="B229" s="67" t="s">
        <v>223</v>
      </c>
      <c r="C229" s="200">
        <f t="shared" si="164"/>
        <v>0</v>
      </c>
      <c r="D229" s="134">
        <f>D230+D250+D258</f>
        <v>0</v>
      </c>
      <c r="E229" s="68">
        <f t="shared" ref="E229" si="220">E230+E250+E258</f>
        <v>0</v>
      </c>
      <c r="F229" s="170">
        <f>F230+F250+F258</f>
        <v>0</v>
      </c>
      <c r="G229" s="227">
        <f t="shared" ref="G229:N229" si="221">G230+G250+G258</f>
        <v>0</v>
      </c>
      <c r="H229" s="68">
        <f t="shared" si="221"/>
        <v>0</v>
      </c>
      <c r="I229" s="122">
        <f t="shared" si="221"/>
        <v>0</v>
      </c>
      <c r="J229" s="134">
        <f t="shared" si="221"/>
        <v>0</v>
      </c>
      <c r="K229" s="68">
        <f t="shared" si="221"/>
        <v>0</v>
      </c>
      <c r="L229" s="170">
        <f t="shared" si="221"/>
        <v>0</v>
      </c>
      <c r="M229" s="227">
        <f t="shared" si="221"/>
        <v>0</v>
      </c>
      <c r="N229" s="68">
        <f t="shared" si="221"/>
        <v>0</v>
      </c>
      <c r="O229" s="122">
        <f>O230+O250+O258</f>
        <v>0</v>
      </c>
      <c r="P229" s="307"/>
      <c r="R229" s="405"/>
    </row>
    <row r="230" spans="1:18" ht="14.25" hidden="1" customHeight="1" x14ac:dyDescent="0.25">
      <c r="A230" s="49">
        <v>6200</v>
      </c>
      <c r="B230" s="78" t="s">
        <v>224</v>
      </c>
      <c r="C230" s="202">
        <f t="shared" si="164"/>
        <v>0</v>
      </c>
      <c r="D230" s="135">
        <f>SUM(D231,D232,D234,D237,D243,D244,D245)</f>
        <v>0</v>
      </c>
      <c r="E230" s="81">
        <f t="shared" ref="E230" si="222">SUM(E231,E232,E234,E237,E243,E244,E245)</f>
        <v>0</v>
      </c>
      <c r="F230" s="171">
        <f>SUM(F231,F232,F234,F237,F243,F244,F245)</f>
        <v>0</v>
      </c>
      <c r="G230" s="236">
        <f t="shared" ref="G230:N230" si="223">SUM(G231,G232,G234,G237,G243,G244,G245)</f>
        <v>0</v>
      </c>
      <c r="H230" s="81">
        <f t="shared" si="223"/>
        <v>0</v>
      </c>
      <c r="I230" s="121">
        <f t="shared" si="223"/>
        <v>0</v>
      </c>
      <c r="J230" s="135">
        <f t="shared" si="223"/>
        <v>0</v>
      </c>
      <c r="K230" s="81">
        <f t="shared" si="223"/>
        <v>0</v>
      </c>
      <c r="L230" s="171">
        <f t="shared" si="223"/>
        <v>0</v>
      </c>
      <c r="M230" s="236">
        <f t="shared" si="223"/>
        <v>0</v>
      </c>
      <c r="N230" s="81">
        <f t="shared" si="223"/>
        <v>0</v>
      </c>
      <c r="O230" s="121">
        <f>SUM(O231,O232,O234,O237,O243,O244,O245)</f>
        <v>0</v>
      </c>
      <c r="P230" s="308"/>
      <c r="R230" s="405"/>
    </row>
    <row r="231" spans="1:18" ht="24" hidden="1" x14ac:dyDescent="0.25">
      <c r="A231" s="345">
        <v>6220</v>
      </c>
      <c r="B231" s="38" t="s">
        <v>225</v>
      </c>
      <c r="C231" s="189">
        <f t="shared" si="164"/>
        <v>0</v>
      </c>
      <c r="D231" s="264">
        <v>0</v>
      </c>
      <c r="E231" s="40"/>
      <c r="F231" s="89">
        <f>D231+E231</f>
        <v>0</v>
      </c>
      <c r="G231" s="220"/>
      <c r="H231" s="40"/>
      <c r="I231" s="154">
        <f>G231+H231</f>
        <v>0</v>
      </c>
      <c r="J231" s="264"/>
      <c r="K231" s="40"/>
      <c r="L231" s="89">
        <f>J231+K231</f>
        <v>0</v>
      </c>
      <c r="M231" s="220"/>
      <c r="N231" s="40"/>
      <c r="O231" s="154">
        <f>M231+N231</f>
        <v>0</v>
      </c>
      <c r="P231" s="310"/>
      <c r="R231" s="405"/>
    </row>
    <row r="232" spans="1:18" hidden="1" x14ac:dyDescent="0.25">
      <c r="A232" s="72">
        <v>6230</v>
      </c>
      <c r="B232" s="41" t="s">
        <v>226</v>
      </c>
      <c r="C232" s="190">
        <f t="shared" si="164"/>
        <v>0</v>
      </c>
      <c r="D232" s="129">
        <f>SUM(D233)</f>
        <v>0</v>
      </c>
      <c r="E232" s="73">
        <f t="shared" ref="E232:O232" si="224">SUM(E233)</f>
        <v>0</v>
      </c>
      <c r="F232" s="93">
        <f t="shared" si="224"/>
        <v>0</v>
      </c>
      <c r="G232" s="231">
        <f t="shared" si="224"/>
        <v>0</v>
      </c>
      <c r="H232" s="73">
        <f t="shared" si="224"/>
        <v>0</v>
      </c>
      <c r="I232" s="87">
        <f t="shared" si="224"/>
        <v>0</v>
      </c>
      <c r="J232" s="129">
        <f t="shared" si="224"/>
        <v>0</v>
      </c>
      <c r="K232" s="73">
        <f t="shared" si="224"/>
        <v>0</v>
      </c>
      <c r="L232" s="93">
        <f t="shared" si="224"/>
        <v>0</v>
      </c>
      <c r="M232" s="231">
        <f t="shared" si="224"/>
        <v>0</v>
      </c>
      <c r="N232" s="73">
        <f t="shared" si="224"/>
        <v>0</v>
      </c>
      <c r="O232" s="87">
        <f t="shared" si="224"/>
        <v>0</v>
      </c>
      <c r="P232" s="312"/>
      <c r="R232" s="405"/>
    </row>
    <row r="233" spans="1:18" ht="24" hidden="1" x14ac:dyDescent="0.25">
      <c r="A233" s="30">
        <v>6239</v>
      </c>
      <c r="B233" s="38" t="s">
        <v>227</v>
      </c>
      <c r="C233" s="190">
        <f t="shared" si="164"/>
        <v>0</v>
      </c>
      <c r="D233" s="264">
        <v>0</v>
      </c>
      <c r="E233" s="40"/>
      <c r="F233" s="89">
        <f>D233+E233</f>
        <v>0</v>
      </c>
      <c r="G233" s="220"/>
      <c r="H233" s="40"/>
      <c r="I233" s="154">
        <f>G233+H233</f>
        <v>0</v>
      </c>
      <c r="J233" s="264"/>
      <c r="K233" s="40"/>
      <c r="L233" s="89">
        <f>J233+K233</f>
        <v>0</v>
      </c>
      <c r="M233" s="220"/>
      <c r="N233" s="40"/>
      <c r="O233" s="154">
        <f>M233+N233</f>
        <v>0</v>
      </c>
      <c r="P233" s="310"/>
      <c r="R233" s="405"/>
    </row>
    <row r="234" spans="1:18" ht="24" hidden="1" x14ac:dyDescent="0.25">
      <c r="A234" s="72">
        <v>6240</v>
      </c>
      <c r="B234" s="41" t="s">
        <v>228</v>
      </c>
      <c r="C234" s="190">
        <f t="shared" si="164"/>
        <v>0</v>
      </c>
      <c r="D234" s="129">
        <f>SUM(D235:D236)</f>
        <v>0</v>
      </c>
      <c r="E234" s="73">
        <f t="shared" ref="E234" si="225">SUM(E235:E236)</f>
        <v>0</v>
      </c>
      <c r="F234" s="93">
        <f>SUM(F235:F236)</f>
        <v>0</v>
      </c>
      <c r="G234" s="231">
        <f t="shared" ref="G234:N234" si="226">SUM(G235:G236)</f>
        <v>0</v>
      </c>
      <c r="H234" s="73">
        <f t="shared" si="226"/>
        <v>0</v>
      </c>
      <c r="I234" s="87">
        <f t="shared" si="226"/>
        <v>0</v>
      </c>
      <c r="J234" s="129">
        <f t="shared" si="226"/>
        <v>0</v>
      </c>
      <c r="K234" s="73">
        <f t="shared" si="226"/>
        <v>0</v>
      </c>
      <c r="L234" s="93">
        <f t="shared" si="226"/>
        <v>0</v>
      </c>
      <c r="M234" s="231">
        <f t="shared" si="226"/>
        <v>0</v>
      </c>
      <c r="N234" s="73">
        <f t="shared" si="226"/>
        <v>0</v>
      </c>
      <c r="O234" s="87">
        <f>SUM(O235:O236)</f>
        <v>0</v>
      </c>
      <c r="P234" s="312"/>
      <c r="R234" s="405"/>
    </row>
    <row r="235" spans="1:18" hidden="1" x14ac:dyDescent="0.25">
      <c r="A235" s="30">
        <v>6241</v>
      </c>
      <c r="B235" s="41" t="s">
        <v>229</v>
      </c>
      <c r="C235" s="190">
        <f t="shared" si="164"/>
        <v>0</v>
      </c>
      <c r="D235" s="265">
        <v>0</v>
      </c>
      <c r="E235" s="43"/>
      <c r="F235" s="88">
        <f t="shared" ref="F235:F236" si="227">D235+E235</f>
        <v>0</v>
      </c>
      <c r="G235" s="230"/>
      <c r="H235" s="43"/>
      <c r="I235" s="155">
        <f t="shared" ref="I235:I236" si="228">G235+H235</f>
        <v>0</v>
      </c>
      <c r="J235" s="265"/>
      <c r="K235" s="43"/>
      <c r="L235" s="88">
        <f t="shared" ref="L235:L236" si="229">J235+K235</f>
        <v>0</v>
      </c>
      <c r="M235" s="230"/>
      <c r="N235" s="43"/>
      <c r="O235" s="155">
        <f t="shared" ref="O235:O236" si="230">M235+N235</f>
        <v>0</v>
      </c>
      <c r="P235" s="311"/>
      <c r="R235" s="405"/>
    </row>
    <row r="236" spans="1:18" hidden="1" x14ac:dyDescent="0.25">
      <c r="A236" s="30">
        <v>6242</v>
      </c>
      <c r="B236" s="41" t="s">
        <v>230</v>
      </c>
      <c r="C236" s="190">
        <f t="shared" si="164"/>
        <v>0</v>
      </c>
      <c r="D236" s="265">
        <v>0</v>
      </c>
      <c r="E236" s="43"/>
      <c r="F236" s="88">
        <f t="shared" si="227"/>
        <v>0</v>
      </c>
      <c r="G236" s="230"/>
      <c r="H236" s="43"/>
      <c r="I236" s="155">
        <f t="shared" si="228"/>
        <v>0</v>
      </c>
      <c r="J236" s="265"/>
      <c r="K236" s="43"/>
      <c r="L236" s="88">
        <f t="shared" si="229"/>
        <v>0</v>
      </c>
      <c r="M236" s="230"/>
      <c r="N236" s="43"/>
      <c r="O236" s="155">
        <f t="shared" si="230"/>
        <v>0</v>
      </c>
      <c r="P236" s="311"/>
      <c r="R236" s="405"/>
    </row>
    <row r="237" spans="1:18" ht="25.5" hidden="1" customHeight="1" x14ac:dyDescent="0.25">
      <c r="A237" s="72">
        <v>6250</v>
      </c>
      <c r="B237" s="41" t="s">
        <v>231</v>
      </c>
      <c r="C237" s="190">
        <f t="shared" si="164"/>
        <v>0</v>
      </c>
      <c r="D237" s="129">
        <f>SUM(D238:D242)</f>
        <v>0</v>
      </c>
      <c r="E237" s="73">
        <f t="shared" ref="E237" si="231">SUM(E238:E242)</f>
        <v>0</v>
      </c>
      <c r="F237" s="93">
        <f>SUM(F238:F242)</f>
        <v>0</v>
      </c>
      <c r="G237" s="231">
        <f t="shared" ref="G237:N237" si="232">SUM(G238:G242)</f>
        <v>0</v>
      </c>
      <c r="H237" s="73">
        <f t="shared" si="232"/>
        <v>0</v>
      </c>
      <c r="I237" s="87">
        <f t="shared" si="232"/>
        <v>0</v>
      </c>
      <c r="J237" s="129">
        <f t="shared" si="232"/>
        <v>0</v>
      </c>
      <c r="K237" s="73">
        <f t="shared" si="232"/>
        <v>0</v>
      </c>
      <c r="L237" s="93">
        <f t="shared" si="232"/>
        <v>0</v>
      </c>
      <c r="M237" s="231">
        <f t="shared" si="232"/>
        <v>0</v>
      </c>
      <c r="N237" s="73">
        <f t="shared" si="232"/>
        <v>0</v>
      </c>
      <c r="O237" s="87">
        <f>SUM(O238:O242)</f>
        <v>0</v>
      </c>
      <c r="P237" s="312"/>
      <c r="R237" s="405"/>
    </row>
    <row r="238" spans="1:18" ht="14.25" hidden="1" customHeight="1" x14ac:dyDescent="0.25">
      <c r="A238" s="30">
        <v>6252</v>
      </c>
      <c r="B238" s="41" t="s">
        <v>232</v>
      </c>
      <c r="C238" s="190">
        <f t="shared" si="164"/>
        <v>0</v>
      </c>
      <c r="D238" s="265">
        <v>0</v>
      </c>
      <c r="E238" s="43"/>
      <c r="F238" s="88">
        <f t="shared" ref="F238:F244" si="233">D238+E238</f>
        <v>0</v>
      </c>
      <c r="G238" s="230"/>
      <c r="H238" s="43"/>
      <c r="I238" s="155">
        <f t="shared" ref="I238:I244" si="234">G238+H238</f>
        <v>0</v>
      </c>
      <c r="J238" s="265"/>
      <c r="K238" s="43"/>
      <c r="L238" s="88">
        <f t="shared" ref="L238:L244" si="235">J238+K238</f>
        <v>0</v>
      </c>
      <c r="M238" s="230"/>
      <c r="N238" s="43"/>
      <c r="O238" s="155">
        <f t="shared" ref="O238:O244" si="236">M238+N238</f>
        <v>0</v>
      </c>
      <c r="P238" s="311"/>
      <c r="R238" s="405"/>
    </row>
    <row r="239" spans="1:18" ht="14.25" hidden="1" customHeight="1" x14ac:dyDescent="0.25">
      <c r="A239" s="30">
        <v>6253</v>
      </c>
      <c r="B239" s="41" t="s">
        <v>233</v>
      </c>
      <c r="C239" s="190">
        <f t="shared" si="164"/>
        <v>0</v>
      </c>
      <c r="D239" s="265">
        <v>0</v>
      </c>
      <c r="E239" s="43"/>
      <c r="F239" s="88">
        <f t="shared" si="233"/>
        <v>0</v>
      </c>
      <c r="G239" s="230"/>
      <c r="H239" s="43"/>
      <c r="I239" s="155">
        <f t="shared" si="234"/>
        <v>0</v>
      </c>
      <c r="J239" s="265"/>
      <c r="K239" s="43"/>
      <c r="L239" s="88">
        <f t="shared" si="235"/>
        <v>0</v>
      </c>
      <c r="M239" s="230"/>
      <c r="N239" s="43"/>
      <c r="O239" s="155">
        <f t="shared" si="236"/>
        <v>0</v>
      </c>
      <c r="P239" s="311"/>
      <c r="R239" s="405"/>
    </row>
    <row r="240" spans="1:18" ht="24" hidden="1" x14ac:dyDescent="0.25">
      <c r="A240" s="30">
        <v>6254</v>
      </c>
      <c r="B240" s="41" t="s">
        <v>234</v>
      </c>
      <c r="C240" s="190">
        <f t="shared" si="164"/>
        <v>0</v>
      </c>
      <c r="D240" s="265">
        <v>0</v>
      </c>
      <c r="E240" s="43"/>
      <c r="F240" s="88">
        <f t="shared" si="233"/>
        <v>0</v>
      </c>
      <c r="G240" s="230"/>
      <c r="H240" s="43"/>
      <c r="I240" s="155">
        <f t="shared" si="234"/>
        <v>0</v>
      </c>
      <c r="J240" s="265"/>
      <c r="K240" s="43"/>
      <c r="L240" s="88">
        <f t="shared" si="235"/>
        <v>0</v>
      </c>
      <c r="M240" s="230"/>
      <c r="N240" s="43"/>
      <c r="O240" s="155">
        <f t="shared" si="236"/>
        <v>0</v>
      </c>
      <c r="P240" s="311"/>
      <c r="R240" s="405"/>
    </row>
    <row r="241" spans="1:18" ht="24" hidden="1" x14ac:dyDescent="0.25">
      <c r="A241" s="30">
        <v>6255</v>
      </c>
      <c r="B241" s="41" t="s">
        <v>235</v>
      </c>
      <c r="C241" s="190">
        <f t="shared" ref="C241:C295" si="237">SUM(F241,I241,L241,O241)</f>
        <v>0</v>
      </c>
      <c r="D241" s="265">
        <v>0</v>
      </c>
      <c r="E241" s="43"/>
      <c r="F241" s="88">
        <f t="shared" si="233"/>
        <v>0</v>
      </c>
      <c r="G241" s="230"/>
      <c r="H241" s="43"/>
      <c r="I241" s="155">
        <f t="shared" si="234"/>
        <v>0</v>
      </c>
      <c r="J241" s="265"/>
      <c r="K241" s="43"/>
      <c r="L241" s="88">
        <f t="shared" si="235"/>
        <v>0</v>
      </c>
      <c r="M241" s="230"/>
      <c r="N241" s="43"/>
      <c r="O241" s="155">
        <f t="shared" si="236"/>
        <v>0</v>
      </c>
      <c r="P241" s="311"/>
      <c r="R241" s="405"/>
    </row>
    <row r="242" spans="1:18" hidden="1" x14ac:dyDescent="0.25">
      <c r="A242" s="30">
        <v>6259</v>
      </c>
      <c r="B242" s="41" t="s">
        <v>236</v>
      </c>
      <c r="C242" s="190">
        <f t="shared" si="237"/>
        <v>0</v>
      </c>
      <c r="D242" s="265">
        <v>0</v>
      </c>
      <c r="E242" s="43"/>
      <c r="F242" s="88">
        <f t="shared" si="233"/>
        <v>0</v>
      </c>
      <c r="G242" s="230"/>
      <c r="H242" s="43"/>
      <c r="I242" s="155">
        <f t="shared" si="234"/>
        <v>0</v>
      </c>
      <c r="J242" s="265"/>
      <c r="K242" s="43"/>
      <c r="L242" s="88">
        <f t="shared" si="235"/>
        <v>0</v>
      </c>
      <c r="M242" s="230"/>
      <c r="N242" s="43"/>
      <c r="O242" s="155">
        <f t="shared" si="236"/>
        <v>0</v>
      </c>
      <c r="P242" s="311"/>
      <c r="R242" s="405"/>
    </row>
    <row r="243" spans="1:18" ht="24" hidden="1" x14ac:dyDescent="0.25">
      <c r="A243" s="72">
        <v>6260</v>
      </c>
      <c r="B243" s="41" t="s">
        <v>237</v>
      </c>
      <c r="C243" s="190">
        <f t="shared" si="237"/>
        <v>0</v>
      </c>
      <c r="D243" s="265">
        <v>0</v>
      </c>
      <c r="E243" s="43"/>
      <c r="F243" s="88">
        <f t="shared" si="233"/>
        <v>0</v>
      </c>
      <c r="G243" s="230"/>
      <c r="H243" s="43"/>
      <c r="I243" s="155">
        <f t="shared" si="234"/>
        <v>0</v>
      </c>
      <c r="J243" s="265"/>
      <c r="K243" s="43"/>
      <c r="L243" s="88">
        <f t="shared" si="235"/>
        <v>0</v>
      </c>
      <c r="M243" s="230"/>
      <c r="N243" s="43"/>
      <c r="O243" s="155">
        <f t="shared" si="236"/>
        <v>0</v>
      </c>
      <c r="P243" s="311"/>
      <c r="R243" s="405"/>
    </row>
    <row r="244" spans="1:18" hidden="1" x14ac:dyDescent="0.25">
      <c r="A244" s="72">
        <v>6270</v>
      </c>
      <c r="B244" s="41" t="s">
        <v>238</v>
      </c>
      <c r="C244" s="190">
        <f t="shared" si="237"/>
        <v>0</v>
      </c>
      <c r="D244" s="265">
        <v>0</v>
      </c>
      <c r="E244" s="43"/>
      <c r="F244" s="88">
        <f t="shared" si="233"/>
        <v>0</v>
      </c>
      <c r="G244" s="230"/>
      <c r="H244" s="43"/>
      <c r="I244" s="155">
        <f t="shared" si="234"/>
        <v>0</v>
      </c>
      <c r="J244" s="265"/>
      <c r="K244" s="43"/>
      <c r="L244" s="88">
        <f t="shared" si="235"/>
        <v>0</v>
      </c>
      <c r="M244" s="230"/>
      <c r="N244" s="43"/>
      <c r="O244" s="155">
        <f t="shared" si="236"/>
        <v>0</v>
      </c>
      <c r="P244" s="311"/>
      <c r="R244" s="405"/>
    </row>
    <row r="245" spans="1:18" ht="24" hidden="1" x14ac:dyDescent="0.25">
      <c r="A245" s="345">
        <v>6290</v>
      </c>
      <c r="B245" s="38" t="s">
        <v>239</v>
      </c>
      <c r="C245" s="201">
        <f t="shared" si="237"/>
        <v>0</v>
      </c>
      <c r="D245" s="128">
        <f>SUM(D246:D249)</f>
        <v>0</v>
      </c>
      <c r="E245" s="75">
        <f t="shared" ref="E245" si="238">SUM(E246:E249)</f>
        <v>0</v>
      </c>
      <c r="F245" s="175">
        <f>SUM(F246:F249)</f>
        <v>0</v>
      </c>
      <c r="G245" s="233">
        <f t="shared" ref="G245:O245" si="239">SUM(G246:G249)</f>
        <v>0</v>
      </c>
      <c r="H245" s="75">
        <f t="shared" si="239"/>
        <v>0</v>
      </c>
      <c r="I245" s="86">
        <f t="shared" si="239"/>
        <v>0</v>
      </c>
      <c r="J245" s="128">
        <f t="shared" si="239"/>
        <v>0</v>
      </c>
      <c r="K245" s="75">
        <f t="shared" si="239"/>
        <v>0</v>
      </c>
      <c r="L245" s="175">
        <f t="shared" si="239"/>
        <v>0</v>
      </c>
      <c r="M245" s="233">
        <f t="shared" si="239"/>
        <v>0</v>
      </c>
      <c r="N245" s="75">
        <f t="shared" si="239"/>
        <v>0</v>
      </c>
      <c r="O245" s="86">
        <f t="shared" si="239"/>
        <v>0</v>
      </c>
      <c r="P245" s="319"/>
      <c r="R245" s="405"/>
    </row>
    <row r="246" spans="1:18" hidden="1" x14ac:dyDescent="0.25">
      <c r="A246" s="30">
        <v>6291</v>
      </c>
      <c r="B246" s="41" t="s">
        <v>240</v>
      </c>
      <c r="C246" s="190">
        <f t="shared" si="237"/>
        <v>0</v>
      </c>
      <c r="D246" s="265">
        <v>0</v>
      </c>
      <c r="E246" s="43"/>
      <c r="F246" s="88">
        <f t="shared" ref="F246:F249" si="240">D246+E246</f>
        <v>0</v>
      </c>
      <c r="G246" s="230"/>
      <c r="H246" s="43"/>
      <c r="I246" s="155">
        <f t="shared" ref="I246:I249" si="241">G246+H246</f>
        <v>0</v>
      </c>
      <c r="J246" s="265"/>
      <c r="K246" s="43"/>
      <c r="L246" s="88">
        <f t="shared" ref="L246:L249" si="242">J246+K246</f>
        <v>0</v>
      </c>
      <c r="M246" s="230"/>
      <c r="N246" s="43"/>
      <c r="O246" s="155">
        <f t="shared" ref="O246:O249" si="243">M246+N246</f>
        <v>0</v>
      </c>
      <c r="P246" s="311"/>
      <c r="R246" s="405"/>
    </row>
    <row r="247" spans="1:18" hidden="1" x14ac:dyDescent="0.25">
      <c r="A247" s="30">
        <v>6292</v>
      </c>
      <c r="B247" s="41" t="s">
        <v>241</v>
      </c>
      <c r="C247" s="190">
        <f t="shared" si="237"/>
        <v>0</v>
      </c>
      <c r="D247" s="265">
        <v>0</v>
      </c>
      <c r="E247" s="43"/>
      <c r="F247" s="88">
        <f t="shared" si="240"/>
        <v>0</v>
      </c>
      <c r="G247" s="230"/>
      <c r="H247" s="43"/>
      <c r="I247" s="155">
        <f t="shared" si="241"/>
        <v>0</v>
      </c>
      <c r="J247" s="265"/>
      <c r="K247" s="43"/>
      <c r="L247" s="88">
        <f t="shared" si="242"/>
        <v>0</v>
      </c>
      <c r="M247" s="230"/>
      <c r="N247" s="43"/>
      <c r="O247" s="155">
        <f t="shared" si="243"/>
        <v>0</v>
      </c>
      <c r="P247" s="311"/>
      <c r="R247" s="405"/>
    </row>
    <row r="248" spans="1:18" ht="72" hidden="1" x14ac:dyDescent="0.25">
      <c r="A248" s="30">
        <v>6296</v>
      </c>
      <c r="B248" s="41" t="s">
        <v>242</v>
      </c>
      <c r="C248" s="190">
        <f t="shared" si="237"/>
        <v>0</v>
      </c>
      <c r="D248" s="265">
        <v>0</v>
      </c>
      <c r="E248" s="43"/>
      <c r="F248" s="88">
        <f t="shared" si="240"/>
        <v>0</v>
      </c>
      <c r="G248" s="230"/>
      <c r="H248" s="43"/>
      <c r="I248" s="155">
        <f t="shared" si="241"/>
        <v>0</v>
      </c>
      <c r="J248" s="265"/>
      <c r="K248" s="43"/>
      <c r="L248" s="88">
        <f t="shared" si="242"/>
        <v>0</v>
      </c>
      <c r="M248" s="230"/>
      <c r="N248" s="43"/>
      <c r="O248" s="155">
        <f t="shared" si="243"/>
        <v>0</v>
      </c>
      <c r="P248" s="311"/>
      <c r="R248" s="405"/>
    </row>
    <row r="249" spans="1:18" ht="39.75" hidden="1" customHeight="1" x14ac:dyDescent="0.25">
      <c r="A249" s="30">
        <v>6299</v>
      </c>
      <c r="B249" s="41" t="s">
        <v>243</v>
      </c>
      <c r="C249" s="190">
        <f t="shared" si="237"/>
        <v>0</v>
      </c>
      <c r="D249" s="265">
        <v>0</v>
      </c>
      <c r="E249" s="43"/>
      <c r="F249" s="88">
        <f t="shared" si="240"/>
        <v>0</v>
      </c>
      <c r="G249" s="230"/>
      <c r="H249" s="43"/>
      <c r="I249" s="155">
        <f t="shared" si="241"/>
        <v>0</v>
      </c>
      <c r="J249" s="265"/>
      <c r="K249" s="43"/>
      <c r="L249" s="88">
        <f t="shared" si="242"/>
        <v>0</v>
      </c>
      <c r="M249" s="230"/>
      <c r="N249" s="43"/>
      <c r="O249" s="155">
        <f t="shared" si="243"/>
        <v>0</v>
      </c>
      <c r="P249" s="311"/>
      <c r="R249" s="405"/>
    </row>
    <row r="250" spans="1:18" hidden="1" x14ac:dyDescent="0.25">
      <c r="A250" s="34">
        <v>6300</v>
      </c>
      <c r="B250" s="69" t="s">
        <v>244</v>
      </c>
      <c r="C250" s="188">
        <f t="shared" si="237"/>
        <v>0</v>
      </c>
      <c r="D250" s="127">
        <f>SUM(D251,D256,D257)</f>
        <v>0</v>
      </c>
      <c r="E250" s="36">
        <f t="shared" ref="E250" si="244">SUM(E251,E256,E257)</f>
        <v>0</v>
      </c>
      <c r="F250" s="174">
        <f>SUM(F251,F256,F257)</f>
        <v>0</v>
      </c>
      <c r="G250" s="228">
        <f t="shared" ref="G250:O250" si="245">SUM(G251,G256,G257)</f>
        <v>0</v>
      </c>
      <c r="H250" s="36">
        <f t="shared" si="245"/>
        <v>0</v>
      </c>
      <c r="I250" s="120">
        <f t="shared" si="245"/>
        <v>0</v>
      </c>
      <c r="J250" s="127">
        <f t="shared" si="245"/>
        <v>0</v>
      </c>
      <c r="K250" s="36">
        <f t="shared" si="245"/>
        <v>0</v>
      </c>
      <c r="L250" s="174">
        <f t="shared" si="245"/>
        <v>0</v>
      </c>
      <c r="M250" s="228">
        <f t="shared" si="245"/>
        <v>0</v>
      </c>
      <c r="N250" s="36">
        <f t="shared" si="245"/>
        <v>0</v>
      </c>
      <c r="O250" s="120">
        <f t="shared" si="245"/>
        <v>0</v>
      </c>
      <c r="P250" s="316"/>
      <c r="R250" s="405"/>
    </row>
    <row r="251" spans="1:18" ht="24" hidden="1" x14ac:dyDescent="0.25">
      <c r="A251" s="345">
        <v>6320</v>
      </c>
      <c r="B251" s="38" t="s">
        <v>245</v>
      </c>
      <c r="C251" s="201">
        <f t="shared" si="237"/>
        <v>0</v>
      </c>
      <c r="D251" s="128">
        <f>SUM(D252:D255)</f>
        <v>0</v>
      </c>
      <c r="E251" s="75">
        <f t="shared" ref="E251" si="246">SUM(E252:E255)</f>
        <v>0</v>
      </c>
      <c r="F251" s="175">
        <f>SUM(F252:F255)</f>
        <v>0</v>
      </c>
      <c r="G251" s="233">
        <f t="shared" ref="G251:O251" si="247">SUM(G252:G255)</f>
        <v>0</v>
      </c>
      <c r="H251" s="75">
        <f t="shared" si="247"/>
        <v>0</v>
      </c>
      <c r="I251" s="86">
        <f t="shared" si="247"/>
        <v>0</v>
      </c>
      <c r="J251" s="128">
        <f t="shared" si="247"/>
        <v>0</v>
      </c>
      <c r="K251" s="75">
        <f t="shared" si="247"/>
        <v>0</v>
      </c>
      <c r="L251" s="175">
        <f t="shared" si="247"/>
        <v>0</v>
      </c>
      <c r="M251" s="233">
        <f t="shared" si="247"/>
        <v>0</v>
      </c>
      <c r="N251" s="75">
        <f t="shared" si="247"/>
        <v>0</v>
      </c>
      <c r="O251" s="86">
        <f t="shared" si="247"/>
        <v>0</v>
      </c>
      <c r="P251" s="315"/>
      <c r="R251" s="405"/>
    </row>
    <row r="252" spans="1:18" hidden="1" x14ac:dyDescent="0.25">
      <c r="A252" s="30">
        <v>6322</v>
      </c>
      <c r="B252" s="41" t="s">
        <v>246</v>
      </c>
      <c r="C252" s="190">
        <f t="shared" si="237"/>
        <v>0</v>
      </c>
      <c r="D252" s="265">
        <v>0</v>
      </c>
      <c r="E252" s="43"/>
      <c r="F252" s="88">
        <f t="shared" ref="F252:F257" si="248">D252+E252</f>
        <v>0</v>
      </c>
      <c r="G252" s="230"/>
      <c r="H252" s="43"/>
      <c r="I252" s="155">
        <f t="shared" ref="I252:I257" si="249">G252+H252</f>
        <v>0</v>
      </c>
      <c r="J252" s="265"/>
      <c r="K252" s="43"/>
      <c r="L252" s="88">
        <f t="shared" ref="L252:L257" si="250">J252+K252</f>
        <v>0</v>
      </c>
      <c r="M252" s="230"/>
      <c r="N252" s="43"/>
      <c r="O252" s="155">
        <f t="shared" ref="O252:O257" si="251">M252+N252</f>
        <v>0</v>
      </c>
      <c r="P252" s="311"/>
      <c r="R252" s="405"/>
    </row>
    <row r="253" spans="1:18" ht="24" hidden="1" x14ac:dyDescent="0.25">
      <c r="A253" s="30">
        <v>6323</v>
      </c>
      <c r="B253" s="41" t="s">
        <v>247</v>
      </c>
      <c r="C253" s="190">
        <f t="shared" si="237"/>
        <v>0</v>
      </c>
      <c r="D253" s="265">
        <v>0</v>
      </c>
      <c r="E253" s="43"/>
      <c r="F253" s="88">
        <f t="shared" si="248"/>
        <v>0</v>
      </c>
      <c r="G253" s="230"/>
      <c r="H253" s="43"/>
      <c r="I253" s="155">
        <f t="shared" si="249"/>
        <v>0</v>
      </c>
      <c r="J253" s="265"/>
      <c r="K253" s="43"/>
      <c r="L253" s="88">
        <f t="shared" si="250"/>
        <v>0</v>
      </c>
      <c r="M253" s="230"/>
      <c r="N253" s="43"/>
      <c r="O253" s="155">
        <f t="shared" si="251"/>
        <v>0</v>
      </c>
      <c r="P253" s="311"/>
      <c r="R253" s="405"/>
    </row>
    <row r="254" spans="1:18" ht="24" hidden="1" x14ac:dyDescent="0.25">
      <c r="A254" s="30">
        <v>6324</v>
      </c>
      <c r="B254" s="41" t="s">
        <v>301</v>
      </c>
      <c r="C254" s="190">
        <f t="shared" si="237"/>
        <v>0</v>
      </c>
      <c r="D254" s="265">
        <v>0</v>
      </c>
      <c r="E254" s="43"/>
      <c r="F254" s="88">
        <f t="shared" si="248"/>
        <v>0</v>
      </c>
      <c r="G254" s="230"/>
      <c r="H254" s="43"/>
      <c r="I254" s="155">
        <f t="shared" si="249"/>
        <v>0</v>
      </c>
      <c r="J254" s="265"/>
      <c r="K254" s="43"/>
      <c r="L254" s="88">
        <f t="shared" si="250"/>
        <v>0</v>
      </c>
      <c r="M254" s="230"/>
      <c r="N254" s="43"/>
      <c r="O254" s="155">
        <f t="shared" si="251"/>
        <v>0</v>
      </c>
      <c r="P254" s="311"/>
      <c r="R254" s="405"/>
    </row>
    <row r="255" spans="1:18" hidden="1" x14ac:dyDescent="0.25">
      <c r="A255" s="27">
        <v>6329</v>
      </c>
      <c r="B255" s="38" t="s">
        <v>302</v>
      </c>
      <c r="C255" s="189">
        <f t="shared" si="237"/>
        <v>0</v>
      </c>
      <c r="D255" s="264">
        <v>0</v>
      </c>
      <c r="E255" s="40"/>
      <c r="F255" s="89">
        <f t="shared" si="248"/>
        <v>0</v>
      </c>
      <c r="G255" s="220"/>
      <c r="H255" s="40"/>
      <c r="I255" s="154">
        <f t="shared" si="249"/>
        <v>0</v>
      </c>
      <c r="J255" s="264"/>
      <c r="K255" s="40"/>
      <c r="L255" s="89">
        <f t="shared" si="250"/>
        <v>0</v>
      </c>
      <c r="M255" s="220"/>
      <c r="N255" s="40"/>
      <c r="O255" s="154">
        <f t="shared" si="251"/>
        <v>0</v>
      </c>
      <c r="P255" s="310"/>
      <c r="R255" s="405"/>
    </row>
    <row r="256" spans="1:18" ht="24" hidden="1" x14ac:dyDescent="0.25">
      <c r="A256" s="90">
        <v>6330</v>
      </c>
      <c r="B256" s="91" t="s">
        <v>248</v>
      </c>
      <c r="C256" s="201">
        <f t="shared" si="237"/>
        <v>0</v>
      </c>
      <c r="D256" s="266">
        <v>0</v>
      </c>
      <c r="E256" s="80"/>
      <c r="F256" s="178">
        <f t="shared" si="248"/>
        <v>0</v>
      </c>
      <c r="G256" s="235"/>
      <c r="H256" s="80"/>
      <c r="I256" s="160">
        <f t="shared" si="249"/>
        <v>0</v>
      </c>
      <c r="J256" s="266"/>
      <c r="K256" s="80"/>
      <c r="L256" s="178">
        <f t="shared" si="250"/>
        <v>0</v>
      </c>
      <c r="M256" s="235"/>
      <c r="N256" s="80"/>
      <c r="O256" s="160">
        <f t="shared" si="251"/>
        <v>0</v>
      </c>
      <c r="P256" s="320"/>
      <c r="R256" s="405"/>
    </row>
    <row r="257" spans="1:18" hidden="1" x14ac:dyDescent="0.25">
      <c r="A257" s="72">
        <v>6360</v>
      </c>
      <c r="B257" s="41" t="s">
        <v>249</v>
      </c>
      <c r="C257" s="190">
        <f t="shared" si="237"/>
        <v>0</v>
      </c>
      <c r="D257" s="265">
        <v>0</v>
      </c>
      <c r="E257" s="43"/>
      <c r="F257" s="88">
        <f t="shared" si="248"/>
        <v>0</v>
      </c>
      <c r="G257" s="230"/>
      <c r="H257" s="43"/>
      <c r="I257" s="155">
        <f t="shared" si="249"/>
        <v>0</v>
      </c>
      <c r="J257" s="265"/>
      <c r="K257" s="43"/>
      <c r="L257" s="88">
        <f t="shared" si="250"/>
        <v>0</v>
      </c>
      <c r="M257" s="230"/>
      <c r="N257" s="43"/>
      <c r="O257" s="155">
        <f t="shared" si="251"/>
        <v>0</v>
      </c>
      <c r="P257" s="311"/>
      <c r="R257" s="405"/>
    </row>
    <row r="258" spans="1:18" ht="36" hidden="1" x14ac:dyDescent="0.25">
      <c r="A258" s="34">
        <v>6400</v>
      </c>
      <c r="B258" s="69" t="s">
        <v>250</v>
      </c>
      <c r="C258" s="188">
        <f t="shared" si="237"/>
        <v>0</v>
      </c>
      <c r="D258" s="127">
        <f>SUM(D259,D263)</f>
        <v>0</v>
      </c>
      <c r="E258" s="36">
        <f t="shared" ref="E258" si="252">SUM(E259,E263)</f>
        <v>0</v>
      </c>
      <c r="F258" s="174">
        <f>SUM(F259,F263)</f>
        <v>0</v>
      </c>
      <c r="G258" s="228">
        <f t="shared" ref="G258:O258" si="253">SUM(G259,G263)</f>
        <v>0</v>
      </c>
      <c r="H258" s="36">
        <f t="shared" si="253"/>
        <v>0</v>
      </c>
      <c r="I258" s="120">
        <f t="shared" si="253"/>
        <v>0</v>
      </c>
      <c r="J258" s="127">
        <f t="shared" si="253"/>
        <v>0</v>
      </c>
      <c r="K258" s="36">
        <f t="shared" si="253"/>
        <v>0</v>
      </c>
      <c r="L258" s="174">
        <f t="shared" si="253"/>
        <v>0</v>
      </c>
      <c r="M258" s="228">
        <f t="shared" si="253"/>
        <v>0</v>
      </c>
      <c r="N258" s="36">
        <f t="shared" si="253"/>
        <v>0</v>
      </c>
      <c r="O258" s="120">
        <f t="shared" si="253"/>
        <v>0</v>
      </c>
      <c r="P258" s="316"/>
      <c r="R258" s="405"/>
    </row>
    <row r="259" spans="1:18" ht="24" hidden="1" x14ac:dyDescent="0.25">
      <c r="A259" s="345">
        <v>6410</v>
      </c>
      <c r="B259" s="38" t="s">
        <v>251</v>
      </c>
      <c r="C259" s="189">
        <f t="shared" si="237"/>
        <v>0</v>
      </c>
      <c r="D259" s="128">
        <f>SUM(D260:D262)</f>
        <v>0</v>
      </c>
      <c r="E259" s="75">
        <f t="shared" ref="E259" si="254">SUM(E260:E262)</f>
        <v>0</v>
      </c>
      <c r="F259" s="175">
        <f>SUM(F260:F262)</f>
        <v>0</v>
      </c>
      <c r="G259" s="233">
        <f t="shared" ref="G259:O259" si="255">SUM(G260:G262)</f>
        <v>0</v>
      </c>
      <c r="H259" s="75">
        <f t="shared" si="255"/>
        <v>0</v>
      </c>
      <c r="I259" s="86">
        <f t="shared" si="255"/>
        <v>0</v>
      </c>
      <c r="J259" s="128">
        <f t="shared" si="255"/>
        <v>0</v>
      </c>
      <c r="K259" s="75">
        <f t="shared" si="255"/>
        <v>0</v>
      </c>
      <c r="L259" s="175">
        <f t="shared" si="255"/>
        <v>0</v>
      </c>
      <c r="M259" s="233">
        <f t="shared" si="255"/>
        <v>0</v>
      </c>
      <c r="N259" s="75">
        <f t="shared" si="255"/>
        <v>0</v>
      </c>
      <c r="O259" s="158">
        <f t="shared" si="255"/>
        <v>0</v>
      </c>
      <c r="P259" s="318"/>
      <c r="R259" s="405"/>
    </row>
    <row r="260" spans="1:18" hidden="1" x14ac:dyDescent="0.25">
      <c r="A260" s="30">
        <v>6411</v>
      </c>
      <c r="B260" s="92" t="s">
        <v>252</v>
      </c>
      <c r="C260" s="190">
        <f t="shared" si="237"/>
        <v>0</v>
      </c>
      <c r="D260" s="265">
        <v>0</v>
      </c>
      <c r="E260" s="43"/>
      <c r="F260" s="88">
        <f t="shared" ref="F260:F262" si="256">D260+E260</f>
        <v>0</v>
      </c>
      <c r="G260" s="230"/>
      <c r="H260" s="43"/>
      <c r="I260" s="155">
        <f t="shared" ref="I260:I262" si="257">G260+H260</f>
        <v>0</v>
      </c>
      <c r="J260" s="265"/>
      <c r="K260" s="43"/>
      <c r="L260" s="88">
        <f t="shared" ref="L260:L262" si="258">J260+K260</f>
        <v>0</v>
      </c>
      <c r="M260" s="230"/>
      <c r="N260" s="43"/>
      <c r="O260" s="155">
        <f t="shared" ref="O260:O262" si="259">M260+N260</f>
        <v>0</v>
      </c>
      <c r="P260" s="311"/>
      <c r="R260" s="405"/>
    </row>
    <row r="261" spans="1:18" ht="36" hidden="1" x14ac:dyDescent="0.25">
      <c r="A261" s="30">
        <v>6412</v>
      </c>
      <c r="B261" s="41" t="s">
        <v>253</v>
      </c>
      <c r="C261" s="190">
        <f t="shared" si="237"/>
        <v>0</v>
      </c>
      <c r="D261" s="265">
        <v>0</v>
      </c>
      <c r="E261" s="43"/>
      <c r="F261" s="88">
        <f t="shared" si="256"/>
        <v>0</v>
      </c>
      <c r="G261" s="230"/>
      <c r="H261" s="43"/>
      <c r="I261" s="155">
        <f t="shared" si="257"/>
        <v>0</v>
      </c>
      <c r="J261" s="265"/>
      <c r="K261" s="43"/>
      <c r="L261" s="88">
        <f t="shared" si="258"/>
        <v>0</v>
      </c>
      <c r="M261" s="230"/>
      <c r="N261" s="43"/>
      <c r="O261" s="155">
        <f t="shared" si="259"/>
        <v>0</v>
      </c>
      <c r="P261" s="311"/>
      <c r="R261" s="405"/>
    </row>
    <row r="262" spans="1:18" ht="36" hidden="1" x14ac:dyDescent="0.25">
      <c r="A262" s="30">
        <v>6419</v>
      </c>
      <c r="B262" s="41" t="s">
        <v>254</v>
      </c>
      <c r="C262" s="190">
        <f t="shared" si="237"/>
        <v>0</v>
      </c>
      <c r="D262" s="265">
        <v>0</v>
      </c>
      <c r="E262" s="43"/>
      <c r="F262" s="88">
        <f t="shared" si="256"/>
        <v>0</v>
      </c>
      <c r="G262" s="230"/>
      <c r="H262" s="43"/>
      <c r="I262" s="155">
        <f t="shared" si="257"/>
        <v>0</v>
      </c>
      <c r="J262" s="265"/>
      <c r="K262" s="43"/>
      <c r="L262" s="88">
        <f t="shared" si="258"/>
        <v>0</v>
      </c>
      <c r="M262" s="230"/>
      <c r="N262" s="43"/>
      <c r="O262" s="155">
        <f t="shared" si="259"/>
        <v>0</v>
      </c>
      <c r="P262" s="311"/>
      <c r="R262" s="405"/>
    </row>
    <row r="263" spans="1:18" ht="36" hidden="1" x14ac:dyDescent="0.25">
      <c r="A263" s="72">
        <v>6420</v>
      </c>
      <c r="B263" s="41" t="s">
        <v>255</v>
      </c>
      <c r="C263" s="190">
        <f t="shared" si="237"/>
        <v>0</v>
      </c>
      <c r="D263" s="129">
        <f>SUM(D264:D267)</f>
        <v>0</v>
      </c>
      <c r="E263" s="73">
        <f t="shared" ref="E263" si="260">SUM(E264:E267)</f>
        <v>0</v>
      </c>
      <c r="F263" s="93">
        <f>SUM(F264:F267)</f>
        <v>0</v>
      </c>
      <c r="G263" s="231">
        <f t="shared" ref="G263:N263" si="261">SUM(G264:G267)</f>
        <v>0</v>
      </c>
      <c r="H263" s="73">
        <f t="shared" si="261"/>
        <v>0</v>
      </c>
      <c r="I263" s="87">
        <f t="shared" si="261"/>
        <v>0</v>
      </c>
      <c r="J263" s="129">
        <f t="shared" si="261"/>
        <v>0</v>
      </c>
      <c r="K263" s="73">
        <f t="shared" si="261"/>
        <v>0</v>
      </c>
      <c r="L263" s="93">
        <f t="shared" si="261"/>
        <v>0</v>
      </c>
      <c r="M263" s="231">
        <f t="shared" si="261"/>
        <v>0</v>
      </c>
      <c r="N263" s="73">
        <f t="shared" si="261"/>
        <v>0</v>
      </c>
      <c r="O263" s="87">
        <f>SUM(O264:O267)</f>
        <v>0</v>
      </c>
      <c r="P263" s="312"/>
      <c r="R263" s="405"/>
    </row>
    <row r="264" spans="1:18" hidden="1" x14ac:dyDescent="0.25">
      <c r="A264" s="30">
        <v>6421</v>
      </c>
      <c r="B264" s="41" t="s">
        <v>256</v>
      </c>
      <c r="C264" s="190">
        <f t="shared" si="237"/>
        <v>0</v>
      </c>
      <c r="D264" s="265">
        <v>0</v>
      </c>
      <c r="E264" s="43"/>
      <c r="F264" s="88">
        <f t="shared" ref="F264:F267" si="262">D264+E264</f>
        <v>0</v>
      </c>
      <c r="G264" s="230"/>
      <c r="H264" s="43"/>
      <c r="I264" s="155">
        <f t="shared" ref="I264:I267" si="263">G264+H264</f>
        <v>0</v>
      </c>
      <c r="J264" s="265"/>
      <c r="K264" s="43"/>
      <c r="L264" s="88">
        <f t="shared" ref="L264:L267" si="264">J264+K264</f>
        <v>0</v>
      </c>
      <c r="M264" s="230"/>
      <c r="N264" s="43"/>
      <c r="O264" s="155">
        <f t="shared" ref="O264:O267" si="265">M264+N264</f>
        <v>0</v>
      </c>
      <c r="P264" s="311"/>
      <c r="R264" s="405"/>
    </row>
    <row r="265" spans="1:18" hidden="1" x14ac:dyDescent="0.25">
      <c r="A265" s="30">
        <v>6422</v>
      </c>
      <c r="B265" s="41" t="s">
        <v>257</v>
      </c>
      <c r="C265" s="190">
        <f t="shared" si="237"/>
        <v>0</v>
      </c>
      <c r="D265" s="265">
        <v>0</v>
      </c>
      <c r="E265" s="43"/>
      <c r="F265" s="88">
        <f t="shared" si="262"/>
        <v>0</v>
      </c>
      <c r="G265" s="230"/>
      <c r="H265" s="43"/>
      <c r="I265" s="155">
        <f t="shared" si="263"/>
        <v>0</v>
      </c>
      <c r="J265" s="265"/>
      <c r="K265" s="43"/>
      <c r="L265" s="88">
        <f t="shared" si="264"/>
        <v>0</v>
      </c>
      <c r="M265" s="230"/>
      <c r="N265" s="43"/>
      <c r="O265" s="155">
        <f t="shared" si="265"/>
        <v>0</v>
      </c>
      <c r="P265" s="311"/>
      <c r="R265" s="405"/>
    </row>
    <row r="266" spans="1:18" ht="24" hidden="1" x14ac:dyDescent="0.25">
      <c r="A266" s="30">
        <v>6423</v>
      </c>
      <c r="B266" s="41" t="s">
        <v>258</v>
      </c>
      <c r="C266" s="190">
        <f t="shared" si="237"/>
        <v>0</v>
      </c>
      <c r="D266" s="265">
        <v>0</v>
      </c>
      <c r="E266" s="43"/>
      <c r="F266" s="88">
        <f t="shared" si="262"/>
        <v>0</v>
      </c>
      <c r="G266" s="230"/>
      <c r="H266" s="43"/>
      <c r="I266" s="155">
        <f t="shared" si="263"/>
        <v>0</v>
      </c>
      <c r="J266" s="265"/>
      <c r="K266" s="43"/>
      <c r="L266" s="88">
        <f t="shared" si="264"/>
        <v>0</v>
      </c>
      <c r="M266" s="230"/>
      <c r="N266" s="43"/>
      <c r="O266" s="155">
        <f t="shared" si="265"/>
        <v>0</v>
      </c>
      <c r="P266" s="311"/>
      <c r="R266" s="405"/>
    </row>
    <row r="267" spans="1:18" ht="36" hidden="1" x14ac:dyDescent="0.25">
      <c r="A267" s="30">
        <v>6424</v>
      </c>
      <c r="B267" s="41" t="s">
        <v>259</v>
      </c>
      <c r="C267" s="190">
        <f t="shared" si="237"/>
        <v>0</v>
      </c>
      <c r="D267" s="265">
        <v>0</v>
      </c>
      <c r="E267" s="43"/>
      <c r="F267" s="88">
        <f t="shared" si="262"/>
        <v>0</v>
      </c>
      <c r="G267" s="230"/>
      <c r="H267" s="43"/>
      <c r="I267" s="155">
        <f t="shared" si="263"/>
        <v>0</v>
      </c>
      <c r="J267" s="265"/>
      <c r="K267" s="43"/>
      <c r="L267" s="88">
        <f t="shared" si="264"/>
        <v>0</v>
      </c>
      <c r="M267" s="230"/>
      <c r="N267" s="43"/>
      <c r="O267" s="155">
        <f t="shared" si="265"/>
        <v>0</v>
      </c>
      <c r="P267" s="311"/>
      <c r="R267" s="405"/>
    </row>
    <row r="268" spans="1:18" ht="36" hidden="1" x14ac:dyDescent="0.25">
      <c r="A268" s="95">
        <v>7000</v>
      </c>
      <c r="B268" s="95" t="s">
        <v>260</v>
      </c>
      <c r="C268" s="203">
        <f>SUM(F268,I268,L268,O268)</f>
        <v>0</v>
      </c>
      <c r="D268" s="136">
        <f>SUM(D269,D279)</f>
        <v>0</v>
      </c>
      <c r="E268" s="96">
        <f t="shared" ref="E268" si="266">SUM(E269,E279)</f>
        <v>0</v>
      </c>
      <c r="F268" s="267">
        <f>SUM(F269,F279)</f>
        <v>0</v>
      </c>
      <c r="G268" s="237">
        <f t="shared" ref="G268:N268" si="267">SUM(G269,G279)</f>
        <v>0</v>
      </c>
      <c r="H268" s="96">
        <f t="shared" si="267"/>
        <v>0</v>
      </c>
      <c r="I268" s="279">
        <f t="shared" si="267"/>
        <v>0</v>
      </c>
      <c r="J268" s="136">
        <f t="shared" si="267"/>
        <v>0</v>
      </c>
      <c r="K268" s="96">
        <f t="shared" si="267"/>
        <v>0</v>
      </c>
      <c r="L268" s="267">
        <f t="shared" si="267"/>
        <v>0</v>
      </c>
      <c r="M268" s="237">
        <f t="shared" si="267"/>
        <v>0</v>
      </c>
      <c r="N268" s="96">
        <f t="shared" si="267"/>
        <v>0</v>
      </c>
      <c r="O268" s="162">
        <f>SUM(O269,O279)</f>
        <v>0</v>
      </c>
      <c r="P268" s="322"/>
      <c r="R268" s="405"/>
    </row>
    <row r="269" spans="1:18" ht="24" hidden="1" x14ac:dyDescent="0.25">
      <c r="A269" s="34">
        <v>7200</v>
      </c>
      <c r="B269" s="69" t="s">
        <v>261</v>
      </c>
      <c r="C269" s="188">
        <f t="shared" si="237"/>
        <v>0</v>
      </c>
      <c r="D269" s="127">
        <f>SUM(D270,D271,D274,D275,D278)</f>
        <v>0</v>
      </c>
      <c r="E269" s="36">
        <f t="shared" ref="E269" si="268">SUM(E270,E271,E274,E275,E278)</f>
        <v>0</v>
      </c>
      <c r="F269" s="174">
        <f>SUM(F270,F271,F274,F275,F278)</f>
        <v>0</v>
      </c>
      <c r="G269" s="228"/>
      <c r="H269" s="36"/>
      <c r="I269" s="120">
        <f>SUM(I270,I271,I274,I275,I278)</f>
        <v>0</v>
      </c>
      <c r="J269" s="127"/>
      <c r="K269" s="36"/>
      <c r="L269" s="174">
        <f>SUM(L270,L271,L274,L275,L278)</f>
        <v>0</v>
      </c>
      <c r="M269" s="228"/>
      <c r="N269" s="36"/>
      <c r="O269" s="121">
        <f>SUM(O270,O271,O274,O275,O278)</f>
        <v>0</v>
      </c>
      <c r="P269" s="308"/>
      <c r="R269" s="405"/>
    </row>
    <row r="270" spans="1:18" ht="24" hidden="1" x14ac:dyDescent="0.25">
      <c r="A270" s="345">
        <v>7210</v>
      </c>
      <c r="B270" s="38" t="s">
        <v>262</v>
      </c>
      <c r="C270" s="189">
        <f t="shared" si="237"/>
        <v>0</v>
      </c>
      <c r="D270" s="264">
        <v>0</v>
      </c>
      <c r="E270" s="40"/>
      <c r="F270" s="89">
        <f>D270+E270</f>
        <v>0</v>
      </c>
      <c r="G270" s="220"/>
      <c r="H270" s="40"/>
      <c r="I270" s="154">
        <f>G270+H270</f>
        <v>0</v>
      </c>
      <c r="J270" s="264"/>
      <c r="K270" s="40"/>
      <c r="L270" s="89">
        <f>J270+K270</f>
        <v>0</v>
      </c>
      <c r="M270" s="220"/>
      <c r="N270" s="40"/>
      <c r="O270" s="154">
        <f>M270+N270</f>
        <v>0</v>
      </c>
      <c r="P270" s="310"/>
      <c r="R270" s="405"/>
    </row>
    <row r="271" spans="1:18" s="94" customFormat="1" ht="36" hidden="1" x14ac:dyDescent="0.25">
      <c r="A271" s="72">
        <v>7220</v>
      </c>
      <c r="B271" s="41" t="s">
        <v>263</v>
      </c>
      <c r="C271" s="190">
        <f t="shared" si="237"/>
        <v>0</v>
      </c>
      <c r="D271" s="129">
        <f>SUM(D272:D273)</f>
        <v>0</v>
      </c>
      <c r="E271" s="73">
        <f t="shared" ref="E271" si="269">SUM(E272:E273)</f>
        <v>0</v>
      </c>
      <c r="F271" s="93">
        <f>SUM(F272:F273)</f>
        <v>0</v>
      </c>
      <c r="G271" s="231">
        <f t="shared" ref="G271:O271" si="270">SUM(G272:G273)</f>
        <v>0</v>
      </c>
      <c r="H271" s="73">
        <f t="shared" si="270"/>
        <v>0</v>
      </c>
      <c r="I271" s="87">
        <f t="shared" si="270"/>
        <v>0</v>
      </c>
      <c r="J271" s="129">
        <f t="shared" si="270"/>
        <v>0</v>
      </c>
      <c r="K271" s="73">
        <f t="shared" si="270"/>
        <v>0</v>
      </c>
      <c r="L271" s="93">
        <f t="shared" si="270"/>
        <v>0</v>
      </c>
      <c r="M271" s="231">
        <f t="shared" si="270"/>
        <v>0</v>
      </c>
      <c r="N271" s="73">
        <f t="shared" si="270"/>
        <v>0</v>
      </c>
      <c r="O271" s="87">
        <f t="shared" si="270"/>
        <v>0</v>
      </c>
      <c r="P271" s="312"/>
      <c r="R271" s="405"/>
    </row>
    <row r="272" spans="1:18" s="94" customFormat="1" ht="36" hidden="1" x14ac:dyDescent="0.25">
      <c r="A272" s="30">
        <v>7221</v>
      </c>
      <c r="B272" s="41" t="s">
        <v>264</v>
      </c>
      <c r="C272" s="190">
        <f t="shared" si="237"/>
        <v>0</v>
      </c>
      <c r="D272" s="265">
        <v>0</v>
      </c>
      <c r="E272" s="43"/>
      <c r="F272" s="88">
        <f t="shared" ref="F272:F274" si="271">D272+E272</f>
        <v>0</v>
      </c>
      <c r="G272" s="230"/>
      <c r="H272" s="43"/>
      <c r="I272" s="155">
        <f t="shared" ref="I272:I274" si="272">G272+H272</f>
        <v>0</v>
      </c>
      <c r="J272" s="265"/>
      <c r="K272" s="43"/>
      <c r="L272" s="88">
        <f t="shared" ref="L272:L274" si="273">J272+K272</f>
        <v>0</v>
      </c>
      <c r="M272" s="230"/>
      <c r="N272" s="43"/>
      <c r="O272" s="155">
        <f t="shared" ref="O272:O274" si="274">M272+N272</f>
        <v>0</v>
      </c>
      <c r="P272" s="311"/>
      <c r="R272" s="405"/>
    </row>
    <row r="273" spans="1:18" s="94" customFormat="1" ht="36" hidden="1" x14ac:dyDescent="0.25">
      <c r="A273" s="30">
        <v>7222</v>
      </c>
      <c r="B273" s="41" t="s">
        <v>265</v>
      </c>
      <c r="C273" s="190">
        <f t="shared" si="237"/>
        <v>0</v>
      </c>
      <c r="D273" s="265">
        <v>0</v>
      </c>
      <c r="E273" s="43"/>
      <c r="F273" s="88">
        <f t="shared" si="271"/>
        <v>0</v>
      </c>
      <c r="G273" s="230"/>
      <c r="H273" s="43"/>
      <c r="I273" s="155">
        <f t="shared" si="272"/>
        <v>0</v>
      </c>
      <c r="J273" s="265"/>
      <c r="K273" s="43"/>
      <c r="L273" s="88">
        <f t="shared" si="273"/>
        <v>0</v>
      </c>
      <c r="M273" s="230"/>
      <c r="N273" s="43"/>
      <c r="O273" s="155">
        <f t="shared" si="274"/>
        <v>0</v>
      </c>
      <c r="P273" s="311"/>
      <c r="R273" s="405"/>
    </row>
    <row r="274" spans="1:18" ht="24" hidden="1" x14ac:dyDescent="0.25">
      <c r="A274" s="72">
        <v>7230</v>
      </c>
      <c r="B274" s="41" t="s">
        <v>308</v>
      </c>
      <c r="C274" s="190">
        <f t="shared" si="237"/>
        <v>0</v>
      </c>
      <c r="D274" s="265">
        <v>0</v>
      </c>
      <c r="E274" s="43"/>
      <c r="F274" s="88">
        <f t="shared" si="271"/>
        <v>0</v>
      </c>
      <c r="G274" s="230"/>
      <c r="H274" s="43"/>
      <c r="I274" s="155">
        <f t="shared" si="272"/>
        <v>0</v>
      </c>
      <c r="J274" s="265"/>
      <c r="K274" s="43"/>
      <c r="L274" s="88">
        <f t="shared" si="273"/>
        <v>0</v>
      </c>
      <c r="M274" s="230"/>
      <c r="N274" s="43"/>
      <c r="O274" s="155">
        <f t="shared" si="274"/>
        <v>0</v>
      </c>
      <c r="P274" s="311"/>
      <c r="R274" s="405"/>
    </row>
    <row r="275" spans="1:18" ht="24" hidden="1" x14ac:dyDescent="0.25">
      <c r="A275" s="72">
        <v>7240</v>
      </c>
      <c r="B275" s="41" t="s">
        <v>266</v>
      </c>
      <c r="C275" s="190">
        <f t="shared" si="237"/>
        <v>0</v>
      </c>
      <c r="D275" s="129">
        <f>SUM(D276:D277)</f>
        <v>0</v>
      </c>
      <c r="E275" s="73">
        <f t="shared" ref="E275" si="275">SUM(E276:E277)</f>
        <v>0</v>
      </c>
      <c r="F275" s="93">
        <f>SUM(F276:F277)</f>
        <v>0</v>
      </c>
      <c r="G275" s="231">
        <f t="shared" ref="G275:O275" si="276">SUM(G276:G277)</f>
        <v>0</v>
      </c>
      <c r="H275" s="73">
        <f t="shared" si="276"/>
        <v>0</v>
      </c>
      <c r="I275" s="87">
        <f t="shared" si="276"/>
        <v>0</v>
      </c>
      <c r="J275" s="129">
        <f t="shared" si="276"/>
        <v>0</v>
      </c>
      <c r="K275" s="73">
        <f t="shared" si="276"/>
        <v>0</v>
      </c>
      <c r="L275" s="93">
        <f t="shared" si="276"/>
        <v>0</v>
      </c>
      <c r="M275" s="231">
        <f t="shared" si="276"/>
        <v>0</v>
      </c>
      <c r="N275" s="73">
        <f t="shared" si="276"/>
        <v>0</v>
      </c>
      <c r="O275" s="87">
        <f t="shared" si="276"/>
        <v>0</v>
      </c>
      <c r="P275" s="312"/>
      <c r="R275" s="405"/>
    </row>
    <row r="276" spans="1:18" ht="48" hidden="1" x14ac:dyDescent="0.25">
      <c r="A276" s="30">
        <v>7245</v>
      </c>
      <c r="B276" s="41" t="s">
        <v>267</v>
      </c>
      <c r="C276" s="190">
        <f t="shared" si="237"/>
        <v>0</v>
      </c>
      <c r="D276" s="265">
        <v>0</v>
      </c>
      <c r="E276" s="43"/>
      <c r="F276" s="88">
        <f t="shared" ref="F276:F278" si="277">D276+E276</f>
        <v>0</v>
      </c>
      <c r="G276" s="230"/>
      <c r="H276" s="43"/>
      <c r="I276" s="155">
        <f t="shared" ref="I276:I278" si="278">G276+H276</f>
        <v>0</v>
      </c>
      <c r="J276" s="265"/>
      <c r="K276" s="43"/>
      <c r="L276" s="88">
        <f t="shared" ref="L276:L278" si="279">J276+K276</f>
        <v>0</v>
      </c>
      <c r="M276" s="230"/>
      <c r="N276" s="43"/>
      <c r="O276" s="155">
        <f t="shared" ref="O276:O278" si="280">M276+N276</f>
        <v>0</v>
      </c>
      <c r="P276" s="311"/>
      <c r="R276" s="405"/>
    </row>
    <row r="277" spans="1:18" ht="96" hidden="1" x14ac:dyDescent="0.25">
      <c r="A277" s="30">
        <v>7246</v>
      </c>
      <c r="B277" s="41" t="s">
        <v>268</v>
      </c>
      <c r="C277" s="190">
        <f t="shared" si="237"/>
        <v>0</v>
      </c>
      <c r="D277" s="265">
        <v>0</v>
      </c>
      <c r="E277" s="43"/>
      <c r="F277" s="88">
        <f t="shared" si="277"/>
        <v>0</v>
      </c>
      <c r="G277" s="230"/>
      <c r="H277" s="43"/>
      <c r="I277" s="155">
        <f t="shared" si="278"/>
        <v>0</v>
      </c>
      <c r="J277" s="265"/>
      <c r="K277" s="43"/>
      <c r="L277" s="88">
        <f t="shared" si="279"/>
        <v>0</v>
      </c>
      <c r="M277" s="230"/>
      <c r="N277" s="43"/>
      <c r="O277" s="155">
        <f t="shared" si="280"/>
        <v>0</v>
      </c>
      <c r="P277" s="311"/>
      <c r="R277" s="405"/>
    </row>
    <row r="278" spans="1:18" ht="24" hidden="1" x14ac:dyDescent="0.25">
      <c r="A278" s="90">
        <v>7260</v>
      </c>
      <c r="B278" s="38" t="s">
        <v>269</v>
      </c>
      <c r="C278" s="189">
        <f t="shared" si="237"/>
        <v>0</v>
      </c>
      <c r="D278" s="264">
        <v>0</v>
      </c>
      <c r="E278" s="40"/>
      <c r="F278" s="89">
        <f t="shared" si="277"/>
        <v>0</v>
      </c>
      <c r="G278" s="220"/>
      <c r="H278" s="40"/>
      <c r="I278" s="154">
        <f t="shared" si="278"/>
        <v>0</v>
      </c>
      <c r="J278" s="264"/>
      <c r="K278" s="40"/>
      <c r="L278" s="89">
        <f t="shared" si="279"/>
        <v>0</v>
      </c>
      <c r="M278" s="220"/>
      <c r="N278" s="40"/>
      <c r="O278" s="154">
        <f t="shared" si="280"/>
        <v>0</v>
      </c>
      <c r="P278" s="310"/>
      <c r="R278" s="405"/>
    </row>
    <row r="279" spans="1:18" hidden="1" x14ac:dyDescent="0.25">
      <c r="A279" s="52">
        <v>7700</v>
      </c>
      <c r="B279" s="103" t="s">
        <v>298</v>
      </c>
      <c r="C279" s="204">
        <f t="shared" si="237"/>
        <v>0</v>
      </c>
      <c r="D279" s="137">
        <f>D280</f>
        <v>0</v>
      </c>
      <c r="E279" s="104">
        <f t="shared" ref="E279:O279" si="281">E280</f>
        <v>0</v>
      </c>
      <c r="F279" s="176">
        <f t="shared" si="281"/>
        <v>0</v>
      </c>
      <c r="G279" s="238">
        <f t="shared" si="281"/>
        <v>0</v>
      </c>
      <c r="H279" s="104">
        <f t="shared" si="281"/>
        <v>0</v>
      </c>
      <c r="I279" s="280">
        <f t="shared" si="281"/>
        <v>0</v>
      </c>
      <c r="J279" s="137">
        <f t="shared" si="281"/>
        <v>0</v>
      </c>
      <c r="K279" s="104">
        <f t="shared" si="281"/>
        <v>0</v>
      </c>
      <c r="L279" s="176">
        <f t="shared" si="281"/>
        <v>0</v>
      </c>
      <c r="M279" s="238">
        <f t="shared" si="281"/>
        <v>0</v>
      </c>
      <c r="N279" s="104">
        <f t="shared" si="281"/>
        <v>0</v>
      </c>
      <c r="O279" s="280">
        <f t="shared" si="281"/>
        <v>0</v>
      </c>
      <c r="P279" s="316"/>
      <c r="R279" s="405"/>
    </row>
    <row r="280" spans="1:18" hidden="1" x14ac:dyDescent="0.25">
      <c r="A280" s="70">
        <v>7720</v>
      </c>
      <c r="B280" s="38" t="s">
        <v>299</v>
      </c>
      <c r="C280" s="191">
        <f t="shared" si="237"/>
        <v>0</v>
      </c>
      <c r="D280" s="257">
        <v>0</v>
      </c>
      <c r="E280" s="47"/>
      <c r="F280" s="179">
        <f>D280+E280</f>
        <v>0</v>
      </c>
      <c r="G280" s="239"/>
      <c r="H280" s="47"/>
      <c r="I280" s="163">
        <f>G280+H280</f>
        <v>0</v>
      </c>
      <c r="J280" s="257"/>
      <c r="K280" s="47"/>
      <c r="L280" s="179">
        <f>J280+K280</f>
        <v>0</v>
      </c>
      <c r="M280" s="239"/>
      <c r="N280" s="47"/>
      <c r="O280" s="163">
        <f>M280+N280</f>
        <v>0</v>
      </c>
      <c r="P280" s="323"/>
      <c r="R280" s="405"/>
    </row>
    <row r="281" spans="1:18" hidden="1" x14ac:dyDescent="0.25">
      <c r="A281" s="92"/>
      <c r="B281" s="41" t="s">
        <v>270</v>
      </c>
      <c r="C281" s="190">
        <f t="shared" si="237"/>
        <v>0</v>
      </c>
      <c r="D281" s="129">
        <f>SUM(D282:D283)</f>
        <v>0</v>
      </c>
      <c r="E281" s="73">
        <f t="shared" ref="E281" si="282">SUM(E282:E283)</f>
        <v>0</v>
      </c>
      <c r="F281" s="93">
        <f>SUM(F282:F283)</f>
        <v>0</v>
      </c>
      <c r="G281" s="231">
        <f t="shared" ref="G281:O281" si="283">SUM(G282:G283)</f>
        <v>0</v>
      </c>
      <c r="H281" s="73">
        <f t="shared" si="283"/>
        <v>0</v>
      </c>
      <c r="I281" s="87">
        <f t="shared" si="283"/>
        <v>0</v>
      </c>
      <c r="J281" s="129">
        <f t="shared" si="283"/>
        <v>0</v>
      </c>
      <c r="K281" s="73">
        <f t="shared" si="283"/>
        <v>0</v>
      </c>
      <c r="L281" s="93">
        <f t="shared" si="283"/>
        <v>0</v>
      </c>
      <c r="M281" s="231">
        <f t="shared" si="283"/>
        <v>0</v>
      </c>
      <c r="N281" s="73">
        <f t="shared" si="283"/>
        <v>0</v>
      </c>
      <c r="O281" s="87">
        <f t="shared" si="283"/>
        <v>0</v>
      </c>
      <c r="P281" s="312"/>
      <c r="R281" s="405"/>
    </row>
    <row r="282" spans="1:18" hidden="1" x14ac:dyDescent="0.25">
      <c r="A282" s="92" t="s">
        <v>271</v>
      </c>
      <c r="B282" s="30" t="s">
        <v>272</v>
      </c>
      <c r="C282" s="190">
        <f t="shared" si="237"/>
        <v>0</v>
      </c>
      <c r="D282" s="265"/>
      <c r="E282" s="43"/>
      <c r="F282" s="88">
        <f>E282+D282</f>
        <v>0</v>
      </c>
      <c r="G282" s="230"/>
      <c r="H282" s="43"/>
      <c r="I282" s="155">
        <f>H282+G282</f>
        <v>0</v>
      </c>
      <c r="J282" s="265"/>
      <c r="K282" s="43"/>
      <c r="L282" s="88">
        <f>K282+J282</f>
        <v>0</v>
      </c>
      <c r="M282" s="230"/>
      <c r="N282" s="43"/>
      <c r="O282" s="155">
        <f>N282+M282</f>
        <v>0</v>
      </c>
      <c r="P282" s="311"/>
      <c r="R282" s="405"/>
    </row>
    <row r="283" spans="1:18" ht="24" hidden="1" x14ac:dyDescent="0.25">
      <c r="A283" s="92" t="s">
        <v>273</v>
      </c>
      <c r="B283" s="97" t="s">
        <v>274</v>
      </c>
      <c r="C283" s="189">
        <f t="shared" si="237"/>
        <v>0</v>
      </c>
      <c r="D283" s="264"/>
      <c r="E283" s="40"/>
      <c r="F283" s="89">
        <f>E283+D283</f>
        <v>0</v>
      </c>
      <c r="G283" s="220"/>
      <c r="H283" s="40"/>
      <c r="I283" s="154">
        <f>H283+G283</f>
        <v>0</v>
      </c>
      <c r="J283" s="264"/>
      <c r="K283" s="40"/>
      <c r="L283" s="89">
        <f>K283+J283</f>
        <v>0</v>
      </c>
      <c r="M283" s="220"/>
      <c r="N283" s="40"/>
      <c r="O283" s="154">
        <f>N283+M283</f>
        <v>0</v>
      </c>
      <c r="P283" s="310"/>
      <c r="R283" s="405"/>
    </row>
    <row r="284" spans="1:18" ht="12.75" thickBot="1" x14ac:dyDescent="0.3">
      <c r="A284" s="108"/>
      <c r="B284" s="108" t="s">
        <v>275</v>
      </c>
      <c r="C284" s="205">
        <f t="shared" si="237"/>
        <v>1016710</v>
      </c>
      <c r="D284" s="138">
        <f>SUM(D281,D268,D229,D194,D186,D172,D74,D52)</f>
        <v>1016710</v>
      </c>
      <c r="E284" s="281">
        <f t="shared" ref="E284:O284" si="284">SUM(E281,E268,E229,E194,E186,E172,E74,E52)</f>
        <v>0</v>
      </c>
      <c r="F284" s="324">
        <f t="shared" si="284"/>
        <v>1016710</v>
      </c>
      <c r="G284" s="240">
        <f t="shared" si="284"/>
        <v>0</v>
      </c>
      <c r="H284" s="281">
        <f t="shared" si="284"/>
        <v>0</v>
      </c>
      <c r="I284" s="324">
        <f t="shared" si="284"/>
        <v>0</v>
      </c>
      <c r="J284" s="138">
        <f t="shared" si="284"/>
        <v>0</v>
      </c>
      <c r="K284" s="109">
        <f t="shared" si="284"/>
        <v>0</v>
      </c>
      <c r="L284" s="446">
        <f t="shared" si="284"/>
        <v>0</v>
      </c>
      <c r="M284" s="240">
        <f t="shared" si="284"/>
        <v>0</v>
      </c>
      <c r="N284" s="109">
        <f t="shared" si="284"/>
        <v>0</v>
      </c>
      <c r="O284" s="281">
        <f t="shared" si="284"/>
        <v>0</v>
      </c>
      <c r="P284" s="324"/>
      <c r="Q284" s="331"/>
      <c r="R284" s="405"/>
    </row>
    <row r="285" spans="1:18" s="19" customFormat="1" ht="13.5" hidden="1" thickTop="1" thickBot="1" x14ac:dyDescent="0.3">
      <c r="A285" s="881" t="s">
        <v>276</v>
      </c>
      <c r="B285" s="882"/>
      <c r="C285" s="206">
        <f t="shared" si="237"/>
        <v>0</v>
      </c>
      <c r="D285" s="139">
        <f>SUM(D24,D25,D41,D42)-D50</f>
        <v>0</v>
      </c>
      <c r="E285" s="111">
        <f t="shared" ref="E285:N285" si="285">SUM(E24,E25,E41)-E50</f>
        <v>0</v>
      </c>
      <c r="F285" s="112">
        <f>SUM(F24,F25,F41)-F50</f>
        <v>0</v>
      </c>
      <c r="G285" s="241">
        <f t="shared" si="285"/>
        <v>0</v>
      </c>
      <c r="H285" s="111">
        <f t="shared" si="285"/>
        <v>0</v>
      </c>
      <c r="I285" s="123">
        <f t="shared" si="285"/>
        <v>0</v>
      </c>
      <c r="J285" s="139">
        <f t="shared" si="285"/>
        <v>0</v>
      </c>
      <c r="K285" s="111">
        <f t="shared" si="285"/>
        <v>0</v>
      </c>
      <c r="L285" s="112">
        <f t="shared" si="285"/>
        <v>0</v>
      </c>
      <c r="M285" s="241">
        <f t="shared" si="285"/>
        <v>0</v>
      </c>
      <c r="N285" s="111">
        <f t="shared" si="285"/>
        <v>0</v>
      </c>
      <c r="O285" s="123">
        <f>O44-O50</f>
        <v>0</v>
      </c>
      <c r="P285" s="325"/>
      <c r="R285" s="405"/>
    </row>
    <row r="286" spans="1:18" s="19" customFormat="1" ht="12.75" hidden="1" thickTop="1" x14ac:dyDescent="0.25">
      <c r="A286" s="883" t="s">
        <v>277</v>
      </c>
      <c r="B286" s="884"/>
      <c r="C286" s="207">
        <f t="shared" si="237"/>
        <v>0</v>
      </c>
      <c r="D286" s="140">
        <f>SUM(D287,D288)-D295+D296</f>
        <v>0</v>
      </c>
      <c r="E286" s="101">
        <f t="shared" ref="E286:O286" si="286">SUM(E287,E288)-E295+E296</f>
        <v>0</v>
      </c>
      <c r="F286" s="107">
        <f t="shared" si="286"/>
        <v>0</v>
      </c>
      <c r="G286" s="242">
        <f t="shared" si="286"/>
        <v>0</v>
      </c>
      <c r="H286" s="101">
        <f t="shared" si="286"/>
        <v>0</v>
      </c>
      <c r="I286" s="110">
        <f t="shared" si="286"/>
        <v>0</v>
      </c>
      <c r="J286" s="140">
        <f t="shared" si="286"/>
        <v>0</v>
      </c>
      <c r="K286" s="101">
        <f t="shared" si="286"/>
        <v>0</v>
      </c>
      <c r="L286" s="107">
        <f t="shared" si="286"/>
        <v>0</v>
      </c>
      <c r="M286" s="242">
        <f t="shared" si="286"/>
        <v>0</v>
      </c>
      <c r="N286" s="101">
        <f t="shared" si="286"/>
        <v>0</v>
      </c>
      <c r="O286" s="110">
        <f t="shared" si="286"/>
        <v>0</v>
      </c>
      <c r="P286" s="326"/>
      <c r="R286" s="405"/>
    </row>
    <row r="287" spans="1:18" s="19" customFormat="1" ht="13.5" hidden="1" thickTop="1" thickBot="1" x14ac:dyDescent="0.3">
      <c r="A287" s="60" t="s">
        <v>278</v>
      </c>
      <c r="B287" s="60" t="s">
        <v>279</v>
      </c>
      <c r="C287" s="197">
        <f t="shared" si="237"/>
        <v>0</v>
      </c>
      <c r="D287" s="131">
        <f>D21-D281</f>
        <v>0</v>
      </c>
      <c r="E287" s="61">
        <f t="shared" ref="E287:O287" si="287">E21-E281</f>
        <v>0</v>
      </c>
      <c r="F287" s="168">
        <f t="shared" si="287"/>
        <v>0</v>
      </c>
      <c r="G287" s="224">
        <f t="shared" si="287"/>
        <v>0</v>
      </c>
      <c r="H287" s="61">
        <f t="shared" si="287"/>
        <v>0</v>
      </c>
      <c r="I287" s="114">
        <f t="shared" si="287"/>
        <v>0</v>
      </c>
      <c r="J287" s="131">
        <f t="shared" si="287"/>
        <v>0</v>
      </c>
      <c r="K287" s="61">
        <f t="shared" si="287"/>
        <v>0</v>
      </c>
      <c r="L287" s="168">
        <f t="shared" si="287"/>
        <v>0</v>
      </c>
      <c r="M287" s="224">
        <f t="shared" si="287"/>
        <v>0</v>
      </c>
      <c r="N287" s="61">
        <f t="shared" si="287"/>
        <v>0</v>
      </c>
      <c r="O287" s="114">
        <f t="shared" si="287"/>
        <v>0</v>
      </c>
      <c r="P287" s="304"/>
      <c r="R287" s="405"/>
    </row>
    <row r="288" spans="1:18" s="19" customFormat="1" ht="12.75" hidden="1" thickTop="1" x14ac:dyDescent="0.25">
      <c r="A288" s="113" t="s">
        <v>280</v>
      </c>
      <c r="B288" s="113" t="s">
        <v>281</v>
      </c>
      <c r="C288" s="207">
        <f t="shared" si="237"/>
        <v>0</v>
      </c>
      <c r="D288" s="140">
        <f>SUM(D289,D291,D293)-SUM(D290,D292,D294)</f>
        <v>0</v>
      </c>
      <c r="E288" s="101">
        <f t="shared" ref="E288:O288" si="288">SUM(E289,E291,E293)-SUM(E290,E292,E294)</f>
        <v>0</v>
      </c>
      <c r="F288" s="107">
        <f t="shared" si="288"/>
        <v>0</v>
      </c>
      <c r="G288" s="242">
        <f t="shared" si="288"/>
        <v>0</v>
      </c>
      <c r="H288" s="101">
        <f t="shared" si="288"/>
        <v>0</v>
      </c>
      <c r="I288" s="110">
        <f t="shared" si="288"/>
        <v>0</v>
      </c>
      <c r="J288" s="140">
        <f t="shared" si="288"/>
        <v>0</v>
      </c>
      <c r="K288" s="101">
        <f t="shared" si="288"/>
        <v>0</v>
      </c>
      <c r="L288" s="107">
        <f t="shared" si="288"/>
        <v>0</v>
      </c>
      <c r="M288" s="242">
        <f t="shared" si="288"/>
        <v>0</v>
      </c>
      <c r="N288" s="101">
        <f t="shared" si="288"/>
        <v>0</v>
      </c>
      <c r="O288" s="110">
        <f t="shared" si="288"/>
        <v>0</v>
      </c>
      <c r="P288" s="326"/>
      <c r="R288" s="405"/>
    </row>
    <row r="289" spans="1:18" ht="12.75" hidden="1" thickTop="1" x14ac:dyDescent="0.25">
      <c r="A289" s="98" t="s">
        <v>282</v>
      </c>
      <c r="B289" s="57" t="s">
        <v>283</v>
      </c>
      <c r="C289" s="191">
        <f t="shared" si="237"/>
        <v>0</v>
      </c>
      <c r="D289" s="257"/>
      <c r="E289" s="47"/>
      <c r="F289" s="179">
        <f t="shared" ref="F289:F296" si="289">E289+D289</f>
        <v>0</v>
      </c>
      <c r="G289" s="239"/>
      <c r="H289" s="47"/>
      <c r="I289" s="163">
        <f t="shared" ref="I289:I296" si="290">H289+G289</f>
        <v>0</v>
      </c>
      <c r="J289" s="257"/>
      <c r="K289" s="47"/>
      <c r="L289" s="179">
        <f t="shared" ref="L289:L296" si="291">K289+J289</f>
        <v>0</v>
      </c>
      <c r="M289" s="239"/>
      <c r="N289" s="47"/>
      <c r="O289" s="163">
        <f t="shared" ref="O289:O296" si="292">N289+M289</f>
        <v>0</v>
      </c>
      <c r="P289" s="323"/>
      <c r="R289" s="405"/>
    </row>
    <row r="290" spans="1:18" ht="24.75" hidden="1" thickTop="1" x14ac:dyDescent="0.25">
      <c r="A290" s="92" t="s">
        <v>284</v>
      </c>
      <c r="B290" s="29" t="s">
        <v>285</v>
      </c>
      <c r="C290" s="190">
        <f t="shared" si="237"/>
        <v>0</v>
      </c>
      <c r="D290" s="265"/>
      <c r="E290" s="43"/>
      <c r="F290" s="88">
        <f t="shared" si="289"/>
        <v>0</v>
      </c>
      <c r="G290" s="230"/>
      <c r="H290" s="43"/>
      <c r="I290" s="155">
        <f t="shared" si="290"/>
        <v>0</v>
      </c>
      <c r="J290" s="265"/>
      <c r="K290" s="43"/>
      <c r="L290" s="88">
        <f t="shared" si="291"/>
        <v>0</v>
      </c>
      <c r="M290" s="230"/>
      <c r="N290" s="43"/>
      <c r="O290" s="155">
        <f t="shared" si="292"/>
        <v>0</v>
      </c>
      <c r="P290" s="311"/>
      <c r="R290" s="405"/>
    </row>
    <row r="291" spans="1:18" ht="12.75" hidden="1" thickTop="1" x14ac:dyDescent="0.25">
      <c r="A291" s="92" t="s">
        <v>286</v>
      </c>
      <c r="B291" s="29" t="s">
        <v>287</v>
      </c>
      <c r="C291" s="190">
        <f t="shared" si="237"/>
        <v>0</v>
      </c>
      <c r="D291" s="265"/>
      <c r="E291" s="43"/>
      <c r="F291" s="88">
        <f t="shared" si="289"/>
        <v>0</v>
      </c>
      <c r="G291" s="230"/>
      <c r="H291" s="43"/>
      <c r="I291" s="155">
        <f t="shared" si="290"/>
        <v>0</v>
      </c>
      <c r="J291" s="265"/>
      <c r="K291" s="43"/>
      <c r="L291" s="88">
        <f t="shared" si="291"/>
        <v>0</v>
      </c>
      <c r="M291" s="230"/>
      <c r="N291" s="43"/>
      <c r="O291" s="155">
        <f t="shared" si="292"/>
        <v>0</v>
      </c>
      <c r="P291" s="311"/>
      <c r="R291" s="405"/>
    </row>
    <row r="292" spans="1:18" ht="24.75" hidden="1" thickTop="1" x14ac:dyDescent="0.25">
      <c r="A292" s="92" t="s">
        <v>288</v>
      </c>
      <c r="B292" s="29" t="s">
        <v>289</v>
      </c>
      <c r="C292" s="190">
        <f>SUM(F292,I292,L292,O292)</f>
        <v>0</v>
      </c>
      <c r="D292" s="265"/>
      <c r="E292" s="43"/>
      <c r="F292" s="88">
        <f t="shared" si="289"/>
        <v>0</v>
      </c>
      <c r="G292" s="230"/>
      <c r="H292" s="43"/>
      <c r="I292" s="155">
        <f t="shared" si="290"/>
        <v>0</v>
      </c>
      <c r="J292" s="265"/>
      <c r="K292" s="43"/>
      <c r="L292" s="88">
        <f t="shared" si="291"/>
        <v>0</v>
      </c>
      <c r="M292" s="230"/>
      <c r="N292" s="43"/>
      <c r="O292" s="155">
        <f t="shared" si="292"/>
        <v>0</v>
      </c>
      <c r="P292" s="311"/>
      <c r="R292" s="405"/>
    </row>
    <row r="293" spans="1:18" ht="12.75" hidden="1" thickTop="1" x14ac:dyDescent="0.25">
      <c r="A293" s="92" t="s">
        <v>290</v>
      </c>
      <c r="B293" s="29" t="s">
        <v>291</v>
      </c>
      <c r="C293" s="190">
        <f t="shared" si="237"/>
        <v>0</v>
      </c>
      <c r="D293" s="265"/>
      <c r="E293" s="43"/>
      <c r="F293" s="88">
        <f t="shared" si="289"/>
        <v>0</v>
      </c>
      <c r="G293" s="230"/>
      <c r="H293" s="43"/>
      <c r="I293" s="155">
        <f t="shared" si="290"/>
        <v>0</v>
      </c>
      <c r="J293" s="265"/>
      <c r="K293" s="43"/>
      <c r="L293" s="88">
        <f t="shared" si="291"/>
        <v>0</v>
      </c>
      <c r="M293" s="230"/>
      <c r="N293" s="43"/>
      <c r="O293" s="155">
        <f t="shared" si="292"/>
        <v>0</v>
      </c>
      <c r="P293" s="311"/>
      <c r="R293" s="405"/>
    </row>
    <row r="294" spans="1:18" ht="24.75" hidden="1" thickTop="1" x14ac:dyDescent="0.25">
      <c r="A294" s="99" t="s">
        <v>292</v>
      </c>
      <c r="B294" s="100" t="s">
        <v>293</v>
      </c>
      <c r="C294" s="201">
        <f t="shared" si="237"/>
        <v>0</v>
      </c>
      <c r="D294" s="266"/>
      <c r="E294" s="80"/>
      <c r="F294" s="178">
        <f t="shared" si="289"/>
        <v>0</v>
      </c>
      <c r="G294" s="235"/>
      <c r="H294" s="80"/>
      <c r="I294" s="160">
        <f t="shared" si="290"/>
        <v>0</v>
      </c>
      <c r="J294" s="266"/>
      <c r="K294" s="80"/>
      <c r="L294" s="178">
        <f t="shared" si="291"/>
        <v>0</v>
      </c>
      <c r="M294" s="235"/>
      <c r="N294" s="80"/>
      <c r="O294" s="160">
        <f t="shared" si="292"/>
        <v>0</v>
      </c>
      <c r="P294" s="320"/>
      <c r="R294" s="405"/>
    </row>
    <row r="295" spans="1:18" s="19" customFormat="1" ht="13.5" hidden="1" thickTop="1" thickBot="1" x14ac:dyDescent="0.3">
      <c r="A295" s="115" t="s">
        <v>294</v>
      </c>
      <c r="B295" s="115" t="s">
        <v>295</v>
      </c>
      <c r="C295" s="206">
        <f t="shared" si="237"/>
        <v>0</v>
      </c>
      <c r="D295" s="268"/>
      <c r="E295" s="116"/>
      <c r="F295" s="180">
        <f t="shared" si="289"/>
        <v>0</v>
      </c>
      <c r="G295" s="243"/>
      <c r="H295" s="116"/>
      <c r="I295" s="164">
        <f t="shared" si="290"/>
        <v>0</v>
      </c>
      <c r="J295" s="268"/>
      <c r="K295" s="116"/>
      <c r="L295" s="180">
        <f t="shared" si="291"/>
        <v>0</v>
      </c>
      <c r="M295" s="243"/>
      <c r="N295" s="116"/>
      <c r="O295" s="164">
        <f t="shared" si="292"/>
        <v>0</v>
      </c>
      <c r="P295" s="327"/>
      <c r="R295" s="405"/>
    </row>
    <row r="296" spans="1:18" s="19" customFormat="1" ht="48.75" hidden="1" thickTop="1" x14ac:dyDescent="0.25">
      <c r="A296" s="113" t="s">
        <v>296</v>
      </c>
      <c r="B296" s="102" t="s">
        <v>297</v>
      </c>
      <c r="C296" s="207">
        <f>SUM(F296,I296,L296,O296)</f>
        <v>0</v>
      </c>
      <c r="D296" s="269"/>
      <c r="E296" s="449"/>
      <c r="F296" s="177">
        <f t="shared" si="289"/>
        <v>0</v>
      </c>
      <c r="G296" s="234"/>
      <c r="H296" s="76"/>
      <c r="I296" s="157">
        <f t="shared" si="290"/>
        <v>0</v>
      </c>
      <c r="J296" s="249"/>
      <c r="K296" s="76"/>
      <c r="L296" s="177">
        <f t="shared" si="291"/>
        <v>0</v>
      </c>
      <c r="M296" s="234"/>
      <c r="N296" s="76"/>
      <c r="O296" s="157">
        <f t="shared" si="292"/>
        <v>0</v>
      </c>
      <c r="P296" s="317"/>
      <c r="R296" s="405"/>
    </row>
    <row r="297" spans="1:18" ht="12.75" thickTop="1" x14ac:dyDescent="0.25">
      <c r="A297" s="1"/>
      <c r="B297" s="1"/>
      <c r="C297" s="1"/>
      <c r="D297" s="1"/>
      <c r="E297" s="1"/>
      <c r="F297" s="1"/>
      <c r="G297" s="1"/>
      <c r="H297" s="1"/>
      <c r="I297" s="1"/>
      <c r="J297" s="1"/>
      <c r="K297" s="1"/>
      <c r="L297" s="1"/>
      <c r="M297" s="1"/>
      <c r="N297" s="1"/>
      <c r="O297" s="1"/>
    </row>
    <row r="298" spans="1:18" x14ac:dyDescent="0.25">
      <c r="A298" s="1"/>
      <c r="B298" s="1"/>
      <c r="C298" s="1"/>
      <c r="D298" s="1"/>
      <c r="E298" s="1"/>
      <c r="F298" s="1"/>
      <c r="G298" s="1"/>
      <c r="H298" s="1"/>
      <c r="I298" s="1"/>
      <c r="J298" s="1"/>
      <c r="K298" s="1"/>
      <c r="L298" s="1"/>
      <c r="M298" s="1"/>
      <c r="N298" s="1"/>
      <c r="O298" s="1"/>
    </row>
    <row r="299" spans="1:18" x14ac:dyDescent="0.25">
      <c r="A299" s="1"/>
      <c r="B299" s="1"/>
      <c r="C299" s="1"/>
      <c r="D299" s="1"/>
      <c r="E299" s="1"/>
      <c r="F299" s="1"/>
      <c r="G299" s="1"/>
      <c r="H299" s="1"/>
      <c r="I299" s="1"/>
      <c r="J299" s="1"/>
      <c r="K299" s="1"/>
      <c r="L299" s="1"/>
      <c r="M299" s="1"/>
      <c r="N299" s="1"/>
      <c r="O299" s="1"/>
    </row>
    <row r="300" spans="1:18" x14ac:dyDescent="0.25">
      <c r="A300" s="1"/>
      <c r="B300" s="1"/>
      <c r="C300" s="1"/>
      <c r="D300" s="1"/>
      <c r="E300" s="1"/>
      <c r="F300" s="1"/>
      <c r="G300" s="1"/>
      <c r="H300" s="1"/>
      <c r="I300" s="1"/>
      <c r="J300" s="1"/>
      <c r="K300" s="1"/>
      <c r="L300" s="1"/>
      <c r="M300" s="1"/>
      <c r="N300" s="1"/>
      <c r="O300" s="1"/>
    </row>
    <row r="301" spans="1:18" x14ac:dyDescent="0.25">
      <c r="A301" s="1"/>
      <c r="B301" s="1"/>
      <c r="C301" s="1"/>
      <c r="D301" s="1"/>
      <c r="E301" s="1"/>
      <c r="F301" s="1"/>
      <c r="G301" s="1"/>
      <c r="H301" s="1"/>
      <c r="I301" s="1"/>
      <c r="J301" s="1"/>
      <c r="K301" s="1"/>
      <c r="L301" s="1"/>
      <c r="M301" s="1"/>
      <c r="N301" s="1"/>
      <c r="O301" s="1"/>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sheetData>
  <sheetProtection algorithmName="SHA-512" hashValue="wU06qbiAs7d+mwwvt3rt66FO81M3i2NhrVzdrVc6JvdQ/WhwxxVsRxz9BHMZe1lKWlniWCGVLLJE+SW+l9WO/w==" saltValue="pfVizHNK61WeYKuzOI+U8Q==" spinCount="100000" sheet="1" objects="1" scenarios="1" formatCells="0" formatColumns="0" formatRows="0"/>
  <autoFilter ref="A18:P296">
    <filterColumn colId="2">
      <filters blank="1">
        <filter val="1 016 710"/>
        <filter val="1 167"/>
        <filter val="1 425"/>
        <filter val="12 005"/>
        <filter val="13 870"/>
        <filter val="16 200"/>
        <filter val="169 678"/>
        <filter val="181 683"/>
        <filter val="258"/>
        <filter val="278 209"/>
        <filter val="288 984"/>
        <filter val="36 060"/>
        <filter val="4 000"/>
        <filter val="470 488"/>
        <filter val="5 100"/>
        <filter val="5 675"/>
        <filter val="767 472"/>
        <filter val="79 678"/>
        <filter val="8 000"/>
        <filter val="804 957"/>
        <filter val="835 027"/>
        <filter val="90 00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91.pielikums Jūrmalas pilsētas domes
2017.gada 23.marta saistošajiem noteikumiem Nr.14
(protokols Nr.6, 9.punkts)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C4" sqref="C4:P4"/>
    </sheetView>
  </sheetViews>
  <sheetFormatPr defaultRowHeight="12" outlineLevelCol="1" x14ac:dyDescent="0.25"/>
  <cols>
    <col min="1" max="1" width="10.42578125" style="6" customWidth="1"/>
    <col min="2" max="2" width="28" style="6" customWidth="1"/>
    <col min="3" max="3" width="8" style="6" customWidth="1"/>
    <col min="4" max="4" width="7.8554687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504</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397</v>
      </c>
      <c r="D3" s="916"/>
      <c r="E3" s="916"/>
      <c r="F3" s="916"/>
      <c r="G3" s="916"/>
      <c r="H3" s="916"/>
      <c r="I3" s="916"/>
      <c r="J3" s="916"/>
      <c r="K3" s="916"/>
      <c r="L3" s="916"/>
      <c r="M3" s="916"/>
      <c r="N3" s="916"/>
      <c r="O3" s="916"/>
      <c r="P3" s="917"/>
      <c r="Q3" s="331"/>
    </row>
    <row r="4" spans="1:17" ht="12.75" customHeight="1" x14ac:dyDescent="0.25">
      <c r="A4" s="4" t="s">
        <v>1</v>
      </c>
      <c r="B4" s="5"/>
      <c r="C4" s="916" t="s">
        <v>319</v>
      </c>
      <c r="D4" s="916"/>
      <c r="E4" s="916"/>
      <c r="F4" s="916"/>
      <c r="G4" s="916"/>
      <c r="H4" s="916"/>
      <c r="I4" s="916"/>
      <c r="J4" s="916"/>
      <c r="K4" s="916"/>
      <c r="L4" s="916"/>
      <c r="M4" s="916"/>
      <c r="N4" s="916"/>
      <c r="O4" s="916"/>
      <c r="P4" s="917"/>
      <c r="Q4" s="331"/>
    </row>
    <row r="5" spans="1:17" ht="12.75" customHeight="1" x14ac:dyDescent="0.25">
      <c r="A5" s="2" t="s">
        <v>2</v>
      </c>
      <c r="B5" s="3"/>
      <c r="C5" s="891" t="s">
        <v>320</v>
      </c>
      <c r="D5" s="891"/>
      <c r="E5" s="891"/>
      <c r="F5" s="891"/>
      <c r="G5" s="891"/>
      <c r="H5" s="891"/>
      <c r="I5" s="891"/>
      <c r="J5" s="891"/>
      <c r="K5" s="891"/>
      <c r="L5" s="891"/>
      <c r="M5" s="891"/>
      <c r="N5" s="891"/>
      <c r="O5" s="891"/>
      <c r="P5" s="892"/>
      <c r="Q5" s="331"/>
    </row>
    <row r="6" spans="1:17" ht="12.75" customHeight="1" x14ac:dyDescent="0.25">
      <c r="A6" s="2" t="s">
        <v>3</v>
      </c>
      <c r="B6" s="3"/>
      <c r="C6" s="891" t="s">
        <v>321</v>
      </c>
      <c r="D6" s="891"/>
      <c r="E6" s="891"/>
      <c r="F6" s="891"/>
      <c r="G6" s="891"/>
      <c r="H6" s="891"/>
      <c r="I6" s="891"/>
      <c r="J6" s="891"/>
      <c r="K6" s="891"/>
      <c r="L6" s="891"/>
      <c r="M6" s="891"/>
      <c r="N6" s="891"/>
      <c r="O6" s="891"/>
      <c r="P6" s="892"/>
      <c r="Q6" s="331"/>
    </row>
    <row r="7" spans="1:17" x14ac:dyDescent="0.25">
      <c r="A7" s="2" t="s">
        <v>4</v>
      </c>
      <c r="B7" s="3"/>
      <c r="C7" s="916" t="s">
        <v>505</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400</v>
      </c>
      <c r="D9" s="891"/>
      <c r="E9" s="891"/>
      <c r="F9" s="891"/>
      <c r="G9" s="891"/>
      <c r="H9" s="891"/>
      <c r="I9" s="891"/>
      <c r="J9" s="891"/>
      <c r="K9" s="891"/>
      <c r="L9" s="891"/>
      <c r="M9" s="891"/>
      <c r="N9" s="891"/>
      <c r="O9" s="891"/>
      <c r="P9" s="892"/>
      <c r="Q9" s="331"/>
    </row>
    <row r="10" spans="1:17" ht="12.75" customHeight="1" x14ac:dyDescent="0.25">
      <c r="A10" s="2"/>
      <c r="B10" s="3" t="s">
        <v>7</v>
      </c>
      <c r="C10" s="891"/>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860"/>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9" t="s">
        <v>313</v>
      </c>
      <c r="L16" s="908" t="s">
        <v>16</v>
      </c>
      <c r="M16" s="910" t="s">
        <v>314</v>
      </c>
      <c r="N16" s="889" t="s">
        <v>315</v>
      </c>
      <c r="O16" s="908" t="s">
        <v>17</v>
      </c>
      <c r="P16" s="894" t="s">
        <v>316</v>
      </c>
      <c r="Q16" s="332"/>
    </row>
    <row r="17" spans="1:17" s="13" customFormat="1" ht="55.5" customHeight="1" thickBot="1" x14ac:dyDescent="0.3">
      <c r="A17" s="895"/>
      <c r="B17" s="897"/>
      <c r="C17" s="925"/>
      <c r="D17" s="923"/>
      <c r="E17" s="890"/>
      <c r="F17" s="903"/>
      <c r="G17" s="905"/>
      <c r="H17" s="890"/>
      <c r="I17" s="921"/>
      <c r="J17" s="923"/>
      <c r="K17" s="890"/>
      <c r="L17" s="909"/>
      <c r="M17" s="911"/>
      <c r="N17" s="890"/>
      <c r="O17" s="909"/>
      <c r="P17" s="895"/>
      <c r="Q17" s="330"/>
    </row>
    <row r="18" spans="1:17" s="13" customFormat="1" ht="9.75" customHeight="1" thickTop="1" x14ac:dyDescent="0.25">
      <c r="A18" s="14" t="s">
        <v>18</v>
      </c>
      <c r="B18" s="14">
        <v>2</v>
      </c>
      <c r="C18" s="181">
        <v>3</v>
      </c>
      <c r="D18" s="124">
        <v>4</v>
      </c>
      <c r="E18" s="141">
        <v>5</v>
      </c>
      <c r="F18" s="14">
        <v>6</v>
      </c>
      <c r="G18" s="208">
        <v>7</v>
      </c>
      <c r="H18" s="141">
        <v>8</v>
      </c>
      <c r="I18" s="14">
        <v>9</v>
      </c>
      <c r="J18" s="124">
        <v>10</v>
      </c>
      <c r="K18" s="141">
        <v>11</v>
      </c>
      <c r="L18" s="14">
        <v>12</v>
      </c>
      <c r="M18" s="208">
        <v>13</v>
      </c>
      <c r="N18" s="141">
        <v>14</v>
      </c>
      <c r="O18" s="14">
        <v>15</v>
      </c>
      <c r="P18" s="14">
        <v>16</v>
      </c>
      <c r="Q18" s="330"/>
    </row>
    <row r="19" spans="1:17" s="19" customFormat="1" x14ac:dyDescent="0.25">
      <c r="A19" s="16"/>
      <c r="B19" s="17" t="s">
        <v>19</v>
      </c>
      <c r="C19" s="182"/>
      <c r="D19" s="244"/>
      <c r="E19" s="142"/>
      <c r="F19" s="290"/>
      <c r="G19" s="209"/>
      <c r="H19" s="142"/>
      <c r="I19" s="290"/>
      <c r="J19" s="244"/>
      <c r="K19" s="142"/>
      <c r="L19" s="290"/>
      <c r="M19" s="209"/>
      <c r="N19" s="142"/>
      <c r="O19" s="290"/>
      <c r="P19" s="290"/>
    </row>
    <row r="20" spans="1:17" s="19" customFormat="1" ht="12.75" thickBot="1" x14ac:dyDescent="0.3">
      <c r="A20" s="20"/>
      <c r="B20" s="21" t="s">
        <v>20</v>
      </c>
      <c r="C20" s="183">
        <f>SUM(F20,I20,L20,O20)</f>
        <v>1016710</v>
      </c>
      <c r="D20" s="125">
        <f>SUM(D21,D24,D25,D41,D42)</f>
        <v>1016710</v>
      </c>
      <c r="E20" s="270">
        <f>SUM(E21,E24,E25,E41,E42)</f>
        <v>0</v>
      </c>
      <c r="F20" s="291">
        <f>SUM(F21,F24,F25,F41,F42)</f>
        <v>1016710</v>
      </c>
      <c r="G20" s="210">
        <f t="shared" ref="G20:O20" si="0">SUM(G21,G24,G25,G41,G42)</f>
        <v>0</v>
      </c>
      <c r="H20" s="270">
        <f t="shared" si="0"/>
        <v>0</v>
      </c>
      <c r="I20" s="291">
        <f t="shared" si="0"/>
        <v>0</v>
      </c>
      <c r="J20" s="125">
        <f t="shared" si="0"/>
        <v>0</v>
      </c>
      <c r="K20" s="270">
        <f t="shared" si="0"/>
        <v>0</v>
      </c>
      <c r="L20" s="291">
        <f t="shared" si="0"/>
        <v>0</v>
      </c>
      <c r="M20" s="210">
        <f t="shared" si="0"/>
        <v>0</v>
      </c>
      <c r="N20" s="270">
        <f t="shared" si="0"/>
        <v>0</v>
      </c>
      <c r="O20" s="291">
        <f t="shared" si="0"/>
        <v>0</v>
      </c>
      <c r="P20" s="291"/>
      <c r="Q20" s="182"/>
    </row>
    <row r="21" spans="1:17" ht="12.75" hidden="1" thickTop="1" x14ac:dyDescent="0.25">
      <c r="A21" s="23"/>
      <c r="B21" s="24" t="s">
        <v>21</v>
      </c>
      <c r="C21" s="184">
        <f t="shared" ref="C21" si="1">SUM(F21,I21,L21,O21)</f>
        <v>0</v>
      </c>
      <c r="D21" s="126">
        <f>SUM(D22:D23)</f>
        <v>0</v>
      </c>
      <c r="E21" s="25">
        <f t="shared" ref="E21" si="2">SUM(E22:E23)</f>
        <v>0</v>
      </c>
      <c r="F21" s="165">
        <f>SUM(F22:F23)</f>
        <v>0</v>
      </c>
      <c r="G21" s="211">
        <f t="shared" ref="G21:O21" si="3">SUM(G22:G23)</f>
        <v>0</v>
      </c>
      <c r="H21" s="25">
        <f t="shared" si="3"/>
        <v>0</v>
      </c>
      <c r="I21" s="271">
        <f t="shared" si="3"/>
        <v>0</v>
      </c>
      <c r="J21" s="126">
        <f t="shared" si="3"/>
        <v>0</v>
      </c>
      <c r="K21" s="25">
        <f t="shared" si="3"/>
        <v>0</v>
      </c>
      <c r="L21" s="165">
        <f t="shared" si="3"/>
        <v>0</v>
      </c>
      <c r="M21" s="211">
        <f>SUM(M22:M23)</f>
        <v>0</v>
      </c>
      <c r="N21" s="25">
        <f t="shared" si="3"/>
        <v>0</v>
      </c>
      <c r="O21" s="271">
        <f t="shared" si="3"/>
        <v>0</v>
      </c>
      <c r="P21" s="292"/>
    </row>
    <row r="22" spans="1:17" ht="12.75" hidden="1" thickTop="1" x14ac:dyDescent="0.25">
      <c r="A22" s="26"/>
      <c r="B22" s="27" t="s">
        <v>22</v>
      </c>
      <c r="C22" s="185">
        <f>SUM(F22,I22,L22,O22)</f>
        <v>0</v>
      </c>
      <c r="D22" s="245"/>
      <c r="E22" s="28"/>
      <c r="F22" s="166">
        <f>D22+E22</f>
        <v>0</v>
      </c>
      <c r="G22" s="212"/>
      <c r="H22" s="28"/>
      <c r="I22" s="143">
        <f>G22+H22</f>
        <v>0</v>
      </c>
      <c r="J22" s="245"/>
      <c r="K22" s="28"/>
      <c r="L22" s="166">
        <f>J22+K22</f>
        <v>0</v>
      </c>
      <c r="M22" s="212"/>
      <c r="N22" s="28"/>
      <c r="O22" s="143">
        <f t="shared" ref="O22" si="4">M22+N22</f>
        <v>0</v>
      </c>
      <c r="P22" s="293"/>
    </row>
    <row r="23" spans="1:17" ht="12.75" hidden="1" thickTop="1" x14ac:dyDescent="0.25">
      <c r="A23" s="29"/>
      <c r="B23" s="30" t="s">
        <v>23</v>
      </c>
      <c r="C23" s="186">
        <f t="shared" ref="C23" si="5">SUM(F23,I23,L23,O23)</f>
        <v>0</v>
      </c>
      <c r="D23" s="246"/>
      <c r="E23" s="31"/>
      <c r="F23" s="247">
        <f t="shared" ref="F23:F24" si="6">D23+E23</f>
        <v>0</v>
      </c>
      <c r="G23" s="213"/>
      <c r="H23" s="31"/>
      <c r="I23" s="272">
        <f t="shared" ref="I23:I24" si="7">G23+H23</f>
        <v>0</v>
      </c>
      <c r="J23" s="246"/>
      <c r="K23" s="31"/>
      <c r="L23" s="247">
        <f>J23+K23</f>
        <v>0</v>
      </c>
      <c r="M23" s="213"/>
      <c r="N23" s="31"/>
      <c r="O23" s="144">
        <f>M23+N23</f>
        <v>0</v>
      </c>
      <c r="P23" s="294"/>
    </row>
    <row r="24" spans="1:17" s="19" customFormat="1" ht="25.5" thickTop="1" thickBot="1" x14ac:dyDescent="0.3">
      <c r="A24" s="32">
        <v>19300</v>
      </c>
      <c r="B24" s="32" t="s">
        <v>24</v>
      </c>
      <c r="C24" s="187">
        <f>SUM(F24,I24)</f>
        <v>1016710</v>
      </c>
      <c r="D24" s="248">
        <f>D50</f>
        <v>1016710</v>
      </c>
      <c r="E24" s="273"/>
      <c r="F24" s="334">
        <f t="shared" si="6"/>
        <v>1016710</v>
      </c>
      <c r="G24" s="214"/>
      <c r="H24" s="273"/>
      <c r="I24" s="334">
        <f t="shared" si="7"/>
        <v>0</v>
      </c>
      <c r="J24" s="289" t="s">
        <v>25</v>
      </c>
      <c r="K24" s="145" t="s">
        <v>25</v>
      </c>
      <c r="L24" s="295" t="s">
        <v>25</v>
      </c>
      <c r="M24" s="282" t="s">
        <v>25</v>
      </c>
      <c r="N24" s="145" t="s">
        <v>25</v>
      </c>
      <c r="O24" s="295" t="s">
        <v>25</v>
      </c>
      <c r="P24" s="295"/>
      <c r="Q24" s="182"/>
    </row>
    <row r="25" spans="1:17" s="19" customFormat="1" ht="24.75" hidden="1" thickTop="1" x14ac:dyDescent="0.25">
      <c r="A25" s="118"/>
      <c r="B25" s="34" t="s">
        <v>26</v>
      </c>
      <c r="C25" s="188">
        <f>SUM(F25)</f>
        <v>0</v>
      </c>
      <c r="D25" s="249"/>
      <c r="E25" s="76"/>
      <c r="F25" s="450">
        <f>D25+E25</f>
        <v>0</v>
      </c>
      <c r="G25" s="215" t="s">
        <v>25</v>
      </c>
      <c r="H25" s="35" t="s">
        <v>25</v>
      </c>
      <c r="I25" s="119" t="s">
        <v>25</v>
      </c>
      <c r="J25" s="250" t="s">
        <v>25</v>
      </c>
      <c r="K25" s="35" t="s">
        <v>25</v>
      </c>
      <c r="L25" s="167" t="s">
        <v>25</v>
      </c>
      <c r="M25" s="283" t="s">
        <v>25</v>
      </c>
      <c r="N25" s="119" t="s">
        <v>25</v>
      </c>
      <c r="O25" s="119" t="s">
        <v>25</v>
      </c>
      <c r="P25" s="296"/>
    </row>
    <row r="26" spans="1:17" s="19" customFormat="1" ht="36.75" hidden="1" thickTop="1" x14ac:dyDescent="0.25">
      <c r="A26" s="34">
        <v>21300</v>
      </c>
      <c r="B26" s="34" t="s">
        <v>27</v>
      </c>
      <c r="C26" s="188">
        <f>SUM(L26)</f>
        <v>0</v>
      </c>
      <c r="D26" s="250" t="s">
        <v>25</v>
      </c>
      <c r="E26" s="35" t="s">
        <v>25</v>
      </c>
      <c r="F26" s="167" t="s">
        <v>25</v>
      </c>
      <c r="G26" s="215" t="s">
        <v>25</v>
      </c>
      <c r="H26" s="35" t="s">
        <v>25</v>
      </c>
      <c r="I26" s="119" t="s">
        <v>25</v>
      </c>
      <c r="J26" s="127">
        <f t="shared" ref="J26:K26" si="8">SUM(J27,J31,J33,J36)</f>
        <v>0</v>
      </c>
      <c r="K26" s="36">
        <f t="shared" si="8"/>
        <v>0</v>
      </c>
      <c r="L26" s="174">
        <f>SUM(L27,L31,L33,L36)</f>
        <v>0</v>
      </c>
      <c r="M26" s="283" t="s">
        <v>25</v>
      </c>
      <c r="N26" s="119" t="s">
        <v>25</v>
      </c>
      <c r="O26" s="119" t="s">
        <v>25</v>
      </c>
      <c r="P26" s="296"/>
    </row>
    <row r="27" spans="1:17" s="19" customFormat="1" ht="24.75" hidden="1" thickTop="1" x14ac:dyDescent="0.25">
      <c r="A27" s="37">
        <v>21350</v>
      </c>
      <c r="B27" s="34" t="s">
        <v>28</v>
      </c>
      <c r="C27" s="188">
        <f t="shared" ref="C27:C40" si="9">SUM(L27)</f>
        <v>0</v>
      </c>
      <c r="D27" s="250" t="s">
        <v>25</v>
      </c>
      <c r="E27" s="35" t="s">
        <v>25</v>
      </c>
      <c r="F27" s="167" t="s">
        <v>25</v>
      </c>
      <c r="G27" s="215" t="s">
        <v>25</v>
      </c>
      <c r="H27" s="35" t="s">
        <v>25</v>
      </c>
      <c r="I27" s="119" t="s">
        <v>25</v>
      </c>
      <c r="J27" s="127">
        <f t="shared" ref="J27:K27" si="10">SUM(J28:J30)</f>
        <v>0</v>
      </c>
      <c r="K27" s="36">
        <f t="shared" si="10"/>
        <v>0</v>
      </c>
      <c r="L27" s="174">
        <f>SUM(L28:L30)</f>
        <v>0</v>
      </c>
      <c r="M27" s="283" t="s">
        <v>25</v>
      </c>
      <c r="N27" s="119" t="s">
        <v>25</v>
      </c>
      <c r="O27" s="119" t="s">
        <v>25</v>
      </c>
      <c r="P27" s="296"/>
    </row>
    <row r="28" spans="1:17" ht="12.75" hidden="1" thickTop="1" x14ac:dyDescent="0.25">
      <c r="A28" s="26">
        <v>21351</v>
      </c>
      <c r="B28" s="38" t="s">
        <v>29</v>
      </c>
      <c r="C28" s="189">
        <f t="shared" si="9"/>
        <v>0</v>
      </c>
      <c r="D28" s="251" t="s">
        <v>25</v>
      </c>
      <c r="E28" s="39" t="s">
        <v>25</v>
      </c>
      <c r="F28" s="415" t="s">
        <v>25</v>
      </c>
      <c r="G28" s="216" t="s">
        <v>25</v>
      </c>
      <c r="H28" s="39" t="s">
        <v>25</v>
      </c>
      <c r="I28" s="146" t="s">
        <v>25</v>
      </c>
      <c r="J28" s="251"/>
      <c r="K28" s="39"/>
      <c r="L28" s="89">
        <f t="shared" ref="L28:L30" si="11">J28+K28</f>
        <v>0</v>
      </c>
      <c r="M28" s="284" t="s">
        <v>25</v>
      </c>
      <c r="N28" s="146" t="s">
        <v>25</v>
      </c>
      <c r="O28" s="146" t="s">
        <v>25</v>
      </c>
      <c r="P28" s="297"/>
    </row>
    <row r="29" spans="1:17" ht="12.75" hidden="1" thickTop="1" x14ac:dyDescent="0.25">
      <c r="A29" s="29">
        <v>21352</v>
      </c>
      <c r="B29" s="41" t="s">
        <v>30</v>
      </c>
      <c r="C29" s="190">
        <f t="shared" si="9"/>
        <v>0</v>
      </c>
      <c r="D29" s="252" t="s">
        <v>25</v>
      </c>
      <c r="E29" s="42" t="s">
        <v>25</v>
      </c>
      <c r="F29" s="419" t="s">
        <v>25</v>
      </c>
      <c r="G29" s="217" t="s">
        <v>25</v>
      </c>
      <c r="H29" s="42" t="s">
        <v>25</v>
      </c>
      <c r="I29" s="147" t="s">
        <v>25</v>
      </c>
      <c r="J29" s="252"/>
      <c r="K29" s="42"/>
      <c r="L29" s="88">
        <f t="shared" si="11"/>
        <v>0</v>
      </c>
      <c r="M29" s="285" t="s">
        <v>25</v>
      </c>
      <c r="N29" s="147" t="s">
        <v>25</v>
      </c>
      <c r="O29" s="147" t="s">
        <v>25</v>
      </c>
      <c r="P29" s="298"/>
    </row>
    <row r="30" spans="1:17" ht="24.75" hidden="1" thickTop="1" x14ac:dyDescent="0.25">
      <c r="A30" s="29">
        <v>21359</v>
      </c>
      <c r="B30" s="41" t="s">
        <v>31</v>
      </c>
      <c r="C30" s="190">
        <f t="shared" si="9"/>
        <v>0</v>
      </c>
      <c r="D30" s="252" t="s">
        <v>25</v>
      </c>
      <c r="E30" s="42" t="s">
        <v>25</v>
      </c>
      <c r="F30" s="419" t="s">
        <v>25</v>
      </c>
      <c r="G30" s="217" t="s">
        <v>25</v>
      </c>
      <c r="H30" s="42" t="s">
        <v>25</v>
      </c>
      <c r="I30" s="147" t="s">
        <v>25</v>
      </c>
      <c r="J30" s="252"/>
      <c r="K30" s="42"/>
      <c r="L30" s="88">
        <f t="shared" si="11"/>
        <v>0</v>
      </c>
      <c r="M30" s="285" t="s">
        <v>25</v>
      </c>
      <c r="N30" s="147" t="s">
        <v>25</v>
      </c>
      <c r="O30" s="147" t="s">
        <v>25</v>
      </c>
      <c r="P30" s="298"/>
    </row>
    <row r="31" spans="1:17" s="19" customFormat="1" ht="36.75" hidden="1" thickTop="1" x14ac:dyDescent="0.25">
      <c r="A31" s="37">
        <v>21370</v>
      </c>
      <c r="B31" s="34" t="s">
        <v>32</v>
      </c>
      <c r="C31" s="188">
        <f t="shared" si="9"/>
        <v>0</v>
      </c>
      <c r="D31" s="250" t="s">
        <v>25</v>
      </c>
      <c r="E31" s="35" t="s">
        <v>25</v>
      </c>
      <c r="F31" s="167" t="s">
        <v>25</v>
      </c>
      <c r="G31" s="215" t="s">
        <v>25</v>
      </c>
      <c r="H31" s="35" t="s">
        <v>25</v>
      </c>
      <c r="I31" s="119" t="s">
        <v>25</v>
      </c>
      <c r="J31" s="127">
        <f t="shared" ref="J31:K31" si="12">SUM(J32)</f>
        <v>0</v>
      </c>
      <c r="K31" s="36">
        <f t="shared" si="12"/>
        <v>0</v>
      </c>
      <c r="L31" s="174">
        <f>SUM(L32)</f>
        <v>0</v>
      </c>
      <c r="M31" s="283" t="s">
        <v>25</v>
      </c>
      <c r="N31" s="119" t="s">
        <v>25</v>
      </c>
      <c r="O31" s="119" t="s">
        <v>25</v>
      </c>
      <c r="P31" s="296"/>
    </row>
    <row r="32" spans="1:17" ht="36.75" hidden="1" thickTop="1" x14ac:dyDescent="0.25">
      <c r="A32" s="44">
        <v>21379</v>
      </c>
      <c r="B32" s="45" t="s">
        <v>33</v>
      </c>
      <c r="C32" s="191">
        <f t="shared" si="9"/>
        <v>0</v>
      </c>
      <c r="D32" s="253" t="s">
        <v>25</v>
      </c>
      <c r="E32" s="46" t="s">
        <v>25</v>
      </c>
      <c r="F32" s="423" t="s">
        <v>25</v>
      </c>
      <c r="G32" s="218" t="s">
        <v>25</v>
      </c>
      <c r="H32" s="46" t="s">
        <v>25</v>
      </c>
      <c r="I32" s="148" t="s">
        <v>25</v>
      </c>
      <c r="J32" s="253"/>
      <c r="K32" s="46"/>
      <c r="L32" s="179">
        <f>J32+K32</f>
        <v>0</v>
      </c>
      <c r="M32" s="286" t="s">
        <v>25</v>
      </c>
      <c r="N32" s="148" t="s">
        <v>25</v>
      </c>
      <c r="O32" s="148" t="s">
        <v>25</v>
      </c>
      <c r="P32" s="299"/>
    </row>
    <row r="33" spans="1:16" s="19" customFormat="1" ht="12.75" hidden="1" thickTop="1" x14ac:dyDescent="0.25">
      <c r="A33" s="37">
        <v>21380</v>
      </c>
      <c r="B33" s="34" t="s">
        <v>34</v>
      </c>
      <c r="C33" s="188">
        <f t="shared" si="9"/>
        <v>0</v>
      </c>
      <c r="D33" s="250" t="s">
        <v>25</v>
      </c>
      <c r="E33" s="35" t="s">
        <v>25</v>
      </c>
      <c r="F33" s="167" t="s">
        <v>25</v>
      </c>
      <c r="G33" s="215" t="s">
        <v>25</v>
      </c>
      <c r="H33" s="35" t="s">
        <v>25</v>
      </c>
      <c r="I33" s="119" t="s">
        <v>25</v>
      </c>
      <c r="J33" s="127">
        <f t="shared" ref="J33:K33" si="13">SUM(J34:J35)</f>
        <v>0</v>
      </c>
      <c r="K33" s="36">
        <f t="shared" si="13"/>
        <v>0</v>
      </c>
      <c r="L33" s="174">
        <f>SUM(L34:L35)</f>
        <v>0</v>
      </c>
      <c r="M33" s="283" t="s">
        <v>25</v>
      </c>
      <c r="N33" s="119" t="s">
        <v>25</v>
      </c>
      <c r="O33" s="119" t="s">
        <v>25</v>
      </c>
      <c r="P33" s="296"/>
    </row>
    <row r="34" spans="1:16" ht="12.75" hidden="1" thickTop="1" x14ac:dyDescent="0.25">
      <c r="A34" s="27">
        <v>21381</v>
      </c>
      <c r="B34" s="38" t="s">
        <v>35</v>
      </c>
      <c r="C34" s="189">
        <f t="shared" si="9"/>
        <v>0</v>
      </c>
      <c r="D34" s="251" t="s">
        <v>25</v>
      </c>
      <c r="E34" s="39" t="s">
        <v>25</v>
      </c>
      <c r="F34" s="415" t="s">
        <v>25</v>
      </c>
      <c r="G34" s="216" t="s">
        <v>25</v>
      </c>
      <c r="H34" s="39" t="s">
        <v>25</v>
      </c>
      <c r="I34" s="146" t="s">
        <v>25</v>
      </c>
      <c r="J34" s="251"/>
      <c r="K34" s="39"/>
      <c r="L34" s="89">
        <f t="shared" ref="L34:L35" si="14">J34+K34</f>
        <v>0</v>
      </c>
      <c r="M34" s="284" t="s">
        <v>25</v>
      </c>
      <c r="N34" s="146" t="s">
        <v>25</v>
      </c>
      <c r="O34" s="146" t="s">
        <v>25</v>
      </c>
      <c r="P34" s="297"/>
    </row>
    <row r="35" spans="1:16" ht="24.75" hidden="1" thickTop="1" x14ac:dyDescent="0.25">
      <c r="A35" s="30">
        <v>21383</v>
      </c>
      <c r="B35" s="41" t="s">
        <v>36</v>
      </c>
      <c r="C35" s="190">
        <f t="shared" si="9"/>
        <v>0</v>
      </c>
      <c r="D35" s="252" t="s">
        <v>25</v>
      </c>
      <c r="E35" s="42" t="s">
        <v>25</v>
      </c>
      <c r="F35" s="419" t="s">
        <v>25</v>
      </c>
      <c r="G35" s="217" t="s">
        <v>25</v>
      </c>
      <c r="H35" s="42" t="s">
        <v>25</v>
      </c>
      <c r="I35" s="147" t="s">
        <v>25</v>
      </c>
      <c r="J35" s="252"/>
      <c r="K35" s="42"/>
      <c r="L35" s="88">
        <f t="shared" si="14"/>
        <v>0</v>
      </c>
      <c r="M35" s="285" t="s">
        <v>25</v>
      </c>
      <c r="N35" s="147" t="s">
        <v>25</v>
      </c>
      <c r="O35" s="147" t="s">
        <v>25</v>
      </c>
      <c r="P35" s="298"/>
    </row>
    <row r="36" spans="1:16" s="19" customFormat="1" ht="24.75" hidden="1" thickTop="1" x14ac:dyDescent="0.25">
      <c r="A36" s="37">
        <v>21390</v>
      </c>
      <c r="B36" s="34" t="s">
        <v>37</v>
      </c>
      <c r="C36" s="188">
        <f t="shared" si="9"/>
        <v>0</v>
      </c>
      <c r="D36" s="250" t="s">
        <v>25</v>
      </c>
      <c r="E36" s="35" t="s">
        <v>25</v>
      </c>
      <c r="F36" s="167" t="s">
        <v>25</v>
      </c>
      <c r="G36" s="215" t="s">
        <v>25</v>
      </c>
      <c r="H36" s="35" t="s">
        <v>25</v>
      </c>
      <c r="I36" s="119" t="s">
        <v>25</v>
      </c>
      <c r="J36" s="127">
        <f t="shared" ref="J36:K36" si="15">SUM(J37:J40)</f>
        <v>0</v>
      </c>
      <c r="K36" s="36">
        <f t="shared" si="15"/>
        <v>0</v>
      </c>
      <c r="L36" s="174">
        <f>SUM(L37:L40)</f>
        <v>0</v>
      </c>
      <c r="M36" s="283" t="s">
        <v>25</v>
      </c>
      <c r="N36" s="119" t="s">
        <v>25</v>
      </c>
      <c r="O36" s="119" t="s">
        <v>25</v>
      </c>
      <c r="P36" s="296"/>
    </row>
    <row r="37" spans="1:16" ht="24.75" hidden="1" thickTop="1" x14ac:dyDescent="0.25">
      <c r="A37" s="27">
        <v>21391</v>
      </c>
      <c r="B37" s="38" t="s">
        <v>38</v>
      </c>
      <c r="C37" s="189">
        <f t="shared" si="9"/>
        <v>0</v>
      </c>
      <c r="D37" s="251" t="s">
        <v>25</v>
      </c>
      <c r="E37" s="39" t="s">
        <v>25</v>
      </c>
      <c r="F37" s="415" t="s">
        <v>25</v>
      </c>
      <c r="G37" s="216" t="s">
        <v>25</v>
      </c>
      <c r="H37" s="39" t="s">
        <v>25</v>
      </c>
      <c r="I37" s="146" t="s">
        <v>25</v>
      </c>
      <c r="J37" s="251"/>
      <c r="K37" s="39"/>
      <c r="L37" s="89">
        <f t="shared" ref="L37:L40" si="16">J37+K37</f>
        <v>0</v>
      </c>
      <c r="M37" s="284" t="s">
        <v>25</v>
      </c>
      <c r="N37" s="146" t="s">
        <v>25</v>
      </c>
      <c r="O37" s="146" t="s">
        <v>25</v>
      </c>
      <c r="P37" s="297"/>
    </row>
    <row r="38" spans="1:16" ht="12.75" hidden="1" thickTop="1" x14ac:dyDescent="0.25">
      <c r="A38" s="30">
        <v>21393</v>
      </c>
      <c r="B38" s="41" t="s">
        <v>39</v>
      </c>
      <c r="C38" s="190">
        <f t="shared" si="9"/>
        <v>0</v>
      </c>
      <c r="D38" s="252" t="s">
        <v>25</v>
      </c>
      <c r="E38" s="42" t="s">
        <v>25</v>
      </c>
      <c r="F38" s="419" t="s">
        <v>25</v>
      </c>
      <c r="G38" s="217" t="s">
        <v>25</v>
      </c>
      <c r="H38" s="42" t="s">
        <v>25</v>
      </c>
      <c r="I38" s="147" t="s">
        <v>25</v>
      </c>
      <c r="J38" s="252"/>
      <c r="K38" s="42"/>
      <c r="L38" s="88">
        <f t="shared" si="16"/>
        <v>0</v>
      </c>
      <c r="M38" s="285" t="s">
        <v>25</v>
      </c>
      <c r="N38" s="147" t="s">
        <v>25</v>
      </c>
      <c r="O38" s="147" t="s">
        <v>25</v>
      </c>
      <c r="P38" s="298"/>
    </row>
    <row r="39" spans="1:16" ht="12.75" hidden="1" thickTop="1" x14ac:dyDescent="0.25">
      <c r="A39" s="30">
        <v>21395</v>
      </c>
      <c r="B39" s="41" t="s">
        <v>40</v>
      </c>
      <c r="C39" s="190">
        <f t="shared" si="9"/>
        <v>0</v>
      </c>
      <c r="D39" s="252" t="s">
        <v>25</v>
      </c>
      <c r="E39" s="42" t="s">
        <v>25</v>
      </c>
      <c r="F39" s="419" t="s">
        <v>25</v>
      </c>
      <c r="G39" s="217" t="s">
        <v>25</v>
      </c>
      <c r="H39" s="42" t="s">
        <v>25</v>
      </c>
      <c r="I39" s="147" t="s">
        <v>25</v>
      </c>
      <c r="J39" s="252"/>
      <c r="K39" s="42"/>
      <c r="L39" s="88">
        <f t="shared" si="16"/>
        <v>0</v>
      </c>
      <c r="M39" s="285" t="s">
        <v>25</v>
      </c>
      <c r="N39" s="147" t="s">
        <v>25</v>
      </c>
      <c r="O39" s="147" t="s">
        <v>25</v>
      </c>
      <c r="P39" s="298"/>
    </row>
    <row r="40" spans="1:16" ht="24.75" hidden="1" thickTop="1" x14ac:dyDescent="0.25">
      <c r="A40" s="30">
        <v>21399</v>
      </c>
      <c r="B40" s="41" t="s">
        <v>41</v>
      </c>
      <c r="C40" s="190">
        <f t="shared" si="9"/>
        <v>0</v>
      </c>
      <c r="D40" s="252" t="s">
        <v>25</v>
      </c>
      <c r="E40" s="42" t="s">
        <v>25</v>
      </c>
      <c r="F40" s="419" t="s">
        <v>25</v>
      </c>
      <c r="G40" s="217" t="s">
        <v>25</v>
      </c>
      <c r="H40" s="42" t="s">
        <v>25</v>
      </c>
      <c r="I40" s="147" t="s">
        <v>25</v>
      </c>
      <c r="J40" s="252"/>
      <c r="K40" s="42"/>
      <c r="L40" s="88">
        <f t="shared" si="16"/>
        <v>0</v>
      </c>
      <c r="M40" s="285" t="s">
        <v>25</v>
      </c>
      <c r="N40" s="147" t="s">
        <v>25</v>
      </c>
      <c r="O40" s="147" t="s">
        <v>25</v>
      </c>
      <c r="P40" s="298"/>
    </row>
    <row r="41" spans="1:16" s="19" customFormat="1" ht="36.75" hidden="1" customHeight="1" x14ac:dyDescent="0.25">
      <c r="A41" s="37">
        <v>21420</v>
      </c>
      <c r="B41" s="34" t="s">
        <v>42</v>
      </c>
      <c r="C41" s="192">
        <f>SUM(F41)</f>
        <v>0</v>
      </c>
      <c r="D41" s="254"/>
      <c r="E41" s="428"/>
      <c r="F41" s="450">
        <f>D41+E41</f>
        <v>0</v>
      </c>
      <c r="G41" s="215" t="s">
        <v>25</v>
      </c>
      <c r="H41" s="35" t="s">
        <v>25</v>
      </c>
      <c r="I41" s="119" t="s">
        <v>25</v>
      </c>
      <c r="J41" s="250" t="s">
        <v>25</v>
      </c>
      <c r="K41" s="35" t="s">
        <v>25</v>
      </c>
      <c r="L41" s="167" t="s">
        <v>25</v>
      </c>
      <c r="M41" s="283" t="s">
        <v>25</v>
      </c>
      <c r="N41" s="119" t="s">
        <v>25</v>
      </c>
      <c r="O41" s="119" t="s">
        <v>25</v>
      </c>
      <c r="P41" s="296"/>
    </row>
    <row r="42" spans="1:16" s="19" customFormat="1" ht="24.75" hidden="1" thickTop="1" x14ac:dyDescent="0.25">
      <c r="A42" s="48">
        <v>21490</v>
      </c>
      <c r="B42" s="49" t="s">
        <v>43</v>
      </c>
      <c r="C42" s="192">
        <f>SUM(F42,I42,L42)</f>
        <v>0</v>
      </c>
      <c r="D42" s="255">
        <f>D43</f>
        <v>0</v>
      </c>
      <c r="E42" s="50">
        <f t="shared" ref="E42" si="17">E43</f>
        <v>0</v>
      </c>
      <c r="F42" s="256">
        <f>F43</f>
        <v>0</v>
      </c>
      <c r="G42" s="219">
        <f t="shared" ref="G42:K42" si="18">G43</f>
        <v>0</v>
      </c>
      <c r="H42" s="50">
        <f t="shared" si="18"/>
        <v>0</v>
      </c>
      <c r="I42" s="274">
        <f t="shared" si="18"/>
        <v>0</v>
      </c>
      <c r="J42" s="255">
        <f t="shared" si="18"/>
        <v>0</v>
      </c>
      <c r="K42" s="50">
        <f t="shared" si="18"/>
        <v>0</v>
      </c>
      <c r="L42" s="256">
        <f>L43</f>
        <v>0</v>
      </c>
      <c r="M42" s="283" t="s">
        <v>25</v>
      </c>
      <c r="N42" s="119" t="s">
        <v>25</v>
      </c>
      <c r="O42" s="119" t="s">
        <v>25</v>
      </c>
      <c r="P42" s="296"/>
    </row>
    <row r="43" spans="1:16" s="19" customFormat="1" ht="24.75" hidden="1" thickTop="1" x14ac:dyDescent="0.25">
      <c r="A43" s="30">
        <v>21499</v>
      </c>
      <c r="B43" s="41" t="s">
        <v>44</v>
      </c>
      <c r="C43" s="193">
        <f>SUM(F43,I43,L43)</f>
        <v>0</v>
      </c>
      <c r="D43" s="257"/>
      <c r="E43" s="47"/>
      <c r="F43" s="89">
        <f>D43+E43</f>
        <v>0</v>
      </c>
      <c r="G43" s="220"/>
      <c r="H43" s="40"/>
      <c r="I43" s="154">
        <f>G43+H43</f>
        <v>0</v>
      </c>
      <c r="J43" s="264"/>
      <c r="K43" s="40"/>
      <c r="L43" s="89">
        <f>J43+K43</f>
        <v>0</v>
      </c>
      <c r="M43" s="286" t="s">
        <v>25</v>
      </c>
      <c r="N43" s="148" t="s">
        <v>25</v>
      </c>
      <c r="O43" s="148" t="s">
        <v>25</v>
      </c>
      <c r="P43" s="299"/>
    </row>
    <row r="44" spans="1:16" ht="24.75" hidden="1" thickTop="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19">SUM(M45:M46)</f>
        <v>0</v>
      </c>
      <c r="N44" s="149">
        <f t="shared" si="19"/>
        <v>0</v>
      </c>
      <c r="O44" s="149">
        <f>SUM(O45:O46)</f>
        <v>0</v>
      </c>
      <c r="P44" s="300"/>
    </row>
    <row r="45" spans="1:16" ht="24.75" hidden="1" thickTop="1" x14ac:dyDescent="0.25">
      <c r="A45" s="54">
        <v>23410</v>
      </c>
      <c r="B45" s="55" t="s">
        <v>46</v>
      </c>
      <c r="C45" s="194">
        <f t="shared" ref="C45:C46" si="20">SUM(O45)</f>
        <v>0</v>
      </c>
      <c r="D45" s="260" t="s">
        <v>25</v>
      </c>
      <c r="E45" s="56" t="s">
        <v>25</v>
      </c>
      <c r="F45" s="261" t="s">
        <v>25</v>
      </c>
      <c r="G45" s="222" t="s">
        <v>25</v>
      </c>
      <c r="H45" s="56" t="s">
        <v>25</v>
      </c>
      <c r="I45" s="276" t="s">
        <v>25</v>
      </c>
      <c r="J45" s="260" t="s">
        <v>25</v>
      </c>
      <c r="K45" s="56" t="s">
        <v>25</v>
      </c>
      <c r="L45" s="261" t="s">
        <v>25</v>
      </c>
      <c r="M45" s="222"/>
      <c r="N45" s="56"/>
      <c r="O45" s="150">
        <f t="shared" ref="O45:O46" si="21">M45+N45</f>
        <v>0</v>
      </c>
      <c r="P45" s="301"/>
    </row>
    <row r="46" spans="1:16" ht="24.75" hidden="1" thickTop="1" x14ac:dyDescent="0.25">
      <c r="A46" s="54">
        <v>23510</v>
      </c>
      <c r="B46" s="55" t="s">
        <v>47</v>
      </c>
      <c r="C46" s="194">
        <f t="shared" si="20"/>
        <v>0</v>
      </c>
      <c r="D46" s="260" t="s">
        <v>25</v>
      </c>
      <c r="E46" s="56" t="s">
        <v>25</v>
      </c>
      <c r="F46" s="261" t="s">
        <v>25</v>
      </c>
      <c r="G46" s="222" t="s">
        <v>25</v>
      </c>
      <c r="H46" s="56" t="s">
        <v>25</v>
      </c>
      <c r="I46" s="276" t="s">
        <v>25</v>
      </c>
      <c r="J46" s="260" t="s">
        <v>25</v>
      </c>
      <c r="K46" s="56" t="s">
        <v>25</v>
      </c>
      <c r="L46" s="261" t="s">
        <v>25</v>
      </c>
      <c r="M46" s="222"/>
      <c r="N46" s="56"/>
      <c r="O46" s="150">
        <f t="shared" si="21"/>
        <v>0</v>
      </c>
      <c r="P46" s="301"/>
    </row>
    <row r="47" spans="1:16" ht="12.75" thickTop="1" x14ac:dyDescent="0.25">
      <c r="A47" s="57"/>
      <c r="B47" s="55"/>
      <c r="C47" s="195"/>
      <c r="D47" s="262"/>
      <c r="E47" s="156"/>
      <c r="F47" s="339"/>
      <c r="G47" s="222"/>
      <c r="H47" s="276"/>
      <c r="I47" s="339"/>
      <c r="J47" s="260"/>
      <c r="K47" s="276"/>
      <c r="L47" s="302"/>
      <c r="M47" s="288"/>
      <c r="N47" s="151"/>
      <c r="O47" s="302"/>
      <c r="P47" s="302"/>
    </row>
    <row r="48" spans="1:16" s="19" customFormat="1" x14ac:dyDescent="0.25">
      <c r="A48" s="58"/>
      <c r="B48" s="59" t="s">
        <v>48</v>
      </c>
      <c r="C48" s="196"/>
      <c r="D48" s="263"/>
      <c r="E48" s="340"/>
      <c r="F48" s="303"/>
      <c r="G48" s="223"/>
      <c r="H48" s="152"/>
      <c r="I48" s="303"/>
      <c r="J48" s="130"/>
      <c r="K48" s="152"/>
      <c r="L48" s="303"/>
      <c r="M48" s="223"/>
      <c r="N48" s="152"/>
      <c r="O48" s="303"/>
      <c r="P48" s="303"/>
    </row>
    <row r="49" spans="1:17" s="19" customFormat="1" ht="12.75" thickBot="1" x14ac:dyDescent="0.3">
      <c r="A49" s="60"/>
      <c r="B49" s="20" t="s">
        <v>49</v>
      </c>
      <c r="C49" s="197">
        <f t="shared" ref="C49:C112" si="22">SUM(F49,I49,L49,O49)</f>
        <v>1016710</v>
      </c>
      <c r="D49" s="131">
        <f>SUM(D50,D281)</f>
        <v>1016710</v>
      </c>
      <c r="E49" s="114">
        <f t="shared" ref="E49" si="23">SUM(E50,E281)</f>
        <v>0</v>
      </c>
      <c r="F49" s="304">
        <f>SUM(F50,F281)</f>
        <v>1016710</v>
      </c>
      <c r="G49" s="224">
        <f t="shared" ref="G49:O49" si="24">SUM(G50,G281)</f>
        <v>0</v>
      </c>
      <c r="H49" s="114">
        <f t="shared" si="24"/>
        <v>0</v>
      </c>
      <c r="I49" s="304">
        <f t="shared" si="24"/>
        <v>0</v>
      </c>
      <c r="J49" s="131">
        <f t="shared" si="24"/>
        <v>0</v>
      </c>
      <c r="K49" s="114">
        <f t="shared" si="24"/>
        <v>0</v>
      </c>
      <c r="L49" s="304">
        <f t="shared" si="24"/>
        <v>0</v>
      </c>
      <c r="M49" s="224">
        <f t="shared" si="24"/>
        <v>0</v>
      </c>
      <c r="N49" s="114">
        <f t="shared" si="24"/>
        <v>0</v>
      </c>
      <c r="O49" s="304">
        <f t="shared" si="24"/>
        <v>0</v>
      </c>
      <c r="P49" s="304"/>
      <c r="Q49" s="182"/>
    </row>
    <row r="50" spans="1:17" s="19" customFormat="1" ht="36.75" thickTop="1" x14ac:dyDescent="0.25">
      <c r="A50" s="62"/>
      <c r="B50" s="63" t="s">
        <v>50</v>
      </c>
      <c r="C50" s="198">
        <f t="shared" si="22"/>
        <v>1016710</v>
      </c>
      <c r="D50" s="132">
        <f>SUM(D51,D193)</f>
        <v>1016710</v>
      </c>
      <c r="E50" s="277">
        <f t="shared" ref="E50" si="25">SUM(E51,E193)</f>
        <v>0</v>
      </c>
      <c r="F50" s="305">
        <f>SUM(F51,F193)</f>
        <v>1016710</v>
      </c>
      <c r="G50" s="225">
        <f t="shared" ref="G50:O50" si="26">SUM(G51,G193)</f>
        <v>0</v>
      </c>
      <c r="H50" s="277">
        <f t="shared" si="26"/>
        <v>0</v>
      </c>
      <c r="I50" s="305">
        <f t="shared" si="26"/>
        <v>0</v>
      </c>
      <c r="J50" s="132">
        <f t="shared" si="26"/>
        <v>0</v>
      </c>
      <c r="K50" s="277">
        <f t="shared" si="26"/>
        <v>0</v>
      </c>
      <c r="L50" s="305">
        <f t="shared" si="26"/>
        <v>0</v>
      </c>
      <c r="M50" s="225">
        <f t="shared" si="26"/>
        <v>0</v>
      </c>
      <c r="N50" s="277">
        <f t="shared" si="26"/>
        <v>0</v>
      </c>
      <c r="O50" s="305">
        <f t="shared" si="26"/>
        <v>0</v>
      </c>
      <c r="P50" s="305"/>
      <c r="Q50" s="182"/>
    </row>
    <row r="51" spans="1:17" s="19" customFormat="1" ht="24" x14ac:dyDescent="0.25">
      <c r="A51" s="65"/>
      <c r="B51" s="16" t="s">
        <v>51</v>
      </c>
      <c r="C51" s="199">
        <f t="shared" si="22"/>
        <v>835027</v>
      </c>
      <c r="D51" s="133">
        <f>SUM(D52,D74,D172,D186)</f>
        <v>835027</v>
      </c>
      <c r="E51" s="278">
        <f t="shared" ref="E51" si="27">SUM(E52,E74,E172,E186)</f>
        <v>0</v>
      </c>
      <c r="F51" s="306">
        <f>SUM(F52,F74,F172,F186)</f>
        <v>835027</v>
      </c>
      <c r="G51" s="226">
        <f t="shared" ref="G51:O51" si="28">SUM(G52,G74,G172,G186)</f>
        <v>0</v>
      </c>
      <c r="H51" s="278">
        <f t="shared" si="28"/>
        <v>0</v>
      </c>
      <c r="I51" s="306">
        <f t="shared" si="28"/>
        <v>0</v>
      </c>
      <c r="J51" s="133">
        <f t="shared" si="28"/>
        <v>0</v>
      </c>
      <c r="K51" s="278">
        <f t="shared" si="28"/>
        <v>0</v>
      </c>
      <c r="L51" s="306">
        <f t="shared" si="28"/>
        <v>0</v>
      </c>
      <c r="M51" s="226">
        <f t="shared" si="28"/>
        <v>0</v>
      </c>
      <c r="N51" s="278">
        <f t="shared" si="28"/>
        <v>0</v>
      </c>
      <c r="O51" s="306">
        <f t="shared" si="28"/>
        <v>0</v>
      </c>
      <c r="P51" s="306"/>
      <c r="Q51" s="182"/>
    </row>
    <row r="52" spans="1:17" s="19" customFormat="1" x14ac:dyDescent="0.25">
      <c r="A52" s="67">
        <v>1000</v>
      </c>
      <c r="B52" s="67" t="s">
        <v>52</v>
      </c>
      <c r="C52" s="200">
        <f t="shared" si="22"/>
        <v>16200</v>
      </c>
      <c r="D52" s="134">
        <f>SUM(D53,D66)</f>
        <v>16200</v>
      </c>
      <c r="E52" s="122">
        <f t="shared" ref="E52" si="29">SUM(E53,E66)</f>
        <v>0</v>
      </c>
      <c r="F52" s="307">
        <f>SUM(F53,F66)</f>
        <v>16200</v>
      </c>
      <c r="G52" s="227">
        <f t="shared" ref="G52:O52" si="30">SUM(G53,G66)</f>
        <v>0</v>
      </c>
      <c r="H52" s="122">
        <f t="shared" si="30"/>
        <v>0</v>
      </c>
      <c r="I52" s="307">
        <f t="shared" si="30"/>
        <v>0</v>
      </c>
      <c r="J52" s="134">
        <f t="shared" si="30"/>
        <v>0</v>
      </c>
      <c r="K52" s="122">
        <f t="shared" si="30"/>
        <v>0</v>
      </c>
      <c r="L52" s="307">
        <f t="shared" si="30"/>
        <v>0</v>
      </c>
      <c r="M52" s="227">
        <f t="shared" si="30"/>
        <v>0</v>
      </c>
      <c r="N52" s="122">
        <f t="shared" si="30"/>
        <v>0</v>
      </c>
      <c r="O52" s="307">
        <f t="shared" si="30"/>
        <v>0</v>
      </c>
      <c r="P52" s="307"/>
      <c r="Q52" s="182"/>
    </row>
    <row r="53" spans="1:17" x14ac:dyDescent="0.25">
      <c r="A53" s="34">
        <v>1100</v>
      </c>
      <c r="B53" s="69" t="s">
        <v>53</v>
      </c>
      <c r="C53" s="188">
        <f t="shared" si="22"/>
        <v>16200</v>
      </c>
      <c r="D53" s="127">
        <f>SUM(D54,D57,D65)</f>
        <v>16200</v>
      </c>
      <c r="E53" s="120">
        <f t="shared" ref="E53" si="31">SUM(E54,E57,E65)</f>
        <v>0</v>
      </c>
      <c r="F53" s="314">
        <f>SUM(F54,F57,F65)</f>
        <v>16200</v>
      </c>
      <c r="G53" s="228">
        <f t="shared" ref="G53:N53" si="32">SUM(G54,G57,G65)</f>
        <v>0</v>
      </c>
      <c r="H53" s="120">
        <f t="shared" si="32"/>
        <v>0</v>
      </c>
      <c r="I53" s="314">
        <f t="shared" si="32"/>
        <v>0</v>
      </c>
      <c r="J53" s="127">
        <f t="shared" si="32"/>
        <v>0</v>
      </c>
      <c r="K53" s="120">
        <f t="shared" si="32"/>
        <v>0</v>
      </c>
      <c r="L53" s="314">
        <f t="shared" si="32"/>
        <v>0</v>
      </c>
      <c r="M53" s="228">
        <f t="shared" si="32"/>
        <v>0</v>
      </c>
      <c r="N53" s="120">
        <f t="shared" si="32"/>
        <v>0</v>
      </c>
      <c r="O53" s="314">
        <f>SUM(O54,O57,O65)</f>
        <v>0</v>
      </c>
      <c r="P53" s="308"/>
      <c r="Q53" s="331"/>
    </row>
    <row r="54" spans="1:17" hidden="1" x14ac:dyDescent="0.25">
      <c r="A54" s="70">
        <v>1110</v>
      </c>
      <c r="B54" s="55" t="s">
        <v>54</v>
      </c>
      <c r="C54" s="195">
        <f t="shared" si="22"/>
        <v>0</v>
      </c>
      <c r="D54" s="262">
        <f>SUM(D55:D56)</f>
        <v>0</v>
      </c>
      <c r="E54" s="74"/>
      <c r="F54" s="172">
        <f>SUM(F55:F56)</f>
        <v>0</v>
      </c>
      <c r="G54" s="229"/>
      <c r="H54" s="71"/>
      <c r="I54" s="153">
        <f>SUM(I55:I56)</f>
        <v>0</v>
      </c>
      <c r="J54" s="82"/>
      <c r="K54" s="71"/>
      <c r="L54" s="172">
        <f>SUM(L55:L56)</f>
        <v>0</v>
      </c>
      <c r="M54" s="229"/>
      <c r="N54" s="71"/>
      <c r="O54" s="153">
        <f>SUM(O55:O56)</f>
        <v>0</v>
      </c>
      <c r="P54" s="309"/>
    </row>
    <row r="55" spans="1:17" hidden="1" x14ac:dyDescent="0.25">
      <c r="A55" s="27">
        <v>1111</v>
      </c>
      <c r="B55" s="38" t="s">
        <v>55</v>
      </c>
      <c r="C55" s="189">
        <f t="shared" si="22"/>
        <v>0</v>
      </c>
      <c r="D55" s="264">
        <v>0</v>
      </c>
      <c r="E55" s="40"/>
      <c r="F55" s="89">
        <f>D55+E55</f>
        <v>0</v>
      </c>
      <c r="G55" s="220"/>
      <c r="H55" s="40"/>
      <c r="I55" s="154">
        <f>G55+H55</f>
        <v>0</v>
      </c>
      <c r="J55" s="264"/>
      <c r="K55" s="40"/>
      <c r="L55" s="89">
        <f>J55+K55</f>
        <v>0</v>
      </c>
      <c r="M55" s="220"/>
      <c r="N55" s="40"/>
      <c r="O55" s="154">
        <f>M55+N55</f>
        <v>0</v>
      </c>
      <c r="P55" s="310"/>
    </row>
    <row r="56" spans="1:17" ht="24" hidden="1" customHeight="1" x14ac:dyDescent="0.25">
      <c r="A56" s="30">
        <v>1119</v>
      </c>
      <c r="B56" s="41" t="s">
        <v>56</v>
      </c>
      <c r="C56" s="190">
        <f t="shared" si="22"/>
        <v>0</v>
      </c>
      <c r="D56" s="265">
        <v>0</v>
      </c>
      <c r="E56" s="43"/>
      <c r="F56" s="88">
        <f>D56+E56</f>
        <v>0</v>
      </c>
      <c r="G56" s="230"/>
      <c r="H56" s="43"/>
      <c r="I56" s="155">
        <f>G56+H56</f>
        <v>0</v>
      </c>
      <c r="J56" s="265"/>
      <c r="K56" s="43"/>
      <c r="L56" s="88">
        <f>J56+K56</f>
        <v>0</v>
      </c>
      <c r="M56" s="230"/>
      <c r="N56" s="43"/>
      <c r="O56" s="155">
        <f>M56+N56</f>
        <v>0</v>
      </c>
      <c r="P56" s="311"/>
    </row>
    <row r="57" spans="1:17" ht="23.25" hidden="1" customHeight="1" x14ac:dyDescent="0.25">
      <c r="A57" s="72">
        <v>1140</v>
      </c>
      <c r="B57" s="41" t="s">
        <v>57</v>
      </c>
      <c r="C57" s="190">
        <f t="shared" si="22"/>
        <v>0</v>
      </c>
      <c r="D57" s="129">
        <f>SUM(D58:D64)</f>
        <v>0</v>
      </c>
      <c r="E57" s="73">
        <f t="shared" ref="E57" si="33">SUM(E58:E64)</f>
        <v>0</v>
      </c>
      <c r="F57" s="93">
        <f>SUM(F58:F64)</f>
        <v>0</v>
      </c>
      <c r="G57" s="231">
        <f t="shared" ref="G57:N57" si="34">SUM(G58:G64)</f>
        <v>0</v>
      </c>
      <c r="H57" s="73">
        <f t="shared" si="34"/>
        <v>0</v>
      </c>
      <c r="I57" s="87">
        <f t="shared" si="34"/>
        <v>0</v>
      </c>
      <c r="J57" s="129">
        <f t="shared" si="34"/>
        <v>0</v>
      </c>
      <c r="K57" s="73">
        <f t="shared" si="34"/>
        <v>0</v>
      </c>
      <c r="L57" s="93">
        <f t="shared" si="34"/>
        <v>0</v>
      </c>
      <c r="M57" s="231">
        <f t="shared" si="34"/>
        <v>0</v>
      </c>
      <c r="N57" s="73">
        <f t="shared" si="34"/>
        <v>0</v>
      </c>
      <c r="O57" s="87">
        <f>SUM(O58:O64)</f>
        <v>0</v>
      </c>
      <c r="P57" s="312"/>
    </row>
    <row r="58" spans="1:17" hidden="1" x14ac:dyDescent="0.25">
      <c r="A58" s="30">
        <v>1141</v>
      </c>
      <c r="B58" s="41" t="s">
        <v>58</v>
      </c>
      <c r="C58" s="190">
        <f t="shared" si="22"/>
        <v>0</v>
      </c>
      <c r="D58" s="265">
        <v>0</v>
      </c>
      <c r="E58" s="43"/>
      <c r="F58" s="88">
        <f t="shared" ref="F58:F65" si="35">D58+E58</f>
        <v>0</v>
      </c>
      <c r="G58" s="230"/>
      <c r="H58" s="43"/>
      <c r="I58" s="155">
        <f t="shared" ref="I58:I65" si="36">G58+H58</f>
        <v>0</v>
      </c>
      <c r="J58" s="265"/>
      <c r="K58" s="43"/>
      <c r="L58" s="88">
        <f t="shared" ref="L58:L65" si="37">J58+K58</f>
        <v>0</v>
      </c>
      <c r="M58" s="230"/>
      <c r="N58" s="43"/>
      <c r="O58" s="155">
        <f t="shared" ref="O58:O65" si="38">M58+N58</f>
        <v>0</v>
      </c>
      <c r="P58" s="311"/>
    </row>
    <row r="59" spans="1:17" ht="24.75" hidden="1" customHeight="1" x14ac:dyDescent="0.25">
      <c r="A59" s="30">
        <v>1142</v>
      </c>
      <c r="B59" s="41" t="s">
        <v>59</v>
      </c>
      <c r="C59" s="190">
        <f t="shared" si="22"/>
        <v>0</v>
      </c>
      <c r="D59" s="265">
        <v>0</v>
      </c>
      <c r="E59" s="43"/>
      <c r="F59" s="88">
        <f t="shared" si="35"/>
        <v>0</v>
      </c>
      <c r="G59" s="230"/>
      <c r="H59" s="43"/>
      <c r="I59" s="155">
        <f t="shared" si="36"/>
        <v>0</v>
      </c>
      <c r="J59" s="265"/>
      <c r="K59" s="43"/>
      <c r="L59" s="88">
        <f t="shared" si="37"/>
        <v>0</v>
      </c>
      <c r="M59" s="230"/>
      <c r="N59" s="43"/>
      <c r="O59" s="155">
        <f t="shared" si="38"/>
        <v>0</v>
      </c>
      <c r="P59" s="311"/>
    </row>
    <row r="60" spans="1:17" ht="24" hidden="1" x14ac:dyDescent="0.25">
      <c r="A60" s="30">
        <v>1145</v>
      </c>
      <c r="B60" s="41" t="s">
        <v>60</v>
      </c>
      <c r="C60" s="190">
        <f t="shared" si="22"/>
        <v>0</v>
      </c>
      <c r="D60" s="265">
        <v>0</v>
      </c>
      <c r="E60" s="43"/>
      <c r="F60" s="88">
        <f t="shared" si="35"/>
        <v>0</v>
      </c>
      <c r="G60" s="230"/>
      <c r="H60" s="43"/>
      <c r="I60" s="155">
        <f t="shared" si="36"/>
        <v>0</v>
      </c>
      <c r="J60" s="265"/>
      <c r="K60" s="43"/>
      <c r="L60" s="88">
        <f t="shared" si="37"/>
        <v>0</v>
      </c>
      <c r="M60" s="230"/>
      <c r="N60" s="43"/>
      <c r="O60" s="155">
        <f t="shared" si="38"/>
        <v>0</v>
      </c>
      <c r="P60" s="311"/>
    </row>
    <row r="61" spans="1:17" ht="27.75" hidden="1" customHeight="1" x14ac:dyDescent="0.25">
      <c r="A61" s="30">
        <v>1146</v>
      </c>
      <c r="B61" s="41" t="s">
        <v>61</v>
      </c>
      <c r="C61" s="190">
        <f t="shared" si="22"/>
        <v>0</v>
      </c>
      <c r="D61" s="265">
        <v>0</v>
      </c>
      <c r="E61" s="43"/>
      <c r="F61" s="88">
        <f t="shared" si="35"/>
        <v>0</v>
      </c>
      <c r="G61" s="230"/>
      <c r="H61" s="43"/>
      <c r="I61" s="155">
        <f t="shared" si="36"/>
        <v>0</v>
      </c>
      <c r="J61" s="265"/>
      <c r="K61" s="43"/>
      <c r="L61" s="88">
        <f t="shared" si="37"/>
        <v>0</v>
      </c>
      <c r="M61" s="230"/>
      <c r="N61" s="43"/>
      <c r="O61" s="155">
        <f t="shared" si="38"/>
        <v>0</v>
      </c>
      <c r="P61" s="311"/>
    </row>
    <row r="62" spans="1:17" hidden="1" x14ac:dyDescent="0.25">
      <c r="A62" s="30">
        <v>1147</v>
      </c>
      <c r="B62" s="41" t="s">
        <v>62</v>
      </c>
      <c r="C62" s="190">
        <f t="shared" si="22"/>
        <v>0</v>
      </c>
      <c r="D62" s="265">
        <v>0</v>
      </c>
      <c r="E62" s="43"/>
      <c r="F62" s="88">
        <f t="shared" si="35"/>
        <v>0</v>
      </c>
      <c r="G62" s="230"/>
      <c r="H62" s="43"/>
      <c r="I62" s="155">
        <f t="shared" si="36"/>
        <v>0</v>
      </c>
      <c r="J62" s="265"/>
      <c r="K62" s="43"/>
      <c r="L62" s="88">
        <f t="shared" si="37"/>
        <v>0</v>
      </c>
      <c r="M62" s="230"/>
      <c r="N62" s="43"/>
      <c r="O62" s="155">
        <f t="shared" si="38"/>
        <v>0</v>
      </c>
      <c r="P62" s="311"/>
    </row>
    <row r="63" spans="1:17" hidden="1" x14ac:dyDescent="0.25">
      <c r="A63" s="30">
        <v>1148</v>
      </c>
      <c r="B63" s="41" t="s">
        <v>63</v>
      </c>
      <c r="C63" s="190">
        <f t="shared" si="22"/>
        <v>0</v>
      </c>
      <c r="D63" s="265">
        <v>0</v>
      </c>
      <c r="E63" s="43"/>
      <c r="F63" s="88">
        <f t="shared" si="35"/>
        <v>0</v>
      </c>
      <c r="G63" s="230"/>
      <c r="H63" s="43"/>
      <c r="I63" s="155">
        <f t="shared" si="36"/>
        <v>0</v>
      </c>
      <c r="J63" s="265"/>
      <c r="K63" s="43"/>
      <c r="L63" s="88">
        <f t="shared" si="37"/>
        <v>0</v>
      </c>
      <c r="M63" s="230"/>
      <c r="N63" s="43"/>
      <c r="O63" s="155">
        <f t="shared" si="38"/>
        <v>0</v>
      </c>
      <c r="P63" s="311"/>
    </row>
    <row r="64" spans="1:17" ht="36" hidden="1" x14ac:dyDescent="0.25">
      <c r="A64" s="30">
        <v>1149</v>
      </c>
      <c r="B64" s="41" t="s">
        <v>64</v>
      </c>
      <c r="C64" s="190">
        <f t="shared" si="22"/>
        <v>0</v>
      </c>
      <c r="D64" s="265">
        <v>0</v>
      </c>
      <c r="E64" s="43"/>
      <c r="F64" s="88">
        <f t="shared" si="35"/>
        <v>0</v>
      </c>
      <c r="G64" s="230"/>
      <c r="H64" s="43"/>
      <c r="I64" s="155">
        <f t="shared" si="36"/>
        <v>0</v>
      </c>
      <c r="J64" s="265"/>
      <c r="K64" s="43"/>
      <c r="L64" s="88">
        <f t="shared" si="37"/>
        <v>0</v>
      </c>
      <c r="M64" s="230"/>
      <c r="N64" s="43"/>
      <c r="O64" s="155">
        <f t="shared" si="38"/>
        <v>0</v>
      </c>
      <c r="P64" s="311"/>
    </row>
    <row r="65" spans="1:17" ht="36" x14ac:dyDescent="0.25">
      <c r="A65" s="70">
        <v>1150</v>
      </c>
      <c r="B65" s="55" t="s">
        <v>65</v>
      </c>
      <c r="C65" s="195">
        <f t="shared" si="22"/>
        <v>16200</v>
      </c>
      <c r="D65" s="262">
        <v>16200</v>
      </c>
      <c r="E65" s="156"/>
      <c r="F65" s="313">
        <f t="shared" si="35"/>
        <v>16200</v>
      </c>
      <c r="G65" s="232"/>
      <c r="H65" s="156"/>
      <c r="I65" s="313">
        <f t="shared" si="36"/>
        <v>0</v>
      </c>
      <c r="J65" s="262"/>
      <c r="K65" s="156"/>
      <c r="L65" s="313">
        <f t="shared" si="37"/>
        <v>0</v>
      </c>
      <c r="M65" s="232"/>
      <c r="N65" s="156"/>
      <c r="O65" s="313">
        <f t="shared" si="38"/>
        <v>0</v>
      </c>
      <c r="P65" s="313"/>
      <c r="Q65" s="331"/>
    </row>
    <row r="66" spans="1:17" ht="36" hidden="1" x14ac:dyDescent="0.25">
      <c r="A66" s="34">
        <v>1200</v>
      </c>
      <c r="B66" s="69" t="s">
        <v>66</v>
      </c>
      <c r="C66" s="188">
        <f t="shared" si="22"/>
        <v>0</v>
      </c>
      <c r="D66" s="127">
        <f>SUM(D67:D68)</f>
        <v>0</v>
      </c>
      <c r="E66" s="36">
        <f t="shared" ref="E66" si="39">SUM(E67:E68)</f>
        <v>0</v>
      </c>
      <c r="F66" s="174">
        <f>SUM(F67:F68)</f>
        <v>0</v>
      </c>
      <c r="G66" s="228">
        <f t="shared" ref="G66:N66" si="40">SUM(G67:G68)</f>
        <v>0</v>
      </c>
      <c r="H66" s="36">
        <f t="shared" si="40"/>
        <v>0</v>
      </c>
      <c r="I66" s="120">
        <f t="shared" si="40"/>
        <v>0</v>
      </c>
      <c r="J66" s="127">
        <f t="shared" si="40"/>
        <v>0</v>
      </c>
      <c r="K66" s="36">
        <f t="shared" si="40"/>
        <v>0</v>
      </c>
      <c r="L66" s="174">
        <f t="shared" si="40"/>
        <v>0</v>
      </c>
      <c r="M66" s="228">
        <f t="shared" si="40"/>
        <v>0</v>
      </c>
      <c r="N66" s="36">
        <f t="shared" si="40"/>
        <v>0</v>
      </c>
      <c r="O66" s="120">
        <f>SUM(O67:O68)</f>
        <v>0</v>
      </c>
      <c r="P66" s="314"/>
    </row>
    <row r="67" spans="1:17" ht="24" hidden="1" x14ac:dyDescent="0.25">
      <c r="A67" s="859">
        <v>1210</v>
      </c>
      <c r="B67" s="38" t="s">
        <v>67</v>
      </c>
      <c r="C67" s="189">
        <f t="shared" si="22"/>
        <v>0</v>
      </c>
      <c r="D67" s="264">
        <v>0</v>
      </c>
      <c r="E67" s="40"/>
      <c r="F67" s="89">
        <f>D67+E67</f>
        <v>0</v>
      </c>
      <c r="G67" s="220"/>
      <c r="H67" s="40"/>
      <c r="I67" s="154">
        <f>G67+H67</f>
        <v>0</v>
      </c>
      <c r="J67" s="264"/>
      <c r="K67" s="40"/>
      <c r="L67" s="89">
        <f>J67+K67</f>
        <v>0</v>
      </c>
      <c r="M67" s="220"/>
      <c r="N67" s="40"/>
      <c r="O67" s="154">
        <f>M67+N67</f>
        <v>0</v>
      </c>
      <c r="P67" s="310"/>
    </row>
    <row r="68" spans="1:17" ht="24" hidden="1" x14ac:dyDescent="0.25">
      <c r="A68" s="72">
        <v>1220</v>
      </c>
      <c r="B68" s="41" t="s">
        <v>68</v>
      </c>
      <c r="C68" s="190">
        <f t="shared" si="22"/>
        <v>0</v>
      </c>
      <c r="D68" s="129">
        <f>SUM(D69:D73)</f>
        <v>0</v>
      </c>
      <c r="E68" s="73">
        <f t="shared" ref="E68" si="41">SUM(E69:E73)</f>
        <v>0</v>
      </c>
      <c r="F68" s="93">
        <f>SUM(F69:F73)</f>
        <v>0</v>
      </c>
      <c r="G68" s="231">
        <f t="shared" ref="G68:O68" si="42">SUM(G69:G73)</f>
        <v>0</v>
      </c>
      <c r="H68" s="73">
        <f t="shared" si="42"/>
        <v>0</v>
      </c>
      <c r="I68" s="87">
        <f t="shared" si="42"/>
        <v>0</v>
      </c>
      <c r="J68" s="129">
        <f t="shared" si="42"/>
        <v>0</v>
      </c>
      <c r="K68" s="73">
        <f t="shared" si="42"/>
        <v>0</v>
      </c>
      <c r="L68" s="93">
        <f t="shared" si="42"/>
        <v>0</v>
      </c>
      <c r="M68" s="231">
        <f t="shared" si="42"/>
        <v>0</v>
      </c>
      <c r="N68" s="73">
        <f t="shared" si="42"/>
        <v>0</v>
      </c>
      <c r="O68" s="87">
        <f t="shared" si="42"/>
        <v>0</v>
      </c>
      <c r="P68" s="312"/>
    </row>
    <row r="69" spans="1:17" ht="60" hidden="1" x14ac:dyDescent="0.25">
      <c r="A69" s="30">
        <v>1221</v>
      </c>
      <c r="B69" s="41" t="s">
        <v>69</v>
      </c>
      <c r="C69" s="190">
        <f t="shared" si="22"/>
        <v>0</v>
      </c>
      <c r="D69" s="265">
        <v>0</v>
      </c>
      <c r="E69" s="43"/>
      <c r="F69" s="88">
        <f t="shared" ref="F69:F73" si="43">D69+E69</f>
        <v>0</v>
      </c>
      <c r="G69" s="230"/>
      <c r="H69" s="43"/>
      <c r="I69" s="155">
        <f t="shared" ref="I69:I73" si="44">G69+H69</f>
        <v>0</v>
      </c>
      <c r="J69" s="265"/>
      <c r="K69" s="43"/>
      <c r="L69" s="88">
        <f t="shared" ref="L69:L73" si="45">J69+K69</f>
        <v>0</v>
      </c>
      <c r="M69" s="230"/>
      <c r="N69" s="43"/>
      <c r="O69" s="155">
        <f t="shared" ref="O69:O73" si="46">M69+N69</f>
        <v>0</v>
      </c>
      <c r="P69" s="311"/>
    </row>
    <row r="70" spans="1:17" hidden="1" x14ac:dyDescent="0.25">
      <c r="A70" s="30">
        <v>1223</v>
      </c>
      <c r="B70" s="41" t="s">
        <v>70</v>
      </c>
      <c r="C70" s="190">
        <f t="shared" si="22"/>
        <v>0</v>
      </c>
      <c r="D70" s="265">
        <v>0</v>
      </c>
      <c r="E70" s="43"/>
      <c r="F70" s="88">
        <f t="shared" si="43"/>
        <v>0</v>
      </c>
      <c r="G70" s="230"/>
      <c r="H70" s="43"/>
      <c r="I70" s="155">
        <f t="shared" si="44"/>
        <v>0</v>
      </c>
      <c r="J70" s="265"/>
      <c r="K70" s="43"/>
      <c r="L70" s="88">
        <f t="shared" si="45"/>
        <v>0</v>
      </c>
      <c r="M70" s="230"/>
      <c r="N70" s="43"/>
      <c r="O70" s="155">
        <f t="shared" si="46"/>
        <v>0</v>
      </c>
      <c r="P70" s="311"/>
    </row>
    <row r="71" spans="1:17" hidden="1" x14ac:dyDescent="0.25">
      <c r="A71" s="30">
        <v>1225</v>
      </c>
      <c r="B71" s="41" t="s">
        <v>71</v>
      </c>
      <c r="C71" s="190">
        <f t="shared" si="22"/>
        <v>0</v>
      </c>
      <c r="D71" s="265">
        <v>0</v>
      </c>
      <c r="E71" s="43"/>
      <c r="F71" s="88">
        <f t="shared" si="43"/>
        <v>0</v>
      </c>
      <c r="G71" s="230"/>
      <c r="H71" s="43"/>
      <c r="I71" s="155">
        <f t="shared" si="44"/>
        <v>0</v>
      </c>
      <c r="J71" s="265"/>
      <c r="K71" s="43"/>
      <c r="L71" s="88">
        <f t="shared" si="45"/>
        <v>0</v>
      </c>
      <c r="M71" s="230"/>
      <c r="N71" s="43"/>
      <c r="O71" s="155">
        <f t="shared" si="46"/>
        <v>0</v>
      </c>
      <c r="P71" s="311"/>
    </row>
    <row r="72" spans="1:17" ht="36" hidden="1" x14ac:dyDescent="0.25">
      <c r="A72" s="30">
        <v>1227</v>
      </c>
      <c r="B72" s="41" t="s">
        <v>72</v>
      </c>
      <c r="C72" s="190">
        <f t="shared" si="22"/>
        <v>0</v>
      </c>
      <c r="D72" s="265">
        <v>0</v>
      </c>
      <c r="E72" s="43"/>
      <c r="F72" s="88">
        <f t="shared" si="43"/>
        <v>0</v>
      </c>
      <c r="G72" s="230"/>
      <c r="H72" s="43"/>
      <c r="I72" s="155">
        <f t="shared" si="44"/>
        <v>0</v>
      </c>
      <c r="J72" s="265"/>
      <c r="K72" s="43"/>
      <c r="L72" s="88">
        <f t="shared" si="45"/>
        <v>0</v>
      </c>
      <c r="M72" s="230"/>
      <c r="N72" s="43"/>
      <c r="O72" s="155">
        <f t="shared" si="46"/>
        <v>0</v>
      </c>
      <c r="P72" s="311"/>
    </row>
    <row r="73" spans="1:17" ht="60" hidden="1" x14ac:dyDescent="0.25">
      <c r="A73" s="30">
        <v>1228</v>
      </c>
      <c r="B73" s="41" t="s">
        <v>73</v>
      </c>
      <c r="C73" s="190">
        <f t="shared" si="22"/>
        <v>0</v>
      </c>
      <c r="D73" s="265">
        <v>0</v>
      </c>
      <c r="E73" s="43"/>
      <c r="F73" s="88">
        <f t="shared" si="43"/>
        <v>0</v>
      </c>
      <c r="G73" s="230"/>
      <c r="H73" s="43"/>
      <c r="I73" s="155">
        <f t="shared" si="44"/>
        <v>0</v>
      </c>
      <c r="J73" s="265"/>
      <c r="K73" s="43"/>
      <c r="L73" s="88">
        <f t="shared" si="45"/>
        <v>0</v>
      </c>
      <c r="M73" s="230"/>
      <c r="N73" s="43"/>
      <c r="O73" s="155">
        <f t="shared" si="46"/>
        <v>0</v>
      </c>
      <c r="P73" s="311"/>
    </row>
    <row r="74" spans="1:17" x14ac:dyDescent="0.25">
      <c r="A74" s="67">
        <v>2000</v>
      </c>
      <c r="B74" s="67" t="s">
        <v>74</v>
      </c>
      <c r="C74" s="200">
        <f t="shared" si="22"/>
        <v>804957</v>
      </c>
      <c r="D74" s="134">
        <f>SUM(D75,D82,D129,D163,D164,D171)</f>
        <v>804957</v>
      </c>
      <c r="E74" s="122">
        <f t="shared" ref="E74" si="47">SUM(E75,E82,E129,E163,E164,E171)</f>
        <v>0</v>
      </c>
      <c r="F74" s="307">
        <f>SUM(F75,F82,F129,F163,F164,F171)</f>
        <v>804957</v>
      </c>
      <c r="G74" s="227">
        <f t="shared" ref="G74:O74" si="48">SUM(G75,G82,G129,G163,G164,G171)</f>
        <v>0</v>
      </c>
      <c r="H74" s="122">
        <f t="shared" si="48"/>
        <v>0</v>
      </c>
      <c r="I74" s="307">
        <f t="shared" si="48"/>
        <v>0</v>
      </c>
      <c r="J74" s="134">
        <f t="shared" si="48"/>
        <v>0</v>
      </c>
      <c r="K74" s="122">
        <f t="shared" si="48"/>
        <v>0</v>
      </c>
      <c r="L74" s="307">
        <f t="shared" si="48"/>
        <v>0</v>
      </c>
      <c r="M74" s="227">
        <f t="shared" si="48"/>
        <v>0</v>
      </c>
      <c r="N74" s="122">
        <f t="shared" si="48"/>
        <v>0</v>
      </c>
      <c r="O74" s="307">
        <f t="shared" si="48"/>
        <v>0</v>
      </c>
      <c r="P74" s="307"/>
      <c r="Q74" s="331"/>
    </row>
    <row r="75" spans="1:17" ht="24" x14ac:dyDescent="0.25">
      <c r="A75" s="34">
        <v>2100</v>
      </c>
      <c r="B75" s="69" t="s">
        <v>75</v>
      </c>
      <c r="C75" s="188">
        <f t="shared" si="22"/>
        <v>1425</v>
      </c>
      <c r="D75" s="127">
        <f>SUM(D76,D79)</f>
        <v>1425</v>
      </c>
      <c r="E75" s="120">
        <f t="shared" ref="E75" si="49">SUM(E76,E79)</f>
        <v>0</v>
      </c>
      <c r="F75" s="314">
        <f>SUM(F76,F79)</f>
        <v>1425</v>
      </c>
      <c r="G75" s="228">
        <f t="shared" ref="G75:O75" si="50">SUM(G76,G79)</f>
        <v>0</v>
      </c>
      <c r="H75" s="120">
        <f t="shared" si="50"/>
        <v>0</v>
      </c>
      <c r="I75" s="314">
        <f t="shared" si="50"/>
        <v>0</v>
      </c>
      <c r="J75" s="127">
        <f t="shared" si="50"/>
        <v>0</v>
      </c>
      <c r="K75" s="120">
        <f t="shared" si="50"/>
        <v>0</v>
      </c>
      <c r="L75" s="314">
        <f t="shared" si="50"/>
        <v>0</v>
      </c>
      <c r="M75" s="228">
        <f t="shared" si="50"/>
        <v>0</v>
      </c>
      <c r="N75" s="120">
        <f t="shared" si="50"/>
        <v>0</v>
      </c>
      <c r="O75" s="314">
        <f t="shared" si="50"/>
        <v>0</v>
      </c>
      <c r="P75" s="314"/>
      <c r="Q75" s="331"/>
    </row>
    <row r="76" spans="1:17" ht="24" hidden="1" x14ac:dyDescent="0.25">
      <c r="A76" s="859">
        <v>2110</v>
      </c>
      <c r="B76" s="38" t="s">
        <v>76</v>
      </c>
      <c r="C76" s="189">
        <f t="shared" si="22"/>
        <v>0</v>
      </c>
      <c r="D76" s="128">
        <f>SUM(D77:D78)</f>
        <v>0</v>
      </c>
      <c r="E76" s="75">
        <f t="shared" ref="E76" si="51">SUM(E77:E78)</f>
        <v>0</v>
      </c>
      <c r="F76" s="175">
        <f>SUM(F77:F78)</f>
        <v>0</v>
      </c>
      <c r="G76" s="233">
        <f t="shared" ref="G76:O76" si="52">SUM(G77:G78)</f>
        <v>0</v>
      </c>
      <c r="H76" s="75">
        <f t="shared" si="52"/>
        <v>0</v>
      </c>
      <c r="I76" s="86">
        <f t="shared" si="52"/>
        <v>0</v>
      </c>
      <c r="J76" s="128">
        <f t="shared" si="52"/>
        <v>0</v>
      </c>
      <c r="K76" s="75">
        <f t="shared" si="52"/>
        <v>0</v>
      </c>
      <c r="L76" s="175">
        <f t="shared" si="52"/>
        <v>0</v>
      </c>
      <c r="M76" s="233">
        <f t="shared" si="52"/>
        <v>0</v>
      </c>
      <c r="N76" s="75">
        <f t="shared" si="52"/>
        <v>0</v>
      </c>
      <c r="O76" s="86">
        <f t="shared" si="52"/>
        <v>0</v>
      </c>
      <c r="P76" s="315"/>
    </row>
    <row r="77" spans="1:17" hidden="1" x14ac:dyDescent="0.25">
      <c r="A77" s="30">
        <v>2111</v>
      </c>
      <c r="B77" s="41" t="s">
        <v>77</v>
      </c>
      <c r="C77" s="190">
        <f t="shared" si="22"/>
        <v>0</v>
      </c>
      <c r="D77" s="265">
        <v>0</v>
      </c>
      <c r="E77" s="43"/>
      <c r="F77" s="88">
        <f t="shared" ref="F77:F78" si="53">D77+E77</f>
        <v>0</v>
      </c>
      <c r="G77" s="230"/>
      <c r="H77" s="43"/>
      <c r="I77" s="155">
        <f t="shared" ref="I77:I78" si="54">G77+H77</f>
        <v>0</v>
      </c>
      <c r="J77" s="265"/>
      <c r="K77" s="43"/>
      <c r="L77" s="88">
        <f t="shared" ref="L77:L78" si="55">J77+K77</f>
        <v>0</v>
      </c>
      <c r="M77" s="230"/>
      <c r="N77" s="43"/>
      <c r="O77" s="155">
        <f t="shared" ref="O77:O78" si="56">M77+N77</f>
        <v>0</v>
      </c>
      <c r="P77" s="311"/>
    </row>
    <row r="78" spans="1:17" ht="24" hidden="1" x14ac:dyDescent="0.25">
      <c r="A78" s="30">
        <v>2112</v>
      </c>
      <c r="B78" s="41" t="s">
        <v>78</v>
      </c>
      <c r="C78" s="190">
        <f t="shared" si="22"/>
        <v>0</v>
      </c>
      <c r="D78" s="265">
        <v>0</v>
      </c>
      <c r="E78" s="43"/>
      <c r="F78" s="88">
        <f t="shared" si="53"/>
        <v>0</v>
      </c>
      <c r="G78" s="230"/>
      <c r="H78" s="43"/>
      <c r="I78" s="155">
        <f t="shared" si="54"/>
        <v>0</v>
      </c>
      <c r="J78" s="265"/>
      <c r="K78" s="43"/>
      <c r="L78" s="88">
        <f t="shared" si="55"/>
        <v>0</v>
      </c>
      <c r="M78" s="230"/>
      <c r="N78" s="43"/>
      <c r="O78" s="155">
        <f t="shared" si="56"/>
        <v>0</v>
      </c>
      <c r="P78" s="311"/>
    </row>
    <row r="79" spans="1:17" ht="24" x14ac:dyDescent="0.25">
      <c r="A79" s="72">
        <v>2120</v>
      </c>
      <c r="B79" s="41" t="s">
        <v>79</v>
      </c>
      <c r="C79" s="190">
        <f t="shared" si="22"/>
        <v>1425</v>
      </c>
      <c r="D79" s="129">
        <f>SUM(D80:D81)</f>
        <v>1425</v>
      </c>
      <c r="E79" s="87">
        <f t="shared" ref="E79" si="57">SUM(E80:E81)</f>
        <v>0</v>
      </c>
      <c r="F79" s="312">
        <f>SUM(F80:F81)</f>
        <v>1425</v>
      </c>
      <c r="G79" s="231">
        <f t="shared" ref="G79:O79" si="58">SUM(G80:G81)</f>
        <v>0</v>
      </c>
      <c r="H79" s="87">
        <f t="shared" si="58"/>
        <v>0</v>
      </c>
      <c r="I79" s="312">
        <f t="shared" si="58"/>
        <v>0</v>
      </c>
      <c r="J79" s="129">
        <f t="shared" si="58"/>
        <v>0</v>
      </c>
      <c r="K79" s="87">
        <f t="shared" si="58"/>
        <v>0</v>
      </c>
      <c r="L79" s="312">
        <f t="shared" si="58"/>
        <v>0</v>
      </c>
      <c r="M79" s="231">
        <f t="shared" si="58"/>
        <v>0</v>
      </c>
      <c r="N79" s="87">
        <f t="shared" si="58"/>
        <v>0</v>
      </c>
      <c r="O79" s="312">
        <f t="shared" si="58"/>
        <v>0</v>
      </c>
      <c r="P79" s="312"/>
      <c r="Q79" s="331"/>
    </row>
    <row r="80" spans="1:17" x14ac:dyDescent="0.25">
      <c r="A80" s="30">
        <v>2121</v>
      </c>
      <c r="B80" s="41" t="s">
        <v>77</v>
      </c>
      <c r="C80" s="190">
        <f t="shared" si="22"/>
        <v>258</v>
      </c>
      <c r="D80" s="265">
        <v>258</v>
      </c>
      <c r="E80" s="155"/>
      <c r="F80" s="311">
        <f t="shared" ref="F80:F81" si="59">D80+E80</f>
        <v>258</v>
      </c>
      <c r="G80" s="230"/>
      <c r="H80" s="155"/>
      <c r="I80" s="311">
        <f t="shared" ref="I80:I81" si="60">G80+H80</f>
        <v>0</v>
      </c>
      <c r="J80" s="265"/>
      <c r="K80" s="155"/>
      <c r="L80" s="311">
        <f t="shared" ref="L80:L81" si="61">J80+K80</f>
        <v>0</v>
      </c>
      <c r="M80" s="230"/>
      <c r="N80" s="155"/>
      <c r="O80" s="311">
        <f t="shared" ref="O80:O81" si="62">M80+N80</f>
        <v>0</v>
      </c>
      <c r="P80" s="311"/>
      <c r="Q80" s="331"/>
    </row>
    <row r="81" spans="1:17" ht="24" x14ac:dyDescent="0.25">
      <c r="A81" s="30">
        <v>2122</v>
      </c>
      <c r="B81" s="41" t="s">
        <v>78</v>
      </c>
      <c r="C81" s="190">
        <f t="shared" si="22"/>
        <v>1167</v>
      </c>
      <c r="D81" s="265">
        <v>1167</v>
      </c>
      <c r="E81" s="155"/>
      <c r="F81" s="311">
        <f t="shared" si="59"/>
        <v>1167</v>
      </c>
      <c r="G81" s="230"/>
      <c r="H81" s="155"/>
      <c r="I81" s="311">
        <f t="shared" si="60"/>
        <v>0</v>
      </c>
      <c r="J81" s="265"/>
      <c r="K81" s="155"/>
      <c r="L81" s="311">
        <f t="shared" si="61"/>
        <v>0</v>
      </c>
      <c r="M81" s="230"/>
      <c r="N81" s="155"/>
      <c r="O81" s="311">
        <f t="shared" si="62"/>
        <v>0</v>
      </c>
      <c r="P81" s="311"/>
      <c r="Q81" s="331"/>
    </row>
    <row r="82" spans="1:17" x14ac:dyDescent="0.25">
      <c r="A82" s="34">
        <v>2200</v>
      </c>
      <c r="B82" s="69" t="s">
        <v>80</v>
      </c>
      <c r="C82" s="188">
        <f t="shared" si="22"/>
        <v>765614</v>
      </c>
      <c r="D82" s="127">
        <f>SUM(D83,D88,D94,D102,D111,D115,D121,D127)</f>
        <v>767472</v>
      </c>
      <c r="E82" s="120">
        <f t="shared" ref="E82" si="63">SUM(E83,E88,E94,E102,E111,E115,E121,E127)</f>
        <v>-1858</v>
      </c>
      <c r="F82" s="314">
        <f>SUM(F83,F88,F94,F102,F111,F115,F121,F127)</f>
        <v>765614</v>
      </c>
      <c r="G82" s="228">
        <f t="shared" ref="G82:O82" si="64">SUM(G83,G88,G94,G102,G111,G115,G121,G127)</f>
        <v>0</v>
      </c>
      <c r="H82" s="120">
        <f t="shared" si="64"/>
        <v>0</v>
      </c>
      <c r="I82" s="314">
        <f t="shared" si="64"/>
        <v>0</v>
      </c>
      <c r="J82" s="127">
        <f t="shared" si="64"/>
        <v>0</v>
      </c>
      <c r="K82" s="120">
        <f t="shared" si="64"/>
        <v>0</v>
      </c>
      <c r="L82" s="314">
        <f t="shared" si="64"/>
        <v>0</v>
      </c>
      <c r="M82" s="228">
        <f t="shared" si="64"/>
        <v>0</v>
      </c>
      <c r="N82" s="120">
        <f t="shared" si="64"/>
        <v>0</v>
      </c>
      <c r="O82" s="314">
        <f t="shared" si="64"/>
        <v>0</v>
      </c>
      <c r="P82" s="316"/>
      <c r="Q82" s="331"/>
    </row>
    <row r="83" spans="1:17" ht="24" hidden="1" x14ac:dyDescent="0.25">
      <c r="A83" s="70">
        <v>2210</v>
      </c>
      <c r="B83" s="55" t="s">
        <v>81</v>
      </c>
      <c r="C83" s="195">
        <f t="shared" si="22"/>
        <v>0</v>
      </c>
      <c r="D83" s="82">
        <f>SUM(D84:D87)</f>
        <v>0</v>
      </c>
      <c r="E83" s="71">
        <f t="shared" ref="E83" si="65">SUM(E84:E87)</f>
        <v>0</v>
      </c>
      <c r="F83" s="172">
        <f>SUM(F84:F87)</f>
        <v>0</v>
      </c>
      <c r="G83" s="229">
        <f t="shared" ref="G83:O83" si="66">SUM(G84:G87)</f>
        <v>0</v>
      </c>
      <c r="H83" s="71">
        <f t="shared" si="66"/>
        <v>0</v>
      </c>
      <c r="I83" s="153">
        <f t="shared" si="66"/>
        <v>0</v>
      </c>
      <c r="J83" s="82">
        <f t="shared" si="66"/>
        <v>0</v>
      </c>
      <c r="K83" s="71">
        <f t="shared" si="66"/>
        <v>0</v>
      </c>
      <c r="L83" s="172">
        <f t="shared" si="66"/>
        <v>0</v>
      </c>
      <c r="M83" s="229">
        <f t="shared" si="66"/>
        <v>0</v>
      </c>
      <c r="N83" s="71">
        <f t="shared" si="66"/>
        <v>0</v>
      </c>
      <c r="O83" s="153">
        <f t="shared" si="66"/>
        <v>0</v>
      </c>
      <c r="P83" s="309"/>
    </row>
    <row r="84" spans="1:17" ht="24" hidden="1" x14ac:dyDescent="0.25">
      <c r="A84" s="27">
        <v>2211</v>
      </c>
      <c r="B84" s="38" t="s">
        <v>82</v>
      </c>
      <c r="C84" s="189">
        <f t="shared" si="22"/>
        <v>0</v>
      </c>
      <c r="D84" s="264">
        <v>0</v>
      </c>
      <c r="E84" s="40"/>
      <c r="F84" s="89">
        <f t="shared" ref="F84:F87" si="67">D84+E84</f>
        <v>0</v>
      </c>
      <c r="G84" s="220"/>
      <c r="H84" s="40"/>
      <c r="I84" s="154">
        <f t="shared" ref="I84:I87" si="68">G84+H84</f>
        <v>0</v>
      </c>
      <c r="J84" s="264"/>
      <c r="K84" s="40"/>
      <c r="L84" s="89">
        <f t="shared" ref="L84:L87" si="69">J84+K84</f>
        <v>0</v>
      </c>
      <c r="M84" s="220"/>
      <c r="N84" s="40"/>
      <c r="O84" s="154">
        <f t="shared" ref="O84:O87" si="70">M84+N84</f>
        <v>0</v>
      </c>
      <c r="P84" s="310"/>
    </row>
    <row r="85" spans="1:17" ht="36" hidden="1" x14ac:dyDescent="0.25">
      <c r="A85" s="30">
        <v>2212</v>
      </c>
      <c r="B85" s="41" t="s">
        <v>83</v>
      </c>
      <c r="C85" s="190">
        <f t="shared" si="22"/>
        <v>0</v>
      </c>
      <c r="D85" s="265">
        <v>0</v>
      </c>
      <c r="E85" s="43"/>
      <c r="F85" s="88">
        <f t="shared" si="67"/>
        <v>0</v>
      </c>
      <c r="G85" s="230"/>
      <c r="H85" s="43"/>
      <c r="I85" s="155">
        <f t="shared" si="68"/>
        <v>0</v>
      </c>
      <c r="J85" s="265"/>
      <c r="K85" s="43"/>
      <c r="L85" s="88">
        <f t="shared" si="69"/>
        <v>0</v>
      </c>
      <c r="M85" s="230"/>
      <c r="N85" s="43"/>
      <c r="O85" s="155">
        <f t="shared" si="70"/>
        <v>0</v>
      </c>
      <c r="P85" s="311"/>
    </row>
    <row r="86" spans="1:17" ht="24" hidden="1" x14ac:dyDescent="0.25">
      <c r="A86" s="30">
        <v>2214</v>
      </c>
      <c r="B86" s="41" t="s">
        <v>84</v>
      </c>
      <c r="C86" s="190">
        <f t="shared" si="22"/>
        <v>0</v>
      </c>
      <c r="D86" s="265">
        <v>0</v>
      </c>
      <c r="E86" s="43"/>
      <c r="F86" s="88">
        <f t="shared" si="67"/>
        <v>0</v>
      </c>
      <c r="G86" s="230"/>
      <c r="H86" s="43"/>
      <c r="I86" s="155">
        <f t="shared" si="68"/>
        <v>0</v>
      </c>
      <c r="J86" s="265"/>
      <c r="K86" s="43"/>
      <c r="L86" s="88">
        <f t="shared" si="69"/>
        <v>0</v>
      </c>
      <c r="M86" s="230"/>
      <c r="N86" s="43"/>
      <c r="O86" s="155">
        <f t="shared" si="70"/>
        <v>0</v>
      </c>
      <c r="P86" s="311"/>
    </row>
    <row r="87" spans="1:17" hidden="1" x14ac:dyDescent="0.25">
      <c r="A87" s="30">
        <v>2219</v>
      </c>
      <c r="B87" s="41" t="s">
        <v>85</v>
      </c>
      <c r="C87" s="190">
        <f t="shared" si="22"/>
        <v>0</v>
      </c>
      <c r="D87" s="265">
        <v>0</v>
      </c>
      <c r="E87" s="43"/>
      <c r="F87" s="88">
        <f t="shared" si="67"/>
        <v>0</v>
      </c>
      <c r="G87" s="230"/>
      <c r="H87" s="43"/>
      <c r="I87" s="155">
        <f t="shared" si="68"/>
        <v>0</v>
      </c>
      <c r="J87" s="265"/>
      <c r="K87" s="43"/>
      <c r="L87" s="88">
        <f t="shared" si="69"/>
        <v>0</v>
      </c>
      <c r="M87" s="230"/>
      <c r="N87" s="43"/>
      <c r="O87" s="155">
        <f t="shared" si="70"/>
        <v>0</v>
      </c>
      <c r="P87" s="311"/>
    </row>
    <row r="88" spans="1:17" ht="24" hidden="1" x14ac:dyDescent="0.25">
      <c r="A88" s="72">
        <v>2220</v>
      </c>
      <c r="B88" s="41" t="s">
        <v>86</v>
      </c>
      <c r="C88" s="190">
        <f t="shared" si="22"/>
        <v>0</v>
      </c>
      <c r="D88" s="129">
        <f>SUM(D89:D93)</f>
        <v>0</v>
      </c>
      <c r="E88" s="73">
        <f t="shared" ref="E88" si="71">SUM(E89:E93)</f>
        <v>0</v>
      </c>
      <c r="F88" s="93">
        <f>SUM(F89:F93)</f>
        <v>0</v>
      </c>
      <c r="G88" s="231">
        <f t="shared" ref="G88:O88" si="72">SUM(G89:G93)</f>
        <v>0</v>
      </c>
      <c r="H88" s="73">
        <f t="shared" si="72"/>
        <v>0</v>
      </c>
      <c r="I88" s="87">
        <f t="shared" si="72"/>
        <v>0</v>
      </c>
      <c r="J88" s="129">
        <f t="shared" si="72"/>
        <v>0</v>
      </c>
      <c r="K88" s="73">
        <f t="shared" si="72"/>
        <v>0</v>
      </c>
      <c r="L88" s="93">
        <f t="shared" si="72"/>
        <v>0</v>
      </c>
      <c r="M88" s="231">
        <f t="shared" si="72"/>
        <v>0</v>
      </c>
      <c r="N88" s="73">
        <f t="shared" si="72"/>
        <v>0</v>
      </c>
      <c r="O88" s="87">
        <f t="shared" si="72"/>
        <v>0</v>
      </c>
      <c r="P88" s="312"/>
    </row>
    <row r="89" spans="1:17" ht="24" hidden="1" x14ac:dyDescent="0.25">
      <c r="A89" s="30">
        <v>2221</v>
      </c>
      <c r="B89" s="41" t="s">
        <v>305</v>
      </c>
      <c r="C89" s="190">
        <f t="shared" si="22"/>
        <v>0</v>
      </c>
      <c r="D89" s="265">
        <v>0</v>
      </c>
      <c r="E89" s="43"/>
      <c r="F89" s="88">
        <f t="shared" ref="F89:F93" si="73">D89+E89</f>
        <v>0</v>
      </c>
      <c r="G89" s="230"/>
      <c r="H89" s="43"/>
      <c r="I89" s="155">
        <f t="shared" ref="I89:I93" si="74">G89+H89</f>
        <v>0</v>
      </c>
      <c r="J89" s="265"/>
      <c r="K89" s="43"/>
      <c r="L89" s="88">
        <f t="shared" ref="L89:L93" si="75">J89+K89</f>
        <v>0</v>
      </c>
      <c r="M89" s="230"/>
      <c r="N89" s="43"/>
      <c r="O89" s="155">
        <f t="shared" ref="O89:O93" si="76">M89+N89</f>
        <v>0</v>
      </c>
      <c r="P89" s="311"/>
    </row>
    <row r="90" spans="1:17" hidden="1" x14ac:dyDescent="0.25">
      <c r="A90" s="30">
        <v>2222</v>
      </c>
      <c r="B90" s="41" t="s">
        <v>87</v>
      </c>
      <c r="C90" s="190">
        <f t="shared" si="22"/>
        <v>0</v>
      </c>
      <c r="D90" s="265">
        <v>0</v>
      </c>
      <c r="E90" s="43"/>
      <c r="F90" s="88">
        <f t="shared" si="73"/>
        <v>0</v>
      </c>
      <c r="G90" s="230"/>
      <c r="H90" s="43"/>
      <c r="I90" s="155">
        <f t="shared" si="74"/>
        <v>0</v>
      </c>
      <c r="J90" s="265"/>
      <c r="K90" s="43"/>
      <c r="L90" s="88">
        <f t="shared" si="75"/>
        <v>0</v>
      </c>
      <c r="M90" s="230"/>
      <c r="N90" s="43"/>
      <c r="O90" s="155">
        <f t="shared" si="76"/>
        <v>0</v>
      </c>
      <c r="P90" s="311"/>
    </row>
    <row r="91" spans="1:17" hidden="1" x14ac:dyDescent="0.25">
      <c r="A91" s="30">
        <v>2223</v>
      </c>
      <c r="B91" s="41" t="s">
        <v>88</v>
      </c>
      <c r="C91" s="190">
        <f t="shared" si="22"/>
        <v>0</v>
      </c>
      <c r="D91" s="265">
        <v>0</v>
      </c>
      <c r="E91" s="43"/>
      <c r="F91" s="88">
        <f t="shared" si="73"/>
        <v>0</v>
      </c>
      <c r="G91" s="230"/>
      <c r="H91" s="43"/>
      <c r="I91" s="155">
        <f t="shared" si="74"/>
        <v>0</v>
      </c>
      <c r="J91" s="265"/>
      <c r="K91" s="43"/>
      <c r="L91" s="88">
        <f t="shared" si="75"/>
        <v>0</v>
      </c>
      <c r="M91" s="230"/>
      <c r="N91" s="43"/>
      <c r="O91" s="155">
        <f t="shared" si="76"/>
        <v>0</v>
      </c>
      <c r="P91" s="311"/>
    </row>
    <row r="92" spans="1:17" ht="48" hidden="1" x14ac:dyDescent="0.25">
      <c r="A92" s="30">
        <v>2224</v>
      </c>
      <c r="B92" s="41" t="s">
        <v>89</v>
      </c>
      <c r="C92" s="190">
        <f t="shared" si="22"/>
        <v>0</v>
      </c>
      <c r="D92" s="265">
        <v>0</v>
      </c>
      <c r="E92" s="43"/>
      <c r="F92" s="88">
        <f t="shared" si="73"/>
        <v>0</v>
      </c>
      <c r="G92" s="230"/>
      <c r="H92" s="43"/>
      <c r="I92" s="155">
        <f t="shared" si="74"/>
        <v>0</v>
      </c>
      <c r="J92" s="265"/>
      <c r="K92" s="43"/>
      <c r="L92" s="88">
        <f t="shared" si="75"/>
        <v>0</v>
      </c>
      <c r="M92" s="230"/>
      <c r="N92" s="43"/>
      <c r="O92" s="155">
        <f t="shared" si="76"/>
        <v>0</v>
      </c>
      <c r="P92" s="311"/>
    </row>
    <row r="93" spans="1:17" ht="24" hidden="1" x14ac:dyDescent="0.25">
      <c r="A93" s="30">
        <v>2229</v>
      </c>
      <c r="B93" s="41" t="s">
        <v>90</v>
      </c>
      <c r="C93" s="190">
        <f t="shared" si="22"/>
        <v>0</v>
      </c>
      <c r="D93" s="265">
        <v>0</v>
      </c>
      <c r="E93" s="43"/>
      <c r="F93" s="88">
        <f t="shared" si="73"/>
        <v>0</v>
      </c>
      <c r="G93" s="230"/>
      <c r="H93" s="43"/>
      <c r="I93" s="155">
        <f t="shared" si="74"/>
        <v>0</v>
      </c>
      <c r="J93" s="265"/>
      <c r="K93" s="43"/>
      <c r="L93" s="88">
        <f t="shared" si="75"/>
        <v>0</v>
      </c>
      <c r="M93" s="230"/>
      <c r="N93" s="43"/>
      <c r="O93" s="155">
        <f t="shared" si="76"/>
        <v>0</v>
      </c>
      <c r="P93" s="311"/>
    </row>
    <row r="94" spans="1:17" ht="36" x14ac:dyDescent="0.25">
      <c r="A94" s="72">
        <v>2230</v>
      </c>
      <c r="B94" s="41" t="s">
        <v>91</v>
      </c>
      <c r="C94" s="190">
        <f t="shared" si="22"/>
        <v>287559</v>
      </c>
      <c r="D94" s="129">
        <f>SUM(D95:D101)</f>
        <v>288984</v>
      </c>
      <c r="E94" s="87">
        <f t="shared" ref="E94" si="77">SUM(E95:E101)</f>
        <v>-1425</v>
      </c>
      <c r="F94" s="312">
        <f>SUM(F95:F101)</f>
        <v>287559</v>
      </c>
      <c r="G94" s="231">
        <f t="shared" ref="G94:N94" si="78">SUM(G95:G101)</f>
        <v>0</v>
      </c>
      <c r="H94" s="87">
        <f t="shared" si="78"/>
        <v>0</v>
      </c>
      <c r="I94" s="312">
        <f t="shared" si="78"/>
        <v>0</v>
      </c>
      <c r="J94" s="129">
        <f t="shared" si="78"/>
        <v>0</v>
      </c>
      <c r="K94" s="87">
        <f t="shared" si="78"/>
        <v>0</v>
      </c>
      <c r="L94" s="312">
        <f t="shared" si="78"/>
        <v>0</v>
      </c>
      <c r="M94" s="231">
        <f t="shared" si="78"/>
        <v>0</v>
      </c>
      <c r="N94" s="87">
        <f t="shared" si="78"/>
        <v>0</v>
      </c>
      <c r="O94" s="312">
        <f>SUM(O95:O101)</f>
        <v>0</v>
      </c>
      <c r="P94" s="312"/>
      <c r="Q94" s="331"/>
    </row>
    <row r="95" spans="1:17" ht="24" x14ac:dyDescent="0.25">
      <c r="A95" s="30">
        <v>2231</v>
      </c>
      <c r="B95" s="41" t="s">
        <v>92</v>
      </c>
      <c r="C95" s="190">
        <f t="shared" si="22"/>
        <v>5100</v>
      </c>
      <c r="D95" s="265">
        <v>5100</v>
      </c>
      <c r="E95" s="155"/>
      <c r="F95" s="311">
        <f t="shared" ref="F95:F101" si="79">D95+E95</f>
        <v>5100</v>
      </c>
      <c r="G95" s="230"/>
      <c r="H95" s="155"/>
      <c r="I95" s="311">
        <f t="shared" ref="I95:I101" si="80">G95+H95</f>
        <v>0</v>
      </c>
      <c r="J95" s="265"/>
      <c r="K95" s="155"/>
      <c r="L95" s="311">
        <f t="shared" ref="L95:L101" si="81">J95+K95</f>
        <v>0</v>
      </c>
      <c r="M95" s="230"/>
      <c r="N95" s="155"/>
      <c r="O95" s="311">
        <f t="shared" ref="O95:O101" si="82">M95+N95</f>
        <v>0</v>
      </c>
      <c r="P95" s="311"/>
      <c r="Q95" s="331"/>
    </row>
    <row r="96" spans="1:17" ht="36" x14ac:dyDescent="0.25">
      <c r="A96" s="30">
        <v>2232</v>
      </c>
      <c r="B96" s="41" t="s">
        <v>93</v>
      </c>
      <c r="C96" s="190">
        <f t="shared" si="22"/>
        <v>5675</v>
      </c>
      <c r="D96" s="265">
        <f>2995+2680</f>
        <v>5675</v>
      </c>
      <c r="E96" s="155"/>
      <c r="F96" s="311">
        <f t="shared" si="79"/>
        <v>5675</v>
      </c>
      <c r="G96" s="230"/>
      <c r="H96" s="155"/>
      <c r="I96" s="311">
        <f t="shared" si="80"/>
        <v>0</v>
      </c>
      <c r="J96" s="265"/>
      <c r="K96" s="155"/>
      <c r="L96" s="311">
        <f t="shared" si="81"/>
        <v>0</v>
      </c>
      <c r="M96" s="230"/>
      <c r="N96" s="155"/>
      <c r="O96" s="311">
        <f t="shared" si="82"/>
        <v>0</v>
      </c>
      <c r="P96" s="311"/>
      <c r="Q96" s="331"/>
    </row>
    <row r="97" spans="1:17" ht="24" hidden="1" x14ac:dyDescent="0.25">
      <c r="A97" s="27">
        <v>2233</v>
      </c>
      <c r="B97" s="38" t="s">
        <v>94</v>
      </c>
      <c r="C97" s="189">
        <f t="shared" si="22"/>
        <v>0</v>
      </c>
      <c r="D97" s="264">
        <v>0</v>
      </c>
      <c r="E97" s="40"/>
      <c r="F97" s="89">
        <f t="shared" si="79"/>
        <v>0</v>
      </c>
      <c r="G97" s="220"/>
      <c r="H97" s="40"/>
      <c r="I97" s="154">
        <f t="shared" si="80"/>
        <v>0</v>
      </c>
      <c r="J97" s="264"/>
      <c r="K97" s="40"/>
      <c r="L97" s="89">
        <f t="shared" si="81"/>
        <v>0</v>
      </c>
      <c r="M97" s="220"/>
      <c r="N97" s="40"/>
      <c r="O97" s="154">
        <f t="shared" si="82"/>
        <v>0</v>
      </c>
      <c r="P97" s="310"/>
    </row>
    <row r="98" spans="1:17" ht="36" hidden="1" x14ac:dyDescent="0.25">
      <c r="A98" s="30">
        <v>2234</v>
      </c>
      <c r="B98" s="41" t="s">
        <v>95</v>
      </c>
      <c r="C98" s="190">
        <f t="shared" si="22"/>
        <v>0</v>
      </c>
      <c r="D98" s="265">
        <v>0</v>
      </c>
      <c r="E98" s="43"/>
      <c r="F98" s="88">
        <f t="shared" si="79"/>
        <v>0</v>
      </c>
      <c r="G98" s="230"/>
      <c r="H98" s="43"/>
      <c r="I98" s="155">
        <f t="shared" si="80"/>
        <v>0</v>
      </c>
      <c r="J98" s="265"/>
      <c r="K98" s="43"/>
      <c r="L98" s="88">
        <f t="shared" si="81"/>
        <v>0</v>
      </c>
      <c r="M98" s="230"/>
      <c r="N98" s="43"/>
      <c r="O98" s="155">
        <f t="shared" si="82"/>
        <v>0</v>
      </c>
      <c r="P98" s="311"/>
    </row>
    <row r="99" spans="1:17" ht="24" hidden="1" x14ac:dyDescent="0.25">
      <c r="A99" s="30">
        <v>2235</v>
      </c>
      <c r="B99" s="41" t="s">
        <v>96</v>
      </c>
      <c r="C99" s="190">
        <f t="shared" si="22"/>
        <v>0</v>
      </c>
      <c r="D99" s="265">
        <v>0</v>
      </c>
      <c r="E99" s="43"/>
      <c r="F99" s="88">
        <f t="shared" si="79"/>
        <v>0</v>
      </c>
      <c r="G99" s="230"/>
      <c r="H99" s="43"/>
      <c r="I99" s="155">
        <f t="shared" si="80"/>
        <v>0</v>
      </c>
      <c r="J99" s="265"/>
      <c r="K99" s="43"/>
      <c r="L99" s="88">
        <f t="shared" si="81"/>
        <v>0</v>
      </c>
      <c r="M99" s="230"/>
      <c r="N99" s="43"/>
      <c r="O99" s="155">
        <f t="shared" si="82"/>
        <v>0</v>
      </c>
      <c r="P99" s="311"/>
    </row>
    <row r="100" spans="1:17" hidden="1" x14ac:dyDescent="0.25">
      <c r="A100" s="30">
        <v>2236</v>
      </c>
      <c r="B100" s="41" t="s">
        <v>97</v>
      </c>
      <c r="C100" s="190">
        <f t="shared" si="22"/>
        <v>0</v>
      </c>
      <c r="D100" s="265">
        <v>0</v>
      </c>
      <c r="E100" s="43"/>
      <c r="F100" s="88">
        <f t="shared" si="79"/>
        <v>0</v>
      </c>
      <c r="G100" s="230"/>
      <c r="H100" s="43"/>
      <c r="I100" s="155">
        <f t="shared" si="80"/>
        <v>0</v>
      </c>
      <c r="J100" s="265"/>
      <c r="K100" s="43"/>
      <c r="L100" s="88">
        <f t="shared" si="81"/>
        <v>0</v>
      </c>
      <c r="M100" s="230"/>
      <c r="N100" s="43"/>
      <c r="O100" s="155">
        <f t="shared" si="82"/>
        <v>0</v>
      </c>
      <c r="P100" s="311"/>
    </row>
    <row r="101" spans="1:17" ht="24" x14ac:dyDescent="0.25">
      <c r="A101" s="30">
        <v>2239</v>
      </c>
      <c r="B101" s="41" t="s">
        <v>98</v>
      </c>
      <c r="C101" s="190">
        <f t="shared" si="22"/>
        <v>276784</v>
      </c>
      <c r="D101" s="265">
        <v>278209</v>
      </c>
      <c r="E101" s="155">
        <v>-1425</v>
      </c>
      <c r="F101" s="311">
        <f t="shared" si="79"/>
        <v>276784</v>
      </c>
      <c r="G101" s="230"/>
      <c r="H101" s="155"/>
      <c r="I101" s="311">
        <f t="shared" si="80"/>
        <v>0</v>
      </c>
      <c r="J101" s="265"/>
      <c r="K101" s="155"/>
      <c r="L101" s="311">
        <f t="shared" si="81"/>
        <v>0</v>
      </c>
      <c r="M101" s="230"/>
      <c r="N101" s="155"/>
      <c r="O101" s="311">
        <f t="shared" si="82"/>
        <v>0</v>
      </c>
      <c r="P101" s="311"/>
      <c r="Q101" s="331"/>
    </row>
    <row r="102" spans="1:17" ht="36" hidden="1" x14ac:dyDescent="0.25">
      <c r="A102" s="72">
        <v>2240</v>
      </c>
      <c r="B102" s="41" t="s">
        <v>99</v>
      </c>
      <c r="C102" s="190">
        <f t="shared" si="22"/>
        <v>0</v>
      </c>
      <c r="D102" s="129">
        <f>SUM(D103:D110)</f>
        <v>0</v>
      </c>
      <c r="E102" s="73">
        <f t="shared" ref="E102" si="83">SUM(E103:E110)</f>
        <v>0</v>
      </c>
      <c r="F102" s="93">
        <f>SUM(F103:F110)</f>
        <v>0</v>
      </c>
      <c r="G102" s="231">
        <f t="shared" ref="G102:N102" si="84">SUM(G103:G110)</f>
        <v>0</v>
      </c>
      <c r="H102" s="73">
        <f t="shared" si="84"/>
        <v>0</v>
      </c>
      <c r="I102" s="87">
        <f t="shared" si="84"/>
        <v>0</v>
      </c>
      <c r="J102" s="129">
        <f t="shared" si="84"/>
        <v>0</v>
      </c>
      <c r="K102" s="73">
        <f t="shared" si="84"/>
        <v>0</v>
      </c>
      <c r="L102" s="93">
        <f t="shared" si="84"/>
        <v>0</v>
      </c>
      <c r="M102" s="231">
        <f t="shared" si="84"/>
        <v>0</v>
      </c>
      <c r="N102" s="73">
        <f t="shared" si="84"/>
        <v>0</v>
      </c>
      <c r="O102" s="87">
        <f>SUM(O103:O110)</f>
        <v>0</v>
      </c>
      <c r="P102" s="312"/>
    </row>
    <row r="103" spans="1:17" hidden="1" x14ac:dyDescent="0.25">
      <c r="A103" s="30">
        <v>2241</v>
      </c>
      <c r="B103" s="41" t="s">
        <v>100</v>
      </c>
      <c r="C103" s="190">
        <f t="shared" si="22"/>
        <v>0</v>
      </c>
      <c r="D103" s="265">
        <v>0</v>
      </c>
      <c r="E103" s="43"/>
      <c r="F103" s="88">
        <f t="shared" ref="F103:F110" si="85">D103+E103</f>
        <v>0</v>
      </c>
      <c r="G103" s="230"/>
      <c r="H103" s="43"/>
      <c r="I103" s="155">
        <f t="shared" ref="I103:I110" si="86">G103+H103</f>
        <v>0</v>
      </c>
      <c r="J103" s="265"/>
      <c r="K103" s="43"/>
      <c r="L103" s="88">
        <f t="shared" ref="L103:L110" si="87">J103+K103</f>
        <v>0</v>
      </c>
      <c r="M103" s="230"/>
      <c r="N103" s="43"/>
      <c r="O103" s="155">
        <f t="shared" ref="O103:O110" si="88">M103+N103</f>
        <v>0</v>
      </c>
      <c r="P103" s="311"/>
    </row>
    <row r="104" spans="1:17" ht="24" hidden="1" x14ac:dyDescent="0.25">
      <c r="A104" s="30">
        <v>2242</v>
      </c>
      <c r="B104" s="41" t="s">
        <v>101</v>
      </c>
      <c r="C104" s="190">
        <f t="shared" si="22"/>
        <v>0</v>
      </c>
      <c r="D104" s="265">
        <v>0</v>
      </c>
      <c r="E104" s="43"/>
      <c r="F104" s="88">
        <f t="shared" si="85"/>
        <v>0</v>
      </c>
      <c r="G104" s="230"/>
      <c r="H104" s="43"/>
      <c r="I104" s="155">
        <f t="shared" si="86"/>
        <v>0</v>
      </c>
      <c r="J104" s="265"/>
      <c r="K104" s="43"/>
      <c r="L104" s="88">
        <f t="shared" si="87"/>
        <v>0</v>
      </c>
      <c r="M104" s="230"/>
      <c r="N104" s="43"/>
      <c r="O104" s="155">
        <f t="shared" si="88"/>
        <v>0</v>
      </c>
      <c r="P104" s="311"/>
    </row>
    <row r="105" spans="1:17" ht="24" hidden="1" x14ac:dyDescent="0.25">
      <c r="A105" s="30">
        <v>2243</v>
      </c>
      <c r="B105" s="41" t="s">
        <v>102</v>
      </c>
      <c r="C105" s="190">
        <f t="shared" si="22"/>
        <v>0</v>
      </c>
      <c r="D105" s="265">
        <v>0</v>
      </c>
      <c r="E105" s="43"/>
      <c r="F105" s="88">
        <f t="shared" si="85"/>
        <v>0</v>
      </c>
      <c r="G105" s="230"/>
      <c r="H105" s="43"/>
      <c r="I105" s="155">
        <f t="shared" si="86"/>
        <v>0</v>
      </c>
      <c r="J105" s="265"/>
      <c r="K105" s="43"/>
      <c r="L105" s="88">
        <f t="shared" si="87"/>
        <v>0</v>
      </c>
      <c r="M105" s="230"/>
      <c r="N105" s="43"/>
      <c r="O105" s="155">
        <f t="shared" si="88"/>
        <v>0</v>
      </c>
      <c r="P105" s="311"/>
    </row>
    <row r="106" spans="1:17" hidden="1" x14ac:dyDescent="0.25">
      <c r="A106" s="30">
        <v>2244</v>
      </c>
      <c r="B106" s="41" t="s">
        <v>103</v>
      </c>
      <c r="C106" s="190">
        <f t="shared" si="22"/>
        <v>0</v>
      </c>
      <c r="D106" s="265">
        <v>0</v>
      </c>
      <c r="E106" s="43"/>
      <c r="F106" s="88">
        <f t="shared" si="85"/>
        <v>0</v>
      </c>
      <c r="G106" s="230"/>
      <c r="H106" s="43"/>
      <c r="I106" s="155">
        <f t="shared" si="86"/>
        <v>0</v>
      </c>
      <c r="J106" s="265"/>
      <c r="K106" s="43"/>
      <c r="L106" s="88">
        <f t="shared" si="87"/>
        <v>0</v>
      </c>
      <c r="M106" s="230"/>
      <c r="N106" s="43"/>
      <c r="O106" s="155">
        <f t="shared" si="88"/>
        <v>0</v>
      </c>
      <c r="P106" s="311"/>
    </row>
    <row r="107" spans="1:17" ht="24" hidden="1" x14ac:dyDescent="0.25">
      <c r="A107" s="30">
        <v>2246</v>
      </c>
      <c r="B107" s="41" t="s">
        <v>104</v>
      </c>
      <c r="C107" s="190">
        <f t="shared" si="22"/>
        <v>0</v>
      </c>
      <c r="D107" s="265">
        <v>0</v>
      </c>
      <c r="E107" s="43"/>
      <c r="F107" s="88">
        <f t="shared" si="85"/>
        <v>0</v>
      </c>
      <c r="G107" s="230"/>
      <c r="H107" s="43"/>
      <c r="I107" s="155">
        <f t="shared" si="86"/>
        <v>0</v>
      </c>
      <c r="J107" s="265"/>
      <c r="K107" s="43"/>
      <c r="L107" s="88">
        <f t="shared" si="87"/>
        <v>0</v>
      </c>
      <c r="M107" s="230"/>
      <c r="N107" s="43"/>
      <c r="O107" s="155">
        <f t="shared" si="88"/>
        <v>0</v>
      </c>
      <c r="P107" s="311"/>
    </row>
    <row r="108" spans="1:17" hidden="1" x14ac:dyDescent="0.25">
      <c r="A108" s="30">
        <v>2247</v>
      </c>
      <c r="B108" s="41" t="s">
        <v>105</v>
      </c>
      <c r="C108" s="190">
        <f t="shared" si="22"/>
        <v>0</v>
      </c>
      <c r="D108" s="265">
        <v>0</v>
      </c>
      <c r="E108" s="43"/>
      <c r="F108" s="88">
        <f t="shared" si="85"/>
        <v>0</v>
      </c>
      <c r="G108" s="230"/>
      <c r="H108" s="43"/>
      <c r="I108" s="155">
        <f t="shared" si="86"/>
        <v>0</v>
      </c>
      <c r="J108" s="265"/>
      <c r="K108" s="43"/>
      <c r="L108" s="88">
        <f t="shared" si="87"/>
        <v>0</v>
      </c>
      <c r="M108" s="230"/>
      <c r="N108" s="43"/>
      <c r="O108" s="155">
        <f t="shared" si="88"/>
        <v>0</v>
      </c>
      <c r="P108" s="311"/>
    </row>
    <row r="109" spans="1:17" ht="24" hidden="1" x14ac:dyDescent="0.25">
      <c r="A109" s="30">
        <v>2248</v>
      </c>
      <c r="B109" s="41" t="s">
        <v>106</v>
      </c>
      <c r="C109" s="190">
        <f t="shared" si="22"/>
        <v>0</v>
      </c>
      <c r="D109" s="265">
        <v>0</v>
      </c>
      <c r="E109" s="43"/>
      <c r="F109" s="88">
        <f t="shared" si="85"/>
        <v>0</v>
      </c>
      <c r="G109" s="230"/>
      <c r="H109" s="43"/>
      <c r="I109" s="155">
        <f t="shared" si="86"/>
        <v>0</v>
      </c>
      <c r="J109" s="265"/>
      <c r="K109" s="43"/>
      <c r="L109" s="88">
        <f t="shared" si="87"/>
        <v>0</v>
      </c>
      <c r="M109" s="230"/>
      <c r="N109" s="43"/>
      <c r="O109" s="155">
        <f t="shared" si="88"/>
        <v>0</v>
      </c>
      <c r="P109" s="311"/>
    </row>
    <row r="110" spans="1:17" ht="24" hidden="1" x14ac:dyDescent="0.25">
      <c r="A110" s="30">
        <v>2249</v>
      </c>
      <c r="B110" s="41" t="s">
        <v>107</v>
      </c>
      <c r="C110" s="190">
        <f t="shared" si="22"/>
        <v>0</v>
      </c>
      <c r="D110" s="265">
        <v>0</v>
      </c>
      <c r="E110" s="43"/>
      <c r="F110" s="88">
        <f t="shared" si="85"/>
        <v>0</v>
      </c>
      <c r="G110" s="230"/>
      <c r="H110" s="43"/>
      <c r="I110" s="155">
        <f t="shared" si="86"/>
        <v>0</v>
      </c>
      <c r="J110" s="265"/>
      <c r="K110" s="43"/>
      <c r="L110" s="88">
        <f t="shared" si="87"/>
        <v>0</v>
      </c>
      <c r="M110" s="230"/>
      <c r="N110" s="43"/>
      <c r="O110" s="155">
        <f t="shared" si="88"/>
        <v>0</v>
      </c>
      <c r="P110" s="311"/>
    </row>
    <row r="111" spans="1:17" hidden="1" x14ac:dyDescent="0.25">
      <c r="A111" s="72">
        <v>2250</v>
      </c>
      <c r="B111" s="41" t="s">
        <v>108</v>
      </c>
      <c r="C111" s="190">
        <f t="shared" si="22"/>
        <v>0</v>
      </c>
      <c r="D111" s="129">
        <f>SUM(D112:D114)</f>
        <v>0</v>
      </c>
      <c r="E111" s="73">
        <f t="shared" ref="E111" si="89">SUM(E112:E114)</f>
        <v>0</v>
      </c>
      <c r="F111" s="93">
        <f>SUM(F112:F114)</f>
        <v>0</v>
      </c>
      <c r="G111" s="231">
        <f t="shared" ref="G111:N111" si="90">SUM(G112:G114)</f>
        <v>0</v>
      </c>
      <c r="H111" s="73">
        <f t="shared" si="90"/>
        <v>0</v>
      </c>
      <c r="I111" s="87">
        <f t="shared" si="90"/>
        <v>0</v>
      </c>
      <c r="J111" s="129">
        <f t="shared" si="90"/>
        <v>0</v>
      </c>
      <c r="K111" s="73">
        <f t="shared" si="90"/>
        <v>0</v>
      </c>
      <c r="L111" s="93">
        <f t="shared" si="90"/>
        <v>0</v>
      </c>
      <c r="M111" s="231">
        <f t="shared" si="90"/>
        <v>0</v>
      </c>
      <c r="N111" s="73">
        <f t="shared" si="90"/>
        <v>0</v>
      </c>
      <c r="O111" s="87">
        <f>SUM(O112:O114)</f>
        <v>0</v>
      </c>
      <c r="P111" s="312"/>
    </row>
    <row r="112" spans="1:17" hidden="1" x14ac:dyDescent="0.25">
      <c r="A112" s="30">
        <v>2251</v>
      </c>
      <c r="B112" s="41" t="s">
        <v>109</v>
      </c>
      <c r="C112" s="190">
        <f t="shared" si="22"/>
        <v>0</v>
      </c>
      <c r="D112" s="265">
        <v>0</v>
      </c>
      <c r="E112" s="43"/>
      <c r="F112" s="88">
        <f t="shared" ref="F112:F114" si="91">D112+E112</f>
        <v>0</v>
      </c>
      <c r="G112" s="230"/>
      <c r="H112" s="43"/>
      <c r="I112" s="155">
        <f t="shared" ref="I112:I114" si="92">G112+H112</f>
        <v>0</v>
      </c>
      <c r="J112" s="265"/>
      <c r="K112" s="43"/>
      <c r="L112" s="88">
        <f t="shared" ref="L112:L114" si="93">J112+K112</f>
        <v>0</v>
      </c>
      <c r="M112" s="230"/>
      <c r="N112" s="43"/>
      <c r="O112" s="155">
        <f t="shared" ref="O112:O114" si="94">M112+N112</f>
        <v>0</v>
      </c>
      <c r="P112" s="311"/>
    </row>
    <row r="113" spans="1:17" ht="24" hidden="1" x14ac:dyDescent="0.25">
      <c r="A113" s="30">
        <v>2252</v>
      </c>
      <c r="B113" s="41" t="s">
        <v>110</v>
      </c>
      <c r="C113" s="190">
        <f t="shared" ref="C113:C176" si="95">SUM(F113,I113,L113,O113)</f>
        <v>0</v>
      </c>
      <c r="D113" s="265">
        <v>0</v>
      </c>
      <c r="E113" s="43"/>
      <c r="F113" s="88">
        <f t="shared" si="91"/>
        <v>0</v>
      </c>
      <c r="G113" s="230"/>
      <c r="H113" s="43"/>
      <c r="I113" s="155">
        <f t="shared" si="92"/>
        <v>0</v>
      </c>
      <c r="J113" s="265"/>
      <c r="K113" s="43"/>
      <c r="L113" s="88">
        <f t="shared" si="93"/>
        <v>0</v>
      </c>
      <c r="M113" s="230"/>
      <c r="N113" s="43"/>
      <c r="O113" s="155">
        <f t="shared" si="94"/>
        <v>0</v>
      </c>
      <c r="P113" s="311"/>
    </row>
    <row r="114" spans="1:17" ht="24" hidden="1" x14ac:dyDescent="0.25">
      <c r="A114" s="30">
        <v>2259</v>
      </c>
      <c r="B114" s="41" t="s">
        <v>111</v>
      </c>
      <c r="C114" s="190">
        <f t="shared" si="95"/>
        <v>0</v>
      </c>
      <c r="D114" s="265">
        <v>0</v>
      </c>
      <c r="E114" s="43"/>
      <c r="F114" s="88">
        <f t="shared" si="91"/>
        <v>0</v>
      </c>
      <c r="G114" s="230"/>
      <c r="H114" s="43"/>
      <c r="I114" s="155">
        <f t="shared" si="92"/>
        <v>0</v>
      </c>
      <c r="J114" s="265"/>
      <c r="K114" s="43"/>
      <c r="L114" s="88">
        <f t="shared" si="93"/>
        <v>0</v>
      </c>
      <c r="M114" s="230"/>
      <c r="N114" s="43"/>
      <c r="O114" s="155">
        <f t="shared" si="94"/>
        <v>0</v>
      </c>
      <c r="P114" s="311"/>
    </row>
    <row r="115" spans="1:17" x14ac:dyDescent="0.25">
      <c r="A115" s="72">
        <v>2260</v>
      </c>
      <c r="B115" s="41" t="s">
        <v>112</v>
      </c>
      <c r="C115" s="190">
        <f t="shared" si="95"/>
        <v>8000</v>
      </c>
      <c r="D115" s="129">
        <f>SUM(D116:D120)</f>
        <v>8000</v>
      </c>
      <c r="E115" s="87">
        <f t="shared" ref="E115" si="96">SUM(E116:E120)</f>
        <v>0</v>
      </c>
      <c r="F115" s="312">
        <f>SUM(F116:F120)</f>
        <v>8000</v>
      </c>
      <c r="G115" s="231">
        <f t="shared" ref="G115:N115" si="97">SUM(G116:G120)</f>
        <v>0</v>
      </c>
      <c r="H115" s="87">
        <f t="shared" si="97"/>
        <v>0</v>
      </c>
      <c r="I115" s="312">
        <f t="shared" si="97"/>
        <v>0</v>
      </c>
      <c r="J115" s="129">
        <f t="shared" si="97"/>
        <v>0</v>
      </c>
      <c r="K115" s="87">
        <f t="shared" si="97"/>
        <v>0</v>
      </c>
      <c r="L115" s="312">
        <f t="shared" si="97"/>
        <v>0</v>
      </c>
      <c r="M115" s="231">
        <f t="shared" si="97"/>
        <v>0</v>
      </c>
      <c r="N115" s="87">
        <f t="shared" si="97"/>
        <v>0</v>
      </c>
      <c r="O115" s="312">
        <f>SUM(O116:O120)</f>
        <v>0</v>
      </c>
      <c r="P115" s="312"/>
      <c r="Q115" s="331"/>
    </row>
    <row r="116" spans="1:17" x14ac:dyDescent="0.25">
      <c r="A116" s="30">
        <v>2261</v>
      </c>
      <c r="B116" s="41" t="s">
        <v>113</v>
      </c>
      <c r="C116" s="190">
        <f t="shared" si="95"/>
        <v>4000</v>
      </c>
      <c r="D116" s="265">
        <v>4000</v>
      </c>
      <c r="E116" s="155"/>
      <c r="F116" s="311">
        <f t="shared" ref="F116:F120" si="98">D116+E116</f>
        <v>4000</v>
      </c>
      <c r="G116" s="230"/>
      <c r="H116" s="155"/>
      <c r="I116" s="311">
        <f t="shared" ref="I116:I120" si="99">G116+H116</f>
        <v>0</v>
      </c>
      <c r="J116" s="265"/>
      <c r="K116" s="155"/>
      <c r="L116" s="311">
        <f t="shared" ref="L116:L120" si="100">J116+K116</f>
        <v>0</v>
      </c>
      <c r="M116" s="230"/>
      <c r="N116" s="155"/>
      <c r="O116" s="311">
        <f t="shared" ref="O116:O120" si="101">M116+N116</f>
        <v>0</v>
      </c>
      <c r="P116" s="311"/>
      <c r="Q116" s="331"/>
    </row>
    <row r="117" spans="1:17" hidden="1" x14ac:dyDescent="0.25">
      <c r="A117" s="30">
        <v>2262</v>
      </c>
      <c r="B117" s="41" t="s">
        <v>114</v>
      </c>
      <c r="C117" s="190">
        <f t="shared" si="95"/>
        <v>0</v>
      </c>
      <c r="D117" s="265">
        <v>0</v>
      </c>
      <c r="E117" s="43"/>
      <c r="F117" s="88">
        <f t="shared" si="98"/>
        <v>0</v>
      </c>
      <c r="G117" s="230"/>
      <c r="H117" s="43"/>
      <c r="I117" s="155">
        <f t="shared" si="99"/>
        <v>0</v>
      </c>
      <c r="J117" s="265"/>
      <c r="K117" s="43"/>
      <c r="L117" s="88">
        <f t="shared" si="100"/>
        <v>0</v>
      </c>
      <c r="M117" s="230"/>
      <c r="N117" s="43"/>
      <c r="O117" s="155">
        <f t="shared" si="101"/>
        <v>0</v>
      </c>
      <c r="P117" s="311"/>
    </row>
    <row r="118" spans="1:17" hidden="1" x14ac:dyDescent="0.25">
      <c r="A118" s="30">
        <v>2263</v>
      </c>
      <c r="B118" s="41" t="s">
        <v>115</v>
      </c>
      <c r="C118" s="190">
        <f t="shared" si="95"/>
        <v>0</v>
      </c>
      <c r="D118" s="265">
        <v>0</v>
      </c>
      <c r="E118" s="43"/>
      <c r="F118" s="88">
        <f t="shared" si="98"/>
        <v>0</v>
      </c>
      <c r="G118" s="230"/>
      <c r="H118" s="43"/>
      <c r="I118" s="155">
        <f t="shared" si="99"/>
        <v>0</v>
      </c>
      <c r="J118" s="265"/>
      <c r="K118" s="43"/>
      <c r="L118" s="88">
        <f t="shared" si="100"/>
        <v>0</v>
      </c>
      <c r="M118" s="230"/>
      <c r="N118" s="43"/>
      <c r="O118" s="155">
        <f t="shared" si="101"/>
        <v>0</v>
      </c>
      <c r="P118" s="311"/>
    </row>
    <row r="119" spans="1:17" ht="24" x14ac:dyDescent="0.25">
      <c r="A119" s="30">
        <v>2264</v>
      </c>
      <c r="B119" s="41" t="s">
        <v>116</v>
      </c>
      <c r="C119" s="190">
        <f t="shared" si="95"/>
        <v>4000</v>
      </c>
      <c r="D119" s="265">
        <v>4000</v>
      </c>
      <c r="E119" s="155"/>
      <c r="F119" s="311">
        <f t="shared" si="98"/>
        <v>4000</v>
      </c>
      <c r="G119" s="230"/>
      <c r="H119" s="155"/>
      <c r="I119" s="311">
        <f t="shared" si="99"/>
        <v>0</v>
      </c>
      <c r="J119" s="265"/>
      <c r="K119" s="155"/>
      <c r="L119" s="311">
        <f t="shared" si="100"/>
        <v>0</v>
      </c>
      <c r="M119" s="230"/>
      <c r="N119" s="155"/>
      <c r="O119" s="311">
        <f t="shared" si="101"/>
        <v>0</v>
      </c>
      <c r="P119" s="311"/>
      <c r="Q119" s="331"/>
    </row>
    <row r="120" spans="1:17" hidden="1" x14ac:dyDescent="0.25">
      <c r="A120" s="30">
        <v>2269</v>
      </c>
      <c r="B120" s="41" t="s">
        <v>117</v>
      </c>
      <c r="C120" s="190">
        <f t="shared" si="95"/>
        <v>0</v>
      </c>
      <c r="D120" s="265">
        <v>0</v>
      </c>
      <c r="E120" s="43"/>
      <c r="F120" s="88">
        <f t="shared" si="98"/>
        <v>0</v>
      </c>
      <c r="G120" s="230"/>
      <c r="H120" s="43"/>
      <c r="I120" s="155">
        <f t="shared" si="99"/>
        <v>0</v>
      </c>
      <c r="J120" s="265"/>
      <c r="K120" s="43"/>
      <c r="L120" s="88">
        <f t="shared" si="100"/>
        <v>0</v>
      </c>
      <c r="M120" s="230"/>
      <c r="N120" s="43"/>
      <c r="O120" s="155">
        <f t="shared" si="101"/>
        <v>0</v>
      </c>
      <c r="P120" s="311"/>
    </row>
    <row r="121" spans="1:17" x14ac:dyDescent="0.25">
      <c r="A121" s="72">
        <v>2270</v>
      </c>
      <c r="B121" s="41" t="s">
        <v>118</v>
      </c>
      <c r="C121" s="190">
        <f t="shared" si="95"/>
        <v>470055</v>
      </c>
      <c r="D121" s="129">
        <f>SUM(D122:D126)</f>
        <v>470488</v>
      </c>
      <c r="E121" s="87">
        <f t="shared" ref="E121" si="102">SUM(E122:E126)</f>
        <v>-433</v>
      </c>
      <c r="F121" s="312">
        <f>SUM(F122:F126)</f>
        <v>470055</v>
      </c>
      <c r="G121" s="231">
        <f t="shared" ref="G121:N121" si="103">SUM(G122:G126)</f>
        <v>0</v>
      </c>
      <c r="H121" s="87">
        <f t="shared" si="103"/>
        <v>0</v>
      </c>
      <c r="I121" s="312">
        <f t="shared" si="103"/>
        <v>0</v>
      </c>
      <c r="J121" s="129">
        <f t="shared" si="103"/>
        <v>0</v>
      </c>
      <c r="K121" s="87">
        <f t="shared" si="103"/>
        <v>0</v>
      </c>
      <c r="L121" s="312">
        <f t="shared" si="103"/>
        <v>0</v>
      </c>
      <c r="M121" s="231">
        <f t="shared" si="103"/>
        <v>0</v>
      </c>
      <c r="N121" s="87">
        <f t="shared" si="103"/>
        <v>0</v>
      </c>
      <c r="O121" s="312">
        <f>SUM(O122:O126)</f>
        <v>0</v>
      </c>
      <c r="P121" s="312"/>
      <c r="Q121" s="331"/>
    </row>
    <row r="122" spans="1:17" hidden="1" x14ac:dyDescent="0.25">
      <c r="A122" s="30">
        <v>2272</v>
      </c>
      <c r="B122" s="92" t="s">
        <v>119</v>
      </c>
      <c r="C122" s="190">
        <f t="shared" si="95"/>
        <v>0</v>
      </c>
      <c r="D122" s="265">
        <v>0</v>
      </c>
      <c r="E122" s="43"/>
      <c r="F122" s="88">
        <f t="shared" ref="F122:F126" si="104">D122+E122</f>
        <v>0</v>
      </c>
      <c r="G122" s="230"/>
      <c r="H122" s="43"/>
      <c r="I122" s="155">
        <f t="shared" ref="I122:I126" si="105">G122+H122</f>
        <v>0</v>
      </c>
      <c r="J122" s="265"/>
      <c r="K122" s="43"/>
      <c r="L122" s="88">
        <f t="shared" ref="L122:L126" si="106">J122+K122</f>
        <v>0</v>
      </c>
      <c r="M122" s="230"/>
      <c r="N122" s="43"/>
      <c r="O122" s="155">
        <f t="shared" ref="O122:O126" si="107">M122+N122</f>
        <v>0</v>
      </c>
      <c r="P122" s="311"/>
    </row>
    <row r="123" spans="1:17" ht="24" hidden="1" x14ac:dyDescent="0.25">
      <c r="A123" s="30">
        <v>2274</v>
      </c>
      <c r="B123" s="117" t="s">
        <v>306</v>
      </c>
      <c r="C123" s="190">
        <f t="shared" si="95"/>
        <v>0</v>
      </c>
      <c r="D123" s="265">
        <v>0</v>
      </c>
      <c r="E123" s="43"/>
      <c r="F123" s="88">
        <f t="shared" si="104"/>
        <v>0</v>
      </c>
      <c r="G123" s="230"/>
      <c r="H123" s="43"/>
      <c r="I123" s="155">
        <f t="shared" si="105"/>
        <v>0</v>
      </c>
      <c r="J123" s="265"/>
      <c r="K123" s="43"/>
      <c r="L123" s="88">
        <f t="shared" si="106"/>
        <v>0</v>
      </c>
      <c r="M123" s="230"/>
      <c r="N123" s="43"/>
      <c r="O123" s="155">
        <f t="shared" si="107"/>
        <v>0</v>
      </c>
      <c r="P123" s="311"/>
    </row>
    <row r="124" spans="1:17" ht="24" hidden="1" x14ac:dyDescent="0.25">
      <c r="A124" s="30">
        <v>2275</v>
      </c>
      <c r="B124" s="41" t="s">
        <v>120</v>
      </c>
      <c r="C124" s="190">
        <f t="shared" si="95"/>
        <v>0</v>
      </c>
      <c r="D124" s="265">
        <v>0</v>
      </c>
      <c r="E124" s="43"/>
      <c r="F124" s="88">
        <f t="shared" si="104"/>
        <v>0</v>
      </c>
      <c r="G124" s="230"/>
      <c r="H124" s="43"/>
      <c r="I124" s="155">
        <f t="shared" si="105"/>
        <v>0</v>
      </c>
      <c r="J124" s="265"/>
      <c r="K124" s="43"/>
      <c r="L124" s="88">
        <f t="shared" si="106"/>
        <v>0</v>
      </c>
      <c r="M124" s="230"/>
      <c r="N124" s="43"/>
      <c r="O124" s="155">
        <f t="shared" si="107"/>
        <v>0</v>
      </c>
      <c r="P124" s="311"/>
    </row>
    <row r="125" spans="1:17" ht="36" hidden="1" x14ac:dyDescent="0.25">
      <c r="A125" s="30">
        <v>2276</v>
      </c>
      <c r="B125" s="41" t="s">
        <v>121</v>
      </c>
      <c r="C125" s="190">
        <f t="shared" si="95"/>
        <v>0</v>
      </c>
      <c r="D125" s="265">
        <v>0</v>
      </c>
      <c r="E125" s="43"/>
      <c r="F125" s="88">
        <f t="shared" si="104"/>
        <v>0</v>
      </c>
      <c r="G125" s="230"/>
      <c r="H125" s="43"/>
      <c r="I125" s="155">
        <f t="shared" si="105"/>
        <v>0</v>
      </c>
      <c r="J125" s="265"/>
      <c r="K125" s="43"/>
      <c r="L125" s="88">
        <f t="shared" si="106"/>
        <v>0</v>
      </c>
      <c r="M125" s="230"/>
      <c r="N125" s="43"/>
      <c r="O125" s="155">
        <f t="shared" si="107"/>
        <v>0</v>
      </c>
      <c r="P125" s="311"/>
    </row>
    <row r="126" spans="1:17" ht="24" x14ac:dyDescent="0.25">
      <c r="A126" s="30">
        <v>2279</v>
      </c>
      <c r="B126" s="41" t="s">
        <v>122</v>
      </c>
      <c r="C126" s="190">
        <f t="shared" si="95"/>
        <v>470055</v>
      </c>
      <c r="D126" s="265">
        <f>474593-1425-2680</f>
        <v>470488</v>
      </c>
      <c r="E126" s="155">
        <v>-433</v>
      </c>
      <c r="F126" s="311">
        <f t="shared" si="104"/>
        <v>470055</v>
      </c>
      <c r="G126" s="230"/>
      <c r="H126" s="155"/>
      <c r="I126" s="311">
        <f t="shared" si="105"/>
        <v>0</v>
      </c>
      <c r="J126" s="265"/>
      <c r="K126" s="155"/>
      <c r="L126" s="311">
        <f t="shared" si="106"/>
        <v>0</v>
      </c>
      <c r="M126" s="230"/>
      <c r="N126" s="155"/>
      <c r="O126" s="311">
        <f t="shared" si="107"/>
        <v>0</v>
      </c>
      <c r="P126" s="311"/>
      <c r="Q126" s="331"/>
    </row>
    <row r="127" spans="1:17" ht="24" hidden="1" x14ac:dyDescent="0.25">
      <c r="A127" s="859">
        <v>2280</v>
      </c>
      <c r="B127" s="38" t="s">
        <v>123</v>
      </c>
      <c r="C127" s="189">
        <f t="shared" si="95"/>
        <v>0</v>
      </c>
      <c r="D127" s="128">
        <f>SUM(D128)</f>
        <v>0</v>
      </c>
      <c r="E127" s="75">
        <f t="shared" ref="E127:O127" si="108">SUM(E128)</f>
        <v>0</v>
      </c>
      <c r="F127" s="175">
        <f t="shared" si="108"/>
        <v>0</v>
      </c>
      <c r="G127" s="233">
        <f t="shared" si="108"/>
        <v>0</v>
      </c>
      <c r="H127" s="75">
        <f t="shared" si="108"/>
        <v>0</v>
      </c>
      <c r="I127" s="86">
        <f t="shared" si="108"/>
        <v>0</v>
      </c>
      <c r="J127" s="128">
        <f t="shared" si="108"/>
        <v>0</v>
      </c>
      <c r="K127" s="75">
        <f t="shared" si="108"/>
        <v>0</v>
      </c>
      <c r="L127" s="175">
        <f t="shared" si="108"/>
        <v>0</v>
      </c>
      <c r="M127" s="233">
        <f t="shared" si="108"/>
        <v>0</v>
      </c>
      <c r="N127" s="75">
        <f t="shared" si="108"/>
        <v>0</v>
      </c>
      <c r="O127" s="87">
        <f t="shared" si="108"/>
        <v>0</v>
      </c>
      <c r="P127" s="312"/>
    </row>
    <row r="128" spans="1:17" ht="24" hidden="1" x14ac:dyDescent="0.25">
      <c r="A128" s="30">
        <v>2283</v>
      </c>
      <c r="B128" s="41" t="s">
        <v>124</v>
      </c>
      <c r="C128" s="190">
        <f t="shared" si="95"/>
        <v>0</v>
      </c>
      <c r="D128" s="265">
        <v>0</v>
      </c>
      <c r="E128" s="43"/>
      <c r="F128" s="88">
        <f>D128+E128</f>
        <v>0</v>
      </c>
      <c r="G128" s="230"/>
      <c r="H128" s="43"/>
      <c r="I128" s="155">
        <f>G128+H128</f>
        <v>0</v>
      </c>
      <c r="J128" s="265"/>
      <c r="K128" s="43"/>
      <c r="L128" s="88">
        <f>J128+K128</f>
        <v>0</v>
      </c>
      <c r="M128" s="230"/>
      <c r="N128" s="43"/>
      <c r="O128" s="155">
        <f>M128+N128</f>
        <v>0</v>
      </c>
      <c r="P128" s="311"/>
    </row>
    <row r="129" spans="1:17" ht="38.25" customHeight="1" x14ac:dyDescent="0.25">
      <c r="A129" s="34">
        <v>2300</v>
      </c>
      <c r="B129" s="69" t="s">
        <v>125</v>
      </c>
      <c r="C129" s="188">
        <f t="shared" si="95"/>
        <v>37918</v>
      </c>
      <c r="D129" s="127">
        <f>SUM(D130,D135,D139,D140,D143,D150,D158,D159,D162)</f>
        <v>36060</v>
      </c>
      <c r="E129" s="120">
        <f t="shared" ref="E129" si="109">SUM(E130,E135,E139,E140,E143,E150,E158,E159,E162)</f>
        <v>1858</v>
      </c>
      <c r="F129" s="314">
        <f>SUM(F130,F135,F139,F140,F143,F150,F158,F159,F162)</f>
        <v>37918</v>
      </c>
      <c r="G129" s="228">
        <f t="shared" ref="G129:N129" si="110">SUM(G130,G135,G139,G140,G143,G150,G158,G159,G162)</f>
        <v>0</v>
      </c>
      <c r="H129" s="120">
        <f t="shared" si="110"/>
        <v>0</v>
      </c>
      <c r="I129" s="314">
        <f t="shared" si="110"/>
        <v>0</v>
      </c>
      <c r="J129" s="127">
        <f t="shared" si="110"/>
        <v>0</v>
      </c>
      <c r="K129" s="120">
        <f t="shared" si="110"/>
        <v>0</v>
      </c>
      <c r="L129" s="314">
        <f t="shared" si="110"/>
        <v>0</v>
      </c>
      <c r="M129" s="228">
        <f t="shared" si="110"/>
        <v>0</v>
      </c>
      <c r="N129" s="120">
        <f t="shared" si="110"/>
        <v>0</v>
      </c>
      <c r="O129" s="314">
        <f>SUM(O130,O135,O139,O140,O143,O150,O158,O159,O162)</f>
        <v>0</v>
      </c>
      <c r="P129" s="314"/>
      <c r="Q129" s="331"/>
    </row>
    <row r="130" spans="1:17" ht="24" x14ac:dyDescent="0.25">
      <c r="A130" s="859">
        <v>2310</v>
      </c>
      <c r="B130" s="38" t="s">
        <v>126</v>
      </c>
      <c r="C130" s="189">
        <f t="shared" si="95"/>
        <v>37918</v>
      </c>
      <c r="D130" s="128">
        <f>SUM(D131:D134)</f>
        <v>36060</v>
      </c>
      <c r="E130" s="86">
        <f t="shared" ref="E130:O130" si="111">SUM(E131:E134)</f>
        <v>1858</v>
      </c>
      <c r="F130" s="315">
        <f t="shared" si="111"/>
        <v>37918</v>
      </c>
      <c r="G130" s="233">
        <f t="shared" si="111"/>
        <v>0</v>
      </c>
      <c r="H130" s="86">
        <f t="shared" si="111"/>
        <v>0</v>
      </c>
      <c r="I130" s="315">
        <f t="shared" si="111"/>
        <v>0</v>
      </c>
      <c r="J130" s="128">
        <f t="shared" si="111"/>
        <v>0</v>
      </c>
      <c r="K130" s="86">
        <f t="shared" si="111"/>
        <v>0</v>
      </c>
      <c r="L130" s="315">
        <f t="shared" si="111"/>
        <v>0</v>
      </c>
      <c r="M130" s="233">
        <f t="shared" si="111"/>
        <v>0</v>
      </c>
      <c r="N130" s="86">
        <f t="shared" si="111"/>
        <v>0</v>
      </c>
      <c r="O130" s="315">
        <f t="shared" si="111"/>
        <v>0</v>
      </c>
      <c r="P130" s="315"/>
      <c r="Q130" s="331"/>
    </row>
    <row r="131" spans="1:17" hidden="1" x14ac:dyDescent="0.25">
      <c r="A131" s="30">
        <v>2311</v>
      </c>
      <c r="B131" s="41" t="s">
        <v>127</v>
      </c>
      <c r="C131" s="190">
        <f t="shared" si="95"/>
        <v>0</v>
      </c>
      <c r="D131" s="265">
        <v>0</v>
      </c>
      <c r="E131" s="43"/>
      <c r="F131" s="88">
        <f t="shared" ref="F131:F134" si="112">D131+E131</f>
        <v>0</v>
      </c>
      <c r="G131" s="230"/>
      <c r="H131" s="43"/>
      <c r="I131" s="155">
        <f t="shared" ref="I131:I134" si="113">G131+H131</f>
        <v>0</v>
      </c>
      <c r="J131" s="265"/>
      <c r="K131" s="43"/>
      <c r="L131" s="88">
        <f t="shared" ref="L131:L134" si="114">J131+K131</f>
        <v>0</v>
      </c>
      <c r="M131" s="230"/>
      <c r="N131" s="43"/>
      <c r="O131" s="155">
        <f t="shared" ref="O131:O134" si="115">M131+N131</f>
        <v>0</v>
      </c>
      <c r="P131" s="311"/>
    </row>
    <row r="132" spans="1:17" hidden="1" x14ac:dyDescent="0.25">
      <c r="A132" s="30">
        <v>2312</v>
      </c>
      <c r="B132" s="41" t="s">
        <v>128</v>
      </c>
      <c r="C132" s="190">
        <f t="shared" si="95"/>
        <v>0</v>
      </c>
      <c r="D132" s="265">
        <v>0</v>
      </c>
      <c r="E132" s="43"/>
      <c r="F132" s="88">
        <f t="shared" si="112"/>
        <v>0</v>
      </c>
      <c r="G132" s="230"/>
      <c r="H132" s="43"/>
      <c r="I132" s="155">
        <f t="shared" si="113"/>
        <v>0</v>
      </c>
      <c r="J132" s="265"/>
      <c r="K132" s="43"/>
      <c r="L132" s="88">
        <f t="shared" si="114"/>
        <v>0</v>
      </c>
      <c r="M132" s="230"/>
      <c r="N132" s="43"/>
      <c r="O132" s="155">
        <f t="shared" si="115"/>
        <v>0</v>
      </c>
      <c r="P132" s="311"/>
    </row>
    <row r="133" spans="1:17" hidden="1" x14ac:dyDescent="0.25">
      <c r="A133" s="30">
        <v>2313</v>
      </c>
      <c r="B133" s="41" t="s">
        <v>129</v>
      </c>
      <c r="C133" s="190">
        <f t="shared" si="95"/>
        <v>0</v>
      </c>
      <c r="D133" s="265">
        <v>0</v>
      </c>
      <c r="E133" s="43"/>
      <c r="F133" s="88">
        <f t="shared" si="112"/>
        <v>0</v>
      </c>
      <c r="G133" s="230"/>
      <c r="H133" s="43"/>
      <c r="I133" s="155">
        <f t="shared" si="113"/>
        <v>0</v>
      </c>
      <c r="J133" s="265"/>
      <c r="K133" s="43"/>
      <c r="L133" s="88">
        <f t="shared" si="114"/>
        <v>0</v>
      </c>
      <c r="M133" s="230"/>
      <c r="N133" s="43"/>
      <c r="O133" s="155">
        <f t="shared" si="115"/>
        <v>0</v>
      </c>
      <c r="P133" s="311"/>
    </row>
    <row r="134" spans="1:17" ht="32.25" customHeight="1" x14ac:dyDescent="0.25">
      <c r="A134" s="30">
        <v>2314</v>
      </c>
      <c r="B134" s="41" t="s">
        <v>307</v>
      </c>
      <c r="C134" s="190">
        <f t="shared" si="95"/>
        <v>37918</v>
      </c>
      <c r="D134" s="265">
        <v>36060</v>
      </c>
      <c r="E134" s="155">
        <v>1858</v>
      </c>
      <c r="F134" s="311">
        <f t="shared" si="112"/>
        <v>37918</v>
      </c>
      <c r="G134" s="230"/>
      <c r="H134" s="155"/>
      <c r="I134" s="311">
        <f t="shared" si="113"/>
        <v>0</v>
      </c>
      <c r="J134" s="265"/>
      <c r="K134" s="155"/>
      <c r="L134" s="311">
        <f t="shared" si="114"/>
        <v>0</v>
      </c>
      <c r="M134" s="230"/>
      <c r="N134" s="155"/>
      <c r="O134" s="311">
        <f t="shared" si="115"/>
        <v>0</v>
      </c>
      <c r="P134" s="442" t="s">
        <v>919</v>
      </c>
      <c r="Q134" s="331"/>
    </row>
    <row r="135" spans="1:17" hidden="1" x14ac:dyDescent="0.25">
      <c r="A135" s="72">
        <v>2320</v>
      </c>
      <c r="B135" s="41" t="s">
        <v>130</v>
      </c>
      <c r="C135" s="190">
        <f t="shared" si="95"/>
        <v>0</v>
      </c>
      <c r="D135" s="129">
        <f>SUM(D136:D138)</f>
        <v>0</v>
      </c>
      <c r="E135" s="73">
        <f t="shared" ref="E135" si="116">SUM(E136:E138)</f>
        <v>0</v>
      </c>
      <c r="F135" s="93">
        <f>SUM(F136:F138)</f>
        <v>0</v>
      </c>
      <c r="G135" s="231">
        <f t="shared" ref="G135:N135" si="117">SUM(G136:G138)</f>
        <v>0</v>
      </c>
      <c r="H135" s="73">
        <f t="shared" si="117"/>
        <v>0</v>
      </c>
      <c r="I135" s="87">
        <f t="shared" si="117"/>
        <v>0</v>
      </c>
      <c r="J135" s="129">
        <f t="shared" si="117"/>
        <v>0</v>
      </c>
      <c r="K135" s="73">
        <f t="shared" si="117"/>
        <v>0</v>
      </c>
      <c r="L135" s="93">
        <f t="shared" si="117"/>
        <v>0</v>
      </c>
      <c r="M135" s="231">
        <f t="shared" si="117"/>
        <v>0</v>
      </c>
      <c r="N135" s="73">
        <f t="shared" si="117"/>
        <v>0</v>
      </c>
      <c r="O135" s="87">
        <f>SUM(O136:O138)</f>
        <v>0</v>
      </c>
      <c r="P135" s="312"/>
    </row>
    <row r="136" spans="1:17" hidden="1" x14ac:dyDescent="0.25">
      <c r="A136" s="30">
        <v>2321</v>
      </c>
      <c r="B136" s="41" t="s">
        <v>131</v>
      </c>
      <c r="C136" s="190">
        <f t="shared" si="95"/>
        <v>0</v>
      </c>
      <c r="D136" s="265">
        <v>0</v>
      </c>
      <c r="E136" s="43"/>
      <c r="F136" s="88">
        <f t="shared" ref="F136:F139" si="118">D136+E136</f>
        <v>0</v>
      </c>
      <c r="G136" s="230"/>
      <c r="H136" s="43"/>
      <c r="I136" s="155">
        <f t="shared" ref="I136:I139" si="119">G136+H136</f>
        <v>0</v>
      </c>
      <c r="J136" s="265"/>
      <c r="K136" s="43"/>
      <c r="L136" s="88">
        <f t="shared" ref="L136:L139" si="120">J136+K136</f>
        <v>0</v>
      </c>
      <c r="M136" s="230"/>
      <c r="N136" s="43"/>
      <c r="O136" s="155">
        <f t="shared" ref="O136:O139" si="121">M136+N136</f>
        <v>0</v>
      </c>
      <c r="P136" s="311"/>
    </row>
    <row r="137" spans="1:17" hidden="1" x14ac:dyDescent="0.25">
      <c r="A137" s="30">
        <v>2322</v>
      </c>
      <c r="B137" s="41" t="s">
        <v>132</v>
      </c>
      <c r="C137" s="190">
        <f t="shared" si="95"/>
        <v>0</v>
      </c>
      <c r="D137" s="265">
        <v>0</v>
      </c>
      <c r="E137" s="43"/>
      <c r="F137" s="88">
        <f t="shared" si="118"/>
        <v>0</v>
      </c>
      <c r="G137" s="230"/>
      <c r="H137" s="43"/>
      <c r="I137" s="155">
        <f t="shared" si="119"/>
        <v>0</v>
      </c>
      <c r="J137" s="265"/>
      <c r="K137" s="43"/>
      <c r="L137" s="88">
        <f t="shared" si="120"/>
        <v>0</v>
      </c>
      <c r="M137" s="230"/>
      <c r="N137" s="43"/>
      <c r="O137" s="155">
        <f t="shared" si="121"/>
        <v>0</v>
      </c>
      <c r="P137" s="311"/>
    </row>
    <row r="138" spans="1:17" ht="10.5" hidden="1" customHeight="1" x14ac:dyDescent="0.25">
      <c r="A138" s="30">
        <v>2329</v>
      </c>
      <c r="B138" s="41" t="s">
        <v>133</v>
      </c>
      <c r="C138" s="190">
        <f t="shared" si="95"/>
        <v>0</v>
      </c>
      <c r="D138" s="265">
        <v>0</v>
      </c>
      <c r="E138" s="43"/>
      <c r="F138" s="88">
        <f t="shared" si="118"/>
        <v>0</v>
      </c>
      <c r="G138" s="230"/>
      <c r="H138" s="43"/>
      <c r="I138" s="155">
        <f t="shared" si="119"/>
        <v>0</v>
      </c>
      <c r="J138" s="265"/>
      <c r="K138" s="43"/>
      <c r="L138" s="88">
        <f t="shared" si="120"/>
        <v>0</v>
      </c>
      <c r="M138" s="230"/>
      <c r="N138" s="43"/>
      <c r="O138" s="155">
        <f t="shared" si="121"/>
        <v>0</v>
      </c>
      <c r="P138" s="311"/>
    </row>
    <row r="139" spans="1:17" hidden="1" x14ac:dyDescent="0.25">
      <c r="A139" s="72">
        <v>2330</v>
      </c>
      <c r="B139" s="41" t="s">
        <v>134</v>
      </c>
      <c r="C139" s="190">
        <f t="shared" si="95"/>
        <v>0</v>
      </c>
      <c r="D139" s="265">
        <v>0</v>
      </c>
      <c r="E139" s="43"/>
      <c r="F139" s="88">
        <f t="shared" si="118"/>
        <v>0</v>
      </c>
      <c r="G139" s="230"/>
      <c r="H139" s="43"/>
      <c r="I139" s="155">
        <f t="shared" si="119"/>
        <v>0</v>
      </c>
      <c r="J139" s="265"/>
      <c r="K139" s="43"/>
      <c r="L139" s="88">
        <f t="shared" si="120"/>
        <v>0</v>
      </c>
      <c r="M139" s="230"/>
      <c r="N139" s="43"/>
      <c r="O139" s="155">
        <f t="shared" si="121"/>
        <v>0</v>
      </c>
      <c r="P139" s="311"/>
    </row>
    <row r="140" spans="1:17" ht="48" hidden="1" x14ac:dyDescent="0.25">
      <c r="A140" s="72">
        <v>2340</v>
      </c>
      <c r="B140" s="41" t="s">
        <v>135</v>
      </c>
      <c r="C140" s="190">
        <f t="shared" si="95"/>
        <v>0</v>
      </c>
      <c r="D140" s="129">
        <f>SUM(D141:D142)</f>
        <v>0</v>
      </c>
      <c r="E140" s="73">
        <f t="shared" ref="E140" si="122">SUM(E141:E142)</f>
        <v>0</v>
      </c>
      <c r="F140" s="93">
        <f>SUM(F141:F142)</f>
        <v>0</v>
      </c>
      <c r="G140" s="231">
        <f t="shared" ref="G140:N140" si="123">SUM(G141:G142)</f>
        <v>0</v>
      </c>
      <c r="H140" s="73">
        <f t="shared" si="123"/>
        <v>0</v>
      </c>
      <c r="I140" s="87">
        <f t="shared" si="123"/>
        <v>0</v>
      </c>
      <c r="J140" s="129">
        <f t="shared" si="123"/>
        <v>0</v>
      </c>
      <c r="K140" s="73">
        <f t="shared" si="123"/>
        <v>0</v>
      </c>
      <c r="L140" s="93">
        <f t="shared" si="123"/>
        <v>0</v>
      </c>
      <c r="M140" s="231">
        <f t="shared" si="123"/>
        <v>0</v>
      </c>
      <c r="N140" s="73">
        <f t="shared" si="123"/>
        <v>0</v>
      </c>
      <c r="O140" s="87">
        <f>SUM(O141:O142)</f>
        <v>0</v>
      </c>
      <c r="P140" s="312"/>
    </row>
    <row r="141" spans="1:17" hidden="1" x14ac:dyDescent="0.25">
      <c r="A141" s="30">
        <v>2341</v>
      </c>
      <c r="B141" s="41" t="s">
        <v>136</v>
      </c>
      <c r="C141" s="190">
        <f t="shared" si="95"/>
        <v>0</v>
      </c>
      <c r="D141" s="265">
        <v>0</v>
      </c>
      <c r="E141" s="43"/>
      <c r="F141" s="88">
        <f t="shared" ref="F141:F142" si="124">D141+E141</f>
        <v>0</v>
      </c>
      <c r="G141" s="230"/>
      <c r="H141" s="43"/>
      <c r="I141" s="155">
        <f t="shared" ref="I141:I142" si="125">G141+H141</f>
        <v>0</v>
      </c>
      <c r="J141" s="265"/>
      <c r="K141" s="43"/>
      <c r="L141" s="88">
        <f t="shared" ref="L141:L142" si="126">J141+K141</f>
        <v>0</v>
      </c>
      <c r="M141" s="230"/>
      <c r="N141" s="43"/>
      <c r="O141" s="155">
        <f t="shared" ref="O141:O142" si="127">M141+N141</f>
        <v>0</v>
      </c>
      <c r="P141" s="311"/>
    </row>
    <row r="142" spans="1:17" ht="24" hidden="1" x14ac:dyDescent="0.25">
      <c r="A142" s="30">
        <v>2344</v>
      </c>
      <c r="B142" s="41" t="s">
        <v>137</v>
      </c>
      <c r="C142" s="190">
        <f t="shared" si="95"/>
        <v>0</v>
      </c>
      <c r="D142" s="265">
        <v>0</v>
      </c>
      <c r="E142" s="43"/>
      <c r="F142" s="88">
        <f t="shared" si="124"/>
        <v>0</v>
      </c>
      <c r="G142" s="230"/>
      <c r="H142" s="43"/>
      <c r="I142" s="155">
        <f t="shared" si="125"/>
        <v>0</v>
      </c>
      <c r="J142" s="265"/>
      <c r="K142" s="43"/>
      <c r="L142" s="88">
        <f t="shared" si="126"/>
        <v>0</v>
      </c>
      <c r="M142" s="230"/>
      <c r="N142" s="43"/>
      <c r="O142" s="155">
        <f t="shared" si="127"/>
        <v>0</v>
      </c>
      <c r="P142" s="311"/>
    </row>
    <row r="143" spans="1:17" ht="24" hidden="1" x14ac:dyDescent="0.25">
      <c r="A143" s="70">
        <v>2350</v>
      </c>
      <c r="B143" s="55" t="s">
        <v>138</v>
      </c>
      <c r="C143" s="195">
        <f t="shared" si="95"/>
        <v>0</v>
      </c>
      <c r="D143" s="82">
        <f>SUM(D144:D149)</f>
        <v>0</v>
      </c>
      <c r="E143" s="71">
        <f t="shared" ref="E143" si="128">SUM(E144:E149)</f>
        <v>0</v>
      </c>
      <c r="F143" s="172">
        <f>SUM(F144:F149)</f>
        <v>0</v>
      </c>
      <c r="G143" s="229">
        <f t="shared" ref="G143:N143" si="129">SUM(G144:G149)</f>
        <v>0</v>
      </c>
      <c r="H143" s="71">
        <f t="shared" si="129"/>
        <v>0</v>
      </c>
      <c r="I143" s="153">
        <f t="shared" si="129"/>
        <v>0</v>
      </c>
      <c r="J143" s="82">
        <f t="shared" si="129"/>
        <v>0</v>
      </c>
      <c r="K143" s="71">
        <f t="shared" si="129"/>
        <v>0</v>
      </c>
      <c r="L143" s="172">
        <f t="shared" si="129"/>
        <v>0</v>
      </c>
      <c r="M143" s="229">
        <f t="shared" si="129"/>
        <v>0</v>
      </c>
      <c r="N143" s="71">
        <f t="shared" si="129"/>
        <v>0</v>
      </c>
      <c r="O143" s="153">
        <f>SUM(O144:O149)</f>
        <v>0</v>
      </c>
      <c r="P143" s="309"/>
    </row>
    <row r="144" spans="1:17" hidden="1" x14ac:dyDescent="0.25">
      <c r="A144" s="27">
        <v>2351</v>
      </c>
      <c r="B144" s="38" t="s">
        <v>139</v>
      </c>
      <c r="C144" s="189">
        <f t="shared" si="95"/>
        <v>0</v>
      </c>
      <c r="D144" s="264">
        <v>0</v>
      </c>
      <c r="E144" s="40"/>
      <c r="F144" s="89">
        <f t="shared" ref="F144:F149" si="130">D144+E144</f>
        <v>0</v>
      </c>
      <c r="G144" s="220"/>
      <c r="H144" s="40"/>
      <c r="I144" s="154">
        <f t="shared" ref="I144:I149" si="131">G144+H144</f>
        <v>0</v>
      </c>
      <c r="J144" s="264"/>
      <c r="K144" s="40"/>
      <c r="L144" s="89">
        <f t="shared" ref="L144:L149" si="132">J144+K144</f>
        <v>0</v>
      </c>
      <c r="M144" s="220"/>
      <c r="N144" s="40"/>
      <c r="O144" s="154">
        <f t="shared" ref="O144:O149" si="133">M144+N144</f>
        <v>0</v>
      </c>
      <c r="P144" s="310"/>
    </row>
    <row r="145" spans="1:16" hidden="1" x14ac:dyDescent="0.25">
      <c r="A145" s="30">
        <v>2352</v>
      </c>
      <c r="B145" s="41" t="s">
        <v>140</v>
      </c>
      <c r="C145" s="190">
        <f t="shared" si="95"/>
        <v>0</v>
      </c>
      <c r="D145" s="265">
        <v>0</v>
      </c>
      <c r="E145" s="43"/>
      <c r="F145" s="88">
        <f t="shared" si="130"/>
        <v>0</v>
      </c>
      <c r="G145" s="230"/>
      <c r="H145" s="43"/>
      <c r="I145" s="155">
        <f t="shared" si="131"/>
        <v>0</v>
      </c>
      <c r="J145" s="265"/>
      <c r="K145" s="43"/>
      <c r="L145" s="88">
        <f t="shared" si="132"/>
        <v>0</v>
      </c>
      <c r="M145" s="230"/>
      <c r="N145" s="43"/>
      <c r="O145" s="155">
        <f t="shared" si="133"/>
        <v>0</v>
      </c>
      <c r="P145" s="311"/>
    </row>
    <row r="146" spans="1:16" ht="24" hidden="1" x14ac:dyDescent="0.25">
      <c r="A146" s="30">
        <v>2353</v>
      </c>
      <c r="B146" s="41" t="s">
        <v>141</v>
      </c>
      <c r="C146" s="190">
        <f t="shared" si="95"/>
        <v>0</v>
      </c>
      <c r="D146" s="265">
        <v>0</v>
      </c>
      <c r="E146" s="43"/>
      <c r="F146" s="88">
        <f t="shared" si="130"/>
        <v>0</v>
      </c>
      <c r="G146" s="230"/>
      <c r="H146" s="43"/>
      <c r="I146" s="155">
        <f t="shared" si="131"/>
        <v>0</v>
      </c>
      <c r="J146" s="265"/>
      <c r="K146" s="43"/>
      <c r="L146" s="88">
        <f t="shared" si="132"/>
        <v>0</v>
      </c>
      <c r="M146" s="230"/>
      <c r="N146" s="43"/>
      <c r="O146" s="155">
        <f t="shared" si="133"/>
        <v>0</v>
      </c>
      <c r="P146" s="311"/>
    </row>
    <row r="147" spans="1:16" ht="24" hidden="1" x14ac:dyDescent="0.25">
      <c r="A147" s="30">
        <v>2354</v>
      </c>
      <c r="B147" s="41" t="s">
        <v>142</v>
      </c>
      <c r="C147" s="190">
        <f t="shared" si="95"/>
        <v>0</v>
      </c>
      <c r="D147" s="265">
        <v>0</v>
      </c>
      <c r="E147" s="43"/>
      <c r="F147" s="88">
        <f t="shared" si="130"/>
        <v>0</v>
      </c>
      <c r="G147" s="230"/>
      <c r="H147" s="43"/>
      <c r="I147" s="155">
        <f t="shared" si="131"/>
        <v>0</v>
      </c>
      <c r="J147" s="265"/>
      <c r="K147" s="43"/>
      <c r="L147" s="88">
        <f t="shared" si="132"/>
        <v>0</v>
      </c>
      <c r="M147" s="230"/>
      <c r="N147" s="43"/>
      <c r="O147" s="155">
        <f t="shared" si="133"/>
        <v>0</v>
      </c>
      <c r="P147" s="311"/>
    </row>
    <row r="148" spans="1:16" ht="24" hidden="1" x14ac:dyDescent="0.25">
      <c r="A148" s="30">
        <v>2355</v>
      </c>
      <c r="B148" s="41" t="s">
        <v>143</v>
      </c>
      <c r="C148" s="190">
        <f t="shared" si="95"/>
        <v>0</v>
      </c>
      <c r="D148" s="265">
        <v>0</v>
      </c>
      <c r="E148" s="43"/>
      <c r="F148" s="88">
        <f t="shared" si="130"/>
        <v>0</v>
      </c>
      <c r="G148" s="230"/>
      <c r="H148" s="43"/>
      <c r="I148" s="155">
        <f t="shared" si="131"/>
        <v>0</v>
      </c>
      <c r="J148" s="265"/>
      <c r="K148" s="43"/>
      <c r="L148" s="88">
        <f t="shared" si="132"/>
        <v>0</v>
      </c>
      <c r="M148" s="230"/>
      <c r="N148" s="43"/>
      <c r="O148" s="155">
        <f t="shared" si="133"/>
        <v>0</v>
      </c>
      <c r="P148" s="311"/>
    </row>
    <row r="149" spans="1:16" ht="24" hidden="1" x14ac:dyDescent="0.25">
      <c r="A149" s="30">
        <v>2359</v>
      </c>
      <c r="B149" s="41" t="s">
        <v>144</v>
      </c>
      <c r="C149" s="190">
        <f t="shared" si="95"/>
        <v>0</v>
      </c>
      <c r="D149" s="265">
        <v>0</v>
      </c>
      <c r="E149" s="43"/>
      <c r="F149" s="88">
        <f t="shared" si="130"/>
        <v>0</v>
      </c>
      <c r="G149" s="230"/>
      <c r="H149" s="43"/>
      <c r="I149" s="155">
        <f t="shared" si="131"/>
        <v>0</v>
      </c>
      <c r="J149" s="265"/>
      <c r="K149" s="43"/>
      <c r="L149" s="88">
        <f t="shared" si="132"/>
        <v>0</v>
      </c>
      <c r="M149" s="230"/>
      <c r="N149" s="43"/>
      <c r="O149" s="155">
        <f t="shared" si="133"/>
        <v>0</v>
      </c>
      <c r="P149" s="311"/>
    </row>
    <row r="150" spans="1:16" ht="24.75" hidden="1" customHeight="1" x14ac:dyDescent="0.25">
      <c r="A150" s="72">
        <v>2360</v>
      </c>
      <c r="B150" s="41" t="s">
        <v>145</v>
      </c>
      <c r="C150" s="190">
        <f t="shared" si="95"/>
        <v>0</v>
      </c>
      <c r="D150" s="129">
        <f>SUM(D151:D157)</f>
        <v>0</v>
      </c>
      <c r="E150" s="73">
        <f t="shared" ref="E150" si="134">SUM(E151:E157)</f>
        <v>0</v>
      </c>
      <c r="F150" s="93">
        <f>SUM(F151:F157)</f>
        <v>0</v>
      </c>
      <c r="G150" s="231">
        <f t="shared" ref="G150:N150" si="135">SUM(G151:G157)</f>
        <v>0</v>
      </c>
      <c r="H150" s="73">
        <f t="shared" si="135"/>
        <v>0</v>
      </c>
      <c r="I150" s="87">
        <f t="shared" si="135"/>
        <v>0</v>
      </c>
      <c r="J150" s="129">
        <f t="shared" si="135"/>
        <v>0</v>
      </c>
      <c r="K150" s="73">
        <f t="shared" si="135"/>
        <v>0</v>
      </c>
      <c r="L150" s="93">
        <f t="shared" si="135"/>
        <v>0</v>
      </c>
      <c r="M150" s="231">
        <f t="shared" si="135"/>
        <v>0</v>
      </c>
      <c r="N150" s="73">
        <f t="shared" si="135"/>
        <v>0</v>
      </c>
      <c r="O150" s="87">
        <f>SUM(O151:O157)</f>
        <v>0</v>
      </c>
      <c r="P150" s="312"/>
    </row>
    <row r="151" spans="1:16" hidden="1" x14ac:dyDescent="0.25">
      <c r="A151" s="29">
        <v>2361</v>
      </c>
      <c r="B151" s="41" t="s">
        <v>146</v>
      </c>
      <c r="C151" s="190">
        <f t="shared" si="95"/>
        <v>0</v>
      </c>
      <c r="D151" s="265">
        <v>0</v>
      </c>
      <c r="E151" s="43"/>
      <c r="F151" s="88">
        <f t="shared" ref="F151:F158" si="136">D151+E151</f>
        <v>0</v>
      </c>
      <c r="G151" s="230"/>
      <c r="H151" s="43"/>
      <c r="I151" s="155">
        <f t="shared" ref="I151:I158" si="137">G151+H151</f>
        <v>0</v>
      </c>
      <c r="J151" s="265"/>
      <c r="K151" s="43"/>
      <c r="L151" s="88">
        <f t="shared" ref="L151:L158" si="138">J151+K151</f>
        <v>0</v>
      </c>
      <c r="M151" s="230"/>
      <c r="N151" s="43"/>
      <c r="O151" s="155">
        <f t="shared" ref="O151:O158" si="139">M151+N151</f>
        <v>0</v>
      </c>
      <c r="P151" s="311"/>
    </row>
    <row r="152" spans="1:16" ht="24" hidden="1" x14ac:dyDescent="0.25">
      <c r="A152" s="29">
        <v>2362</v>
      </c>
      <c r="B152" s="41" t="s">
        <v>147</v>
      </c>
      <c r="C152" s="190">
        <f t="shared" si="95"/>
        <v>0</v>
      </c>
      <c r="D152" s="265">
        <v>0</v>
      </c>
      <c r="E152" s="43"/>
      <c r="F152" s="88">
        <f t="shared" si="136"/>
        <v>0</v>
      </c>
      <c r="G152" s="230"/>
      <c r="H152" s="43"/>
      <c r="I152" s="155">
        <f t="shared" si="137"/>
        <v>0</v>
      </c>
      <c r="J152" s="265"/>
      <c r="K152" s="43"/>
      <c r="L152" s="88">
        <f t="shared" si="138"/>
        <v>0</v>
      </c>
      <c r="M152" s="230"/>
      <c r="N152" s="43"/>
      <c r="O152" s="155">
        <f t="shared" si="139"/>
        <v>0</v>
      </c>
      <c r="P152" s="311"/>
    </row>
    <row r="153" spans="1:16" hidden="1" x14ac:dyDescent="0.25">
      <c r="A153" s="29">
        <v>2363</v>
      </c>
      <c r="B153" s="41" t="s">
        <v>148</v>
      </c>
      <c r="C153" s="190">
        <f t="shared" si="95"/>
        <v>0</v>
      </c>
      <c r="D153" s="265">
        <v>0</v>
      </c>
      <c r="E153" s="43"/>
      <c r="F153" s="88">
        <f t="shared" si="136"/>
        <v>0</v>
      </c>
      <c r="G153" s="230"/>
      <c r="H153" s="43"/>
      <c r="I153" s="155">
        <f t="shared" si="137"/>
        <v>0</v>
      </c>
      <c r="J153" s="265"/>
      <c r="K153" s="43"/>
      <c r="L153" s="88">
        <f t="shared" si="138"/>
        <v>0</v>
      </c>
      <c r="M153" s="230"/>
      <c r="N153" s="43"/>
      <c r="O153" s="155">
        <f t="shared" si="139"/>
        <v>0</v>
      </c>
      <c r="P153" s="311"/>
    </row>
    <row r="154" spans="1:16" hidden="1" x14ac:dyDescent="0.25">
      <c r="A154" s="29">
        <v>2364</v>
      </c>
      <c r="B154" s="41" t="s">
        <v>149</v>
      </c>
      <c r="C154" s="190">
        <f t="shared" si="95"/>
        <v>0</v>
      </c>
      <c r="D154" s="265">
        <v>0</v>
      </c>
      <c r="E154" s="43"/>
      <c r="F154" s="88">
        <f t="shared" si="136"/>
        <v>0</v>
      </c>
      <c r="G154" s="230"/>
      <c r="H154" s="43"/>
      <c r="I154" s="155">
        <f t="shared" si="137"/>
        <v>0</v>
      </c>
      <c r="J154" s="265"/>
      <c r="K154" s="43"/>
      <c r="L154" s="88">
        <f t="shared" si="138"/>
        <v>0</v>
      </c>
      <c r="M154" s="230"/>
      <c r="N154" s="43"/>
      <c r="O154" s="155">
        <f t="shared" si="139"/>
        <v>0</v>
      </c>
      <c r="P154" s="311"/>
    </row>
    <row r="155" spans="1:16" ht="12.75" hidden="1" customHeight="1" x14ac:dyDescent="0.25">
      <c r="A155" s="29">
        <v>2365</v>
      </c>
      <c r="B155" s="41" t="s">
        <v>150</v>
      </c>
      <c r="C155" s="190">
        <f t="shared" si="95"/>
        <v>0</v>
      </c>
      <c r="D155" s="265">
        <v>0</v>
      </c>
      <c r="E155" s="43"/>
      <c r="F155" s="88">
        <f t="shared" si="136"/>
        <v>0</v>
      </c>
      <c r="G155" s="230"/>
      <c r="H155" s="43"/>
      <c r="I155" s="155">
        <f t="shared" si="137"/>
        <v>0</v>
      </c>
      <c r="J155" s="265"/>
      <c r="K155" s="43"/>
      <c r="L155" s="88">
        <f t="shared" si="138"/>
        <v>0</v>
      </c>
      <c r="M155" s="230"/>
      <c r="N155" s="43"/>
      <c r="O155" s="155">
        <f t="shared" si="139"/>
        <v>0</v>
      </c>
      <c r="P155" s="311"/>
    </row>
    <row r="156" spans="1:16" ht="36" hidden="1" x14ac:dyDescent="0.25">
      <c r="A156" s="29">
        <v>2366</v>
      </c>
      <c r="B156" s="41" t="s">
        <v>151</v>
      </c>
      <c r="C156" s="190">
        <f t="shared" si="95"/>
        <v>0</v>
      </c>
      <c r="D156" s="265">
        <v>0</v>
      </c>
      <c r="E156" s="43"/>
      <c r="F156" s="88">
        <f t="shared" si="136"/>
        <v>0</v>
      </c>
      <c r="G156" s="230"/>
      <c r="H156" s="43"/>
      <c r="I156" s="155">
        <f t="shared" si="137"/>
        <v>0</v>
      </c>
      <c r="J156" s="265"/>
      <c r="K156" s="43"/>
      <c r="L156" s="88">
        <f t="shared" si="138"/>
        <v>0</v>
      </c>
      <c r="M156" s="230"/>
      <c r="N156" s="43"/>
      <c r="O156" s="155">
        <f t="shared" si="139"/>
        <v>0</v>
      </c>
      <c r="P156" s="311"/>
    </row>
    <row r="157" spans="1:16" ht="48" hidden="1" x14ac:dyDescent="0.25">
      <c r="A157" s="29">
        <v>2369</v>
      </c>
      <c r="B157" s="41" t="s">
        <v>152</v>
      </c>
      <c r="C157" s="190">
        <f t="shared" si="95"/>
        <v>0</v>
      </c>
      <c r="D157" s="265">
        <v>0</v>
      </c>
      <c r="E157" s="43"/>
      <c r="F157" s="88">
        <f t="shared" si="136"/>
        <v>0</v>
      </c>
      <c r="G157" s="230"/>
      <c r="H157" s="43"/>
      <c r="I157" s="155">
        <f t="shared" si="137"/>
        <v>0</v>
      </c>
      <c r="J157" s="265"/>
      <c r="K157" s="43"/>
      <c r="L157" s="88">
        <f t="shared" si="138"/>
        <v>0</v>
      </c>
      <c r="M157" s="230"/>
      <c r="N157" s="43"/>
      <c r="O157" s="155">
        <f t="shared" si="139"/>
        <v>0</v>
      </c>
      <c r="P157" s="311"/>
    </row>
    <row r="158" spans="1:16" hidden="1" x14ac:dyDescent="0.25">
      <c r="A158" s="70">
        <v>2370</v>
      </c>
      <c r="B158" s="55" t="s">
        <v>153</v>
      </c>
      <c r="C158" s="195">
        <f t="shared" si="95"/>
        <v>0</v>
      </c>
      <c r="D158" s="262">
        <v>0</v>
      </c>
      <c r="E158" s="74"/>
      <c r="F158" s="173">
        <f t="shared" si="136"/>
        <v>0</v>
      </c>
      <c r="G158" s="232"/>
      <c r="H158" s="74"/>
      <c r="I158" s="156">
        <f t="shared" si="137"/>
        <v>0</v>
      </c>
      <c r="J158" s="262"/>
      <c r="K158" s="74"/>
      <c r="L158" s="173">
        <f t="shared" si="138"/>
        <v>0</v>
      </c>
      <c r="M158" s="232"/>
      <c r="N158" s="74"/>
      <c r="O158" s="156">
        <f t="shared" si="139"/>
        <v>0</v>
      </c>
      <c r="P158" s="313"/>
    </row>
    <row r="159" spans="1:16" hidden="1" x14ac:dyDescent="0.25">
      <c r="A159" s="70">
        <v>2380</v>
      </c>
      <c r="B159" s="55" t="s">
        <v>154</v>
      </c>
      <c r="C159" s="195">
        <f t="shared" si="95"/>
        <v>0</v>
      </c>
      <c r="D159" s="82">
        <f>SUM(D160:D161)</f>
        <v>0</v>
      </c>
      <c r="E159" s="71">
        <f t="shared" ref="E159" si="140">SUM(E160:E161)</f>
        <v>0</v>
      </c>
      <c r="F159" s="172">
        <f>SUM(F160:F161)</f>
        <v>0</v>
      </c>
      <c r="G159" s="229">
        <f t="shared" ref="G159:N159" si="141">SUM(G160:G161)</f>
        <v>0</v>
      </c>
      <c r="H159" s="71">
        <f t="shared" si="141"/>
        <v>0</v>
      </c>
      <c r="I159" s="153">
        <f t="shared" si="141"/>
        <v>0</v>
      </c>
      <c r="J159" s="82">
        <f t="shared" si="141"/>
        <v>0</v>
      </c>
      <c r="K159" s="71">
        <f t="shared" si="141"/>
        <v>0</v>
      </c>
      <c r="L159" s="172">
        <f t="shared" si="141"/>
        <v>0</v>
      </c>
      <c r="M159" s="229">
        <f t="shared" si="141"/>
        <v>0</v>
      </c>
      <c r="N159" s="71">
        <f t="shared" si="141"/>
        <v>0</v>
      </c>
      <c r="O159" s="153">
        <f>SUM(O160:O161)</f>
        <v>0</v>
      </c>
      <c r="P159" s="309"/>
    </row>
    <row r="160" spans="1:16" hidden="1" x14ac:dyDescent="0.25">
      <c r="A160" s="26">
        <v>2381</v>
      </c>
      <c r="B160" s="38" t="s">
        <v>155</v>
      </c>
      <c r="C160" s="189">
        <f t="shared" si="95"/>
        <v>0</v>
      </c>
      <c r="D160" s="264">
        <v>0</v>
      </c>
      <c r="E160" s="40"/>
      <c r="F160" s="89">
        <f t="shared" ref="F160:F163" si="142">D160+E160</f>
        <v>0</v>
      </c>
      <c r="G160" s="220"/>
      <c r="H160" s="40"/>
      <c r="I160" s="154">
        <f t="shared" ref="I160:I163" si="143">G160+H160</f>
        <v>0</v>
      </c>
      <c r="J160" s="264"/>
      <c r="K160" s="40"/>
      <c r="L160" s="89">
        <f t="shared" ref="L160:L163" si="144">J160+K160</f>
        <v>0</v>
      </c>
      <c r="M160" s="220"/>
      <c r="N160" s="40"/>
      <c r="O160" s="154">
        <f t="shared" ref="O160:O163" si="145">M160+N160</f>
        <v>0</v>
      </c>
      <c r="P160" s="310"/>
    </row>
    <row r="161" spans="1:17" ht="24" hidden="1" x14ac:dyDescent="0.25">
      <c r="A161" s="29">
        <v>2389</v>
      </c>
      <c r="B161" s="41" t="s">
        <v>156</v>
      </c>
      <c r="C161" s="190">
        <f t="shared" si="95"/>
        <v>0</v>
      </c>
      <c r="D161" s="265">
        <v>0</v>
      </c>
      <c r="E161" s="43"/>
      <c r="F161" s="88">
        <f t="shared" si="142"/>
        <v>0</v>
      </c>
      <c r="G161" s="230"/>
      <c r="H161" s="43"/>
      <c r="I161" s="155">
        <f t="shared" si="143"/>
        <v>0</v>
      </c>
      <c r="J161" s="265"/>
      <c r="K161" s="43"/>
      <c r="L161" s="88">
        <f t="shared" si="144"/>
        <v>0</v>
      </c>
      <c r="M161" s="230"/>
      <c r="N161" s="43"/>
      <c r="O161" s="155">
        <f t="shared" si="145"/>
        <v>0</v>
      </c>
      <c r="P161" s="311"/>
    </row>
    <row r="162" spans="1:17" hidden="1" x14ac:dyDescent="0.25">
      <c r="A162" s="70">
        <v>2390</v>
      </c>
      <c r="B162" s="55" t="s">
        <v>157</v>
      </c>
      <c r="C162" s="195">
        <f t="shared" si="95"/>
        <v>0</v>
      </c>
      <c r="D162" s="262">
        <v>0</v>
      </c>
      <c r="E162" s="74"/>
      <c r="F162" s="173">
        <f t="shared" si="142"/>
        <v>0</v>
      </c>
      <c r="G162" s="232"/>
      <c r="H162" s="74"/>
      <c r="I162" s="156">
        <f t="shared" si="143"/>
        <v>0</v>
      </c>
      <c r="J162" s="262"/>
      <c r="K162" s="74"/>
      <c r="L162" s="173">
        <f t="shared" si="144"/>
        <v>0</v>
      </c>
      <c r="M162" s="232"/>
      <c r="N162" s="74"/>
      <c r="O162" s="156">
        <f t="shared" si="145"/>
        <v>0</v>
      </c>
      <c r="P162" s="313"/>
    </row>
    <row r="163" spans="1:17" hidden="1" x14ac:dyDescent="0.25">
      <c r="A163" s="34">
        <v>2400</v>
      </c>
      <c r="B163" s="69" t="s">
        <v>158</v>
      </c>
      <c r="C163" s="188">
        <f t="shared" si="95"/>
        <v>0</v>
      </c>
      <c r="D163" s="249">
        <v>0</v>
      </c>
      <c r="E163" s="76"/>
      <c r="F163" s="177">
        <f t="shared" si="142"/>
        <v>0</v>
      </c>
      <c r="G163" s="234"/>
      <c r="H163" s="76"/>
      <c r="I163" s="157">
        <f t="shared" si="143"/>
        <v>0</v>
      </c>
      <c r="J163" s="249"/>
      <c r="K163" s="76"/>
      <c r="L163" s="177">
        <f t="shared" si="144"/>
        <v>0</v>
      </c>
      <c r="M163" s="234"/>
      <c r="N163" s="76"/>
      <c r="O163" s="157">
        <f t="shared" si="145"/>
        <v>0</v>
      </c>
      <c r="P163" s="317"/>
    </row>
    <row r="164" spans="1:17" ht="24" hidden="1" x14ac:dyDescent="0.25">
      <c r="A164" s="34">
        <v>2500</v>
      </c>
      <c r="B164" s="69" t="s">
        <v>159</v>
      </c>
      <c r="C164" s="188">
        <f t="shared" si="95"/>
        <v>0</v>
      </c>
      <c r="D164" s="127">
        <f>SUM(D165,D170)</f>
        <v>0</v>
      </c>
      <c r="E164" s="36">
        <f t="shared" ref="E164" si="146">SUM(E165,E170)</f>
        <v>0</v>
      </c>
      <c r="F164" s="174">
        <f>SUM(F165,F170)</f>
        <v>0</v>
      </c>
      <c r="G164" s="228">
        <f t="shared" ref="G164:O164" si="147">SUM(G165,G170)</f>
        <v>0</v>
      </c>
      <c r="H164" s="36">
        <f t="shared" si="147"/>
        <v>0</v>
      </c>
      <c r="I164" s="120">
        <f t="shared" si="147"/>
        <v>0</v>
      </c>
      <c r="J164" s="127">
        <f t="shared" si="147"/>
        <v>0</v>
      </c>
      <c r="K164" s="36">
        <f t="shared" si="147"/>
        <v>0</v>
      </c>
      <c r="L164" s="174">
        <f t="shared" si="147"/>
        <v>0</v>
      </c>
      <c r="M164" s="228">
        <f t="shared" si="147"/>
        <v>0</v>
      </c>
      <c r="N164" s="36">
        <f t="shared" si="147"/>
        <v>0</v>
      </c>
      <c r="O164" s="120">
        <f t="shared" si="147"/>
        <v>0</v>
      </c>
      <c r="P164" s="308"/>
    </row>
    <row r="165" spans="1:17" ht="16.5" hidden="1" customHeight="1" x14ac:dyDescent="0.25">
      <c r="A165" s="859">
        <v>2510</v>
      </c>
      <c r="B165" s="38" t="s">
        <v>160</v>
      </c>
      <c r="C165" s="189">
        <f t="shared" si="95"/>
        <v>0</v>
      </c>
      <c r="D165" s="128">
        <f>SUM(D166:D169)</f>
        <v>0</v>
      </c>
      <c r="E165" s="75">
        <f t="shared" ref="E165" si="148">SUM(E166:E169)</f>
        <v>0</v>
      </c>
      <c r="F165" s="175">
        <f>SUM(F166:F169)</f>
        <v>0</v>
      </c>
      <c r="G165" s="233">
        <f t="shared" ref="G165:O165" si="149">SUM(G166:G169)</f>
        <v>0</v>
      </c>
      <c r="H165" s="75">
        <f t="shared" si="149"/>
        <v>0</v>
      </c>
      <c r="I165" s="86">
        <f t="shared" si="149"/>
        <v>0</v>
      </c>
      <c r="J165" s="128">
        <f t="shared" si="149"/>
        <v>0</v>
      </c>
      <c r="K165" s="75">
        <f t="shared" si="149"/>
        <v>0</v>
      </c>
      <c r="L165" s="175">
        <f t="shared" si="149"/>
        <v>0</v>
      </c>
      <c r="M165" s="233">
        <f t="shared" si="149"/>
        <v>0</v>
      </c>
      <c r="N165" s="75">
        <f t="shared" si="149"/>
        <v>0</v>
      </c>
      <c r="O165" s="158">
        <f t="shared" si="149"/>
        <v>0</v>
      </c>
      <c r="P165" s="318"/>
    </row>
    <row r="166" spans="1:17" ht="24" hidden="1" x14ac:dyDescent="0.25">
      <c r="A166" s="30">
        <v>2512</v>
      </c>
      <c r="B166" s="41" t="s">
        <v>161</v>
      </c>
      <c r="C166" s="190">
        <f t="shared" si="95"/>
        <v>0</v>
      </c>
      <c r="D166" s="265">
        <v>0</v>
      </c>
      <c r="E166" s="43"/>
      <c r="F166" s="88">
        <f t="shared" ref="F166:F171" si="150">D166+E166</f>
        <v>0</v>
      </c>
      <c r="G166" s="230"/>
      <c r="H166" s="43"/>
      <c r="I166" s="155">
        <f t="shared" ref="I166:I171" si="151">G166+H166</f>
        <v>0</v>
      </c>
      <c r="J166" s="265"/>
      <c r="K166" s="43"/>
      <c r="L166" s="88">
        <f t="shared" ref="L166:L171" si="152">J166+K166</f>
        <v>0</v>
      </c>
      <c r="M166" s="230"/>
      <c r="N166" s="43"/>
      <c r="O166" s="155">
        <f t="shared" ref="O166:O171" si="153">M166+N166</f>
        <v>0</v>
      </c>
      <c r="P166" s="311"/>
    </row>
    <row r="167" spans="1:17" ht="36" hidden="1" x14ac:dyDescent="0.25">
      <c r="A167" s="30">
        <v>2513</v>
      </c>
      <c r="B167" s="41" t="s">
        <v>162</v>
      </c>
      <c r="C167" s="190">
        <f t="shared" si="95"/>
        <v>0</v>
      </c>
      <c r="D167" s="265">
        <v>0</v>
      </c>
      <c r="E167" s="43"/>
      <c r="F167" s="88">
        <f t="shared" si="150"/>
        <v>0</v>
      </c>
      <c r="G167" s="230"/>
      <c r="H167" s="43"/>
      <c r="I167" s="155">
        <f t="shared" si="151"/>
        <v>0</v>
      </c>
      <c r="J167" s="265"/>
      <c r="K167" s="43"/>
      <c r="L167" s="88">
        <f t="shared" si="152"/>
        <v>0</v>
      </c>
      <c r="M167" s="230"/>
      <c r="N167" s="43"/>
      <c r="O167" s="155">
        <f t="shared" si="153"/>
        <v>0</v>
      </c>
      <c r="P167" s="311"/>
    </row>
    <row r="168" spans="1:17" ht="24" hidden="1" x14ac:dyDescent="0.25">
      <c r="A168" s="30">
        <v>2515</v>
      </c>
      <c r="B168" s="41" t="s">
        <v>163</v>
      </c>
      <c r="C168" s="190">
        <f t="shared" si="95"/>
        <v>0</v>
      </c>
      <c r="D168" s="265">
        <v>0</v>
      </c>
      <c r="E168" s="43"/>
      <c r="F168" s="88">
        <f t="shared" si="150"/>
        <v>0</v>
      </c>
      <c r="G168" s="230"/>
      <c r="H168" s="43"/>
      <c r="I168" s="155">
        <f t="shared" si="151"/>
        <v>0</v>
      </c>
      <c r="J168" s="265"/>
      <c r="K168" s="43"/>
      <c r="L168" s="88">
        <f t="shared" si="152"/>
        <v>0</v>
      </c>
      <c r="M168" s="230"/>
      <c r="N168" s="43"/>
      <c r="O168" s="155">
        <f t="shared" si="153"/>
        <v>0</v>
      </c>
      <c r="P168" s="311"/>
    </row>
    <row r="169" spans="1:17" ht="24" hidden="1" x14ac:dyDescent="0.25">
      <c r="A169" s="30">
        <v>2519</v>
      </c>
      <c r="B169" s="41" t="s">
        <v>164</v>
      </c>
      <c r="C169" s="190">
        <f t="shared" si="95"/>
        <v>0</v>
      </c>
      <c r="D169" s="265">
        <v>0</v>
      </c>
      <c r="E169" s="43"/>
      <c r="F169" s="88">
        <f t="shared" si="150"/>
        <v>0</v>
      </c>
      <c r="G169" s="230"/>
      <c r="H169" s="43"/>
      <c r="I169" s="155">
        <f t="shared" si="151"/>
        <v>0</v>
      </c>
      <c r="J169" s="265"/>
      <c r="K169" s="43"/>
      <c r="L169" s="88">
        <f t="shared" si="152"/>
        <v>0</v>
      </c>
      <c r="M169" s="230"/>
      <c r="N169" s="43"/>
      <c r="O169" s="155">
        <f t="shared" si="153"/>
        <v>0</v>
      </c>
      <c r="P169" s="311"/>
    </row>
    <row r="170" spans="1:17" ht="24" hidden="1" x14ac:dyDescent="0.25">
      <c r="A170" s="72">
        <v>2520</v>
      </c>
      <c r="B170" s="41" t="s">
        <v>165</v>
      </c>
      <c r="C170" s="190">
        <f t="shared" si="95"/>
        <v>0</v>
      </c>
      <c r="D170" s="265">
        <v>0</v>
      </c>
      <c r="E170" s="43"/>
      <c r="F170" s="88">
        <f t="shared" si="150"/>
        <v>0</v>
      </c>
      <c r="G170" s="230"/>
      <c r="H170" s="43"/>
      <c r="I170" s="155">
        <f t="shared" si="151"/>
        <v>0</v>
      </c>
      <c r="J170" s="265"/>
      <c r="K170" s="43"/>
      <c r="L170" s="88">
        <f t="shared" si="152"/>
        <v>0</v>
      </c>
      <c r="M170" s="230"/>
      <c r="N170" s="43"/>
      <c r="O170" s="155">
        <f t="shared" si="153"/>
        <v>0</v>
      </c>
      <c r="P170" s="311"/>
    </row>
    <row r="171" spans="1:17" s="77" customFormat="1" ht="48" hidden="1" x14ac:dyDescent="0.25">
      <c r="A171" s="17">
        <v>2800</v>
      </c>
      <c r="B171" s="38" t="s">
        <v>166</v>
      </c>
      <c r="C171" s="189">
        <f t="shared" si="95"/>
        <v>0</v>
      </c>
      <c r="D171" s="264">
        <v>0</v>
      </c>
      <c r="E171" s="40"/>
      <c r="F171" s="166">
        <f t="shared" si="150"/>
        <v>0</v>
      </c>
      <c r="G171" s="212"/>
      <c r="H171" s="28"/>
      <c r="I171" s="143">
        <f t="shared" si="151"/>
        <v>0</v>
      </c>
      <c r="J171" s="245"/>
      <c r="K171" s="28"/>
      <c r="L171" s="166">
        <f t="shared" si="152"/>
        <v>0</v>
      </c>
      <c r="M171" s="212"/>
      <c r="N171" s="28"/>
      <c r="O171" s="143">
        <f t="shared" si="153"/>
        <v>0</v>
      </c>
      <c r="P171" s="293"/>
    </row>
    <row r="172" spans="1:17" x14ac:dyDescent="0.25">
      <c r="A172" s="67">
        <v>3000</v>
      </c>
      <c r="B172" s="67" t="s">
        <v>167</v>
      </c>
      <c r="C172" s="200">
        <f t="shared" si="95"/>
        <v>13870</v>
      </c>
      <c r="D172" s="134">
        <f>SUM(D173,D183)</f>
        <v>13870</v>
      </c>
      <c r="E172" s="122">
        <f t="shared" ref="E172" si="154">SUM(E173,E183)</f>
        <v>0</v>
      </c>
      <c r="F172" s="307">
        <f>SUM(F173,F183)</f>
        <v>13870</v>
      </c>
      <c r="G172" s="227">
        <f t="shared" ref="G172:N172" si="155">SUM(G173,G183)</f>
        <v>0</v>
      </c>
      <c r="H172" s="122">
        <f t="shared" si="155"/>
        <v>0</v>
      </c>
      <c r="I172" s="307">
        <f t="shared" si="155"/>
        <v>0</v>
      </c>
      <c r="J172" s="134">
        <f t="shared" si="155"/>
        <v>0</v>
      </c>
      <c r="K172" s="122">
        <f t="shared" si="155"/>
        <v>0</v>
      </c>
      <c r="L172" s="307">
        <f t="shared" si="155"/>
        <v>0</v>
      </c>
      <c r="M172" s="227">
        <f t="shared" si="155"/>
        <v>0</v>
      </c>
      <c r="N172" s="122">
        <f t="shared" si="155"/>
        <v>0</v>
      </c>
      <c r="O172" s="307">
        <f>SUM(O173,O183)</f>
        <v>0</v>
      </c>
      <c r="P172" s="307"/>
      <c r="Q172" s="331"/>
    </row>
    <row r="173" spans="1:17" ht="24" x14ac:dyDescent="0.25">
      <c r="A173" s="34">
        <v>3200</v>
      </c>
      <c r="B173" s="78" t="s">
        <v>168</v>
      </c>
      <c r="C173" s="188">
        <f t="shared" si="95"/>
        <v>13870</v>
      </c>
      <c r="D173" s="127">
        <f>SUM(D174,D178)</f>
        <v>13870</v>
      </c>
      <c r="E173" s="120">
        <f t="shared" ref="E173" si="156">SUM(E174,E178)</f>
        <v>0</v>
      </c>
      <c r="F173" s="314">
        <f>SUM(F174,F178)</f>
        <v>13870</v>
      </c>
      <c r="G173" s="228">
        <f t="shared" ref="G173:O173" si="157">SUM(G174,G178)</f>
        <v>0</v>
      </c>
      <c r="H173" s="120">
        <f t="shared" si="157"/>
        <v>0</v>
      </c>
      <c r="I173" s="314">
        <f t="shared" si="157"/>
        <v>0</v>
      </c>
      <c r="J173" s="127">
        <f t="shared" si="157"/>
        <v>0</v>
      </c>
      <c r="K173" s="120">
        <f t="shared" si="157"/>
        <v>0</v>
      </c>
      <c r="L173" s="314">
        <f t="shared" si="157"/>
        <v>0</v>
      </c>
      <c r="M173" s="228">
        <f t="shared" si="157"/>
        <v>0</v>
      </c>
      <c r="N173" s="120">
        <f t="shared" si="157"/>
        <v>0</v>
      </c>
      <c r="O173" s="308">
        <f t="shared" si="157"/>
        <v>0</v>
      </c>
      <c r="P173" s="308"/>
      <c r="Q173" s="331"/>
    </row>
    <row r="174" spans="1:17" ht="36" x14ac:dyDescent="0.25">
      <c r="A174" s="859">
        <v>3260</v>
      </c>
      <c r="B174" s="38" t="s">
        <v>169</v>
      </c>
      <c r="C174" s="189">
        <f t="shared" si="95"/>
        <v>13870</v>
      </c>
      <c r="D174" s="128">
        <f>SUM(D175:D177)</f>
        <v>13870</v>
      </c>
      <c r="E174" s="86">
        <f t="shared" ref="E174" si="158">SUM(E175:E177)</f>
        <v>0</v>
      </c>
      <c r="F174" s="315">
        <f>SUM(F175:F177)</f>
        <v>13870</v>
      </c>
      <c r="G174" s="233">
        <f t="shared" ref="G174:N174" si="159">SUM(G175:G177)</f>
        <v>0</v>
      </c>
      <c r="H174" s="86">
        <f t="shared" si="159"/>
        <v>0</v>
      </c>
      <c r="I174" s="315">
        <f t="shared" si="159"/>
        <v>0</v>
      </c>
      <c r="J174" s="128">
        <f t="shared" si="159"/>
        <v>0</v>
      </c>
      <c r="K174" s="86">
        <f t="shared" si="159"/>
        <v>0</v>
      </c>
      <c r="L174" s="315">
        <f t="shared" si="159"/>
        <v>0</v>
      </c>
      <c r="M174" s="233">
        <f t="shared" si="159"/>
        <v>0</v>
      </c>
      <c r="N174" s="86">
        <f t="shared" si="159"/>
        <v>0</v>
      </c>
      <c r="O174" s="315">
        <f>SUM(O175:O177)</f>
        <v>0</v>
      </c>
      <c r="P174" s="315"/>
      <c r="Q174" s="331"/>
    </row>
    <row r="175" spans="1:17" ht="24" hidden="1" x14ac:dyDescent="0.25">
      <c r="A175" s="30">
        <v>3261</v>
      </c>
      <c r="B175" s="41" t="s">
        <v>170</v>
      </c>
      <c r="C175" s="190">
        <f t="shared" si="95"/>
        <v>0</v>
      </c>
      <c r="D175" s="265">
        <v>0</v>
      </c>
      <c r="E175" s="43"/>
      <c r="F175" s="88">
        <f t="shared" ref="F175:F177" si="160">D175+E175</f>
        <v>0</v>
      </c>
      <c r="G175" s="230"/>
      <c r="H175" s="43"/>
      <c r="I175" s="155">
        <f t="shared" ref="I175:I177" si="161">G175+H175</f>
        <v>0</v>
      </c>
      <c r="J175" s="265"/>
      <c r="K175" s="43"/>
      <c r="L175" s="88">
        <f t="shared" ref="L175:L177" si="162">J175+K175</f>
        <v>0</v>
      </c>
      <c r="M175" s="230"/>
      <c r="N175" s="43"/>
      <c r="O175" s="155">
        <f t="shared" ref="O175:O177" si="163">M175+N175</f>
        <v>0</v>
      </c>
      <c r="P175" s="311"/>
    </row>
    <row r="176" spans="1:17" ht="36" x14ac:dyDescent="0.25">
      <c r="A176" s="30">
        <v>3262</v>
      </c>
      <c r="B176" s="41" t="s">
        <v>171</v>
      </c>
      <c r="C176" s="190">
        <f t="shared" si="95"/>
        <v>13870</v>
      </c>
      <c r="D176" s="265">
        <v>13870</v>
      </c>
      <c r="E176" s="155"/>
      <c r="F176" s="311">
        <f t="shared" si="160"/>
        <v>13870</v>
      </c>
      <c r="G176" s="230"/>
      <c r="H176" s="155"/>
      <c r="I176" s="311">
        <f t="shared" si="161"/>
        <v>0</v>
      </c>
      <c r="J176" s="265"/>
      <c r="K176" s="155"/>
      <c r="L176" s="311">
        <f t="shared" si="162"/>
        <v>0</v>
      </c>
      <c r="M176" s="230"/>
      <c r="N176" s="155"/>
      <c r="O176" s="311">
        <f t="shared" si="163"/>
        <v>0</v>
      </c>
      <c r="P176" s="311"/>
      <c r="Q176" s="331"/>
    </row>
    <row r="177" spans="1:16" ht="24" hidden="1" x14ac:dyDescent="0.25">
      <c r="A177" s="30">
        <v>3263</v>
      </c>
      <c r="B177" s="41" t="s">
        <v>172</v>
      </c>
      <c r="C177" s="190">
        <f t="shared" ref="C177:C240" si="164">SUM(F177,I177,L177,O177)</f>
        <v>0</v>
      </c>
      <c r="D177" s="265">
        <v>0</v>
      </c>
      <c r="E177" s="43"/>
      <c r="F177" s="88">
        <f t="shared" si="160"/>
        <v>0</v>
      </c>
      <c r="G177" s="230"/>
      <c r="H177" s="43"/>
      <c r="I177" s="155">
        <f t="shared" si="161"/>
        <v>0</v>
      </c>
      <c r="J177" s="265"/>
      <c r="K177" s="43"/>
      <c r="L177" s="88">
        <f t="shared" si="162"/>
        <v>0</v>
      </c>
      <c r="M177" s="230"/>
      <c r="N177" s="43"/>
      <c r="O177" s="155">
        <f t="shared" si="163"/>
        <v>0</v>
      </c>
      <c r="P177" s="311"/>
    </row>
    <row r="178" spans="1:16" ht="84" hidden="1" x14ac:dyDescent="0.25">
      <c r="A178" s="859">
        <v>3290</v>
      </c>
      <c r="B178" s="38" t="s">
        <v>300</v>
      </c>
      <c r="C178" s="201">
        <f t="shared" si="164"/>
        <v>0</v>
      </c>
      <c r="D178" s="128">
        <f>SUM(D179:D182)</f>
        <v>0</v>
      </c>
      <c r="E178" s="75">
        <f t="shared" ref="E178" si="165">SUM(E179:E182)</f>
        <v>0</v>
      </c>
      <c r="F178" s="175">
        <f>SUM(F179:F182)</f>
        <v>0</v>
      </c>
      <c r="G178" s="233">
        <f t="shared" ref="G178:O178" si="166">SUM(G179:G182)</f>
        <v>0</v>
      </c>
      <c r="H178" s="75">
        <f t="shared" si="166"/>
        <v>0</v>
      </c>
      <c r="I178" s="86">
        <f t="shared" si="166"/>
        <v>0</v>
      </c>
      <c r="J178" s="128">
        <f t="shared" si="166"/>
        <v>0</v>
      </c>
      <c r="K178" s="75">
        <f t="shared" si="166"/>
        <v>0</v>
      </c>
      <c r="L178" s="175">
        <f t="shared" si="166"/>
        <v>0</v>
      </c>
      <c r="M178" s="233">
        <f t="shared" si="166"/>
        <v>0</v>
      </c>
      <c r="N178" s="75">
        <f t="shared" si="166"/>
        <v>0</v>
      </c>
      <c r="O178" s="159">
        <f t="shared" si="166"/>
        <v>0</v>
      </c>
      <c r="P178" s="319"/>
    </row>
    <row r="179" spans="1:16" ht="72" hidden="1" x14ac:dyDescent="0.25">
      <c r="A179" s="30">
        <v>3291</v>
      </c>
      <c r="B179" s="41" t="s">
        <v>173</v>
      </c>
      <c r="C179" s="190">
        <f t="shared" si="164"/>
        <v>0</v>
      </c>
      <c r="D179" s="265">
        <v>0</v>
      </c>
      <c r="E179" s="43"/>
      <c r="F179" s="88">
        <f t="shared" ref="F179:F182" si="167">D179+E179</f>
        <v>0</v>
      </c>
      <c r="G179" s="230"/>
      <c r="H179" s="43"/>
      <c r="I179" s="155">
        <f t="shared" ref="I179:I182" si="168">G179+H179</f>
        <v>0</v>
      </c>
      <c r="J179" s="265"/>
      <c r="K179" s="43"/>
      <c r="L179" s="88">
        <f t="shared" ref="L179:L182" si="169">J179+K179</f>
        <v>0</v>
      </c>
      <c r="M179" s="230"/>
      <c r="N179" s="43"/>
      <c r="O179" s="155">
        <f t="shared" ref="O179:O182" si="170">M179+N179</f>
        <v>0</v>
      </c>
      <c r="P179" s="311"/>
    </row>
    <row r="180" spans="1:16" ht="72" hidden="1" x14ac:dyDescent="0.25">
      <c r="A180" s="30">
        <v>3292</v>
      </c>
      <c r="B180" s="41" t="s">
        <v>174</v>
      </c>
      <c r="C180" s="190">
        <f t="shared" si="164"/>
        <v>0</v>
      </c>
      <c r="D180" s="265">
        <v>0</v>
      </c>
      <c r="E180" s="43"/>
      <c r="F180" s="88">
        <f t="shared" si="167"/>
        <v>0</v>
      </c>
      <c r="G180" s="230"/>
      <c r="H180" s="43"/>
      <c r="I180" s="155">
        <f t="shared" si="168"/>
        <v>0</v>
      </c>
      <c r="J180" s="265"/>
      <c r="K180" s="43"/>
      <c r="L180" s="88">
        <f t="shared" si="169"/>
        <v>0</v>
      </c>
      <c r="M180" s="230"/>
      <c r="N180" s="43"/>
      <c r="O180" s="155">
        <f t="shared" si="170"/>
        <v>0</v>
      </c>
      <c r="P180" s="311"/>
    </row>
    <row r="181" spans="1:16" ht="72" hidden="1" x14ac:dyDescent="0.25">
      <c r="A181" s="30">
        <v>3293</v>
      </c>
      <c r="B181" s="41" t="s">
        <v>175</v>
      </c>
      <c r="C181" s="190">
        <f t="shared" si="164"/>
        <v>0</v>
      </c>
      <c r="D181" s="265">
        <v>0</v>
      </c>
      <c r="E181" s="43"/>
      <c r="F181" s="88">
        <f t="shared" si="167"/>
        <v>0</v>
      </c>
      <c r="G181" s="230"/>
      <c r="H181" s="43"/>
      <c r="I181" s="155">
        <f t="shared" si="168"/>
        <v>0</v>
      </c>
      <c r="J181" s="265"/>
      <c r="K181" s="43"/>
      <c r="L181" s="88">
        <f t="shared" si="169"/>
        <v>0</v>
      </c>
      <c r="M181" s="230"/>
      <c r="N181" s="43"/>
      <c r="O181" s="155">
        <f t="shared" si="170"/>
        <v>0</v>
      </c>
      <c r="P181" s="311"/>
    </row>
    <row r="182" spans="1:16" ht="60" hidden="1" x14ac:dyDescent="0.25">
      <c r="A182" s="79">
        <v>3294</v>
      </c>
      <c r="B182" s="41" t="s">
        <v>176</v>
      </c>
      <c r="C182" s="201">
        <f t="shared" si="164"/>
        <v>0</v>
      </c>
      <c r="D182" s="266">
        <v>0</v>
      </c>
      <c r="E182" s="80"/>
      <c r="F182" s="178">
        <f t="shared" si="167"/>
        <v>0</v>
      </c>
      <c r="G182" s="235"/>
      <c r="H182" s="80"/>
      <c r="I182" s="160">
        <f t="shared" si="168"/>
        <v>0</v>
      </c>
      <c r="J182" s="266"/>
      <c r="K182" s="80"/>
      <c r="L182" s="178">
        <f t="shared" si="169"/>
        <v>0</v>
      </c>
      <c r="M182" s="235"/>
      <c r="N182" s="80"/>
      <c r="O182" s="160">
        <f t="shared" si="170"/>
        <v>0</v>
      </c>
      <c r="P182" s="320"/>
    </row>
    <row r="183" spans="1:16" ht="48" hidden="1" x14ac:dyDescent="0.25">
      <c r="A183" s="49">
        <v>3300</v>
      </c>
      <c r="B183" s="78" t="s">
        <v>177</v>
      </c>
      <c r="C183" s="202">
        <f t="shared" si="164"/>
        <v>0</v>
      </c>
      <c r="D183" s="135">
        <f>SUM(D184:D185)</f>
        <v>0</v>
      </c>
      <c r="E183" s="81">
        <f t="shared" ref="E183" si="171">SUM(E184:E185)</f>
        <v>0</v>
      </c>
      <c r="F183" s="171">
        <f>SUM(F184:F185)</f>
        <v>0</v>
      </c>
      <c r="G183" s="236">
        <f t="shared" ref="G183:O183" si="172">SUM(G184:G185)</f>
        <v>0</v>
      </c>
      <c r="H183" s="81">
        <f t="shared" si="172"/>
        <v>0</v>
      </c>
      <c r="I183" s="121">
        <f t="shared" si="172"/>
        <v>0</v>
      </c>
      <c r="J183" s="135">
        <f t="shared" si="172"/>
        <v>0</v>
      </c>
      <c r="K183" s="81">
        <f t="shared" si="172"/>
        <v>0</v>
      </c>
      <c r="L183" s="171">
        <f t="shared" si="172"/>
        <v>0</v>
      </c>
      <c r="M183" s="236">
        <f t="shared" si="172"/>
        <v>0</v>
      </c>
      <c r="N183" s="81">
        <f t="shared" si="172"/>
        <v>0</v>
      </c>
      <c r="O183" s="121">
        <f t="shared" si="172"/>
        <v>0</v>
      </c>
      <c r="P183" s="308"/>
    </row>
    <row r="184" spans="1:16" ht="48" hidden="1" x14ac:dyDescent="0.25">
      <c r="A184" s="54">
        <v>3310</v>
      </c>
      <c r="B184" s="55" t="s">
        <v>178</v>
      </c>
      <c r="C184" s="195">
        <f t="shared" si="164"/>
        <v>0</v>
      </c>
      <c r="D184" s="262">
        <v>0</v>
      </c>
      <c r="E184" s="74"/>
      <c r="F184" s="173">
        <f t="shared" ref="F184:F185" si="173">D184+E184</f>
        <v>0</v>
      </c>
      <c r="G184" s="232"/>
      <c r="H184" s="74"/>
      <c r="I184" s="156">
        <f t="shared" ref="I184:I185" si="174">G184+H184</f>
        <v>0</v>
      </c>
      <c r="J184" s="262"/>
      <c r="K184" s="74"/>
      <c r="L184" s="173">
        <f t="shared" ref="L184:L185" si="175">J184+K184</f>
        <v>0</v>
      </c>
      <c r="M184" s="232"/>
      <c r="N184" s="74"/>
      <c r="O184" s="156">
        <f t="shared" ref="O184:O185" si="176">M184+N184</f>
        <v>0</v>
      </c>
      <c r="P184" s="313"/>
    </row>
    <row r="185" spans="1:16" ht="60" hidden="1" x14ac:dyDescent="0.25">
      <c r="A185" s="27">
        <v>3320</v>
      </c>
      <c r="B185" s="38" t="s">
        <v>179</v>
      </c>
      <c r="C185" s="189">
        <f t="shared" si="164"/>
        <v>0</v>
      </c>
      <c r="D185" s="264">
        <v>0</v>
      </c>
      <c r="E185" s="40"/>
      <c r="F185" s="89">
        <f t="shared" si="173"/>
        <v>0</v>
      </c>
      <c r="G185" s="220"/>
      <c r="H185" s="40"/>
      <c r="I185" s="154">
        <f t="shared" si="174"/>
        <v>0</v>
      </c>
      <c r="J185" s="264"/>
      <c r="K185" s="40"/>
      <c r="L185" s="89">
        <f t="shared" si="175"/>
        <v>0</v>
      </c>
      <c r="M185" s="220"/>
      <c r="N185" s="40"/>
      <c r="O185" s="154">
        <f t="shared" si="176"/>
        <v>0</v>
      </c>
      <c r="P185" s="310"/>
    </row>
    <row r="186" spans="1:16" hidden="1" x14ac:dyDescent="0.25">
      <c r="A186" s="83">
        <v>4000</v>
      </c>
      <c r="B186" s="67" t="s">
        <v>180</v>
      </c>
      <c r="C186" s="200">
        <f t="shared" si="164"/>
        <v>0</v>
      </c>
      <c r="D186" s="134">
        <f>SUM(D187,D190)</f>
        <v>0</v>
      </c>
      <c r="E186" s="68">
        <f t="shared" ref="E186" si="177">SUM(E187,E190)</f>
        <v>0</v>
      </c>
      <c r="F186" s="170">
        <f>SUM(F187,F190)</f>
        <v>0</v>
      </c>
      <c r="G186" s="227">
        <f t="shared" ref="G186:N186" si="178">SUM(G187,G190)</f>
        <v>0</v>
      </c>
      <c r="H186" s="68">
        <f t="shared" si="178"/>
        <v>0</v>
      </c>
      <c r="I186" s="122">
        <f t="shared" si="178"/>
        <v>0</v>
      </c>
      <c r="J186" s="134">
        <f t="shared" si="178"/>
        <v>0</v>
      </c>
      <c r="K186" s="68">
        <f t="shared" si="178"/>
        <v>0</v>
      </c>
      <c r="L186" s="170">
        <f t="shared" si="178"/>
        <v>0</v>
      </c>
      <c r="M186" s="227">
        <f t="shared" si="178"/>
        <v>0</v>
      </c>
      <c r="N186" s="68">
        <f t="shared" si="178"/>
        <v>0</v>
      </c>
      <c r="O186" s="122">
        <f>SUM(O187,O190)</f>
        <v>0</v>
      </c>
      <c r="P186" s="307"/>
    </row>
    <row r="187" spans="1:16" ht="24" hidden="1" x14ac:dyDescent="0.25">
      <c r="A187" s="84">
        <v>4200</v>
      </c>
      <c r="B187" s="69" t="s">
        <v>181</v>
      </c>
      <c r="C187" s="188">
        <f t="shared" si="164"/>
        <v>0</v>
      </c>
      <c r="D187" s="127">
        <f>SUM(D188,D189)</f>
        <v>0</v>
      </c>
      <c r="E187" s="36">
        <f t="shared" ref="E187" si="179">SUM(E188,E189)</f>
        <v>0</v>
      </c>
      <c r="F187" s="174">
        <f>SUM(F188,F189)</f>
        <v>0</v>
      </c>
      <c r="G187" s="228">
        <f t="shared" ref="G187:N187" si="180">SUM(G188,G189)</f>
        <v>0</v>
      </c>
      <c r="H187" s="36">
        <f t="shared" si="180"/>
        <v>0</v>
      </c>
      <c r="I187" s="120">
        <f t="shared" si="180"/>
        <v>0</v>
      </c>
      <c r="J187" s="127">
        <f t="shared" si="180"/>
        <v>0</v>
      </c>
      <c r="K187" s="36">
        <f t="shared" si="180"/>
        <v>0</v>
      </c>
      <c r="L187" s="174">
        <f t="shared" si="180"/>
        <v>0</v>
      </c>
      <c r="M187" s="228">
        <f t="shared" si="180"/>
        <v>0</v>
      </c>
      <c r="N187" s="36">
        <f t="shared" si="180"/>
        <v>0</v>
      </c>
      <c r="O187" s="120">
        <f>SUM(O188,O189)</f>
        <v>0</v>
      </c>
      <c r="P187" s="314"/>
    </row>
    <row r="188" spans="1:16" ht="36" hidden="1" x14ac:dyDescent="0.25">
      <c r="A188" s="859">
        <v>4240</v>
      </c>
      <c r="B188" s="38" t="s">
        <v>182</v>
      </c>
      <c r="C188" s="189">
        <f t="shared" si="164"/>
        <v>0</v>
      </c>
      <c r="D188" s="264">
        <v>0</v>
      </c>
      <c r="E188" s="40"/>
      <c r="F188" s="89">
        <f t="shared" ref="F188:F189" si="181">D188+E188</f>
        <v>0</v>
      </c>
      <c r="G188" s="220"/>
      <c r="H188" s="40"/>
      <c r="I188" s="154">
        <f t="shared" ref="I188:I189" si="182">G188+H188</f>
        <v>0</v>
      </c>
      <c r="J188" s="264"/>
      <c r="K188" s="40"/>
      <c r="L188" s="89">
        <f t="shared" ref="L188:L189" si="183">J188+K188</f>
        <v>0</v>
      </c>
      <c r="M188" s="220"/>
      <c r="N188" s="40"/>
      <c r="O188" s="154">
        <f t="shared" ref="O188:O189" si="184">M188+N188</f>
        <v>0</v>
      </c>
      <c r="P188" s="310"/>
    </row>
    <row r="189" spans="1:16" ht="24" hidden="1" x14ac:dyDescent="0.25">
      <c r="A189" s="72">
        <v>4250</v>
      </c>
      <c r="B189" s="41" t="s">
        <v>183</v>
      </c>
      <c r="C189" s="190">
        <f t="shared" si="164"/>
        <v>0</v>
      </c>
      <c r="D189" s="265">
        <v>0</v>
      </c>
      <c r="E189" s="43"/>
      <c r="F189" s="88">
        <f t="shared" si="181"/>
        <v>0</v>
      </c>
      <c r="G189" s="230"/>
      <c r="H189" s="43"/>
      <c r="I189" s="155">
        <f t="shared" si="182"/>
        <v>0</v>
      </c>
      <c r="J189" s="265"/>
      <c r="K189" s="43"/>
      <c r="L189" s="88">
        <f t="shared" si="183"/>
        <v>0</v>
      </c>
      <c r="M189" s="230"/>
      <c r="N189" s="43"/>
      <c r="O189" s="155">
        <f t="shared" si="184"/>
        <v>0</v>
      </c>
      <c r="P189" s="311"/>
    </row>
    <row r="190" spans="1:16" hidden="1" x14ac:dyDescent="0.25">
      <c r="A190" s="34">
        <v>4300</v>
      </c>
      <c r="B190" s="69" t="s">
        <v>184</v>
      </c>
      <c r="C190" s="188">
        <f t="shared" si="164"/>
        <v>0</v>
      </c>
      <c r="D190" s="127">
        <f>SUM(D191)</f>
        <v>0</v>
      </c>
      <c r="E190" s="36">
        <f t="shared" ref="E190" si="185">SUM(E191)</f>
        <v>0</v>
      </c>
      <c r="F190" s="174">
        <f>SUM(F191)</f>
        <v>0</v>
      </c>
      <c r="G190" s="228">
        <f t="shared" ref="G190:N190" si="186">SUM(G191)</f>
        <v>0</v>
      </c>
      <c r="H190" s="36">
        <f t="shared" si="186"/>
        <v>0</v>
      </c>
      <c r="I190" s="120">
        <f t="shared" si="186"/>
        <v>0</v>
      </c>
      <c r="J190" s="127">
        <f t="shared" si="186"/>
        <v>0</v>
      </c>
      <c r="K190" s="36">
        <f t="shared" si="186"/>
        <v>0</v>
      </c>
      <c r="L190" s="174">
        <f t="shared" si="186"/>
        <v>0</v>
      </c>
      <c r="M190" s="228">
        <f t="shared" si="186"/>
        <v>0</v>
      </c>
      <c r="N190" s="36">
        <f t="shared" si="186"/>
        <v>0</v>
      </c>
      <c r="O190" s="120">
        <f>SUM(O191)</f>
        <v>0</v>
      </c>
      <c r="P190" s="314"/>
    </row>
    <row r="191" spans="1:16" ht="24" hidden="1" x14ac:dyDescent="0.25">
      <c r="A191" s="859">
        <v>4310</v>
      </c>
      <c r="B191" s="38" t="s">
        <v>185</v>
      </c>
      <c r="C191" s="189">
        <f t="shared" si="164"/>
        <v>0</v>
      </c>
      <c r="D191" s="128">
        <f>SUM(D192:D192)</f>
        <v>0</v>
      </c>
      <c r="E191" s="75">
        <f t="shared" ref="E191" si="187">SUM(E192:E192)</f>
        <v>0</v>
      </c>
      <c r="F191" s="175">
        <f>SUM(F192:F192)</f>
        <v>0</v>
      </c>
      <c r="G191" s="233">
        <f t="shared" ref="G191:N191" si="188">SUM(G192:G192)</f>
        <v>0</v>
      </c>
      <c r="H191" s="75">
        <f t="shared" si="188"/>
        <v>0</v>
      </c>
      <c r="I191" s="86">
        <f t="shared" si="188"/>
        <v>0</v>
      </c>
      <c r="J191" s="128">
        <f t="shared" si="188"/>
        <v>0</v>
      </c>
      <c r="K191" s="75">
        <f t="shared" si="188"/>
        <v>0</v>
      </c>
      <c r="L191" s="175">
        <f t="shared" si="188"/>
        <v>0</v>
      </c>
      <c r="M191" s="233">
        <f t="shared" si="188"/>
        <v>0</v>
      </c>
      <c r="N191" s="75">
        <f t="shared" si="188"/>
        <v>0</v>
      </c>
      <c r="O191" s="86">
        <f>SUM(O192:O192)</f>
        <v>0</v>
      </c>
      <c r="P191" s="315"/>
    </row>
    <row r="192" spans="1:16" ht="36" hidden="1" x14ac:dyDescent="0.25">
      <c r="A192" s="30">
        <v>4311</v>
      </c>
      <c r="B192" s="41" t="s">
        <v>186</v>
      </c>
      <c r="C192" s="190">
        <f t="shared" si="164"/>
        <v>0</v>
      </c>
      <c r="D192" s="265">
        <v>0</v>
      </c>
      <c r="E192" s="43"/>
      <c r="F192" s="88">
        <f>D192+E192</f>
        <v>0</v>
      </c>
      <c r="G192" s="230"/>
      <c r="H192" s="43"/>
      <c r="I192" s="155">
        <f>G192+H192</f>
        <v>0</v>
      </c>
      <c r="J192" s="265"/>
      <c r="K192" s="43"/>
      <c r="L192" s="88">
        <f>J192+K192</f>
        <v>0</v>
      </c>
      <c r="M192" s="230"/>
      <c r="N192" s="43"/>
      <c r="O192" s="155">
        <f>M192+N192</f>
        <v>0</v>
      </c>
      <c r="P192" s="311"/>
    </row>
    <row r="193" spans="1:17" s="19" customFormat="1" ht="24" x14ac:dyDescent="0.25">
      <c r="A193" s="85"/>
      <c r="B193" s="17" t="s">
        <v>187</v>
      </c>
      <c r="C193" s="199">
        <f t="shared" si="164"/>
        <v>181683</v>
      </c>
      <c r="D193" s="133">
        <f>SUM(D194,D229,D268)</f>
        <v>181683</v>
      </c>
      <c r="E193" s="278">
        <f t="shared" ref="E193" si="189">SUM(E194,E229,E268)</f>
        <v>0</v>
      </c>
      <c r="F193" s="306">
        <f>SUM(F194,F229,F268)</f>
        <v>181683</v>
      </c>
      <c r="G193" s="226">
        <f t="shared" ref="G193:N193" si="190">SUM(G194,G229,G268)</f>
        <v>0</v>
      </c>
      <c r="H193" s="278">
        <f t="shared" si="190"/>
        <v>0</v>
      </c>
      <c r="I193" s="306">
        <f t="shared" si="190"/>
        <v>0</v>
      </c>
      <c r="J193" s="133">
        <f t="shared" si="190"/>
        <v>0</v>
      </c>
      <c r="K193" s="278">
        <f t="shared" si="190"/>
        <v>0</v>
      </c>
      <c r="L193" s="306">
        <f t="shared" si="190"/>
        <v>0</v>
      </c>
      <c r="M193" s="226">
        <f t="shared" si="190"/>
        <v>0</v>
      </c>
      <c r="N193" s="278">
        <f t="shared" si="190"/>
        <v>0</v>
      </c>
      <c r="O193" s="321">
        <f>SUM(O194,O229,O268)</f>
        <v>0</v>
      </c>
      <c r="P193" s="321"/>
      <c r="Q193" s="182"/>
    </row>
    <row r="194" spans="1:17" x14ac:dyDescent="0.25">
      <c r="A194" s="67">
        <v>5000</v>
      </c>
      <c r="B194" s="67" t="s">
        <v>188</v>
      </c>
      <c r="C194" s="200">
        <f t="shared" si="164"/>
        <v>181683</v>
      </c>
      <c r="D194" s="134">
        <f>D195+D203</f>
        <v>181683</v>
      </c>
      <c r="E194" s="122">
        <f t="shared" ref="E194" si="191">E195+E203</f>
        <v>0</v>
      </c>
      <c r="F194" s="307">
        <f>F195+F203</f>
        <v>181683</v>
      </c>
      <c r="G194" s="227">
        <f t="shared" ref="G194:N194" si="192">G195+G203</f>
        <v>0</v>
      </c>
      <c r="H194" s="122">
        <f t="shared" si="192"/>
        <v>0</v>
      </c>
      <c r="I194" s="307">
        <f t="shared" si="192"/>
        <v>0</v>
      </c>
      <c r="J194" s="134">
        <f t="shared" si="192"/>
        <v>0</v>
      </c>
      <c r="K194" s="122">
        <f t="shared" si="192"/>
        <v>0</v>
      </c>
      <c r="L194" s="307">
        <f t="shared" si="192"/>
        <v>0</v>
      </c>
      <c r="M194" s="227">
        <f t="shared" si="192"/>
        <v>0</v>
      </c>
      <c r="N194" s="122">
        <f t="shared" si="192"/>
        <v>0</v>
      </c>
      <c r="O194" s="307">
        <f>O195+O203</f>
        <v>0</v>
      </c>
      <c r="P194" s="307"/>
      <c r="Q194" s="331"/>
    </row>
    <row r="195" spans="1:17" x14ac:dyDescent="0.25">
      <c r="A195" s="34">
        <v>5100</v>
      </c>
      <c r="B195" s="69" t="s">
        <v>189</v>
      </c>
      <c r="C195" s="188">
        <f t="shared" si="164"/>
        <v>12005</v>
      </c>
      <c r="D195" s="127">
        <f>D196+D197+D200+D201+D202</f>
        <v>12005</v>
      </c>
      <c r="E195" s="120">
        <f t="shared" ref="E195" si="193">E196+E197+E200+E201+E202</f>
        <v>0</v>
      </c>
      <c r="F195" s="314">
        <f>F196+F197+F200+F201+F202</f>
        <v>12005</v>
      </c>
      <c r="G195" s="228">
        <f t="shared" ref="G195:N195" si="194">G196+G197+G200+G201+G202</f>
        <v>0</v>
      </c>
      <c r="H195" s="120">
        <f t="shared" si="194"/>
        <v>0</v>
      </c>
      <c r="I195" s="314">
        <f t="shared" si="194"/>
        <v>0</v>
      </c>
      <c r="J195" s="127">
        <f t="shared" si="194"/>
        <v>0</v>
      </c>
      <c r="K195" s="120">
        <f t="shared" si="194"/>
        <v>0</v>
      </c>
      <c r="L195" s="314">
        <f t="shared" si="194"/>
        <v>0</v>
      </c>
      <c r="M195" s="228">
        <f t="shared" si="194"/>
        <v>0</v>
      </c>
      <c r="N195" s="120">
        <f t="shared" si="194"/>
        <v>0</v>
      </c>
      <c r="O195" s="314">
        <f>O196+O197+O200+O201+O202</f>
        <v>0</v>
      </c>
      <c r="P195" s="314"/>
      <c r="Q195" s="331"/>
    </row>
    <row r="196" spans="1:17" x14ac:dyDescent="0.25">
      <c r="A196" s="859">
        <v>5110</v>
      </c>
      <c r="B196" s="38" t="s">
        <v>190</v>
      </c>
      <c r="C196" s="189">
        <f t="shared" si="164"/>
        <v>12005</v>
      </c>
      <c r="D196" s="264">
        <v>12005</v>
      </c>
      <c r="E196" s="154"/>
      <c r="F196" s="310">
        <f>D196+E196</f>
        <v>12005</v>
      </c>
      <c r="G196" s="220"/>
      <c r="H196" s="154"/>
      <c r="I196" s="310">
        <f>G196+H196</f>
        <v>0</v>
      </c>
      <c r="J196" s="264"/>
      <c r="K196" s="154"/>
      <c r="L196" s="310">
        <f>J196+K196</f>
        <v>0</v>
      </c>
      <c r="M196" s="220"/>
      <c r="N196" s="154"/>
      <c r="O196" s="310">
        <f>M196+N196</f>
        <v>0</v>
      </c>
      <c r="P196" s="310"/>
      <c r="Q196" s="331"/>
    </row>
    <row r="197" spans="1:17" ht="24" hidden="1" x14ac:dyDescent="0.25">
      <c r="A197" s="72">
        <v>5120</v>
      </c>
      <c r="B197" s="41" t="s">
        <v>191</v>
      </c>
      <c r="C197" s="190">
        <f t="shared" si="164"/>
        <v>0</v>
      </c>
      <c r="D197" s="129">
        <f>D198+D199</f>
        <v>0</v>
      </c>
      <c r="E197" s="73">
        <f t="shared" ref="E197" si="195">E198+E199</f>
        <v>0</v>
      </c>
      <c r="F197" s="93">
        <f>F198+F199</f>
        <v>0</v>
      </c>
      <c r="G197" s="231">
        <f t="shared" ref="G197:O197" si="196">G198+G199</f>
        <v>0</v>
      </c>
      <c r="H197" s="73">
        <f t="shared" si="196"/>
        <v>0</v>
      </c>
      <c r="I197" s="87">
        <f t="shared" si="196"/>
        <v>0</v>
      </c>
      <c r="J197" s="129">
        <f t="shared" si="196"/>
        <v>0</v>
      </c>
      <c r="K197" s="73">
        <f t="shared" si="196"/>
        <v>0</v>
      </c>
      <c r="L197" s="93">
        <f t="shared" si="196"/>
        <v>0</v>
      </c>
      <c r="M197" s="231">
        <f t="shared" si="196"/>
        <v>0</v>
      </c>
      <c r="N197" s="73">
        <f t="shared" si="196"/>
        <v>0</v>
      </c>
      <c r="O197" s="87">
        <f t="shared" si="196"/>
        <v>0</v>
      </c>
      <c r="P197" s="312"/>
    </row>
    <row r="198" spans="1:17" hidden="1" x14ac:dyDescent="0.25">
      <c r="A198" s="30">
        <v>5121</v>
      </c>
      <c r="B198" s="41" t="s">
        <v>192</v>
      </c>
      <c r="C198" s="190">
        <f t="shared" si="164"/>
        <v>0</v>
      </c>
      <c r="D198" s="265">
        <v>0</v>
      </c>
      <c r="E198" s="43"/>
      <c r="F198" s="88">
        <f t="shared" ref="F198:F202" si="197">D198+E198</f>
        <v>0</v>
      </c>
      <c r="G198" s="230"/>
      <c r="H198" s="43"/>
      <c r="I198" s="155">
        <f t="shared" ref="I198:I202" si="198">G198+H198</f>
        <v>0</v>
      </c>
      <c r="J198" s="265"/>
      <c r="K198" s="43"/>
      <c r="L198" s="88">
        <f t="shared" ref="L198:L202" si="199">J198+K198</f>
        <v>0</v>
      </c>
      <c r="M198" s="230"/>
      <c r="N198" s="43"/>
      <c r="O198" s="155">
        <f t="shared" ref="O198:O202" si="200">M198+N198</f>
        <v>0</v>
      </c>
      <c r="P198" s="311"/>
    </row>
    <row r="199" spans="1:17" ht="24" hidden="1" x14ac:dyDescent="0.25">
      <c r="A199" s="30">
        <v>5129</v>
      </c>
      <c r="B199" s="41" t="s">
        <v>193</v>
      </c>
      <c r="C199" s="190">
        <f t="shared" si="164"/>
        <v>0</v>
      </c>
      <c r="D199" s="265">
        <v>0</v>
      </c>
      <c r="E199" s="43"/>
      <c r="F199" s="88">
        <f t="shared" si="197"/>
        <v>0</v>
      </c>
      <c r="G199" s="230"/>
      <c r="H199" s="43"/>
      <c r="I199" s="155">
        <f t="shared" si="198"/>
        <v>0</v>
      </c>
      <c r="J199" s="265"/>
      <c r="K199" s="43"/>
      <c r="L199" s="88">
        <f t="shared" si="199"/>
        <v>0</v>
      </c>
      <c r="M199" s="230"/>
      <c r="N199" s="43"/>
      <c r="O199" s="155">
        <f t="shared" si="200"/>
        <v>0</v>
      </c>
      <c r="P199" s="311"/>
    </row>
    <row r="200" spans="1:17" hidden="1" x14ac:dyDescent="0.25">
      <c r="A200" s="72">
        <v>5130</v>
      </c>
      <c r="B200" s="41" t="s">
        <v>194</v>
      </c>
      <c r="C200" s="190">
        <f t="shared" si="164"/>
        <v>0</v>
      </c>
      <c r="D200" s="265">
        <v>0</v>
      </c>
      <c r="E200" s="43"/>
      <c r="F200" s="88">
        <f t="shared" si="197"/>
        <v>0</v>
      </c>
      <c r="G200" s="230"/>
      <c r="H200" s="43"/>
      <c r="I200" s="155">
        <f t="shared" si="198"/>
        <v>0</v>
      </c>
      <c r="J200" s="265"/>
      <c r="K200" s="43"/>
      <c r="L200" s="88">
        <f t="shared" si="199"/>
        <v>0</v>
      </c>
      <c r="M200" s="230"/>
      <c r="N200" s="43"/>
      <c r="O200" s="155">
        <f t="shared" si="200"/>
        <v>0</v>
      </c>
      <c r="P200" s="311"/>
    </row>
    <row r="201" spans="1:17" hidden="1" x14ac:dyDescent="0.25">
      <c r="A201" s="72">
        <v>5140</v>
      </c>
      <c r="B201" s="41" t="s">
        <v>195</v>
      </c>
      <c r="C201" s="190">
        <f t="shared" si="164"/>
        <v>0</v>
      </c>
      <c r="D201" s="265">
        <v>0</v>
      </c>
      <c r="E201" s="43"/>
      <c r="F201" s="88">
        <f t="shared" si="197"/>
        <v>0</v>
      </c>
      <c r="G201" s="230"/>
      <c r="H201" s="43"/>
      <c r="I201" s="155">
        <f t="shared" si="198"/>
        <v>0</v>
      </c>
      <c r="J201" s="265"/>
      <c r="K201" s="43"/>
      <c r="L201" s="88">
        <f t="shared" si="199"/>
        <v>0</v>
      </c>
      <c r="M201" s="230"/>
      <c r="N201" s="43"/>
      <c r="O201" s="155">
        <f t="shared" si="200"/>
        <v>0</v>
      </c>
      <c r="P201" s="311"/>
    </row>
    <row r="202" spans="1:17" ht="24" hidden="1" x14ac:dyDescent="0.25">
      <c r="A202" s="72">
        <v>5170</v>
      </c>
      <c r="B202" s="41" t="s">
        <v>196</v>
      </c>
      <c r="C202" s="190">
        <f t="shared" si="164"/>
        <v>0</v>
      </c>
      <c r="D202" s="265">
        <v>0</v>
      </c>
      <c r="E202" s="43"/>
      <c r="F202" s="88">
        <f t="shared" si="197"/>
        <v>0</v>
      </c>
      <c r="G202" s="230"/>
      <c r="H202" s="43"/>
      <c r="I202" s="155">
        <f t="shared" si="198"/>
        <v>0</v>
      </c>
      <c r="J202" s="265"/>
      <c r="K202" s="43"/>
      <c r="L202" s="88">
        <f t="shared" si="199"/>
        <v>0</v>
      </c>
      <c r="M202" s="230"/>
      <c r="N202" s="43"/>
      <c r="O202" s="155">
        <f t="shared" si="200"/>
        <v>0</v>
      </c>
      <c r="P202" s="311"/>
    </row>
    <row r="203" spans="1:17" x14ac:dyDescent="0.25">
      <c r="A203" s="34">
        <v>5200</v>
      </c>
      <c r="B203" s="69" t="s">
        <v>197</v>
      </c>
      <c r="C203" s="188">
        <f t="shared" si="164"/>
        <v>169678</v>
      </c>
      <c r="D203" s="127">
        <f>D204+D214+D215+D224+D225+D226+D228</f>
        <v>169678</v>
      </c>
      <c r="E203" s="120">
        <f t="shared" ref="E203" si="201">E204+E214+E215+E224+E225+E226+E228</f>
        <v>0</v>
      </c>
      <c r="F203" s="314">
        <f>F204+F214+F215+F224+F225+F226+F228</f>
        <v>169678</v>
      </c>
      <c r="G203" s="228">
        <f t="shared" ref="G203:O203" si="202">G204+G214+G215+G224+G225+G226+G228</f>
        <v>0</v>
      </c>
      <c r="H203" s="120">
        <f t="shared" si="202"/>
        <v>0</v>
      </c>
      <c r="I203" s="314">
        <f t="shared" si="202"/>
        <v>0</v>
      </c>
      <c r="J203" s="127">
        <f t="shared" si="202"/>
        <v>0</v>
      </c>
      <c r="K203" s="120">
        <f t="shared" si="202"/>
        <v>0</v>
      </c>
      <c r="L203" s="314">
        <f t="shared" si="202"/>
        <v>0</v>
      </c>
      <c r="M203" s="228">
        <f t="shared" si="202"/>
        <v>0</v>
      </c>
      <c r="N203" s="120">
        <f t="shared" si="202"/>
        <v>0</v>
      </c>
      <c r="O203" s="314">
        <f t="shared" si="202"/>
        <v>0</v>
      </c>
      <c r="P203" s="314"/>
      <c r="Q203" s="331"/>
    </row>
    <row r="204" spans="1:17" hidden="1" x14ac:dyDescent="0.25">
      <c r="A204" s="70">
        <v>5210</v>
      </c>
      <c r="B204" s="55" t="s">
        <v>198</v>
      </c>
      <c r="C204" s="195">
        <f t="shared" si="164"/>
        <v>0</v>
      </c>
      <c r="D204" s="82">
        <f>SUM(D205:D213)</f>
        <v>0</v>
      </c>
      <c r="E204" s="71">
        <f>SUM(E205:E213)</f>
        <v>0</v>
      </c>
      <c r="F204" s="172">
        <f t="shared" ref="F204:N204" si="203">SUM(F205:F213)</f>
        <v>0</v>
      </c>
      <c r="G204" s="229">
        <f t="shared" si="203"/>
        <v>0</v>
      </c>
      <c r="H204" s="71">
        <f t="shared" si="203"/>
        <v>0</v>
      </c>
      <c r="I204" s="153">
        <f t="shared" si="203"/>
        <v>0</v>
      </c>
      <c r="J204" s="82">
        <f t="shared" si="203"/>
        <v>0</v>
      </c>
      <c r="K204" s="71">
        <f t="shared" si="203"/>
        <v>0</v>
      </c>
      <c r="L204" s="172">
        <f t="shared" si="203"/>
        <v>0</v>
      </c>
      <c r="M204" s="229">
        <f t="shared" si="203"/>
        <v>0</v>
      </c>
      <c r="N204" s="71">
        <f t="shared" si="203"/>
        <v>0</v>
      </c>
      <c r="O204" s="153">
        <f>SUM(O205:O213)</f>
        <v>0</v>
      </c>
      <c r="P204" s="309"/>
    </row>
    <row r="205" spans="1:17" hidden="1" x14ac:dyDescent="0.25">
      <c r="A205" s="27">
        <v>5211</v>
      </c>
      <c r="B205" s="38" t="s">
        <v>199</v>
      </c>
      <c r="C205" s="189">
        <f t="shared" si="164"/>
        <v>0</v>
      </c>
      <c r="D205" s="264">
        <v>0</v>
      </c>
      <c r="E205" s="40"/>
      <c r="F205" s="89">
        <f t="shared" ref="F205:F214" si="204">D205+E205</f>
        <v>0</v>
      </c>
      <c r="G205" s="220"/>
      <c r="H205" s="40"/>
      <c r="I205" s="154">
        <f t="shared" ref="I205:I214" si="205">G205+H205</f>
        <v>0</v>
      </c>
      <c r="J205" s="264"/>
      <c r="K205" s="40"/>
      <c r="L205" s="89">
        <f t="shared" ref="L205:L214" si="206">J205+K205</f>
        <v>0</v>
      </c>
      <c r="M205" s="220"/>
      <c r="N205" s="40"/>
      <c r="O205" s="154">
        <f t="shared" ref="O205:O214" si="207">M205+N205</f>
        <v>0</v>
      </c>
      <c r="P205" s="310"/>
    </row>
    <row r="206" spans="1:17" hidden="1" x14ac:dyDescent="0.25">
      <c r="A206" s="30">
        <v>5212</v>
      </c>
      <c r="B206" s="41" t="s">
        <v>200</v>
      </c>
      <c r="C206" s="190">
        <f t="shared" si="164"/>
        <v>0</v>
      </c>
      <c r="D206" s="265">
        <v>0</v>
      </c>
      <c r="E206" s="43"/>
      <c r="F206" s="88">
        <f t="shared" si="204"/>
        <v>0</v>
      </c>
      <c r="G206" s="230"/>
      <c r="H206" s="43"/>
      <c r="I206" s="155">
        <f t="shared" si="205"/>
        <v>0</v>
      </c>
      <c r="J206" s="265"/>
      <c r="K206" s="43"/>
      <c r="L206" s="88">
        <f t="shared" si="206"/>
        <v>0</v>
      </c>
      <c r="M206" s="230"/>
      <c r="N206" s="43"/>
      <c r="O206" s="155">
        <f t="shared" si="207"/>
        <v>0</v>
      </c>
      <c r="P206" s="311"/>
    </row>
    <row r="207" spans="1:17" hidden="1" x14ac:dyDescent="0.25">
      <c r="A207" s="30">
        <v>5213</v>
      </c>
      <c r="B207" s="41" t="s">
        <v>201</v>
      </c>
      <c r="C207" s="190">
        <f t="shared" si="164"/>
        <v>0</v>
      </c>
      <c r="D207" s="265">
        <v>0</v>
      </c>
      <c r="E207" s="43"/>
      <c r="F207" s="88">
        <f t="shared" si="204"/>
        <v>0</v>
      </c>
      <c r="G207" s="230"/>
      <c r="H207" s="43"/>
      <c r="I207" s="155">
        <f t="shared" si="205"/>
        <v>0</v>
      </c>
      <c r="J207" s="265"/>
      <c r="K207" s="43"/>
      <c r="L207" s="88">
        <f t="shared" si="206"/>
        <v>0</v>
      </c>
      <c r="M207" s="230"/>
      <c r="N207" s="43"/>
      <c r="O207" s="155">
        <f t="shared" si="207"/>
        <v>0</v>
      </c>
      <c r="P207" s="311"/>
    </row>
    <row r="208" spans="1:17" hidden="1" x14ac:dyDescent="0.25">
      <c r="A208" s="30">
        <v>5214</v>
      </c>
      <c r="B208" s="41" t="s">
        <v>202</v>
      </c>
      <c r="C208" s="190">
        <f t="shared" si="164"/>
        <v>0</v>
      </c>
      <c r="D208" s="265">
        <v>0</v>
      </c>
      <c r="E208" s="43"/>
      <c r="F208" s="88">
        <f t="shared" si="204"/>
        <v>0</v>
      </c>
      <c r="G208" s="230"/>
      <c r="H208" s="43"/>
      <c r="I208" s="155">
        <f t="shared" si="205"/>
        <v>0</v>
      </c>
      <c r="J208" s="265"/>
      <c r="K208" s="43"/>
      <c r="L208" s="88">
        <f t="shared" si="206"/>
        <v>0</v>
      </c>
      <c r="M208" s="230"/>
      <c r="N208" s="43"/>
      <c r="O208" s="155">
        <f t="shared" si="207"/>
        <v>0</v>
      </c>
      <c r="P208" s="311"/>
    </row>
    <row r="209" spans="1:17" hidden="1" x14ac:dyDescent="0.25">
      <c r="A209" s="30">
        <v>5215</v>
      </c>
      <c r="B209" s="41" t="s">
        <v>203</v>
      </c>
      <c r="C209" s="190">
        <f t="shared" si="164"/>
        <v>0</v>
      </c>
      <c r="D209" s="265">
        <v>0</v>
      </c>
      <c r="E209" s="43"/>
      <c r="F209" s="88">
        <f t="shared" si="204"/>
        <v>0</v>
      </c>
      <c r="G209" s="230"/>
      <c r="H209" s="43"/>
      <c r="I209" s="155">
        <f t="shared" si="205"/>
        <v>0</v>
      </c>
      <c r="J209" s="265"/>
      <c r="K209" s="43"/>
      <c r="L209" s="88">
        <f t="shared" si="206"/>
        <v>0</v>
      </c>
      <c r="M209" s="230"/>
      <c r="N209" s="43"/>
      <c r="O209" s="155">
        <f t="shared" si="207"/>
        <v>0</v>
      </c>
      <c r="P209" s="311"/>
    </row>
    <row r="210" spans="1:17" ht="24" hidden="1" x14ac:dyDescent="0.25">
      <c r="A210" s="30">
        <v>5216</v>
      </c>
      <c r="B210" s="41" t="s">
        <v>204</v>
      </c>
      <c r="C210" s="190">
        <f t="shared" si="164"/>
        <v>0</v>
      </c>
      <c r="D210" s="265">
        <v>0</v>
      </c>
      <c r="E210" s="43"/>
      <c r="F210" s="88">
        <f t="shared" si="204"/>
        <v>0</v>
      </c>
      <c r="G210" s="230"/>
      <c r="H210" s="43"/>
      <c r="I210" s="155">
        <f t="shared" si="205"/>
        <v>0</v>
      </c>
      <c r="J210" s="265"/>
      <c r="K210" s="43"/>
      <c r="L210" s="88">
        <f t="shared" si="206"/>
        <v>0</v>
      </c>
      <c r="M210" s="230"/>
      <c r="N210" s="43"/>
      <c r="O210" s="155">
        <f t="shared" si="207"/>
        <v>0</v>
      </c>
      <c r="P210" s="311"/>
    </row>
    <row r="211" spans="1:17" hidden="1" x14ac:dyDescent="0.25">
      <c r="A211" s="30">
        <v>5217</v>
      </c>
      <c r="B211" s="41" t="s">
        <v>205</v>
      </c>
      <c r="C211" s="190">
        <f t="shared" si="164"/>
        <v>0</v>
      </c>
      <c r="D211" s="265">
        <v>0</v>
      </c>
      <c r="E211" s="43"/>
      <c r="F211" s="88">
        <f t="shared" si="204"/>
        <v>0</v>
      </c>
      <c r="G211" s="230"/>
      <c r="H211" s="43"/>
      <c r="I211" s="155">
        <f t="shared" si="205"/>
        <v>0</v>
      </c>
      <c r="J211" s="265"/>
      <c r="K211" s="43"/>
      <c r="L211" s="88">
        <f t="shared" si="206"/>
        <v>0</v>
      </c>
      <c r="M211" s="230"/>
      <c r="N211" s="43"/>
      <c r="O211" s="155">
        <f t="shared" si="207"/>
        <v>0</v>
      </c>
      <c r="P211" s="311"/>
    </row>
    <row r="212" spans="1:17" hidden="1" x14ac:dyDescent="0.25">
      <c r="A212" s="30">
        <v>5218</v>
      </c>
      <c r="B212" s="41" t="s">
        <v>206</v>
      </c>
      <c r="C212" s="190">
        <f t="shared" si="164"/>
        <v>0</v>
      </c>
      <c r="D212" s="265">
        <v>0</v>
      </c>
      <c r="E212" s="43"/>
      <c r="F212" s="88">
        <f t="shared" si="204"/>
        <v>0</v>
      </c>
      <c r="G212" s="230"/>
      <c r="H212" s="43"/>
      <c r="I212" s="155">
        <f t="shared" si="205"/>
        <v>0</v>
      </c>
      <c r="J212" s="265"/>
      <c r="K212" s="43"/>
      <c r="L212" s="88">
        <f t="shared" si="206"/>
        <v>0</v>
      </c>
      <c r="M212" s="230"/>
      <c r="N212" s="43"/>
      <c r="O212" s="155">
        <f t="shared" si="207"/>
        <v>0</v>
      </c>
      <c r="P212" s="311"/>
    </row>
    <row r="213" spans="1:17" hidden="1" x14ac:dyDescent="0.25">
      <c r="A213" s="30">
        <v>5219</v>
      </c>
      <c r="B213" s="41" t="s">
        <v>207</v>
      </c>
      <c r="C213" s="190">
        <f t="shared" si="164"/>
        <v>0</v>
      </c>
      <c r="D213" s="265">
        <v>0</v>
      </c>
      <c r="E213" s="43"/>
      <c r="F213" s="88">
        <f t="shared" si="204"/>
        <v>0</v>
      </c>
      <c r="G213" s="230"/>
      <c r="H213" s="43"/>
      <c r="I213" s="155">
        <f t="shared" si="205"/>
        <v>0</v>
      </c>
      <c r="J213" s="265"/>
      <c r="K213" s="43"/>
      <c r="L213" s="88">
        <f t="shared" si="206"/>
        <v>0</v>
      </c>
      <c r="M213" s="230"/>
      <c r="N213" s="43"/>
      <c r="O213" s="155">
        <f t="shared" si="207"/>
        <v>0</v>
      </c>
      <c r="P213" s="311"/>
    </row>
    <row r="214" spans="1:17" ht="13.5" hidden="1" customHeight="1" x14ac:dyDescent="0.25">
      <c r="A214" s="72">
        <v>5220</v>
      </c>
      <c r="B214" s="41" t="s">
        <v>208</v>
      </c>
      <c r="C214" s="190">
        <f t="shared" si="164"/>
        <v>0</v>
      </c>
      <c r="D214" s="265">
        <v>0</v>
      </c>
      <c r="E214" s="43"/>
      <c r="F214" s="88">
        <f t="shared" si="204"/>
        <v>0</v>
      </c>
      <c r="G214" s="230"/>
      <c r="H214" s="43"/>
      <c r="I214" s="155">
        <f t="shared" si="205"/>
        <v>0</v>
      </c>
      <c r="J214" s="265"/>
      <c r="K214" s="43"/>
      <c r="L214" s="88">
        <f t="shared" si="206"/>
        <v>0</v>
      </c>
      <c r="M214" s="230"/>
      <c r="N214" s="43"/>
      <c r="O214" s="155">
        <f t="shared" si="207"/>
        <v>0</v>
      </c>
      <c r="P214" s="311"/>
    </row>
    <row r="215" spans="1:17" hidden="1" x14ac:dyDescent="0.25">
      <c r="A215" s="72">
        <v>5230</v>
      </c>
      <c r="B215" s="41" t="s">
        <v>209</v>
      </c>
      <c r="C215" s="190">
        <f t="shared" si="164"/>
        <v>0</v>
      </c>
      <c r="D215" s="129">
        <f>SUM(D216:D223)</f>
        <v>0</v>
      </c>
      <c r="E215" s="73">
        <f t="shared" ref="E215" si="208">SUM(E216:E223)</f>
        <v>0</v>
      </c>
      <c r="F215" s="93">
        <f>SUM(F216:F223)</f>
        <v>0</v>
      </c>
      <c r="G215" s="231">
        <f t="shared" ref="G215:N215" si="209">SUM(G216:G223)</f>
        <v>0</v>
      </c>
      <c r="H215" s="73">
        <f t="shared" si="209"/>
        <v>0</v>
      </c>
      <c r="I215" s="87">
        <f t="shared" si="209"/>
        <v>0</v>
      </c>
      <c r="J215" s="129">
        <f t="shared" si="209"/>
        <v>0</v>
      </c>
      <c r="K215" s="73">
        <f t="shared" si="209"/>
        <v>0</v>
      </c>
      <c r="L215" s="93">
        <f t="shared" si="209"/>
        <v>0</v>
      </c>
      <c r="M215" s="231">
        <f t="shared" si="209"/>
        <v>0</v>
      </c>
      <c r="N215" s="73">
        <f t="shared" si="209"/>
        <v>0</v>
      </c>
      <c r="O215" s="87">
        <f>SUM(O216:O223)</f>
        <v>0</v>
      </c>
      <c r="P215" s="312"/>
    </row>
    <row r="216" spans="1:17" hidden="1" x14ac:dyDescent="0.25">
      <c r="A216" s="30">
        <v>5231</v>
      </c>
      <c r="B216" s="41" t="s">
        <v>210</v>
      </c>
      <c r="C216" s="190">
        <f t="shared" si="164"/>
        <v>0</v>
      </c>
      <c r="D216" s="265">
        <v>0</v>
      </c>
      <c r="E216" s="43"/>
      <c r="F216" s="88">
        <f t="shared" ref="F216:F225" si="210">D216+E216</f>
        <v>0</v>
      </c>
      <c r="G216" s="230"/>
      <c r="H216" s="43"/>
      <c r="I216" s="155">
        <f t="shared" ref="I216:I225" si="211">G216+H216</f>
        <v>0</v>
      </c>
      <c r="J216" s="265"/>
      <c r="K216" s="43"/>
      <c r="L216" s="88">
        <f t="shared" ref="L216:L225" si="212">J216+K216</f>
        <v>0</v>
      </c>
      <c r="M216" s="230"/>
      <c r="N216" s="43"/>
      <c r="O216" s="155">
        <f t="shared" ref="O216:O225" si="213">M216+N216</f>
        <v>0</v>
      </c>
      <c r="P216" s="311"/>
    </row>
    <row r="217" spans="1:17" hidden="1" x14ac:dyDescent="0.25">
      <c r="A217" s="30">
        <v>5232</v>
      </c>
      <c r="B217" s="41" t="s">
        <v>211</v>
      </c>
      <c r="C217" s="190">
        <f t="shared" si="164"/>
        <v>0</v>
      </c>
      <c r="D217" s="265">
        <v>0</v>
      </c>
      <c r="E217" s="43"/>
      <c r="F217" s="88">
        <f t="shared" si="210"/>
        <v>0</v>
      </c>
      <c r="G217" s="230"/>
      <c r="H217" s="43"/>
      <c r="I217" s="155">
        <f t="shared" si="211"/>
        <v>0</v>
      </c>
      <c r="J217" s="265"/>
      <c r="K217" s="43"/>
      <c r="L217" s="88">
        <f t="shared" si="212"/>
        <v>0</v>
      </c>
      <c r="M217" s="230"/>
      <c r="N217" s="43"/>
      <c r="O217" s="155">
        <f t="shared" si="213"/>
        <v>0</v>
      </c>
      <c r="P217" s="311"/>
    </row>
    <row r="218" spans="1:17" hidden="1" x14ac:dyDescent="0.25">
      <c r="A218" s="30">
        <v>5233</v>
      </c>
      <c r="B218" s="41" t="s">
        <v>212</v>
      </c>
      <c r="C218" s="190">
        <f t="shared" si="164"/>
        <v>0</v>
      </c>
      <c r="D218" s="265">
        <v>0</v>
      </c>
      <c r="E218" s="43"/>
      <c r="F218" s="88">
        <f t="shared" si="210"/>
        <v>0</v>
      </c>
      <c r="G218" s="230"/>
      <c r="H218" s="43"/>
      <c r="I218" s="155">
        <f t="shared" si="211"/>
        <v>0</v>
      </c>
      <c r="J218" s="265"/>
      <c r="K218" s="43"/>
      <c r="L218" s="88">
        <f t="shared" si="212"/>
        <v>0</v>
      </c>
      <c r="M218" s="230"/>
      <c r="N218" s="43"/>
      <c r="O218" s="155">
        <f t="shared" si="213"/>
        <v>0</v>
      </c>
      <c r="P218" s="311"/>
    </row>
    <row r="219" spans="1:17" ht="24" hidden="1" x14ac:dyDescent="0.25">
      <c r="A219" s="30">
        <v>5234</v>
      </c>
      <c r="B219" s="41" t="s">
        <v>213</v>
      </c>
      <c r="C219" s="190">
        <f t="shared" si="164"/>
        <v>0</v>
      </c>
      <c r="D219" s="265">
        <v>0</v>
      </c>
      <c r="E219" s="43"/>
      <c r="F219" s="88">
        <f t="shared" si="210"/>
        <v>0</v>
      </c>
      <c r="G219" s="230"/>
      <c r="H219" s="43"/>
      <c r="I219" s="155">
        <f t="shared" si="211"/>
        <v>0</v>
      </c>
      <c r="J219" s="265"/>
      <c r="K219" s="43"/>
      <c r="L219" s="88">
        <f t="shared" si="212"/>
        <v>0</v>
      </c>
      <c r="M219" s="230"/>
      <c r="N219" s="43"/>
      <c r="O219" s="155">
        <f t="shared" si="213"/>
        <v>0</v>
      </c>
      <c r="P219" s="311"/>
    </row>
    <row r="220" spans="1:17" ht="14.25" hidden="1" customHeight="1" x14ac:dyDescent="0.25">
      <c r="A220" s="30">
        <v>5236</v>
      </c>
      <c r="B220" s="41" t="s">
        <v>214</v>
      </c>
      <c r="C220" s="190">
        <f t="shared" si="164"/>
        <v>0</v>
      </c>
      <c r="D220" s="265">
        <v>0</v>
      </c>
      <c r="E220" s="43"/>
      <c r="F220" s="88">
        <f t="shared" si="210"/>
        <v>0</v>
      </c>
      <c r="G220" s="230"/>
      <c r="H220" s="43"/>
      <c r="I220" s="155">
        <f t="shared" si="211"/>
        <v>0</v>
      </c>
      <c r="J220" s="265"/>
      <c r="K220" s="43"/>
      <c r="L220" s="88">
        <f t="shared" si="212"/>
        <v>0</v>
      </c>
      <c r="M220" s="230"/>
      <c r="N220" s="43"/>
      <c r="O220" s="155">
        <f t="shared" si="213"/>
        <v>0</v>
      </c>
      <c r="P220" s="311"/>
    </row>
    <row r="221" spans="1:17" ht="14.25" hidden="1" customHeight="1" x14ac:dyDescent="0.25">
      <c r="A221" s="30">
        <v>5237</v>
      </c>
      <c r="B221" s="41" t="s">
        <v>215</v>
      </c>
      <c r="C221" s="190">
        <f t="shared" si="164"/>
        <v>0</v>
      </c>
      <c r="D221" s="265">
        <v>0</v>
      </c>
      <c r="E221" s="43"/>
      <c r="F221" s="88">
        <f t="shared" si="210"/>
        <v>0</v>
      </c>
      <c r="G221" s="230"/>
      <c r="H221" s="43"/>
      <c r="I221" s="155">
        <f t="shared" si="211"/>
        <v>0</v>
      </c>
      <c r="J221" s="265"/>
      <c r="K221" s="43"/>
      <c r="L221" s="88">
        <f t="shared" si="212"/>
        <v>0</v>
      </c>
      <c r="M221" s="230"/>
      <c r="N221" s="43"/>
      <c r="O221" s="155">
        <f t="shared" si="213"/>
        <v>0</v>
      </c>
      <c r="P221" s="311"/>
    </row>
    <row r="222" spans="1:17" ht="24" hidden="1" x14ac:dyDescent="0.25">
      <c r="A222" s="30">
        <v>5238</v>
      </c>
      <c r="B222" s="41" t="s">
        <v>216</v>
      </c>
      <c r="C222" s="190">
        <f t="shared" si="164"/>
        <v>0</v>
      </c>
      <c r="D222" s="265">
        <v>0</v>
      </c>
      <c r="E222" s="43"/>
      <c r="F222" s="88">
        <f t="shared" si="210"/>
        <v>0</v>
      </c>
      <c r="G222" s="230"/>
      <c r="H222" s="43"/>
      <c r="I222" s="155">
        <f t="shared" si="211"/>
        <v>0</v>
      </c>
      <c r="J222" s="265"/>
      <c r="K222" s="43"/>
      <c r="L222" s="88">
        <f t="shared" si="212"/>
        <v>0</v>
      </c>
      <c r="M222" s="230"/>
      <c r="N222" s="43"/>
      <c r="O222" s="155">
        <f t="shared" si="213"/>
        <v>0</v>
      </c>
      <c r="P222" s="311"/>
    </row>
    <row r="223" spans="1:17" ht="24" hidden="1" x14ac:dyDescent="0.25">
      <c r="A223" s="30">
        <v>5239</v>
      </c>
      <c r="B223" s="41" t="s">
        <v>217</v>
      </c>
      <c r="C223" s="190">
        <f t="shared" si="164"/>
        <v>0</v>
      </c>
      <c r="D223" s="265">
        <v>0</v>
      </c>
      <c r="E223" s="43"/>
      <c r="F223" s="88">
        <f t="shared" si="210"/>
        <v>0</v>
      </c>
      <c r="G223" s="230"/>
      <c r="H223" s="43"/>
      <c r="I223" s="155">
        <f t="shared" si="211"/>
        <v>0</v>
      </c>
      <c r="J223" s="265"/>
      <c r="K223" s="43"/>
      <c r="L223" s="88">
        <f t="shared" si="212"/>
        <v>0</v>
      </c>
      <c r="M223" s="230"/>
      <c r="N223" s="43"/>
      <c r="O223" s="155">
        <f t="shared" si="213"/>
        <v>0</v>
      </c>
      <c r="P223" s="311"/>
    </row>
    <row r="224" spans="1:17" ht="24" x14ac:dyDescent="0.25">
      <c r="A224" s="72">
        <v>5240</v>
      </c>
      <c r="B224" s="41" t="s">
        <v>218</v>
      </c>
      <c r="C224" s="190">
        <f t="shared" si="164"/>
        <v>79678</v>
      </c>
      <c r="D224" s="265">
        <v>79678</v>
      </c>
      <c r="E224" s="155"/>
      <c r="F224" s="311">
        <f t="shared" si="210"/>
        <v>79678</v>
      </c>
      <c r="G224" s="230"/>
      <c r="H224" s="155"/>
      <c r="I224" s="311">
        <f t="shared" si="211"/>
        <v>0</v>
      </c>
      <c r="J224" s="265"/>
      <c r="K224" s="155"/>
      <c r="L224" s="311">
        <f t="shared" si="212"/>
        <v>0</v>
      </c>
      <c r="M224" s="230"/>
      <c r="N224" s="155"/>
      <c r="O224" s="311">
        <f t="shared" si="213"/>
        <v>0</v>
      </c>
      <c r="P224" s="311"/>
      <c r="Q224" s="331"/>
    </row>
    <row r="225" spans="1:17" x14ac:dyDescent="0.25">
      <c r="A225" s="72">
        <v>5250</v>
      </c>
      <c r="B225" s="41" t="s">
        <v>219</v>
      </c>
      <c r="C225" s="190">
        <f t="shared" si="164"/>
        <v>90000</v>
      </c>
      <c r="D225" s="265">
        <v>90000</v>
      </c>
      <c r="E225" s="155"/>
      <c r="F225" s="311">
        <f t="shared" si="210"/>
        <v>90000</v>
      </c>
      <c r="G225" s="230"/>
      <c r="H225" s="155"/>
      <c r="I225" s="311">
        <f t="shared" si="211"/>
        <v>0</v>
      </c>
      <c r="J225" s="265"/>
      <c r="K225" s="155"/>
      <c r="L225" s="311">
        <f t="shared" si="212"/>
        <v>0</v>
      </c>
      <c r="M225" s="230"/>
      <c r="N225" s="155"/>
      <c r="O225" s="311">
        <f t="shared" si="213"/>
        <v>0</v>
      </c>
      <c r="P225" s="311"/>
      <c r="Q225" s="331"/>
    </row>
    <row r="226" spans="1:17" hidden="1" x14ac:dyDescent="0.25">
      <c r="A226" s="72">
        <v>5260</v>
      </c>
      <c r="B226" s="41" t="s">
        <v>220</v>
      </c>
      <c r="C226" s="190">
        <f t="shared" si="164"/>
        <v>0</v>
      </c>
      <c r="D226" s="129">
        <f>SUM(D227)</f>
        <v>0</v>
      </c>
      <c r="E226" s="73">
        <f t="shared" ref="E226" si="214">SUM(E227)</f>
        <v>0</v>
      </c>
      <c r="F226" s="93">
        <f>SUM(F227)</f>
        <v>0</v>
      </c>
      <c r="G226" s="231">
        <f t="shared" ref="G226:N226" si="215">SUM(G227)</f>
        <v>0</v>
      </c>
      <c r="H226" s="73">
        <f t="shared" si="215"/>
        <v>0</v>
      </c>
      <c r="I226" s="87">
        <f t="shared" si="215"/>
        <v>0</v>
      </c>
      <c r="J226" s="129">
        <f t="shared" si="215"/>
        <v>0</v>
      </c>
      <c r="K226" s="73">
        <f t="shared" si="215"/>
        <v>0</v>
      </c>
      <c r="L226" s="93">
        <f t="shared" si="215"/>
        <v>0</v>
      </c>
      <c r="M226" s="231">
        <f t="shared" si="215"/>
        <v>0</v>
      </c>
      <c r="N226" s="73">
        <f t="shared" si="215"/>
        <v>0</v>
      </c>
      <c r="O226" s="87">
        <f>SUM(O227)</f>
        <v>0</v>
      </c>
      <c r="P226" s="312"/>
    </row>
    <row r="227" spans="1:17" ht="24" hidden="1" x14ac:dyDescent="0.25">
      <c r="A227" s="30">
        <v>5269</v>
      </c>
      <c r="B227" s="41" t="s">
        <v>221</v>
      </c>
      <c r="C227" s="190">
        <f t="shared" si="164"/>
        <v>0</v>
      </c>
      <c r="D227" s="265">
        <v>0</v>
      </c>
      <c r="E227" s="43"/>
      <c r="F227" s="88">
        <f t="shared" ref="F227:F228" si="216">D227+E227</f>
        <v>0</v>
      </c>
      <c r="G227" s="230"/>
      <c r="H227" s="43"/>
      <c r="I227" s="155">
        <f t="shared" ref="I227:I228" si="217">G227+H227</f>
        <v>0</v>
      </c>
      <c r="J227" s="265"/>
      <c r="K227" s="43"/>
      <c r="L227" s="88">
        <f t="shared" ref="L227:L228" si="218">J227+K227</f>
        <v>0</v>
      </c>
      <c r="M227" s="230"/>
      <c r="N227" s="43"/>
      <c r="O227" s="155">
        <f t="shared" ref="O227:O228" si="219">M227+N227</f>
        <v>0</v>
      </c>
      <c r="P227" s="311"/>
    </row>
    <row r="228" spans="1:17" ht="24" hidden="1" x14ac:dyDescent="0.25">
      <c r="A228" s="70">
        <v>5270</v>
      </c>
      <c r="B228" s="55" t="s">
        <v>222</v>
      </c>
      <c r="C228" s="195">
        <f t="shared" si="164"/>
        <v>0</v>
      </c>
      <c r="D228" s="262">
        <v>0</v>
      </c>
      <c r="E228" s="74"/>
      <c r="F228" s="173">
        <f t="shared" si="216"/>
        <v>0</v>
      </c>
      <c r="G228" s="232"/>
      <c r="H228" s="74"/>
      <c r="I228" s="156">
        <f t="shared" si="217"/>
        <v>0</v>
      </c>
      <c r="J228" s="262"/>
      <c r="K228" s="74"/>
      <c r="L228" s="173">
        <f t="shared" si="218"/>
        <v>0</v>
      </c>
      <c r="M228" s="232"/>
      <c r="N228" s="74"/>
      <c r="O228" s="156">
        <f t="shared" si="219"/>
        <v>0</v>
      </c>
      <c r="P228" s="313"/>
    </row>
    <row r="229" spans="1:17" hidden="1" x14ac:dyDescent="0.25">
      <c r="A229" s="67">
        <v>6000</v>
      </c>
      <c r="B229" s="67" t="s">
        <v>223</v>
      </c>
      <c r="C229" s="200">
        <f t="shared" si="164"/>
        <v>0</v>
      </c>
      <c r="D229" s="134">
        <f>D230+D250+D258</f>
        <v>0</v>
      </c>
      <c r="E229" s="68">
        <f t="shared" ref="E229" si="220">E230+E250+E258</f>
        <v>0</v>
      </c>
      <c r="F229" s="170">
        <f>F230+F250+F258</f>
        <v>0</v>
      </c>
      <c r="G229" s="227">
        <f t="shared" ref="G229:N229" si="221">G230+G250+G258</f>
        <v>0</v>
      </c>
      <c r="H229" s="68">
        <f t="shared" si="221"/>
        <v>0</v>
      </c>
      <c r="I229" s="122">
        <f t="shared" si="221"/>
        <v>0</v>
      </c>
      <c r="J229" s="134">
        <f t="shared" si="221"/>
        <v>0</v>
      </c>
      <c r="K229" s="68">
        <f t="shared" si="221"/>
        <v>0</v>
      </c>
      <c r="L229" s="170">
        <f t="shared" si="221"/>
        <v>0</v>
      </c>
      <c r="M229" s="227">
        <f t="shared" si="221"/>
        <v>0</v>
      </c>
      <c r="N229" s="68">
        <f t="shared" si="221"/>
        <v>0</v>
      </c>
      <c r="O229" s="122">
        <f>O230+O250+O258</f>
        <v>0</v>
      </c>
      <c r="P229" s="307"/>
    </row>
    <row r="230" spans="1:17" ht="14.25" hidden="1" customHeight="1" x14ac:dyDescent="0.25">
      <c r="A230" s="49">
        <v>6200</v>
      </c>
      <c r="B230" s="78" t="s">
        <v>224</v>
      </c>
      <c r="C230" s="202">
        <f t="shared" si="164"/>
        <v>0</v>
      </c>
      <c r="D230" s="135">
        <f>SUM(D231,D232,D234,D237,D243,D244,D245)</f>
        <v>0</v>
      </c>
      <c r="E230" s="81">
        <f t="shared" ref="E230" si="222">SUM(E231,E232,E234,E237,E243,E244,E245)</f>
        <v>0</v>
      </c>
      <c r="F230" s="171">
        <f>SUM(F231,F232,F234,F237,F243,F244,F245)</f>
        <v>0</v>
      </c>
      <c r="G230" s="236">
        <f t="shared" ref="G230:N230" si="223">SUM(G231,G232,G234,G237,G243,G244,G245)</f>
        <v>0</v>
      </c>
      <c r="H230" s="81">
        <f t="shared" si="223"/>
        <v>0</v>
      </c>
      <c r="I230" s="121">
        <f t="shared" si="223"/>
        <v>0</v>
      </c>
      <c r="J230" s="135">
        <f t="shared" si="223"/>
        <v>0</v>
      </c>
      <c r="K230" s="81">
        <f t="shared" si="223"/>
        <v>0</v>
      </c>
      <c r="L230" s="171">
        <f t="shared" si="223"/>
        <v>0</v>
      </c>
      <c r="M230" s="236">
        <f t="shared" si="223"/>
        <v>0</v>
      </c>
      <c r="N230" s="81">
        <f t="shared" si="223"/>
        <v>0</v>
      </c>
      <c r="O230" s="121">
        <f>SUM(O231,O232,O234,O237,O243,O244,O245)</f>
        <v>0</v>
      </c>
      <c r="P230" s="308"/>
    </row>
    <row r="231" spans="1:17" ht="24" hidden="1" x14ac:dyDescent="0.25">
      <c r="A231" s="859">
        <v>6220</v>
      </c>
      <c r="B231" s="38" t="s">
        <v>225</v>
      </c>
      <c r="C231" s="189">
        <f t="shared" si="164"/>
        <v>0</v>
      </c>
      <c r="D231" s="264">
        <v>0</v>
      </c>
      <c r="E231" s="40"/>
      <c r="F231" s="89">
        <f>D231+E231</f>
        <v>0</v>
      </c>
      <c r="G231" s="220"/>
      <c r="H231" s="40"/>
      <c r="I231" s="154">
        <f>G231+H231</f>
        <v>0</v>
      </c>
      <c r="J231" s="264"/>
      <c r="K231" s="40"/>
      <c r="L231" s="89">
        <f>J231+K231</f>
        <v>0</v>
      </c>
      <c r="M231" s="220"/>
      <c r="N231" s="40"/>
      <c r="O231" s="154">
        <f>M231+N231</f>
        <v>0</v>
      </c>
      <c r="P231" s="310"/>
    </row>
    <row r="232" spans="1:17" hidden="1" x14ac:dyDescent="0.25">
      <c r="A232" s="72">
        <v>6230</v>
      </c>
      <c r="B232" s="41" t="s">
        <v>226</v>
      </c>
      <c r="C232" s="190">
        <f t="shared" si="164"/>
        <v>0</v>
      </c>
      <c r="D232" s="129">
        <f>SUM(D233)</f>
        <v>0</v>
      </c>
      <c r="E232" s="73">
        <f t="shared" ref="E232:O232" si="224">SUM(E233)</f>
        <v>0</v>
      </c>
      <c r="F232" s="93">
        <f t="shared" si="224"/>
        <v>0</v>
      </c>
      <c r="G232" s="231">
        <f t="shared" si="224"/>
        <v>0</v>
      </c>
      <c r="H232" s="73">
        <f t="shared" si="224"/>
        <v>0</v>
      </c>
      <c r="I232" s="87">
        <f t="shared" si="224"/>
        <v>0</v>
      </c>
      <c r="J232" s="129">
        <f t="shared" si="224"/>
        <v>0</v>
      </c>
      <c r="K232" s="73">
        <f t="shared" si="224"/>
        <v>0</v>
      </c>
      <c r="L232" s="93">
        <f t="shared" si="224"/>
        <v>0</v>
      </c>
      <c r="M232" s="231">
        <f t="shared" si="224"/>
        <v>0</v>
      </c>
      <c r="N232" s="73">
        <f t="shared" si="224"/>
        <v>0</v>
      </c>
      <c r="O232" s="87">
        <f t="shared" si="224"/>
        <v>0</v>
      </c>
      <c r="P232" s="312"/>
    </row>
    <row r="233" spans="1:17" ht="24" hidden="1" x14ac:dyDescent="0.25">
      <c r="A233" s="30">
        <v>6239</v>
      </c>
      <c r="B233" s="38" t="s">
        <v>227</v>
      </c>
      <c r="C233" s="190">
        <f t="shared" si="164"/>
        <v>0</v>
      </c>
      <c r="D233" s="264">
        <v>0</v>
      </c>
      <c r="E233" s="40"/>
      <c r="F233" s="89">
        <f>D233+E233</f>
        <v>0</v>
      </c>
      <c r="G233" s="220"/>
      <c r="H233" s="40"/>
      <c r="I233" s="154">
        <f>G233+H233</f>
        <v>0</v>
      </c>
      <c r="J233" s="264"/>
      <c r="K233" s="40"/>
      <c r="L233" s="89">
        <f>J233+K233</f>
        <v>0</v>
      </c>
      <c r="M233" s="220"/>
      <c r="N233" s="40"/>
      <c r="O233" s="154">
        <f>M233+N233</f>
        <v>0</v>
      </c>
      <c r="P233" s="310"/>
    </row>
    <row r="234" spans="1:17" ht="24" hidden="1" x14ac:dyDescent="0.25">
      <c r="A234" s="72">
        <v>6240</v>
      </c>
      <c r="B234" s="41" t="s">
        <v>228</v>
      </c>
      <c r="C234" s="190">
        <f t="shared" si="164"/>
        <v>0</v>
      </c>
      <c r="D234" s="129">
        <f>SUM(D235:D236)</f>
        <v>0</v>
      </c>
      <c r="E234" s="73">
        <f t="shared" ref="E234" si="225">SUM(E235:E236)</f>
        <v>0</v>
      </c>
      <c r="F234" s="93">
        <f>SUM(F235:F236)</f>
        <v>0</v>
      </c>
      <c r="G234" s="231">
        <f t="shared" ref="G234:N234" si="226">SUM(G235:G236)</f>
        <v>0</v>
      </c>
      <c r="H234" s="73">
        <f t="shared" si="226"/>
        <v>0</v>
      </c>
      <c r="I234" s="87">
        <f t="shared" si="226"/>
        <v>0</v>
      </c>
      <c r="J234" s="129">
        <f t="shared" si="226"/>
        <v>0</v>
      </c>
      <c r="K234" s="73">
        <f t="shared" si="226"/>
        <v>0</v>
      </c>
      <c r="L234" s="93">
        <f t="shared" si="226"/>
        <v>0</v>
      </c>
      <c r="M234" s="231">
        <f t="shared" si="226"/>
        <v>0</v>
      </c>
      <c r="N234" s="73">
        <f t="shared" si="226"/>
        <v>0</v>
      </c>
      <c r="O234" s="87">
        <f>SUM(O235:O236)</f>
        <v>0</v>
      </c>
      <c r="P234" s="312"/>
    </row>
    <row r="235" spans="1:17" hidden="1" x14ac:dyDescent="0.25">
      <c r="A235" s="30">
        <v>6241</v>
      </c>
      <c r="B235" s="41" t="s">
        <v>229</v>
      </c>
      <c r="C235" s="190">
        <f t="shared" si="164"/>
        <v>0</v>
      </c>
      <c r="D235" s="265">
        <v>0</v>
      </c>
      <c r="E235" s="43"/>
      <c r="F235" s="88">
        <f t="shared" ref="F235:F236" si="227">D235+E235</f>
        <v>0</v>
      </c>
      <c r="G235" s="230"/>
      <c r="H235" s="43"/>
      <c r="I235" s="155">
        <f t="shared" ref="I235:I236" si="228">G235+H235</f>
        <v>0</v>
      </c>
      <c r="J235" s="265"/>
      <c r="K235" s="43"/>
      <c r="L235" s="88">
        <f t="shared" ref="L235:L236" si="229">J235+K235</f>
        <v>0</v>
      </c>
      <c r="M235" s="230"/>
      <c r="N235" s="43"/>
      <c r="O235" s="155">
        <f t="shared" ref="O235:O236" si="230">M235+N235</f>
        <v>0</v>
      </c>
      <c r="P235" s="311"/>
    </row>
    <row r="236" spans="1:17" hidden="1" x14ac:dyDescent="0.25">
      <c r="A236" s="30">
        <v>6242</v>
      </c>
      <c r="B236" s="41" t="s">
        <v>230</v>
      </c>
      <c r="C236" s="190">
        <f t="shared" si="164"/>
        <v>0</v>
      </c>
      <c r="D236" s="265">
        <v>0</v>
      </c>
      <c r="E236" s="43"/>
      <c r="F236" s="88">
        <f t="shared" si="227"/>
        <v>0</v>
      </c>
      <c r="G236" s="230"/>
      <c r="H236" s="43"/>
      <c r="I236" s="155">
        <f t="shared" si="228"/>
        <v>0</v>
      </c>
      <c r="J236" s="265"/>
      <c r="K236" s="43"/>
      <c r="L236" s="88">
        <f t="shared" si="229"/>
        <v>0</v>
      </c>
      <c r="M236" s="230"/>
      <c r="N236" s="43"/>
      <c r="O236" s="155">
        <f t="shared" si="230"/>
        <v>0</v>
      </c>
      <c r="P236" s="311"/>
    </row>
    <row r="237" spans="1:17" ht="25.5" hidden="1" customHeight="1" x14ac:dyDescent="0.25">
      <c r="A237" s="72">
        <v>6250</v>
      </c>
      <c r="B237" s="41" t="s">
        <v>231</v>
      </c>
      <c r="C237" s="190">
        <f t="shared" si="164"/>
        <v>0</v>
      </c>
      <c r="D237" s="129">
        <f>SUM(D238:D242)</f>
        <v>0</v>
      </c>
      <c r="E237" s="73">
        <f t="shared" ref="E237" si="231">SUM(E238:E242)</f>
        <v>0</v>
      </c>
      <c r="F237" s="93">
        <f>SUM(F238:F242)</f>
        <v>0</v>
      </c>
      <c r="G237" s="231">
        <f t="shared" ref="G237:N237" si="232">SUM(G238:G242)</f>
        <v>0</v>
      </c>
      <c r="H237" s="73">
        <f t="shared" si="232"/>
        <v>0</v>
      </c>
      <c r="I237" s="87">
        <f t="shared" si="232"/>
        <v>0</v>
      </c>
      <c r="J237" s="129">
        <f t="shared" si="232"/>
        <v>0</v>
      </c>
      <c r="K237" s="73">
        <f t="shared" si="232"/>
        <v>0</v>
      </c>
      <c r="L237" s="93">
        <f t="shared" si="232"/>
        <v>0</v>
      </c>
      <c r="M237" s="231">
        <f t="shared" si="232"/>
        <v>0</v>
      </c>
      <c r="N237" s="73">
        <f t="shared" si="232"/>
        <v>0</v>
      </c>
      <c r="O237" s="87">
        <f>SUM(O238:O242)</f>
        <v>0</v>
      </c>
      <c r="P237" s="312"/>
    </row>
    <row r="238" spans="1:17" ht="14.25" hidden="1" customHeight="1" x14ac:dyDescent="0.25">
      <c r="A238" s="30">
        <v>6252</v>
      </c>
      <c r="B238" s="41" t="s">
        <v>232</v>
      </c>
      <c r="C238" s="190">
        <f t="shared" si="164"/>
        <v>0</v>
      </c>
      <c r="D238" s="265">
        <v>0</v>
      </c>
      <c r="E238" s="43"/>
      <c r="F238" s="88">
        <f t="shared" ref="F238:F244" si="233">D238+E238</f>
        <v>0</v>
      </c>
      <c r="G238" s="230"/>
      <c r="H238" s="43"/>
      <c r="I238" s="155">
        <f t="shared" ref="I238:I244" si="234">G238+H238</f>
        <v>0</v>
      </c>
      <c r="J238" s="265"/>
      <c r="K238" s="43"/>
      <c r="L238" s="88">
        <f t="shared" ref="L238:L244" si="235">J238+K238</f>
        <v>0</v>
      </c>
      <c r="M238" s="230"/>
      <c r="N238" s="43"/>
      <c r="O238" s="155">
        <f t="shared" ref="O238:O244" si="236">M238+N238</f>
        <v>0</v>
      </c>
      <c r="P238" s="311"/>
    </row>
    <row r="239" spans="1:17" ht="14.25" hidden="1" customHeight="1" x14ac:dyDescent="0.25">
      <c r="A239" s="30">
        <v>6253</v>
      </c>
      <c r="B239" s="41" t="s">
        <v>233</v>
      </c>
      <c r="C239" s="190">
        <f t="shared" si="164"/>
        <v>0</v>
      </c>
      <c r="D239" s="265">
        <v>0</v>
      </c>
      <c r="E239" s="43"/>
      <c r="F239" s="88">
        <f t="shared" si="233"/>
        <v>0</v>
      </c>
      <c r="G239" s="230"/>
      <c r="H239" s="43"/>
      <c r="I239" s="155">
        <f t="shared" si="234"/>
        <v>0</v>
      </c>
      <c r="J239" s="265"/>
      <c r="K239" s="43"/>
      <c r="L239" s="88">
        <f t="shared" si="235"/>
        <v>0</v>
      </c>
      <c r="M239" s="230"/>
      <c r="N239" s="43"/>
      <c r="O239" s="155">
        <f t="shared" si="236"/>
        <v>0</v>
      </c>
      <c r="P239" s="311"/>
    </row>
    <row r="240" spans="1:17" ht="24" hidden="1" x14ac:dyDescent="0.25">
      <c r="A240" s="30">
        <v>6254</v>
      </c>
      <c r="B240" s="41" t="s">
        <v>234</v>
      </c>
      <c r="C240" s="190">
        <f t="shared" si="164"/>
        <v>0</v>
      </c>
      <c r="D240" s="265">
        <v>0</v>
      </c>
      <c r="E240" s="43"/>
      <c r="F240" s="88">
        <f t="shared" si="233"/>
        <v>0</v>
      </c>
      <c r="G240" s="230"/>
      <c r="H240" s="43"/>
      <c r="I240" s="155">
        <f t="shared" si="234"/>
        <v>0</v>
      </c>
      <c r="J240" s="265"/>
      <c r="K240" s="43"/>
      <c r="L240" s="88">
        <f t="shared" si="235"/>
        <v>0</v>
      </c>
      <c r="M240" s="230"/>
      <c r="N240" s="43"/>
      <c r="O240" s="155">
        <f t="shared" si="236"/>
        <v>0</v>
      </c>
      <c r="P240" s="311"/>
    </row>
    <row r="241" spans="1:16" ht="24" hidden="1" x14ac:dyDescent="0.25">
      <c r="A241" s="30">
        <v>6255</v>
      </c>
      <c r="B241" s="41" t="s">
        <v>235</v>
      </c>
      <c r="C241" s="190">
        <f t="shared" ref="C241:C295" si="237">SUM(F241,I241,L241,O241)</f>
        <v>0</v>
      </c>
      <c r="D241" s="265">
        <v>0</v>
      </c>
      <c r="E241" s="43"/>
      <c r="F241" s="88">
        <f t="shared" si="233"/>
        <v>0</v>
      </c>
      <c r="G241" s="230"/>
      <c r="H241" s="43"/>
      <c r="I241" s="155">
        <f t="shared" si="234"/>
        <v>0</v>
      </c>
      <c r="J241" s="265"/>
      <c r="K241" s="43"/>
      <c r="L241" s="88">
        <f t="shared" si="235"/>
        <v>0</v>
      </c>
      <c r="M241" s="230"/>
      <c r="N241" s="43"/>
      <c r="O241" s="155">
        <f t="shared" si="236"/>
        <v>0</v>
      </c>
      <c r="P241" s="311"/>
    </row>
    <row r="242" spans="1:16" hidden="1" x14ac:dyDescent="0.25">
      <c r="A242" s="30">
        <v>6259</v>
      </c>
      <c r="B242" s="41" t="s">
        <v>236</v>
      </c>
      <c r="C242" s="190">
        <f t="shared" si="237"/>
        <v>0</v>
      </c>
      <c r="D242" s="265">
        <v>0</v>
      </c>
      <c r="E242" s="43"/>
      <c r="F242" s="88">
        <f t="shared" si="233"/>
        <v>0</v>
      </c>
      <c r="G242" s="230"/>
      <c r="H242" s="43"/>
      <c r="I242" s="155">
        <f t="shared" si="234"/>
        <v>0</v>
      </c>
      <c r="J242" s="265"/>
      <c r="K242" s="43"/>
      <c r="L242" s="88">
        <f t="shared" si="235"/>
        <v>0</v>
      </c>
      <c r="M242" s="230"/>
      <c r="N242" s="43"/>
      <c r="O242" s="155">
        <f t="shared" si="236"/>
        <v>0</v>
      </c>
      <c r="P242" s="311"/>
    </row>
    <row r="243" spans="1:16" ht="24" hidden="1" x14ac:dyDescent="0.25">
      <c r="A243" s="72">
        <v>6260</v>
      </c>
      <c r="B243" s="41" t="s">
        <v>237</v>
      </c>
      <c r="C243" s="190">
        <f t="shared" si="237"/>
        <v>0</v>
      </c>
      <c r="D243" s="265">
        <v>0</v>
      </c>
      <c r="E243" s="43"/>
      <c r="F243" s="88">
        <f t="shared" si="233"/>
        <v>0</v>
      </c>
      <c r="G243" s="230"/>
      <c r="H243" s="43"/>
      <c r="I243" s="155">
        <f t="shared" si="234"/>
        <v>0</v>
      </c>
      <c r="J243" s="265"/>
      <c r="K243" s="43"/>
      <c r="L243" s="88">
        <f t="shared" si="235"/>
        <v>0</v>
      </c>
      <c r="M243" s="230"/>
      <c r="N243" s="43"/>
      <c r="O243" s="155">
        <f t="shared" si="236"/>
        <v>0</v>
      </c>
      <c r="P243" s="311"/>
    </row>
    <row r="244" spans="1:16" hidden="1" x14ac:dyDescent="0.25">
      <c r="A244" s="72">
        <v>6270</v>
      </c>
      <c r="B244" s="41" t="s">
        <v>238</v>
      </c>
      <c r="C244" s="190">
        <f t="shared" si="237"/>
        <v>0</v>
      </c>
      <c r="D244" s="265">
        <v>0</v>
      </c>
      <c r="E244" s="43"/>
      <c r="F244" s="88">
        <f t="shared" si="233"/>
        <v>0</v>
      </c>
      <c r="G244" s="230"/>
      <c r="H244" s="43"/>
      <c r="I244" s="155">
        <f t="shared" si="234"/>
        <v>0</v>
      </c>
      <c r="J244" s="265"/>
      <c r="K244" s="43"/>
      <c r="L244" s="88">
        <f t="shared" si="235"/>
        <v>0</v>
      </c>
      <c r="M244" s="230"/>
      <c r="N244" s="43"/>
      <c r="O244" s="155">
        <f t="shared" si="236"/>
        <v>0</v>
      </c>
      <c r="P244" s="311"/>
    </row>
    <row r="245" spans="1:16" ht="24" hidden="1" x14ac:dyDescent="0.25">
      <c r="A245" s="859">
        <v>6290</v>
      </c>
      <c r="B245" s="38" t="s">
        <v>239</v>
      </c>
      <c r="C245" s="201">
        <f t="shared" si="237"/>
        <v>0</v>
      </c>
      <c r="D245" s="128">
        <f>SUM(D246:D249)</f>
        <v>0</v>
      </c>
      <c r="E245" s="75">
        <f t="shared" ref="E245" si="238">SUM(E246:E249)</f>
        <v>0</v>
      </c>
      <c r="F245" s="175">
        <f>SUM(F246:F249)</f>
        <v>0</v>
      </c>
      <c r="G245" s="233">
        <f t="shared" ref="G245:O245" si="239">SUM(G246:G249)</f>
        <v>0</v>
      </c>
      <c r="H245" s="75">
        <f t="shared" si="239"/>
        <v>0</v>
      </c>
      <c r="I245" s="86">
        <f t="shared" si="239"/>
        <v>0</v>
      </c>
      <c r="J245" s="128">
        <f t="shared" si="239"/>
        <v>0</v>
      </c>
      <c r="K245" s="75">
        <f t="shared" si="239"/>
        <v>0</v>
      </c>
      <c r="L245" s="175">
        <f t="shared" si="239"/>
        <v>0</v>
      </c>
      <c r="M245" s="233">
        <f t="shared" si="239"/>
        <v>0</v>
      </c>
      <c r="N245" s="75">
        <f t="shared" si="239"/>
        <v>0</v>
      </c>
      <c r="O245" s="86">
        <f t="shared" si="239"/>
        <v>0</v>
      </c>
      <c r="P245" s="319"/>
    </row>
    <row r="246" spans="1:16" hidden="1" x14ac:dyDescent="0.25">
      <c r="A246" s="30">
        <v>6291</v>
      </c>
      <c r="B246" s="41" t="s">
        <v>240</v>
      </c>
      <c r="C246" s="190">
        <f t="shared" si="237"/>
        <v>0</v>
      </c>
      <c r="D246" s="265">
        <v>0</v>
      </c>
      <c r="E246" s="43"/>
      <c r="F246" s="88">
        <f t="shared" ref="F246:F249" si="240">D246+E246</f>
        <v>0</v>
      </c>
      <c r="G246" s="230"/>
      <c r="H246" s="43"/>
      <c r="I246" s="155">
        <f t="shared" ref="I246:I249" si="241">G246+H246</f>
        <v>0</v>
      </c>
      <c r="J246" s="265"/>
      <c r="K246" s="43"/>
      <c r="L246" s="88">
        <f t="shared" ref="L246:L249" si="242">J246+K246</f>
        <v>0</v>
      </c>
      <c r="M246" s="230"/>
      <c r="N246" s="43"/>
      <c r="O246" s="155">
        <f t="shared" ref="O246:O249" si="243">M246+N246</f>
        <v>0</v>
      </c>
      <c r="P246" s="311"/>
    </row>
    <row r="247" spans="1:16" hidden="1" x14ac:dyDescent="0.25">
      <c r="A247" s="30">
        <v>6292</v>
      </c>
      <c r="B247" s="41" t="s">
        <v>241</v>
      </c>
      <c r="C247" s="190">
        <f t="shared" si="237"/>
        <v>0</v>
      </c>
      <c r="D247" s="265">
        <v>0</v>
      </c>
      <c r="E247" s="43"/>
      <c r="F247" s="88">
        <f t="shared" si="240"/>
        <v>0</v>
      </c>
      <c r="G247" s="230"/>
      <c r="H247" s="43"/>
      <c r="I247" s="155">
        <f t="shared" si="241"/>
        <v>0</v>
      </c>
      <c r="J247" s="265"/>
      <c r="K247" s="43"/>
      <c r="L247" s="88">
        <f t="shared" si="242"/>
        <v>0</v>
      </c>
      <c r="M247" s="230"/>
      <c r="N247" s="43"/>
      <c r="O247" s="155">
        <f t="shared" si="243"/>
        <v>0</v>
      </c>
      <c r="P247" s="311"/>
    </row>
    <row r="248" spans="1:16" ht="72" hidden="1" x14ac:dyDescent="0.25">
      <c r="A248" s="30">
        <v>6296</v>
      </c>
      <c r="B248" s="41" t="s">
        <v>242</v>
      </c>
      <c r="C248" s="190">
        <f t="shared" si="237"/>
        <v>0</v>
      </c>
      <c r="D248" s="265">
        <v>0</v>
      </c>
      <c r="E248" s="43"/>
      <c r="F248" s="88">
        <f t="shared" si="240"/>
        <v>0</v>
      </c>
      <c r="G248" s="230"/>
      <c r="H248" s="43"/>
      <c r="I248" s="155">
        <f t="shared" si="241"/>
        <v>0</v>
      </c>
      <c r="J248" s="265"/>
      <c r="K248" s="43"/>
      <c r="L248" s="88">
        <f t="shared" si="242"/>
        <v>0</v>
      </c>
      <c r="M248" s="230"/>
      <c r="N248" s="43"/>
      <c r="O248" s="155">
        <f t="shared" si="243"/>
        <v>0</v>
      </c>
      <c r="P248" s="311"/>
    </row>
    <row r="249" spans="1:16" ht="39.75" hidden="1" customHeight="1" x14ac:dyDescent="0.25">
      <c r="A249" s="30">
        <v>6299</v>
      </c>
      <c r="B249" s="41" t="s">
        <v>243</v>
      </c>
      <c r="C249" s="190">
        <f t="shared" si="237"/>
        <v>0</v>
      </c>
      <c r="D249" s="265">
        <v>0</v>
      </c>
      <c r="E249" s="43"/>
      <c r="F249" s="88">
        <f t="shared" si="240"/>
        <v>0</v>
      </c>
      <c r="G249" s="230"/>
      <c r="H249" s="43"/>
      <c r="I249" s="155">
        <f t="shared" si="241"/>
        <v>0</v>
      </c>
      <c r="J249" s="265"/>
      <c r="K249" s="43"/>
      <c r="L249" s="88">
        <f t="shared" si="242"/>
        <v>0</v>
      </c>
      <c r="M249" s="230"/>
      <c r="N249" s="43"/>
      <c r="O249" s="155">
        <f t="shared" si="243"/>
        <v>0</v>
      </c>
      <c r="P249" s="311"/>
    </row>
    <row r="250" spans="1:16" hidden="1" x14ac:dyDescent="0.25">
      <c r="A250" s="34">
        <v>6300</v>
      </c>
      <c r="B250" s="69" t="s">
        <v>244</v>
      </c>
      <c r="C250" s="188">
        <f t="shared" si="237"/>
        <v>0</v>
      </c>
      <c r="D250" s="127">
        <f>SUM(D251,D256,D257)</f>
        <v>0</v>
      </c>
      <c r="E250" s="36">
        <f t="shared" ref="E250" si="244">SUM(E251,E256,E257)</f>
        <v>0</v>
      </c>
      <c r="F250" s="174">
        <f>SUM(F251,F256,F257)</f>
        <v>0</v>
      </c>
      <c r="G250" s="228">
        <f t="shared" ref="G250:O250" si="245">SUM(G251,G256,G257)</f>
        <v>0</v>
      </c>
      <c r="H250" s="36">
        <f t="shared" si="245"/>
        <v>0</v>
      </c>
      <c r="I250" s="120">
        <f t="shared" si="245"/>
        <v>0</v>
      </c>
      <c r="J250" s="127">
        <f t="shared" si="245"/>
        <v>0</v>
      </c>
      <c r="K250" s="36">
        <f t="shared" si="245"/>
        <v>0</v>
      </c>
      <c r="L250" s="174">
        <f t="shared" si="245"/>
        <v>0</v>
      </c>
      <c r="M250" s="228">
        <f t="shared" si="245"/>
        <v>0</v>
      </c>
      <c r="N250" s="36">
        <f t="shared" si="245"/>
        <v>0</v>
      </c>
      <c r="O250" s="120">
        <f t="shared" si="245"/>
        <v>0</v>
      </c>
      <c r="P250" s="316"/>
    </row>
    <row r="251" spans="1:16" ht="24" hidden="1" x14ac:dyDescent="0.25">
      <c r="A251" s="859">
        <v>6320</v>
      </c>
      <c r="B251" s="38" t="s">
        <v>245</v>
      </c>
      <c r="C251" s="201">
        <f t="shared" si="237"/>
        <v>0</v>
      </c>
      <c r="D251" s="128">
        <f>SUM(D252:D255)</f>
        <v>0</v>
      </c>
      <c r="E251" s="75">
        <f t="shared" ref="E251" si="246">SUM(E252:E255)</f>
        <v>0</v>
      </c>
      <c r="F251" s="175">
        <f>SUM(F252:F255)</f>
        <v>0</v>
      </c>
      <c r="G251" s="233">
        <f t="shared" ref="G251:O251" si="247">SUM(G252:G255)</f>
        <v>0</v>
      </c>
      <c r="H251" s="75">
        <f t="shared" si="247"/>
        <v>0</v>
      </c>
      <c r="I251" s="86">
        <f t="shared" si="247"/>
        <v>0</v>
      </c>
      <c r="J251" s="128">
        <f t="shared" si="247"/>
        <v>0</v>
      </c>
      <c r="K251" s="75">
        <f t="shared" si="247"/>
        <v>0</v>
      </c>
      <c r="L251" s="175">
        <f t="shared" si="247"/>
        <v>0</v>
      </c>
      <c r="M251" s="233">
        <f t="shared" si="247"/>
        <v>0</v>
      </c>
      <c r="N251" s="75">
        <f t="shared" si="247"/>
        <v>0</v>
      </c>
      <c r="O251" s="86">
        <f t="shared" si="247"/>
        <v>0</v>
      </c>
      <c r="P251" s="315"/>
    </row>
    <row r="252" spans="1:16" hidden="1" x14ac:dyDescent="0.25">
      <c r="A252" s="30">
        <v>6322</v>
      </c>
      <c r="B252" s="41" t="s">
        <v>246</v>
      </c>
      <c r="C252" s="190">
        <f t="shared" si="237"/>
        <v>0</v>
      </c>
      <c r="D252" s="265">
        <v>0</v>
      </c>
      <c r="E252" s="43"/>
      <c r="F252" s="88">
        <f t="shared" ref="F252:F257" si="248">D252+E252</f>
        <v>0</v>
      </c>
      <c r="G252" s="230"/>
      <c r="H252" s="43"/>
      <c r="I252" s="155">
        <f t="shared" ref="I252:I257" si="249">G252+H252</f>
        <v>0</v>
      </c>
      <c r="J252" s="265"/>
      <c r="K252" s="43"/>
      <c r="L252" s="88">
        <f t="shared" ref="L252:L257" si="250">J252+K252</f>
        <v>0</v>
      </c>
      <c r="M252" s="230"/>
      <c r="N252" s="43"/>
      <c r="O252" s="155">
        <f t="shared" ref="O252:O257" si="251">M252+N252</f>
        <v>0</v>
      </c>
      <c r="P252" s="311"/>
    </row>
    <row r="253" spans="1:16" ht="24" hidden="1" x14ac:dyDescent="0.25">
      <c r="A253" s="30">
        <v>6323</v>
      </c>
      <c r="B253" s="41" t="s">
        <v>247</v>
      </c>
      <c r="C253" s="190">
        <f t="shared" si="237"/>
        <v>0</v>
      </c>
      <c r="D253" s="265">
        <v>0</v>
      </c>
      <c r="E253" s="43"/>
      <c r="F253" s="88">
        <f t="shared" si="248"/>
        <v>0</v>
      </c>
      <c r="G253" s="230"/>
      <c r="H253" s="43"/>
      <c r="I253" s="155">
        <f t="shared" si="249"/>
        <v>0</v>
      </c>
      <c r="J253" s="265"/>
      <c r="K253" s="43"/>
      <c r="L253" s="88">
        <f t="shared" si="250"/>
        <v>0</v>
      </c>
      <c r="M253" s="230"/>
      <c r="N253" s="43"/>
      <c r="O253" s="155">
        <f t="shared" si="251"/>
        <v>0</v>
      </c>
      <c r="P253" s="311"/>
    </row>
    <row r="254" spans="1:16" ht="24" hidden="1" x14ac:dyDescent="0.25">
      <c r="A254" s="30">
        <v>6324</v>
      </c>
      <c r="B254" s="41" t="s">
        <v>301</v>
      </c>
      <c r="C254" s="190">
        <f t="shared" si="237"/>
        <v>0</v>
      </c>
      <c r="D254" s="265">
        <v>0</v>
      </c>
      <c r="E254" s="43"/>
      <c r="F254" s="88">
        <f t="shared" si="248"/>
        <v>0</v>
      </c>
      <c r="G254" s="230"/>
      <c r="H254" s="43"/>
      <c r="I254" s="155">
        <f t="shared" si="249"/>
        <v>0</v>
      </c>
      <c r="J254" s="265"/>
      <c r="K254" s="43"/>
      <c r="L254" s="88">
        <f t="shared" si="250"/>
        <v>0</v>
      </c>
      <c r="M254" s="230"/>
      <c r="N254" s="43"/>
      <c r="O254" s="155">
        <f t="shared" si="251"/>
        <v>0</v>
      </c>
      <c r="P254" s="311"/>
    </row>
    <row r="255" spans="1:16" hidden="1" x14ac:dyDescent="0.25">
      <c r="A255" s="27">
        <v>6329</v>
      </c>
      <c r="B255" s="38" t="s">
        <v>302</v>
      </c>
      <c r="C255" s="189">
        <f t="shared" si="237"/>
        <v>0</v>
      </c>
      <c r="D255" s="264">
        <v>0</v>
      </c>
      <c r="E255" s="40"/>
      <c r="F255" s="89">
        <f t="shared" si="248"/>
        <v>0</v>
      </c>
      <c r="G255" s="220"/>
      <c r="H255" s="40"/>
      <c r="I255" s="154">
        <f t="shared" si="249"/>
        <v>0</v>
      </c>
      <c r="J255" s="264"/>
      <c r="K255" s="40"/>
      <c r="L255" s="89">
        <f t="shared" si="250"/>
        <v>0</v>
      </c>
      <c r="M255" s="220"/>
      <c r="N255" s="40"/>
      <c r="O255" s="154">
        <f t="shared" si="251"/>
        <v>0</v>
      </c>
      <c r="P255" s="310"/>
    </row>
    <row r="256" spans="1:16" ht="24" hidden="1" x14ac:dyDescent="0.25">
      <c r="A256" s="90">
        <v>6330</v>
      </c>
      <c r="B256" s="91" t="s">
        <v>248</v>
      </c>
      <c r="C256" s="201">
        <f t="shared" si="237"/>
        <v>0</v>
      </c>
      <c r="D256" s="266">
        <v>0</v>
      </c>
      <c r="E256" s="80"/>
      <c r="F256" s="178">
        <f t="shared" si="248"/>
        <v>0</v>
      </c>
      <c r="G256" s="235"/>
      <c r="H256" s="80"/>
      <c r="I256" s="160">
        <f t="shared" si="249"/>
        <v>0</v>
      </c>
      <c r="J256" s="266"/>
      <c r="K256" s="80"/>
      <c r="L256" s="178">
        <f t="shared" si="250"/>
        <v>0</v>
      </c>
      <c r="M256" s="235"/>
      <c r="N256" s="80"/>
      <c r="O256" s="160">
        <f t="shared" si="251"/>
        <v>0</v>
      </c>
      <c r="P256" s="320"/>
    </row>
    <row r="257" spans="1:16" hidden="1" x14ac:dyDescent="0.25">
      <c r="A257" s="72">
        <v>6360</v>
      </c>
      <c r="B257" s="41" t="s">
        <v>249</v>
      </c>
      <c r="C257" s="190">
        <f t="shared" si="237"/>
        <v>0</v>
      </c>
      <c r="D257" s="265">
        <v>0</v>
      </c>
      <c r="E257" s="43"/>
      <c r="F257" s="88">
        <f t="shared" si="248"/>
        <v>0</v>
      </c>
      <c r="G257" s="230"/>
      <c r="H257" s="43"/>
      <c r="I257" s="155">
        <f t="shared" si="249"/>
        <v>0</v>
      </c>
      <c r="J257" s="265"/>
      <c r="K257" s="43"/>
      <c r="L257" s="88">
        <f t="shared" si="250"/>
        <v>0</v>
      </c>
      <c r="M257" s="230"/>
      <c r="N257" s="43"/>
      <c r="O257" s="155">
        <f t="shared" si="251"/>
        <v>0</v>
      </c>
      <c r="P257" s="311"/>
    </row>
    <row r="258" spans="1:16" ht="36" hidden="1" x14ac:dyDescent="0.25">
      <c r="A258" s="34">
        <v>6400</v>
      </c>
      <c r="B258" s="69" t="s">
        <v>250</v>
      </c>
      <c r="C258" s="188">
        <f t="shared" si="237"/>
        <v>0</v>
      </c>
      <c r="D258" s="127">
        <f>SUM(D259,D263)</f>
        <v>0</v>
      </c>
      <c r="E258" s="36">
        <f t="shared" ref="E258" si="252">SUM(E259,E263)</f>
        <v>0</v>
      </c>
      <c r="F258" s="174">
        <f>SUM(F259,F263)</f>
        <v>0</v>
      </c>
      <c r="G258" s="228">
        <f t="shared" ref="G258:O258" si="253">SUM(G259,G263)</f>
        <v>0</v>
      </c>
      <c r="H258" s="36">
        <f t="shared" si="253"/>
        <v>0</v>
      </c>
      <c r="I258" s="120">
        <f t="shared" si="253"/>
        <v>0</v>
      </c>
      <c r="J258" s="127">
        <f t="shared" si="253"/>
        <v>0</v>
      </c>
      <c r="K258" s="36">
        <f t="shared" si="253"/>
        <v>0</v>
      </c>
      <c r="L258" s="174">
        <f t="shared" si="253"/>
        <v>0</v>
      </c>
      <c r="M258" s="228">
        <f t="shared" si="253"/>
        <v>0</v>
      </c>
      <c r="N258" s="36">
        <f t="shared" si="253"/>
        <v>0</v>
      </c>
      <c r="O258" s="120">
        <f t="shared" si="253"/>
        <v>0</v>
      </c>
      <c r="P258" s="316"/>
    </row>
    <row r="259" spans="1:16" ht="24" hidden="1" x14ac:dyDescent="0.25">
      <c r="A259" s="859">
        <v>6410</v>
      </c>
      <c r="B259" s="38" t="s">
        <v>251</v>
      </c>
      <c r="C259" s="189">
        <f t="shared" si="237"/>
        <v>0</v>
      </c>
      <c r="D259" s="128">
        <f>SUM(D260:D262)</f>
        <v>0</v>
      </c>
      <c r="E259" s="75">
        <f t="shared" ref="E259" si="254">SUM(E260:E262)</f>
        <v>0</v>
      </c>
      <c r="F259" s="175">
        <f>SUM(F260:F262)</f>
        <v>0</v>
      </c>
      <c r="G259" s="233">
        <f t="shared" ref="G259:O259" si="255">SUM(G260:G262)</f>
        <v>0</v>
      </c>
      <c r="H259" s="75">
        <f t="shared" si="255"/>
        <v>0</v>
      </c>
      <c r="I259" s="86">
        <f t="shared" si="255"/>
        <v>0</v>
      </c>
      <c r="J259" s="128">
        <f t="shared" si="255"/>
        <v>0</v>
      </c>
      <c r="K259" s="75">
        <f t="shared" si="255"/>
        <v>0</v>
      </c>
      <c r="L259" s="175">
        <f t="shared" si="255"/>
        <v>0</v>
      </c>
      <c r="M259" s="233">
        <f t="shared" si="255"/>
        <v>0</v>
      </c>
      <c r="N259" s="75">
        <f t="shared" si="255"/>
        <v>0</v>
      </c>
      <c r="O259" s="158">
        <f t="shared" si="255"/>
        <v>0</v>
      </c>
      <c r="P259" s="318"/>
    </row>
    <row r="260" spans="1:16" hidden="1" x14ac:dyDescent="0.25">
      <c r="A260" s="30">
        <v>6411</v>
      </c>
      <c r="B260" s="92" t="s">
        <v>252</v>
      </c>
      <c r="C260" s="190">
        <f t="shared" si="237"/>
        <v>0</v>
      </c>
      <c r="D260" s="265">
        <v>0</v>
      </c>
      <c r="E260" s="43"/>
      <c r="F260" s="88">
        <f t="shared" ref="F260:F262" si="256">D260+E260</f>
        <v>0</v>
      </c>
      <c r="G260" s="230"/>
      <c r="H260" s="43"/>
      <c r="I260" s="155">
        <f t="shared" ref="I260:I262" si="257">G260+H260</f>
        <v>0</v>
      </c>
      <c r="J260" s="265"/>
      <c r="K260" s="43"/>
      <c r="L260" s="88">
        <f t="shared" ref="L260:L262" si="258">J260+K260</f>
        <v>0</v>
      </c>
      <c r="M260" s="230"/>
      <c r="N260" s="43"/>
      <c r="O260" s="155">
        <f t="shared" ref="O260:O262" si="259">M260+N260</f>
        <v>0</v>
      </c>
      <c r="P260" s="311"/>
    </row>
    <row r="261" spans="1:16" ht="36" hidden="1" x14ac:dyDescent="0.25">
      <c r="A261" s="30">
        <v>6412</v>
      </c>
      <c r="B261" s="41" t="s">
        <v>253</v>
      </c>
      <c r="C261" s="190">
        <f t="shared" si="237"/>
        <v>0</v>
      </c>
      <c r="D261" s="265">
        <v>0</v>
      </c>
      <c r="E261" s="43"/>
      <c r="F261" s="88">
        <f t="shared" si="256"/>
        <v>0</v>
      </c>
      <c r="G261" s="230"/>
      <c r="H261" s="43"/>
      <c r="I261" s="155">
        <f t="shared" si="257"/>
        <v>0</v>
      </c>
      <c r="J261" s="265"/>
      <c r="K261" s="43"/>
      <c r="L261" s="88">
        <f t="shared" si="258"/>
        <v>0</v>
      </c>
      <c r="M261" s="230"/>
      <c r="N261" s="43"/>
      <c r="O261" s="155">
        <f t="shared" si="259"/>
        <v>0</v>
      </c>
      <c r="P261" s="311"/>
    </row>
    <row r="262" spans="1:16" ht="36" hidden="1" x14ac:dyDescent="0.25">
      <c r="A262" s="30">
        <v>6419</v>
      </c>
      <c r="B262" s="41" t="s">
        <v>254</v>
      </c>
      <c r="C262" s="190">
        <f t="shared" si="237"/>
        <v>0</v>
      </c>
      <c r="D262" s="265">
        <v>0</v>
      </c>
      <c r="E262" s="43"/>
      <c r="F262" s="88">
        <f t="shared" si="256"/>
        <v>0</v>
      </c>
      <c r="G262" s="230"/>
      <c r="H262" s="43"/>
      <c r="I262" s="155">
        <f t="shared" si="257"/>
        <v>0</v>
      </c>
      <c r="J262" s="265"/>
      <c r="K262" s="43"/>
      <c r="L262" s="88">
        <f t="shared" si="258"/>
        <v>0</v>
      </c>
      <c r="M262" s="230"/>
      <c r="N262" s="43"/>
      <c r="O262" s="155">
        <f t="shared" si="259"/>
        <v>0</v>
      </c>
      <c r="P262" s="311"/>
    </row>
    <row r="263" spans="1:16" ht="36" hidden="1" x14ac:dyDescent="0.25">
      <c r="A263" s="72">
        <v>6420</v>
      </c>
      <c r="B263" s="41" t="s">
        <v>255</v>
      </c>
      <c r="C263" s="190">
        <f t="shared" si="237"/>
        <v>0</v>
      </c>
      <c r="D263" s="129">
        <f>SUM(D264:D267)</f>
        <v>0</v>
      </c>
      <c r="E263" s="73">
        <f t="shared" ref="E263" si="260">SUM(E264:E267)</f>
        <v>0</v>
      </c>
      <c r="F263" s="93">
        <f>SUM(F264:F267)</f>
        <v>0</v>
      </c>
      <c r="G263" s="231">
        <f t="shared" ref="G263:N263" si="261">SUM(G264:G267)</f>
        <v>0</v>
      </c>
      <c r="H263" s="73">
        <f t="shared" si="261"/>
        <v>0</v>
      </c>
      <c r="I263" s="87">
        <f t="shared" si="261"/>
        <v>0</v>
      </c>
      <c r="J263" s="129">
        <f t="shared" si="261"/>
        <v>0</v>
      </c>
      <c r="K263" s="73">
        <f t="shared" si="261"/>
        <v>0</v>
      </c>
      <c r="L263" s="93">
        <f t="shared" si="261"/>
        <v>0</v>
      </c>
      <c r="M263" s="231">
        <f t="shared" si="261"/>
        <v>0</v>
      </c>
      <c r="N263" s="73">
        <f t="shared" si="261"/>
        <v>0</v>
      </c>
      <c r="O263" s="87">
        <f>SUM(O264:O267)</f>
        <v>0</v>
      </c>
      <c r="P263" s="312"/>
    </row>
    <row r="264" spans="1:16" hidden="1" x14ac:dyDescent="0.25">
      <c r="A264" s="30">
        <v>6421</v>
      </c>
      <c r="B264" s="41" t="s">
        <v>256</v>
      </c>
      <c r="C264" s="190">
        <f t="shared" si="237"/>
        <v>0</v>
      </c>
      <c r="D264" s="265">
        <v>0</v>
      </c>
      <c r="E264" s="43"/>
      <c r="F264" s="88">
        <f t="shared" ref="F264:F267" si="262">D264+E264</f>
        <v>0</v>
      </c>
      <c r="G264" s="230"/>
      <c r="H264" s="43"/>
      <c r="I264" s="155">
        <f t="shared" ref="I264:I267" si="263">G264+H264</f>
        <v>0</v>
      </c>
      <c r="J264" s="265"/>
      <c r="K264" s="43"/>
      <c r="L264" s="88">
        <f t="shared" ref="L264:L267" si="264">J264+K264</f>
        <v>0</v>
      </c>
      <c r="M264" s="230"/>
      <c r="N264" s="43"/>
      <c r="O264" s="155">
        <f t="shared" ref="O264:O267" si="265">M264+N264</f>
        <v>0</v>
      </c>
      <c r="P264" s="311"/>
    </row>
    <row r="265" spans="1:16" hidden="1" x14ac:dyDescent="0.25">
      <c r="A265" s="30">
        <v>6422</v>
      </c>
      <c r="B265" s="41" t="s">
        <v>257</v>
      </c>
      <c r="C265" s="190">
        <f t="shared" si="237"/>
        <v>0</v>
      </c>
      <c r="D265" s="265">
        <v>0</v>
      </c>
      <c r="E265" s="43"/>
      <c r="F265" s="88">
        <f t="shared" si="262"/>
        <v>0</v>
      </c>
      <c r="G265" s="230"/>
      <c r="H265" s="43"/>
      <c r="I265" s="155">
        <f t="shared" si="263"/>
        <v>0</v>
      </c>
      <c r="J265" s="265"/>
      <c r="K265" s="43"/>
      <c r="L265" s="88">
        <f t="shared" si="264"/>
        <v>0</v>
      </c>
      <c r="M265" s="230"/>
      <c r="N265" s="43"/>
      <c r="O265" s="155">
        <f t="shared" si="265"/>
        <v>0</v>
      </c>
      <c r="P265" s="311"/>
    </row>
    <row r="266" spans="1:16" ht="24" hidden="1" x14ac:dyDescent="0.25">
      <c r="A266" s="30">
        <v>6423</v>
      </c>
      <c r="B266" s="41" t="s">
        <v>258</v>
      </c>
      <c r="C266" s="190">
        <f t="shared" si="237"/>
        <v>0</v>
      </c>
      <c r="D266" s="265">
        <v>0</v>
      </c>
      <c r="E266" s="43"/>
      <c r="F266" s="88">
        <f t="shared" si="262"/>
        <v>0</v>
      </c>
      <c r="G266" s="230"/>
      <c r="H266" s="43"/>
      <c r="I266" s="155">
        <f t="shared" si="263"/>
        <v>0</v>
      </c>
      <c r="J266" s="265"/>
      <c r="K266" s="43"/>
      <c r="L266" s="88">
        <f t="shared" si="264"/>
        <v>0</v>
      </c>
      <c r="M266" s="230"/>
      <c r="N266" s="43"/>
      <c r="O266" s="155">
        <f t="shared" si="265"/>
        <v>0</v>
      </c>
      <c r="P266" s="311"/>
    </row>
    <row r="267" spans="1:16" ht="36" hidden="1" x14ac:dyDescent="0.25">
      <c r="A267" s="30">
        <v>6424</v>
      </c>
      <c r="B267" s="41" t="s">
        <v>259</v>
      </c>
      <c r="C267" s="190">
        <f t="shared" si="237"/>
        <v>0</v>
      </c>
      <c r="D267" s="265">
        <v>0</v>
      </c>
      <c r="E267" s="43"/>
      <c r="F267" s="88">
        <f t="shared" si="262"/>
        <v>0</v>
      </c>
      <c r="G267" s="230"/>
      <c r="H267" s="43"/>
      <c r="I267" s="155">
        <f t="shared" si="263"/>
        <v>0</v>
      </c>
      <c r="J267" s="265"/>
      <c r="K267" s="43"/>
      <c r="L267" s="88">
        <f t="shared" si="264"/>
        <v>0</v>
      </c>
      <c r="M267" s="230"/>
      <c r="N267" s="43"/>
      <c r="O267" s="155">
        <f t="shared" si="265"/>
        <v>0</v>
      </c>
      <c r="P267" s="311"/>
    </row>
    <row r="268" spans="1:16" ht="36" hidden="1" x14ac:dyDescent="0.25">
      <c r="A268" s="95">
        <v>7000</v>
      </c>
      <c r="B268" s="95" t="s">
        <v>260</v>
      </c>
      <c r="C268" s="203">
        <f>SUM(F268,I268,L268,O268)</f>
        <v>0</v>
      </c>
      <c r="D268" s="136">
        <f>SUM(D269,D279)</f>
        <v>0</v>
      </c>
      <c r="E268" s="96">
        <f t="shared" ref="E268" si="266">SUM(E269,E279)</f>
        <v>0</v>
      </c>
      <c r="F268" s="267">
        <f>SUM(F269,F279)</f>
        <v>0</v>
      </c>
      <c r="G268" s="237">
        <f t="shared" ref="G268:N268" si="267">SUM(G269,G279)</f>
        <v>0</v>
      </c>
      <c r="H268" s="96">
        <f t="shared" si="267"/>
        <v>0</v>
      </c>
      <c r="I268" s="279">
        <f t="shared" si="267"/>
        <v>0</v>
      </c>
      <c r="J268" s="136">
        <f t="shared" si="267"/>
        <v>0</v>
      </c>
      <c r="K268" s="96">
        <f t="shared" si="267"/>
        <v>0</v>
      </c>
      <c r="L268" s="267">
        <f t="shared" si="267"/>
        <v>0</v>
      </c>
      <c r="M268" s="237">
        <f t="shared" si="267"/>
        <v>0</v>
      </c>
      <c r="N268" s="96">
        <f t="shared" si="267"/>
        <v>0</v>
      </c>
      <c r="O268" s="162">
        <f>SUM(O269,O279)</f>
        <v>0</v>
      </c>
      <c r="P268" s="322"/>
    </row>
    <row r="269" spans="1:16" ht="24" hidden="1" x14ac:dyDescent="0.25">
      <c r="A269" s="34">
        <v>7200</v>
      </c>
      <c r="B269" s="69" t="s">
        <v>261</v>
      </c>
      <c r="C269" s="188">
        <f t="shared" si="237"/>
        <v>0</v>
      </c>
      <c r="D269" s="127">
        <f>SUM(D270,D271,D274,D275,D278)</f>
        <v>0</v>
      </c>
      <c r="E269" s="36">
        <f t="shared" ref="E269" si="268">SUM(E270,E271,E274,E275,E278)</f>
        <v>0</v>
      </c>
      <c r="F269" s="174">
        <f>SUM(F270,F271,F274,F275,F278)</f>
        <v>0</v>
      </c>
      <c r="G269" s="228"/>
      <c r="H269" s="36"/>
      <c r="I269" s="120">
        <f>SUM(I270,I271,I274,I275,I278)</f>
        <v>0</v>
      </c>
      <c r="J269" s="127"/>
      <c r="K269" s="36"/>
      <c r="L269" s="174">
        <f>SUM(L270,L271,L274,L275,L278)</f>
        <v>0</v>
      </c>
      <c r="M269" s="228"/>
      <c r="N269" s="36"/>
      <c r="O269" s="121">
        <f>SUM(O270,O271,O274,O275,O278)</f>
        <v>0</v>
      </c>
      <c r="P269" s="308"/>
    </row>
    <row r="270" spans="1:16" ht="24" hidden="1" x14ac:dyDescent="0.25">
      <c r="A270" s="859">
        <v>7210</v>
      </c>
      <c r="B270" s="38" t="s">
        <v>262</v>
      </c>
      <c r="C270" s="189">
        <f t="shared" si="237"/>
        <v>0</v>
      </c>
      <c r="D270" s="264">
        <v>0</v>
      </c>
      <c r="E270" s="40"/>
      <c r="F270" s="89">
        <f>D270+E270</f>
        <v>0</v>
      </c>
      <c r="G270" s="220"/>
      <c r="H270" s="40"/>
      <c r="I270" s="154">
        <f>G270+H270</f>
        <v>0</v>
      </c>
      <c r="J270" s="264"/>
      <c r="K270" s="40"/>
      <c r="L270" s="89">
        <f>J270+K270</f>
        <v>0</v>
      </c>
      <c r="M270" s="220"/>
      <c r="N270" s="40"/>
      <c r="O270" s="154">
        <f>M270+N270</f>
        <v>0</v>
      </c>
      <c r="P270" s="310"/>
    </row>
    <row r="271" spans="1:16" s="94" customFormat="1" ht="36" hidden="1" x14ac:dyDescent="0.25">
      <c r="A271" s="72">
        <v>7220</v>
      </c>
      <c r="B271" s="41" t="s">
        <v>263</v>
      </c>
      <c r="C271" s="190">
        <f t="shared" si="237"/>
        <v>0</v>
      </c>
      <c r="D271" s="129">
        <f>SUM(D272:D273)</f>
        <v>0</v>
      </c>
      <c r="E271" s="73">
        <f t="shared" ref="E271" si="269">SUM(E272:E273)</f>
        <v>0</v>
      </c>
      <c r="F271" s="93">
        <f>SUM(F272:F273)</f>
        <v>0</v>
      </c>
      <c r="G271" s="231">
        <f t="shared" ref="G271:O271" si="270">SUM(G272:G273)</f>
        <v>0</v>
      </c>
      <c r="H271" s="73">
        <f t="shared" si="270"/>
        <v>0</v>
      </c>
      <c r="I271" s="87">
        <f t="shared" si="270"/>
        <v>0</v>
      </c>
      <c r="J271" s="129">
        <f t="shared" si="270"/>
        <v>0</v>
      </c>
      <c r="K271" s="73">
        <f t="shared" si="270"/>
        <v>0</v>
      </c>
      <c r="L271" s="93">
        <f t="shared" si="270"/>
        <v>0</v>
      </c>
      <c r="M271" s="231">
        <f t="shared" si="270"/>
        <v>0</v>
      </c>
      <c r="N271" s="73">
        <f t="shared" si="270"/>
        <v>0</v>
      </c>
      <c r="O271" s="87">
        <f t="shared" si="270"/>
        <v>0</v>
      </c>
      <c r="P271" s="312"/>
    </row>
    <row r="272" spans="1:16" s="94" customFormat="1" ht="36" hidden="1" x14ac:dyDescent="0.25">
      <c r="A272" s="30">
        <v>7221</v>
      </c>
      <c r="B272" s="41" t="s">
        <v>264</v>
      </c>
      <c r="C272" s="190">
        <f t="shared" si="237"/>
        <v>0</v>
      </c>
      <c r="D272" s="265">
        <v>0</v>
      </c>
      <c r="E272" s="43"/>
      <c r="F272" s="88">
        <f t="shared" ref="F272:F274" si="271">D272+E272</f>
        <v>0</v>
      </c>
      <c r="G272" s="230"/>
      <c r="H272" s="43"/>
      <c r="I272" s="155">
        <f t="shared" ref="I272:I274" si="272">G272+H272</f>
        <v>0</v>
      </c>
      <c r="J272" s="265"/>
      <c r="K272" s="43"/>
      <c r="L272" s="88">
        <f t="shared" ref="L272:L274" si="273">J272+K272</f>
        <v>0</v>
      </c>
      <c r="M272" s="230"/>
      <c r="N272" s="43"/>
      <c r="O272" s="155">
        <f t="shared" ref="O272:O274" si="274">M272+N272</f>
        <v>0</v>
      </c>
      <c r="P272" s="311"/>
    </row>
    <row r="273" spans="1:17" s="94" customFormat="1" ht="36" hidden="1" x14ac:dyDescent="0.25">
      <c r="A273" s="30">
        <v>7222</v>
      </c>
      <c r="B273" s="41" t="s">
        <v>265</v>
      </c>
      <c r="C273" s="190">
        <f t="shared" si="237"/>
        <v>0</v>
      </c>
      <c r="D273" s="265">
        <v>0</v>
      </c>
      <c r="E273" s="43"/>
      <c r="F273" s="88">
        <f t="shared" si="271"/>
        <v>0</v>
      </c>
      <c r="G273" s="230"/>
      <c r="H273" s="43"/>
      <c r="I273" s="155">
        <f t="shared" si="272"/>
        <v>0</v>
      </c>
      <c r="J273" s="265"/>
      <c r="K273" s="43"/>
      <c r="L273" s="88">
        <f t="shared" si="273"/>
        <v>0</v>
      </c>
      <c r="M273" s="230"/>
      <c r="N273" s="43"/>
      <c r="O273" s="155">
        <f t="shared" si="274"/>
        <v>0</v>
      </c>
      <c r="P273" s="311"/>
    </row>
    <row r="274" spans="1:17" ht="24" hidden="1" x14ac:dyDescent="0.25">
      <c r="A274" s="72">
        <v>7230</v>
      </c>
      <c r="B274" s="41" t="s">
        <v>308</v>
      </c>
      <c r="C274" s="190">
        <f t="shared" si="237"/>
        <v>0</v>
      </c>
      <c r="D274" s="265">
        <v>0</v>
      </c>
      <c r="E274" s="43"/>
      <c r="F274" s="88">
        <f t="shared" si="271"/>
        <v>0</v>
      </c>
      <c r="G274" s="230"/>
      <c r="H274" s="43"/>
      <c r="I274" s="155">
        <f t="shared" si="272"/>
        <v>0</v>
      </c>
      <c r="J274" s="265"/>
      <c r="K274" s="43"/>
      <c r="L274" s="88">
        <f t="shared" si="273"/>
        <v>0</v>
      </c>
      <c r="M274" s="230"/>
      <c r="N274" s="43"/>
      <c r="O274" s="155">
        <f t="shared" si="274"/>
        <v>0</v>
      </c>
      <c r="P274" s="311"/>
    </row>
    <row r="275" spans="1:17" ht="24" hidden="1" x14ac:dyDescent="0.25">
      <c r="A275" s="72">
        <v>7240</v>
      </c>
      <c r="B275" s="41" t="s">
        <v>266</v>
      </c>
      <c r="C275" s="190">
        <f t="shared" si="237"/>
        <v>0</v>
      </c>
      <c r="D275" s="129">
        <f>SUM(D276:D277)</f>
        <v>0</v>
      </c>
      <c r="E275" s="73">
        <f t="shared" ref="E275" si="275">SUM(E276:E277)</f>
        <v>0</v>
      </c>
      <c r="F275" s="93">
        <f>SUM(F276:F277)</f>
        <v>0</v>
      </c>
      <c r="G275" s="231">
        <f t="shared" ref="G275:O275" si="276">SUM(G276:G277)</f>
        <v>0</v>
      </c>
      <c r="H275" s="73">
        <f t="shared" si="276"/>
        <v>0</v>
      </c>
      <c r="I275" s="87">
        <f t="shared" si="276"/>
        <v>0</v>
      </c>
      <c r="J275" s="129">
        <f t="shared" si="276"/>
        <v>0</v>
      </c>
      <c r="K275" s="73">
        <f t="shared" si="276"/>
        <v>0</v>
      </c>
      <c r="L275" s="93">
        <f t="shared" si="276"/>
        <v>0</v>
      </c>
      <c r="M275" s="231">
        <f t="shared" si="276"/>
        <v>0</v>
      </c>
      <c r="N275" s="73">
        <f t="shared" si="276"/>
        <v>0</v>
      </c>
      <c r="O275" s="87">
        <f t="shared" si="276"/>
        <v>0</v>
      </c>
      <c r="P275" s="312"/>
    </row>
    <row r="276" spans="1:17" ht="48" hidden="1" x14ac:dyDescent="0.25">
      <c r="A276" s="30">
        <v>7245</v>
      </c>
      <c r="B276" s="41" t="s">
        <v>267</v>
      </c>
      <c r="C276" s="190">
        <f t="shared" si="237"/>
        <v>0</v>
      </c>
      <c r="D276" s="265">
        <v>0</v>
      </c>
      <c r="E276" s="43"/>
      <c r="F276" s="88">
        <f t="shared" ref="F276:F278" si="277">D276+E276</f>
        <v>0</v>
      </c>
      <c r="G276" s="230"/>
      <c r="H276" s="43"/>
      <c r="I276" s="155">
        <f t="shared" ref="I276:I278" si="278">G276+H276</f>
        <v>0</v>
      </c>
      <c r="J276" s="265"/>
      <c r="K276" s="43"/>
      <c r="L276" s="88">
        <f t="shared" ref="L276:L278" si="279">J276+K276</f>
        <v>0</v>
      </c>
      <c r="M276" s="230"/>
      <c r="N276" s="43"/>
      <c r="O276" s="155">
        <f t="shared" ref="O276:O278" si="280">M276+N276</f>
        <v>0</v>
      </c>
      <c r="P276" s="311"/>
    </row>
    <row r="277" spans="1:17" ht="96" hidden="1" x14ac:dyDescent="0.25">
      <c r="A277" s="30">
        <v>7246</v>
      </c>
      <c r="B277" s="41" t="s">
        <v>268</v>
      </c>
      <c r="C277" s="190">
        <f t="shared" si="237"/>
        <v>0</v>
      </c>
      <c r="D277" s="265">
        <v>0</v>
      </c>
      <c r="E277" s="43"/>
      <c r="F277" s="88">
        <f t="shared" si="277"/>
        <v>0</v>
      </c>
      <c r="G277" s="230"/>
      <c r="H277" s="43"/>
      <c r="I277" s="155">
        <f t="shared" si="278"/>
        <v>0</v>
      </c>
      <c r="J277" s="265"/>
      <c r="K277" s="43"/>
      <c r="L277" s="88">
        <f t="shared" si="279"/>
        <v>0</v>
      </c>
      <c r="M277" s="230"/>
      <c r="N277" s="43"/>
      <c r="O277" s="155">
        <f t="shared" si="280"/>
        <v>0</v>
      </c>
      <c r="P277" s="311"/>
    </row>
    <row r="278" spans="1:17" ht="24" hidden="1" x14ac:dyDescent="0.25">
      <c r="A278" s="90">
        <v>7260</v>
      </c>
      <c r="B278" s="38" t="s">
        <v>269</v>
      </c>
      <c r="C278" s="189">
        <f t="shared" si="237"/>
        <v>0</v>
      </c>
      <c r="D278" s="264">
        <v>0</v>
      </c>
      <c r="E278" s="40"/>
      <c r="F278" s="89">
        <f t="shared" si="277"/>
        <v>0</v>
      </c>
      <c r="G278" s="220"/>
      <c r="H278" s="40"/>
      <c r="I278" s="154">
        <f t="shared" si="278"/>
        <v>0</v>
      </c>
      <c r="J278" s="264"/>
      <c r="K278" s="40"/>
      <c r="L278" s="89">
        <f t="shared" si="279"/>
        <v>0</v>
      </c>
      <c r="M278" s="220"/>
      <c r="N278" s="40"/>
      <c r="O278" s="154">
        <f t="shared" si="280"/>
        <v>0</v>
      </c>
      <c r="P278" s="310"/>
    </row>
    <row r="279" spans="1:17" hidden="1" x14ac:dyDescent="0.25">
      <c r="A279" s="52">
        <v>7700</v>
      </c>
      <c r="B279" s="103" t="s">
        <v>298</v>
      </c>
      <c r="C279" s="204">
        <f t="shared" si="237"/>
        <v>0</v>
      </c>
      <c r="D279" s="137">
        <f>D280</f>
        <v>0</v>
      </c>
      <c r="E279" s="104">
        <f t="shared" ref="E279:O279" si="281">E280</f>
        <v>0</v>
      </c>
      <c r="F279" s="176">
        <f t="shared" si="281"/>
        <v>0</v>
      </c>
      <c r="G279" s="238">
        <f t="shared" si="281"/>
        <v>0</v>
      </c>
      <c r="H279" s="104">
        <f t="shared" si="281"/>
        <v>0</v>
      </c>
      <c r="I279" s="280">
        <f t="shared" si="281"/>
        <v>0</v>
      </c>
      <c r="J279" s="137">
        <f t="shared" si="281"/>
        <v>0</v>
      </c>
      <c r="K279" s="104">
        <f t="shared" si="281"/>
        <v>0</v>
      </c>
      <c r="L279" s="176">
        <f t="shared" si="281"/>
        <v>0</v>
      </c>
      <c r="M279" s="238">
        <f t="shared" si="281"/>
        <v>0</v>
      </c>
      <c r="N279" s="104">
        <f t="shared" si="281"/>
        <v>0</v>
      </c>
      <c r="O279" s="280">
        <f t="shared" si="281"/>
        <v>0</v>
      </c>
      <c r="P279" s="316"/>
    </row>
    <row r="280" spans="1:17" hidden="1" x14ac:dyDescent="0.25">
      <c r="A280" s="70">
        <v>7720</v>
      </c>
      <c r="B280" s="38" t="s">
        <v>299</v>
      </c>
      <c r="C280" s="191">
        <f t="shared" si="237"/>
        <v>0</v>
      </c>
      <c r="D280" s="257">
        <v>0</v>
      </c>
      <c r="E280" s="47"/>
      <c r="F280" s="179">
        <f>D280+E280</f>
        <v>0</v>
      </c>
      <c r="G280" s="239"/>
      <c r="H280" s="47"/>
      <c r="I280" s="163">
        <f>G280+H280</f>
        <v>0</v>
      </c>
      <c r="J280" s="257"/>
      <c r="K280" s="47"/>
      <c r="L280" s="179">
        <f>J280+K280</f>
        <v>0</v>
      </c>
      <c r="M280" s="239"/>
      <c r="N280" s="47"/>
      <c r="O280" s="163">
        <f>M280+N280</f>
        <v>0</v>
      </c>
      <c r="P280" s="323"/>
    </row>
    <row r="281" spans="1:17" hidden="1" x14ac:dyDescent="0.25">
      <c r="A281" s="92"/>
      <c r="B281" s="41" t="s">
        <v>270</v>
      </c>
      <c r="C281" s="190">
        <f t="shared" si="237"/>
        <v>0</v>
      </c>
      <c r="D281" s="129">
        <f>SUM(D282:D283)</f>
        <v>0</v>
      </c>
      <c r="E281" s="73">
        <f t="shared" ref="E281" si="282">SUM(E282:E283)</f>
        <v>0</v>
      </c>
      <c r="F281" s="93">
        <f>SUM(F282:F283)</f>
        <v>0</v>
      </c>
      <c r="G281" s="231">
        <f t="shared" ref="G281:O281" si="283">SUM(G282:G283)</f>
        <v>0</v>
      </c>
      <c r="H281" s="73">
        <f t="shared" si="283"/>
        <v>0</v>
      </c>
      <c r="I281" s="87">
        <f t="shared" si="283"/>
        <v>0</v>
      </c>
      <c r="J281" s="129">
        <f t="shared" si="283"/>
        <v>0</v>
      </c>
      <c r="K281" s="73">
        <f t="shared" si="283"/>
        <v>0</v>
      </c>
      <c r="L281" s="93">
        <f t="shared" si="283"/>
        <v>0</v>
      </c>
      <c r="M281" s="231">
        <f t="shared" si="283"/>
        <v>0</v>
      </c>
      <c r="N281" s="73">
        <f t="shared" si="283"/>
        <v>0</v>
      </c>
      <c r="O281" s="87">
        <f t="shared" si="283"/>
        <v>0</v>
      </c>
      <c r="P281" s="312"/>
    </row>
    <row r="282" spans="1:17" hidden="1" x14ac:dyDescent="0.25">
      <c r="A282" s="92" t="s">
        <v>271</v>
      </c>
      <c r="B282" s="30" t="s">
        <v>272</v>
      </c>
      <c r="C282" s="190">
        <f t="shared" si="237"/>
        <v>0</v>
      </c>
      <c r="D282" s="265"/>
      <c r="E282" s="43"/>
      <c r="F282" s="88">
        <f>E282+D282</f>
        <v>0</v>
      </c>
      <c r="G282" s="230"/>
      <c r="H282" s="43"/>
      <c r="I282" s="155">
        <f>H282+G282</f>
        <v>0</v>
      </c>
      <c r="J282" s="265"/>
      <c r="K282" s="43"/>
      <c r="L282" s="88">
        <f>K282+J282</f>
        <v>0</v>
      </c>
      <c r="M282" s="230"/>
      <c r="N282" s="43"/>
      <c r="O282" s="155">
        <f>N282+M282</f>
        <v>0</v>
      </c>
      <c r="P282" s="311"/>
    </row>
    <row r="283" spans="1:17" ht="24" hidden="1" x14ac:dyDescent="0.25">
      <c r="A283" s="92" t="s">
        <v>273</v>
      </c>
      <c r="B283" s="97" t="s">
        <v>274</v>
      </c>
      <c r="C283" s="189">
        <f t="shared" si="237"/>
        <v>0</v>
      </c>
      <c r="D283" s="264"/>
      <c r="E283" s="40"/>
      <c r="F283" s="89">
        <f>E283+D283</f>
        <v>0</v>
      </c>
      <c r="G283" s="220"/>
      <c r="H283" s="40"/>
      <c r="I283" s="154">
        <f>H283+G283</f>
        <v>0</v>
      </c>
      <c r="J283" s="264"/>
      <c r="K283" s="40"/>
      <c r="L283" s="89">
        <f>K283+J283</f>
        <v>0</v>
      </c>
      <c r="M283" s="220"/>
      <c r="N283" s="40"/>
      <c r="O283" s="154">
        <f>N283+M283</f>
        <v>0</v>
      </c>
      <c r="P283" s="310"/>
    </row>
    <row r="284" spans="1:17" ht="12.75" thickBot="1" x14ac:dyDescent="0.3">
      <c r="A284" s="108"/>
      <c r="B284" s="108" t="s">
        <v>275</v>
      </c>
      <c r="C284" s="205">
        <f t="shared" si="237"/>
        <v>1016710</v>
      </c>
      <c r="D284" s="138">
        <f>SUM(D281,D268,D229,D194,D186,D172,D74,D52)</f>
        <v>1016710</v>
      </c>
      <c r="E284" s="281">
        <f t="shared" ref="E284:O284" si="284">SUM(E281,E268,E229,E194,E186,E172,E74,E52)</f>
        <v>0</v>
      </c>
      <c r="F284" s="324">
        <f t="shared" si="284"/>
        <v>1016710</v>
      </c>
      <c r="G284" s="240">
        <f t="shared" si="284"/>
        <v>0</v>
      </c>
      <c r="H284" s="281">
        <f t="shared" si="284"/>
        <v>0</v>
      </c>
      <c r="I284" s="324">
        <f t="shared" si="284"/>
        <v>0</v>
      </c>
      <c r="J284" s="138">
        <f t="shared" si="284"/>
        <v>0</v>
      </c>
      <c r="K284" s="281">
        <f t="shared" si="284"/>
        <v>0</v>
      </c>
      <c r="L284" s="324">
        <f t="shared" si="284"/>
        <v>0</v>
      </c>
      <c r="M284" s="240">
        <f t="shared" si="284"/>
        <v>0</v>
      </c>
      <c r="N284" s="281">
        <f t="shared" si="284"/>
        <v>0</v>
      </c>
      <c r="O284" s="324">
        <f t="shared" si="284"/>
        <v>0</v>
      </c>
      <c r="P284" s="324"/>
      <c r="Q284" s="331"/>
    </row>
    <row r="285" spans="1:17" s="19" customFormat="1" ht="13.5" hidden="1" thickTop="1" thickBot="1" x14ac:dyDescent="0.3">
      <c r="A285" s="881" t="s">
        <v>276</v>
      </c>
      <c r="B285" s="882"/>
      <c r="C285" s="206">
        <f t="shared" si="237"/>
        <v>0</v>
      </c>
      <c r="D285" s="139">
        <f>SUM(D24,D25,D41,D42)-D50</f>
        <v>0</v>
      </c>
      <c r="E285" s="111">
        <f t="shared" ref="E285:N285" si="285">SUM(E24,E25,E41)-E50</f>
        <v>0</v>
      </c>
      <c r="F285" s="112">
        <f>SUM(F24,F25,F41)-F50</f>
        <v>0</v>
      </c>
      <c r="G285" s="241">
        <f t="shared" si="285"/>
        <v>0</v>
      </c>
      <c r="H285" s="111">
        <f t="shared" si="285"/>
        <v>0</v>
      </c>
      <c r="I285" s="123">
        <f t="shared" si="285"/>
        <v>0</v>
      </c>
      <c r="J285" s="139">
        <f t="shared" si="285"/>
        <v>0</v>
      </c>
      <c r="K285" s="111">
        <f t="shared" si="285"/>
        <v>0</v>
      </c>
      <c r="L285" s="112">
        <f t="shared" si="285"/>
        <v>0</v>
      </c>
      <c r="M285" s="241">
        <f t="shared" si="285"/>
        <v>0</v>
      </c>
      <c r="N285" s="111">
        <f t="shared" si="285"/>
        <v>0</v>
      </c>
      <c r="O285" s="123">
        <f>O44-O50</f>
        <v>0</v>
      </c>
      <c r="P285" s="325"/>
    </row>
    <row r="286" spans="1:17" s="19" customFormat="1" ht="12.75" hidden="1" thickTop="1" x14ac:dyDescent="0.25">
      <c r="A286" s="883" t="s">
        <v>277</v>
      </c>
      <c r="B286" s="884"/>
      <c r="C286" s="207">
        <f t="shared" si="237"/>
        <v>0</v>
      </c>
      <c r="D286" s="140">
        <f>SUM(D287,D288)-D295+D296</f>
        <v>0</v>
      </c>
      <c r="E286" s="101">
        <f t="shared" ref="E286:O286" si="286">SUM(E287,E288)-E295+E296</f>
        <v>0</v>
      </c>
      <c r="F286" s="107">
        <f t="shared" si="286"/>
        <v>0</v>
      </c>
      <c r="G286" s="242">
        <f t="shared" si="286"/>
        <v>0</v>
      </c>
      <c r="H286" s="101">
        <f t="shared" si="286"/>
        <v>0</v>
      </c>
      <c r="I286" s="110">
        <f t="shared" si="286"/>
        <v>0</v>
      </c>
      <c r="J286" s="140">
        <f t="shared" si="286"/>
        <v>0</v>
      </c>
      <c r="K286" s="101">
        <f t="shared" si="286"/>
        <v>0</v>
      </c>
      <c r="L286" s="107">
        <f t="shared" si="286"/>
        <v>0</v>
      </c>
      <c r="M286" s="242">
        <f t="shared" si="286"/>
        <v>0</v>
      </c>
      <c r="N286" s="101">
        <f t="shared" si="286"/>
        <v>0</v>
      </c>
      <c r="O286" s="110">
        <f t="shared" si="286"/>
        <v>0</v>
      </c>
      <c r="P286" s="326"/>
    </row>
    <row r="287" spans="1:17" s="19" customFormat="1" ht="13.5" hidden="1" thickTop="1" thickBot="1" x14ac:dyDescent="0.3">
      <c r="A287" s="60" t="s">
        <v>278</v>
      </c>
      <c r="B287" s="60" t="s">
        <v>279</v>
      </c>
      <c r="C287" s="197">
        <f t="shared" si="237"/>
        <v>0</v>
      </c>
      <c r="D287" s="131">
        <f>D21-D281</f>
        <v>0</v>
      </c>
      <c r="E287" s="61">
        <f t="shared" ref="E287:O287" si="287">E21-E281</f>
        <v>0</v>
      </c>
      <c r="F287" s="168">
        <f t="shared" si="287"/>
        <v>0</v>
      </c>
      <c r="G287" s="224">
        <f t="shared" si="287"/>
        <v>0</v>
      </c>
      <c r="H287" s="61">
        <f t="shared" si="287"/>
        <v>0</v>
      </c>
      <c r="I287" s="114">
        <f t="shared" si="287"/>
        <v>0</v>
      </c>
      <c r="J287" s="131">
        <f t="shared" si="287"/>
        <v>0</v>
      </c>
      <c r="K287" s="61">
        <f t="shared" si="287"/>
        <v>0</v>
      </c>
      <c r="L287" s="168">
        <f t="shared" si="287"/>
        <v>0</v>
      </c>
      <c r="M287" s="224">
        <f t="shared" si="287"/>
        <v>0</v>
      </c>
      <c r="N287" s="61">
        <f t="shared" si="287"/>
        <v>0</v>
      </c>
      <c r="O287" s="114">
        <f t="shared" si="287"/>
        <v>0</v>
      </c>
      <c r="P287" s="304"/>
    </row>
    <row r="288" spans="1:17" s="19" customFormat="1" ht="12.75" hidden="1" thickTop="1" x14ac:dyDescent="0.25">
      <c r="A288" s="113" t="s">
        <v>280</v>
      </c>
      <c r="B288" s="113" t="s">
        <v>281</v>
      </c>
      <c r="C288" s="207">
        <f t="shared" si="237"/>
        <v>0</v>
      </c>
      <c r="D288" s="140">
        <f>SUM(D289,D291,D293)-SUM(D290,D292,D294)</f>
        <v>0</v>
      </c>
      <c r="E288" s="101">
        <f t="shared" ref="E288:O288" si="288">SUM(E289,E291,E293)-SUM(E290,E292,E294)</f>
        <v>0</v>
      </c>
      <c r="F288" s="107">
        <f t="shared" si="288"/>
        <v>0</v>
      </c>
      <c r="G288" s="242">
        <f t="shared" si="288"/>
        <v>0</v>
      </c>
      <c r="H288" s="101">
        <f t="shared" si="288"/>
        <v>0</v>
      </c>
      <c r="I288" s="110">
        <f t="shared" si="288"/>
        <v>0</v>
      </c>
      <c r="J288" s="140">
        <f t="shared" si="288"/>
        <v>0</v>
      </c>
      <c r="K288" s="101">
        <f t="shared" si="288"/>
        <v>0</v>
      </c>
      <c r="L288" s="107">
        <f t="shared" si="288"/>
        <v>0</v>
      </c>
      <c r="M288" s="242">
        <f t="shared" si="288"/>
        <v>0</v>
      </c>
      <c r="N288" s="101">
        <f t="shared" si="288"/>
        <v>0</v>
      </c>
      <c r="O288" s="110">
        <f t="shared" si="288"/>
        <v>0</v>
      </c>
      <c r="P288" s="326"/>
    </row>
    <row r="289" spans="1:16" ht="12.75" hidden="1" thickTop="1" x14ac:dyDescent="0.25">
      <c r="A289" s="98" t="s">
        <v>282</v>
      </c>
      <c r="B289" s="57" t="s">
        <v>283</v>
      </c>
      <c r="C289" s="191">
        <f t="shared" si="237"/>
        <v>0</v>
      </c>
      <c r="D289" s="257"/>
      <c r="E289" s="47"/>
      <c r="F289" s="179">
        <f t="shared" ref="F289:F296" si="289">E289+D289</f>
        <v>0</v>
      </c>
      <c r="G289" s="239"/>
      <c r="H289" s="47"/>
      <c r="I289" s="163">
        <f t="shared" ref="I289:I296" si="290">H289+G289</f>
        <v>0</v>
      </c>
      <c r="J289" s="257"/>
      <c r="K289" s="47"/>
      <c r="L289" s="179">
        <f t="shared" ref="L289:L296" si="291">K289+J289</f>
        <v>0</v>
      </c>
      <c r="M289" s="239"/>
      <c r="N289" s="47"/>
      <c r="O289" s="163">
        <f t="shared" ref="O289:O296" si="292">N289+M289</f>
        <v>0</v>
      </c>
      <c r="P289" s="323"/>
    </row>
    <row r="290" spans="1:16" ht="24.75" hidden="1" thickTop="1" x14ac:dyDescent="0.25">
      <c r="A290" s="92" t="s">
        <v>284</v>
      </c>
      <c r="B290" s="29" t="s">
        <v>285</v>
      </c>
      <c r="C290" s="190">
        <f t="shared" si="237"/>
        <v>0</v>
      </c>
      <c r="D290" s="265"/>
      <c r="E290" s="43"/>
      <c r="F290" s="88">
        <f t="shared" si="289"/>
        <v>0</v>
      </c>
      <c r="G290" s="230"/>
      <c r="H290" s="43"/>
      <c r="I290" s="155">
        <f t="shared" si="290"/>
        <v>0</v>
      </c>
      <c r="J290" s="265"/>
      <c r="K290" s="43"/>
      <c r="L290" s="88">
        <f t="shared" si="291"/>
        <v>0</v>
      </c>
      <c r="M290" s="230"/>
      <c r="N290" s="43"/>
      <c r="O290" s="155">
        <f t="shared" si="292"/>
        <v>0</v>
      </c>
      <c r="P290" s="311"/>
    </row>
    <row r="291" spans="1:16" ht="12.75" hidden="1" thickTop="1" x14ac:dyDescent="0.25">
      <c r="A291" s="92" t="s">
        <v>286</v>
      </c>
      <c r="B291" s="29" t="s">
        <v>287</v>
      </c>
      <c r="C291" s="190">
        <f t="shared" si="237"/>
        <v>0</v>
      </c>
      <c r="D291" s="265"/>
      <c r="E291" s="43"/>
      <c r="F291" s="88">
        <f t="shared" si="289"/>
        <v>0</v>
      </c>
      <c r="G291" s="230"/>
      <c r="H291" s="43"/>
      <c r="I291" s="155">
        <f t="shared" si="290"/>
        <v>0</v>
      </c>
      <c r="J291" s="265"/>
      <c r="K291" s="43"/>
      <c r="L291" s="88">
        <f t="shared" si="291"/>
        <v>0</v>
      </c>
      <c r="M291" s="230"/>
      <c r="N291" s="43"/>
      <c r="O291" s="155">
        <f t="shared" si="292"/>
        <v>0</v>
      </c>
      <c r="P291" s="311"/>
    </row>
    <row r="292" spans="1:16" ht="24.75" hidden="1" thickTop="1" x14ac:dyDescent="0.25">
      <c r="A292" s="92" t="s">
        <v>288</v>
      </c>
      <c r="B292" s="29" t="s">
        <v>289</v>
      </c>
      <c r="C292" s="190">
        <f>SUM(F292,I292,L292,O292)</f>
        <v>0</v>
      </c>
      <c r="D292" s="265"/>
      <c r="E292" s="43"/>
      <c r="F292" s="88">
        <f t="shared" si="289"/>
        <v>0</v>
      </c>
      <c r="G292" s="230"/>
      <c r="H292" s="43"/>
      <c r="I292" s="155">
        <f t="shared" si="290"/>
        <v>0</v>
      </c>
      <c r="J292" s="265"/>
      <c r="K292" s="43"/>
      <c r="L292" s="88">
        <f t="shared" si="291"/>
        <v>0</v>
      </c>
      <c r="M292" s="230"/>
      <c r="N292" s="43"/>
      <c r="O292" s="155">
        <f t="shared" si="292"/>
        <v>0</v>
      </c>
      <c r="P292" s="311"/>
    </row>
    <row r="293" spans="1:16" ht="12.75" hidden="1" thickTop="1" x14ac:dyDescent="0.25">
      <c r="A293" s="92" t="s">
        <v>290</v>
      </c>
      <c r="B293" s="29" t="s">
        <v>291</v>
      </c>
      <c r="C293" s="190">
        <f t="shared" si="237"/>
        <v>0</v>
      </c>
      <c r="D293" s="265"/>
      <c r="E293" s="43"/>
      <c r="F293" s="88">
        <f t="shared" si="289"/>
        <v>0</v>
      </c>
      <c r="G293" s="230"/>
      <c r="H293" s="43"/>
      <c r="I293" s="155">
        <f t="shared" si="290"/>
        <v>0</v>
      </c>
      <c r="J293" s="265"/>
      <c r="K293" s="43"/>
      <c r="L293" s="88">
        <f t="shared" si="291"/>
        <v>0</v>
      </c>
      <c r="M293" s="230"/>
      <c r="N293" s="43"/>
      <c r="O293" s="155">
        <f t="shared" si="292"/>
        <v>0</v>
      </c>
      <c r="P293" s="311"/>
    </row>
    <row r="294" spans="1:16" ht="24.75" hidden="1" thickTop="1" x14ac:dyDescent="0.25">
      <c r="A294" s="99" t="s">
        <v>292</v>
      </c>
      <c r="B294" s="100" t="s">
        <v>293</v>
      </c>
      <c r="C294" s="201">
        <f t="shared" si="237"/>
        <v>0</v>
      </c>
      <c r="D294" s="266"/>
      <c r="E294" s="80"/>
      <c r="F294" s="178">
        <f t="shared" si="289"/>
        <v>0</v>
      </c>
      <c r="G294" s="235"/>
      <c r="H294" s="80"/>
      <c r="I294" s="160">
        <f t="shared" si="290"/>
        <v>0</v>
      </c>
      <c r="J294" s="266"/>
      <c r="K294" s="80"/>
      <c r="L294" s="178">
        <f t="shared" si="291"/>
        <v>0</v>
      </c>
      <c r="M294" s="235"/>
      <c r="N294" s="80"/>
      <c r="O294" s="160">
        <f t="shared" si="292"/>
        <v>0</v>
      </c>
      <c r="P294" s="320"/>
    </row>
    <row r="295" spans="1:16" s="19" customFormat="1" ht="13.5" hidden="1" thickTop="1" thickBot="1" x14ac:dyDescent="0.3">
      <c r="A295" s="115" t="s">
        <v>294</v>
      </c>
      <c r="B295" s="115" t="s">
        <v>295</v>
      </c>
      <c r="C295" s="206">
        <f t="shared" si="237"/>
        <v>0</v>
      </c>
      <c r="D295" s="268"/>
      <c r="E295" s="116"/>
      <c r="F295" s="180">
        <f t="shared" si="289"/>
        <v>0</v>
      </c>
      <c r="G295" s="243"/>
      <c r="H295" s="116"/>
      <c r="I295" s="164">
        <f t="shared" si="290"/>
        <v>0</v>
      </c>
      <c r="J295" s="268"/>
      <c r="K295" s="116"/>
      <c r="L295" s="180">
        <f t="shared" si="291"/>
        <v>0</v>
      </c>
      <c r="M295" s="243"/>
      <c r="N295" s="116"/>
      <c r="O295" s="164">
        <f t="shared" si="292"/>
        <v>0</v>
      </c>
      <c r="P295" s="327"/>
    </row>
    <row r="296" spans="1:16" s="19" customFormat="1" ht="48.75" hidden="1" thickTop="1" x14ac:dyDescent="0.25">
      <c r="A296" s="113" t="s">
        <v>296</v>
      </c>
      <c r="B296" s="102" t="s">
        <v>297</v>
      </c>
      <c r="C296" s="207">
        <f>SUM(F296,I296,L296,O296)</f>
        <v>0</v>
      </c>
      <c r="D296" s="269"/>
      <c r="E296" s="449"/>
      <c r="F296" s="177">
        <f t="shared" si="289"/>
        <v>0</v>
      </c>
      <c r="G296" s="234"/>
      <c r="H296" s="76"/>
      <c r="I296" s="157">
        <f t="shared" si="290"/>
        <v>0</v>
      </c>
      <c r="J296" s="249"/>
      <c r="K296" s="76"/>
      <c r="L296" s="177">
        <f t="shared" si="291"/>
        <v>0</v>
      </c>
      <c r="M296" s="234"/>
      <c r="N296" s="76"/>
      <c r="O296" s="157">
        <f t="shared" si="292"/>
        <v>0</v>
      </c>
      <c r="P296" s="317"/>
    </row>
    <row r="297" spans="1:16" ht="12.75" thickTop="1" x14ac:dyDescent="0.25">
      <c r="A297" s="1"/>
      <c r="B297" s="1"/>
      <c r="C297" s="1"/>
      <c r="D297" s="1"/>
      <c r="E297" s="1"/>
      <c r="F297" s="1"/>
      <c r="G297" s="1"/>
      <c r="H297" s="1"/>
      <c r="I297" s="1"/>
      <c r="J297" s="1"/>
      <c r="K297" s="1"/>
      <c r="L297" s="1"/>
      <c r="M297" s="1"/>
      <c r="N297" s="1"/>
      <c r="O297" s="1"/>
    </row>
    <row r="298" spans="1:16" x14ac:dyDescent="0.25">
      <c r="A298" s="1"/>
      <c r="B298" s="1"/>
      <c r="C298" s="1"/>
      <c r="D298" s="1"/>
      <c r="E298" s="1"/>
      <c r="F298" s="1"/>
      <c r="G298" s="1"/>
      <c r="H298" s="1"/>
      <c r="I298" s="1"/>
      <c r="J298" s="1"/>
      <c r="K298" s="1"/>
      <c r="L298" s="1"/>
      <c r="M298" s="1"/>
      <c r="N298" s="1"/>
      <c r="O298" s="1"/>
    </row>
    <row r="299" spans="1:16" x14ac:dyDescent="0.25">
      <c r="A299" s="1"/>
      <c r="B299" s="1"/>
      <c r="C299" s="1"/>
      <c r="D299" s="1"/>
      <c r="E299" s="1"/>
      <c r="F299" s="1"/>
      <c r="G299" s="1"/>
      <c r="H299" s="1"/>
      <c r="I299" s="1"/>
      <c r="J299" s="1"/>
      <c r="K299" s="1"/>
      <c r="L299" s="1"/>
      <c r="M299" s="1"/>
      <c r="N299" s="1"/>
      <c r="O299" s="1"/>
    </row>
    <row r="300" spans="1:16" x14ac:dyDescent="0.25">
      <c r="A300" s="1"/>
      <c r="B300" s="1"/>
      <c r="C300" s="1"/>
      <c r="D300" s="1"/>
      <c r="E300" s="1"/>
      <c r="F300" s="1"/>
      <c r="G300" s="1"/>
      <c r="H300" s="1"/>
      <c r="I300" s="1"/>
      <c r="J300" s="1"/>
      <c r="K300" s="1"/>
      <c r="L300" s="1"/>
      <c r="M300" s="1"/>
      <c r="N300" s="1"/>
      <c r="O300" s="1"/>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Bxa9/7GWFkwB+rarl3euBU59ebelFZN+IEBfKrJcIE1XIYKzVTcf/hqHijh46ys+AGxYJJvFucyogsmDVVsB8A==" saltValue="23a0DtzPyuUahSn7x+PTKQ==" spinCount="100000" sheet="1" objects="1" scenarios="1" formatCells="0" formatColumns="0" formatRows="0"/>
  <autoFilter ref="A18:P296">
    <filterColumn colId="2">
      <filters blank="1">
        <filter val="1 016 710"/>
        <filter val="1 167"/>
        <filter val="1 425"/>
        <filter val="12 005"/>
        <filter val="13 870"/>
        <filter val="16 200"/>
        <filter val="169 678"/>
        <filter val="181 683"/>
        <filter val="258"/>
        <filter val="276 784"/>
        <filter val="287 559"/>
        <filter val="37 918"/>
        <filter val="4 000"/>
        <filter val="470 055"/>
        <filter val="5 100"/>
        <filter val="5 675"/>
        <filter val="765 614"/>
        <filter val="79 678"/>
        <filter val="8 000"/>
        <filter val="804 957"/>
        <filter val="835 027"/>
        <filter val="90 00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92.pielikums Jūrmalas pilsētas domes
2017.gada 23.marta saistošajiem noteikumiem Nr.14
(protokols Nr.6, 9.punkts)</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U8" sqref="U7:U8"/>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920</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397</v>
      </c>
      <c r="D3" s="916"/>
      <c r="E3" s="916"/>
      <c r="F3" s="916"/>
      <c r="G3" s="916"/>
      <c r="H3" s="916"/>
      <c r="I3" s="916"/>
      <c r="J3" s="916"/>
      <c r="K3" s="916"/>
      <c r="L3" s="916"/>
      <c r="M3" s="916"/>
      <c r="N3" s="916"/>
      <c r="O3" s="916"/>
      <c r="P3" s="917"/>
      <c r="Q3" s="331"/>
    </row>
    <row r="4" spans="1:17" ht="12.75" customHeight="1" x14ac:dyDescent="0.25">
      <c r="A4" s="4" t="s">
        <v>1</v>
      </c>
      <c r="B4" s="5"/>
      <c r="C4" s="916" t="s">
        <v>319</v>
      </c>
      <c r="D4" s="916"/>
      <c r="E4" s="916"/>
      <c r="F4" s="916"/>
      <c r="G4" s="916"/>
      <c r="H4" s="916"/>
      <c r="I4" s="916"/>
      <c r="J4" s="916"/>
      <c r="K4" s="916"/>
      <c r="L4" s="916"/>
      <c r="M4" s="916"/>
      <c r="N4" s="916"/>
      <c r="O4" s="916"/>
      <c r="P4" s="917"/>
      <c r="Q4" s="331"/>
    </row>
    <row r="5" spans="1:17" ht="12.75" customHeight="1" x14ac:dyDescent="0.25">
      <c r="A5" s="2" t="s">
        <v>2</v>
      </c>
      <c r="B5" s="3"/>
      <c r="C5" s="891" t="s">
        <v>921</v>
      </c>
      <c r="D5" s="891"/>
      <c r="E5" s="891"/>
      <c r="F5" s="891"/>
      <c r="G5" s="891"/>
      <c r="H5" s="891"/>
      <c r="I5" s="891"/>
      <c r="J5" s="891"/>
      <c r="K5" s="891"/>
      <c r="L5" s="891"/>
      <c r="M5" s="891"/>
      <c r="N5" s="891"/>
      <c r="O5" s="891"/>
      <c r="P5" s="892"/>
      <c r="Q5" s="331"/>
    </row>
    <row r="6" spans="1:17" ht="12.75" customHeight="1" x14ac:dyDescent="0.25">
      <c r="A6" s="2" t="s">
        <v>3</v>
      </c>
      <c r="B6" s="3"/>
      <c r="C6" s="891" t="s">
        <v>398</v>
      </c>
      <c r="D6" s="891"/>
      <c r="E6" s="891"/>
      <c r="F6" s="891"/>
      <c r="G6" s="891"/>
      <c r="H6" s="891"/>
      <c r="I6" s="891"/>
      <c r="J6" s="891"/>
      <c r="K6" s="891"/>
      <c r="L6" s="891"/>
      <c r="M6" s="891"/>
      <c r="N6" s="891"/>
      <c r="O6" s="891"/>
      <c r="P6" s="892"/>
      <c r="Q6" s="331"/>
    </row>
    <row r="7" spans="1:17" ht="27" customHeight="1" x14ac:dyDescent="0.25">
      <c r="A7" s="2" t="s">
        <v>4</v>
      </c>
      <c r="B7" s="3"/>
      <c r="C7" s="916" t="s">
        <v>922</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c r="D9" s="891"/>
      <c r="E9" s="891"/>
      <c r="F9" s="891"/>
      <c r="G9" s="891"/>
      <c r="H9" s="891"/>
      <c r="I9" s="891"/>
      <c r="J9" s="891"/>
      <c r="K9" s="891"/>
      <c r="L9" s="891"/>
      <c r="M9" s="891"/>
      <c r="N9" s="891"/>
      <c r="O9" s="891"/>
      <c r="P9" s="892"/>
      <c r="Q9" s="331"/>
    </row>
    <row r="10" spans="1:17" ht="12.75" customHeight="1" x14ac:dyDescent="0.25">
      <c r="A10" s="2"/>
      <c r="B10" s="3" t="s">
        <v>7</v>
      </c>
      <c r="C10" s="891"/>
      <c r="D10" s="891"/>
      <c r="E10" s="891"/>
      <c r="F10" s="891"/>
      <c r="G10" s="891"/>
      <c r="H10" s="891"/>
      <c r="I10" s="891"/>
      <c r="J10" s="891"/>
      <c r="K10" s="891"/>
      <c r="L10" s="891"/>
      <c r="M10" s="891"/>
      <c r="N10" s="891"/>
      <c r="O10" s="891"/>
      <c r="P10" s="892"/>
      <c r="Q10" s="331"/>
    </row>
    <row r="11" spans="1:17" ht="12.75" customHeight="1" x14ac:dyDescent="0.25">
      <c r="A11" s="2"/>
      <c r="B11" s="3" t="s">
        <v>8</v>
      </c>
      <c r="C11" s="918" t="s">
        <v>923</v>
      </c>
      <c r="D11" s="918"/>
      <c r="E11" s="918"/>
      <c r="F11" s="918"/>
      <c r="G11" s="918"/>
      <c r="H11" s="918"/>
      <c r="I11" s="918"/>
      <c r="J11" s="918"/>
      <c r="K11" s="918"/>
      <c r="L11" s="918"/>
      <c r="M11" s="918"/>
      <c r="N11" s="918"/>
      <c r="O11" s="918"/>
      <c r="P11" s="919"/>
      <c r="Q11" s="331"/>
    </row>
    <row r="12" spans="1:17" ht="12.75" customHeight="1" x14ac:dyDescent="0.25">
      <c r="A12" s="2"/>
      <c r="B12" s="3" t="s">
        <v>9</v>
      </c>
      <c r="C12" s="891"/>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860"/>
      <c r="Q15" s="332"/>
    </row>
    <row r="16" spans="1:17" s="12" customFormat="1" ht="12.75" customHeight="1" x14ac:dyDescent="0.25">
      <c r="A16" s="894"/>
      <c r="B16" s="897"/>
      <c r="C16" s="924" t="s">
        <v>13</v>
      </c>
      <c r="D16" s="922" t="s">
        <v>309</v>
      </c>
      <c r="E16" s="889" t="s">
        <v>311</v>
      </c>
      <c r="F16" s="902" t="s">
        <v>14</v>
      </c>
      <c r="G16" s="904" t="s">
        <v>310</v>
      </c>
      <c r="H16" s="887" t="s">
        <v>317</v>
      </c>
      <c r="I16" s="928" t="s">
        <v>15</v>
      </c>
      <c r="J16" s="922" t="s">
        <v>312</v>
      </c>
      <c r="K16" s="887" t="s">
        <v>313</v>
      </c>
      <c r="L16" s="926" t="s">
        <v>16</v>
      </c>
      <c r="M16" s="910" t="s">
        <v>314</v>
      </c>
      <c r="N16" s="887" t="s">
        <v>315</v>
      </c>
      <c r="O16" s="889" t="s">
        <v>17</v>
      </c>
      <c r="P16" s="894" t="s">
        <v>316</v>
      </c>
      <c r="Q16" s="332"/>
    </row>
    <row r="17" spans="1:17" s="13" customFormat="1" ht="66" customHeight="1" thickBot="1" x14ac:dyDescent="0.3">
      <c r="A17" s="895"/>
      <c r="B17" s="897"/>
      <c r="C17" s="925"/>
      <c r="D17" s="923"/>
      <c r="E17" s="890"/>
      <c r="F17" s="903"/>
      <c r="G17" s="905"/>
      <c r="H17" s="888"/>
      <c r="I17" s="929"/>
      <c r="J17" s="923"/>
      <c r="K17" s="888"/>
      <c r="L17" s="927"/>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5">
        <v>8</v>
      </c>
      <c r="I18" s="141">
        <v>9</v>
      </c>
      <c r="J18" s="124">
        <v>10</v>
      </c>
      <c r="K18" s="15">
        <v>11</v>
      </c>
      <c r="L18" s="401">
        <v>12</v>
      </c>
      <c r="M18" s="208">
        <v>13</v>
      </c>
      <c r="N18" s="15">
        <v>14</v>
      </c>
      <c r="O18" s="141">
        <v>15</v>
      </c>
      <c r="P18" s="14">
        <v>16</v>
      </c>
      <c r="Q18" s="330"/>
    </row>
    <row r="19" spans="1:17" s="19" customFormat="1" hidden="1" x14ac:dyDescent="0.25">
      <c r="A19" s="16"/>
      <c r="B19" s="17" t="s">
        <v>19</v>
      </c>
      <c r="C19" s="182"/>
      <c r="D19" s="244"/>
      <c r="E19" s="18"/>
      <c r="F19" s="402"/>
      <c r="G19" s="209"/>
      <c r="H19" s="18"/>
      <c r="I19" s="142"/>
      <c r="J19" s="244"/>
      <c r="K19" s="18"/>
      <c r="L19" s="402"/>
      <c r="M19" s="209"/>
      <c r="N19" s="18"/>
      <c r="O19" s="142"/>
      <c r="P19" s="290"/>
      <c r="Q19" s="182"/>
    </row>
    <row r="20" spans="1:17" s="19" customFormat="1" ht="12.75" thickBot="1" x14ac:dyDescent="0.3">
      <c r="A20" s="20"/>
      <c r="B20" s="21" t="s">
        <v>20</v>
      </c>
      <c r="C20" s="183">
        <f>SUM(F20,I20,L20,O20)</f>
        <v>32975</v>
      </c>
      <c r="D20" s="125">
        <f>SUM(D21,D24,D25,D41,D42)</f>
        <v>32105</v>
      </c>
      <c r="E20" s="270">
        <f>SUM(E21,E24,E25,E41,E42)</f>
        <v>870</v>
      </c>
      <c r="F20" s="291">
        <f>SUM(F21,F24,F25,F41,F42)</f>
        <v>32975</v>
      </c>
      <c r="G20" s="210">
        <f>SUM(G21,G24,G42)</f>
        <v>0</v>
      </c>
      <c r="H20" s="22">
        <f>SUM(H21,H24,H42)</f>
        <v>0</v>
      </c>
      <c r="I20" s="270">
        <f>SUM(I21,I24,I42)</f>
        <v>0</v>
      </c>
      <c r="J20" s="125">
        <f>SUM(J21,J26,J42)</f>
        <v>0</v>
      </c>
      <c r="K20" s="22">
        <f>SUM(K21,K26,K42)</f>
        <v>0</v>
      </c>
      <c r="L20" s="403">
        <f>SUM(L21,L26,L42)</f>
        <v>0</v>
      </c>
      <c r="M20" s="210">
        <f>SUM(M21,M44)</f>
        <v>0</v>
      </c>
      <c r="N20" s="22">
        <f>SUM(N21,N44)</f>
        <v>0</v>
      </c>
      <c r="O20" s="270">
        <f>SUM(O21,O44)</f>
        <v>0</v>
      </c>
      <c r="P20" s="404"/>
      <c r="Q20" s="182"/>
    </row>
    <row r="21" spans="1:17" ht="12.75" thickTop="1" x14ac:dyDescent="0.25">
      <c r="A21" s="23"/>
      <c r="B21" s="24" t="s">
        <v>21</v>
      </c>
      <c r="C21" s="184">
        <f>SUM(F21,I21,L21,O21)</f>
        <v>3407</v>
      </c>
      <c r="D21" s="126">
        <f>SUM(D22:D23)</f>
        <v>3407</v>
      </c>
      <c r="E21" s="271">
        <f>SUM(E22:E23)</f>
        <v>0</v>
      </c>
      <c r="F21" s="292">
        <f>SUM(F22:F23)</f>
        <v>3407</v>
      </c>
      <c r="G21" s="211">
        <f t="shared" ref="G21:O21" si="0">SUM(G22:G23)</f>
        <v>0</v>
      </c>
      <c r="H21" s="25">
        <f t="shared" si="0"/>
        <v>0</v>
      </c>
      <c r="I21" s="271">
        <f t="shared" si="0"/>
        <v>0</v>
      </c>
      <c r="J21" s="126">
        <f t="shared" si="0"/>
        <v>0</v>
      </c>
      <c r="K21" s="25">
        <f t="shared" si="0"/>
        <v>0</v>
      </c>
      <c r="L21" s="165">
        <f t="shared" si="0"/>
        <v>0</v>
      </c>
      <c r="M21" s="211">
        <f>SUM(M22:M23)</f>
        <v>0</v>
      </c>
      <c r="N21" s="25">
        <f t="shared" si="0"/>
        <v>0</v>
      </c>
      <c r="O21" s="271">
        <f t="shared" si="0"/>
        <v>0</v>
      </c>
      <c r="P21" s="406"/>
      <c r="Q21" s="331"/>
    </row>
    <row r="22" spans="1:17" hidden="1" x14ac:dyDescent="0.25">
      <c r="A22" s="26"/>
      <c r="B22" s="27" t="s">
        <v>22</v>
      </c>
      <c r="C22" s="185">
        <f>SUM(F22,I22,L22,O22)</f>
        <v>0</v>
      </c>
      <c r="D22" s="245"/>
      <c r="E22" s="28"/>
      <c r="F22" s="407">
        <f>D22+E22</f>
        <v>0</v>
      </c>
      <c r="G22" s="212"/>
      <c r="H22" s="28"/>
      <c r="I22" s="408">
        <f>G22+H22</f>
        <v>0</v>
      </c>
      <c r="J22" s="245"/>
      <c r="K22" s="28"/>
      <c r="L22" s="407">
        <f>J22+K22</f>
        <v>0</v>
      </c>
      <c r="M22" s="212"/>
      <c r="N22" s="28"/>
      <c r="O22" s="408">
        <f>M22+N22</f>
        <v>0</v>
      </c>
      <c r="P22" s="293"/>
      <c r="Q22" s="331"/>
    </row>
    <row r="23" spans="1:17" x14ac:dyDescent="0.25">
      <c r="A23" s="29"/>
      <c r="B23" s="30" t="s">
        <v>23</v>
      </c>
      <c r="C23" s="186">
        <f>SUM(F23,I23,L23,O23)</f>
        <v>3407</v>
      </c>
      <c r="D23" s="246">
        <v>3407</v>
      </c>
      <c r="E23" s="272"/>
      <c r="F23" s="294">
        <f>D23+E23</f>
        <v>3407</v>
      </c>
      <c r="G23" s="213"/>
      <c r="H23" s="31"/>
      <c r="I23" s="144">
        <f>G23+H23</f>
        <v>0</v>
      </c>
      <c r="J23" s="246"/>
      <c r="K23" s="31"/>
      <c r="L23" s="409">
        <f>J23+K23</f>
        <v>0</v>
      </c>
      <c r="M23" s="213"/>
      <c r="N23" s="31"/>
      <c r="O23" s="144">
        <f>M23+N23</f>
        <v>0</v>
      </c>
      <c r="P23" s="333"/>
      <c r="Q23" s="331"/>
    </row>
    <row r="24" spans="1:17" s="19" customFormat="1" ht="24.75" thickBot="1" x14ac:dyDescent="0.3">
      <c r="A24" s="32">
        <v>19300</v>
      </c>
      <c r="B24" s="32" t="s">
        <v>24</v>
      </c>
      <c r="C24" s="187">
        <f>SUM(F24,I24)</f>
        <v>12593</v>
      </c>
      <c r="D24" s="248">
        <v>13132</v>
      </c>
      <c r="E24" s="273">
        <v>-539</v>
      </c>
      <c r="F24" s="519">
        <f>D24+E24</f>
        <v>12593</v>
      </c>
      <c r="G24" s="214"/>
      <c r="H24" s="33"/>
      <c r="I24" s="691">
        <f>G24+H24</f>
        <v>0</v>
      </c>
      <c r="J24" s="289" t="s">
        <v>25</v>
      </c>
      <c r="K24" s="410" t="s">
        <v>25</v>
      </c>
      <c r="L24" s="411" t="s">
        <v>25</v>
      </c>
      <c r="M24" s="282" t="s">
        <v>25</v>
      </c>
      <c r="N24" s="145" t="s">
        <v>25</v>
      </c>
      <c r="O24" s="145" t="s">
        <v>25</v>
      </c>
      <c r="P24" s="412"/>
      <c r="Q24" s="182"/>
    </row>
    <row r="25" spans="1:17" s="19" customFormat="1" ht="24.75" thickTop="1" x14ac:dyDescent="0.25">
      <c r="A25" s="118">
        <v>18630</v>
      </c>
      <c r="B25" s="34" t="s">
        <v>26</v>
      </c>
      <c r="C25" s="188">
        <f>SUM(F25)</f>
        <v>11275</v>
      </c>
      <c r="D25" s="249">
        <v>9866</v>
      </c>
      <c r="E25" s="157">
        <v>1409</v>
      </c>
      <c r="F25" s="300">
        <f>D25+E25</f>
        <v>11275</v>
      </c>
      <c r="G25" s="215" t="s">
        <v>25</v>
      </c>
      <c r="H25" s="35" t="s">
        <v>25</v>
      </c>
      <c r="I25" s="119" t="s">
        <v>25</v>
      </c>
      <c r="J25" s="250" t="s">
        <v>25</v>
      </c>
      <c r="K25" s="35" t="s">
        <v>25</v>
      </c>
      <c r="L25" s="167" t="s">
        <v>25</v>
      </c>
      <c r="M25" s="283" t="s">
        <v>25</v>
      </c>
      <c r="N25" s="119" t="s">
        <v>25</v>
      </c>
      <c r="O25" s="119" t="s">
        <v>25</v>
      </c>
      <c r="P25" s="414"/>
      <c r="Q25" s="182"/>
    </row>
    <row r="26" spans="1:17" s="19" customFormat="1" ht="36" hidden="1" x14ac:dyDescent="0.25">
      <c r="A26" s="34">
        <v>21300</v>
      </c>
      <c r="B26" s="34" t="s">
        <v>27</v>
      </c>
      <c r="C26" s="188">
        <f>SUM(L26)</f>
        <v>0</v>
      </c>
      <c r="D26" s="250" t="s">
        <v>25</v>
      </c>
      <c r="E26" s="35" t="s">
        <v>25</v>
      </c>
      <c r="F26" s="167" t="s">
        <v>25</v>
      </c>
      <c r="G26" s="215" t="s">
        <v>25</v>
      </c>
      <c r="H26" s="35" t="s">
        <v>25</v>
      </c>
      <c r="I26" s="119" t="s">
        <v>25</v>
      </c>
      <c r="J26" s="127">
        <f>SUM(J27,J31,J33,J36)</f>
        <v>0</v>
      </c>
      <c r="K26" s="36">
        <f>SUM(K27,K31,K33,K36)</f>
        <v>0</v>
      </c>
      <c r="L26" s="174">
        <f>SUM(L27,L31,L33,L36)</f>
        <v>0</v>
      </c>
      <c r="M26" s="283" t="s">
        <v>25</v>
      </c>
      <c r="N26" s="119" t="s">
        <v>25</v>
      </c>
      <c r="O26" s="119" t="s">
        <v>25</v>
      </c>
      <c r="P26" s="414"/>
      <c r="Q26" s="182"/>
    </row>
    <row r="27" spans="1:17" s="19" customFormat="1" ht="24" hidden="1" x14ac:dyDescent="0.25">
      <c r="A27" s="37">
        <v>21350</v>
      </c>
      <c r="B27" s="34" t="s">
        <v>28</v>
      </c>
      <c r="C27" s="188">
        <f t="shared" ref="C27:C40" si="1">SUM(L27)</f>
        <v>0</v>
      </c>
      <c r="D27" s="250" t="s">
        <v>25</v>
      </c>
      <c r="E27" s="35" t="s">
        <v>25</v>
      </c>
      <c r="F27" s="167" t="s">
        <v>25</v>
      </c>
      <c r="G27" s="215" t="s">
        <v>25</v>
      </c>
      <c r="H27" s="35" t="s">
        <v>25</v>
      </c>
      <c r="I27" s="119" t="s">
        <v>25</v>
      </c>
      <c r="J27" s="127">
        <f>SUM(J28:J30)</f>
        <v>0</v>
      </c>
      <c r="K27" s="36">
        <f>SUM(K28:K30)</f>
        <v>0</v>
      </c>
      <c r="L27" s="174">
        <f>SUM(L28:L30)</f>
        <v>0</v>
      </c>
      <c r="M27" s="283" t="s">
        <v>25</v>
      </c>
      <c r="N27" s="119" t="s">
        <v>25</v>
      </c>
      <c r="O27" s="119" t="s">
        <v>25</v>
      </c>
      <c r="P27" s="414"/>
      <c r="Q27" s="182"/>
    </row>
    <row r="28" spans="1:17" hidden="1" x14ac:dyDescent="0.25">
      <c r="A28" s="26">
        <v>21351</v>
      </c>
      <c r="B28" s="38" t="s">
        <v>29</v>
      </c>
      <c r="C28" s="189">
        <f t="shared" si="1"/>
        <v>0</v>
      </c>
      <c r="D28" s="251" t="s">
        <v>25</v>
      </c>
      <c r="E28" s="39" t="s">
        <v>25</v>
      </c>
      <c r="F28" s="415" t="s">
        <v>25</v>
      </c>
      <c r="G28" s="216" t="s">
        <v>25</v>
      </c>
      <c r="H28" s="39" t="s">
        <v>25</v>
      </c>
      <c r="I28" s="146" t="s">
        <v>25</v>
      </c>
      <c r="J28" s="416"/>
      <c r="K28" s="417"/>
      <c r="L28" s="175">
        <f>J28+K28</f>
        <v>0</v>
      </c>
      <c r="M28" s="284" t="s">
        <v>25</v>
      </c>
      <c r="N28" s="146" t="s">
        <v>25</v>
      </c>
      <c r="O28" s="146" t="s">
        <v>25</v>
      </c>
      <c r="P28" s="418"/>
      <c r="Q28" s="331"/>
    </row>
    <row r="29" spans="1:17" hidden="1" x14ac:dyDescent="0.25">
      <c r="A29" s="29">
        <v>21352</v>
      </c>
      <c r="B29" s="41" t="s">
        <v>30</v>
      </c>
      <c r="C29" s="190">
        <f t="shared" si="1"/>
        <v>0</v>
      </c>
      <c r="D29" s="252" t="s">
        <v>25</v>
      </c>
      <c r="E29" s="42" t="s">
        <v>25</v>
      </c>
      <c r="F29" s="419" t="s">
        <v>25</v>
      </c>
      <c r="G29" s="217" t="s">
        <v>25</v>
      </c>
      <c r="H29" s="42" t="s">
        <v>25</v>
      </c>
      <c r="I29" s="147" t="s">
        <v>25</v>
      </c>
      <c r="J29" s="420"/>
      <c r="K29" s="421"/>
      <c r="L29" s="93">
        <f>J29+K29</f>
        <v>0</v>
      </c>
      <c r="M29" s="285" t="s">
        <v>25</v>
      </c>
      <c r="N29" s="147" t="s">
        <v>25</v>
      </c>
      <c r="O29" s="147" t="s">
        <v>25</v>
      </c>
      <c r="P29" s="422"/>
      <c r="Q29" s="331"/>
    </row>
    <row r="30" spans="1:17" ht="24" hidden="1" x14ac:dyDescent="0.25">
      <c r="A30" s="29">
        <v>21359</v>
      </c>
      <c r="B30" s="41" t="s">
        <v>31</v>
      </c>
      <c r="C30" s="190">
        <f t="shared" si="1"/>
        <v>0</v>
      </c>
      <c r="D30" s="252" t="s">
        <v>25</v>
      </c>
      <c r="E30" s="42" t="s">
        <v>25</v>
      </c>
      <c r="F30" s="419" t="s">
        <v>25</v>
      </c>
      <c r="G30" s="217" t="s">
        <v>25</v>
      </c>
      <c r="H30" s="42" t="s">
        <v>25</v>
      </c>
      <c r="I30" s="147" t="s">
        <v>25</v>
      </c>
      <c r="J30" s="420"/>
      <c r="K30" s="421"/>
      <c r="L30" s="93">
        <f>J30+K30</f>
        <v>0</v>
      </c>
      <c r="M30" s="285" t="s">
        <v>25</v>
      </c>
      <c r="N30" s="147" t="s">
        <v>25</v>
      </c>
      <c r="O30" s="147" t="s">
        <v>25</v>
      </c>
      <c r="P30" s="422"/>
      <c r="Q30" s="331"/>
    </row>
    <row r="31" spans="1:17" s="19" customFormat="1" ht="36" hidden="1" x14ac:dyDescent="0.25">
      <c r="A31" s="37">
        <v>21370</v>
      </c>
      <c r="B31" s="34" t="s">
        <v>32</v>
      </c>
      <c r="C31" s="188">
        <f t="shared" si="1"/>
        <v>0</v>
      </c>
      <c r="D31" s="250" t="s">
        <v>25</v>
      </c>
      <c r="E31" s="35" t="s">
        <v>25</v>
      </c>
      <c r="F31" s="167" t="s">
        <v>25</v>
      </c>
      <c r="G31" s="215" t="s">
        <v>25</v>
      </c>
      <c r="H31" s="35" t="s">
        <v>25</v>
      </c>
      <c r="I31" s="119" t="s">
        <v>25</v>
      </c>
      <c r="J31" s="127">
        <f>SUM(J32)</f>
        <v>0</v>
      </c>
      <c r="K31" s="36">
        <f>SUM(K32)</f>
        <v>0</v>
      </c>
      <c r="L31" s="174">
        <f>SUM(L32)</f>
        <v>0</v>
      </c>
      <c r="M31" s="283" t="s">
        <v>25</v>
      </c>
      <c r="N31" s="119" t="s">
        <v>25</v>
      </c>
      <c r="O31" s="119" t="s">
        <v>25</v>
      </c>
      <c r="P31" s="414"/>
      <c r="Q31" s="182"/>
    </row>
    <row r="32" spans="1:17" ht="36" hidden="1" x14ac:dyDescent="0.25">
      <c r="A32" s="44">
        <v>21379</v>
      </c>
      <c r="B32" s="45" t="s">
        <v>33</v>
      </c>
      <c r="C32" s="191">
        <f t="shared" si="1"/>
        <v>0</v>
      </c>
      <c r="D32" s="253" t="s">
        <v>25</v>
      </c>
      <c r="E32" s="46" t="s">
        <v>25</v>
      </c>
      <c r="F32" s="423" t="s">
        <v>25</v>
      </c>
      <c r="G32" s="218" t="s">
        <v>25</v>
      </c>
      <c r="H32" s="46" t="s">
        <v>25</v>
      </c>
      <c r="I32" s="148" t="s">
        <v>25</v>
      </c>
      <c r="J32" s="424"/>
      <c r="K32" s="425"/>
      <c r="L32" s="426">
        <f>J32+K32</f>
        <v>0</v>
      </c>
      <c r="M32" s="286" t="s">
        <v>25</v>
      </c>
      <c r="N32" s="148" t="s">
        <v>25</v>
      </c>
      <c r="O32" s="148" t="s">
        <v>25</v>
      </c>
      <c r="P32" s="427"/>
      <c r="Q32" s="331"/>
    </row>
    <row r="33" spans="1:17" s="19" customFormat="1" hidden="1" x14ac:dyDescent="0.25">
      <c r="A33" s="37">
        <v>21380</v>
      </c>
      <c r="B33" s="34" t="s">
        <v>34</v>
      </c>
      <c r="C33" s="188">
        <f t="shared" si="1"/>
        <v>0</v>
      </c>
      <c r="D33" s="250" t="s">
        <v>25</v>
      </c>
      <c r="E33" s="35" t="s">
        <v>25</v>
      </c>
      <c r="F33" s="167" t="s">
        <v>25</v>
      </c>
      <c r="G33" s="215" t="s">
        <v>25</v>
      </c>
      <c r="H33" s="35" t="s">
        <v>25</v>
      </c>
      <c r="I33" s="119" t="s">
        <v>25</v>
      </c>
      <c r="J33" s="127">
        <f>SUM(J34:J35)</f>
        <v>0</v>
      </c>
      <c r="K33" s="36">
        <f>SUM(K34:K35)</f>
        <v>0</v>
      </c>
      <c r="L33" s="174">
        <f>SUM(L34:L35)</f>
        <v>0</v>
      </c>
      <c r="M33" s="283" t="s">
        <v>25</v>
      </c>
      <c r="N33" s="119" t="s">
        <v>25</v>
      </c>
      <c r="O33" s="119" t="s">
        <v>25</v>
      </c>
      <c r="P33" s="414"/>
      <c r="Q33" s="182"/>
    </row>
    <row r="34" spans="1:17" hidden="1" x14ac:dyDescent="0.25">
      <c r="A34" s="27">
        <v>21381</v>
      </c>
      <c r="B34" s="38" t="s">
        <v>35</v>
      </c>
      <c r="C34" s="189">
        <f t="shared" si="1"/>
        <v>0</v>
      </c>
      <c r="D34" s="251" t="s">
        <v>25</v>
      </c>
      <c r="E34" s="39" t="s">
        <v>25</v>
      </c>
      <c r="F34" s="415" t="s">
        <v>25</v>
      </c>
      <c r="G34" s="216" t="s">
        <v>25</v>
      </c>
      <c r="H34" s="39" t="s">
        <v>25</v>
      </c>
      <c r="I34" s="146" t="s">
        <v>25</v>
      </c>
      <c r="J34" s="416"/>
      <c r="K34" s="417"/>
      <c r="L34" s="175">
        <f>J34+K34</f>
        <v>0</v>
      </c>
      <c r="M34" s="284" t="s">
        <v>25</v>
      </c>
      <c r="N34" s="146" t="s">
        <v>25</v>
      </c>
      <c r="O34" s="146" t="s">
        <v>25</v>
      </c>
      <c r="P34" s="418"/>
      <c r="Q34" s="331"/>
    </row>
    <row r="35" spans="1:17" ht="24" hidden="1" x14ac:dyDescent="0.25">
      <c r="A35" s="30">
        <v>21383</v>
      </c>
      <c r="B35" s="41" t="s">
        <v>36</v>
      </c>
      <c r="C35" s="190">
        <f t="shared" si="1"/>
        <v>0</v>
      </c>
      <c r="D35" s="252" t="s">
        <v>25</v>
      </c>
      <c r="E35" s="42" t="s">
        <v>25</v>
      </c>
      <c r="F35" s="419" t="s">
        <v>25</v>
      </c>
      <c r="G35" s="217" t="s">
        <v>25</v>
      </c>
      <c r="H35" s="42" t="s">
        <v>25</v>
      </c>
      <c r="I35" s="147" t="s">
        <v>25</v>
      </c>
      <c r="J35" s="420"/>
      <c r="K35" s="421"/>
      <c r="L35" s="93">
        <f>J35+K35</f>
        <v>0</v>
      </c>
      <c r="M35" s="285" t="s">
        <v>25</v>
      </c>
      <c r="N35" s="147" t="s">
        <v>25</v>
      </c>
      <c r="O35" s="147" t="s">
        <v>25</v>
      </c>
      <c r="P35" s="422"/>
      <c r="Q35" s="331"/>
    </row>
    <row r="36" spans="1:17" s="19" customFormat="1" ht="24" hidden="1" x14ac:dyDescent="0.25">
      <c r="A36" s="37">
        <v>21390</v>
      </c>
      <c r="B36" s="34" t="s">
        <v>37</v>
      </c>
      <c r="C36" s="188">
        <f t="shared" si="1"/>
        <v>0</v>
      </c>
      <c r="D36" s="250" t="s">
        <v>25</v>
      </c>
      <c r="E36" s="35" t="s">
        <v>25</v>
      </c>
      <c r="F36" s="167" t="s">
        <v>25</v>
      </c>
      <c r="G36" s="215" t="s">
        <v>25</v>
      </c>
      <c r="H36" s="35" t="s">
        <v>25</v>
      </c>
      <c r="I36" s="119" t="s">
        <v>25</v>
      </c>
      <c r="J36" s="127">
        <f>SUM(J37:J40)</f>
        <v>0</v>
      </c>
      <c r="K36" s="36">
        <f>SUM(K37:K40)</f>
        <v>0</v>
      </c>
      <c r="L36" s="174">
        <f>SUM(L37:L40)</f>
        <v>0</v>
      </c>
      <c r="M36" s="283" t="s">
        <v>25</v>
      </c>
      <c r="N36" s="119" t="s">
        <v>25</v>
      </c>
      <c r="O36" s="119" t="s">
        <v>25</v>
      </c>
      <c r="P36" s="414"/>
      <c r="Q36" s="182"/>
    </row>
    <row r="37" spans="1:17" ht="24" hidden="1" x14ac:dyDescent="0.25">
      <c r="A37" s="27">
        <v>21391</v>
      </c>
      <c r="B37" s="38" t="s">
        <v>38</v>
      </c>
      <c r="C37" s="189">
        <f t="shared" si="1"/>
        <v>0</v>
      </c>
      <c r="D37" s="251" t="s">
        <v>25</v>
      </c>
      <c r="E37" s="39" t="s">
        <v>25</v>
      </c>
      <c r="F37" s="415" t="s">
        <v>25</v>
      </c>
      <c r="G37" s="216" t="s">
        <v>25</v>
      </c>
      <c r="H37" s="39" t="s">
        <v>25</v>
      </c>
      <c r="I37" s="146" t="s">
        <v>25</v>
      </c>
      <c r="J37" s="416"/>
      <c r="K37" s="417"/>
      <c r="L37" s="175">
        <f>J37+K37</f>
        <v>0</v>
      </c>
      <c r="M37" s="284" t="s">
        <v>25</v>
      </c>
      <c r="N37" s="146" t="s">
        <v>25</v>
      </c>
      <c r="O37" s="146" t="s">
        <v>25</v>
      </c>
      <c r="P37" s="418"/>
      <c r="Q37" s="331"/>
    </row>
    <row r="38" spans="1:17" hidden="1" x14ac:dyDescent="0.25">
      <c r="A38" s="30">
        <v>21393</v>
      </c>
      <c r="B38" s="41" t="s">
        <v>39</v>
      </c>
      <c r="C38" s="190">
        <f t="shared" si="1"/>
        <v>0</v>
      </c>
      <c r="D38" s="252" t="s">
        <v>25</v>
      </c>
      <c r="E38" s="42" t="s">
        <v>25</v>
      </c>
      <c r="F38" s="419" t="s">
        <v>25</v>
      </c>
      <c r="G38" s="217" t="s">
        <v>25</v>
      </c>
      <c r="H38" s="42" t="s">
        <v>25</v>
      </c>
      <c r="I38" s="147" t="s">
        <v>25</v>
      </c>
      <c r="J38" s="420"/>
      <c r="K38" s="421"/>
      <c r="L38" s="93">
        <f>J38+K38</f>
        <v>0</v>
      </c>
      <c r="M38" s="285" t="s">
        <v>25</v>
      </c>
      <c r="N38" s="147" t="s">
        <v>25</v>
      </c>
      <c r="O38" s="147" t="s">
        <v>25</v>
      </c>
      <c r="P38" s="422"/>
      <c r="Q38" s="331"/>
    </row>
    <row r="39" spans="1:17" hidden="1" x14ac:dyDescent="0.25">
      <c r="A39" s="30">
        <v>21395</v>
      </c>
      <c r="B39" s="41" t="s">
        <v>40</v>
      </c>
      <c r="C39" s="190">
        <f t="shared" si="1"/>
        <v>0</v>
      </c>
      <c r="D39" s="252" t="s">
        <v>25</v>
      </c>
      <c r="E39" s="42" t="s">
        <v>25</v>
      </c>
      <c r="F39" s="419" t="s">
        <v>25</v>
      </c>
      <c r="G39" s="217" t="s">
        <v>25</v>
      </c>
      <c r="H39" s="42" t="s">
        <v>25</v>
      </c>
      <c r="I39" s="147" t="s">
        <v>25</v>
      </c>
      <c r="J39" s="420"/>
      <c r="K39" s="421"/>
      <c r="L39" s="93">
        <f>J39+K39</f>
        <v>0</v>
      </c>
      <c r="M39" s="285" t="s">
        <v>25</v>
      </c>
      <c r="N39" s="147" t="s">
        <v>25</v>
      </c>
      <c r="O39" s="147" t="s">
        <v>25</v>
      </c>
      <c r="P39" s="422"/>
      <c r="Q39" s="331"/>
    </row>
    <row r="40" spans="1:17" ht="24" hidden="1" x14ac:dyDescent="0.25">
      <c r="A40" s="30">
        <v>21399</v>
      </c>
      <c r="B40" s="41" t="s">
        <v>41</v>
      </c>
      <c r="C40" s="190">
        <f t="shared" si="1"/>
        <v>0</v>
      </c>
      <c r="D40" s="252" t="s">
        <v>25</v>
      </c>
      <c r="E40" s="42" t="s">
        <v>25</v>
      </c>
      <c r="F40" s="419" t="s">
        <v>25</v>
      </c>
      <c r="G40" s="217" t="s">
        <v>25</v>
      </c>
      <c r="H40" s="42" t="s">
        <v>25</v>
      </c>
      <c r="I40" s="147" t="s">
        <v>25</v>
      </c>
      <c r="J40" s="420"/>
      <c r="K40" s="421"/>
      <c r="L40" s="93">
        <f>J40+K40</f>
        <v>0</v>
      </c>
      <c r="M40" s="285" t="s">
        <v>25</v>
      </c>
      <c r="N40" s="147" t="s">
        <v>25</v>
      </c>
      <c r="O40" s="147" t="s">
        <v>25</v>
      </c>
      <c r="P40" s="422"/>
      <c r="Q40" s="331"/>
    </row>
    <row r="41" spans="1:17" s="19" customFormat="1" ht="36.75" hidden="1" customHeight="1" x14ac:dyDescent="0.25">
      <c r="A41" s="37">
        <v>21420</v>
      </c>
      <c r="B41" s="34" t="s">
        <v>42</v>
      </c>
      <c r="C41" s="192">
        <f>SUM(F41)</f>
        <v>0</v>
      </c>
      <c r="D41" s="254"/>
      <c r="E41" s="428"/>
      <c r="F41" s="413">
        <f>D41+E41</f>
        <v>0</v>
      </c>
      <c r="G41" s="215" t="s">
        <v>25</v>
      </c>
      <c r="H41" s="35" t="s">
        <v>25</v>
      </c>
      <c r="I41" s="119" t="s">
        <v>25</v>
      </c>
      <c r="J41" s="250" t="s">
        <v>25</v>
      </c>
      <c r="K41" s="35" t="s">
        <v>25</v>
      </c>
      <c r="L41" s="167" t="s">
        <v>25</v>
      </c>
      <c r="M41" s="283" t="s">
        <v>25</v>
      </c>
      <c r="N41" s="119" t="s">
        <v>25</v>
      </c>
      <c r="O41" s="119" t="s">
        <v>25</v>
      </c>
      <c r="P41" s="414"/>
      <c r="Q41" s="182"/>
    </row>
    <row r="42" spans="1:17" s="19" customFormat="1" ht="24" x14ac:dyDescent="0.25">
      <c r="A42" s="48">
        <v>21490</v>
      </c>
      <c r="B42" s="49" t="s">
        <v>43</v>
      </c>
      <c r="C42" s="192">
        <f>SUM(F42,I42,L42)</f>
        <v>5700</v>
      </c>
      <c r="D42" s="255">
        <f t="shared" ref="D42:L42" si="2">D43</f>
        <v>5700</v>
      </c>
      <c r="E42" s="274">
        <f t="shared" si="2"/>
        <v>0</v>
      </c>
      <c r="F42" s="337">
        <f t="shared" si="2"/>
        <v>5700</v>
      </c>
      <c r="G42" s="219">
        <f t="shared" si="2"/>
        <v>0</v>
      </c>
      <c r="H42" s="50">
        <f t="shared" si="2"/>
        <v>0</v>
      </c>
      <c r="I42" s="274">
        <f t="shared" si="2"/>
        <v>0</v>
      </c>
      <c r="J42" s="255">
        <f t="shared" si="2"/>
        <v>0</v>
      </c>
      <c r="K42" s="50">
        <f t="shared" si="2"/>
        <v>0</v>
      </c>
      <c r="L42" s="256">
        <f t="shared" si="2"/>
        <v>0</v>
      </c>
      <c r="M42" s="283" t="s">
        <v>25</v>
      </c>
      <c r="N42" s="119" t="s">
        <v>25</v>
      </c>
      <c r="O42" s="119" t="s">
        <v>25</v>
      </c>
      <c r="P42" s="414"/>
      <c r="Q42" s="182"/>
    </row>
    <row r="43" spans="1:17" s="19" customFormat="1" ht="24" x14ac:dyDescent="0.25">
      <c r="A43" s="30">
        <v>21499</v>
      </c>
      <c r="B43" s="41" t="s">
        <v>44</v>
      </c>
      <c r="C43" s="193">
        <f>SUM(F43,I43,L43)</f>
        <v>5700</v>
      </c>
      <c r="D43" s="257">
        <v>5700</v>
      </c>
      <c r="E43" s="163"/>
      <c r="F43" s="315">
        <f>D43+E43</f>
        <v>5700</v>
      </c>
      <c r="G43" s="220"/>
      <c r="H43" s="40"/>
      <c r="I43" s="86">
        <f>G43+H43</f>
        <v>0</v>
      </c>
      <c r="J43" s="264"/>
      <c r="K43" s="40"/>
      <c r="L43" s="175">
        <f>J43+K43</f>
        <v>0</v>
      </c>
      <c r="M43" s="286" t="s">
        <v>25</v>
      </c>
      <c r="N43" s="148" t="s">
        <v>25</v>
      </c>
      <c r="O43" s="148" t="s">
        <v>25</v>
      </c>
      <c r="P43" s="427"/>
      <c r="Q43" s="182"/>
    </row>
    <row r="44" spans="1:17" ht="24" hidden="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SUM(M45:M46)</f>
        <v>0</v>
      </c>
      <c r="N44" s="149">
        <f>SUM(N45:N46)</f>
        <v>0</v>
      </c>
      <c r="O44" s="149">
        <f>SUM(O45:O46)</f>
        <v>0</v>
      </c>
      <c r="P44" s="335"/>
      <c r="Q44" s="331"/>
    </row>
    <row r="45" spans="1:17" ht="24" hidden="1" x14ac:dyDescent="0.25">
      <c r="A45" s="54">
        <v>23410</v>
      </c>
      <c r="B45" s="55" t="s">
        <v>46</v>
      </c>
      <c r="C45" s="194">
        <f>SUM(O45)</f>
        <v>0</v>
      </c>
      <c r="D45" s="260" t="s">
        <v>25</v>
      </c>
      <c r="E45" s="56" t="s">
        <v>25</v>
      </c>
      <c r="F45" s="261" t="s">
        <v>25</v>
      </c>
      <c r="G45" s="222" t="s">
        <v>25</v>
      </c>
      <c r="H45" s="56" t="s">
        <v>25</v>
      </c>
      <c r="I45" s="276" t="s">
        <v>25</v>
      </c>
      <c r="J45" s="260" t="s">
        <v>25</v>
      </c>
      <c r="K45" s="56" t="s">
        <v>25</v>
      </c>
      <c r="L45" s="261" t="s">
        <v>25</v>
      </c>
      <c r="M45" s="429"/>
      <c r="N45" s="430"/>
      <c r="O45" s="151">
        <f>M45+N45</f>
        <v>0</v>
      </c>
      <c r="P45" s="301"/>
      <c r="Q45" s="331"/>
    </row>
    <row r="46" spans="1:17" ht="24" hidden="1" x14ac:dyDescent="0.25">
      <c r="A46" s="54">
        <v>23510</v>
      </c>
      <c r="B46" s="55" t="s">
        <v>47</v>
      </c>
      <c r="C46" s="194">
        <f>SUM(O46)</f>
        <v>0</v>
      </c>
      <c r="D46" s="260" t="s">
        <v>25</v>
      </c>
      <c r="E46" s="56" t="s">
        <v>25</v>
      </c>
      <c r="F46" s="261" t="s">
        <v>25</v>
      </c>
      <c r="G46" s="222" t="s">
        <v>25</v>
      </c>
      <c r="H46" s="56" t="s">
        <v>25</v>
      </c>
      <c r="I46" s="276" t="s">
        <v>25</v>
      </c>
      <c r="J46" s="260" t="s">
        <v>25</v>
      </c>
      <c r="K46" s="56" t="s">
        <v>25</v>
      </c>
      <c r="L46" s="261" t="s">
        <v>25</v>
      </c>
      <c r="M46" s="429"/>
      <c r="N46" s="430"/>
      <c r="O46" s="151">
        <f>M46+N46</f>
        <v>0</v>
      </c>
      <c r="P46" s="301"/>
      <c r="Q46" s="331"/>
    </row>
    <row r="47" spans="1:17" hidden="1" x14ac:dyDescent="0.25">
      <c r="A47" s="57"/>
      <c r="B47" s="55"/>
      <c r="C47" s="195"/>
      <c r="D47" s="262"/>
      <c r="E47" s="74"/>
      <c r="F47" s="261"/>
      <c r="G47" s="222"/>
      <c r="H47" s="56"/>
      <c r="I47" s="276"/>
      <c r="J47" s="260"/>
      <c r="K47" s="56"/>
      <c r="L47" s="431"/>
      <c r="M47" s="288"/>
      <c r="N47" s="105"/>
      <c r="O47" s="151"/>
      <c r="P47" s="301"/>
      <c r="Q47" s="331"/>
    </row>
    <row r="48" spans="1:17" s="19" customFormat="1" hidden="1" x14ac:dyDescent="0.25">
      <c r="A48" s="58"/>
      <c r="B48" s="59" t="s">
        <v>48</v>
      </c>
      <c r="C48" s="196"/>
      <c r="D48" s="263"/>
      <c r="E48" s="432"/>
      <c r="F48" s="433"/>
      <c r="G48" s="223"/>
      <c r="H48" s="106"/>
      <c r="I48" s="152"/>
      <c r="J48" s="130"/>
      <c r="K48" s="106"/>
      <c r="L48" s="433"/>
      <c r="M48" s="223"/>
      <c r="N48" s="106"/>
      <c r="O48" s="152"/>
      <c r="P48" s="434"/>
      <c r="Q48" s="182"/>
    </row>
    <row r="49" spans="1:17" s="19" customFormat="1" ht="12.75" thickBot="1" x14ac:dyDescent="0.3">
      <c r="A49" s="60"/>
      <c r="B49" s="20" t="s">
        <v>49</v>
      </c>
      <c r="C49" s="197">
        <f t="shared" ref="C49:C112" si="3">SUM(F49,I49,L49,O49)</f>
        <v>32975</v>
      </c>
      <c r="D49" s="131">
        <f>SUM(D50,D281)</f>
        <v>32105</v>
      </c>
      <c r="E49" s="114">
        <f>SUM(E50,E281)</f>
        <v>870</v>
      </c>
      <c r="F49" s="304">
        <f>SUM(F50,F281)</f>
        <v>32975</v>
      </c>
      <c r="G49" s="224">
        <f t="shared" ref="G49:O49" si="4">SUM(G50,G281)</f>
        <v>0</v>
      </c>
      <c r="H49" s="61">
        <f t="shared" si="4"/>
        <v>0</v>
      </c>
      <c r="I49" s="114">
        <f t="shared" si="4"/>
        <v>0</v>
      </c>
      <c r="J49" s="131">
        <f t="shared" si="4"/>
        <v>0</v>
      </c>
      <c r="K49" s="61">
        <f t="shared" si="4"/>
        <v>0</v>
      </c>
      <c r="L49" s="168">
        <f t="shared" si="4"/>
        <v>0</v>
      </c>
      <c r="M49" s="224">
        <f t="shared" si="4"/>
        <v>0</v>
      </c>
      <c r="N49" s="61">
        <f t="shared" si="4"/>
        <v>0</v>
      </c>
      <c r="O49" s="114">
        <f t="shared" si="4"/>
        <v>0</v>
      </c>
      <c r="P49" s="435"/>
      <c r="Q49" s="182"/>
    </row>
    <row r="50" spans="1:17" s="19" customFormat="1" ht="36.75" thickTop="1" x14ac:dyDescent="0.25">
      <c r="A50" s="62"/>
      <c r="B50" s="63" t="s">
        <v>50</v>
      </c>
      <c r="C50" s="198">
        <f t="shared" si="3"/>
        <v>27581</v>
      </c>
      <c r="D50" s="132">
        <f>SUM(D51,D193)</f>
        <v>26399</v>
      </c>
      <c r="E50" s="277">
        <f>SUM(E51,E193)</f>
        <v>1182</v>
      </c>
      <c r="F50" s="305">
        <f>SUM(F51,F193)</f>
        <v>27581</v>
      </c>
      <c r="G50" s="225">
        <f t="shared" ref="G50:O50" si="5">SUM(G51,G193)</f>
        <v>0</v>
      </c>
      <c r="H50" s="64">
        <f t="shared" si="5"/>
        <v>0</v>
      </c>
      <c r="I50" s="277">
        <f t="shared" si="5"/>
        <v>0</v>
      </c>
      <c r="J50" s="132">
        <f t="shared" si="5"/>
        <v>0</v>
      </c>
      <c r="K50" s="64">
        <f t="shared" si="5"/>
        <v>0</v>
      </c>
      <c r="L50" s="436">
        <f t="shared" si="5"/>
        <v>0</v>
      </c>
      <c r="M50" s="225">
        <f t="shared" si="5"/>
        <v>0</v>
      </c>
      <c r="N50" s="64">
        <f t="shared" si="5"/>
        <v>0</v>
      </c>
      <c r="O50" s="277">
        <f t="shared" si="5"/>
        <v>0</v>
      </c>
      <c r="P50" s="437"/>
      <c r="Q50" s="182"/>
    </row>
    <row r="51" spans="1:17" s="19" customFormat="1" ht="24" x14ac:dyDescent="0.25">
      <c r="A51" s="65"/>
      <c r="B51" s="16" t="s">
        <v>51</v>
      </c>
      <c r="C51" s="199">
        <f t="shared" si="3"/>
        <v>27581</v>
      </c>
      <c r="D51" s="133">
        <f>SUM(D52,D74,D172,D186)</f>
        <v>26399</v>
      </c>
      <c r="E51" s="278">
        <f>SUM(E52,E74,E172,E186)</f>
        <v>1182</v>
      </c>
      <c r="F51" s="306">
        <f>SUM(F52,F74,F172,F186)</f>
        <v>27581</v>
      </c>
      <c r="G51" s="226">
        <f t="shared" ref="G51:O51" si="6">SUM(G52,G74,G172,G186)</f>
        <v>0</v>
      </c>
      <c r="H51" s="66">
        <f t="shared" si="6"/>
        <v>0</v>
      </c>
      <c r="I51" s="278">
        <f t="shared" si="6"/>
        <v>0</v>
      </c>
      <c r="J51" s="133">
        <f t="shared" si="6"/>
        <v>0</v>
      </c>
      <c r="K51" s="66">
        <f t="shared" si="6"/>
        <v>0</v>
      </c>
      <c r="L51" s="169">
        <f t="shared" si="6"/>
        <v>0</v>
      </c>
      <c r="M51" s="226">
        <f t="shared" si="6"/>
        <v>0</v>
      </c>
      <c r="N51" s="66">
        <f t="shared" si="6"/>
        <v>0</v>
      </c>
      <c r="O51" s="278">
        <f t="shared" si="6"/>
        <v>0</v>
      </c>
      <c r="P51" s="438"/>
      <c r="Q51" s="182"/>
    </row>
    <row r="52" spans="1:17" s="19" customFormat="1" hidden="1" x14ac:dyDescent="0.25">
      <c r="A52" s="67">
        <v>1000</v>
      </c>
      <c r="B52" s="67" t="s">
        <v>52</v>
      </c>
      <c r="C52" s="200">
        <f t="shared" si="3"/>
        <v>0</v>
      </c>
      <c r="D52" s="134">
        <f>SUM(D53,D66)</f>
        <v>0</v>
      </c>
      <c r="E52" s="68">
        <f>SUM(E53,E66)</f>
        <v>0</v>
      </c>
      <c r="F52" s="170">
        <f>SUM(F53,F66)</f>
        <v>0</v>
      </c>
      <c r="G52" s="227">
        <f t="shared" ref="G52:O52" si="7">SUM(G53,G66)</f>
        <v>0</v>
      </c>
      <c r="H52" s="68">
        <f t="shared" si="7"/>
        <v>0</v>
      </c>
      <c r="I52" s="122">
        <f t="shared" si="7"/>
        <v>0</v>
      </c>
      <c r="J52" s="134">
        <f t="shared" si="7"/>
        <v>0</v>
      </c>
      <c r="K52" s="68">
        <f t="shared" si="7"/>
        <v>0</v>
      </c>
      <c r="L52" s="170">
        <f t="shared" si="7"/>
        <v>0</v>
      </c>
      <c r="M52" s="227">
        <f t="shared" si="7"/>
        <v>0</v>
      </c>
      <c r="N52" s="68">
        <f t="shared" si="7"/>
        <v>0</v>
      </c>
      <c r="O52" s="122">
        <f t="shared" si="7"/>
        <v>0</v>
      </c>
      <c r="P52" s="439"/>
      <c r="Q52" s="182"/>
    </row>
    <row r="53" spans="1:17" hidden="1" x14ac:dyDescent="0.25">
      <c r="A53" s="34">
        <v>1100</v>
      </c>
      <c r="B53" s="69" t="s">
        <v>53</v>
      </c>
      <c r="C53" s="188">
        <f t="shared" si="3"/>
        <v>0</v>
      </c>
      <c r="D53" s="127">
        <f>SUM(D54,D57,D65)</f>
        <v>0</v>
      </c>
      <c r="E53" s="36">
        <f>SUM(E54,E57,E65)</f>
        <v>0</v>
      </c>
      <c r="F53" s="174">
        <f>SUM(F54,F57,F65)</f>
        <v>0</v>
      </c>
      <c r="G53" s="228">
        <f t="shared" ref="G53:N53" si="8">SUM(G54,G57,G65)</f>
        <v>0</v>
      </c>
      <c r="H53" s="36">
        <f t="shared" si="8"/>
        <v>0</v>
      </c>
      <c r="I53" s="120">
        <f t="shared" si="8"/>
        <v>0</v>
      </c>
      <c r="J53" s="127">
        <f t="shared" si="8"/>
        <v>0</v>
      </c>
      <c r="K53" s="36">
        <f t="shared" si="8"/>
        <v>0</v>
      </c>
      <c r="L53" s="174">
        <f t="shared" si="8"/>
        <v>0</v>
      </c>
      <c r="M53" s="228">
        <f t="shared" si="8"/>
        <v>0</v>
      </c>
      <c r="N53" s="36">
        <f t="shared" si="8"/>
        <v>0</v>
      </c>
      <c r="O53" s="120">
        <f>SUM(O54,O57,O65)</f>
        <v>0</v>
      </c>
      <c r="P53" s="440"/>
      <c r="Q53" s="331"/>
    </row>
    <row r="54" spans="1:17" hidden="1" x14ac:dyDescent="0.25">
      <c r="A54" s="70">
        <v>1110</v>
      </c>
      <c r="B54" s="55" t="s">
        <v>54</v>
      </c>
      <c r="C54" s="195">
        <f>SUM(F54,I54,L54,O54)</f>
        <v>0</v>
      </c>
      <c r="D54" s="82">
        <f t="shared" ref="D54:O54" si="9">SUM(D55:D56)</f>
        <v>0</v>
      </c>
      <c r="E54" s="71">
        <f t="shared" si="9"/>
        <v>0</v>
      </c>
      <c r="F54" s="172">
        <f t="shared" si="9"/>
        <v>0</v>
      </c>
      <c r="G54" s="229">
        <f t="shared" si="9"/>
        <v>0</v>
      </c>
      <c r="H54" s="71">
        <f t="shared" si="9"/>
        <v>0</v>
      </c>
      <c r="I54" s="153">
        <f t="shared" si="9"/>
        <v>0</v>
      </c>
      <c r="J54" s="82">
        <f t="shared" si="9"/>
        <v>0</v>
      </c>
      <c r="K54" s="71">
        <f t="shared" si="9"/>
        <v>0</v>
      </c>
      <c r="L54" s="172">
        <f t="shared" si="9"/>
        <v>0</v>
      </c>
      <c r="M54" s="229">
        <f t="shared" si="9"/>
        <v>0</v>
      </c>
      <c r="N54" s="71">
        <f t="shared" si="9"/>
        <v>0</v>
      </c>
      <c r="O54" s="153">
        <f t="shared" si="9"/>
        <v>0</v>
      </c>
      <c r="P54" s="313"/>
      <c r="Q54" s="331"/>
    </row>
    <row r="55" spans="1:17" hidden="1" x14ac:dyDescent="0.25">
      <c r="A55" s="27">
        <v>1111</v>
      </c>
      <c r="B55" s="38" t="s">
        <v>55</v>
      </c>
      <c r="C55" s="189">
        <f t="shared" si="3"/>
        <v>0</v>
      </c>
      <c r="D55" s="264"/>
      <c r="E55" s="40"/>
      <c r="F55" s="175">
        <f>D55+E55</f>
        <v>0</v>
      </c>
      <c r="G55" s="220"/>
      <c r="H55" s="40"/>
      <c r="I55" s="86">
        <f>G55+H55</f>
        <v>0</v>
      </c>
      <c r="J55" s="264"/>
      <c r="K55" s="40"/>
      <c r="L55" s="175">
        <f>J55+K55</f>
        <v>0</v>
      </c>
      <c r="M55" s="220"/>
      <c r="N55" s="40"/>
      <c r="O55" s="86">
        <f>M55+N55</f>
        <v>0</v>
      </c>
      <c r="P55" s="310"/>
      <c r="Q55" s="331"/>
    </row>
    <row r="56" spans="1:17" ht="24" hidden="1" customHeight="1" x14ac:dyDescent="0.25">
      <c r="A56" s="30">
        <v>1119</v>
      </c>
      <c r="B56" s="41" t="s">
        <v>56</v>
      </c>
      <c r="C56" s="190">
        <f t="shared" si="3"/>
        <v>0</v>
      </c>
      <c r="D56" s="265"/>
      <c r="E56" s="43"/>
      <c r="F56" s="93">
        <f>D56+E56</f>
        <v>0</v>
      </c>
      <c r="G56" s="230"/>
      <c r="H56" s="43"/>
      <c r="I56" s="87">
        <f>G56+H56</f>
        <v>0</v>
      </c>
      <c r="J56" s="265"/>
      <c r="K56" s="43"/>
      <c r="L56" s="93">
        <f>J56+K56</f>
        <v>0</v>
      </c>
      <c r="M56" s="230"/>
      <c r="N56" s="43"/>
      <c r="O56" s="87">
        <f>M56+N56</f>
        <v>0</v>
      </c>
      <c r="P56" s="311"/>
      <c r="Q56" s="331"/>
    </row>
    <row r="57" spans="1:17" ht="23.25" hidden="1" customHeight="1" x14ac:dyDescent="0.25">
      <c r="A57" s="72">
        <v>1140</v>
      </c>
      <c r="B57" s="41" t="s">
        <v>57</v>
      </c>
      <c r="C57" s="190">
        <f t="shared" si="3"/>
        <v>0</v>
      </c>
      <c r="D57" s="129">
        <f t="shared" ref="D57:O57" si="10">SUM(D58:D64)</f>
        <v>0</v>
      </c>
      <c r="E57" s="73">
        <f t="shared" si="10"/>
        <v>0</v>
      </c>
      <c r="F57" s="93">
        <f t="shared" si="10"/>
        <v>0</v>
      </c>
      <c r="G57" s="231">
        <f t="shared" si="10"/>
        <v>0</v>
      </c>
      <c r="H57" s="73">
        <f t="shared" si="10"/>
        <v>0</v>
      </c>
      <c r="I57" s="87">
        <f t="shared" si="10"/>
        <v>0</v>
      </c>
      <c r="J57" s="129">
        <f t="shared" si="10"/>
        <v>0</v>
      </c>
      <c r="K57" s="73">
        <f t="shared" si="10"/>
        <v>0</v>
      </c>
      <c r="L57" s="93">
        <f t="shared" si="10"/>
        <v>0</v>
      </c>
      <c r="M57" s="231">
        <f t="shared" si="10"/>
        <v>0</v>
      </c>
      <c r="N57" s="73">
        <f t="shared" si="10"/>
        <v>0</v>
      </c>
      <c r="O57" s="87">
        <f t="shared" si="10"/>
        <v>0</v>
      </c>
      <c r="P57" s="311"/>
      <c r="Q57" s="331"/>
    </row>
    <row r="58" spans="1:17" hidden="1" x14ac:dyDescent="0.25">
      <c r="A58" s="30">
        <v>1141</v>
      </c>
      <c r="B58" s="41" t="s">
        <v>58</v>
      </c>
      <c r="C58" s="190">
        <f t="shared" si="3"/>
        <v>0</v>
      </c>
      <c r="D58" s="265"/>
      <c r="E58" s="43"/>
      <c r="F58" s="93">
        <f t="shared" ref="F58:F65" si="11">D58+E58</f>
        <v>0</v>
      </c>
      <c r="G58" s="230"/>
      <c r="H58" s="43"/>
      <c r="I58" s="87">
        <f t="shared" ref="I58:I65" si="12">G58+H58</f>
        <v>0</v>
      </c>
      <c r="J58" s="265"/>
      <c r="K58" s="43"/>
      <c r="L58" s="93">
        <f t="shared" ref="L58:L65" si="13">J58+K58</f>
        <v>0</v>
      </c>
      <c r="M58" s="230"/>
      <c r="N58" s="43"/>
      <c r="O58" s="87">
        <f t="shared" ref="O58:O65" si="14">M58+N58</f>
        <v>0</v>
      </c>
      <c r="P58" s="311"/>
      <c r="Q58" s="331"/>
    </row>
    <row r="59" spans="1:17" ht="24.75" hidden="1" customHeight="1" x14ac:dyDescent="0.25">
      <c r="A59" s="30">
        <v>1142</v>
      </c>
      <c r="B59" s="41" t="s">
        <v>59</v>
      </c>
      <c r="C59" s="190">
        <f t="shared" si="3"/>
        <v>0</v>
      </c>
      <c r="D59" s="265"/>
      <c r="E59" s="43"/>
      <c r="F59" s="93">
        <f t="shared" si="11"/>
        <v>0</v>
      </c>
      <c r="G59" s="230"/>
      <c r="H59" s="43"/>
      <c r="I59" s="87">
        <f t="shared" si="12"/>
        <v>0</v>
      </c>
      <c r="J59" s="265"/>
      <c r="K59" s="43"/>
      <c r="L59" s="93">
        <f t="shared" si="13"/>
        <v>0</v>
      </c>
      <c r="M59" s="230"/>
      <c r="N59" s="43"/>
      <c r="O59" s="87">
        <f t="shared" si="14"/>
        <v>0</v>
      </c>
      <c r="P59" s="311"/>
      <c r="Q59" s="331"/>
    </row>
    <row r="60" spans="1:17" ht="24" hidden="1" x14ac:dyDescent="0.25">
      <c r="A60" s="30">
        <v>1145</v>
      </c>
      <c r="B60" s="41" t="s">
        <v>60</v>
      </c>
      <c r="C60" s="190">
        <f t="shared" si="3"/>
        <v>0</v>
      </c>
      <c r="D60" s="265"/>
      <c r="E60" s="43"/>
      <c r="F60" s="93">
        <f t="shared" si="11"/>
        <v>0</v>
      </c>
      <c r="G60" s="230"/>
      <c r="H60" s="43"/>
      <c r="I60" s="87">
        <f t="shared" si="12"/>
        <v>0</v>
      </c>
      <c r="J60" s="265"/>
      <c r="K60" s="43"/>
      <c r="L60" s="93">
        <f t="shared" si="13"/>
        <v>0</v>
      </c>
      <c r="M60" s="230"/>
      <c r="N60" s="43"/>
      <c r="O60" s="87">
        <f t="shared" si="14"/>
        <v>0</v>
      </c>
      <c r="P60" s="311"/>
      <c r="Q60" s="331"/>
    </row>
    <row r="61" spans="1:17" ht="27.75" hidden="1" customHeight="1" x14ac:dyDescent="0.25">
      <c r="A61" s="30">
        <v>1146</v>
      </c>
      <c r="B61" s="41" t="s">
        <v>61</v>
      </c>
      <c r="C61" s="190">
        <f t="shared" si="3"/>
        <v>0</v>
      </c>
      <c r="D61" s="265"/>
      <c r="E61" s="43"/>
      <c r="F61" s="93">
        <f t="shared" si="11"/>
        <v>0</v>
      </c>
      <c r="G61" s="230"/>
      <c r="H61" s="43"/>
      <c r="I61" s="87">
        <f t="shared" si="12"/>
        <v>0</v>
      </c>
      <c r="J61" s="265"/>
      <c r="K61" s="43"/>
      <c r="L61" s="93">
        <f t="shared" si="13"/>
        <v>0</v>
      </c>
      <c r="M61" s="230"/>
      <c r="N61" s="43"/>
      <c r="O61" s="87">
        <f t="shared" si="14"/>
        <v>0</v>
      </c>
      <c r="P61" s="311"/>
      <c r="Q61" s="331"/>
    </row>
    <row r="62" spans="1:17" hidden="1" x14ac:dyDescent="0.25">
      <c r="A62" s="30">
        <v>1147</v>
      </c>
      <c r="B62" s="41" t="s">
        <v>62</v>
      </c>
      <c r="C62" s="190">
        <f t="shared" si="3"/>
        <v>0</v>
      </c>
      <c r="D62" s="265"/>
      <c r="E62" s="43"/>
      <c r="F62" s="93">
        <f t="shared" si="11"/>
        <v>0</v>
      </c>
      <c r="G62" s="230"/>
      <c r="H62" s="43"/>
      <c r="I62" s="87">
        <f t="shared" si="12"/>
        <v>0</v>
      </c>
      <c r="J62" s="265"/>
      <c r="K62" s="43"/>
      <c r="L62" s="93">
        <f t="shared" si="13"/>
        <v>0</v>
      </c>
      <c r="M62" s="230"/>
      <c r="N62" s="43"/>
      <c r="O62" s="87">
        <f t="shared" si="14"/>
        <v>0</v>
      </c>
      <c r="P62" s="311"/>
      <c r="Q62" s="331"/>
    </row>
    <row r="63" spans="1:17" hidden="1" x14ac:dyDescent="0.25">
      <c r="A63" s="30">
        <v>1148</v>
      </c>
      <c r="B63" s="41" t="s">
        <v>63</v>
      </c>
      <c r="C63" s="190">
        <f t="shared" si="3"/>
        <v>0</v>
      </c>
      <c r="D63" s="265"/>
      <c r="E63" s="43"/>
      <c r="F63" s="93">
        <f t="shared" si="11"/>
        <v>0</v>
      </c>
      <c r="G63" s="230"/>
      <c r="H63" s="43"/>
      <c r="I63" s="87">
        <f t="shared" si="12"/>
        <v>0</v>
      </c>
      <c r="J63" s="265"/>
      <c r="K63" s="43"/>
      <c r="L63" s="93">
        <f t="shared" si="13"/>
        <v>0</v>
      </c>
      <c r="M63" s="230"/>
      <c r="N63" s="43"/>
      <c r="O63" s="87">
        <f t="shared" si="14"/>
        <v>0</v>
      </c>
      <c r="P63" s="311"/>
      <c r="Q63" s="331"/>
    </row>
    <row r="64" spans="1:17" ht="36" hidden="1" x14ac:dyDescent="0.25">
      <c r="A64" s="30">
        <v>1149</v>
      </c>
      <c r="B64" s="41" t="s">
        <v>64</v>
      </c>
      <c r="C64" s="190">
        <f t="shared" si="3"/>
        <v>0</v>
      </c>
      <c r="D64" s="265"/>
      <c r="E64" s="43"/>
      <c r="F64" s="93">
        <f t="shared" si="11"/>
        <v>0</v>
      </c>
      <c r="G64" s="230"/>
      <c r="H64" s="43"/>
      <c r="I64" s="87">
        <f t="shared" si="12"/>
        <v>0</v>
      </c>
      <c r="J64" s="265"/>
      <c r="K64" s="43"/>
      <c r="L64" s="93">
        <f t="shared" si="13"/>
        <v>0</v>
      </c>
      <c r="M64" s="230"/>
      <c r="N64" s="43"/>
      <c r="O64" s="87">
        <f t="shared" si="14"/>
        <v>0</v>
      </c>
      <c r="P64" s="311"/>
      <c r="Q64" s="331"/>
    </row>
    <row r="65" spans="1:17" ht="36" hidden="1" x14ac:dyDescent="0.25">
      <c r="A65" s="70">
        <v>1150</v>
      </c>
      <c r="B65" s="55" t="s">
        <v>65</v>
      </c>
      <c r="C65" s="195">
        <f t="shared" si="3"/>
        <v>0</v>
      </c>
      <c r="D65" s="262"/>
      <c r="E65" s="74"/>
      <c r="F65" s="172">
        <f t="shared" si="11"/>
        <v>0</v>
      </c>
      <c r="G65" s="232"/>
      <c r="H65" s="74"/>
      <c r="I65" s="153">
        <f t="shared" si="12"/>
        <v>0</v>
      </c>
      <c r="J65" s="262"/>
      <c r="K65" s="74"/>
      <c r="L65" s="172">
        <f t="shared" si="13"/>
        <v>0</v>
      </c>
      <c r="M65" s="232"/>
      <c r="N65" s="74"/>
      <c r="O65" s="153">
        <f t="shared" si="14"/>
        <v>0</v>
      </c>
      <c r="P65" s="313"/>
      <c r="Q65" s="331"/>
    </row>
    <row r="66" spans="1:17" ht="36" hidden="1" x14ac:dyDescent="0.25">
      <c r="A66" s="34">
        <v>1200</v>
      </c>
      <c r="B66" s="69" t="s">
        <v>66</v>
      </c>
      <c r="C66" s="188">
        <f t="shared" si="3"/>
        <v>0</v>
      </c>
      <c r="D66" s="127">
        <f t="shared" ref="D66:O66" si="15">SUM(D67:D68)</f>
        <v>0</v>
      </c>
      <c r="E66" s="36">
        <f t="shared" si="15"/>
        <v>0</v>
      </c>
      <c r="F66" s="174">
        <f t="shared" si="15"/>
        <v>0</v>
      </c>
      <c r="G66" s="228">
        <f t="shared" si="15"/>
        <v>0</v>
      </c>
      <c r="H66" s="36">
        <f t="shared" si="15"/>
        <v>0</v>
      </c>
      <c r="I66" s="120">
        <f t="shared" si="15"/>
        <v>0</v>
      </c>
      <c r="J66" s="127">
        <f t="shared" si="15"/>
        <v>0</v>
      </c>
      <c r="K66" s="36">
        <f t="shared" si="15"/>
        <v>0</v>
      </c>
      <c r="L66" s="174">
        <f t="shared" si="15"/>
        <v>0</v>
      </c>
      <c r="M66" s="228">
        <f t="shared" si="15"/>
        <v>0</v>
      </c>
      <c r="N66" s="36">
        <f t="shared" si="15"/>
        <v>0</v>
      </c>
      <c r="O66" s="120">
        <f t="shared" si="15"/>
        <v>0</v>
      </c>
      <c r="P66" s="317"/>
      <c r="Q66" s="331"/>
    </row>
    <row r="67" spans="1:17" ht="24" hidden="1" x14ac:dyDescent="0.25">
      <c r="A67" s="859">
        <v>1210</v>
      </c>
      <c r="B67" s="38" t="s">
        <v>67</v>
      </c>
      <c r="C67" s="189">
        <f t="shared" si="3"/>
        <v>0</v>
      </c>
      <c r="D67" s="264"/>
      <c r="E67" s="40"/>
      <c r="F67" s="175">
        <f>D67+E67</f>
        <v>0</v>
      </c>
      <c r="G67" s="220"/>
      <c r="H67" s="40"/>
      <c r="I67" s="86">
        <f>G67+H67</f>
        <v>0</v>
      </c>
      <c r="J67" s="264"/>
      <c r="K67" s="40"/>
      <c r="L67" s="175">
        <f>J67+K67</f>
        <v>0</v>
      </c>
      <c r="M67" s="220"/>
      <c r="N67" s="40"/>
      <c r="O67" s="86">
        <f>M67+N67</f>
        <v>0</v>
      </c>
      <c r="P67" s="310"/>
      <c r="Q67" s="331"/>
    </row>
    <row r="68" spans="1:17" ht="24" hidden="1" x14ac:dyDescent="0.25">
      <c r="A68" s="72">
        <v>1220</v>
      </c>
      <c r="B68" s="41" t="s">
        <v>68</v>
      </c>
      <c r="C68" s="190">
        <f t="shared" si="3"/>
        <v>0</v>
      </c>
      <c r="D68" s="129">
        <f t="shared" ref="D68:O68" si="16">SUM(D69:D73)</f>
        <v>0</v>
      </c>
      <c r="E68" s="73">
        <f t="shared" si="16"/>
        <v>0</v>
      </c>
      <c r="F68" s="93">
        <f t="shared" si="16"/>
        <v>0</v>
      </c>
      <c r="G68" s="231">
        <f t="shared" si="16"/>
        <v>0</v>
      </c>
      <c r="H68" s="73">
        <f t="shared" si="16"/>
        <v>0</v>
      </c>
      <c r="I68" s="87">
        <f t="shared" si="16"/>
        <v>0</v>
      </c>
      <c r="J68" s="129">
        <f t="shared" si="16"/>
        <v>0</v>
      </c>
      <c r="K68" s="73">
        <f t="shared" si="16"/>
        <v>0</v>
      </c>
      <c r="L68" s="93">
        <f t="shared" si="16"/>
        <v>0</v>
      </c>
      <c r="M68" s="231">
        <f t="shared" si="16"/>
        <v>0</v>
      </c>
      <c r="N68" s="73">
        <f t="shared" si="16"/>
        <v>0</v>
      </c>
      <c r="O68" s="87">
        <f t="shared" si="16"/>
        <v>0</v>
      </c>
      <c r="P68" s="311"/>
      <c r="Q68" s="331"/>
    </row>
    <row r="69" spans="1:17" ht="60" hidden="1" x14ac:dyDescent="0.25">
      <c r="A69" s="30">
        <v>1221</v>
      </c>
      <c r="B69" s="41" t="s">
        <v>69</v>
      </c>
      <c r="C69" s="190">
        <f t="shared" si="3"/>
        <v>0</v>
      </c>
      <c r="D69" s="265"/>
      <c r="E69" s="43"/>
      <c r="F69" s="93">
        <f>D69+E69</f>
        <v>0</v>
      </c>
      <c r="G69" s="230"/>
      <c r="H69" s="43"/>
      <c r="I69" s="87">
        <f>G69+H69</f>
        <v>0</v>
      </c>
      <c r="J69" s="265"/>
      <c r="K69" s="43"/>
      <c r="L69" s="93">
        <f>J69+K69</f>
        <v>0</v>
      </c>
      <c r="M69" s="230"/>
      <c r="N69" s="43"/>
      <c r="O69" s="87">
        <f>M69+N69</f>
        <v>0</v>
      </c>
      <c r="P69" s="311"/>
      <c r="Q69" s="331"/>
    </row>
    <row r="70" spans="1:17" hidden="1" x14ac:dyDescent="0.25">
      <c r="A70" s="30">
        <v>1223</v>
      </c>
      <c r="B70" s="41" t="s">
        <v>70</v>
      </c>
      <c r="C70" s="190">
        <f t="shared" si="3"/>
        <v>0</v>
      </c>
      <c r="D70" s="265"/>
      <c r="E70" s="43"/>
      <c r="F70" s="93">
        <f>D70+E70</f>
        <v>0</v>
      </c>
      <c r="G70" s="230"/>
      <c r="H70" s="43"/>
      <c r="I70" s="87">
        <f>G70+H70</f>
        <v>0</v>
      </c>
      <c r="J70" s="265"/>
      <c r="K70" s="43"/>
      <c r="L70" s="93">
        <f>J70+K70</f>
        <v>0</v>
      </c>
      <c r="M70" s="230"/>
      <c r="N70" s="43"/>
      <c r="O70" s="87">
        <f>M70+N70</f>
        <v>0</v>
      </c>
      <c r="P70" s="311"/>
      <c r="Q70" s="331"/>
    </row>
    <row r="71" spans="1:17" hidden="1" x14ac:dyDescent="0.25">
      <c r="A71" s="30">
        <v>1225</v>
      </c>
      <c r="B71" s="41" t="s">
        <v>71</v>
      </c>
      <c r="C71" s="190">
        <f t="shared" si="3"/>
        <v>0</v>
      </c>
      <c r="D71" s="265"/>
      <c r="E71" s="43"/>
      <c r="F71" s="93">
        <f>D71+E71</f>
        <v>0</v>
      </c>
      <c r="G71" s="230"/>
      <c r="H71" s="43"/>
      <c r="I71" s="87">
        <f>G71+H71</f>
        <v>0</v>
      </c>
      <c r="J71" s="265"/>
      <c r="K71" s="43"/>
      <c r="L71" s="93">
        <f>J71+K71</f>
        <v>0</v>
      </c>
      <c r="M71" s="230"/>
      <c r="N71" s="43"/>
      <c r="O71" s="87">
        <f>M71+N71</f>
        <v>0</v>
      </c>
      <c r="P71" s="311"/>
      <c r="Q71" s="331"/>
    </row>
    <row r="72" spans="1:17" ht="36" hidden="1" x14ac:dyDescent="0.25">
      <c r="A72" s="30">
        <v>1227</v>
      </c>
      <c r="B72" s="41" t="s">
        <v>72</v>
      </c>
      <c r="C72" s="190">
        <f t="shared" si="3"/>
        <v>0</v>
      </c>
      <c r="D72" s="265"/>
      <c r="E72" s="43"/>
      <c r="F72" s="93">
        <f>D72+E72</f>
        <v>0</v>
      </c>
      <c r="G72" s="230"/>
      <c r="H72" s="43"/>
      <c r="I72" s="87">
        <f>G72+H72</f>
        <v>0</v>
      </c>
      <c r="J72" s="265"/>
      <c r="K72" s="43"/>
      <c r="L72" s="93">
        <f>J72+K72</f>
        <v>0</v>
      </c>
      <c r="M72" s="230"/>
      <c r="N72" s="43"/>
      <c r="O72" s="87">
        <f>M72+N72</f>
        <v>0</v>
      </c>
      <c r="P72" s="311"/>
      <c r="Q72" s="331"/>
    </row>
    <row r="73" spans="1:17" ht="60" hidden="1" x14ac:dyDescent="0.25">
      <c r="A73" s="30">
        <v>1228</v>
      </c>
      <c r="B73" s="41" t="s">
        <v>73</v>
      </c>
      <c r="C73" s="190">
        <f t="shared" si="3"/>
        <v>0</v>
      </c>
      <c r="D73" s="265"/>
      <c r="E73" s="43"/>
      <c r="F73" s="93">
        <f>D73+E73</f>
        <v>0</v>
      </c>
      <c r="G73" s="230"/>
      <c r="H73" s="43"/>
      <c r="I73" s="87">
        <f>G73+H73</f>
        <v>0</v>
      </c>
      <c r="J73" s="265"/>
      <c r="K73" s="43"/>
      <c r="L73" s="93">
        <f>J73+K73</f>
        <v>0</v>
      </c>
      <c r="M73" s="230"/>
      <c r="N73" s="43"/>
      <c r="O73" s="87">
        <f>M73+N73</f>
        <v>0</v>
      </c>
      <c r="P73" s="311"/>
      <c r="Q73" s="331"/>
    </row>
    <row r="74" spans="1:17" x14ac:dyDescent="0.25">
      <c r="A74" s="67">
        <v>2000</v>
      </c>
      <c r="B74" s="67" t="s">
        <v>74</v>
      </c>
      <c r="C74" s="200">
        <f t="shared" si="3"/>
        <v>26641</v>
      </c>
      <c r="D74" s="134">
        <f t="shared" ref="D74:O74" si="17">SUM(D75,D82,D129,D163,D164,D171)</f>
        <v>25459</v>
      </c>
      <c r="E74" s="122">
        <f t="shared" si="17"/>
        <v>1182</v>
      </c>
      <c r="F74" s="307">
        <f t="shared" si="17"/>
        <v>26641</v>
      </c>
      <c r="G74" s="227">
        <f t="shared" si="17"/>
        <v>0</v>
      </c>
      <c r="H74" s="68">
        <f t="shared" si="17"/>
        <v>0</v>
      </c>
      <c r="I74" s="122">
        <f t="shared" si="17"/>
        <v>0</v>
      </c>
      <c r="J74" s="134">
        <f t="shared" si="17"/>
        <v>0</v>
      </c>
      <c r="K74" s="68">
        <f t="shared" si="17"/>
        <v>0</v>
      </c>
      <c r="L74" s="170">
        <f t="shared" si="17"/>
        <v>0</v>
      </c>
      <c r="M74" s="227">
        <f t="shared" si="17"/>
        <v>0</v>
      </c>
      <c r="N74" s="68">
        <f t="shared" si="17"/>
        <v>0</v>
      </c>
      <c r="O74" s="122">
        <f t="shared" si="17"/>
        <v>0</v>
      </c>
      <c r="P74" s="439"/>
      <c r="Q74" s="331"/>
    </row>
    <row r="75" spans="1:17" ht="24" x14ac:dyDescent="0.25">
      <c r="A75" s="34">
        <v>2100</v>
      </c>
      <c r="B75" s="69" t="s">
        <v>75</v>
      </c>
      <c r="C75" s="188">
        <f t="shared" si="3"/>
        <v>10953</v>
      </c>
      <c r="D75" s="127">
        <f t="shared" ref="D75:O75" si="18">SUM(D76,D79)</f>
        <v>12621</v>
      </c>
      <c r="E75" s="120">
        <f t="shared" si="18"/>
        <v>-1668</v>
      </c>
      <c r="F75" s="314">
        <f t="shared" si="18"/>
        <v>10953</v>
      </c>
      <c r="G75" s="228">
        <f t="shared" si="18"/>
        <v>0</v>
      </c>
      <c r="H75" s="36">
        <f t="shared" si="18"/>
        <v>0</v>
      </c>
      <c r="I75" s="120">
        <f t="shared" si="18"/>
        <v>0</v>
      </c>
      <c r="J75" s="127">
        <f t="shared" si="18"/>
        <v>0</v>
      </c>
      <c r="K75" s="36">
        <f t="shared" si="18"/>
        <v>0</v>
      </c>
      <c r="L75" s="174">
        <f t="shared" si="18"/>
        <v>0</v>
      </c>
      <c r="M75" s="228">
        <f t="shared" si="18"/>
        <v>0</v>
      </c>
      <c r="N75" s="36">
        <f t="shared" si="18"/>
        <v>0</v>
      </c>
      <c r="O75" s="120">
        <f t="shared" si="18"/>
        <v>0</v>
      </c>
      <c r="P75" s="317"/>
      <c r="Q75" s="331"/>
    </row>
    <row r="76" spans="1:17" ht="24" hidden="1" x14ac:dyDescent="0.25">
      <c r="A76" s="859">
        <v>2110</v>
      </c>
      <c r="B76" s="38" t="s">
        <v>76</v>
      </c>
      <c r="C76" s="189">
        <f t="shared" si="3"/>
        <v>0</v>
      </c>
      <c r="D76" s="128">
        <f t="shared" ref="D76:O76" si="19">SUM(D77:D78)</f>
        <v>0</v>
      </c>
      <c r="E76" s="75">
        <f t="shared" si="19"/>
        <v>0</v>
      </c>
      <c r="F76" s="175">
        <f t="shared" si="19"/>
        <v>0</v>
      </c>
      <c r="G76" s="233">
        <f t="shared" si="19"/>
        <v>0</v>
      </c>
      <c r="H76" s="75">
        <f t="shared" si="19"/>
        <v>0</v>
      </c>
      <c r="I76" s="86">
        <f t="shared" si="19"/>
        <v>0</v>
      </c>
      <c r="J76" s="128">
        <f t="shared" si="19"/>
        <v>0</v>
      </c>
      <c r="K76" s="75">
        <f t="shared" si="19"/>
        <v>0</v>
      </c>
      <c r="L76" s="175">
        <f t="shared" si="19"/>
        <v>0</v>
      </c>
      <c r="M76" s="233">
        <f t="shared" si="19"/>
        <v>0</v>
      </c>
      <c r="N76" s="75">
        <f t="shared" si="19"/>
        <v>0</v>
      </c>
      <c r="O76" s="86">
        <f t="shared" si="19"/>
        <v>0</v>
      </c>
      <c r="P76" s="310"/>
      <c r="Q76" s="331"/>
    </row>
    <row r="77" spans="1:17" hidden="1" x14ac:dyDescent="0.25">
      <c r="A77" s="30">
        <v>2111</v>
      </c>
      <c r="B77" s="41" t="s">
        <v>77</v>
      </c>
      <c r="C77" s="190">
        <f t="shared" si="3"/>
        <v>0</v>
      </c>
      <c r="D77" s="265"/>
      <c r="E77" s="43"/>
      <c r="F77" s="93">
        <f>D77+E77</f>
        <v>0</v>
      </c>
      <c r="G77" s="230"/>
      <c r="H77" s="43"/>
      <c r="I77" s="87">
        <f>G77+H77</f>
        <v>0</v>
      </c>
      <c r="J77" s="265"/>
      <c r="K77" s="43"/>
      <c r="L77" s="93">
        <f>J77+K77</f>
        <v>0</v>
      </c>
      <c r="M77" s="230"/>
      <c r="N77" s="43"/>
      <c r="O77" s="87">
        <f>M77+N77</f>
        <v>0</v>
      </c>
      <c r="P77" s="311"/>
      <c r="Q77" s="331"/>
    </row>
    <row r="78" spans="1:17" ht="24" hidden="1" x14ac:dyDescent="0.25">
      <c r="A78" s="30">
        <v>2112</v>
      </c>
      <c r="B78" s="41" t="s">
        <v>78</v>
      </c>
      <c r="C78" s="190">
        <f t="shared" si="3"/>
        <v>0</v>
      </c>
      <c r="D78" s="265"/>
      <c r="E78" s="43"/>
      <c r="F78" s="93">
        <f>D78+E78</f>
        <v>0</v>
      </c>
      <c r="G78" s="230"/>
      <c r="H78" s="43"/>
      <c r="I78" s="87">
        <f>G78+H78</f>
        <v>0</v>
      </c>
      <c r="J78" s="265"/>
      <c r="K78" s="43"/>
      <c r="L78" s="93">
        <f>J78+K78</f>
        <v>0</v>
      </c>
      <c r="M78" s="230"/>
      <c r="N78" s="43"/>
      <c r="O78" s="87">
        <f>M78+N78</f>
        <v>0</v>
      </c>
      <c r="P78" s="311"/>
      <c r="Q78" s="331"/>
    </row>
    <row r="79" spans="1:17" ht="24" x14ac:dyDescent="0.25">
      <c r="A79" s="72">
        <v>2120</v>
      </c>
      <c r="B79" s="41" t="s">
        <v>79</v>
      </c>
      <c r="C79" s="190">
        <f t="shared" si="3"/>
        <v>10953</v>
      </c>
      <c r="D79" s="129">
        <f t="shared" ref="D79:O79" si="20">SUM(D80:D81)</f>
        <v>12621</v>
      </c>
      <c r="E79" s="87">
        <f t="shared" si="20"/>
        <v>-1668</v>
      </c>
      <c r="F79" s="312">
        <f t="shared" si="20"/>
        <v>10953</v>
      </c>
      <c r="G79" s="231">
        <f t="shared" si="20"/>
        <v>0</v>
      </c>
      <c r="H79" s="73">
        <f t="shared" si="20"/>
        <v>0</v>
      </c>
      <c r="I79" s="87">
        <f t="shared" si="20"/>
        <v>0</v>
      </c>
      <c r="J79" s="129">
        <f t="shared" si="20"/>
        <v>0</v>
      </c>
      <c r="K79" s="73">
        <f t="shared" si="20"/>
        <v>0</v>
      </c>
      <c r="L79" s="93">
        <f t="shared" si="20"/>
        <v>0</v>
      </c>
      <c r="M79" s="231">
        <f t="shared" si="20"/>
        <v>0</v>
      </c>
      <c r="N79" s="73">
        <f t="shared" si="20"/>
        <v>0</v>
      </c>
      <c r="O79" s="87">
        <f t="shared" si="20"/>
        <v>0</v>
      </c>
      <c r="P79" s="311"/>
      <c r="Q79" s="331"/>
    </row>
    <row r="80" spans="1:17" x14ac:dyDescent="0.25">
      <c r="A80" s="30">
        <v>2121</v>
      </c>
      <c r="B80" s="41" t="s">
        <v>77</v>
      </c>
      <c r="C80" s="190">
        <f t="shared" si="3"/>
        <v>2228</v>
      </c>
      <c r="D80" s="265">
        <v>2610</v>
      </c>
      <c r="E80" s="155">
        <v>-382</v>
      </c>
      <c r="F80" s="312">
        <f>D80+E80</f>
        <v>2228</v>
      </c>
      <c r="G80" s="230"/>
      <c r="H80" s="43"/>
      <c r="I80" s="87">
        <f>G80+H80</f>
        <v>0</v>
      </c>
      <c r="J80" s="265"/>
      <c r="K80" s="43"/>
      <c r="L80" s="93">
        <f>J80+K80</f>
        <v>0</v>
      </c>
      <c r="M80" s="230"/>
      <c r="N80" s="43"/>
      <c r="O80" s="87">
        <f>M80+N80</f>
        <v>0</v>
      </c>
      <c r="P80" s="311"/>
      <c r="Q80" s="331"/>
    </row>
    <row r="81" spans="1:17" ht="24" x14ac:dyDescent="0.25">
      <c r="A81" s="30">
        <v>2122</v>
      </c>
      <c r="B81" s="41" t="s">
        <v>78</v>
      </c>
      <c r="C81" s="190">
        <f t="shared" si="3"/>
        <v>8725</v>
      </c>
      <c r="D81" s="265">
        <v>10011</v>
      </c>
      <c r="E81" s="155">
        <v>-1286</v>
      </c>
      <c r="F81" s="312">
        <f>D81+E81</f>
        <v>8725</v>
      </c>
      <c r="G81" s="230"/>
      <c r="H81" s="43"/>
      <c r="I81" s="87">
        <f>G81+H81</f>
        <v>0</v>
      </c>
      <c r="J81" s="265"/>
      <c r="K81" s="43"/>
      <c r="L81" s="93">
        <f>J81+K81</f>
        <v>0</v>
      </c>
      <c r="M81" s="230"/>
      <c r="N81" s="43"/>
      <c r="O81" s="87">
        <f>M81+N81</f>
        <v>0</v>
      </c>
      <c r="P81" s="311"/>
      <c r="Q81" s="331"/>
    </row>
    <row r="82" spans="1:17" x14ac:dyDescent="0.25">
      <c r="A82" s="34">
        <v>2200</v>
      </c>
      <c r="B82" s="69" t="s">
        <v>80</v>
      </c>
      <c r="C82" s="188">
        <f t="shared" si="3"/>
        <v>15548</v>
      </c>
      <c r="D82" s="127">
        <f t="shared" ref="D82:O82" si="21">SUM(D83,D88,D94,D102,D111,D115,D121,D127)</f>
        <v>12698</v>
      </c>
      <c r="E82" s="120">
        <f t="shared" si="21"/>
        <v>2850</v>
      </c>
      <c r="F82" s="314">
        <f t="shared" si="21"/>
        <v>15548</v>
      </c>
      <c r="G82" s="228">
        <f t="shared" si="21"/>
        <v>0</v>
      </c>
      <c r="H82" s="36">
        <f t="shared" si="21"/>
        <v>0</v>
      </c>
      <c r="I82" s="120">
        <f t="shared" si="21"/>
        <v>0</v>
      </c>
      <c r="J82" s="127">
        <f t="shared" si="21"/>
        <v>0</v>
      </c>
      <c r="K82" s="36">
        <f t="shared" si="21"/>
        <v>0</v>
      </c>
      <c r="L82" s="174">
        <f t="shared" si="21"/>
        <v>0</v>
      </c>
      <c r="M82" s="228">
        <f t="shared" si="21"/>
        <v>0</v>
      </c>
      <c r="N82" s="36">
        <f t="shared" si="21"/>
        <v>0</v>
      </c>
      <c r="O82" s="120">
        <f t="shared" si="21"/>
        <v>0</v>
      </c>
      <c r="P82" s="441"/>
      <c r="Q82" s="331"/>
    </row>
    <row r="83" spans="1:17" ht="24" hidden="1" x14ac:dyDescent="0.25">
      <c r="A83" s="70">
        <v>2210</v>
      </c>
      <c r="B83" s="55" t="s">
        <v>81</v>
      </c>
      <c r="C83" s="195">
        <f t="shared" si="3"/>
        <v>0</v>
      </c>
      <c r="D83" s="82">
        <f t="shared" ref="D83:O83" si="22">SUM(D84:D87)</f>
        <v>0</v>
      </c>
      <c r="E83" s="71">
        <f t="shared" si="22"/>
        <v>0</v>
      </c>
      <c r="F83" s="172">
        <f t="shared" si="22"/>
        <v>0</v>
      </c>
      <c r="G83" s="229">
        <f t="shared" si="22"/>
        <v>0</v>
      </c>
      <c r="H83" s="71">
        <f t="shared" si="22"/>
        <v>0</v>
      </c>
      <c r="I83" s="153">
        <f t="shared" si="22"/>
        <v>0</v>
      </c>
      <c r="J83" s="82">
        <f t="shared" si="22"/>
        <v>0</v>
      </c>
      <c r="K83" s="71">
        <f t="shared" si="22"/>
        <v>0</v>
      </c>
      <c r="L83" s="172">
        <f t="shared" si="22"/>
        <v>0</v>
      </c>
      <c r="M83" s="229">
        <f t="shared" si="22"/>
        <v>0</v>
      </c>
      <c r="N83" s="71">
        <f t="shared" si="22"/>
        <v>0</v>
      </c>
      <c r="O83" s="153">
        <f t="shared" si="22"/>
        <v>0</v>
      </c>
      <c r="P83" s="313"/>
      <c r="Q83" s="331"/>
    </row>
    <row r="84" spans="1:17" ht="24" hidden="1" x14ac:dyDescent="0.25">
      <c r="A84" s="27">
        <v>2211</v>
      </c>
      <c r="B84" s="38" t="s">
        <v>82</v>
      </c>
      <c r="C84" s="189">
        <f t="shared" si="3"/>
        <v>0</v>
      </c>
      <c r="D84" s="264"/>
      <c r="E84" s="40"/>
      <c r="F84" s="175">
        <f>D84+E84</f>
        <v>0</v>
      </c>
      <c r="G84" s="220"/>
      <c r="H84" s="40"/>
      <c r="I84" s="86">
        <f>G84+H84</f>
        <v>0</v>
      </c>
      <c r="J84" s="264"/>
      <c r="K84" s="40"/>
      <c r="L84" s="175">
        <f>J84+K84</f>
        <v>0</v>
      </c>
      <c r="M84" s="220"/>
      <c r="N84" s="40"/>
      <c r="O84" s="86">
        <f>M84+N84</f>
        <v>0</v>
      </c>
      <c r="P84" s="310"/>
      <c r="Q84" s="331"/>
    </row>
    <row r="85" spans="1:17" ht="36" hidden="1" x14ac:dyDescent="0.25">
      <c r="A85" s="30">
        <v>2212</v>
      </c>
      <c r="B85" s="41" t="s">
        <v>83</v>
      </c>
      <c r="C85" s="190">
        <f t="shared" si="3"/>
        <v>0</v>
      </c>
      <c r="D85" s="265"/>
      <c r="E85" s="43"/>
      <c r="F85" s="93">
        <f>D85+E85</f>
        <v>0</v>
      </c>
      <c r="G85" s="230"/>
      <c r="H85" s="43"/>
      <c r="I85" s="87">
        <f>G85+H85</f>
        <v>0</v>
      </c>
      <c r="J85" s="265"/>
      <c r="K85" s="43"/>
      <c r="L85" s="93">
        <f>J85+K85</f>
        <v>0</v>
      </c>
      <c r="M85" s="230"/>
      <c r="N85" s="43"/>
      <c r="O85" s="87">
        <f>M85+N85</f>
        <v>0</v>
      </c>
      <c r="P85" s="311"/>
      <c r="Q85" s="331"/>
    </row>
    <row r="86" spans="1:17" ht="24" hidden="1" x14ac:dyDescent="0.25">
      <c r="A86" s="30">
        <v>2214</v>
      </c>
      <c r="B86" s="41" t="s">
        <v>84</v>
      </c>
      <c r="C86" s="190">
        <f t="shared" si="3"/>
        <v>0</v>
      </c>
      <c r="D86" s="265"/>
      <c r="E86" s="43"/>
      <c r="F86" s="93">
        <f>D86+E86</f>
        <v>0</v>
      </c>
      <c r="G86" s="230"/>
      <c r="H86" s="43"/>
      <c r="I86" s="87">
        <f>G86+H86</f>
        <v>0</v>
      </c>
      <c r="J86" s="265"/>
      <c r="K86" s="43"/>
      <c r="L86" s="93">
        <f>J86+K86</f>
        <v>0</v>
      </c>
      <c r="M86" s="230"/>
      <c r="N86" s="43"/>
      <c r="O86" s="87">
        <f>M86+N86</f>
        <v>0</v>
      </c>
      <c r="P86" s="311"/>
      <c r="Q86" s="331"/>
    </row>
    <row r="87" spans="1:17" hidden="1" x14ac:dyDescent="0.25">
      <c r="A87" s="30">
        <v>2219</v>
      </c>
      <c r="B87" s="41" t="s">
        <v>85</v>
      </c>
      <c r="C87" s="190">
        <f t="shared" si="3"/>
        <v>0</v>
      </c>
      <c r="D87" s="265"/>
      <c r="E87" s="43"/>
      <c r="F87" s="93">
        <f>D87+E87</f>
        <v>0</v>
      </c>
      <c r="G87" s="230"/>
      <c r="H87" s="43"/>
      <c r="I87" s="87">
        <f>G87+H87</f>
        <v>0</v>
      </c>
      <c r="J87" s="265"/>
      <c r="K87" s="43"/>
      <c r="L87" s="93">
        <f>J87+K87</f>
        <v>0</v>
      </c>
      <c r="M87" s="230"/>
      <c r="N87" s="43"/>
      <c r="O87" s="87">
        <f>M87+N87</f>
        <v>0</v>
      </c>
      <c r="P87" s="311"/>
      <c r="Q87" s="331"/>
    </row>
    <row r="88" spans="1:17" ht="24" hidden="1" x14ac:dyDescent="0.25">
      <c r="A88" s="72">
        <v>2220</v>
      </c>
      <c r="B88" s="41" t="s">
        <v>86</v>
      </c>
      <c r="C88" s="190">
        <f t="shared" si="3"/>
        <v>0</v>
      </c>
      <c r="D88" s="129">
        <f t="shared" ref="D88:O88" si="23">SUM(D89:D93)</f>
        <v>0</v>
      </c>
      <c r="E88" s="73">
        <f t="shared" si="23"/>
        <v>0</v>
      </c>
      <c r="F88" s="93">
        <f t="shared" si="23"/>
        <v>0</v>
      </c>
      <c r="G88" s="231">
        <f t="shared" si="23"/>
        <v>0</v>
      </c>
      <c r="H88" s="73">
        <f t="shared" si="23"/>
        <v>0</v>
      </c>
      <c r="I88" s="87">
        <f t="shared" si="23"/>
        <v>0</v>
      </c>
      <c r="J88" s="129">
        <f t="shared" si="23"/>
        <v>0</v>
      </c>
      <c r="K88" s="73">
        <f t="shared" si="23"/>
        <v>0</v>
      </c>
      <c r="L88" s="93">
        <f t="shared" si="23"/>
        <v>0</v>
      </c>
      <c r="M88" s="231">
        <f t="shared" si="23"/>
        <v>0</v>
      </c>
      <c r="N88" s="73">
        <f t="shared" si="23"/>
        <v>0</v>
      </c>
      <c r="O88" s="87">
        <f t="shared" si="23"/>
        <v>0</v>
      </c>
      <c r="P88" s="311"/>
      <c r="Q88" s="331"/>
    </row>
    <row r="89" spans="1:17" ht="24" hidden="1" x14ac:dyDescent="0.25">
      <c r="A89" s="30">
        <v>2221</v>
      </c>
      <c r="B89" s="41" t="s">
        <v>305</v>
      </c>
      <c r="C89" s="190">
        <f t="shared" si="3"/>
        <v>0</v>
      </c>
      <c r="D89" s="265"/>
      <c r="E89" s="43"/>
      <c r="F89" s="93">
        <f>D89+E89</f>
        <v>0</v>
      </c>
      <c r="G89" s="230"/>
      <c r="H89" s="43"/>
      <c r="I89" s="87">
        <f>G89+H89</f>
        <v>0</v>
      </c>
      <c r="J89" s="265"/>
      <c r="K89" s="43"/>
      <c r="L89" s="93">
        <f>J89+K89</f>
        <v>0</v>
      </c>
      <c r="M89" s="230"/>
      <c r="N89" s="43"/>
      <c r="O89" s="87">
        <f>M89+N89</f>
        <v>0</v>
      </c>
      <c r="P89" s="311"/>
      <c r="Q89" s="331"/>
    </row>
    <row r="90" spans="1:17" hidden="1" x14ac:dyDescent="0.25">
      <c r="A90" s="30">
        <v>2222</v>
      </c>
      <c r="B90" s="41" t="s">
        <v>87</v>
      </c>
      <c r="C90" s="190">
        <f t="shared" si="3"/>
        <v>0</v>
      </c>
      <c r="D90" s="265"/>
      <c r="E90" s="43"/>
      <c r="F90" s="93">
        <f>D90+E90</f>
        <v>0</v>
      </c>
      <c r="G90" s="230"/>
      <c r="H90" s="43"/>
      <c r="I90" s="87">
        <f>G90+H90</f>
        <v>0</v>
      </c>
      <c r="J90" s="265"/>
      <c r="K90" s="43"/>
      <c r="L90" s="93">
        <f>J90+K90</f>
        <v>0</v>
      </c>
      <c r="M90" s="230"/>
      <c r="N90" s="43"/>
      <c r="O90" s="87">
        <f>M90+N90</f>
        <v>0</v>
      </c>
      <c r="P90" s="311"/>
      <c r="Q90" s="331"/>
    </row>
    <row r="91" spans="1:17" hidden="1" x14ac:dyDescent="0.25">
      <c r="A91" s="30">
        <v>2223</v>
      </c>
      <c r="B91" s="41" t="s">
        <v>88</v>
      </c>
      <c r="C91" s="190">
        <f t="shared" si="3"/>
        <v>0</v>
      </c>
      <c r="D91" s="265"/>
      <c r="E91" s="43"/>
      <c r="F91" s="93">
        <f>D91+E91</f>
        <v>0</v>
      </c>
      <c r="G91" s="230"/>
      <c r="H91" s="43"/>
      <c r="I91" s="87">
        <f>G91+H91</f>
        <v>0</v>
      </c>
      <c r="J91" s="265"/>
      <c r="K91" s="43"/>
      <c r="L91" s="93">
        <f>J91+K91</f>
        <v>0</v>
      </c>
      <c r="M91" s="230"/>
      <c r="N91" s="43"/>
      <c r="O91" s="87">
        <f>M91+N91</f>
        <v>0</v>
      </c>
      <c r="P91" s="311"/>
      <c r="Q91" s="331"/>
    </row>
    <row r="92" spans="1:17" ht="48" hidden="1" x14ac:dyDescent="0.25">
      <c r="A92" s="30">
        <v>2224</v>
      </c>
      <c r="B92" s="41" t="s">
        <v>89</v>
      </c>
      <c r="C92" s="190">
        <f t="shared" si="3"/>
        <v>0</v>
      </c>
      <c r="D92" s="265"/>
      <c r="E92" s="43"/>
      <c r="F92" s="93">
        <f>D92+E92</f>
        <v>0</v>
      </c>
      <c r="G92" s="230"/>
      <c r="H92" s="43"/>
      <c r="I92" s="87">
        <f>G92+H92</f>
        <v>0</v>
      </c>
      <c r="J92" s="265"/>
      <c r="K92" s="43"/>
      <c r="L92" s="93">
        <f>J92+K92</f>
        <v>0</v>
      </c>
      <c r="M92" s="230"/>
      <c r="N92" s="43"/>
      <c r="O92" s="87">
        <f>M92+N92</f>
        <v>0</v>
      </c>
      <c r="P92" s="311"/>
      <c r="Q92" s="331"/>
    </row>
    <row r="93" spans="1:17" ht="24" hidden="1" x14ac:dyDescent="0.25">
      <c r="A93" s="30">
        <v>2229</v>
      </c>
      <c r="B93" s="41" t="s">
        <v>90</v>
      </c>
      <c r="C93" s="190">
        <f t="shared" si="3"/>
        <v>0</v>
      </c>
      <c r="D93" s="265"/>
      <c r="E93" s="43"/>
      <c r="F93" s="93">
        <f>D93+E93</f>
        <v>0</v>
      </c>
      <c r="G93" s="230"/>
      <c r="H93" s="43"/>
      <c r="I93" s="87">
        <f>G93+H93</f>
        <v>0</v>
      </c>
      <c r="J93" s="265"/>
      <c r="K93" s="43"/>
      <c r="L93" s="93">
        <f>J93+K93</f>
        <v>0</v>
      </c>
      <c r="M93" s="230"/>
      <c r="N93" s="43"/>
      <c r="O93" s="87">
        <f>M93+N93</f>
        <v>0</v>
      </c>
      <c r="P93" s="311"/>
      <c r="Q93" s="331"/>
    </row>
    <row r="94" spans="1:17" ht="36" x14ac:dyDescent="0.25">
      <c r="A94" s="72">
        <v>2230</v>
      </c>
      <c r="B94" s="41" t="s">
        <v>91</v>
      </c>
      <c r="C94" s="190">
        <f t="shared" si="3"/>
        <v>20</v>
      </c>
      <c r="D94" s="129">
        <f t="shared" ref="D94:O94" si="24">SUM(D95:D101)</f>
        <v>20</v>
      </c>
      <c r="E94" s="87">
        <f t="shared" si="24"/>
        <v>0</v>
      </c>
      <c r="F94" s="312">
        <f t="shared" si="24"/>
        <v>20</v>
      </c>
      <c r="G94" s="231">
        <f t="shared" si="24"/>
        <v>0</v>
      </c>
      <c r="H94" s="73">
        <f t="shared" si="24"/>
        <v>0</v>
      </c>
      <c r="I94" s="87">
        <f t="shared" si="24"/>
        <v>0</v>
      </c>
      <c r="J94" s="129">
        <f t="shared" si="24"/>
        <v>0</v>
      </c>
      <c r="K94" s="73">
        <f t="shared" si="24"/>
        <v>0</v>
      </c>
      <c r="L94" s="93">
        <f t="shared" si="24"/>
        <v>0</v>
      </c>
      <c r="M94" s="231">
        <f t="shared" si="24"/>
        <v>0</v>
      </c>
      <c r="N94" s="73">
        <f t="shared" si="24"/>
        <v>0</v>
      </c>
      <c r="O94" s="87">
        <f t="shared" si="24"/>
        <v>0</v>
      </c>
      <c r="P94" s="311"/>
      <c r="Q94" s="331"/>
    </row>
    <row r="95" spans="1:17" ht="24" hidden="1" x14ac:dyDescent="0.25">
      <c r="A95" s="30">
        <v>2231</v>
      </c>
      <c r="B95" s="41" t="s">
        <v>92</v>
      </c>
      <c r="C95" s="190">
        <f t="shared" si="3"/>
        <v>0</v>
      </c>
      <c r="D95" s="265"/>
      <c r="E95" s="43"/>
      <c r="F95" s="93">
        <f t="shared" ref="F95:F101" si="25">D95+E95</f>
        <v>0</v>
      </c>
      <c r="G95" s="230"/>
      <c r="H95" s="43"/>
      <c r="I95" s="87">
        <f t="shared" ref="I95:I101" si="26">G95+H95</f>
        <v>0</v>
      </c>
      <c r="J95" s="265"/>
      <c r="K95" s="43"/>
      <c r="L95" s="93">
        <f t="shared" ref="L95:L101" si="27">J95+K95</f>
        <v>0</v>
      </c>
      <c r="M95" s="230"/>
      <c r="N95" s="43"/>
      <c r="O95" s="87">
        <f t="shared" ref="O95:O101" si="28">M95+N95</f>
        <v>0</v>
      </c>
      <c r="P95" s="311"/>
      <c r="Q95" s="331"/>
    </row>
    <row r="96" spans="1:17" ht="36" hidden="1" x14ac:dyDescent="0.25">
      <c r="A96" s="30">
        <v>2232</v>
      </c>
      <c r="B96" s="41" t="s">
        <v>93</v>
      </c>
      <c r="C96" s="190">
        <f t="shared" si="3"/>
        <v>0</v>
      </c>
      <c r="D96" s="265"/>
      <c r="E96" s="43"/>
      <c r="F96" s="93">
        <f t="shared" si="25"/>
        <v>0</v>
      </c>
      <c r="G96" s="230"/>
      <c r="H96" s="43"/>
      <c r="I96" s="87">
        <f t="shared" si="26"/>
        <v>0</v>
      </c>
      <c r="J96" s="265"/>
      <c r="K96" s="43"/>
      <c r="L96" s="93">
        <f t="shared" si="27"/>
        <v>0</v>
      </c>
      <c r="M96" s="230"/>
      <c r="N96" s="43"/>
      <c r="O96" s="87">
        <f t="shared" si="28"/>
        <v>0</v>
      </c>
      <c r="P96" s="311"/>
      <c r="Q96" s="331"/>
    </row>
    <row r="97" spans="1:17" ht="24" hidden="1" x14ac:dyDescent="0.25">
      <c r="A97" s="27">
        <v>2233</v>
      </c>
      <c r="B97" s="38" t="s">
        <v>94</v>
      </c>
      <c r="C97" s="189">
        <f t="shared" si="3"/>
        <v>0</v>
      </c>
      <c r="D97" s="264"/>
      <c r="E97" s="40"/>
      <c r="F97" s="175">
        <f t="shared" si="25"/>
        <v>0</v>
      </c>
      <c r="G97" s="220"/>
      <c r="H97" s="40"/>
      <c r="I97" s="86">
        <f t="shared" si="26"/>
        <v>0</v>
      </c>
      <c r="J97" s="264"/>
      <c r="K97" s="40"/>
      <c r="L97" s="175">
        <f t="shared" si="27"/>
        <v>0</v>
      </c>
      <c r="M97" s="220"/>
      <c r="N97" s="40"/>
      <c r="O97" s="86">
        <f t="shared" si="28"/>
        <v>0</v>
      </c>
      <c r="P97" s="310"/>
      <c r="Q97" s="331"/>
    </row>
    <row r="98" spans="1:17" ht="36" hidden="1" x14ac:dyDescent="0.25">
      <c r="A98" s="30">
        <v>2234</v>
      </c>
      <c r="B98" s="41" t="s">
        <v>95</v>
      </c>
      <c r="C98" s="190">
        <f t="shared" si="3"/>
        <v>0</v>
      </c>
      <c r="D98" s="265"/>
      <c r="E98" s="43"/>
      <c r="F98" s="93">
        <f t="shared" si="25"/>
        <v>0</v>
      </c>
      <c r="G98" s="230"/>
      <c r="H98" s="43"/>
      <c r="I98" s="87">
        <f t="shared" si="26"/>
        <v>0</v>
      </c>
      <c r="J98" s="265"/>
      <c r="K98" s="43"/>
      <c r="L98" s="93">
        <f t="shared" si="27"/>
        <v>0</v>
      </c>
      <c r="M98" s="230"/>
      <c r="N98" s="43"/>
      <c r="O98" s="87">
        <f t="shared" si="28"/>
        <v>0</v>
      </c>
      <c r="P98" s="311"/>
      <c r="Q98" s="331"/>
    </row>
    <row r="99" spans="1:17" ht="24" hidden="1" x14ac:dyDescent="0.25">
      <c r="A99" s="30">
        <v>2235</v>
      </c>
      <c r="B99" s="41" t="s">
        <v>96</v>
      </c>
      <c r="C99" s="190">
        <f t="shared" si="3"/>
        <v>0</v>
      </c>
      <c r="D99" s="265"/>
      <c r="E99" s="43"/>
      <c r="F99" s="93">
        <f t="shared" si="25"/>
        <v>0</v>
      </c>
      <c r="G99" s="230"/>
      <c r="H99" s="43"/>
      <c r="I99" s="87">
        <f t="shared" si="26"/>
        <v>0</v>
      </c>
      <c r="J99" s="265"/>
      <c r="K99" s="43"/>
      <c r="L99" s="93">
        <f t="shared" si="27"/>
        <v>0</v>
      </c>
      <c r="M99" s="230"/>
      <c r="N99" s="43"/>
      <c r="O99" s="87">
        <f t="shared" si="28"/>
        <v>0</v>
      </c>
      <c r="P99" s="311"/>
      <c r="Q99" s="331"/>
    </row>
    <row r="100" spans="1:17" x14ac:dyDescent="0.25">
      <c r="A100" s="30">
        <v>2236</v>
      </c>
      <c r="B100" s="41" t="s">
        <v>97</v>
      </c>
      <c r="C100" s="190">
        <f t="shared" si="3"/>
        <v>20</v>
      </c>
      <c r="D100" s="265">
        <v>20</v>
      </c>
      <c r="E100" s="155"/>
      <c r="F100" s="312">
        <f t="shared" si="25"/>
        <v>20</v>
      </c>
      <c r="G100" s="230"/>
      <c r="H100" s="43"/>
      <c r="I100" s="87">
        <f t="shared" si="26"/>
        <v>0</v>
      </c>
      <c r="J100" s="265"/>
      <c r="K100" s="43"/>
      <c r="L100" s="93">
        <f t="shared" si="27"/>
        <v>0</v>
      </c>
      <c r="M100" s="230"/>
      <c r="N100" s="43"/>
      <c r="O100" s="87">
        <f t="shared" si="28"/>
        <v>0</v>
      </c>
      <c r="P100" s="311"/>
      <c r="Q100" s="331"/>
    </row>
    <row r="101" spans="1:17" ht="24" hidden="1" x14ac:dyDescent="0.25">
      <c r="A101" s="30">
        <v>2239</v>
      </c>
      <c r="B101" s="41" t="s">
        <v>98</v>
      </c>
      <c r="C101" s="190">
        <f t="shared" si="3"/>
        <v>0</v>
      </c>
      <c r="D101" s="265"/>
      <c r="E101" s="43"/>
      <c r="F101" s="93">
        <f t="shared" si="25"/>
        <v>0</v>
      </c>
      <c r="G101" s="230"/>
      <c r="H101" s="43"/>
      <c r="I101" s="87">
        <f t="shared" si="26"/>
        <v>0</v>
      </c>
      <c r="J101" s="265"/>
      <c r="K101" s="43"/>
      <c r="L101" s="93">
        <f t="shared" si="27"/>
        <v>0</v>
      </c>
      <c r="M101" s="230"/>
      <c r="N101" s="43"/>
      <c r="O101" s="87">
        <f t="shared" si="28"/>
        <v>0</v>
      </c>
      <c r="P101" s="311"/>
      <c r="Q101" s="331"/>
    </row>
    <row r="102" spans="1:17" ht="36" hidden="1" x14ac:dyDescent="0.25">
      <c r="A102" s="72">
        <v>2240</v>
      </c>
      <c r="B102" s="41" t="s">
        <v>99</v>
      </c>
      <c r="C102" s="190">
        <f t="shared" si="3"/>
        <v>0</v>
      </c>
      <c r="D102" s="129">
        <f t="shared" ref="D102:O102" si="29">SUM(D103:D110)</f>
        <v>0</v>
      </c>
      <c r="E102" s="73">
        <f t="shared" si="29"/>
        <v>0</v>
      </c>
      <c r="F102" s="93">
        <f t="shared" si="29"/>
        <v>0</v>
      </c>
      <c r="G102" s="231">
        <f t="shared" si="29"/>
        <v>0</v>
      </c>
      <c r="H102" s="73">
        <f t="shared" si="29"/>
        <v>0</v>
      </c>
      <c r="I102" s="87">
        <f t="shared" si="29"/>
        <v>0</v>
      </c>
      <c r="J102" s="129">
        <f t="shared" si="29"/>
        <v>0</v>
      </c>
      <c r="K102" s="73">
        <f t="shared" si="29"/>
        <v>0</v>
      </c>
      <c r="L102" s="93">
        <f t="shared" si="29"/>
        <v>0</v>
      </c>
      <c r="M102" s="231">
        <f t="shared" si="29"/>
        <v>0</v>
      </c>
      <c r="N102" s="73">
        <f t="shared" si="29"/>
        <v>0</v>
      </c>
      <c r="O102" s="87">
        <f t="shared" si="29"/>
        <v>0</v>
      </c>
      <c r="P102" s="311"/>
      <c r="Q102" s="331"/>
    </row>
    <row r="103" spans="1:17" hidden="1" x14ac:dyDescent="0.25">
      <c r="A103" s="30">
        <v>2241</v>
      </c>
      <c r="B103" s="41" t="s">
        <v>100</v>
      </c>
      <c r="C103" s="190">
        <f t="shared" si="3"/>
        <v>0</v>
      </c>
      <c r="D103" s="265"/>
      <c r="E103" s="43"/>
      <c r="F103" s="93">
        <f t="shared" ref="F103:F110" si="30">D103+E103</f>
        <v>0</v>
      </c>
      <c r="G103" s="230"/>
      <c r="H103" s="43"/>
      <c r="I103" s="87">
        <f t="shared" ref="I103:I110" si="31">G103+H103</f>
        <v>0</v>
      </c>
      <c r="J103" s="265"/>
      <c r="K103" s="43"/>
      <c r="L103" s="93">
        <f t="shared" ref="L103:L110" si="32">J103+K103</f>
        <v>0</v>
      </c>
      <c r="M103" s="230"/>
      <c r="N103" s="43"/>
      <c r="O103" s="87">
        <f t="shared" ref="O103:O110" si="33">M103+N103</f>
        <v>0</v>
      </c>
      <c r="P103" s="311"/>
      <c r="Q103" s="331"/>
    </row>
    <row r="104" spans="1:17" ht="24" hidden="1" x14ac:dyDescent="0.25">
      <c r="A104" s="30">
        <v>2242</v>
      </c>
      <c r="B104" s="41" t="s">
        <v>101</v>
      </c>
      <c r="C104" s="190">
        <f t="shared" si="3"/>
        <v>0</v>
      </c>
      <c r="D104" s="265"/>
      <c r="E104" s="43"/>
      <c r="F104" s="93">
        <f t="shared" si="30"/>
        <v>0</v>
      </c>
      <c r="G104" s="230"/>
      <c r="H104" s="43"/>
      <c r="I104" s="87">
        <f t="shared" si="31"/>
        <v>0</v>
      </c>
      <c r="J104" s="265"/>
      <c r="K104" s="43"/>
      <c r="L104" s="93">
        <f t="shared" si="32"/>
        <v>0</v>
      </c>
      <c r="M104" s="230"/>
      <c r="N104" s="43"/>
      <c r="O104" s="87">
        <f t="shared" si="33"/>
        <v>0</v>
      </c>
      <c r="P104" s="311"/>
      <c r="Q104" s="331"/>
    </row>
    <row r="105" spans="1:17" ht="24" hidden="1" x14ac:dyDescent="0.25">
      <c r="A105" s="30">
        <v>2243</v>
      </c>
      <c r="B105" s="41" t="s">
        <v>102</v>
      </c>
      <c r="C105" s="190">
        <f t="shared" si="3"/>
        <v>0</v>
      </c>
      <c r="D105" s="265"/>
      <c r="E105" s="43"/>
      <c r="F105" s="93">
        <f t="shared" si="30"/>
        <v>0</v>
      </c>
      <c r="G105" s="230"/>
      <c r="H105" s="43"/>
      <c r="I105" s="87">
        <f t="shared" si="31"/>
        <v>0</v>
      </c>
      <c r="J105" s="265"/>
      <c r="K105" s="43"/>
      <c r="L105" s="93">
        <f t="shared" si="32"/>
        <v>0</v>
      </c>
      <c r="M105" s="230"/>
      <c r="N105" s="43"/>
      <c r="O105" s="87">
        <f t="shared" si="33"/>
        <v>0</v>
      </c>
      <c r="P105" s="311"/>
      <c r="Q105" s="331"/>
    </row>
    <row r="106" spans="1:17" hidden="1" x14ac:dyDescent="0.25">
      <c r="A106" s="30">
        <v>2244</v>
      </c>
      <c r="B106" s="41" t="s">
        <v>103</v>
      </c>
      <c r="C106" s="190">
        <f t="shared" si="3"/>
        <v>0</v>
      </c>
      <c r="D106" s="265"/>
      <c r="E106" s="43"/>
      <c r="F106" s="93">
        <f t="shared" si="30"/>
        <v>0</v>
      </c>
      <c r="G106" s="230"/>
      <c r="H106" s="43"/>
      <c r="I106" s="87">
        <f t="shared" si="31"/>
        <v>0</v>
      </c>
      <c r="J106" s="265"/>
      <c r="K106" s="43"/>
      <c r="L106" s="93">
        <f t="shared" si="32"/>
        <v>0</v>
      </c>
      <c r="M106" s="230"/>
      <c r="N106" s="43"/>
      <c r="O106" s="87">
        <f t="shared" si="33"/>
        <v>0</v>
      </c>
      <c r="P106" s="311"/>
      <c r="Q106" s="331"/>
    </row>
    <row r="107" spans="1:17" ht="24" hidden="1" x14ac:dyDescent="0.25">
      <c r="A107" s="30">
        <v>2246</v>
      </c>
      <c r="B107" s="41" t="s">
        <v>104</v>
      </c>
      <c r="C107" s="190">
        <f t="shared" si="3"/>
        <v>0</v>
      </c>
      <c r="D107" s="265"/>
      <c r="E107" s="43"/>
      <c r="F107" s="93">
        <f t="shared" si="30"/>
        <v>0</v>
      </c>
      <c r="G107" s="230"/>
      <c r="H107" s="43"/>
      <c r="I107" s="87">
        <f t="shared" si="31"/>
        <v>0</v>
      </c>
      <c r="J107" s="265"/>
      <c r="K107" s="43"/>
      <c r="L107" s="93">
        <f t="shared" si="32"/>
        <v>0</v>
      </c>
      <c r="M107" s="230"/>
      <c r="N107" s="43"/>
      <c r="O107" s="87">
        <f t="shared" si="33"/>
        <v>0</v>
      </c>
      <c r="P107" s="311"/>
      <c r="Q107" s="331"/>
    </row>
    <row r="108" spans="1:17" hidden="1" x14ac:dyDescent="0.25">
      <c r="A108" s="30">
        <v>2247</v>
      </c>
      <c r="B108" s="41" t="s">
        <v>105</v>
      </c>
      <c r="C108" s="190">
        <f t="shared" si="3"/>
        <v>0</v>
      </c>
      <c r="D108" s="265"/>
      <c r="E108" s="43"/>
      <c r="F108" s="93">
        <f t="shared" si="30"/>
        <v>0</v>
      </c>
      <c r="G108" s="230"/>
      <c r="H108" s="43"/>
      <c r="I108" s="87">
        <f t="shared" si="31"/>
        <v>0</v>
      </c>
      <c r="J108" s="265"/>
      <c r="K108" s="43"/>
      <c r="L108" s="93">
        <f t="shared" si="32"/>
        <v>0</v>
      </c>
      <c r="M108" s="230"/>
      <c r="N108" s="43"/>
      <c r="O108" s="87">
        <f t="shared" si="33"/>
        <v>0</v>
      </c>
      <c r="P108" s="311"/>
      <c r="Q108" s="331"/>
    </row>
    <row r="109" spans="1:17" ht="24" hidden="1" x14ac:dyDescent="0.25">
      <c r="A109" s="30">
        <v>2248</v>
      </c>
      <c r="B109" s="41" t="s">
        <v>106</v>
      </c>
      <c r="C109" s="190">
        <f t="shared" si="3"/>
        <v>0</v>
      </c>
      <c r="D109" s="265"/>
      <c r="E109" s="43"/>
      <c r="F109" s="93">
        <f t="shared" si="30"/>
        <v>0</v>
      </c>
      <c r="G109" s="230"/>
      <c r="H109" s="43"/>
      <c r="I109" s="87">
        <f t="shared" si="31"/>
        <v>0</v>
      </c>
      <c r="J109" s="265"/>
      <c r="K109" s="43"/>
      <c r="L109" s="93">
        <f t="shared" si="32"/>
        <v>0</v>
      </c>
      <c r="M109" s="230"/>
      <c r="N109" s="43"/>
      <c r="O109" s="87">
        <f t="shared" si="33"/>
        <v>0</v>
      </c>
      <c r="P109" s="311"/>
      <c r="Q109" s="331"/>
    </row>
    <row r="110" spans="1:17" ht="24" hidden="1" x14ac:dyDescent="0.25">
      <c r="A110" s="30">
        <v>2249</v>
      </c>
      <c r="B110" s="41" t="s">
        <v>107</v>
      </c>
      <c r="C110" s="190">
        <f t="shared" si="3"/>
        <v>0</v>
      </c>
      <c r="D110" s="265"/>
      <c r="E110" s="43"/>
      <c r="F110" s="93">
        <f t="shared" si="30"/>
        <v>0</v>
      </c>
      <c r="G110" s="230"/>
      <c r="H110" s="43"/>
      <c r="I110" s="87">
        <f t="shared" si="31"/>
        <v>0</v>
      </c>
      <c r="J110" s="265"/>
      <c r="K110" s="43"/>
      <c r="L110" s="93">
        <f t="shared" si="32"/>
        <v>0</v>
      </c>
      <c r="M110" s="230"/>
      <c r="N110" s="43"/>
      <c r="O110" s="87">
        <f t="shared" si="33"/>
        <v>0</v>
      </c>
      <c r="P110" s="311"/>
      <c r="Q110" s="331"/>
    </row>
    <row r="111" spans="1:17" hidden="1" x14ac:dyDescent="0.25">
      <c r="A111" s="72">
        <v>2250</v>
      </c>
      <c r="B111" s="41" t="s">
        <v>108</v>
      </c>
      <c r="C111" s="190">
        <f t="shared" si="3"/>
        <v>0</v>
      </c>
      <c r="D111" s="129">
        <f t="shared" ref="D111:O111" si="34">SUM(D112:D114)</f>
        <v>0</v>
      </c>
      <c r="E111" s="73">
        <f t="shared" si="34"/>
        <v>0</v>
      </c>
      <c r="F111" s="93">
        <f t="shared" si="34"/>
        <v>0</v>
      </c>
      <c r="G111" s="231">
        <f t="shared" si="34"/>
        <v>0</v>
      </c>
      <c r="H111" s="73">
        <f t="shared" si="34"/>
        <v>0</v>
      </c>
      <c r="I111" s="87">
        <f t="shared" si="34"/>
        <v>0</v>
      </c>
      <c r="J111" s="129">
        <f t="shared" si="34"/>
        <v>0</v>
      </c>
      <c r="K111" s="73">
        <f t="shared" si="34"/>
        <v>0</v>
      </c>
      <c r="L111" s="93">
        <f t="shared" si="34"/>
        <v>0</v>
      </c>
      <c r="M111" s="231">
        <f t="shared" si="34"/>
        <v>0</v>
      </c>
      <c r="N111" s="73">
        <f t="shared" si="34"/>
        <v>0</v>
      </c>
      <c r="O111" s="87">
        <f t="shared" si="34"/>
        <v>0</v>
      </c>
      <c r="P111" s="311"/>
      <c r="Q111" s="331"/>
    </row>
    <row r="112" spans="1:17" hidden="1" x14ac:dyDescent="0.25">
      <c r="A112" s="30">
        <v>2251</v>
      </c>
      <c r="B112" s="41" t="s">
        <v>109</v>
      </c>
      <c r="C112" s="190">
        <f t="shared" si="3"/>
        <v>0</v>
      </c>
      <c r="D112" s="265"/>
      <c r="E112" s="43"/>
      <c r="F112" s="93">
        <f>D112+E112</f>
        <v>0</v>
      </c>
      <c r="G112" s="230"/>
      <c r="H112" s="43"/>
      <c r="I112" s="87">
        <f>G112+H112</f>
        <v>0</v>
      </c>
      <c r="J112" s="265"/>
      <c r="K112" s="43"/>
      <c r="L112" s="93">
        <f>J112+K112</f>
        <v>0</v>
      </c>
      <c r="M112" s="230"/>
      <c r="N112" s="43"/>
      <c r="O112" s="87">
        <f>M112+N112</f>
        <v>0</v>
      </c>
      <c r="P112" s="311"/>
      <c r="Q112" s="331"/>
    </row>
    <row r="113" spans="1:17" ht="24" hidden="1" x14ac:dyDescent="0.25">
      <c r="A113" s="30">
        <v>2252</v>
      </c>
      <c r="B113" s="41" t="s">
        <v>110</v>
      </c>
      <c r="C113" s="190">
        <f t="shared" ref="C113:C176" si="35">SUM(F113,I113,L113,O113)</f>
        <v>0</v>
      </c>
      <c r="D113" s="265"/>
      <c r="E113" s="43"/>
      <c r="F113" s="93">
        <f>D113+E113</f>
        <v>0</v>
      </c>
      <c r="G113" s="230"/>
      <c r="H113" s="43"/>
      <c r="I113" s="87">
        <f>G113+H113</f>
        <v>0</v>
      </c>
      <c r="J113" s="265"/>
      <c r="K113" s="43"/>
      <c r="L113" s="93">
        <f>J113+K113</f>
        <v>0</v>
      </c>
      <c r="M113" s="230"/>
      <c r="N113" s="43"/>
      <c r="O113" s="87">
        <f>M113+N113</f>
        <v>0</v>
      </c>
      <c r="P113" s="311"/>
      <c r="Q113" s="331"/>
    </row>
    <row r="114" spans="1:17" ht="24" hidden="1" x14ac:dyDescent="0.25">
      <c r="A114" s="30">
        <v>2259</v>
      </c>
      <c r="B114" s="41" t="s">
        <v>111</v>
      </c>
      <c r="C114" s="190">
        <f t="shared" si="35"/>
        <v>0</v>
      </c>
      <c r="D114" s="265"/>
      <c r="E114" s="43"/>
      <c r="F114" s="93">
        <f>D114+E114</f>
        <v>0</v>
      </c>
      <c r="G114" s="230"/>
      <c r="H114" s="43"/>
      <c r="I114" s="87">
        <f>G114+H114</f>
        <v>0</v>
      </c>
      <c r="J114" s="265"/>
      <c r="K114" s="43"/>
      <c r="L114" s="93">
        <f>J114+K114</f>
        <v>0</v>
      </c>
      <c r="M114" s="230"/>
      <c r="N114" s="43"/>
      <c r="O114" s="87">
        <f>M114+N114</f>
        <v>0</v>
      </c>
      <c r="P114" s="311"/>
      <c r="Q114" s="331"/>
    </row>
    <row r="115" spans="1:17" x14ac:dyDescent="0.25">
      <c r="A115" s="72">
        <v>2260</v>
      </c>
      <c r="B115" s="41" t="s">
        <v>112</v>
      </c>
      <c r="C115" s="190">
        <f t="shared" si="35"/>
        <v>13328</v>
      </c>
      <c r="D115" s="129">
        <f t="shared" ref="D115:O115" si="36">SUM(D116:D120)</f>
        <v>11020</v>
      </c>
      <c r="E115" s="87">
        <f t="shared" si="36"/>
        <v>2308</v>
      </c>
      <c r="F115" s="312">
        <f t="shared" si="36"/>
        <v>13328</v>
      </c>
      <c r="G115" s="231">
        <f t="shared" si="36"/>
        <v>0</v>
      </c>
      <c r="H115" s="73">
        <f t="shared" si="36"/>
        <v>0</v>
      </c>
      <c r="I115" s="87">
        <f t="shared" si="36"/>
        <v>0</v>
      </c>
      <c r="J115" s="129">
        <f t="shared" si="36"/>
        <v>0</v>
      </c>
      <c r="K115" s="73">
        <f t="shared" si="36"/>
        <v>0</v>
      </c>
      <c r="L115" s="93">
        <f t="shared" si="36"/>
        <v>0</v>
      </c>
      <c r="M115" s="231">
        <f t="shared" si="36"/>
        <v>0</v>
      </c>
      <c r="N115" s="73">
        <f t="shared" si="36"/>
        <v>0</v>
      </c>
      <c r="O115" s="87">
        <f t="shared" si="36"/>
        <v>0</v>
      </c>
      <c r="P115" s="311"/>
      <c r="Q115" s="331"/>
    </row>
    <row r="116" spans="1:17" hidden="1" x14ac:dyDescent="0.25">
      <c r="A116" s="30">
        <v>2261</v>
      </c>
      <c r="B116" s="41" t="s">
        <v>113</v>
      </c>
      <c r="C116" s="190">
        <f t="shared" si="35"/>
        <v>0</v>
      </c>
      <c r="D116" s="265"/>
      <c r="E116" s="43"/>
      <c r="F116" s="93">
        <f>D116+E116</f>
        <v>0</v>
      </c>
      <c r="G116" s="230"/>
      <c r="H116" s="43"/>
      <c r="I116" s="87">
        <f>G116+H116</f>
        <v>0</v>
      </c>
      <c r="J116" s="265"/>
      <c r="K116" s="43"/>
      <c r="L116" s="93">
        <f>J116+K116</f>
        <v>0</v>
      </c>
      <c r="M116" s="230"/>
      <c r="N116" s="43"/>
      <c r="O116" s="87">
        <f>M116+N116</f>
        <v>0</v>
      </c>
      <c r="P116" s="311"/>
      <c r="Q116" s="331"/>
    </row>
    <row r="117" spans="1:17" hidden="1" x14ac:dyDescent="0.25">
      <c r="A117" s="30">
        <v>2262</v>
      </c>
      <c r="B117" s="41" t="s">
        <v>114</v>
      </c>
      <c r="C117" s="190">
        <f t="shared" si="35"/>
        <v>0</v>
      </c>
      <c r="D117" s="265"/>
      <c r="E117" s="43"/>
      <c r="F117" s="93">
        <f>D117+E117</f>
        <v>0</v>
      </c>
      <c r="G117" s="230"/>
      <c r="H117" s="43"/>
      <c r="I117" s="87">
        <f>G117+H117</f>
        <v>0</v>
      </c>
      <c r="J117" s="265"/>
      <c r="K117" s="43"/>
      <c r="L117" s="93">
        <f>J117+K117</f>
        <v>0</v>
      </c>
      <c r="M117" s="230"/>
      <c r="N117" s="43"/>
      <c r="O117" s="87">
        <f>M117+N117</f>
        <v>0</v>
      </c>
      <c r="P117" s="311"/>
      <c r="Q117" s="331"/>
    </row>
    <row r="118" spans="1:17" hidden="1" x14ac:dyDescent="0.25">
      <c r="A118" s="30">
        <v>2263</v>
      </c>
      <c r="B118" s="41" t="s">
        <v>115</v>
      </c>
      <c r="C118" s="190">
        <f t="shared" si="35"/>
        <v>0</v>
      </c>
      <c r="D118" s="265"/>
      <c r="E118" s="43"/>
      <c r="F118" s="93">
        <f>D118+E118</f>
        <v>0</v>
      </c>
      <c r="G118" s="230"/>
      <c r="H118" s="43"/>
      <c r="I118" s="87">
        <f>G118+H118</f>
        <v>0</v>
      </c>
      <c r="J118" s="265"/>
      <c r="K118" s="43"/>
      <c r="L118" s="93">
        <f>J118+K118</f>
        <v>0</v>
      </c>
      <c r="M118" s="230"/>
      <c r="N118" s="43"/>
      <c r="O118" s="87">
        <f>M118+N118</f>
        <v>0</v>
      </c>
      <c r="P118" s="311"/>
      <c r="Q118" s="331"/>
    </row>
    <row r="119" spans="1:17" ht="24" x14ac:dyDescent="0.25">
      <c r="A119" s="30">
        <v>2264</v>
      </c>
      <c r="B119" s="41" t="s">
        <v>116</v>
      </c>
      <c r="C119" s="190">
        <f t="shared" si="35"/>
        <v>13328</v>
      </c>
      <c r="D119" s="265">
        <v>11020</v>
      </c>
      <c r="E119" s="155">
        <v>2308</v>
      </c>
      <c r="F119" s="312">
        <f>D119+E119</f>
        <v>13328</v>
      </c>
      <c r="G119" s="230"/>
      <c r="H119" s="43"/>
      <c r="I119" s="87">
        <f>G119+H119</f>
        <v>0</v>
      </c>
      <c r="J119" s="265"/>
      <c r="K119" s="43"/>
      <c r="L119" s="93">
        <f>J119+K119</f>
        <v>0</v>
      </c>
      <c r="M119" s="230"/>
      <c r="N119" s="43"/>
      <c r="O119" s="87">
        <f>M119+N119</f>
        <v>0</v>
      </c>
      <c r="P119" s="311"/>
      <c r="Q119" s="331"/>
    </row>
    <row r="120" spans="1:17" hidden="1" x14ac:dyDescent="0.25">
      <c r="A120" s="30">
        <v>2269</v>
      </c>
      <c r="B120" s="41" t="s">
        <v>117</v>
      </c>
      <c r="C120" s="190">
        <f t="shared" si="35"/>
        <v>0</v>
      </c>
      <c r="D120" s="265"/>
      <c r="E120" s="43"/>
      <c r="F120" s="93">
        <f>D120+E120</f>
        <v>0</v>
      </c>
      <c r="G120" s="230"/>
      <c r="H120" s="43"/>
      <c r="I120" s="87">
        <f>G120+H120</f>
        <v>0</v>
      </c>
      <c r="J120" s="265"/>
      <c r="K120" s="43"/>
      <c r="L120" s="93">
        <f>J120+K120</f>
        <v>0</v>
      </c>
      <c r="M120" s="230"/>
      <c r="N120" s="43"/>
      <c r="O120" s="87">
        <f>M120+N120</f>
        <v>0</v>
      </c>
      <c r="P120" s="311"/>
      <c r="Q120" s="331"/>
    </row>
    <row r="121" spans="1:17" x14ac:dyDescent="0.25">
      <c r="A121" s="72">
        <v>2270</v>
      </c>
      <c r="B121" s="41" t="s">
        <v>118</v>
      </c>
      <c r="C121" s="190">
        <f t="shared" si="35"/>
        <v>2200</v>
      </c>
      <c r="D121" s="129">
        <f t="shared" ref="D121:O121" si="37">SUM(D122:D126)</f>
        <v>1658</v>
      </c>
      <c r="E121" s="87">
        <f t="shared" si="37"/>
        <v>542</v>
      </c>
      <c r="F121" s="312">
        <f t="shared" si="37"/>
        <v>2200</v>
      </c>
      <c r="G121" s="231">
        <f t="shared" si="37"/>
        <v>0</v>
      </c>
      <c r="H121" s="73">
        <f t="shared" si="37"/>
        <v>0</v>
      </c>
      <c r="I121" s="87">
        <f t="shared" si="37"/>
        <v>0</v>
      </c>
      <c r="J121" s="129">
        <f t="shared" si="37"/>
        <v>0</v>
      </c>
      <c r="K121" s="73">
        <f t="shared" si="37"/>
        <v>0</v>
      </c>
      <c r="L121" s="93">
        <f t="shared" si="37"/>
        <v>0</v>
      </c>
      <c r="M121" s="231">
        <f t="shared" si="37"/>
        <v>0</v>
      </c>
      <c r="N121" s="73">
        <f t="shared" si="37"/>
        <v>0</v>
      </c>
      <c r="O121" s="87">
        <f t="shared" si="37"/>
        <v>0</v>
      </c>
      <c r="P121" s="311"/>
      <c r="Q121" s="331"/>
    </row>
    <row r="122" spans="1:17" hidden="1" x14ac:dyDescent="0.25">
      <c r="A122" s="30">
        <v>2272</v>
      </c>
      <c r="B122" s="92" t="s">
        <v>119</v>
      </c>
      <c r="C122" s="190">
        <f t="shared" si="35"/>
        <v>0</v>
      </c>
      <c r="D122" s="265"/>
      <c r="E122" s="43"/>
      <c r="F122" s="93">
        <f>D122+E122</f>
        <v>0</v>
      </c>
      <c r="G122" s="230"/>
      <c r="H122" s="43"/>
      <c r="I122" s="87">
        <f>G122+H122</f>
        <v>0</v>
      </c>
      <c r="J122" s="265"/>
      <c r="K122" s="43"/>
      <c r="L122" s="93">
        <f>J122+K122</f>
        <v>0</v>
      </c>
      <c r="M122" s="230"/>
      <c r="N122" s="43"/>
      <c r="O122" s="87">
        <f>M122+N122</f>
        <v>0</v>
      </c>
      <c r="P122" s="311"/>
      <c r="Q122" s="331"/>
    </row>
    <row r="123" spans="1:17" ht="24" hidden="1" x14ac:dyDescent="0.25">
      <c r="A123" s="30">
        <v>2274</v>
      </c>
      <c r="B123" s="117" t="s">
        <v>306</v>
      </c>
      <c r="C123" s="190">
        <f t="shared" si="35"/>
        <v>0</v>
      </c>
      <c r="D123" s="265"/>
      <c r="E123" s="43"/>
      <c r="F123" s="93">
        <f>D123+E123</f>
        <v>0</v>
      </c>
      <c r="G123" s="230"/>
      <c r="H123" s="43"/>
      <c r="I123" s="87">
        <f>G123+H123</f>
        <v>0</v>
      </c>
      <c r="J123" s="265"/>
      <c r="K123" s="43"/>
      <c r="L123" s="93">
        <f>J123+K123</f>
        <v>0</v>
      </c>
      <c r="M123" s="230"/>
      <c r="N123" s="43"/>
      <c r="O123" s="87">
        <f>M123+N123</f>
        <v>0</v>
      </c>
      <c r="P123" s="311"/>
      <c r="Q123" s="331"/>
    </row>
    <row r="124" spans="1:17" ht="24" hidden="1" x14ac:dyDescent="0.25">
      <c r="A124" s="30">
        <v>2275</v>
      </c>
      <c r="B124" s="41" t="s">
        <v>120</v>
      </c>
      <c r="C124" s="190">
        <f t="shared" si="35"/>
        <v>0</v>
      </c>
      <c r="D124" s="265"/>
      <c r="E124" s="43"/>
      <c r="F124" s="93">
        <f>D124+E124</f>
        <v>0</v>
      </c>
      <c r="G124" s="230"/>
      <c r="H124" s="43"/>
      <c r="I124" s="87">
        <f>G124+H124</f>
        <v>0</v>
      </c>
      <c r="J124" s="265"/>
      <c r="K124" s="43"/>
      <c r="L124" s="93">
        <f>J124+K124</f>
        <v>0</v>
      </c>
      <c r="M124" s="230"/>
      <c r="N124" s="43"/>
      <c r="O124" s="87">
        <f>M124+N124</f>
        <v>0</v>
      </c>
      <c r="P124" s="311"/>
      <c r="Q124" s="331"/>
    </row>
    <row r="125" spans="1:17" ht="36" hidden="1" x14ac:dyDescent="0.25">
      <c r="A125" s="30">
        <v>2276</v>
      </c>
      <c r="B125" s="41" t="s">
        <v>121</v>
      </c>
      <c r="C125" s="190">
        <f t="shared" si="35"/>
        <v>0</v>
      </c>
      <c r="D125" s="265"/>
      <c r="E125" s="43"/>
      <c r="F125" s="93">
        <f>D125+E125</f>
        <v>0</v>
      </c>
      <c r="G125" s="230"/>
      <c r="H125" s="43"/>
      <c r="I125" s="87">
        <f>G125+H125</f>
        <v>0</v>
      </c>
      <c r="J125" s="265"/>
      <c r="K125" s="43"/>
      <c r="L125" s="93">
        <f>J125+K125</f>
        <v>0</v>
      </c>
      <c r="M125" s="230"/>
      <c r="N125" s="43"/>
      <c r="O125" s="87">
        <f>M125+N125</f>
        <v>0</v>
      </c>
      <c r="P125" s="311"/>
      <c r="Q125" s="331"/>
    </row>
    <row r="126" spans="1:17" ht="24" x14ac:dyDescent="0.25">
      <c r="A126" s="30">
        <v>2279</v>
      </c>
      <c r="B126" s="41" t="s">
        <v>122</v>
      </c>
      <c r="C126" s="190">
        <f t="shared" si="35"/>
        <v>2200</v>
      </c>
      <c r="D126" s="265">
        <v>1658</v>
      </c>
      <c r="E126" s="155">
        <v>542</v>
      </c>
      <c r="F126" s="312">
        <f>D126+E126</f>
        <v>2200</v>
      </c>
      <c r="G126" s="230"/>
      <c r="H126" s="43"/>
      <c r="I126" s="87">
        <f>G126+H126</f>
        <v>0</v>
      </c>
      <c r="J126" s="265"/>
      <c r="K126" s="43"/>
      <c r="L126" s="93">
        <f>J126+K126</f>
        <v>0</v>
      </c>
      <c r="M126" s="230"/>
      <c r="N126" s="43"/>
      <c r="O126" s="87">
        <f>M126+N126</f>
        <v>0</v>
      </c>
      <c r="P126" s="311"/>
      <c r="Q126" s="331"/>
    </row>
    <row r="127" spans="1:17" ht="24" hidden="1" x14ac:dyDescent="0.25">
      <c r="A127" s="859">
        <v>2280</v>
      </c>
      <c r="B127" s="38" t="s">
        <v>123</v>
      </c>
      <c r="C127" s="189">
        <f t="shared" si="35"/>
        <v>0</v>
      </c>
      <c r="D127" s="128">
        <f t="shared" ref="D127:O127" si="38">SUM(D128)</f>
        <v>0</v>
      </c>
      <c r="E127" s="75">
        <f>SUM(E128)</f>
        <v>0</v>
      </c>
      <c r="F127" s="175">
        <f t="shared" si="38"/>
        <v>0</v>
      </c>
      <c r="G127" s="233">
        <f t="shared" si="38"/>
        <v>0</v>
      </c>
      <c r="H127" s="75">
        <f t="shared" si="38"/>
        <v>0</v>
      </c>
      <c r="I127" s="86">
        <f t="shared" si="38"/>
        <v>0</v>
      </c>
      <c r="J127" s="128">
        <f t="shared" si="38"/>
        <v>0</v>
      </c>
      <c r="K127" s="75">
        <f t="shared" si="38"/>
        <v>0</v>
      </c>
      <c r="L127" s="175">
        <f t="shared" si="38"/>
        <v>0</v>
      </c>
      <c r="M127" s="233">
        <f t="shared" si="38"/>
        <v>0</v>
      </c>
      <c r="N127" s="75">
        <f t="shared" si="38"/>
        <v>0</v>
      </c>
      <c r="O127" s="87">
        <f t="shared" si="38"/>
        <v>0</v>
      </c>
      <c r="P127" s="311"/>
      <c r="Q127" s="331"/>
    </row>
    <row r="128" spans="1:17" ht="24" hidden="1" x14ac:dyDescent="0.25">
      <c r="A128" s="30">
        <v>2283</v>
      </c>
      <c r="B128" s="41" t="s">
        <v>124</v>
      </c>
      <c r="C128" s="190">
        <f t="shared" si="35"/>
        <v>0</v>
      </c>
      <c r="D128" s="265"/>
      <c r="E128" s="43"/>
      <c r="F128" s="93">
        <f>D128+E128</f>
        <v>0</v>
      </c>
      <c r="G128" s="230"/>
      <c r="H128" s="43"/>
      <c r="I128" s="87">
        <f>G128+H128</f>
        <v>0</v>
      </c>
      <c r="J128" s="265"/>
      <c r="K128" s="43"/>
      <c r="L128" s="93">
        <f>J128+K128</f>
        <v>0</v>
      </c>
      <c r="M128" s="230"/>
      <c r="N128" s="43"/>
      <c r="O128" s="87">
        <f>M128+N128</f>
        <v>0</v>
      </c>
      <c r="P128" s="311"/>
      <c r="Q128" s="331"/>
    </row>
    <row r="129" spans="1:17" ht="38.25" customHeight="1" x14ac:dyDescent="0.25">
      <c r="A129" s="34">
        <v>2300</v>
      </c>
      <c r="B129" s="69" t="s">
        <v>125</v>
      </c>
      <c r="C129" s="188">
        <f t="shared" si="35"/>
        <v>140</v>
      </c>
      <c r="D129" s="127">
        <f t="shared" ref="D129:O129" si="39">SUM(D130,D135,D139,D140,D143,D150,D158,D159,D162)</f>
        <v>140</v>
      </c>
      <c r="E129" s="120">
        <f t="shared" si="39"/>
        <v>0</v>
      </c>
      <c r="F129" s="314">
        <f t="shared" si="39"/>
        <v>140</v>
      </c>
      <c r="G129" s="228">
        <f t="shared" si="39"/>
        <v>0</v>
      </c>
      <c r="H129" s="36">
        <f t="shared" si="39"/>
        <v>0</v>
      </c>
      <c r="I129" s="120">
        <f t="shared" si="39"/>
        <v>0</v>
      </c>
      <c r="J129" s="127">
        <f t="shared" si="39"/>
        <v>0</v>
      </c>
      <c r="K129" s="36">
        <f t="shared" si="39"/>
        <v>0</v>
      </c>
      <c r="L129" s="174">
        <f t="shared" si="39"/>
        <v>0</v>
      </c>
      <c r="M129" s="228">
        <f t="shared" si="39"/>
        <v>0</v>
      </c>
      <c r="N129" s="36">
        <f t="shared" si="39"/>
        <v>0</v>
      </c>
      <c r="O129" s="120">
        <f t="shared" si="39"/>
        <v>0</v>
      </c>
      <c r="P129" s="317"/>
      <c r="Q129" s="331"/>
    </row>
    <row r="130" spans="1:17" ht="24" hidden="1" x14ac:dyDescent="0.25">
      <c r="A130" s="859">
        <v>2310</v>
      </c>
      <c r="B130" s="38" t="s">
        <v>126</v>
      </c>
      <c r="C130" s="189">
        <f t="shared" si="35"/>
        <v>0</v>
      </c>
      <c r="D130" s="128">
        <f t="shared" ref="D130:O130" si="40">SUM(D131:D134)</f>
        <v>0</v>
      </c>
      <c r="E130" s="75">
        <f t="shared" si="40"/>
        <v>0</v>
      </c>
      <c r="F130" s="175">
        <f t="shared" si="40"/>
        <v>0</v>
      </c>
      <c r="G130" s="233">
        <f t="shared" si="40"/>
        <v>0</v>
      </c>
      <c r="H130" s="75">
        <f t="shared" si="40"/>
        <v>0</v>
      </c>
      <c r="I130" s="86">
        <f t="shared" si="40"/>
        <v>0</v>
      </c>
      <c r="J130" s="128">
        <f t="shared" si="40"/>
        <v>0</v>
      </c>
      <c r="K130" s="75">
        <f t="shared" si="40"/>
        <v>0</v>
      </c>
      <c r="L130" s="175">
        <f t="shared" si="40"/>
        <v>0</v>
      </c>
      <c r="M130" s="233">
        <f t="shared" si="40"/>
        <v>0</v>
      </c>
      <c r="N130" s="75">
        <f t="shared" si="40"/>
        <v>0</v>
      </c>
      <c r="O130" s="86">
        <f t="shared" si="40"/>
        <v>0</v>
      </c>
      <c r="P130" s="310"/>
      <c r="Q130" s="331"/>
    </row>
    <row r="131" spans="1:17" hidden="1" x14ac:dyDescent="0.25">
      <c r="A131" s="30">
        <v>2311</v>
      </c>
      <c r="B131" s="41" t="s">
        <v>127</v>
      </c>
      <c r="C131" s="190">
        <f t="shared" si="35"/>
        <v>0</v>
      </c>
      <c r="D131" s="265"/>
      <c r="E131" s="43"/>
      <c r="F131" s="93">
        <f>D131+E131</f>
        <v>0</v>
      </c>
      <c r="G131" s="230"/>
      <c r="H131" s="43"/>
      <c r="I131" s="87">
        <f>G131+H131</f>
        <v>0</v>
      </c>
      <c r="J131" s="265"/>
      <c r="K131" s="43"/>
      <c r="L131" s="93">
        <f>J131+K131</f>
        <v>0</v>
      </c>
      <c r="M131" s="230"/>
      <c r="N131" s="43"/>
      <c r="O131" s="87">
        <f>M131+N131</f>
        <v>0</v>
      </c>
      <c r="P131" s="311"/>
      <c r="Q131" s="331"/>
    </row>
    <row r="132" spans="1:17" hidden="1" x14ac:dyDescent="0.25">
      <c r="A132" s="30">
        <v>2312</v>
      </c>
      <c r="B132" s="41" t="s">
        <v>128</v>
      </c>
      <c r="C132" s="190">
        <f t="shared" si="35"/>
        <v>0</v>
      </c>
      <c r="D132" s="265"/>
      <c r="E132" s="43"/>
      <c r="F132" s="93">
        <f>D132+E132</f>
        <v>0</v>
      </c>
      <c r="G132" s="230"/>
      <c r="H132" s="43"/>
      <c r="I132" s="87">
        <f>G132+H132</f>
        <v>0</v>
      </c>
      <c r="J132" s="265"/>
      <c r="K132" s="43"/>
      <c r="L132" s="93">
        <f>J132+K132</f>
        <v>0</v>
      </c>
      <c r="M132" s="230"/>
      <c r="N132" s="43"/>
      <c r="O132" s="87">
        <f>M132+N132</f>
        <v>0</v>
      </c>
      <c r="P132" s="311"/>
      <c r="Q132" s="331"/>
    </row>
    <row r="133" spans="1:17" hidden="1" x14ac:dyDescent="0.25">
      <c r="A133" s="30">
        <v>2313</v>
      </c>
      <c r="B133" s="41" t="s">
        <v>129</v>
      </c>
      <c r="C133" s="190">
        <f t="shared" si="35"/>
        <v>0</v>
      </c>
      <c r="D133" s="265"/>
      <c r="E133" s="43"/>
      <c r="F133" s="93">
        <f>D133+E133</f>
        <v>0</v>
      </c>
      <c r="G133" s="230"/>
      <c r="H133" s="43"/>
      <c r="I133" s="87">
        <f>G133+H133</f>
        <v>0</v>
      </c>
      <c r="J133" s="265"/>
      <c r="K133" s="43"/>
      <c r="L133" s="93">
        <f>J133+K133</f>
        <v>0</v>
      </c>
      <c r="M133" s="230"/>
      <c r="N133" s="43"/>
      <c r="O133" s="87">
        <f>M133+N133</f>
        <v>0</v>
      </c>
      <c r="P133" s="311"/>
      <c r="Q133" s="331"/>
    </row>
    <row r="134" spans="1:17" ht="47.25" hidden="1" customHeight="1" x14ac:dyDescent="0.25">
      <c r="A134" s="30">
        <v>2314</v>
      </c>
      <c r="B134" s="41" t="s">
        <v>307</v>
      </c>
      <c r="C134" s="190">
        <f t="shared" si="35"/>
        <v>0</v>
      </c>
      <c r="D134" s="265"/>
      <c r="E134" s="43"/>
      <c r="F134" s="93">
        <f>D134+E134</f>
        <v>0</v>
      </c>
      <c r="G134" s="230"/>
      <c r="H134" s="43"/>
      <c r="I134" s="87">
        <f>G134+H134</f>
        <v>0</v>
      </c>
      <c r="J134" s="265"/>
      <c r="K134" s="43"/>
      <c r="L134" s="93">
        <f>J134+K134</f>
        <v>0</v>
      </c>
      <c r="M134" s="230"/>
      <c r="N134" s="43"/>
      <c r="O134" s="87">
        <f>M134+N134</f>
        <v>0</v>
      </c>
      <c r="P134" s="311"/>
      <c r="Q134" s="331"/>
    </row>
    <row r="135" spans="1:17" x14ac:dyDescent="0.25">
      <c r="A135" s="72">
        <v>2320</v>
      </c>
      <c r="B135" s="41" t="s">
        <v>130</v>
      </c>
      <c r="C135" s="190">
        <f t="shared" si="35"/>
        <v>140</v>
      </c>
      <c r="D135" s="129">
        <f t="shared" ref="D135:O135" si="41">SUM(D136:D138)</f>
        <v>140</v>
      </c>
      <c r="E135" s="87">
        <f t="shared" si="41"/>
        <v>0</v>
      </c>
      <c r="F135" s="312">
        <f t="shared" si="41"/>
        <v>140</v>
      </c>
      <c r="G135" s="231">
        <f t="shared" si="41"/>
        <v>0</v>
      </c>
      <c r="H135" s="73">
        <f t="shared" si="41"/>
        <v>0</v>
      </c>
      <c r="I135" s="87">
        <f t="shared" si="41"/>
        <v>0</v>
      </c>
      <c r="J135" s="129">
        <f t="shared" si="41"/>
        <v>0</v>
      </c>
      <c r="K135" s="73">
        <f t="shared" si="41"/>
        <v>0</v>
      </c>
      <c r="L135" s="93">
        <f t="shared" si="41"/>
        <v>0</v>
      </c>
      <c r="M135" s="231">
        <f t="shared" si="41"/>
        <v>0</v>
      </c>
      <c r="N135" s="73">
        <f t="shared" si="41"/>
        <v>0</v>
      </c>
      <c r="O135" s="87">
        <f t="shared" si="41"/>
        <v>0</v>
      </c>
      <c r="P135" s="311"/>
      <c r="Q135" s="331"/>
    </row>
    <row r="136" spans="1:17" hidden="1" x14ac:dyDescent="0.25">
      <c r="A136" s="30">
        <v>2321</v>
      </c>
      <c r="B136" s="41" t="s">
        <v>131</v>
      </c>
      <c r="C136" s="190">
        <f t="shared" si="35"/>
        <v>0</v>
      </c>
      <c r="D136" s="265"/>
      <c r="E136" s="43"/>
      <c r="F136" s="93">
        <f>D136+E136</f>
        <v>0</v>
      </c>
      <c r="G136" s="230"/>
      <c r="H136" s="43"/>
      <c r="I136" s="87">
        <f>G136+H136</f>
        <v>0</v>
      </c>
      <c r="J136" s="265"/>
      <c r="K136" s="43"/>
      <c r="L136" s="93">
        <f>J136+K136</f>
        <v>0</v>
      </c>
      <c r="M136" s="230"/>
      <c r="N136" s="43"/>
      <c r="O136" s="87">
        <f>M136+N136</f>
        <v>0</v>
      </c>
      <c r="P136" s="311"/>
      <c r="Q136" s="331"/>
    </row>
    <row r="137" spans="1:17" x14ac:dyDescent="0.25">
      <c r="A137" s="30">
        <v>2322</v>
      </c>
      <c r="B137" s="41" t="s">
        <v>132</v>
      </c>
      <c r="C137" s="190">
        <f t="shared" si="35"/>
        <v>140</v>
      </c>
      <c r="D137" s="265">
        <v>140</v>
      </c>
      <c r="E137" s="155"/>
      <c r="F137" s="312">
        <f>D137+E137</f>
        <v>140</v>
      </c>
      <c r="G137" s="230"/>
      <c r="H137" s="43"/>
      <c r="I137" s="87">
        <f>G137+H137</f>
        <v>0</v>
      </c>
      <c r="J137" s="265"/>
      <c r="K137" s="43"/>
      <c r="L137" s="93">
        <f>J137+K137</f>
        <v>0</v>
      </c>
      <c r="M137" s="230"/>
      <c r="N137" s="43"/>
      <c r="O137" s="87">
        <f>M137+N137</f>
        <v>0</v>
      </c>
      <c r="P137" s="311"/>
      <c r="Q137" s="331"/>
    </row>
    <row r="138" spans="1:17" ht="10.5" hidden="1" customHeight="1" x14ac:dyDescent="0.25">
      <c r="A138" s="30">
        <v>2329</v>
      </c>
      <c r="B138" s="41" t="s">
        <v>133</v>
      </c>
      <c r="C138" s="190">
        <f t="shared" si="35"/>
        <v>0</v>
      </c>
      <c r="D138" s="265"/>
      <c r="E138" s="43"/>
      <c r="F138" s="93">
        <f>D138+E138</f>
        <v>0</v>
      </c>
      <c r="G138" s="230"/>
      <c r="H138" s="43"/>
      <c r="I138" s="87">
        <f>G138+H138</f>
        <v>0</v>
      </c>
      <c r="J138" s="265"/>
      <c r="K138" s="43"/>
      <c r="L138" s="93">
        <f>J138+K138</f>
        <v>0</v>
      </c>
      <c r="M138" s="230"/>
      <c r="N138" s="43"/>
      <c r="O138" s="87">
        <f>M138+N138</f>
        <v>0</v>
      </c>
      <c r="P138" s="311"/>
      <c r="Q138" s="331"/>
    </row>
    <row r="139" spans="1:17" hidden="1" x14ac:dyDescent="0.25">
      <c r="A139" s="72">
        <v>2330</v>
      </c>
      <c r="B139" s="41" t="s">
        <v>134</v>
      </c>
      <c r="C139" s="190">
        <f t="shared" si="35"/>
        <v>0</v>
      </c>
      <c r="D139" s="265"/>
      <c r="E139" s="43"/>
      <c r="F139" s="93">
        <f>D139+E139</f>
        <v>0</v>
      </c>
      <c r="G139" s="230"/>
      <c r="H139" s="43"/>
      <c r="I139" s="87">
        <f>G139+H139</f>
        <v>0</v>
      </c>
      <c r="J139" s="265"/>
      <c r="K139" s="43"/>
      <c r="L139" s="93">
        <f>J139+K139</f>
        <v>0</v>
      </c>
      <c r="M139" s="230"/>
      <c r="N139" s="43"/>
      <c r="O139" s="87">
        <f>M139+N139</f>
        <v>0</v>
      </c>
      <c r="P139" s="311"/>
      <c r="Q139" s="331"/>
    </row>
    <row r="140" spans="1:17" ht="48" hidden="1" x14ac:dyDescent="0.25">
      <c r="A140" s="72">
        <v>2340</v>
      </c>
      <c r="B140" s="41" t="s">
        <v>135</v>
      </c>
      <c r="C140" s="190">
        <f t="shared" si="35"/>
        <v>0</v>
      </c>
      <c r="D140" s="129">
        <f t="shared" ref="D140:O140" si="42">SUM(D141:D142)</f>
        <v>0</v>
      </c>
      <c r="E140" s="73">
        <f t="shared" si="42"/>
        <v>0</v>
      </c>
      <c r="F140" s="93">
        <f t="shared" si="42"/>
        <v>0</v>
      </c>
      <c r="G140" s="231">
        <f t="shared" si="42"/>
        <v>0</v>
      </c>
      <c r="H140" s="73">
        <f t="shared" si="42"/>
        <v>0</v>
      </c>
      <c r="I140" s="87">
        <f t="shared" si="42"/>
        <v>0</v>
      </c>
      <c r="J140" s="129">
        <f t="shared" si="42"/>
        <v>0</v>
      </c>
      <c r="K140" s="73">
        <f t="shared" si="42"/>
        <v>0</v>
      </c>
      <c r="L140" s="93">
        <f t="shared" si="42"/>
        <v>0</v>
      </c>
      <c r="M140" s="231">
        <f t="shared" si="42"/>
        <v>0</v>
      </c>
      <c r="N140" s="73">
        <f t="shared" si="42"/>
        <v>0</v>
      </c>
      <c r="O140" s="87">
        <f t="shared" si="42"/>
        <v>0</v>
      </c>
      <c r="P140" s="311"/>
      <c r="Q140" s="331"/>
    </row>
    <row r="141" spans="1:17" hidden="1" x14ac:dyDescent="0.25">
      <c r="A141" s="30">
        <v>2341</v>
      </c>
      <c r="B141" s="41" t="s">
        <v>136</v>
      </c>
      <c r="C141" s="190">
        <f t="shared" si="35"/>
        <v>0</v>
      </c>
      <c r="D141" s="265"/>
      <c r="E141" s="43"/>
      <c r="F141" s="93">
        <f>D141+E141</f>
        <v>0</v>
      </c>
      <c r="G141" s="230"/>
      <c r="H141" s="43"/>
      <c r="I141" s="87">
        <f>G141+H141</f>
        <v>0</v>
      </c>
      <c r="J141" s="265"/>
      <c r="K141" s="43"/>
      <c r="L141" s="93">
        <f>J141+K141</f>
        <v>0</v>
      </c>
      <c r="M141" s="230"/>
      <c r="N141" s="43"/>
      <c r="O141" s="87">
        <f>M141+N141</f>
        <v>0</v>
      </c>
      <c r="P141" s="311"/>
      <c r="Q141" s="331"/>
    </row>
    <row r="142" spans="1:17" ht="24" hidden="1" x14ac:dyDescent="0.25">
      <c r="A142" s="30">
        <v>2344</v>
      </c>
      <c r="B142" s="41" t="s">
        <v>137</v>
      </c>
      <c r="C142" s="190">
        <f t="shared" si="35"/>
        <v>0</v>
      </c>
      <c r="D142" s="265"/>
      <c r="E142" s="43"/>
      <c r="F142" s="93">
        <f>D142+E142</f>
        <v>0</v>
      </c>
      <c r="G142" s="230"/>
      <c r="H142" s="43"/>
      <c r="I142" s="87">
        <f>G142+H142</f>
        <v>0</v>
      </c>
      <c r="J142" s="265"/>
      <c r="K142" s="43"/>
      <c r="L142" s="93">
        <f>J142+K142</f>
        <v>0</v>
      </c>
      <c r="M142" s="230"/>
      <c r="N142" s="43"/>
      <c r="O142" s="87">
        <f>M142+N142</f>
        <v>0</v>
      </c>
      <c r="P142" s="311"/>
      <c r="Q142" s="331"/>
    </row>
    <row r="143" spans="1:17" ht="24" hidden="1" x14ac:dyDescent="0.25">
      <c r="A143" s="70">
        <v>2350</v>
      </c>
      <c r="B143" s="55" t="s">
        <v>138</v>
      </c>
      <c r="C143" s="195">
        <f t="shared" si="35"/>
        <v>0</v>
      </c>
      <c r="D143" s="82">
        <f>SUM(D144:D149)</f>
        <v>0</v>
      </c>
      <c r="E143" s="71">
        <f>SUM(E144:E149)</f>
        <v>0</v>
      </c>
      <c r="F143" s="172">
        <f>SUM(F144:F149)</f>
        <v>0</v>
      </c>
      <c r="G143" s="229">
        <f t="shared" ref="G143:N143" si="43">SUM(G144:G149)</f>
        <v>0</v>
      </c>
      <c r="H143" s="71">
        <f t="shared" si="43"/>
        <v>0</v>
      </c>
      <c r="I143" s="153">
        <f t="shared" si="43"/>
        <v>0</v>
      </c>
      <c r="J143" s="82">
        <f t="shared" si="43"/>
        <v>0</v>
      </c>
      <c r="K143" s="71">
        <f t="shared" si="43"/>
        <v>0</v>
      </c>
      <c r="L143" s="172">
        <f t="shared" si="43"/>
        <v>0</v>
      </c>
      <c r="M143" s="229">
        <f t="shared" si="43"/>
        <v>0</v>
      </c>
      <c r="N143" s="71">
        <f t="shared" si="43"/>
        <v>0</v>
      </c>
      <c r="O143" s="153">
        <f>SUM(O144:O149)</f>
        <v>0</v>
      </c>
      <c r="P143" s="313"/>
      <c r="Q143" s="331"/>
    </row>
    <row r="144" spans="1:17" hidden="1" x14ac:dyDescent="0.25">
      <c r="A144" s="27">
        <v>2351</v>
      </c>
      <c r="B144" s="38" t="s">
        <v>139</v>
      </c>
      <c r="C144" s="189">
        <f t="shared" si="35"/>
        <v>0</v>
      </c>
      <c r="D144" s="264"/>
      <c r="E144" s="40"/>
      <c r="F144" s="175">
        <f t="shared" ref="F144:F149" si="44">D144+E144</f>
        <v>0</v>
      </c>
      <c r="G144" s="220"/>
      <c r="H144" s="40"/>
      <c r="I144" s="86">
        <f t="shared" ref="I144:I149" si="45">G144+H144</f>
        <v>0</v>
      </c>
      <c r="J144" s="264"/>
      <c r="K144" s="40"/>
      <c r="L144" s="175">
        <f t="shared" ref="L144:L149" si="46">J144+K144</f>
        <v>0</v>
      </c>
      <c r="M144" s="220"/>
      <c r="N144" s="40"/>
      <c r="O144" s="86">
        <f t="shared" ref="O144:O149" si="47">M144+N144</f>
        <v>0</v>
      </c>
      <c r="P144" s="310"/>
      <c r="Q144" s="331"/>
    </row>
    <row r="145" spans="1:17" hidden="1" x14ac:dyDescent="0.25">
      <c r="A145" s="30">
        <v>2352</v>
      </c>
      <c r="B145" s="41" t="s">
        <v>140</v>
      </c>
      <c r="C145" s="190">
        <f t="shared" si="35"/>
        <v>0</v>
      </c>
      <c r="D145" s="265"/>
      <c r="E145" s="43"/>
      <c r="F145" s="93">
        <f t="shared" si="44"/>
        <v>0</v>
      </c>
      <c r="G145" s="230"/>
      <c r="H145" s="43"/>
      <c r="I145" s="87">
        <f t="shared" si="45"/>
        <v>0</v>
      </c>
      <c r="J145" s="265"/>
      <c r="K145" s="43"/>
      <c r="L145" s="93">
        <f t="shared" si="46"/>
        <v>0</v>
      </c>
      <c r="M145" s="230"/>
      <c r="N145" s="43"/>
      <c r="O145" s="87">
        <f t="shared" si="47"/>
        <v>0</v>
      </c>
      <c r="P145" s="311"/>
      <c r="Q145" s="331"/>
    </row>
    <row r="146" spans="1:17" ht="24" hidden="1" x14ac:dyDescent="0.25">
      <c r="A146" s="30">
        <v>2353</v>
      </c>
      <c r="B146" s="41" t="s">
        <v>141</v>
      </c>
      <c r="C146" s="190">
        <f t="shared" si="35"/>
        <v>0</v>
      </c>
      <c r="D146" s="265"/>
      <c r="E146" s="43"/>
      <c r="F146" s="93">
        <f t="shared" si="44"/>
        <v>0</v>
      </c>
      <c r="G146" s="230"/>
      <c r="H146" s="43"/>
      <c r="I146" s="87">
        <f t="shared" si="45"/>
        <v>0</v>
      </c>
      <c r="J146" s="265"/>
      <c r="K146" s="43"/>
      <c r="L146" s="93">
        <f t="shared" si="46"/>
        <v>0</v>
      </c>
      <c r="M146" s="230"/>
      <c r="N146" s="43"/>
      <c r="O146" s="87">
        <f t="shared" si="47"/>
        <v>0</v>
      </c>
      <c r="P146" s="311"/>
      <c r="Q146" s="331"/>
    </row>
    <row r="147" spans="1:17" ht="24" hidden="1" x14ac:dyDescent="0.25">
      <c r="A147" s="30">
        <v>2354</v>
      </c>
      <c r="B147" s="41" t="s">
        <v>142</v>
      </c>
      <c r="C147" s="190">
        <f t="shared" si="35"/>
        <v>0</v>
      </c>
      <c r="D147" s="265"/>
      <c r="E147" s="43"/>
      <c r="F147" s="93">
        <f t="shared" si="44"/>
        <v>0</v>
      </c>
      <c r="G147" s="230"/>
      <c r="H147" s="43"/>
      <c r="I147" s="87">
        <f t="shared" si="45"/>
        <v>0</v>
      </c>
      <c r="J147" s="265"/>
      <c r="K147" s="43"/>
      <c r="L147" s="93">
        <f t="shared" si="46"/>
        <v>0</v>
      </c>
      <c r="M147" s="230"/>
      <c r="N147" s="43"/>
      <c r="O147" s="87">
        <f t="shared" si="47"/>
        <v>0</v>
      </c>
      <c r="P147" s="311"/>
      <c r="Q147" s="331"/>
    </row>
    <row r="148" spans="1:17" ht="24" hidden="1" x14ac:dyDescent="0.25">
      <c r="A148" s="30">
        <v>2355</v>
      </c>
      <c r="B148" s="41" t="s">
        <v>143</v>
      </c>
      <c r="C148" s="190">
        <f t="shared" si="35"/>
        <v>0</v>
      </c>
      <c r="D148" s="265"/>
      <c r="E148" s="43"/>
      <c r="F148" s="93">
        <f t="shared" si="44"/>
        <v>0</v>
      </c>
      <c r="G148" s="230"/>
      <c r="H148" s="43"/>
      <c r="I148" s="87">
        <f t="shared" si="45"/>
        <v>0</v>
      </c>
      <c r="J148" s="265"/>
      <c r="K148" s="43"/>
      <c r="L148" s="93">
        <f t="shared" si="46"/>
        <v>0</v>
      </c>
      <c r="M148" s="230"/>
      <c r="N148" s="43"/>
      <c r="O148" s="87">
        <f t="shared" si="47"/>
        <v>0</v>
      </c>
      <c r="P148" s="311"/>
      <c r="Q148" s="331"/>
    </row>
    <row r="149" spans="1:17" ht="24" hidden="1" x14ac:dyDescent="0.25">
      <c r="A149" s="30">
        <v>2359</v>
      </c>
      <c r="B149" s="41" t="s">
        <v>144</v>
      </c>
      <c r="C149" s="190">
        <f t="shared" si="35"/>
        <v>0</v>
      </c>
      <c r="D149" s="265"/>
      <c r="E149" s="43"/>
      <c r="F149" s="93">
        <f t="shared" si="44"/>
        <v>0</v>
      </c>
      <c r="G149" s="230"/>
      <c r="H149" s="43"/>
      <c r="I149" s="87">
        <f t="shared" si="45"/>
        <v>0</v>
      </c>
      <c r="J149" s="265"/>
      <c r="K149" s="43"/>
      <c r="L149" s="93">
        <f t="shared" si="46"/>
        <v>0</v>
      </c>
      <c r="M149" s="230"/>
      <c r="N149" s="43"/>
      <c r="O149" s="87">
        <f t="shared" si="47"/>
        <v>0</v>
      </c>
      <c r="P149" s="311"/>
      <c r="Q149" s="331"/>
    </row>
    <row r="150" spans="1:17" ht="24.75" hidden="1" customHeight="1" x14ac:dyDescent="0.25">
      <c r="A150" s="72">
        <v>2360</v>
      </c>
      <c r="B150" s="41" t="s">
        <v>145</v>
      </c>
      <c r="C150" s="190">
        <f t="shared" si="35"/>
        <v>0</v>
      </c>
      <c r="D150" s="129">
        <f t="shared" ref="D150:O150" si="48">SUM(D151:D157)</f>
        <v>0</v>
      </c>
      <c r="E150" s="73">
        <f t="shared" si="48"/>
        <v>0</v>
      </c>
      <c r="F150" s="93">
        <f t="shared" si="48"/>
        <v>0</v>
      </c>
      <c r="G150" s="231">
        <f t="shared" si="48"/>
        <v>0</v>
      </c>
      <c r="H150" s="73">
        <f t="shared" si="48"/>
        <v>0</v>
      </c>
      <c r="I150" s="87">
        <f t="shared" si="48"/>
        <v>0</v>
      </c>
      <c r="J150" s="129">
        <f t="shared" si="48"/>
        <v>0</v>
      </c>
      <c r="K150" s="73">
        <f t="shared" si="48"/>
        <v>0</v>
      </c>
      <c r="L150" s="93">
        <f t="shared" si="48"/>
        <v>0</v>
      </c>
      <c r="M150" s="231">
        <f t="shared" si="48"/>
        <v>0</v>
      </c>
      <c r="N150" s="73">
        <f t="shared" si="48"/>
        <v>0</v>
      </c>
      <c r="O150" s="87">
        <f t="shared" si="48"/>
        <v>0</v>
      </c>
      <c r="P150" s="311"/>
      <c r="Q150" s="331"/>
    </row>
    <row r="151" spans="1:17" hidden="1" x14ac:dyDescent="0.25">
      <c r="A151" s="29">
        <v>2361</v>
      </c>
      <c r="B151" s="41" t="s">
        <v>146</v>
      </c>
      <c r="C151" s="190">
        <f t="shared" si="35"/>
        <v>0</v>
      </c>
      <c r="D151" s="265"/>
      <c r="E151" s="43"/>
      <c r="F151" s="93">
        <f t="shared" ref="F151:F158" si="49">D151+E151</f>
        <v>0</v>
      </c>
      <c r="G151" s="230"/>
      <c r="H151" s="43"/>
      <c r="I151" s="87">
        <f t="shared" ref="I151:I158" si="50">G151+H151</f>
        <v>0</v>
      </c>
      <c r="J151" s="265"/>
      <c r="K151" s="43"/>
      <c r="L151" s="93">
        <f t="shared" ref="L151:L158" si="51">J151+K151</f>
        <v>0</v>
      </c>
      <c r="M151" s="230"/>
      <c r="N151" s="43"/>
      <c r="O151" s="87">
        <f t="shared" ref="O151:O158" si="52">M151+N151</f>
        <v>0</v>
      </c>
      <c r="P151" s="311"/>
      <c r="Q151" s="331"/>
    </row>
    <row r="152" spans="1:17" ht="24" hidden="1" x14ac:dyDescent="0.25">
      <c r="A152" s="29">
        <v>2362</v>
      </c>
      <c r="B152" s="41" t="s">
        <v>147</v>
      </c>
      <c r="C152" s="190">
        <f t="shared" si="35"/>
        <v>0</v>
      </c>
      <c r="D152" s="265"/>
      <c r="E152" s="43"/>
      <c r="F152" s="93">
        <f t="shared" si="49"/>
        <v>0</v>
      </c>
      <c r="G152" s="230"/>
      <c r="H152" s="43"/>
      <c r="I152" s="87">
        <f t="shared" si="50"/>
        <v>0</v>
      </c>
      <c r="J152" s="265"/>
      <c r="K152" s="43"/>
      <c r="L152" s="93">
        <f t="shared" si="51"/>
        <v>0</v>
      </c>
      <c r="M152" s="230"/>
      <c r="N152" s="43"/>
      <c r="O152" s="87">
        <f t="shared" si="52"/>
        <v>0</v>
      </c>
      <c r="P152" s="311"/>
      <c r="Q152" s="331"/>
    </row>
    <row r="153" spans="1:17" hidden="1" x14ac:dyDescent="0.25">
      <c r="A153" s="29">
        <v>2363</v>
      </c>
      <c r="B153" s="41" t="s">
        <v>148</v>
      </c>
      <c r="C153" s="190">
        <f t="shared" si="35"/>
        <v>0</v>
      </c>
      <c r="D153" s="265"/>
      <c r="E153" s="43"/>
      <c r="F153" s="93">
        <f t="shared" si="49"/>
        <v>0</v>
      </c>
      <c r="G153" s="230"/>
      <c r="H153" s="43"/>
      <c r="I153" s="87">
        <f t="shared" si="50"/>
        <v>0</v>
      </c>
      <c r="J153" s="265"/>
      <c r="K153" s="43"/>
      <c r="L153" s="93">
        <f t="shared" si="51"/>
        <v>0</v>
      </c>
      <c r="M153" s="230"/>
      <c r="N153" s="43"/>
      <c r="O153" s="87">
        <f t="shared" si="52"/>
        <v>0</v>
      </c>
      <c r="P153" s="311"/>
      <c r="Q153" s="331"/>
    </row>
    <row r="154" spans="1:17" hidden="1" x14ac:dyDescent="0.25">
      <c r="A154" s="29">
        <v>2364</v>
      </c>
      <c r="B154" s="41" t="s">
        <v>149</v>
      </c>
      <c r="C154" s="190">
        <f t="shared" si="35"/>
        <v>0</v>
      </c>
      <c r="D154" s="265"/>
      <c r="E154" s="43"/>
      <c r="F154" s="93">
        <f t="shared" si="49"/>
        <v>0</v>
      </c>
      <c r="G154" s="230"/>
      <c r="H154" s="43"/>
      <c r="I154" s="87">
        <f t="shared" si="50"/>
        <v>0</v>
      </c>
      <c r="J154" s="265"/>
      <c r="K154" s="43"/>
      <c r="L154" s="93">
        <f t="shared" si="51"/>
        <v>0</v>
      </c>
      <c r="M154" s="230"/>
      <c r="N154" s="43"/>
      <c r="O154" s="87">
        <f t="shared" si="52"/>
        <v>0</v>
      </c>
      <c r="P154" s="311"/>
      <c r="Q154" s="331"/>
    </row>
    <row r="155" spans="1:17" ht="12.75" hidden="1" customHeight="1" x14ac:dyDescent="0.25">
      <c r="A155" s="29">
        <v>2365</v>
      </c>
      <c r="B155" s="41" t="s">
        <v>150</v>
      </c>
      <c r="C155" s="190">
        <f t="shared" si="35"/>
        <v>0</v>
      </c>
      <c r="D155" s="265"/>
      <c r="E155" s="43"/>
      <c r="F155" s="93">
        <f t="shared" si="49"/>
        <v>0</v>
      </c>
      <c r="G155" s="230"/>
      <c r="H155" s="43"/>
      <c r="I155" s="87">
        <f t="shared" si="50"/>
        <v>0</v>
      </c>
      <c r="J155" s="265"/>
      <c r="K155" s="43"/>
      <c r="L155" s="93">
        <f t="shared" si="51"/>
        <v>0</v>
      </c>
      <c r="M155" s="230"/>
      <c r="N155" s="43"/>
      <c r="O155" s="87">
        <f t="shared" si="52"/>
        <v>0</v>
      </c>
      <c r="P155" s="311"/>
      <c r="Q155" s="331"/>
    </row>
    <row r="156" spans="1:17" ht="36" hidden="1" x14ac:dyDescent="0.25">
      <c r="A156" s="29">
        <v>2366</v>
      </c>
      <c r="B156" s="41" t="s">
        <v>151</v>
      </c>
      <c r="C156" s="190">
        <f t="shared" si="35"/>
        <v>0</v>
      </c>
      <c r="D156" s="265"/>
      <c r="E156" s="43"/>
      <c r="F156" s="93">
        <f t="shared" si="49"/>
        <v>0</v>
      </c>
      <c r="G156" s="230"/>
      <c r="H156" s="43"/>
      <c r="I156" s="87">
        <f t="shared" si="50"/>
        <v>0</v>
      </c>
      <c r="J156" s="265"/>
      <c r="K156" s="43"/>
      <c r="L156" s="93">
        <f t="shared" si="51"/>
        <v>0</v>
      </c>
      <c r="M156" s="230"/>
      <c r="N156" s="43"/>
      <c r="O156" s="87">
        <f t="shared" si="52"/>
        <v>0</v>
      </c>
      <c r="P156" s="311"/>
      <c r="Q156" s="331"/>
    </row>
    <row r="157" spans="1:17" ht="48" hidden="1" x14ac:dyDescent="0.25">
      <c r="A157" s="29">
        <v>2369</v>
      </c>
      <c r="B157" s="41" t="s">
        <v>152</v>
      </c>
      <c r="C157" s="190">
        <f t="shared" si="35"/>
        <v>0</v>
      </c>
      <c r="D157" s="265"/>
      <c r="E157" s="43"/>
      <c r="F157" s="93">
        <f t="shared" si="49"/>
        <v>0</v>
      </c>
      <c r="G157" s="230"/>
      <c r="H157" s="43"/>
      <c r="I157" s="87">
        <f t="shared" si="50"/>
        <v>0</v>
      </c>
      <c r="J157" s="265"/>
      <c r="K157" s="43"/>
      <c r="L157" s="93">
        <f t="shared" si="51"/>
        <v>0</v>
      </c>
      <c r="M157" s="230"/>
      <c r="N157" s="43"/>
      <c r="O157" s="87">
        <f t="shared" si="52"/>
        <v>0</v>
      </c>
      <c r="P157" s="311"/>
      <c r="Q157" s="331"/>
    </row>
    <row r="158" spans="1:17" hidden="1" x14ac:dyDescent="0.25">
      <c r="A158" s="70">
        <v>2370</v>
      </c>
      <c r="B158" s="55" t="s">
        <v>153</v>
      </c>
      <c r="C158" s="195">
        <f t="shared" si="35"/>
        <v>0</v>
      </c>
      <c r="D158" s="262"/>
      <c r="E158" s="74"/>
      <c r="F158" s="172">
        <f t="shared" si="49"/>
        <v>0</v>
      </c>
      <c r="G158" s="232"/>
      <c r="H158" s="74"/>
      <c r="I158" s="153">
        <f t="shared" si="50"/>
        <v>0</v>
      </c>
      <c r="J158" s="262"/>
      <c r="K158" s="74"/>
      <c r="L158" s="172">
        <f t="shared" si="51"/>
        <v>0</v>
      </c>
      <c r="M158" s="232"/>
      <c r="N158" s="74"/>
      <c r="O158" s="153">
        <f t="shared" si="52"/>
        <v>0</v>
      </c>
      <c r="P158" s="313"/>
      <c r="Q158" s="331"/>
    </row>
    <row r="159" spans="1:17" hidden="1" x14ac:dyDescent="0.25">
      <c r="A159" s="70">
        <v>2380</v>
      </c>
      <c r="B159" s="55" t="s">
        <v>154</v>
      </c>
      <c r="C159" s="195">
        <f t="shared" si="35"/>
        <v>0</v>
      </c>
      <c r="D159" s="82">
        <f t="shared" ref="D159:O159" si="53">SUM(D160:D161)</f>
        <v>0</v>
      </c>
      <c r="E159" s="71">
        <f t="shared" si="53"/>
        <v>0</v>
      </c>
      <c r="F159" s="172">
        <f t="shared" si="53"/>
        <v>0</v>
      </c>
      <c r="G159" s="229">
        <f t="shared" si="53"/>
        <v>0</v>
      </c>
      <c r="H159" s="71">
        <f t="shared" si="53"/>
        <v>0</v>
      </c>
      <c r="I159" s="153">
        <f t="shared" si="53"/>
        <v>0</v>
      </c>
      <c r="J159" s="82">
        <f t="shared" si="53"/>
        <v>0</v>
      </c>
      <c r="K159" s="71">
        <f t="shared" si="53"/>
        <v>0</v>
      </c>
      <c r="L159" s="172">
        <f t="shared" si="53"/>
        <v>0</v>
      </c>
      <c r="M159" s="229">
        <f t="shared" si="53"/>
        <v>0</v>
      </c>
      <c r="N159" s="71">
        <f t="shared" si="53"/>
        <v>0</v>
      </c>
      <c r="O159" s="153">
        <f t="shared" si="53"/>
        <v>0</v>
      </c>
      <c r="P159" s="313"/>
      <c r="Q159" s="331"/>
    </row>
    <row r="160" spans="1:17" hidden="1" x14ac:dyDescent="0.25">
      <c r="A160" s="26">
        <v>2381</v>
      </c>
      <c r="B160" s="38" t="s">
        <v>155</v>
      </c>
      <c r="C160" s="189">
        <f t="shared" si="35"/>
        <v>0</v>
      </c>
      <c r="D160" s="264"/>
      <c r="E160" s="40"/>
      <c r="F160" s="175">
        <f>D160+E160</f>
        <v>0</v>
      </c>
      <c r="G160" s="220"/>
      <c r="H160" s="40"/>
      <c r="I160" s="86">
        <f>G160+H160</f>
        <v>0</v>
      </c>
      <c r="J160" s="264"/>
      <c r="K160" s="40"/>
      <c r="L160" s="175">
        <f>J160+K160</f>
        <v>0</v>
      </c>
      <c r="M160" s="220"/>
      <c r="N160" s="40"/>
      <c r="O160" s="86">
        <f>M160+N160</f>
        <v>0</v>
      </c>
      <c r="P160" s="310"/>
      <c r="Q160" s="331"/>
    </row>
    <row r="161" spans="1:17" ht="24" hidden="1" x14ac:dyDescent="0.25">
      <c r="A161" s="29">
        <v>2389</v>
      </c>
      <c r="B161" s="41" t="s">
        <v>156</v>
      </c>
      <c r="C161" s="190">
        <f t="shared" si="35"/>
        <v>0</v>
      </c>
      <c r="D161" s="265"/>
      <c r="E161" s="43"/>
      <c r="F161" s="93">
        <f>D161+E161</f>
        <v>0</v>
      </c>
      <c r="G161" s="230"/>
      <c r="H161" s="43"/>
      <c r="I161" s="87">
        <f>G161+H161</f>
        <v>0</v>
      </c>
      <c r="J161" s="265"/>
      <c r="K161" s="43"/>
      <c r="L161" s="93">
        <f>J161+K161</f>
        <v>0</v>
      </c>
      <c r="M161" s="230"/>
      <c r="N161" s="43"/>
      <c r="O161" s="87">
        <f>M161+N161</f>
        <v>0</v>
      </c>
      <c r="P161" s="311"/>
      <c r="Q161" s="331"/>
    </row>
    <row r="162" spans="1:17" hidden="1" x14ac:dyDescent="0.25">
      <c r="A162" s="70">
        <v>2390</v>
      </c>
      <c r="B162" s="55" t="s">
        <v>157</v>
      </c>
      <c r="C162" s="195">
        <f t="shared" si="35"/>
        <v>0</v>
      </c>
      <c r="D162" s="262"/>
      <c r="E162" s="74"/>
      <c r="F162" s="172">
        <f>D162+E162</f>
        <v>0</v>
      </c>
      <c r="G162" s="232"/>
      <c r="H162" s="74"/>
      <c r="I162" s="153">
        <f>G162+H162</f>
        <v>0</v>
      </c>
      <c r="J162" s="262"/>
      <c r="K162" s="74"/>
      <c r="L162" s="172">
        <f>J162+K162</f>
        <v>0</v>
      </c>
      <c r="M162" s="232"/>
      <c r="N162" s="74"/>
      <c r="O162" s="153">
        <f>M162+N162</f>
        <v>0</v>
      </c>
      <c r="P162" s="313"/>
      <c r="Q162" s="331"/>
    </row>
    <row r="163" spans="1:17" hidden="1" x14ac:dyDescent="0.25">
      <c r="A163" s="34">
        <v>2400</v>
      </c>
      <c r="B163" s="69" t="s">
        <v>158</v>
      </c>
      <c r="C163" s="188">
        <f t="shared" si="35"/>
        <v>0</v>
      </c>
      <c r="D163" s="249"/>
      <c r="E163" s="76"/>
      <c r="F163" s="174">
        <f>D163+E163</f>
        <v>0</v>
      </c>
      <c r="G163" s="234"/>
      <c r="H163" s="76"/>
      <c r="I163" s="120">
        <f>G163+H163</f>
        <v>0</v>
      </c>
      <c r="J163" s="249"/>
      <c r="K163" s="76"/>
      <c r="L163" s="174">
        <f>J163+K163</f>
        <v>0</v>
      </c>
      <c r="M163" s="234"/>
      <c r="N163" s="76"/>
      <c r="O163" s="120">
        <f>M163+N163</f>
        <v>0</v>
      </c>
      <c r="P163" s="317"/>
      <c r="Q163" s="331"/>
    </row>
    <row r="164" spans="1:17" ht="24" hidden="1" x14ac:dyDescent="0.25">
      <c r="A164" s="34">
        <v>2500</v>
      </c>
      <c r="B164" s="69" t="s">
        <v>159</v>
      </c>
      <c r="C164" s="188">
        <f t="shared" si="35"/>
        <v>0</v>
      </c>
      <c r="D164" s="127">
        <f t="shared" ref="D164:O164" si="54">SUM(D165,D170)</f>
        <v>0</v>
      </c>
      <c r="E164" s="36">
        <f t="shared" si="54"/>
        <v>0</v>
      </c>
      <c r="F164" s="174">
        <f t="shared" si="54"/>
        <v>0</v>
      </c>
      <c r="G164" s="228">
        <f t="shared" si="54"/>
        <v>0</v>
      </c>
      <c r="H164" s="36">
        <f t="shared" si="54"/>
        <v>0</v>
      </c>
      <c r="I164" s="120">
        <f t="shared" si="54"/>
        <v>0</v>
      </c>
      <c r="J164" s="127">
        <f t="shared" si="54"/>
        <v>0</v>
      </c>
      <c r="K164" s="36">
        <f t="shared" si="54"/>
        <v>0</v>
      </c>
      <c r="L164" s="174">
        <f t="shared" si="54"/>
        <v>0</v>
      </c>
      <c r="M164" s="228">
        <f t="shared" si="54"/>
        <v>0</v>
      </c>
      <c r="N164" s="36">
        <f t="shared" si="54"/>
        <v>0</v>
      </c>
      <c r="O164" s="120">
        <f t="shared" si="54"/>
        <v>0</v>
      </c>
      <c r="P164" s="440"/>
      <c r="Q164" s="331"/>
    </row>
    <row r="165" spans="1:17" ht="16.5" hidden="1" customHeight="1" x14ac:dyDescent="0.25">
      <c r="A165" s="859">
        <v>2510</v>
      </c>
      <c r="B165" s="38" t="s">
        <v>160</v>
      </c>
      <c r="C165" s="189">
        <f t="shared" si="35"/>
        <v>0</v>
      </c>
      <c r="D165" s="128">
        <f t="shared" ref="D165:O165" si="55">SUM(D166:D169)</f>
        <v>0</v>
      </c>
      <c r="E165" s="75">
        <f t="shared" si="55"/>
        <v>0</v>
      </c>
      <c r="F165" s="175">
        <f t="shared" si="55"/>
        <v>0</v>
      </c>
      <c r="G165" s="233">
        <f t="shared" si="55"/>
        <v>0</v>
      </c>
      <c r="H165" s="75">
        <f t="shared" si="55"/>
        <v>0</v>
      </c>
      <c r="I165" s="86">
        <f t="shared" si="55"/>
        <v>0</v>
      </c>
      <c r="J165" s="128">
        <f t="shared" si="55"/>
        <v>0</v>
      </c>
      <c r="K165" s="75">
        <f t="shared" si="55"/>
        <v>0</v>
      </c>
      <c r="L165" s="175">
        <f t="shared" si="55"/>
        <v>0</v>
      </c>
      <c r="M165" s="233">
        <f t="shared" si="55"/>
        <v>0</v>
      </c>
      <c r="N165" s="75">
        <f t="shared" si="55"/>
        <v>0</v>
      </c>
      <c r="O165" s="158">
        <f t="shared" si="55"/>
        <v>0</v>
      </c>
      <c r="P165" s="323"/>
      <c r="Q165" s="331"/>
    </row>
    <row r="166" spans="1:17" ht="24" hidden="1" x14ac:dyDescent="0.25">
      <c r="A166" s="30">
        <v>2512</v>
      </c>
      <c r="B166" s="41" t="s">
        <v>161</v>
      </c>
      <c r="C166" s="190">
        <f t="shared" si="35"/>
        <v>0</v>
      </c>
      <c r="D166" s="265"/>
      <c r="E166" s="43"/>
      <c r="F166" s="93">
        <f t="shared" ref="F166:F171" si="56">D166+E166</f>
        <v>0</v>
      </c>
      <c r="G166" s="230"/>
      <c r="H166" s="43"/>
      <c r="I166" s="87">
        <f t="shared" ref="I166:I171" si="57">G166+H166</f>
        <v>0</v>
      </c>
      <c r="J166" s="265"/>
      <c r="K166" s="43"/>
      <c r="L166" s="93">
        <f t="shared" ref="L166:L171" si="58">J166+K166</f>
        <v>0</v>
      </c>
      <c r="M166" s="230"/>
      <c r="N166" s="43"/>
      <c r="O166" s="87">
        <f t="shared" ref="O166:O171" si="59">M166+N166</f>
        <v>0</v>
      </c>
      <c r="P166" s="311"/>
      <c r="Q166" s="331"/>
    </row>
    <row r="167" spans="1:17" ht="36" hidden="1" x14ac:dyDescent="0.25">
      <c r="A167" s="30">
        <v>2513</v>
      </c>
      <c r="B167" s="41" t="s">
        <v>162</v>
      </c>
      <c r="C167" s="190">
        <f t="shared" si="35"/>
        <v>0</v>
      </c>
      <c r="D167" s="265"/>
      <c r="E167" s="43"/>
      <c r="F167" s="93">
        <f t="shared" si="56"/>
        <v>0</v>
      </c>
      <c r="G167" s="230"/>
      <c r="H167" s="43"/>
      <c r="I167" s="87">
        <f t="shared" si="57"/>
        <v>0</v>
      </c>
      <c r="J167" s="265"/>
      <c r="K167" s="43"/>
      <c r="L167" s="93">
        <f t="shared" si="58"/>
        <v>0</v>
      </c>
      <c r="M167" s="230"/>
      <c r="N167" s="43"/>
      <c r="O167" s="87">
        <f t="shared" si="59"/>
        <v>0</v>
      </c>
      <c r="P167" s="311"/>
      <c r="Q167" s="331"/>
    </row>
    <row r="168" spans="1:17" ht="24" hidden="1" x14ac:dyDescent="0.25">
      <c r="A168" s="30">
        <v>2515</v>
      </c>
      <c r="B168" s="41" t="s">
        <v>163</v>
      </c>
      <c r="C168" s="190">
        <f t="shared" si="35"/>
        <v>0</v>
      </c>
      <c r="D168" s="265"/>
      <c r="E168" s="43"/>
      <c r="F168" s="93">
        <f t="shared" si="56"/>
        <v>0</v>
      </c>
      <c r="G168" s="230"/>
      <c r="H168" s="43"/>
      <c r="I168" s="87">
        <f t="shared" si="57"/>
        <v>0</v>
      </c>
      <c r="J168" s="265"/>
      <c r="K168" s="43"/>
      <c r="L168" s="93">
        <f t="shared" si="58"/>
        <v>0</v>
      </c>
      <c r="M168" s="230"/>
      <c r="N168" s="43"/>
      <c r="O168" s="87">
        <f t="shared" si="59"/>
        <v>0</v>
      </c>
      <c r="P168" s="311"/>
      <c r="Q168" s="331"/>
    </row>
    <row r="169" spans="1:17" ht="24" hidden="1" x14ac:dyDescent="0.25">
      <c r="A169" s="30">
        <v>2519</v>
      </c>
      <c r="B169" s="41" t="s">
        <v>164</v>
      </c>
      <c r="C169" s="190">
        <f t="shared" si="35"/>
        <v>0</v>
      </c>
      <c r="D169" s="265"/>
      <c r="E169" s="43"/>
      <c r="F169" s="93">
        <f t="shared" si="56"/>
        <v>0</v>
      </c>
      <c r="G169" s="230"/>
      <c r="H169" s="43"/>
      <c r="I169" s="87">
        <f t="shared" si="57"/>
        <v>0</v>
      </c>
      <c r="J169" s="265"/>
      <c r="K169" s="43"/>
      <c r="L169" s="93">
        <f t="shared" si="58"/>
        <v>0</v>
      </c>
      <c r="M169" s="230"/>
      <c r="N169" s="43"/>
      <c r="O169" s="87">
        <f t="shared" si="59"/>
        <v>0</v>
      </c>
      <c r="P169" s="311"/>
      <c r="Q169" s="331"/>
    </row>
    <row r="170" spans="1:17" ht="24" hidden="1" x14ac:dyDescent="0.25">
      <c r="A170" s="72">
        <v>2520</v>
      </c>
      <c r="B170" s="41" t="s">
        <v>165</v>
      </c>
      <c r="C170" s="190">
        <f t="shared" si="35"/>
        <v>0</v>
      </c>
      <c r="D170" s="265"/>
      <c r="E170" s="43"/>
      <c r="F170" s="93">
        <f t="shared" si="56"/>
        <v>0</v>
      </c>
      <c r="G170" s="230"/>
      <c r="H170" s="43"/>
      <c r="I170" s="87">
        <f t="shared" si="57"/>
        <v>0</v>
      </c>
      <c r="J170" s="265"/>
      <c r="K170" s="43"/>
      <c r="L170" s="93">
        <f t="shared" si="58"/>
        <v>0</v>
      </c>
      <c r="M170" s="230"/>
      <c r="N170" s="43"/>
      <c r="O170" s="87">
        <f t="shared" si="59"/>
        <v>0</v>
      </c>
      <c r="P170" s="311"/>
      <c r="Q170" s="331"/>
    </row>
    <row r="171" spans="1:17" s="77" customFormat="1" ht="48" hidden="1" x14ac:dyDescent="0.25">
      <c r="A171" s="17">
        <v>2800</v>
      </c>
      <c r="B171" s="38" t="s">
        <v>166</v>
      </c>
      <c r="C171" s="189">
        <f t="shared" si="35"/>
        <v>0</v>
      </c>
      <c r="D171" s="264"/>
      <c r="E171" s="40"/>
      <c r="F171" s="407">
        <f t="shared" si="56"/>
        <v>0</v>
      </c>
      <c r="G171" s="212"/>
      <c r="H171" s="28"/>
      <c r="I171" s="408">
        <f t="shared" si="57"/>
        <v>0</v>
      </c>
      <c r="J171" s="245"/>
      <c r="K171" s="28"/>
      <c r="L171" s="407">
        <f t="shared" si="58"/>
        <v>0</v>
      </c>
      <c r="M171" s="212"/>
      <c r="N171" s="28"/>
      <c r="O171" s="408">
        <f t="shared" si="59"/>
        <v>0</v>
      </c>
      <c r="P171" s="293"/>
      <c r="Q171" s="341"/>
    </row>
    <row r="172" spans="1:17" x14ac:dyDescent="0.25">
      <c r="A172" s="67">
        <v>3000</v>
      </c>
      <c r="B172" s="67" t="s">
        <v>167</v>
      </c>
      <c r="C172" s="200">
        <f t="shared" si="35"/>
        <v>940</v>
      </c>
      <c r="D172" s="134">
        <f t="shared" ref="D172:O172" si="60">SUM(D173,D183)</f>
        <v>940</v>
      </c>
      <c r="E172" s="122">
        <f t="shared" si="60"/>
        <v>0</v>
      </c>
      <c r="F172" s="307">
        <f t="shared" si="60"/>
        <v>940</v>
      </c>
      <c r="G172" s="227">
        <f t="shared" si="60"/>
        <v>0</v>
      </c>
      <c r="H172" s="68">
        <f t="shared" si="60"/>
        <v>0</v>
      </c>
      <c r="I172" s="122">
        <f t="shared" si="60"/>
        <v>0</v>
      </c>
      <c r="J172" s="134">
        <f t="shared" si="60"/>
        <v>0</v>
      </c>
      <c r="K172" s="68">
        <f t="shared" si="60"/>
        <v>0</v>
      </c>
      <c r="L172" s="170">
        <f t="shared" si="60"/>
        <v>0</v>
      </c>
      <c r="M172" s="227">
        <f t="shared" si="60"/>
        <v>0</v>
      </c>
      <c r="N172" s="68">
        <f t="shared" si="60"/>
        <v>0</v>
      </c>
      <c r="O172" s="122">
        <f t="shared" si="60"/>
        <v>0</v>
      </c>
      <c r="P172" s="439"/>
      <c r="Q172" s="331"/>
    </row>
    <row r="173" spans="1:17" ht="24" x14ac:dyDescent="0.25">
      <c r="A173" s="34">
        <v>3200</v>
      </c>
      <c r="B173" s="78" t="s">
        <v>168</v>
      </c>
      <c r="C173" s="188">
        <f t="shared" si="35"/>
        <v>940</v>
      </c>
      <c r="D173" s="127">
        <f t="shared" ref="D173:O173" si="61">SUM(D174,D178)</f>
        <v>940</v>
      </c>
      <c r="E173" s="120">
        <f t="shared" si="61"/>
        <v>0</v>
      </c>
      <c r="F173" s="314">
        <f t="shared" si="61"/>
        <v>940</v>
      </c>
      <c r="G173" s="228">
        <f t="shared" si="61"/>
        <v>0</v>
      </c>
      <c r="H173" s="36">
        <f t="shared" si="61"/>
        <v>0</v>
      </c>
      <c r="I173" s="120">
        <f t="shared" si="61"/>
        <v>0</v>
      </c>
      <c r="J173" s="127">
        <f t="shared" si="61"/>
        <v>0</v>
      </c>
      <c r="K173" s="36">
        <f t="shared" si="61"/>
        <v>0</v>
      </c>
      <c r="L173" s="174">
        <f t="shared" si="61"/>
        <v>0</v>
      </c>
      <c r="M173" s="228">
        <f t="shared" si="61"/>
        <v>0</v>
      </c>
      <c r="N173" s="36">
        <f t="shared" si="61"/>
        <v>0</v>
      </c>
      <c r="O173" s="121">
        <f t="shared" si="61"/>
        <v>0</v>
      </c>
      <c r="P173" s="440"/>
      <c r="Q173" s="331"/>
    </row>
    <row r="174" spans="1:17" ht="36" hidden="1" x14ac:dyDescent="0.25">
      <c r="A174" s="859">
        <v>3260</v>
      </c>
      <c r="B174" s="38" t="s">
        <v>169</v>
      </c>
      <c r="C174" s="189">
        <f t="shared" si="35"/>
        <v>0</v>
      </c>
      <c r="D174" s="128">
        <f t="shared" ref="D174:O174" si="62">SUM(D175:D177)</f>
        <v>0</v>
      </c>
      <c r="E174" s="75">
        <f t="shared" si="62"/>
        <v>0</v>
      </c>
      <c r="F174" s="175">
        <f t="shared" si="62"/>
        <v>0</v>
      </c>
      <c r="G174" s="233">
        <f t="shared" si="62"/>
        <v>0</v>
      </c>
      <c r="H174" s="75">
        <f t="shared" si="62"/>
        <v>0</v>
      </c>
      <c r="I174" s="86">
        <f t="shared" si="62"/>
        <v>0</v>
      </c>
      <c r="J174" s="128">
        <f t="shared" si="62"/>
        <v>0</v>
      </c>
      <c r="K174" s="75">
        <f t="shared" si="62"/>
        <v>0</v>
      </c>
      <c r="L174" s="175">
        <f t="shared" si="62"/>
        <v>0</v>
      </c>
      <c r="M174" s="233">
        <f t="shared" si="62"/>
        <v>0</v>
      </c>
      <c r="N174" s="75">
        <f t="shared" si="62"/>
        <v>0</v>
      </c>
      <c r="O174" s="86">
        <f t="shared" si="62"/>
        <v>0</v>
      </c>
      <c r="P174" s="310"/>
      <c r="Q174" s="331"/>
    </row>
    <row r="175" spans="1:17" ht="24" hidden="1" x14ac:dyDescent="0.25">
      <c r="A175" s="30">
        <v>3261</v>
      </c>
      <c r="B175" s="41" t="s">
        <v>170</v>
      </c>
      <c r="C175" s="190">
        <f t="shared" si="35"/>
        <v>0</v>
      </c>
      <c r="D175" s="265"/>
      <c r="E175" s="43"/>
      <c r="F175" s="93">
        <f>D175+E175</f>
        <v>0</v>
      </c>
      <c r="G175" s="230"/>
      <c r="H175" s="43"/>
      <c r="I175" s="87">
        <f>G175+H175</f>
        <v>0</v>
      </c>
      <c r="J175" s="265"/>
      <c r="K175" s="43"/>
      <c r="L175" s="93">
        <f>J175+K175</f>
        <v>0</v>
      </c>
      <c r="M175" s="230"/>
      <c r="N175" s="43"/>
      <c r="O175" s="87">
        <f>M175+N175</f>
        <v>0</v>
      </c>
      <c r="P175" s="311"/>
      <c r="Q175" s="331"/>
    </row>
    <row r="176" spans="1:17" ht="36" hidden="1" x14ac:dyDescent="0.25">
      <c r="A176" s="30">
        <v>3262</v>
      </c>
      <c r="B176" s="41" t="s">
        <v>171</v>
      </c>
      <c r="C176" s="190">
        <f t="shared" si="35"/>
        <v>0</v>
      </c>
      <c r="D176" s="265"/>
      <c r="E176" s="43"/>
      <c r="F176" s="93">
        <f>D176+E176</f>
        <v>0</v>
      </c>
      <c r="G176" s="230"/>
      <c r="H176" s="43"/>
      <c r="I176" s="87">
        <f>G176+H176</f>
        <v>0</v>
      </c>
      <c r="J176" s="265"/>
      <c r="K176" s="43"/>
      <c r="L176" s="93">
        <f>J176+K176</f>
        <v>0</v>
      </c>
      <c r="M176" s="230"/>
      <c r="N176" s="43"/>
      <c r="O176" s="87">
        <f>M176+N176</f>
        <v>0</v>
      </c>
      <c r="P176" s="311"/>
      <c r="Q176" s="331"/>
    </row>
    <row r="177" spans="1:17" ht="24" hidden="1" x14ac:dyDescent="0.25">
      <c r="A177" s="30">
        <v>3263</v>
      </c>
      <c r="B177" s="41" t="s">
        <v>172</v>
      </c>
      <c r="C177" s="190">
        <f t="shared" ref="C177:C240" si="63">SUM(F177,I177,L177,O177)</f>
        <v>0</v>
      </c>
      <c r="D177" s="265"/>
      <c r="E177" s="43"/>
      <c r="F177" s="93">
        <f>D177+E177</f>
        <v>0</v>
      </c>
      <c r="G177" s="230"/>
      <c r="H177" s="43"/>
      <c r="I177" s="87">
        <f>G177+H177</f>
        <v>0</v>
      </c>
      <c r="J177" s="265"/>
      <c r="K177" s="43"/>
      <c r="L177" s="93">
        <f>J177+K177</f>
        <v>0</v>
      </c>
      <c r="M177" s="230"/>
      <c r="N177" s="43"/>
      <c r="O177" s="87">
        <f>M177+N177</f>
        <v>0</v>
      </c>
      <c r="P177" s="311"/>
      <c r="Q177" s="331"/>
    </row>
    <row r="178" spans="1:17" ht="84" x14ac:dyDescent="0.25">
      <c r="A178" s="859">
        <v>3290</v>
      </c>
      <c r="B178" s="38" t="s">
        <v>300</v>
      </c>
      <c r="C178" s="201">
        <f t="shared" si="63"/>
        <v>940</v>
      </c>
      <c r="D178" s="128">
        <f t="shared" ref="D178:O178" si="64">SUM(D179:D182)</f>
        <v>940</v>
      </c>
      <c r="E178" s="86">
        <f t="shared" si="64"/>
        <v>0</v>
      </c>
      <c r="F178" s="315">
        <f t="shared" si="64"/>
        <v>940</v>
      </c>
      <c r="G178" s="233">
        <f t="shared" si="64"/>
        <v>0</v>
      </c>
      <c r="H178" s="75">
        <f t="shared" si="64"/>
        <v>0</v>
      </c>
      <c r="I178" s="86">
        <f t="shared" si="64"/>
        <v>0</v>
      </c>
      <c r="J178" s="128">
        <f t="shared" si="64"/>
        <v>0</v>
      </c>
      <c r="K178" s="75">
        <f t="shared" si="64"/>
        <v>0</v>
      </c>
      <c r="L178" s="175">
        <f t="shared" si="64"/>
        <v>0</v>
      </c>
      <c r="M178" s="233">
        <f t="shared" si="64"/>
        <v>0</v>
      </c>
      <c r="N178" s="75">
        <f t="shared" si="64"/>
        <v>0</v>
      </c>
      <c r="O178" s="159">
        <f t="shared" si="64"/>
        <v>0</v>
      </c>
      <c r="P178" s="320"/>
      <c r="Q178" s="331"/>
    </row>
    <row r="179" spans="1:17" ht="72" hidden="1" x14ac:dyDescent="0.25">
      <c r="A179" s="30">
        <v>3291</v>
      </c>
      <c r="B179" s="41" t="s">
        <v>173</v>
      </c>
      <c r="C179" s="190">
        <f t="shared" si="63"/>
        <v>0</v>
      </c>
      <c r="D179" s="265"/>
      <c r="E179" s="43"/>
      <c r="F179" s="93">
        <f>D179+E179</f>
        <v>0</v>
      </c>
      <c r="G179" s="230"/>
      <c r="H179" s="43"/>
      <c r="I179" s="87">
        <f>G179+H179</f>
        <v>0</v>
      </c>
      <c r="J179" s="265"/>
      <c r="K179" s="43"/>
      <c r="L179" s="93">
        <f>J179+K179</f>
        <v>0</v>
      </c>
      <c r="M179" s="230"/>
      <c r="N179" s="43"/>
      <c r="O179" s="87">
        <f>M179+N179</f>
        <v>0</v>
      </c>
      <c r="P179" s="311"/>
      <c r="Q179" s="331"/>
    </row>
    <row r="180" spans="1:17" ht="72" hidden="1" x14ac:dyDescent="0.25">
      <c r="A180" s="30">
        <v>3292</v>
      </c>
      <c r="B180" s="41" t="s">
        <v>174</v>
      </c>
      <c r="C180" s="190">
        <f t="shared" si="63"/>
        <v>0</v>
      </c>
      <c r="D180" s="265"/>
      <c r="E180" s="43"/>
      <c r="F180" s="93">
        <f>D180+E180</f>
        <v>0</v>
      </c>
      <c r="G180" s="230"/>
      <c r="H180" s="43"/>
      <c r="I180" s="87">
        <f>G180+H180</f>
        <v>0</v>
      </c>
      <c r="J180" s="265"/>
      <c r="K180" s="43"/>
      <c r="L180" s="93">
        <f>J180+K180</f>
        <v>0</v>
      </c>
      <c r="M180" s="230"/>
      <c r="N180" s="43"/>
      <c r="O180" s="87">
        <f>M180+N180</f>
        <v>0</v>
      </c>
      <c r="P180" s="311"/>
      <c r="Q180" s="331"/>
    </row>
    <row r="181" spans="1:17" ht="72" x14ac:dyDescent="0.25">
      <c r="A181" s="30">
        <v>3293</v>
      </c>
      <c r="B181" s="41" t="s">
        <v>175</v>
      </c>
      <c r="C181" s="190">
        <f t="shared" si="63"/>
        <v>940</v>
      </c>
      <c r="D181" s="265">
        <v>940</v>
      </c>
      <c r="E181" s="155"/>
      <c r="F181" s="312">
        <f>D181+E181</f>
        <v>940</v>
      </c>
      <c r="G181" s="230"/>
      <c r="H181" s="43"/>
      <c r="I181" s="87">
        <f>G181+H181</f>
        <v>0</v>
      </c>
      <c r="J181" s="265"/>
      <c r="K181" s="43"/>
      <c r="L181" s="93">
        <f>J181+K181</f>
        <v>0</v>
      </c>
      <c r="M181" s="230"/>
      <c r="N181" s="43"/>
      <c r="O181" s="87">
        <f>M181+N181</f>
        <v>0</v>
      </c>
      <c r="P181" s="311"/>
      <c r="Q181" s="331"/>
    </row>
    <row r="182" spans="1:17" ht="60" hidden="1" x14ac:dyDescent="0.25">
      <c r="A182" s="79">
        <v>3294</v>
      </c>
      <c r="B182" s="41" t="s">
        <v>176</v>
      </c>
      <c r="C182" s="201">
        <f t="shared" si="63"/>
        <v>0</v>
      </c>
      <c r="D182" s="266"/>
      <c r="E182" s="80"/>
      <c r="F182" s="443">
        <f>D182+E182</f>
        <v>0</v>
      </c>
      <c r="G182" s="235"/>
      <c r="H182" s="80"/>
      <c r="I182" s="159">
        <f>G182+H182</f>
        <v>0</v>
      </c>
      <c r="J182" s="266"/>
      <c r="K182" s="80"/>
      <c r="L182" s="443">
        <f>J182+K182</f>
        <v>0</v>
      </c>
      <c r="M182" s="235"/>
      <c r="N182" s="80"/>
      <c r="O182" s="159">
        <f>M182+N182</f>
        <v>0</v>
      </c>
      <c r="P182" s="320"/>
      <c r="Q182" s="331"/>
    </row>
    <row r="183" spans="1:17" ht="48" hidden="1" x14ac:dyDescent="0.25">
      <c r="A183" s="49">
        <v>3300</v>
      </c>
      <c r="B183" s="78" t="s">
        <v>177</v>
      </c>
      <c r="C183" s="202">
        <f t="shared" si="63"/>
        <v>0</v>
      </c>
      <c r="D183" s="135">
        <f t="shared" ref="D183:O183" si="65">SUM(D184:D185)</f>
        <v>0</v>
      </c>
      <c r="E183" s="81">
        <f t="shared" si="65"/>
        <v>0</v>
      </c>
      <c r="F183" s="171">
        <f t="shared" si="65"/>
        <v>0</v>
      </c>
      <c r="G183" s="236">
        <f t="shared" si="65"/>
        <v>0</v>
      </c>
      <c r="H183" s="81">
        <f t="shared" si="65"/>
        <v>0</v>
      </c>
      <c r="I183" s="121">
        <f t="shared" si="65"/>
        <v>0</v>
      </c>
      <c r="J183" s="135">
        <f t="shared" si="65"/>
        <v>0</v>
      </c>
      <c r="K183" s="81">
        <f t="shared" si="65"/>
        <v>0</v>
      </c>
      <c r="L183" s="171">
        <f t="shared" si="65"/>
        <v>0</v>
      </c>
      <c r="M183" s="236">
        <f t="shared" si="65"/>
        <v>0</v>
      </c>
      <c r="N183" s="81">
        <f t="shared" si="65"/>
        <v>0</v>
      </c>
      <c r="O183" s="121">
        <f t="shared" si="65"/>
        <v>0</v>
      </c>
      <c r="P183" s="440"/>
      <c r="Q183" s="331"/>
    </row>
    <row r="184" spans="1:17" ht="48" hidden="1" x14ac:dyDescent="0.25">
      <c r="A184" s="54">
        <v>3310</v>
      </c>
      <c r="B184" s="55" t="s">
        <v>178</v>
      </c>
      <c r="C184" s="195">
        <f t="shared" si="63"/>
        <v>0</v>
      </c>
      <c r="D184" s="262"/>
      <c r="E184" s="74"/>
      <c r="F184" s="172">
        <f>D184+E184</f>
        <v>0</v>
      </c>
      <c r="G184" s="232"/>
      <c r="H184" s="74"/>
      <c r="I184" s="153">
        <f>G184+H184</f>
        <v>0</v>
      </c>
      <c r="J184" s="262"/>
      <c r="K184" s="74"/>
      <c r="L184" s="172">
        <f>J184+K184</f>
        <v>0</v>
      </c>
      <c r="M184" s="232"/>
      <c r="N184" s="74"/>
      <c r="O184" s="153">
        <f>M184+N184</f>
        <v>0</v>
      </c>
      <c r="P184" s="313"/>
      <c r="Q184" s="331"/>
    </row>
    <row r="185" spans="1:17" ht="60" hidden="1" x14ac:dyDescent="0.25">
      <c r="A185" s="27">
        <v>3320</v>
      </c>
      <c r="B185" s="38" t="s">
        <v>179</v>
      </c>
      <c r="C185" s="189">
        <f t="shared" si="63"/>
        <v>0</v>
      </c>
      <c r="D185" s="264"/>
      <c r="E185" s="40"/>
      <c r="F185" s="175">
        <f>D185+E185</f>
        <v>0</v>
      </c>
      <c r="G185" s="220"/>
      <c r="H185" s="40"/>
      <c r="I185" s="86">
        <f>G185+H185</f>
        <v>0</v>
      </c>
      <c r="J185" s="264"/>
      <c r="K185" s="40"/>
      <c r="L185" s="175">
        <f>J185+K185</f>
        <v>0</v>
      </c>
      <c r="M185" s="220"/>
      <c r="N185" s="40"/>
      <c r="O185" s="86">
        <f>M185+N185</f>
        <v>0</v>
      </c>
      <c r="P185" s="310"/>
      <c r="Q185" s="331"/>
    </row>
    <row r="186" spans="1:17" hidden="1" x14ac:dyDescent="0.25">
      <c r="A186" s="83">
        <v>4000</v>
      </c>
      <c r="B186" s="67" t="s">
        <v>180</v>
      </c>
      <c r="C186" s="200">
        <f t="shared" si="63"/>
        <v>0</v>
      </c>
      <c r="D186" s="134">
        <f t="shared" ref="D186:O186" si="66">SUM(D187,D190)</f>
        <v>0</v>
      </c>
      <c r="E186" s="68">
        <f t="shared" si="66"/>
        <v>0</v>
      </c>
      <c r="F186" s="170">
        <f t="shared" si="66"/>
        <v>0</v>
      </c>
      <c r="G186" s="227">
        <f t="shared" si="66"/>
        <v>0</v>
      </c>
      <c r="H186" s="68">
        <f t="shared" si="66"/>
        <v>0</v>
      </c>
      <c r="I186" s="122">
        <f t="shared" si="66"/>
        <v>0</v>
      </c>
      <c r="J186" s="134">
        <f t="shared" si="66"/>
        <v>0</v>
      </c>
      <c r="K186" s="68">
        <f t="shared" si="66"/>
        <v>0</v>
      </c>
      <c r="L186" s="170">
        <f t="shared" si="66"/>
        <v>0</v>
      </c>
      <c r="M186" s="227">
        <f t="shared" si="66"/>
        <v>0</v>
      </c>
      <c r="N186" s="68">
        <f t="shared" si="66"/>
        <v>0</v>
      </c>
      <c r="O186" s="122">
        <f t="shared" si="66"/>
        <v>0</v>
      </c>
      <c r="P186" s="439"/>
      <c r="Q186" s="331"/>
    </row>
    <row r="187" spans="1:17" ht="24" hidden="1" x14ac:dyDescent="0.25">
      <c r="A187" s="84">
        <v>4200</v>
      </c>
      <c r="B187" s="69" t="s">
        <v>181</v>
      </c>
      <c r="C187" s="188">
        <f t="shared" si="63"/>
        <v>0</v>
      </c>
      <c r="D187" s="127">
        <f t="shared" ref="D187:O187" si="67">SUM(D188,D189)</f>
        <v>0</v>
      </c>
      <c r="E187" s="36">
        <f t="shared" si="67"/>
        <v>0</v>
      </c>
      <c r="F187" s="174">
        <f t="shared" si="67"/>
        <v>0</v>
      </c>
      <c r="G187" s="228">
        <f t="shared" si="67"/>
        <v>0</v>
      </c>
      <c r="H187" s="36">
        <f t="shared" si="67"/>
        <v>0</v>
      </c>
      <c r="I187" s="120">
        <f t="shared" si="67"/>
        <v>0</v>
      </c>
      <c r="J187" s="127">
        <f t="shared" si="67"/>
        <v>0</v>
      </c>
      <c r="K187" s="36">
        <f t="shared" si="67"/>
        <v>0</v>
      </c>
      <c r="L187" s="174">
        <f t="shared" si="67"/>
        <v>0</v>
      </c>
      <c r="M187" s="228">
        <f t="shared" si="67"/>
        <v>0</v>
      </c>
      <c r="N187" s="36">
        <f t="shared" si="67"/>
        <v>0</v>
      </c>
      <c r="O187" s="120">
        <f t="shared" si="67"/>
        <v>0</v>
      </c>
      <c r="P187" s="317"/>
      <c r="Q187" s="331"/>
    </row>
    <row r="188" spans="1:17" ht="36" hidden="1" x14ac:dyDescent="0.25">
      <c r="A188" s="859">
        <v>4240</v>
      </c>
      <c r="B188" s="38" t="s">
        <v>182</v>
      </c>
      <c r="C188" s="189">
        <f t="shared" si="63"/>
        <v>0</v>
      </c>
      <c r="D188" s="264"/>
      <c r="E188" s="40"/>
      <c r="F188" s="175">
        <f>D188+E188</f>
        <v>0</v>
      </c>
      <c r="G188" s="220"/>
      <c r="H188" s="40"/>
      <c r="I188" s="86">
        <f>G188+H188</f>
        <v>0</v>
      </c>
      <c r="J188" s="264"/>
      <c r="K188" s="40"/>
      <c r="L188" s="175">
        <f>J188+K188</f>
        <v>0</v>
      </c>
      <c r="M188" s="220"/>
      <c r="N188" s="40"/>
      <c r="O188" s="86">
        <f>M188+N188</f>
        <v>0</v>
      </c>
      <c r="P188" s="310"/>
      <c r="Q188" s="331"/>
    </row>
    <row r="189" spans="1:17" ht="24" hidden="1" x14ac:dyDescent="0.25">
      <c r="A189" s="72">
        <v>4250</v>
      </c>
      <c r="B189" s="41" t="s">
        <v>183</v>
      </c>
      <c r="C189" s="190">
        <f t="shared" si="63"/>
        <v>0</v>
      </c>
      <c r="D189" s="265"/>
      <c r="E189" s="43"/>
      <c r="F189" s="93">
        <f>D189+E189</f>
        <v>0</v>
      </c>
      <c r="G189" s="230"/>
      <c r="H189" s="43"/>
      <c r="I189" s="87">
        <f>G189+H189</f>
        <v>0</v>
      </c>
      <c r="J189" s="265"/>
      <c r="K189" s="43"/>
      <c r="L189" s="93">
        <f>J189+K189</f>
        <v>0</v>
      </c>
      <c r="M189" s="230"/>
      <c r="N189" s="43"/>
      <c r="O189" s="87">
        <f>M189+N189</f>
        <v>0</v>
      </c>
      <c r="P189" s="311"/>
      <c r="Q189" s="331"/>
    </row>
    <row r="190" spans="1:17" hidden="1" x14ac:dyDescent="0.25">
      <c r="A190" s="34">
        <v>4300</v>
      </c>
      <c r="B190" s="69" t="s">
        <v>184</v>
      </c>
      <c r="C190" s="188">
        <f t="shared" si="63"/>
        <v>0</v>
      </c>
      <c r="D190" s="127">
        <f t="shared" ref="D190:O190" si="68">SUM(D191)</f>
        <v>0</v>
      </c>
      <c r="E190" s="36">
        <f t="shared" si="68"/>
        <v>0</v>
      </c>
      <c r="F190" s="174">
        <f t="shared" si="68"/>
        <v>0</v>
      </c>
      <c r="G190" s="228">
        <f t="shared" si="68"/>
        <v>0</v>
      </c>
      <c r="H190" s="36">
        <f t="shared" si="68"/>
        <v>0</v>
      </c>
      <c r="I190" s="120">
        <f t="shared" si="68"/>
        <v>0</v>
      </c>
      <c r="J190" s="127">
        <f t="shared" si="68"/>
        <v>0</v>
      </c>
      <c r="K190" s="36">
        <f t="shared" si="68"/>
        <v>0</v>
      </c>
      <c r="L190" s="174">
        <f t="shared" si="68"/>
        <v>0</v>
      </c>
      <c r="M190" s="228">
        <f t="shared" si="68"/>
        <v>0</v>
      </c>
      <c r="N190" s="36">
        <f t="shared" si="68"/>
        <v>0</v>
      </c>
      <c r="O190" s="120">
        <f t="shared" si="68"/>
        <v>0</v>
      </c>
      <c r="P190" s="317"/>
      <c r="Q190" s="331"/>
    </row>
    <row r="191" spans="1:17" ht="24" hidden="1" x14ac:dyDescent="0.25">
      <c r="A191" s="859">
        <v>4310</v>
      </c>
      <c r="B191" s="38" t="s">
        <v>185</v>
      </c>
      <c r="C191" s="189">
        <f t="shared" si="63"/>
        <v>0</v>
      </c>
      <c r="D191" s="128">
        <f t="shared" ref="D191:O191" si="69">SUM(D192:D192)</f>
        <v>0</v>
      </c>
      <c r="E191" s="75">
        <f t="shared" si="69"/>
        <v>0</v>
      </c>
      <c r="F191" s="175">
        <f t="shared" si="69"/>
        <v>0</v>
      </c>
      <c r="G191" s="233">
        <f t="shared" si="69"/>
        <v>0</v>
      </c>
      <c r="H191" s="75">
        <f t="shared" si="69"/>
        <v>0</v>
      </c>
      <c r="I191" s="86">
        <f t="shared" si="69"/>
        <v>0</v>
      </c>
      <c r="J191" s="128">
        <f t="shared" si="69"/>
        <v>0</v>
      </c>
      <c r="K191" s="75">
        <f t="shared" si="69"/>
        <v>0</v>
      </c>
      <c r="L191" s="175">
        <f t="shared" si="69"/>
        <v>0</v>
      </c>
      <c r="M191" s="233">
        <f t="shared" si="69"/>
        <v>0</v>
      </c>
      <c r="N191" s="75">
        <f t="shared" si="69"/>
        <v>0</v>
      </c>
      <c r="O191" s="86">
        <f t="shared" si="69"/>
        <v>0</v>
      </c>
      <c r="P191" s="310"/>
      <c r="Q191" s="331"/>
    </row>
    <row r="192" spans="1:17" ht="36" hidden="1" x14ac:dyDescent="0.25">
      <c r="A192" s="30">
        <v>4311</v>
      </c>
      <c r="B192" s="41" t="s">
        <v>186</v>
      </c>
      <c r="C192" s="190">
        <f t="shared" si="63"/>
        <v>0</v>
      </c>
      <c r="D192" s="265"/>
      <c r="E192" s="43"/>
      <c r="F192" s="93">
        <f>D192+E192</f>
        <v>0</v>
      </c>
      <c r="G192" s="230"/>
      <c r="H192" s="43"/>
      <c r="I192" s="87">
        <f>G192+H192</f>
        <v>0</v>
      </c>
      <c r="J192" s="265"/>
      <c r="K192" s="43"/>
      <c r="L192" s="93">
        <f>J192+K192</f>
        <v>0</v>
      </c>
      <c r="M192" s="230"/>
      <c r="N192" s="43"/>
      <c r="O192" s="87">
        <f>M192+N192</f>
        <v>0</v>
      </c>
      <c r="P192" s="311"/>
      <c r="Q192" s="331"/>
    </row>
    <row r="193" spans="1:17" s="19" customFormat="1" ht="24" hidden="1" x14ac:dyDescent="0.25">
      <c r="A193" s="85"/>
      <c r="B193" s="17" t="s">
        <v>187</v>
      </c>
      <c r="C193" s="199">
        <f t="shared" si="63"/>
        <v>0</v>
      </c>
      <c r="D193" s="133">
        <f t="shared" ref="D193:O193" si="70">SUM(D194,D229,D268)</f>
        <v>0</v>
      </c>
      <c r="E193" s="66">
        <f t="shared" si="70"/>
        <v>0</v>
      </c>
      <c r="F193" s="169">
        <f t="shared" si="70"/>
        <v>0</v>
      </c>
      <c r="G193" s="226">
        <f t="shared" si="70"/>
        <v>0</v>
      </c>
      <c r="H193" s="66">
        <f t="shared" si="70"/>
        <v>0</v>
      </c>
      <c r="I193" s="278">
        <f t="shared" si="70"/>
        <v>0</v>
      </c>
      <c r="J193" s="133">
        <f t="shared" si="70"/>
        <v>0</v>
      </c>
      <c r="K193" s="66">
        <f t="shared" si="70"/>
        <v>0</v>
      </c>
      <c r="L193" s="169">
        <f t="shared" si="70"/>
        <v>0</v>
      </c>
      <c r="M193" s="226">
        <f t="shared" si="70"/>
        <v>0</v>
      </c>
      <c r="N193" s="66">
        <f t="shared" si="70"/>
        <v>0</v>
      </c>
      <c r="O193" s="161">
        <f t="shared" si="70"/>
        <v>0</v>
      </c>
      <c r="P193" s="444"/>
      <c r="Q193" s="182"/>
    </row>
    <row r="194" spans="1:17" hidden="1" x14ac:dyDescent="0.25">
      <c r="A194" s="67">
        <v>5000</v>
      </c>
      <c r="B194" s="67" t="s">
        <v>188</v>
      </c>
      <c r="C194" s="200">
        <f t="shared" si="63"/>
        <v>0</v>
      </c>
      <c r="D194" s="134">
        <f t="shared" ref="D194:O194" si="71">D195+D203</f>
        <v>0</v>
      </c>
      <c r="E194" s="68">
        <f t="shared" si="71"/>
        <v>0</v>
      </c>
      <c r="F194" s="170">
        <f t="shared" si="71"/>
        <v>0</v>
      </c>
      <c r="G194" s="227">
        <f t="shared" si="71"/>
        <v>0</v>
      </c>
      <c r="H194" s="68">
        <f t="shared" si="71"/>
        <v>0</v>
      </c>
      <c r="I194" s="122">
        <f t="shared" si="71"/>
        <v>0</v>
      </c>
      <c r="J194" s="134">
        <f t="shared" si="71"/>
        <v>0</v>
      </c>
      <c r="K194" s="68">
        <f t="shared" si="71"/>
        <v>0</v>
      </c>
      <c r="L194" s="170">
        <f t="shared" si="71"/>
        <v>0</v>
      </c>
      <c r="M194" s="227">
        <f t="shared" si="71"/>
        <v>0</v>
      </c>
      <c r="N194" s="68">
        <f t="shared" si="71"/>
        <v>0</v>
      </c>
      <c r="O194" s="122">
        <f t="shared" si="71"/>
        <v>0</v>
      </c>
      <c r="P194" s="439"/>
      <c r="Q194" s="331"/>
    </row>
    <row r="195" spans="1:17" hidden="1" x14ac:dyDescent="0.25">
      <c r="A195" s="34">
        <v>5100</v>
      </c>
      <c r="B195" s="69" t="s">
        <v>189</v>
      </c>
      <c r="C195" s="188">
        <f t="shared" si="63"/>
        <v>0</v>
      </c>
      <c r="D195" s="127">
        <f t="shared" ref="D195:O195" si="72">D196+D197+D200+D201+D202</f>
        <v>0</v>
      </c>
      <c r="E195" s="36">
        <f t="shared" si="72"/>
        <v>0</v>
      </c>
      <c r="F195" s="174">
        <f t="shared" si="72"/>
        <v>0</v>
      </c>
      <c r="G195" s="228">
        <f t="shared" si="72"/>
        <v>0</v>
      </c>
      <c r="H195" s="36">
        <f t="shared" si="72"/>
        <v>0</v>
      </c>
      <c r="I195" s="120">
        <f t="shared" si="72"/>
        <v>0</v>
      </c>
      <c r="J195" s="127">
        <f t="shared" si="72"/>
        <v>0</v>
      </c>
      <c r="K195" s="36">
        <f t="shared" si="72"/>
        <v>0</v>
      </c>
      <c r="L195" s="174">
        <f t="shared" si="72"/>
        <v>0</v>
      </c>
      <c r="M195" s="228">
        <f t="shared" si="72"/>
        <v>0</v>
      </c>
      <c r="N195" s="36">
        <f t="shared" si="72"/>
        <v>0</v>
      </c>
      <c r="O195" s="120">
        <f t="shared" si="72"/>
        <v>0</v>
      </c>
      <c r="P195" s="317"/>
      <c r="Q195" s="331"/>
    </row>
    <row r="196" spans="1:17" hidden="1" x14ac:dyDescent="0.25">
      <c r="A196" s="859">
        <v>5110</v>
      </c>
      <c r="B196" s="38" t="s">
        <v>190</v>
      </c>
      <c r="C196" s="189">
        <f t="shared" si="63"/>
        <v>0</v>
      </c>
      <c r="D196" s="264"/>
      <c r="E196" s="40"/>
      <c r="F196" s="175">
        <f>D196+E196</f>
        <v>0</v>
      </c>
      <c r="G196" s="220"/>
      <c r="H196" s="40"/>
      <c r="I196" s="86">
        <f>G196+H196</f>
        <v>0</v>
      </c>
      <c r="J196" s="264"/>
      <c r="K196" s="40"/>
      <c r="L196" s="175">
        <f>J196+K196</f>
        <v>0</v>
      </c>
      <c r="M196" s="220"/>
      <c r="N196" s="40"/>
      <c r="O196" s="86">
        <f>M196+N196</f>
        <v>0</v>
      </c>
      <c r="P196" s="310"/>
      <c r="Q196" s="331"/>
    </row>
    <row r="197" spans="1:17" ht="24" hidden="1" x14ac:dyDescent="0.25">
      <c r="A197" s="72">
        <v>5120</v>
      </c>
      <c r="B197" s="41" t="s">
        <v>191</v>
      </c>
      <c r="C197" s="190">
        <f t="shared" si="63"/>
        <v>0</v>
      </c>
      <c r="D197" s="129">
        <f t="shared" ref="D197:O197" si="73">D198+D199</f>
        <v>0</v>
      </c>
      <c r="E197" s="73">
        <f t="shared" si="73"/>
        <v>0</v>
      </c>
      <c r="F197" s="93">
        <f t="shared" si="73"/>
        <v>0</v>
      </c>
      <c r="G197" s="231">
        <f t="shared" si="73"/>
        <v>0</v>
      </c>
      <c r="H197" s="73">
        <f t="shared" si="73"/>
        <v>0</v>
      </c>
      <c r="I197" s="87">
        <f t="shared" si="73"/>
        <v>0</v>
      </c>
      <c r="J197" s="129">
        <f t="shared" si="73"/>
        <v>0</v>
      </c>
      <c r="K197" s="73">
        <f t="shared" si="73"/>
        <v>0</v>
      </c>
      <c r="L197" s="93">
        <f t="shared" si="73"/>
        <v>0</v>
      </c>
      <c r="M197" s="231">
        <f t="shared" si="73"/>
        <v>0</v>
      </c>
      <c r="N197" s="73">
        <f t="shared" si="73"/>
        <v>0</v>
      </c>
      <c r="O197" s="87">
        <f t="shared" si="73"/>
        <v>0</v>
      </c>
      <c r="P197" s="311"/>
      <c r="Q197" s="331"/>
    </row>
    <row r="198" spans="1:17" hidden="1" x14ac:dyDescent="0.25">
      <c r="A198" s="30">
        <v>5121</v>
      </c>
      <c r="B198" s="41" t="s">
        <v>192</v>
      </c>
      <c r="C198" s="190">
        <f t="shared" si="63"/>
        <v>0</v>
      </c>
      <c r="D198" s="265"/>
      <c r="E198" s="43"/>
      <c r="F198" s="93">
        <f>D198+E198</f>
        <v>0</v>
      </c>
      <c r="G198" s="230"/>
      <c r="H198" s="43"/>
      <c r="I198" s="87">
        <f>G198+H198</f>
        <v>0</v>
      </c>
      <c r="J198" s="265"/>
      <c r="K198" s="43"/>
      <c r="L198" s="93">
        <f>J198+K198</f>
        <v>0</v>
      </c>
      <c r="M198" s="230"/>
      <c r="N198" s="43"/>
      <c r="O198" s="87">
        <f>M198+N198</f>
        <v>0</v>
      </c>
      <c r="P198" s="311"/>
      <c r="Q198" s="331"/>
    </row>
    <row r="199" spans="1:17" ht="24" hidden="1" x14ac:dyDescent="0.25">
      <c r="A199" s="30">
        <v>5129</v>
      </c>
      <c r="B199" s="41" t="s">
        <v>193</v>
      </c>
      <c r="C199" s="190">
        <f t="shared" si="63"/>
        <v>0</v>
      </c>
      <c r="D199" s="265"/>
      <c r="E199" s="43"/>
      <c r="F199" s="93">
        <f>D199+E199</f>
        <v>0</v>
      </c>
      <c r="G199" s="230"/>
      <c r="H199" s="43"/>
      <c r="I199" s="87">
        <f>G199+H199</f>
        <v>0</v>
      </c>
      <c r="J199" s="265"/>
      <c r="K199" s="43"/>
      <c r="L199" s="93">
        <f>J199+K199</f>
        <v>0</v>
      </c>
      <c r="M199" s="230"/>
      <c r="N199" s="43"/>
      <c r="O199" s="87">
        <f>M199+N199</f>
        <v>0</v>
      </c>
      <c r="P199" s="311"/>
      <c r="Q199" s="331"/>
    </row>
    <row r="200" spans="1:17" hidden="1" x14ac:dyDescent="0.25">
      <c r="A200" s="72">
        <v>5130</v>
      </c>
      <c r="B200" s="41" t="s">
        <v>194</v>
      </c>
      <c r="C200" s="190">
        <f t="shared" si="63"/>
        <v>0</v>
      </c>
      <c r="D200" s="265"/>
      <c r="E200" s="43"/>
      <c r="F200" s="93">
        <f>D200+E200</f>
        <v>0</v>
      </c>
      <c r="G200" s="230"/>
      <c r="H200" s="43"/>
      <c r="I200" s="87">
        <f>G200+H200</f>
        <v>0</v>
      </c>
      <c r="J200" s="265"/>
      <c r="K200" s="43"/>
      <c r="L200" s="93">
        <f>J200+K200</f>
        <v>0</v>
      </c>
      <c r="M200" s="230"/>
      <c r="N200" s="43"/>
      <c r="O200" s="87">
        <f>M200+N200</f>
        <v>0</v>
      </c>
      <c r="P200" s="311"/>
      <c r="Q200" s="331"/>
    </row>
    <row r="201" spans="1:17" hidden="1" x14ac:dyDescent="0.25">
      <c r="A201" s="72">
        <v>5140</v>
      </c>
      <c r="B201" s="41" t="s">
        <v>195</v>
      </c>
      <c r="C201" s="190">
        <f t="shared" si="63"/>
        <v>0</v>
      </c>
      <c r="D201" s="265"/>
      <c r="E201" s="43"/>
      <c r="F201" s="93">
        <f>D201+E201</f>
        <v>0</v>
      </c>
      <c r="G201" s="230"/>
      <c r="H201" s="43"/>
      <c r="I201" s="87">
        <f>G201+H201</f>
        <v>0</v>
      </c>
      <c r="J201" s="265"/>
      <c r="K201" s="43"/>
      <c r="L201" s="93">
        <f>J201+K201</f>
        <v>0</v>
      </c>
      <c r="M201" s="230"/>
      <c r="N201" s="43"/>
      <c r="O201" s="87">
        <f>M201+N201</f>
        <v>0</v>
      </c>
      <c r="P201" s="311"/>
      <c r="Q201" s="331"/>
    </row>
    <row r="202" spans="1:17" ht="24" hidden="1" x14ac:dyDescent="0.25">
      <c r="A202" s="72">
        <v>5170</v>
      </c>
      <c r="B202" s="41" t="s">
        <v>196</v>
      </c>
      <c r="C202" s="190">
        <f t="shared" si="63"/>
        <v>0</v>
      </c>
      <c r="D202" s="265"/>
      <c r="E202" s="43"/>
      <c r="F202" s="93">
        <f>D202+E202</f>
        <v>0</v>
      </c>
      <c r="G202" s="230"/>
      <c r="H202" s="43"/>
      <c r="I202" s="87">
        <f>G202+H202</f>
        <v>0</v>
      </c>
      <c r="J202" s="265"/>
      <c r="K202" s="43"/>
      <c r="L202" s="93">
        <f>J202+K202</f>
        <v>0</v>
      </c>
      <c r="M202" s="230"/>
      <c r="N202" s="43"/>
      <c r="O202" s="87">
        <f>M202+N202</f>
        <v>0</v>
      </c>
      <c r="P202" s="311"/>
      <c r="Q202" s="331"/>
    </row>
    <row r="203" spans="1:17" hidden="1" x14ac:dyDescent="0.25">
      <c r="A203" s="34">
        <v>5200</v>
      </c>
      <c r="B203" s="69" t="s">
        <v>197</v>
      </c>
      <c r="C203" s="188">
        <f t="shared" si="63"/>
        <v>0</v>
      </c>
      <c r="D203" s="127">
        <f t="shared" ref="D203:O203" si="74">D204+D214+D215+D224+D225+D226+D228</f>
        <v>0</v>
      </c>
      <c r="E203" s="36">
        <f t="shared" si="74"/>
        <v>0</v>
      </c>
      <c r="F203" s="174">
        <f t="shared" si="74"/>
        <v>0</v>
      </c>
      <c r="G203" s="228">
        <f t="shared" si="74"/>
        <v>0</v>
      </c>
      <c r="H203" s="36">
        <f t="shared" si="74"/>
        <v>0</v>
      </c>
      <c r="I203" s="120">
        <f t="shared" si="74"/>
        <v>0</v>
      </c>
      <c r="J203" s="127">
        <f t="shared" si="74"/>
        <v>0</v>
      </c>
      <c r="K203" s="36">
        <f t="shared" si="74"/>
        <v>0</v>
      </c>
      <c r="L203" s="174">
        <f t="shared" si="74"/>
        <v>0</v>
      </c>
      <c r="M203" s="228">
        <f t="shared" si="74"/>
        <v>0</v>
      </c>
      <c r="N203" s="36">
        <f t="shared" si="74"/>
        <v>0</v>
      </c>
      <c r="O203" s="120">
        <f t="shared" si="74"/>
        <v>0</v>
      </c>
      <c r="P203" s="317"/>
      <c r="Q203" s="331"/>
    </row>
    <row r="204" spans="1:17" hidden="1" x14ac:dyDescent="0.25">
      <c r="A204" s="70">
        <v>5210</v>
      </c>
      <c r="B204" s="55" t="s">
        <v>198</v>
      </c>
      <c r="C204" s="195">
        <f t="shared" si="63"/>
        <v>0</v>
      </c>
      <c r="D204" s="82">
        <f>SUM(D205:D213)</f>
        <v>0</v>
      </c>
      <c r="E204" s="71">
        <f>SUM(E205:E213)</f>
        <v>0</v>
      </c>
      <c r="F204" s="172">
        <f t="shared" ref="F204:N204" si="75">SUM(F205:F213)</f>
        <v>0</v>
      </c>
      <c r="G204" s="229">
        <f t="shared" si="75"/>
        <v>0</v>
      </c>
      <c r="H204" s="71">
        <f t="shared" si="75"/>
        <v>0</v>
      </c>
      <c r="I204" s="153">
        <f t="shared" si="75"/>
        <v>0</v>
      </c>
      <c r="J204" s="82">
        <f t="shared" si="75"/>
        <v>0</v>
      </c>
      <c r="K204" s="71">
        <f t="shared" si="75"/>
        <v>0</v>
      </c>
      <c r="L204" s="172">
        <f t="shared" si="75"/>
        <v>0</v>
      </c>
      <c r="M204" s="229">
        <f t="shared" si="75"/>
        <v>0</v>
      </c>
      <c r="N204" s="71">
        <f t="shared" si="75"/>
        <v>0</v>
      </c>
      <c r="O204" s="153">
        <f>SUM(O205:O213)</f>
        <v>0</v>
      </c>
      <c r="P204" s="313"/>
      <c r="Q204" s="331"/>
    </row>
    <row r="205" spans="1:17" hidden="1" x14ac:dyDescent="0.25">
      <c r="A205" s="27">
        <v>5211</v>
      </c>
      <c r="B205" s="38" t="s">
        <v>199</v>
      </c>
      <c r="C205" s="189">
        <f t="shared" si="63"/>
        <v>0</v>
      </c>
      <c r="D205" s="264"/>
      <c r="E205" s="40"/>
      <c r="F205" s="175">
        <f t="shared" ref="F205:F214" si="76">D205+E205</f>
        <v>0</v>
      </c>
      <c r="G205" s="220"/>
      <c r="H205" s="40"/>
      <c r="I205" s="86">
        <f t="shared" ref="I205:I214" si="77">G205+H205</f>
        <v>0</v>
      </c>
      <c r="J205" s="264"/>
      <c r="K205" s="40"/>
      <c r="L205" s="175">
        <f t="shared" ref="L205:L214" si="78">J205+K205</f>
        <v>0</v>
      </c>
      <c r="M205" s="220"/>
      <c r="N205" s="40"/>
      <c r="O205" s="86">
        <f t="shared" ref="O205:O214" si="79">M205+N205</f>
        <v>0</v>
      </c>
      <c r="P205" s="310"/>
      <c r="Q205" s="331"/>
    </row>
    <row r="206" spans="1:17" hidden="1" x14ac:dyDescent="0.25">
      <c r="A206" s="30">
        <v>5212</v>
      </c>
      <c r="B206" s="41" t="s">
        <v>200</v>
      </c>
      <c r="C206" s="190">
        <f t="shared" si="63"/>
        <v>0</v>
      </c>
      <c r="D206" s="265"/>
      <c r="E206" s="43"/>
      <c r="F206" s="93">
        <f t="shared" si="76"/>
        <v>0</v>
      </c>
      <c r="G206" s="230"/>
      <c r="H206" s="43"/>
      <c r="I206" s="87">
        <f t="shared" si="77"/>
        <v>0</v>
      </c>
      <c r="J206" s="265"/>
      <c r="K206" s="43"/>
      <c r="L206" s="93">
        <f t="shared" si="78"/>
        <v>0</v>
      </c>
      <c r="M206" s="230"/>
      <c r="N206" s="43"/>
      <c r="O206" s="87">
        <f t="shared" si="79"/>
        <v>0</v>
      </c>
      <c r="P206" s="311"/>
      <c r="Q206" s="331"/>
    </row>
    <row r="207" spans="1:17" hidden="1" x14ac:dyDescent="0.25">
      <c r="A207" s="30">
        <v>5213</v>
      </c>
      <c r="B207" s="41" t="s">
        <v>201</v>
      </c>
      <c r="C207" s="190">
        <f t="shared" si="63"/>
        <v>0</v>
      </c>
      <c r="D207" s="265"/>
      <c r="E207" s="43"/>
      <c r="F207" s="93">
        <f t="shared" si="76"/>
        <v>0</v>
      </c>
      <c r="G207" s="230"/>
      <c r="H207" s="43"/>
      <c r="I207" s="87">
        <f t="shared" si="77"/>
        <v>0</v>
      </c>
      <c r="J207" s="265"/>
      <c r="K207" s="43"/>
      <c r="L207" s="93">
        <f t="shared" si="78"/>
        <v>0</v>
      </c>
      <c r="M207" s="230"/>
      <c r="N207" s="43"/>
      <c r="O207" s="87">
        <f t="shared" si="79"/>
        <v>0</v>
      </c>
      <c r="P207" s="311"/>
      <c r="Q207" s="331"/>
    </row>
    <row r="208" spans="1:17" hidden="1" x14ac:dyDescent="0.25">
      <c r="A208" s="30">
        <v>5214</v>
      </c>
      <c r="B208" s="41" t="s">
        <v>202</v>
      </c>
      <c r="C208" s="190">
        <f t="shared" si="63"/>
        <v>0</v>
      </c>
      <c r="D208" s="265"/>
      <c r="E208" s="43"/>
      <c r="F208" s="93">
        <f t="shared" si="76"/>
        <v>0</v>
      </c>
      <c r="G208" s="230"/>
      <c r="H208" s="43"/>
      <c r="I208" s="87">
        <f t="shared" si="77"/>
        <v>0</v>
      </c>
      <c r="J208" s="265"/>
      <c r="K208" s="43"/>
      <c r="L208" s="93">
        <f t="shared" si="78"/>
        <v>0</v>
      </c>
      <c r="M208" s="230"/>
      <c r="N208" s="43"/>
      <c r="O208" s="87">
        <f t="shared" si="79"/>
        <v>0</v>
      </c>
      <c r="P208" s="311"/>
      <c r="Q208" s="331"/>
    </row>
    <row r="209" spans="1:17" hidden="1" x14ac:dyDescent="0.25">
      <c r="A209" s="30">
        <v>5215</v>
      </c>
      <c r="B209" s="41" t="s">
        <v>203</v>
      </c>
      <c r="C209" s="190">
        <f t="shared" si="63"/>
        <v>0</v>
      </c>
      <c r="D209" s="265"/>
      <c r="E209" s="43"/>
      <c r="F209" s="93">
        <f t="shared" si="76"/>
        <v>0</v>
      </c>
      <c r="G209" s="230"/>
      <c r="H209" s="43"/>
      <c r="I209" s="87">
        <f t="shared" si="77"/>
        <v>0</v>
      </c>
      <c r="J209" s="265"/>
      <c r="K209" s="43"/>
      <c r="L209" s="93">
        <f t="shared" si="78"/>
        <v>0</v>
      </c>
      <c r="M209" s="230"/>
      <c r="N209" s="43"/>
      <c r="O209" s="87">
        <f t="shared" si="79"/>
        <v>0</v>
      </c>
      <c r="P209" s="311"/>
      <c r="Q209" s="331"/>
    </row>
    <row r="210" spans="1:17" ht="24" hidden="1" x14ac:dyDescent="0.25">
      <c r="A210" s="30">
        <v>5216</v>
      </c>
      <c r="B210" s="41" t="s">
        <v>204</v>
      </c>
      <c r="C210" s="190">
        <f t="shared" si="63"/>
        <v>0</v>
      </c>
      <c r="D210" s="265"/>
      <c r="E210" s="43"/>
      <c r="F210" s="93">
        <f t="shared" si="76"/>
        <v>0</v>
      </c>
      <c r="G210" s="230"/>
      <c r="H210" s="43"/>
      <c r="I210" s="87">
        <f t="shared" si="77"/>
        <v>0</v>
      </c>
      <c r="J210" s="265"/>
      <c r="K210" s="43"/>
      <c r="L210" s="93">
        <f t="shared" si="78"/>
        <v>0</v>
      </c>
      <c r="M210" s="230"/>
      <c r="N210" s="43"/>
      <c r="O210" s="87">
        <f t="shared" si="79"/>
        <v>0</v>
      </c>
      <c r="P210" s="311"/>
      <c r="Q210" s="331"/>
    </row>
    <row r="211" spans="1:17" hidden="1" x14ac:dyDescent="0.25">
      <c r="A211" s="30">
        <v>5217</v>
      </c>
      <c r="B211" s="41" t="s">
        <v>205</v>
      </c>
      <c r="C211" s="190">
        <f t="shared" si="63"/>
        <v>0</v>
      </c>
      <c r="D211" s="265"/>
      <c r="E211" s="43"/>
      <c r="F211" s="93">
        <f t="shared" si="76"/>
        <v>0</v>
      </c>
      <c r="G211" s="230"/>
      <c r="H211" s="43"/>
      <c r="I211" s="87">
        <f t="shared" si="77"/>
        <v>0</v>
      </c>
      <c r="J211" s="265"/>
      <c r="K211" s="43"/>
      <c r="L211" s="93">
        <f t="shared" si="78"/>
        <v>0</v>
      </c>
      <c r="M211" s="230"/>
      <c r="N211" s="43"/>
      <c r="O211" s="87">
        <f t="shared" si="79"/>
        <v>0</v>
      </c>
      <c r="P211" s="311"/>
      <c r="Q211" s="331"/>
    </row>
    <row r="212" spans="1:17" hidden="1" x14ac:dyDescent="0.25">
      <c r="A212" s="30">
        <v>5218</v>
      </c>
      <c r="B212" s="41" t="s">
        <v>206</v>
      </c>
      <c r="C212" s="190">
        <f t="shared" si="63"/>
        <v>0</v>
      </c>
      <c r="D212" s="265"/>
      <c r="E212" s="43"/>
      <c r="F212" s="93">
        <f t="shared" si="76"/>
        <v>0</v>
      </c>
      <c r="G212" s="230"/>
      <c r="H212" s="43"/>
      <c r="I212" s="87">
        <f t="shared" si="77"/>
        <v>0</v>
      </c>
      <c r="J212" s="265"/>
      <c r="K212" s="43"/>
      <c r="L212" s="93">
        <f t="shared" si="78"/>
        <v>0</v>
      </c>
      <c r="M212" s="230"/>
      <c r="N212" s="43"/>
      <c r="O212" s="87">
        <f t="shared" si="79"/>
        <v>0</v>
      </c>
      <c r="P212" s="311"/>
      <c r="Q212" s="331"/>
    </row>
    <row r="213" spans="1:17" hidden="1" x14ac:dyDescent="0.25">
      <c r="A213" s="30">
        <v>5219</v>
      </c>
      <c r="B213" s="41" t="s">
        <v>207</v>
      </c>
      <c r="C213" s="190">
        <f t="shared" si="63"/>
        <v>0</v>
      </c>
      <c r="D213" s="265"/>
      <c r="E213" s="43"/>
      <c r="F213" s="93">
        <f t="shared" si="76"/>
        <v>0</v>
      </c>
      <c r="G213" s="230"/>
      <c r="H213" s="43"/>
      <c r="I213" s="87">
        <f t="shared" si="77"/>
        <v>0</v>
      </c>
      <c r="J213" s="265"/>
      <c r="K213" s="43"/>
      <c r="L213" s="93">
        <f t="shared" si="78"/>
        <v>0</v>
      </c>
      <c r="M213" s="230"/>
      <c r="N213" s="43"/>
      <c r="O213" s="87">
        <f t="shared" si="79"/>
        <v>0</v>
      </c>
      <c r="P213" s="311"/>
      <c r="Q213" s="331"/>
    </row>
    <row r="214" spans="1:17" ht="13.5" hidden="1" customHeight="1" x14ac:dyDescent="0.25">
      <c r="A214" s="72">
        <v>5220</v>
      </c>
      <c r="B214" s="41" t="s">
        <v>208</v>
      </c>
      <c r="C214" s="190">
        <f t="shared" si="63"/>
        <v>0</v>
      </c>
      <c r="D214" s="265"/>
      <c r="E214" s="43"/>
      <c r="F214" s="93">
        <f t="shared" si="76"/>
        <v>0</v>
      </c>
      <c r="G214" s="230"/>
      <c r="H214" s="43"/>
      <c r="I214" s="87">
        <f t="shared" si="77"/>
        <v>0</v>
      </c>
      <c r="J214" s="265"/>
      <c r="K214" s="43"/>
      <c r="L214" s="93">
        <f t="shared" si="78"/>
        <v>0</v>
      </c>
      <c r="M214" s="230"/>
      <c r="N214" s="43"/>
      <c r="O214" s="87">
        <f t="shared" si="79"/>
        <v>0</v>
      </c>
      <c r="P214" s="311"/>
      <c r="Q214" s="331"/>
    </row>
    <row r="215" spans="1:17" hidden="1" x14ac:dyDescent="0.25">
      <c r="A215" s="72">
        <v>5230</v>
      </c>
      <c r="B215" s="41" t="s">
        <v>209</v>
      </c>
      <c r="C215" s="190">
        <f t="shared" si="63"/>
        <v>0</v>
      </c>
      <c r="D215" s="129">
        <f t="shared" ref="D215:O215" si="80">SUM(D216:D223)</f>
        <v>0</v>
      </c>
      <c r="E215" s="73">
        <f t="shared" si="80"/>
        <v>0</v>
      </c>
      <c r="F215" s="93">
        <f t="shared" si="80"/>
        <v>0</v>
      </c>
      <c r="G215" s="231">
        <f t="shared" si="80"/>
        <v>0</v>
      </c>
      <c r="H215" s="73">
        <f t="shared" si="80"/>
        <v>0</v>
      </c>
      <c r="I215" s="87">
        <f t="shared" si="80"/>
        <v>0</v>
      </c>
      <c r="J215" s="129">
        <f t="shared" si="80"/>
        <v>0</v>
      </c>
      <c r="K215" s="73">
        <f t="shared" si="80"/>
        <v>0</v>
      </c>
      <c r="L215" s="93">
        <f t="shared" si="80"/>
        <v>0</v>
      </c>
      <c r="M215" s="231">
        <f t="shared" si="80"/>
        <v>0</v>
      </c>
      <c r="N215" s="73">
        <f t="shared" si="80"/>
        <v>0</v>
      </c>
      <c r="O215" s="87">
        <f t="shared" si="80"/>
        <v>0</v>
      </c>
      <c r="P215" s="311"/>
      <c r="Q215" s="331"/>
    </row>
    <row r="216" spans="1:17" hidden="1" x14ac:dyDescent="0.25">
      <c r="A216" s="30">
        <v>5231</v>
      </c>
      <c r="B216" s="41" t="s">
        <v>210</v>
      </c>
      <c r="C216" s="190">
        <f t="shared" si="63"/>
        <v>0</v>
      </c>
      <c r="D216" s="265"/>
      <c r="E216" s="43"/>
      <c r="F216" s="93">
        <f t="shared" ref="F216:F225" si="81">D216+E216</f>
        <v>0</v>
      </c>
      <c r="G216" s="230"/>
      <c r="H216" s="43"/>
      <c r="I216" s="87">
        <f t="shared" ref="I216:I225" si="82">G216+H216</f>
        <v>0</v>
      </c>
      <c r="J216" s="265"/>
      <c r="K216" s="43"/>
      <c r="L216" s="93">
        <f t="shared" ref="L216:L225" si="83">J216+K216</f>
        <v>0</v>
      </c>
      <c r="M216" s="230"/>
      <c r="N216" s="43"/>
      <c r="O216" s="87">
        <f t="shared" ref="O216:O225" si="84">M216+N216</f>
        <v>0</v>
      </c>
      <c r="P216" s="311"/>
      <c r="Q216" s="331"/>
    </row>
    <row r="217" spans="1:17" hidden="1" x14ac:dyDescent="0.25">
      <c r="A217" s="30">
        <v>5232</v>
      </c>
      <c r="B217" s="41" t="s">
        <v>211</v>
      </c>
      <c r="C217" s="190">
        <f t="shared" si="63"/>
        <v>0</v>
      </c>
      <c r="D217" s="265"/>
      <c r="E217" s="43"/>
      <c r="F217" s="93">
        <f t="shared" si="81"/>
        <v>0</v>
      </c>
      <c r="G217" s="230"/>
      <c r="H217" s="43"/>
      <c r="I217" s="87">
        <f t="shared" si="82"/>
        <v>0</v>
      </c>
      <c r="J217" s="265"/>
      <c r="K217" s="43"/>
      <c r="L217" s="93">
        <f t="shared" si="83"/>
        <v>0</v>
      </c>
      <c r="M217" s="230"/>
      <c r="N217" s="43"/>
      <c r="O217" s="87">
        <f t="shared" si="84"/>
        <v>0</v>
      </c>
      <c r="P217" s="311"/>
      <c r="Q217" s="331"/>
    </row>
    <row r="218" spans="1:17" hidden="1" x14ac:dyDescent="0.25">
      <c r="A218" s="30">
        <v>5233</v>
      </c>
      <c r="B218" s="41" t="s">
        <v>212</v>
      </c>
      <c r="C218" s="190">
        <f t="shared" si="63"/>
        <v>0</v>
      </c>
      <c r="D218" s="265"/>
      <c r="E218" s="43"/>
      <c r="F218" s="93">
        <f t="shared" si="81"/>
        <v>0</v>
      </c>
      <c r="G218" s="230"/>
      <c r="H218" s="43"/>
      <c r="I218" s="87">
        <f t="shared" si="82"/>
        <v>0</v>
      </c>
      <c r="J218" s="265"/>
      <c r="K218" s="43"/>
      <c r="L218" s="93">
        <f t="shared" si="83"/>
        <v>0</v>
      </c>
      <c r="M218" s="230"/>
      <c r="N218" s="43"/>
      <c r="O218" s="87">
        <f t="shared" si="84"/>
        <v>0</v>
      </c>
      <c r="P218" s="311"/>
      <c r="Q218" s="331"/>
    </row>
    <row r="219" spans="1:17" ht="24" hidden="1" x14ac:dyDescent="0.25">
      <c r="A219" s="30">
        <v>5234</v>
      </c>
      <c r="B219" s="41" t="s">
        <v>213</v>
      </c>
      <c r="C219" s="190">
        <f t="shared" si="63"/>
        <v>0</v>
      </c>
      <c r="D219" s="265"/>
      <c r="E219" s="43"/>
      <c r="F219" s="93">
        <f t="shared" si="81"/>
        <v>0</v>
      </c>
      <c r="G219" s="230"/>
      <c r="H219" s="43"/>
      <c r="I219" s="87">
        <f t="shared" si="82"/>
        <v>0</v>
      </c>
      <c r="J219" s="265"/>
      <c r="K219" s="43"/>
      <c r="L219" s="93">
        <f t="shared" si="83"/>
        <v>0</v>
      </c>
      <c r="M219" s="230"/>
      <c r="N219" s="43"/>
      <c r="O219" s="87">
        <f t="shared" si="84"/>
        <v>0</v>
      </c>
      <c r="P219" s="311"/>
      <c r="Q219" s="331"/>
    </row>
    <row r="220" spans="1:17" ht="14.25" hidden="1" customHeight="1" x14ac:dyDescent="0.25">
      <c r="A220" s="30">
        <v>5236</v>
      </c>
      <c r="B220" s="41" t="s">
        <v>214</v>
      </c>
      <c r="C220" s="190">
        <f t="shared" si="63"/>
        <v>0</v>
      </c>
      <c r="D220" s="265"/>
      <c r="E220" s="43"/>
      <c r="F220" s="93">
        <f t="shared" si="81"/>
        <v>0</v>
      </c>
      <c r="G220" s="230"/>
      <c r="H220" s="43"/>
      <c r="I220" s="87">
        <f t="shared" si="82"/>
        <v>0</v>
      </c>
      <c r="J220" s="265"/>
      <c r="K220" s="43"/>
      <c r="L220" s="93">
        <f t="shared" si="83"/>
        <v>0</v>
      </c>
      <c r="M220" s="230"/>
      <c r="N220" s="43"/>
      <c r="O220" s="87">
        <f t="shared" si="84"/>
        <v>0</v>
      </c>
      <c r="P220" s="311"/>
      <c r="Q220" s="331"/>
    </row>
    <row r="221" spans="1:17" ht="14.25" hidden="1" customHeight="1" x14ac:dyDescent="0.25">
      <c r="A221" s="30">
        <v>5237</v>
      </c>
      <c r="B221" s="41" t="s">
        <v>215</v>
      </c>
      <c r="C221" s="190">
        <f t="shared" si="63"/>
        <v>0</v>
      </c>
      <c r="D221" s="265"/>
      <c r="E221" s="43"/>
      <c r="F221" s="93">
        <f t="shared" si="81"/>
        <v>0</v>
      </c>
      <c r="G221" s="230"/>
      <c r="H221" s="43"/>
      <c r="I221" s="87">
        <f t="shared" si="82"/>
        <v>0</v>
      </c>
      <c r="J221" s="265"/>
      <c r="K221" s="43"/>
      <c r="L221" s="93">
        <f t="shared" si="83"/>
        <v>0</v>
      </c>
      <c r="M221" s="230"/>
      <c r="N221" s="43"/>
      <c r="O221" s="87">
        <f t="shared" si="84"/>
        <v>0</v>
      </c>
      <c r="P221" s="311"/>
      <c r="Q221" s="331"/>
    </row>
    <row r="222" spans="1:17" ht="24" hidden="1" x14ac:dyDescent="0.25">
      <c r="A222" s="30">
        <v>5238</v>
      </c>
      <c r="B222" s="41" t="s">
        <v>216</v>
      </c>
      <c r="C222" s="190">
        <f t="shared" si="63"/>
        <v>0</v>
      </c>
      <c r="D222" s="265"/>
      <c r="E222" s="43"/>
      <c r="F222" s="93">
        <f t="shared" si="81"/>
        <v>0</v>
      </c>
      <c r="G222" s="230"/>
      <c r="H222" s="43"/>
      <c r="I222" s="87">
        <f t="shared" si="82"/>
        <v>0</v>
      </c>
      <c r="J222" s="265"/>
      <c r="K222" s="43"/>
      <c r="L222" s="93">
        <f t="shared" si="83"/>
        <v>0</v>
      </c>
      <c r="M222" s="230"/>
      <c r="N222" s="43"/>
      <c r="O222" s="87">
        <f t="shared" si="84"/>
        <v>0</v>
      </c>
      <c r="P222" s="311"/>
      <c r="Q222" s="331"/>
    </row>
    <row r="223" spans="1:17" ht="24" hidden="1" x14ac:dyDescent="0.25">
      <c r="A223" s="30">
        <v>5239</v>
      </c>
      <c r="B223" s="41" t="s">
        <v>217</v>
      </c>
      <c r="C223" s="190">
        <f t="shared" si="63"/>
        <v>0</v>
      </c>
      <c r="D223" s="265"/>
      <c r="E223" s="43"/>
      <c r="F223" s="93">
        <f t="shared" si="81"/>
        <v>0</v>
      </c>
      <c r="G223" s="230"/>
      <c r="H223" s="43"/>
      <c r="I223" s="87">
        <f t="shared" si="82"/>
        <v>0</v>
      </c>
      <c r="J223" s="265"/>
      <c r="K223" s="43"/>
      <c r="L223" s="93">
        <f t="shared" si="83"/>
        <v>0</v>
      </c>
      <c r="M223" s="230"/>
      <c r="N223" s="43"/>
      <c r="O223" s="87">
        <f t="shared" si="84"/>
        <v>0</v>
      </c>
      <c r="P223" s="311"/>
      <c r="Q223" s="331"/>
    </row>
    <row r="224" spans="1:17" ht="24" hidden="1" x14ac:dyDescent="0.25">
      <c r="A224" s="72">
        <v>5240</v>
      </c>
      <c r="B224" s="41" t="s">
        <v>218</v>
      </c>
      <c r="C224" s="190">
        <f t="shared" si="63"/>
        <v>0</v>
      </c>
      <c r="D224" s="265"/>
      <c r="E224" s="43"/>
      <c r="F224" s="93">
        <f t="shared" si="81"/>
        <v>0</v>
      </c>
      <c r="G224" s="230"/>
      <c r="H224" s="43"/>
      <c r="I224" s="87">
        <f t="shared" si="82"/>
        <v>0</v>
      </c>
      <c r="J224" s="265"/>
      <c r="K224" s="43"/>
      <c r="L224" s="93">
        <f t="shared" si="83"/>
        <v>0</v>
      </c>
      <c r="M224" s="230"/>
      <c r="N224" s="43"/>
      <c r="O224" s="87">
        <f t="shared" si="84"/>
        <v>0</v>
      </c>
      <c r="P224" s="311"/>
      <c r="Q224" s="331"/>
    </row>
    <row r="225" spans="1:17" hidden="1" x14ac:dyDescent="0.25">
      <c r="A225" s="72">
        <v>5250</v>
      </c>
      <c r="B225" s="41" t="s">
        <v>219</v>
      </c>
      <c r="C225" s="190">
        <f t="shared" si="63"/>
        <v>0</v>
      </c>
      <c r="D225" s="265"/>
      <c r="E225" s="43"/>
      <c r="F225" s="93">
        <f t="shared" si="81"/>
        <v>0</v>
      </c>
      <c r="G225" s="230"/>
      <c r="H225" s="43"/>
      <c r="I225" s="87">
        <f t="shared" si="82"/>
        <v>0</v>
      </c>
      <c r="J225" s="265"/>
      <c r="K225" s="43"/>
      <c r="L225" s="93">
        <f t="shared" si="83"/>
        <v>0</v>
      </c>
      <c r="M225" s="230"/>
      <c r="N225" s="43"/>
      <c r="O225" s="87">
        <f t="shared" si="84"/>
        <v>0</v>
      </c>
      <c r="P225" s="311"/>
      <c r="Q225" s="331"/>
    </row>
    <row r="226" spans="1:17" hidden="1" x14ac:dyDescent="0.25">
      <c r="A226" s="72">
        <v>5260</v>
      </c>
      <c r="B226" s="41" t="s">
        <v>220</v>
      </c>
      <c r="C226" s="190">
        <f t="shared" si="63"/>
        <v>0</v>
      </c>
      <c r="D226" s="129">
        <f t="shared" ref="D226:O226" si="85">SUM(D227)</f>
        <v>0</v>
      </c>
      <c r="E226" s="73">
        <f t="shared" si="85"/>
        <v>0</v>
      </c>
      <c r="F226" s="93">
        <f t="shared" si="85"/>
        <v>0</v>
      </c>
      <c r="G226" s="231">
        <f t="shared" si="85"/>
        <v>0</v>
      </c>
      <c r="H226" s="73">
        <f t="shared" si="85"/>
        <v>0</v>
      </c>
      <c r="I226" s="87">
        <f t="shared" si="85"/>
        <v>0</v>
      </c>
      <c r="J226" s="129">
        <f t="shared" si="85"/>
        <v>0</v>
      </c>
      <c r="K226" s="73">
        <f t="shared" si="85"/>
        <v>0</v>
      </c>
      <c r="L226" s="93">
        <f t="shared" si="85"/>
        <v>0</v>
      </c>
      <c r="M226" s="231">
        <f t="shared" si="85"/>
        <v>0</v>
      </c>
      <c r="N226" s="73">
        <f t="shared" si="85"/>
        <v>0</v>
      </c>
      <c r="O226" s="87">
        <f t="shared" si="85"/>
        <v>0</v>
      </c>
      <c r="P226" s="311"/>
      <c r="Q226" s="331"/>
    </row>
    <row r="227" spans="1:17" ht="24" hidden="1" x14ac:dyDescent="0.25">
      <c r="A227" s="30">
        <v>5269</v>
      </c>
      <c r="B227" s="41" t="s">
        <v>221</v>
      </c>
      <c r="C227" s="190">
        <f t="shared" si="63"/>
        <v>0</v>
      </c>
      <c r="D227" s="265"/>
      <c r="E227" s="43"/>
      <c r="F227" s="93">
        <f>D227+E227</f>
        <v>0</v>
      </c>
      <c r="G227" s="230"/>
      <c r="H227" s="43"/>
      <c r="I227" s="87">
        <f>G227+H227</f>
        <v>0</v>
      </c>
      <c r="J227" s="265"/>
      <c r="K227" s="43"/>
      <c r="L227" s="93">
        <f>J227+K227</f>
        <v>0</v>
      </c>
      <c r="M227" s="230"/>
      <c r="N227" s="43"/>
      <c r="O227" s="87">
        <f>M227+N227</f>
        <v>0</v>
      </c>
      <c r="P227" s="311"/>
      <c r="Q227" s="331"/>
    </row>
    <row r="228" spans="1:17" ht="24" hidden="1" x14ac:dyDescent="0.25">
      <c r="A228" s="70">
        <v>5270</v>
      </c>
      <c r="B228" s="55" t="s">
        <v>222</v>
      </c>
      <c r="C228" s="195">
        <f t="shared" si="63"/>
        <v>0</v>
      </c>
      <c r="D228" s="262"/>
      <c r="E228" s="74"/>
      <c r="F228" s="172">
        <f>D228+E228</f>
        <v>0</v>
      </c>
      <c r="G228" s="232"/>
      <c r="H228" s="74"/>
      <c r="I228" s="153">
        <f>G228+H228</f>
        <v>0</v>
      </c>
      <c r="J228" s="262"/>
      <c r="K228" s="74"/>
      <c r="L228" s="172">
        <f>J228+K228</f>
        <v>0</v>
      </c>
      <c r="M228" s="232"/>
      <c r="N228" s="74"/>
      <c r="O228" s="153">
        <f>M228+N228</f>
        <v>0</v>
      </c>
      <c r="P228" s="313"/>
      <c r="Q228" s="331"/>
    </row>
    <row r="229" spans="1:17" hidden="1" x14ac:dyDescent="0.25">
      <c r="A229" s="67">
        <v>6000</v>
      </c>
      <c r="B229" s="67" t="s">
        <v>223</v>
      </c>
      <c r="C229" s="200">
        <f t="shared" si="63"/>
        <v>0</v>
      </c>
      <c r="D229" s="134">
        <f t="shared" ref="D229:O229" si="86">D230+D250+D258</f>
        <v>0</v>
      </c>
      <c r="E229" s="68">
        <f t="shared" si="86"/>
        <v>0</v>
      </c>
      <c r="F229" s="170">
        <f t="shared" si="86"/>
        <v>0</v>
      </c>
      <c r="G229" s="227">
        <f t="shared" si="86"/>
        <v>0</v>
      </c>
      <c r="H229" s="68">
        <f t="shared" si="86"/>
        <v>0</v>
      </c>
      <c r="I229" s="122">
        <f t="shared" si="86"/>
        <v>0</v>
      </c>
      <c r="J229" s="134">
        <f t="shared" si="86"/>
        <v>0</v>
      </c>
      <c r="K229" s="68">
        <f t="shared" si="86"/>
        <v>0</v>
      </c>
      <c r="L229" s="170">
        <f t="shared" si="86"/>
        <v>0</v>
      </c>
      <c r="M229" s="227">
        <f t="shared" si="86"/>
        <v>0</v>
      </c>
      <c r="N229" s="68">
        <f t="shared" si="86"/>
        <v>0</v>
      </c>
      <c r="O229" s="122">
        <f t="shared" si="86"/>
        <v>0</v>
      </c>
      <c r="P229" s="439"/>
      <c r="Q229" s="331"/>
    </row>
    <row r="230" spans="1:17" ht="14.25" hidden="1" customHeight="1" x14ac:dyDescent="0.25">
      <c r="A230" s="49">
        <v>6200</v>
      </c>
      <c r="B230" s="78" t="s">
        <v>224</v>
      </c>
      <c r="C230" s="202">
        <f t="shared" si="63"/>
        <v>0</v>
      </c>
      <c r="D230" s="135">
        <f t="shared" ref="D230:O230" si="87">SUM(D231,D232,D234,D237,D243,D244,D245)</f>
        <v>0</v>
      </c>
      <c r="E230" s="81">
        <f t="shared" si="87"/>
        <v>0</v>
      </c>
      <c r="F230" s="171">
        <f t="shared" si="87"/>
        <v>0</v>
      </c>
      <c r="G230" s="236">
        <f t="shared" si="87"/>
        <v>0</v>
      </c>
      <c r="H230" s="81">
        <f t="shared" si="87"/>
        <v>0</v>
      </c>
      <c r="I230" s="121">
        <f t="shared" si="87"/>
        <v>0</v>
      </c>
      <c r="J230" s="135">
        <f t="shared" si="87"/>
        <v>0</v>
      </c>
      <c r="K230" s="81">
        <f t="shared" si="87"/>
        <v>0</v>
      </c>
      <c r="L230" s="171">
        <f t="shared" si="87"/>
        <v>0</v>
      </c>
      <c r="M230" s="236">
        <f t="shared" si="87"/>
        <v>0</v>
      </c>
      <c r="N230" s="81">
        <f t="shared" si="87"/>
        <v>0</v>
      </c>
      <c r="O230" s="121">
        <f t="shared" si="87"/>
        <v>0</v>
      </c>
      <c r="P230" s="440"/>
      <c r="Q230" s="331"/>
    </row>
    <row r="231" spans="1:17" ht="24" hidden="1" x14ac:dyDescent="0.25">
      <c r="A231" s="859">
        <v>6220</v>
      </c>
      <c r="B231" s="38" t="s">
        <v>225</v>
      </c>
      <c r="C231" s="189">
        <f t="shared" si="63"/>
        <v>0</v>
      </c>
      <c r="D231" s="264"/>
      <c r="E231" s="40"/>
      <c r="F231" s="175">
        <f>D231+E231</f>
        <v>0</v>
      </c>
      <c r="G231" s="220"/>
      <c r="H231" s="40"/>
      <c r="I231" s="86">
        <f>G231+H231</f>
        <v>0</v>
      </c>
      <c r="J231" s="264"/>
      <c r="K231" s="40"/>
      <c r="L231" s="175">
        <f>J231+K231</f>
        <v>0</v>
      </c>
      <c r="M231" s="220"/>
      <c r="N231" s="40"/>
      <c r="O231" s="86">
        <f>M231+N231</f>
        <v>0</v>
      </c>
      <c r="P231" s="310"/>
      <c r="Q231" s="331"/>
    </row>
    <row r="232" spans="1:17" hidden="1" x14ac:dyDescent="0.25">
      <c r="A232" s="72">
        <v>6230</v>
      </c>
      <c r="B232" s="41" t="s">
        <v>226</v>
      </c>
      <c r="C232" s="190">
        <f t="shared" si="63"/>
        <v>0</v>
      </c>
      <c r="D232" s="129">
        <f t="shared" ref="D232:O232" si="88">SUM(D233)</f>
        <v>0</v>
      </c>
      <c r="E232" s="73">
        <f t="shared" si="88"/>
        <v>0</v>
      </c>
      <c r="F232" s="93">
        <f t="shared" si="88"/>
        <v>0</v>
      </c>
      <c r="G232" s="231">
        <f t="shared" si="88"/>
        <v>0</v>
      </c>
      <c r="H232" s="73">
        <f t="shared" si="88"/>
        <v>0</v>
      </c>
      <c r="I232" s="87">
        <f t="shared" si="88"/>
        <v>0</v>
      </c>
      <c r="J232" s="129">
        <f t="shared" si="88"/>
        <v>0</v>
      </c>
      <c r="K232" s="73">
        <f t="shared" si="88"/>
        <v>0</v>
      </c>
      <c r="L232" s="93">
        <f t="shared" si="88"/>
        <v>0</v>
      </c>
      <c r="M232" s="231">
        <f t="shared" si="88"/>
        <v>0</v>
      </c>
      <c r="N232" s="73">
        <f t="shared" si="88"/>
        <v>0</v>
      </c>
      <c r="O232" s="87">
        <f t="shared" si="88"/>
        <v>0</v>
      </c>
      <c r="P232" s="311"/>
      <c r="Q232" s="331"/>
    </row>
    <row r="233" spans="1:17" ht="24" hidden="1" x14ac:dyDescent="0.25">
      <c r="A233" s="30">
        <v>6239</v>
      </c>
      <c r="B233" s="38" t="s">
        <v>227</v>
      </c>
      <c r="C233" s="190">
        <f t="shared" si="63"/>
        <v>0</v>
      </c>
      <c r="D233" s="264"/>
      <c r="E233" s="40"/>
      <c r="F233" s="175">
        <f>D233+E233</f>
        <v>0</v>
      </c>
      <c r="G233" s="220"/>
      <c r="H233" s="40"/>
      <c r="I233" s="86">
        <f>G233+H233</f>
        <v>0</v>
      </c>
      <c r="J233" s="264"/>
      <c r="K233" s="40"/>
      <c r="L233" s="175">
        <f>J233+K233</f>
        <v>0</v>
      </c>
      <c r="M233" s="220"/>
      <c r="N233" s="40"/>
      <c r="O233" s="86">
        <f>M233+N233</f>
        <v>0</v>
      </c>
      <c r="P233" s="310"/>
      <c r="Q233" s="331"/>
    </row>
    <row r="234" spans="1:17" ht="24" hidden="1" x14ac:dyDescent="0.25">
      <c r="A234" s="72">
        <v>6240</v>
      </c>
      <c r="B234" s="41" t="s">
        <v>228</v>
      </c>
      <c r="C234" s="190">
        <f t="shared" si="63"/>
        <v>0</v>
      </c>
      <c r="D234" s="129">
        <f t="shared" ref="D234:O234" si="89">SUM(D235:D236)</f>
        <v>0</v>
      </c>
      <c r="E234" s="73">
        <f t="shared" si="89"/>
        <v>0</v>
      </c>
      <c r="F234" s="93">
        <f t="shared" si="89"/>
        <v>0</v>
      </c>
      <c r="G234" s="231">
        <f t="shared" si="89"/>
        <v>0</v>
      </c>
      <c r="H234" s="73">
        <f t="shared" si="89"/>
        <v>0</v>
      </c>
      <c r="I234" s="87">
        <f t="shared" si="89"/>
        <v>0</v>
      </c>
      <c r="J234" s="129">
        <f t="shared" si="89"/>
        <v>0</v>
      </c>
      <c r="K234" s="73">
        <f t="shared" si="89"/>
        <v>0</v>
      </c>
      <c r="L234" s="93">
        <f t="shared" si="89"/>
        <v>0</v>
      </c>
      <c r="M234" s="231">
        <f t="shared" si="89"/>
        <v>0</v>
      </c>
      <c r="N234" s="73">
        <f t="shared" si="89"/>
        <v>0</v>
      </c>
      <c r="O234" s="87">
        <f t="shared" si="89"/>
        <v>0</v>
      </c>
      <c r="P234" s="311"/>
      <c r="Q234" s="331"/>
    </row>
    <row r="235" spans="1:17" hidden="1" x14ac:dyDescent="0.25">
      <c r="A235" s="30">
        <v>6241</v>
      </c>
      <c r="B235" s="41" t="s">
        <v>229</v>
      </c>
      <c r="C235" s="190">
        <f t="shared" si="63"/>
        <v>0</v>
      </c>
      <c r="D235" s="265"/>
      <c r="E235" s="43"/>
      <c r="F235" s="93">
        <f>D235+E235</f>
        <v>0</v>
      </c>
      <c r="G235" s="230"/>
      <c r="H235" s="43"/>
      <c r="I235" s="87">
        <f>G235+H235</f>
        <v>0</v>
      </c>
      <c r="J235" s="265"/>
      <c r="K235" s="43"/>
      <c r="L235" s="93">
        <f>J235+K235</f>
        <v>0</v>
      </c>
      <c r="M235" s="230"/>
      <c r="N235" s="43"/>
      <c r="O235" s="87">
        <f>M235+N235</f>
        <v>0</v>
      </c>
      <c r="P235" s="311"/>
      <c r="Q235" s="331"/>
    </row>
    <row r="236" spans="1:17" hidden="1" x14ac:dyDescent="0.25">
      <c r="A236" s="30">
        <v>6242</v>
      </c>
      <c r="B236" s="41" t="s">
        <v>230</v>
      </c>
      <c r="C236" s="190">
        <f t="shared" si="63"/>
        <v>0</v>
      </c>
      <c r="D236" s="265"/>
      <c r="E236" s="43"/>
      <c r="F236" s="93">
        <f>D236+E236</f>
        <v>0</v>
      </c>
      <c r="G236" s="230"/>
      <c r="H236" s="43"/>
      <c r="I236" s="87">
        <f>G236+H236</f>
        <v>0</v>
      </c>
      <c r="J236" s="265"/>
      <c r="K236" s="43"/>
      <c r="L236" s="93">
        <f>J236+K236</f>
        <v>0</v>
      </c>
      <c r="M236" s="230"/>
      <c r="N236" s="43"/>
      <c r="O236" s="87">
        <f>M236+N236</f>
        <v>0</v>
      </c>
      <c r="P236" s="311"/>
      <c r="Q236" s="331"/>
    </row>
    <row r="237" spans="1:17" ht="25.5" hidden="1" customHeight="1" x14ac:dyDescent="0.25">
      <c r="A237" s="72">
        <v>6250</v>
      </c>
      <c r="B237" s="41" t="s">
        <v>231</v>
      </c>
      <c r="C237" s="190">
        <f t="shared" si="63"/>
        <v>0</v>
      </c>
      <c r="D237" s="129">
        <f t="shared" ref="D237:O237" si="90">SUM(D238:D242)</f>
        <v>0</v>
      </c>
      <c r="E237" s="73">
        <f t="shared" si="90"/>
        <v>0</v>
      </c>
      <c r="F237" s="93">
        <f t="shared" si="90"/>
        <v>0</v>
      </c>
      <c r="G237" s="231">
        <f t="shared" si="90"/>
        <v>0</v>
      </c>
      <c r="H237" s="73">
        <f t="shared" si="90"/>
        <v>0</v>
      </c>
      <c r="I237" s="87">
        <f t="shared" si="90"/>
        <v>0</v>
      </c>
      <c r="J237" s="129">
        <f t="shared" si="90"/>
        <v>0</v>
      </c>
      <c r="K237" s="73">
        <f t="shared" si="90"/>
        <v>0</v>
      </c>
      <c r="L237" s="93">
        <f t="shared" si="90"/>
        <v>0</v>
      </c>
      <c r="M237" s="231">
        <f t="shared" si="90"/>
        <v>0</v>
      </c>
      <c r="N237" s="73">
        <f t="shared" si="90"/>
        <v>0</v>
      </c>
      <c r="O237" s="87">
        <f t="shared" si="90"/>
        <v>0</v>
      </c>
      <c r="P237" s="311"/>
      <c r="Q237" s="331"/>
    </row>
    <row r="238" spans="1:17" ht="14.25" hidden="1" customHeight="1" x14ac:dyDescent="0.25">
      <c r="A238" s="30">
        <v>6252</v>
      </c>
      <c r="B238" s="41" t="s">
        <v>232</v>
      </c>
      <c r="C238" s="190">
        <f t="shared" si="63"/>
        <v>0</v>
      </c>
      <c r="D238" s="265"/>
      <c r="E238" s="43"/>
      <c r="F238" s="93">
        <f t="shared" ref="F238:F244" si="91">D238+E238</f>
        <v>0</v>
      </c>
      <c r="G238" s="230"/>
      <c r="H238" s="43"/>
      <c r="I238" s="87">
        <f t="shared" ref="I238:I244" si="92">G238+H238</f>
        <v>0</v>
      </c>
      <c r="J238" s="265"/>
      <c r="K238" s="43"/>
      <c r="L238" s="93">
        <f t="shared" ref="L238:L244" si="93">J238+K238</f>
        <v>0</v>
      </c>
      <c r="M238" s="230"/>
      <c r="N238" s="43"/>
      <c r="O238" s="87">
        <f t="shared" ref="O238:O244" si="94">M238+N238</f>
        <v>0</v>
      </c>
      <c r="P238" s="311"/>
      <c r="Q238" s="331"/>
    </row>
    <row r="239" spans="1:17" ht="14.25" hidden="1" customHeight="1" x14ac:dyDescent="0.25">
      <c r="A239" s="30">
        <v>6253</v>
      </c>
      <c r="B239" s="41" t="s">
        <v>233</v>
      </c>
      <c r="C239" s="190">
        <f t="shared" si="63"/>
        <v>0</v>
      </c>
      <c r="D239" s="265"/>
      <c r="E239" s="43"/>
      <c r="F239" s="93">
        <f t="shared" si="91"/>
        <v>0</v>
      </c>
      <c r="G239" s="230"/>
      <c r="H239" s="43"/>
      <c r="I239" s="87">
        <f t="shared" si="92"/>
        <v>0</v>
      </c>
      <c r="J239" s="265"/>
      <c r="K239" s="43"/>
      <c r="L239" s="93">
        <f t="shared" si="93"/>
        <v>0</v>
      </c>
      <c r="M239" s="230"/>
      <c r="N239" s="43"/>
      <c r="O239" s="87">
        <f t="shared" si="94"/>
        <v>0</v>
      </c>
      <c r="P239" s="311"/>
      <c r="Q239" s="331"/>
    </row>
    <row r="240" spans="1:17" ht="24" hidden="1" x14ac:dyDescent="0.25">
      <c r="A240" s="30">
        <v>6254</v>
      </c>
      <c r="B240" s="41" t="s">
        <v>234</v>
      </c>
      <c r="C240" s="190">
        <f t="shared" si="63"/>
        <v>0</v>
      </c>
      <c r="D240" s="265"/>
      <c r="E240" s="43"/>
      <c r="F240" s="93">
        <f t="shared" si="91"/>
        <v>0</v>
      </c>
      <c r="G240" s="230"/>
      <c r="H240" s="43"/>
      <c r="I240" s="87">
        <f t="shared" si="92"/>
        <v>0</v>
      </c>
      <c r="J240" s="265"/>
      <c r="K240" s="43"/>
      <c r="L240" s="93">
        <f t="shared" si="93"/>
        <v>0</v>
      </c>
      <c r="M240" s="230"/>
      <c r="N240" s="43"/>
      <c r="O240" s="87">
        <f t="shared" si="94"/>
        <v>0</v>
      </c>
      <c r="P240" s="311"/>
      <c r="Q240" s="331"/>
    </row>
    <row r="241" spans="1:17" ht="24" hidden="1" x14ac:dyDescent="0.25">
      <c r="A241" s="30">
        <v>6255</v>
      </c>
      <c r="B241" s="41" t="s">
        <v>235</v>
      </c>
      <c r="C241" s="190">
        <f t="shared" ref="C241:C295" si="95">SUM(F241,I241,L241,O241)</f>
        <v>0</v>
      </c>
      <c r="D241" s="265"/>
      <c r="E241" s="43"/>
      <c r="F241" s="93">
        <f t="shared" si="91"/>
        <v>0</v>
      </c>
      <c r="G241" s="230"/>
      <c r="H241" s="43"/>
      <c r="I241" s="87">
        <f t="shared" si="92"/>
        <v>0</v>
      </c>
      <c r="J241" s="265"/>
      <c r="K241" s="43"/>
      <c r="L241" s="93">
        <f t="shared" si="93"/>
        <v>0</v>
      </c>
      <c r="M241" s="230"/>
      <c r="N241" s="43"/>
      <c r="O241" s="87">
        <f t="shared" si="94"/>
        <v>0</v>
      </c>
      <c r="P241" s="311"/>
      <c r="Q241" s="331"/>
    </row>
    <row r="242" spans="1:17" hidden="1" x14ac:dyDescent="0.25">
      <c r="A242" s="30">
        <v>6259</v>
      </c>
      <c r="B242" s="41" t="s">
        <v>236</v>
      </c>
      <c r="C242" s="190">
        <f t="shared" si="95"/>
        <v>0</v>
      </c>
      <c r="D242" s="265"/>
      <c r="E242" s="43"/>
      <c r="F242" s="93">
        <f t="shared" si="91"/>
        <v>0</v>
      </c>
      <c r="G242" s="230"/>
      <c r="H242" s="43"/>
      <c r="I242" s="87">
        <f t="shared" si="92"/>
        <v>0</v>
      </c>
      <c r="J242" s="265"/>
      <c r="K242" s="43"/>
      <c r="L242" s="93">
        <f t="shared" si="93"/>
        <v>0</v>
      </c>
      <c r="M242" s="230"/>
      <c r="N242" s="43"/>
      <c r="O242" s="87">
        <f t="shared" si="94"/>
        <v>0</v>
      </c>
      <c r="P242" s="311"/>
      <c r="Q242" s="331"/>
    </row>
    <row r="243" spans="1:17" ht="24" hidden="1" x14ac:dyDescent="0.25">
      <c r="A243" s="72">
        <v>6260</v>
      </c>
      <c r="B243" s="41" t="s">
        <v>237</v>
      </c>
      <c r="C243" s="190">
        <f t="shared" si="95"/>
        <v>0</v>
      </c>
      <c r="D243" s="265"/>
      <c r="E243" s="43"/>
      <c r="F243" s="93">
        <f t="shared" si="91"/>
        <v>0</v>
      </c>
      <c r="G243" s="230"/>
      <c r="H243" s="43"/>
      <c r="I243" s="87">
        <f t="shared" si="92"/>
        <v>0</v>
      </c>
      <c r="J243" s="265"/>
      <c r="K243" s="43"/>
      <c r="L243" s="93">
        <f t="shared" si="93"/>
        <v>0</v>
      </c>
      <c r="M243" s="230"/>
      <c r="N243" s="43"/>
      <c r="O243" s="87">
        <f t="shared" si="94"/>
        <v>0</v>
      </c>
      <c r="P243" s="311"/>
      <c r="Q243" s="331"/>
    </row>
    <row r="244" spans="1:17" hidden="1" x14ac:dyDescent="0.25">
      <c r="A244" s="72">
        <v>6270</v>
      </c>
      <c r="B244" s="41" t="s">
        <v>238</v>
      </c>
      <c r="C244" s="190">
        <f t="shared" si="95"/>
        <v>0</v>
      </c>
      <c r="D244" s="265"/>
      <c r="E244" s="43"/>
      <c r="F244" s="93">
        <f t="shared" si="91"/>
        <v>0</v>
      </c>
      <c r="G244" s="230"/>
      <c r="H244" s="43"/>
      <c r="I244" s="87">
        <f t="shared" si="92"/>
        <v>0</v>
      </c>
      <c r="J244" s="265"/>
      <c r="K244" s="43"/>
      <c r="L244" s="93">
        <f t="shared" si="93"/>
        <v>0</v>
      </c>
      <c r="M244" s="230"/>
      <c r="N244" s="43"/>
      <c r="O244" s="87">
        <f t="shared" si="94"/>
        <v>0</v>
      </c>
      <c r="P244" s="311"/>
      <c r="Q244" s="331"/>
    </row>
    <row r="245" spans="1:17" ht="24" hidden="1" x14ac:dyDescent="0.25">
      <c r="A245" s="859">
        <v>6290</v>
      </c>
      <c r="B245" s="38" t="s">
        <v>239</v>
      </c>
      <c r="C245" s="201">
        <f t="shared" si="95"/>
        <v>0</v>
      </c>
      <c r="D245" s="128">
        <f t="shared" ref="D245:O245" si="96">SUM(D246:D249)</f>
        <v>0</v>
      </c>
      <c r="E245" s="75">
        <f t="shared" si="96"/>
        <v>0</v>
      </c>
      <c r="F245" s="175">
        <f t="shared" si="96"/>
        <v>0</v>
      </c>
      <c r="G245" s="233">
        <f t="shared" si="96"/>
        <v>0</v>
      </c>
      <c r="H245" s="75">
        <f t="shared" si="96"/>
        <v>0</v>
      </c>
      <c r="I245" s="86">
        <f t="shared" si="96"/>
        <v>0</v>
      </c>
      <c r="J245" s="128">
        <f t="shared" si="96"/>
        <v>0</v>
      </c>
      <c r="K245" s="75">
        <f t="shared" si="96"/>
        <v>0</v>
      </c>
      <c r="L245" s="175">
        <f t="shared" si="96"/>
        <v>0</v>
      </c>
      <c r="M245" s="233">
        <f t="shared" si="96"/>
        <v>0</v>
      </c>
      <c r="N245" s="75">
        <f t="shared" si="96"/>
        <v>0</v>
      </c>
      <c r="O245" s="86">
        <f t="shared" si="96"/>
        <v>0</v>
      </c>
      <c r="P245" s="320"/>
      <c r="Q245" s="331"/>
    </row>
    <row r="246" spans="1:17" hidden="1" x14ac:dyDescent="0.25">
      <c r="A246" s="30">
        <v>6291</v>
      </c>
      <c r="B246" s="41" t="s">
        <v>240</v>
      </c>
      <c r="C246" s="190">
        <f t="shared" si="95"/>
        <v>0</v>
      </c>
      <c r="D246" s="265"/>
      <c r="E246" s="43"/>
      <c r="F246" s="93">
        <f>D246+E246</f>
        <v>0</v>
      </c>
      <c r="G246" s="230"/>
      <c r="H246" s="43"/>
      <c r="I246" s="87">
        <f>G246+H246</f>
        <v>0</v>
      </c>
      <c r="J246" s="265"/>
      <c r="K246" s="43"/>
      <c r="L246" s="93">
        <f>J246+K246</f>
        <v>0</v>
      </c>
      <c r="M246" s="230"/>
      <c r="N246" s="43"/>
      <c r="O246" s="87">
        <f>M246+N246</f>
        <v>0</v>
      </c>
      <c r="P246" s="311"/>
      <c r="Q246" s="331"/>
    </row>
    <row r="247" spans="1:17" hidden="1" x14ac:dyDescent="0.25">
      <c r="A247" s="30">
        <v>6292</v>
      </c>
      <c r="B247" s="41" t="s">
        <v>241</v>
      </c>
      <c r="C247" s="190">
        <f t="shared" si="95"/>
        <v>0</v>
      </c>
      <c r="D247" s="265"/>
      <c r="E247" s="43"/>
      <c r="F247" s="93">
        <f>D247+E247</f>
        <v>0</v>
      </c>
      <c r="G247" s="230"/>
      <c r="H247" s="43"/>
      <c r="I247" s="87">
        <f>G247+H247</f>
        <v>0</v>
      </c>
      <c r="J247" s="265"/>
      <c r="K247" s="43"/>
      <c r="L247" s="93">
        <f>J247+K247</f>
        <v>0</v>
      </c>
      <c r="M247" s="230"/>
      <c r="N247" s="43"/>
      <c r="O247" s="87">
        <f>M247+N247</f>
        <v>0</v>
      </c>
      <c r="P247" s="311"/>
      <c r="Q247" s="331"/>
    </row>
    <row r="248" spans="1:17" ht="72" hidden="1" x14ac:dyDescent="0.25">
      <c r="A248" s="30">
        <v>6296</v>
      </c>
      <c r="B248" s="41" t="s">
        <v>242</v>
      </c>
      <c r="C248" s="190">
        <f t="shared" si="95"/>
        <v>0</v>
      </c>
      <c r="D248" s="265"/>
      <c r="E248" s="43"/>
      <c r="F248" s="93">
        <f>D248+E248</f>
        <v>0</v>
      </c>
      <c r="G248" s="230"/>
      <c r="H248" s="43"/>
      <c r="I248" s="87">
        <f>G248+H248</f>
        <v>0</v>
      </c>
      <c r="J248" s="265"/>
      <c r="K248" s="43"/>
      <c r="L248" s="93">
        <f>J248+K248</f>
        <v>0</v>
      </c>
      <c r="M248" s="230"/>
      <c r="N248" s="43"/>
      <c r="O248" s="87">
        <f>M248+N248</f>
        <v>0</v>
      </c>
      <c r="P248" s="311"/>
      <c r="Q248" s="331"/>
    </row>
    <row r="249" spans="1:17" ht="39.75" hidden="1" customHeight="1" x14ac:dyDescent="0.25">
      <c r="A249" s="30">
        <v>6299</v>
      </c>
      <c r="B249" s="41" t="s">
        <v>243</v>
      </c>
      <c r="C249" s="190">
        <f t="shared" si="95"/>
        <v>0</v>
      </c>
      <c r="D249" s="265"/>
      <c r="E249" s="43"/>
      <c r="F249" s="93">
        <f>D249+E249</f>
        <v>0</v>
      </c>
      <c r="G249" s="230"/>
      <c r="H249" s="43"/>
      <c r="I249" s="87">
        <f>G249+H249</f>
        <v>0</v>
      </c>
      <c r="J249" s="265"/>
      <c r="K249" s="43"/>
      <c r="L249" s="93">
        <f>J249+K249</f>
        <v>0</v>
      </c>
      <c r="M249" s="230"/>
      <c r="N249" s="43"/>
      <c r="O249" s="87">
        <f>M249+N249</f>
        <v>0</v>
      </c>
      <c r="P249" s="311"/>
      <c r="Q249" s="331"/>
    </row>
    <row r="250" spans="1:17" hidden="1" x14ac:dyDescent="0.25">
      <c r="A250" s="34">
        <v>6300</v>
      </c>
      <c r="B250" s="69" t="s">
        <v>244</v>
      </c>
      <c r="C250" s="188">
        <f t="shared" si="95"/>
        <v>0</v>
      </c>
      <c r="D250" s="127">
        <f t="shared" ref="D250:O250" si="97">SUM(D251,D256,D257)</f>
        <v>0</v>
      </c>
      <c r="E250" s="36">
        <f t="shared" si="97"/>
        <v>0</v>
      </c>
      <c r="F250" s="174">
        <f t="shared" si="97"/>
        <v>0</v>
      </c>
      <c r="G250" s="228">
        <f t="shared" si="97"/>
        <v>0</v>
      </c>
      <c r="H250" s="36">
        <f t="shared" si="97"/>
        <v>0</v>
      </c>
      <c r="I250" s="120">
        <f t="shared" si="97"/>
        <v>0</v>
      </c>
      <c r="J250" s="127">
        <f t="shared" si="97"/>
        <v>0</v>
      </c>
      <c r="K250" s="36">
        <f t="shared" si="97"/>
        <v>0</v>
      </c>
      <c r="L250" s="174">
        <f t="shared" si="97"/>
        <v>0</v>
      </c>
      <c r="M250" s="228">
        <f t="shared" si="97"/>
        <v>0</v>
      </c>
      <c r="N250" s="36">
        <f t="shared" si="97"/>
        <v>0</v>
      </c>
      <c r="O250" s="120">
        <f t="shared" si="97"/>
        <v>0</v>
      </c>
      <c r="P250" s="441"/>
      <c r="Q250" s="331"/>
    </row>
    <row r="251" spans="1:17" ht="24" hidden="1" x14ac:dyDescent="0.25">
      <c r="A251" s="859">
        <v>6320</v>
      </c>
      <c r="B251" s="38" t="s">
        <v>245</v>
      </c>
      <c r="C251" s="201">
        <f t="shared" si="95"/>
        <v>0</v>
      </c>
      <c r="D251" s="128">
        <f t="shared" ref="D251:O251" si="98">SUM(D252:D255)</f>
        <v>0</v>
      </c>
      <c r="E251" s="75">
        <f t="shared" si="98"/>
        <v>0</v>
      </c>
      <c r="F251" s="175">
        <f t="shared" si="98"/>
        <v>0</v>
      </c>
      <c r="G251" s="233">
        <f t="shared" si="98"/>
        <v>0</v>
      </c>
      <c r="H251" s="75">
        <f t="shared" si="98"/>
        <v>0</v>
      </c>
      <c r="I251" s="86">
        <f t="shared" si="98"/>
        <v>0</v>
      </c>
      <c r="J251" s="128">
        <f t="shared" si="98"/>
        <v>0</v>
      </c>
      <c r="K251" s="75">
        <f t="shared" si="98"/>
        <v>0</v>
      </c>
      <c r="L251" s="175">
        <f t="shared" si="98"/>
        <v>0</v>
      </c>
      <c r="M251" s="233">
        <f t="shared" si="98"/>
        <v>0</v>
      </c>
      <c r="N251" s="75">
        <f t="shared" si="98"/>
        <v>0</v>
      </c>
      <c r="O251" s="86">
        <f t="shared" si="98"/>
        <v>0</v>
      </c>
      <c r="P251" s="310"/>
      <c r="Q251" s="331"/>
    </row>
    <row r="252" spans="1:17" hidden="1" x14ac:dyDescent="0.25">
      <c r="A252" s="30">
        <v>6322</v>
      </c>
      <c r="B252" s="41" t="s">
        <v>246</v>
      </c>
      <c r="C252" s="190">
        <f t="shared" si="95"/>
        <v>0</v>
      </c>
      <c r="D252" s="265"/>
      <c r="E252" s="43"/>
      <c r="F252" s="93">
        <f t="shared" ref="F252:F257" si="99">D252+E252</f>
        <v>0</v>
      </c>
      <c r="G252" s="230"/>
      <c r="H252" s="43"/>
      <c r="I252" s="87">
        <f t="shared" ref="I252:I257" si="100">G252+H252</f>
        <v>0</v>
      </c>
      <c r="J252" s="265"/>
      <c r="K252" s="43"/>
      <c r="L252" s="93">
        <f t="shared" ref="L252:L257" si="101">J252+K252</f>
        <v>0</v>
      </c>
      <c r="M252" s="230"/>
      <c r="N252" s="43"/>
      <c r="O252" s="87">
        <f t="shared" ref="O252:O257" si="102">M252+N252</f>
        <v>0</v>
      </c>
      <c r="P252" s="311"/>
      <c r="Q252" s="331"/>
    </row>
    <row r="253" spans="1:17" ht="24" hidden="1" x14ac:dyDescent="0.25">
      <c r="A253" s="30">
        <v>6323</v>
      </c>
      <c r="B253" s="41" t="s">
        <v>247</v>
      </c>
      <c r="C253" s="190">
        <f t="shared" si="95"/>
        <v>0</v>
      </c>
      <c r="D253" s="265"/>
      <c r="E253" s="43"/>
      <c r="F253" s="93">
        <f t="shared" si="99"/>
        <v>0</v>
      </c>
      <c r="G253" s="230"/>
      <c r="H253" s="43"/>
      <c r="I253" s="87">
        <f t="shared" si="100"/>
        <v>0</v>
      </c>
      <c r="J253" s="265"/>
      <c r="K253" s="43"/>
      <c r="L253" s="93">
        <f t="shared" si="101"/>
        <v>0</v>
      </c>
      <c r="M253" s="230"/>
      <c r="N253" s="43"/>
      <c r="O253" s="87">
        <f t="shared" si="102"/>
        <v>0</v>
      </c>
      <c r="P253" s="311"/>
      <c r="Q253" s="331"/>
    </row>
    <row r="254" spans="1:17" ht="24" hidden="1" x14ac:dyDescent="0.25">
      <c r="A254" s="30">
        <v>6324</v>
      </c>
      <c r="B254" s="41" t="s">
        <v>301</v>
      </c>
      <c r="C254" s="190">
        <f t="shared" si="95"/>
        <v>0</v>
      </c>
      <c r="D254" s="265"/>
      <c r="E254" s="43"/>
      <c r="F254" s="93">
        <f t="shared" si="99"/>
        <v>0</v>
      </c>
      <c r="G254" s="230"/>
      <c r="H254" s="43"/>
      <c r="I254" s="87">
        <f t="shared" si="100"/>
        <v>0</v>
      </c>
      <c r="J254" s="265"/>
      <c r="K254" s="43"/>
      <c r="L254" s="93">
        <f t="shared" si="101"/>
        <v>0</v>
      </c>
      <c r="M254" s="230"/>
      <c r="N254" s="43"/>
      <c r="O254" s="87">
        <f t="shared" si="102"/>
        <v>0</v>
      </c>
      <c r="P254" s="311"/>
      <c r="Q254" s="331"/>
    </row>
    <row r="255" spans="1:17" hidden="1" x14ac:dyDescent="0.25">
      <c r="A255" s="27">
        <v>6329</v>
      </c>
      <c r="B255" s="38" t="s">
        <v>302</v>
      </c>
      <c r="C255" s="189">
        <f t="shared" si="95"/>
        <v>0</v>
      </c>
      <c r="D255" s="264"/>
      <c r="E255" s="40"/>
      <c r="F255" s="175">
        <f t="shared" si="99"/>
        <v>0</v>
      </c>
      <c r="G255" s="220"/>
      <c r="H255" s="40"/>
      <c r="I255" s="86">
        <f t="shared" si="100"/>
        <v>0</v>
      </c>
      <c r="J255" s="264"/>
      <c r="K255" s="40"/>
      <c r="L255" s="175">
        <f t="shared" si="101"/>
        <v>0</v>
      </c>
      <c r="M255" s="220"/>
      <c r="N255" s="40"/>
      <c r="O255" s="86">
        <f t="shared" si="102"/>
        <v>0</v>
      </c>
      <c r="P255" s="310"/>
      <c r="Q255" s="331"/>
    </row>
    <row r="256" spans="1:17" ht="24" hidden="1" x14ac:dyDescent="0.25">
      <c r="A256" s="90">
        <v>6330</v>
      </c>
      <c r="B256" s="91" t="s">
        <v>248</v>
      </c>
      <c r="C256" s="201">
        <f t="shared" si="95"/>
        <v>0</v>
      </c>
      <c r="D256" s="266"/>
      <c r="E256" s="80"/>
      <c r="F256" s="443">
        <f t="shared" si="99"/>
        <v>0</v>
      </c>
      <c r="G256" s="235"/>
      <c r="H256" s="80"/>
      <c r="I256" s="159">
        <f t="shared" si="100"/>
        <v>0</v>
      </c>
      <c r="J256" s="266"/>
      <c r="K256" s="80"/>
      <c r="L256" s="443">
        <f t="shared" si="101"/>
        <v>0</v>
      </c>
      <c r="M256" s="235"/>
      <c r="N256" s="80"/>
      <c r="O256" s="159">
        <f t="shared" si="102"/>
        <v>0</v>
      </c>
      <c r="P256" s="320"/>
      <c r="Q256" s="331"/>
    </row>
    <row r="257" spans="1:17" hidden="1" x14ac:dyDescent="0.25">
      <c r="A257" s="72">
        <v>6360</v>
      </c>
      <c r="B257" s="41" t="s">
        <v>249</v>
      </c>
      <c r="C257" s="190">
        <f t="shared" si="95"/>
        <v>0</v>
      </c>
      <c r="D257" s="265"/>
      <c r="E257" s="43"/>
      <c r="F257" s="93">
        <f t="shared" si="99"/>
        <v>0</v>
      </c>
      <c r="G257" s="230"/>
      <c r="H257" s="43"/>
      <c r="I257" s="87">
        <f t="shared" si="100"/>
        <v>0</v>
      </c>
      <c r="J257" s="265"/>
      <c r="K257" s="43"/>
      <c r="L257" s="93">
        <f t="shared" si="101"/>
        <v>0</v>
      </c>
      <c r="M257" s="230"/>
      <c r="N257" s="43"/>
      <c r="O257" s="87">
        <f t="shared" si="102"/>
        <v>0</v>
      </c>
      <c r="P257" s="311"/>
      <c r="Q257" s="331"/>
    </row>
    <row r="258" spans="1:17" ht="36" hidden="1" x14ac:dyDescent="0.25">
      <c r="A258" s="34">
        <v>6400</v>
      </c>
      <c r="B258" s="69" t="s">
        <v>250</v>
      </c>
      <c r="C258" s="188">
        <f t="shared" si="95"/>
        <v>0</v>
      </c>
      <c r="D258" s="127">
        <f>SUM(D259,D263)</f>
        <v>0</v>
      </c>
      <c r="E258" s="36">
        <f>SUM(E259,E263)</f>
        <v>0</v>
      </c>
      <c r="F258" s="174">
        <f>SUM(F259,F263)</f>
        <v>0</v>
      </c>
      <c r="G258" s="228">
        <f t="shared" ref="G258:O258" si="103">SUM(G259,G263)</f>
        <v>0</v>
      </c>
      <c r="H258" s="36">
        <f t="shared" si="103"/>
        <v>0</v>
      </c>
      <c r="I258" s="120">
        <f t="shared" si="103"/>
        <v>0</v>
      </c>
      <c r="J258" s="127">
        <f t="shared" si="103"/>
        <v>0</v>
      </c>
      <c r="K258" s="36">
        <f t="shared" si="103"/>
        <v>0</v>
      </c>
      <c r="L258" s="174">
        <f t="shared" si="103"/>
        <v>0</v>
      </c>
      <c r="M258" s="228">
        <f t="shared" si="103"/>
        <v>0</v>
      </c>
      <c r="N258" s="36">
        <f t="shared" si="103"/>
        <v>0</v>
      </c>
      <c r="O258" s="120">
        <f t="shared" si="103"/>
        <v>0</v>
      </c>
      <c r="P258" s="441"/>
      <c r="Q258" s="331"/>
    </row>
    <row r="259" spans="1:17" ht="24" hidden="1" x14ac:dyDescent="0.25">
      <c r="A259" s="859">
        <v>6410</v>
      </c>
      <c r="B259" s="38" t="s">
        <v>251</v>
      </c>
      <c r="C259" s="189">
        <f t="shared" si="95"/>
        <v>0</v>
      </c>
      <c r="D259" s="128">
        <f t="shared" ref="D259:O259" si="104">SUM(D260:D262)</f>
        <v>0</v>
      </c>
      <c r="E259" s="75">
        <f t="shared" si="104"/>
        <v>0</v>
      </c>
      <c r="F259" s="175">
        <f t="shared" si="104"/>
        <v>0</v>
      </c>
      <c r="G259" s="233">
        <f t="shared" si="104"/>
        <v>0</v>
      </c>
      <c r="H259" s="75">
        <f t="shared" si="104"/>
        <v>0</v>
      </c>
      <c r="I259" s="86">
        <f t="shared" si="104"/>
        <v>0</v>
      </c>
      <c r="J259" s="128">
        <f t="shared" si="104"/>
        <v>0</v>
      </c>
      <c r="K259" s="75">
        <f t="shared" si="104"/>
        <v>0</v>
      </c>
      <c r="L259" s="175">
        <f t="shared" si="104"/>
        <v>0</v>
      </c>
      <c r="M259" s="233">
        <f t="shared" si="104"/>
        <v>0</v>
      </c>
      <c r="N259" s="75">
        <f t="shared" si="104"/>
        <v>0</v>
      </c>
      <c r="O259" s="158">
        <f t="shared" si="104"/>
        <v>0</v>
      </c>
      <c r="P259" s="323"/>
      <c r="Q259" s="331"/>
    </row>
    <row r="260" spans="1:17" hidden="1" x14ac:dyDescent="0.25">
      <c r="A260" s="30">
        <v>6411</v>
      </c>
      <c r="B260" s="92" t="s">
        <v>252</v>
      </c>
      <c r="C260" s="190">
        <f t="shared" si="95"/>
        <v>0</v>
      </c>
      <c r="D260" s="265"/>
      <c r="E260" s="43"/>
      <c r="F260" s="93">
        <f>D260+E260</f>
        <v>0</v>
      </c>
      <c r="G260" s="230"/>
      <c r="H260" s="43"/>
      <c r="I260" s="87">
        <f>G260+H260</f>
        <v>0</v>
      </c>
      <c r="J260" s="265"/>
      <c r="K260" s="43"/>
      <c r="L260" s="93">
        <f>J260+K260</f>
        <v>0</v>
      </c>
      <c r="M260" s="230"/>
      <c r="N260" s="43"/>
      <c r="O260" s="87">
        <f>M260+N260</f>
        <v>0</v>
      </c>
      <c r="P260" s="311"/>
      <c r="Q260" s="331"/>
    </row>
    <row r="261" spans="1:17" ht="36" hidden="1" x14ac:dyDescent="0.25">
      <c r="A261" s="30">
        <v>6412</v>
      </c>
      <c r="B261" s="41" t="s">
        <v>253</v>
      </c>
      <c r="C261" s="190">
        <f t="shared" si="95"/>
        <v>0</v>
      </c>
      <c r="D261" s="265"/>
      <c r="E261" s="43"/>
      <c r="F261" s="93">
        <f>D261+E261</f>
        <v>0</v>
      </c>
      <c r="G261" s="230"/>
      <c r="H261" s="43"/>
      <c r="I261" s="87">
        <f>G261+H261</f>
        <v>0</v>
      </c>
      <c r="J261" s="265"/>
      <c r="K261" s="43"/>
      <c r="L261" s="93">
        <f>J261+K261</f>
        <v>0</v>
      </c>
      <c r="M261" s="230"/>
      <c r="N261" s="43"/>
      <c r="O261" s="87">
        <f>M261+N261</f>
        <v>0</v>
      </c>
      <c r="P261" s="311"/>
      <c r="Q261" s="331"/>
    </row>
    <row r="262" spans="1:17" ht="36" hidden="1" x14ac:dyDescent="0.25">
      <c r="A262" s="30">
        <v>6419</v>
      </c>
      <c r="B262" s="41" t="s">
        <v>254</v>
      </c>
      <c r="C262" s="190">
        <f t="shared" si="95"/>
        <v>0</v>
      </c>
      <c r="D262" s="265"/>
      <c r="E262" s="43"/>
      <c r="F262" s="93">
        <f>D262+E262</f>
        <v>0</v>
      </c>
      <c r="G262" s="230"/>
      <c r="H262" s="43"/>
      <c r="I262" s="87">
        <f>G262+H262</f>
        <v>0</v>
      </c>
      <c r="J262" s="265"/>
      <c r="K262" s="43"/>
      <c r="L262" s="93">
        <f>J262+K262</f>
        <v>0</v>
      </c>
      <c r="M262" s="230"/>
      <c r="N262" s="43"/>
      <c r="O262" s="87">
        <f>M262+N262</f>
        <v>0</v>
      </c>
      <c r="P262" s="311"/>
      <c r="Q262" s="331"/>
    </row>
    <row r="263" spans="1:17" ht="36" hidden="1" x14ac:dyDescent="0.25">
      <c r="A263" s="72">
        <v>6420</v>
      </c>
      <c r="B263" s="41" t="s">
        <v>255</v>
      </c>
      <c r="C263" s="190">
        <f t="shared" si="95"/>
        <v>0</v>
      </c>
      <c r="D263" s="129">
        <f t="shared" ref="D263:O263" si="105">SUM(D264:D267)</f>
        <v>0</v>
      </c>
      <c r="E263" s="73">
        <f t="shared" si="105"/>
        <v>0</v>
      </c>
      <c r="F263" s="93">
        <f t="shared" si="105"/>
        <v>0</v>
      </c>
      <c r="G263" s="231">
        <f t="shared" si="105"/>
        <v>0</v>
      </c>
      <c r="H263" s="73">
        <f t="shared" si="105"/>
        <v>0</v>
      </c>
      <c r="I263" s="87">
        <f t="shared" si="105"/>
        <v>0</v>
      </c>
      <c r="J263" s="129">
        <f t="shared" si="105"/>
        <v>0</v>
      </c>
      <c r="K263" s="73">
        <f t="shared" si="105"/>
        <v>0</v>
      </c>
      <c r="L263" s="93">
        <f t="shared" si="105"/>
        <v>0</v>
      </c>
      <c r="M263" s="231">
        <f t="shared" si="105"/>
        <v>0</v>
      </c>
      <c r="N263" s="73">
        <f t="shared" si="105"/>
        <v>0</v>
      </c>
      <c r="O263" s="87">
        <f t="shared" si="105"/>
        <v>0</v>
      </c>
      <c r="P263" s="311"/>
      <c r="Q263" s="331"/>
    </row>
    <row r="264" spans="1:17" hidden="1" x14ac:dyDescent="0.25">
      <c r="A264" s="30">
        <v>6421</v>
      </c>
      <c r="B264" s="41" t="s">
        <v>256</v>
      </c>
      <c r="C264" s="190">
        <f t="shared" si="95"/>
        <v>0</v>
      </c>
      <c r="D264" s="265"/>
      <c r="E264" s="43"/>
      <c r="F264" s="93">
        <f>D264+E264</f>
        <v>0</v>
      </c>
      <c r="G264" s="230"/>
      <c r="H264" s="43"/>
      <c r="I264" s="87">
        <f>G264+H264</f>
        <v>0</v>
      </c>
      <c r="J264" s="265"/>
      <c r="K264" s="43"/>
      <c r="L264" s="93">
        <f>J264+K264</f>
        <v>0</v>
      </c>
      <c r="M264" s="230"/>
      <c r="N264" s="43"/>
      <c r="O264" s="87">
        <f>M264+N264</f>
        <v>0</v>
      </c>
      <c r="P264" s="311"/>
      <c r="Q264" s="331"/>
    </row>
    <row r="265" spans="1:17" hidden="1" x14ac:dyDescent="0.25">
      <c r="A265" s="30">
        <v>6422</v>
      </c>
      <c r="B265" s="41" t="s">
        <v>257</v>
      </c>
      <c r="C265" s="190">
        <f t="shared" si="95"/>
        <v>0</v>
      </c>
      <c r="D265" s="265"/>
      <c r="E265" s="43"/>
      <c r="F265" s="93">
        <f>D265+E265</f>
        <v>0</v>
      </c>
      <c r="G265" s="230"/>
      <c r="H265" s="43"/>
      <c r="I265" s="87">
        <f>G265+H265</f>
        <v>0</v>
      </c>
      <c r="J265" s="265"/>
      <c r="K265" s="43"/>
      <c r="L265" s="93">
        <f>J265+K265</f>
        <v>0</v>
      </c>
      <c r="M265" s="230"/>
      <c r="N265" s="43"/>
      <c r="O265" s="87">
        <f>M265+N265</f>
        <v>0</v>
      </c>
      <c r="P265" s="311"/>
      <c r="Q265" s="331"/>
    </row>
    <row r="266" spans="1:17" ht="24" hidden="1" x14ac:dyDescent="0.25">
      <c r="A266" s="30">
        <v>6423</v>
      </c>
      <c r="B266" s="41" t="s">
        <v>258</v>
      </c>
      <c r="C266" s="190">
        <f t="shared" si="95"/>
        <v>0</v>
      </c>
      <c r="D266" s="265"/>
      <c r="E266" s="43"/>
      <c r="F266" s="93">
        <f>D266+E266</f>
        <v>0</v>
      </c>
      <c r="G266" s="230"/>
      <c r="H266" s="43"/>
      <c r="I266" s="87">
        <f>G266+H266</f>
        <v>0</v>
      </c>
      <c r="J266" s="265"/>
      <c r="K266" s="43"/>
      <c r="L266" s="93">
        <f>J266+K266</f>
        <v>0</v>
      </c>
      <c r="M266" s="230"/>
      <c r="N266" s="43"/>
      <c r="O266" s="87">
        <f>M266+N266</f>
        <v>0</v>
      </c>
      <c r="P266" s="311"/>
      <c r="Q266" s="331"/>
    </row>
    <row r="267" spans="1:17" ht="36" hidden="1" x14ac:dyDescent="0.25">
      <c r="A267" s="30">
        <v>6424</v>
      </c>
      <c r="B267" s="41" t="s">
        <v>259</v>
      </c>
      <c r="C267" s="190">
        <f t="shared" si="95"/>
        <v>0</v>
      </c>
      <c r="D267" s="265"/>
      <c r="E267" s="43"/>
      <c r="F267" s="93">
        <f>D267+E267</f>
        <v>0</v>
      </c>
      <c r="G267" s="230"/>
      <c r="H267" s="43"/>
      <c r="I267" s="87">
        <f>G267+H267</f>
        <v>0</v>
      </c>
      <c r="J267" s="265"/>
      <c r="K267" s="43"/>
      <c r="L267" s="93">
        <f>J267+K267</f>
        <v>0</v>
      </c>
      <c r="M267" s="230"/>
      <c r="N267" s="43"/>
      <c r="O267" s="87">
        <f>M267+N267</f>
        <v>0</v>
      </c>
      <c r="P267" s="311"/>
      <c r="Q267" s="331"/>
    </row>
    <row r="268" spans="1:17" ht="36" hidden="1" x14ac:dyDescent="0.25">
      <c r="A268" s="95">
        <v>7000</v>
      </c>
      <c r="B268" s="95" t="s">
        <v>260</v>
      </c>
      <c r="C268" s="203">
        <f>SUM(F268,I268,L268,O268)</f>
        <v>0</v>
      </c>
      <c r="D268" s="136">
        <f t="shared" ref="D268:O268" si="106">SUM(D269,D279)</f>
        <v>0</v>
      </c>
      <c r="E268" s="96">
        <f t="shared" si="106"/>
        <v>0</v>
      </c>
      <c r="F268" s="267">
        <f t="shared" si="106"/>
        <v>0</v>
      </c>
      <c r="G268" s="237">
        <f t="shared" si="106"/>
        <v>0</v>
      </c>
      <c r="H268" s="96">
        <f t="shared" si="106"/>
        <v>0</v>
      </c>
      <c r="I268" s="279">
        <f t="shared" si="106"/>
        <v>0</v>
      </c>
      <c r="J268" s="136">
        <f t="shared" si="106"/>
        <v>0</v>
      </c>
      <c r="K268" s="96">
        <f t="shared" si="106"/>
        <v>0</v>
      </c>
      <c r="L268" s="267">
        <f t="shared" si="106"/>
        <v>0</v>
      </c>
      <c r="M268" s="237">
        <f t="shared" si="106"/>
        <v>0</v>
      </c>
      <c r="N268" s="96">
        <f t="shared" si="106"/>
        <v>0</v>
      </c>
      <c r="O268" s="162">
        <f t="shared" si="106"/>
        <v>0</v>
      </c>
      <c r="P268" s="445"/>
      <c r="Q268" s="331"/>
    </row>
    <row r="269" spans="1:17" ht="24" hidden="1" x14ac:dyDescent="0.25">
      <c r="A269" s="34">
        <v>7200</v>
      </c>
      <c r="B269" s="69" t="s">
        <v>261</v>
      </c>
      <c r="C269" s="188">
        <f t="shared" si="95"/>
        <v>0</v>
      </c>
      <c r="D269" s="127">
        <f>SUM(D270,D271,D274,D275,D278)</f>
        <v>0</v>
      </c>
      <c r="E269" s="36">
        <f>SUM(E270,E271,E274,E275,E278)</f>
        <v>0</v>
      </c>
      <c r="F269" s="174">
        <f>SUM(F270,F271,F274,F275,F278)</f>
        <v>0</v>
      </c>
      <c r="G269" s="228"/>
      <c r="H269" s="36"/>
      <c r="I269" s="120">
        <f>SUM(I270,I271,I274,I275,I278)</f>
        <v>0</v>
      </c>
      <c r="J269" s="127"/>
      <c r="K269" s="36"/>
      <c r="L269" s="174">
        <f>SUM(L270,L271,L274,L275,L278)</f>
        <v>0</v>
      </c>
      <c r="M269" s="228"/>
      <c r="N269" s="36"/>
      <c r="O269" s="121">
        <f>SUM(O270,O271,O274,O275,O278)</f>
        <v>0</v>
      </c>
      <c r="P269" s="440"/>
      <c r="Q269" s="331"/>
    </row>
    <row r="270" spans="1:17" ht="24" hidden="1" x14ac:dyDescent="0.25">
      <c r="A270" s="859">
        <v>7210</v>
      </c>
      <c r="B270" s="38" t="s">
        <v>262</v>
      </c>
      <c r="C270" s="189">
        <f t="shared" si="95"/>
        <v>0</v>
      </c>
      <c r="D270" s="264"/>
      <c r="E270" s="40"/>
      <c r="F270" s="175">
        <f>D270+E270</f>
        <v>0</v>
      </c>
      <c r="G270" s="220"/>
      <c r="H270" s="40"/>
      <c r="I270" s="86">
        <f>G270+H270</f>
        <v>0</v>
      </c>
      <c r="J270" s="264"/>
      <c r="K270" s="40"/>
      <c r="L270" s="175">
        <f>J270+K270</f>
        <v>0</v>
      </c>
      <c r="M270" s="220"/>
      <c r="N270" s="40"/>
      <c r="O270" s="86">
        <f>M270+N270</f>
        <v>0</v>
      </c>
      <c r="P270" s="310"/>
      <c r="Q270" s="331"/>
    </row>
    <row r="271" spans="1:17" s="872" customFormat="1" ht="36" hidden="1" x14ac:dyDescent="0.25">
      <c r="A271" s="72">
        <v>7220</v>
      </c>
      <c r="B271" s="41" t="s">
        <v>263</v>
      </c>
      <c r="C271" s="190">
        <f t="shared" si="95"/>
        <v>0</v>
      </c>
      <c r="D271" s="129">
        <f t="shared" ref="D271:O271" si="107">SUM(D272:D273)</f>
        <v>0</v>
      </c>
      <c r="E271" s="73">
        <f t="shared" si="107"/>
        <v>0</v>
      </c>
      <c r="F271" s="93">
        <f t="shared" si="107"/>
        <v>0</v>
      </c>
      <c r="G271" s="231">
        <f t="shared" si="107"/>
        <v>0</v>
      </c>
      <c r="H271" s="73">
        <f t="shared" si="107"/>
        <v>0</v>
      </c>
      <c r="I271" s="87">
        <f t="shared" si="107"/>
        <v>0</v>
      </c>
      <c r="J271" s="129">
        <f t="shared" si="107"/>
        <v>0</v>
      </c>
      <c r="K271" s="73">
        <f t="shared" si="107"/>
        <v>0</v>
      </c>
      <c r="L271" s="93">
        <f t="shared" si="107"/>
        <v>0</v>
      </c>
      <c r="M271" s="231">
        <f t="shared" si="107"/>
        <v>0</v>
      </c>
      <c r="N271" s="73">
        <f t="shared" si="107"/>
        <v>0</v>
      </c>
      <c r="O271" s="87">
        <f t="shared" si="107"/>
        <v>0</v>
      </c>
      <c r="P271" s="311"/>
      <c r="Q271" s="871"/>
    </row>
    <row r="272" spans="1:17" s="872" customFormat="1" ht="36" hidden="1" x14ac:dyDescent="0.25">
      <c r="A272" s="30">
        <v>7221</v>
      </c>
      <c r="B272" s="41" t="s">
        <v>264</v>
      </c>
      <c r="C272" s="190">
        <f t="shared" si="95"/>
        <v>0</v>
      </c>
      <c r="D272" s="265"/>
      <c r="E272" s="43"/>
      <c r="F272" s="93">
        <f>D272+E272</f>
        <v>0</v>
      </c>
      <c r="G272" s="230"/>
      <c r="H272" s="43"/>
      <c r="I272" s="87">
        <f>G272+H272</f>
        <v>0</v>
      </c>
      <c r="J272" s="265"/>
      <c r="K272" s="43"/>
      <c r="L272" s="93">
        <f>J272+K272</f>
        <v>0</v>
      </c>
      <c r="M272" s="230"/>
      <c r="N272" s="43"/>
      <c r="O272" s="87">
        <f>M272+N272</f>
        <v>0</v>
      </c>
      <c r="P272" s="311"/>
      <c r="Q272" s="871"/>
    </row>
    <row r="273" spans="1:17" s="872" customFormat="1" ht="36" hidden="1" x14ac:dyDescent="0.25">
      <c r="A273" s="30">
        <v>7222</v>
      </c>
      <c r="B273" s="41" t="s">
        <v>265</v>
      </c>
      <c r="C273" s="190">
        <f t="shared" si="95"/>
        <v>0</v>
      </c>
      <c r="D273" s="265"/>
      <c r="E273" s="43"/>
      <c r="F273" s="93">
        <f>D273+E273</f>
        <v>0</v>
      </c>
      <c r="G273" s="230"/>
      <c r="H273" s="43"/>
      <c r="I273" s="87">
        <f>G273+H273</f>
        <v>0</v>
      </c>
      <c r="J273" s="265"/>
      <c r="K273" s="43"/>
      <c r="L273" s="93">
        <f>J273+K273</f>
        <v>0</v>
      </c>
      <c r="M273" s="230"/>
      <c r="N273" s="43"/>
      <c r="O273" s="87">
        <f>M273+N273</f>
        <v>0</v>
      </c>
      <c r="P273" s="311"/>
      <c r="Q273" s="871"/>
    </row>
    <row r="274" spans="1:17" ht="24" hidden="1" x14ac:dyDescent="0.25">
      <c r="A274" s="72">
        <v>7230</v>
      </c>
      <c r="B274" s="41" t="s">
        <v>308</v>
      </c>
      <c r="C274" s="190">
        <f t="shared" si="95"/>
        <v>0</v>
      </c>
      <c r="D274" s="265"/>
      <c r="E274" s="43"/>
      <c r="F274" s="93">
        <f>D274+E274</f>
        <v>0</v>
      </c>
      <c r="G274" s="230"/>
      <c r="H274" s="43"/>
      <c r="I274" s="87">
        <f>G274+H274</f>
        <v>0</v>
      </c>
      <c r="J274" s="265"/>
      <c r="K274" s="43"/>
      <c r="L274" s="93">
        <f>J274+K274</f>
        <v>0</v>
      </c>
      <c r="M274" s="230"/>
      <c r="N274" s="43"/>
      <c r="O274" s="87">
        <f>M274+N274</f>
        <v>0</v>
      </c>
      <c r="P274" s="311"/>
      <c r="Q274" s="331"/>
    </row>
    <row r="275" spans="1:17" ht="24" hidden="1" x14ac:dyDescent="0.25">
      <c r="A275" s="72">
        <v>7240</v>
      </c>
      <c r="B275" s="41" t="s">
        <v>266</v>
      </c>
      <c r="C275" s="190">
        <f t="shared" si="95"/>
        <v>0</v>
      </c>
      <c r="D275" s="129">
        <f t="shared" ref="D275:O275" si="108">SUM(D276:D277)</f>
        <v>0</v>
      </c>
      <c r="E275" s="73">
        <f t="shared" si="108"/>
        <v>0</v>
      </c>
      <c r="F275" s="93">
        <f t="shared" si="108"/>
        <v>0</v>
      </c>
      <c r="G275" s="231">
        <f t="shared" si="108"/>
        <v>0</v>
      </c>
      <c r="H275" s="73">
        <f t="shared" si="108"/>
        <v>0</v>
      </c>
      <c r="I275" s="87">
        <f t="shared" si="108"/>
        <v>0</v>
      </c>
      <c r="J275" s="129">
        <f t="shared" si="108"/>
        <v>0</v>
      </c>
      <c r="K275" s="73">
        <f t="shared" si="108"/>
        <v>0</v>
      </c>
      <c r="L275" s="93">
        <f t="shared" si="108"/>
        <v>0</v>
      </c>
      <c r="M275" s="231">
        <f t="shared" si="108"/>
        <v>0</v>
      </c>
      <c r="N275" s="73">
        <f t="shared" si="108"/>
        <v>0</v>
      </c>
      <c r="O275" s="87">
        <f t="shared" si="108"/>
        <v>0</v>
      </c>
      <c r="P275" s="311"/>
      <c r="Q275" s="331"/>
    </row>
    <row r="276" spans="1:17" ht="48" hidden="1" x14ac:dyDescent="0.25">
      <c r="A276" s="30">
        <v>7245</v>
      </c>
      <c r="B276" s="41" t="s">
        <v>267</v>
      </c>
      <c r="C276" s="190">
        <f t="shared" si="95"/>
        <v>0</v>
      </c>
      <c r="D276" s="265"/>
      <c r="E276" s="43"/>
      <c r="F276" s="93">
        <f>D276+E276</f>
        <v>0</v>
      </c>
      <c r="G276" s="230"/>
      <c r="H276" s="43"/>
      <c r="I276" s="87">
        <f>G276+H276</f>
        <v>0</v>
      </c>
      <c r="J276" s="265"/>
      <c r="K276" s="43"/>
      <c r="L276" s="93">
        <f>J276+K276</f>
        <v>0</v>
      </c>
      <c r="M276" s="230"/>
      <c r="N276" s="43"/>
      <c r="O276" s="87">
        <f>M276+N276</f>
        <v>0</v>
      </c>
      <c r="P276" s="311"/>
      <c r="Q276" s="331"/>
    </row>
    <row r="277" spans="1:17" ht="96" hidden="1" x14ac:dyDescent="0.25">
      <c r="A277" s="30">
        <v>7246</v>
      </c>
      <c r="B277" s="41" t="s">
        <v>268</v>
      </c>
      <c r="C277" s="190">
        <f t="shared" si="95"/>
        <v>0</v>
      </c>
      <c r="D277" s="265"/>
      <c r="E277" s="43"/>
      <c r="F277" s="93">
        <f>D277+E277</f>
        <v>0</v>
      </c>
      <c r="G277" s="230"/>
      <c r="H277" s="43"/>
      <c r="I277" s="87">
        <f>G277+H277</f>
        <v>0</v>
      </c>
      <c r="J277" s="265"/>
      <c r="K277" s="43"/>
      <c r="L277" s="93">
        <f>J277+K277</f>
        <v>0</v>
      </c>
      <c r="M277" s="230"/>
      <c r="N277" s="43"/>
      <c r="O277" s="87">
        <f>M277+N277</f>
        <v>0</v>
      </c>
      <c r="P277" s="311"/>
      <c r="Q277" s="331"/>
    </row>
    <row r="278" spans="1:17" ht="24" hidden="1" x14ac:dyDescent="0.25">
      <c r="A278" s="90">
        <v>7260</v>
      </c>
      <c r="B278" s="38" t="s">
        <v>269</v>
      </c>
      <c r="C278" s="189">
        <f t="shared" si="95"/>
        <v>0</v>
      </c>
      <c r="D278" s="264"/>
      <c r="E278" s="40"/>
      <c r="F278" s="175">
        <f>D278+E278</f>
        <v>0</v>
      </c>
      <c r="G278" s="220"/>
      <c r="H278" s="40"/>
      <c r="I278" s="86">
        <f>G278+H278</f>
        <v>0</v>
      </c>
      <c r="J278" s="264"/>
      <c r="K278" s="40"/>
      <c r="L278" s="175">
        <f>J278+K278</f>
        <v>0</v>
      </c>
      <c r="M278" s="220"/>
      <c r="N278" s="40"/>
      <c r="O278" s="86">
        <f>M278+N278</f>
        <v>0</v>
      </c>
      <c r="P278" s="310"/>
      <c r="Q278" s="331"/>
    </row>
    <row r="279" spans="1:17" hidden="1" x14ac:dyDescent="0.25">
      <c r="A279" s="52">
        <v>7700</v>
      </c>
      <c r="B279" s="103" t="s">
        <v>298</v>
      </c>
      <c r="C279" s="204">
        <f t="shared" si="95"/>
        <v>0</v>
      </c>
      <c r="D279" s="137">
        <f t="shared" ref="D279:O279" si="109">D280</f>
        <v>0</v>
      </c>
      <c r="E279" s="104">
        <f t="shared" si="109"/>
        <v>0</v>
      </c>
      <c r="F279" s="176">
        <f t="shared" si="109"/>
        <v>0</v>
      </c>
      <c r="G279" s="238">
        <f t="shared" si="109"/>
        <v>0</v>
      </c>
      <c r="H279" s="104">
        <f t="shared" si="109"/>
        <v>0</v>
      </c>
      <c r="I279" s="280">
        <f t="shared" si="109"/>
        <v>0</v>
      </c>
      <c r="J279" s="137">
        <f t="shared" si="109"/>
        <v>0</v>
      </c>
      <c r="K279" s="104">
        <f t="shared" si="109"/>
        <v>0</v>
      </c>
      <c r="L279" s="176">
        <f t="shared" si="109"/>
        <v>0</v>
      </c>
      <c r="M279" s="238">
        <f t="shared" si="109"/>
        <v>0</v>
      </c>
      <c r="N279" s="104">
        <f t="shared" si="109"/>
        <v>0</v>
      </c>
      <c r="O279" s="280">
        <f t="shared" si="109"/>
        <v>0</v>
      </c>
      <c r="P279" s="441"/>
      <c r="Q279" s="331"/>
    </row>
    <row r="280" spans="1:17" hidden="1" x14ac:dyDescent="0.25">
      <c r="A280" s="70">
        <v>7720</v>
      </c>
      <c r="B280" s="38" t="s">
        <v>299</v>
      </c>
      <c r="C280" s="191">
        <f t="shared" si="95"/>
        <v>0</v>
      </c>
      <c r="D280" s="257"/>
      <c r="E280" s="47"/>
      <c r="F280" s="426">
        <f>D280+E280</f>
        <v>0</v>
      </c>
      <c r="G280" s="239"/>
      <c r="H280" s="47"/>
      <c r="I280" s="158">
        <f>G280+H280</f>
        <v>0</v>
      </c>
      <c r="J280" s="257"/>
      <c r="K280" s="47"/>
      <c r="L280" s="426">
        <f>J280+K280</f>
        <v>0</v>
      </c>
      <c r="M280" s="239"/>
      <c r="N280" s="47"/>
      <c r="O280" s="158">
        <f>M280+N280</f>
        <v>0</v>
      </c>
      <c r="P280" s="323"/>
      <c r="Q280" s="331"/>
    </row>
    <row r="281" spans="1:17" x14ac:dyDescent="0.25">
      <c r="A281" s="92"/>
      <c r="B281" s="41" t="s">
        <v>270</v>
      </c>
      <c r="C281" s="190">
        <f t="shared" si="95"/>
        <v>5394</v>
      </c>
      <c r="D281" s="129">
        <f t="shared" ref="D281:O281" si="110">SUM(D282:D283)</f>
        <v>5706</v>
      </c>
      <c r="E281" s="87">
        <f t="shared" si="110"/>
        <v>-312</v>
      </c>
      <c r="F281" s="312">
        <f t="shared" si="110"/>
        <v>5394</v>
      </c>
      <c r="G281" s="231">
        <f t="shared" si="110"/>
        <v>0</v>
      </c>
      <c r="H281" s="73">
        <f t="shared" si="110"/>
        <v>0</v>
      </c>
      <c r="I281" s="87">
        <f t="shared" si="110"/>
        <v>0</v>
      </c>
      <c r="J281" s="129">
        <f t="shared" si="110"/>
        <v>0</v>
      </c>
      <c r="K281" s="73">
        <f t="shared" si="110"/>
        <v>0</v>
      </c>
      <c r="L281" s="93">
        <f t="shared" si="110"/>
        <v>0</v>
      </c>
      <c r="M281" s="231">
        <f t="shared" si="110"/>
        <v>0</v>
      </c>
      <c r="N281" s="73">
        <f t="shared" si="110"/>
        <v>0</v>
      </c>
      <c r="O281" s="87">
        <f t="shared" si="110"/>
        <v>0</v>
      </c>
      <c r="P281" s="311"/>
      <c r="Q281" s="331"/>
    </row>
    <row r="282" spans="1:17" hidden="1" x14ac:dyDescent="0.25">
      <c r="A282" s="92" t="s">
        <v>271</v>
      </c>
      <c r="B282" s="30" t="s">
        <v>272</v>
      </c>
      <c r="C282" s="190">
        <f t="shared" si="95"/>
        <v>0</v>
      </c>
      <c r="D282" s="265"/>
      <c r="E282" s="43"/>
      <c r="F282" s="93">
        <f>E282+D282</f>
        <v>0</v>
      </c>
      <c r="G282" s="230"/>
      <c r="H282" s="43"/>
      <c r="I282" s="87">
        <f>H282+G282</f>
        <v>0</v>
      </c>
      <c r="J282" s="265"/>
      <c r="K282" s="43"/>
      <c r="L282" s="93">
        <f>K282+J282</f>
        <v>0</v>
      </c>
      <c r="M282" s="230"/>
      <c r="N282" s="43"/>
      <c r="O282" s="87">
        <f>N282+M282</f>
        <v>0</v>
      </c>
      <c r="P282" s="311"/>
      <c r="Q282" s="331"/>
    </row>
    <row r="283" spans="1:17" ht="24" x14ac:dyDescent="0.25">
      <c r="A283" s="92" t="s">
        <v>273</v>
      </c>
      <c r="B283" s="97" t="s">
        <v>274</v>
      </c>
      <c r="C283" s="189">
        <f t="shared" si="95"/>
        <v>5394</v>
      </c>
      <c r="D283" s="264">
        <f>D20-D50</f>
        <v>5706</v>
      </c>
      <c r="E283" s="154">
        <v>-312</v>
      </c>
      <c r="F283" s="315">
        <f>E283+D283</f>
        <v>5394</v>
      </c>
      <c r="G283" s="220"/>
      <c r="H283" s="40"/>
      <c r="I283" s="86">
        <f>H283+G283</f>
        <v>0</v>
      </c>
      <c r="J283" s="264"/>
      <c r="K283" s="40"/>
      <c r="L283" s="175">
        <f>K283+J283</f>
        <v>0</v>
      </c>
      <c r="M283" s="220"/>
      <c r="N283" s="40"/>
      <c r="O283" s="86">
        <f>N283+M283</f>
        <v>0</v>
      </c>
      <c r="P283" s="310"/>
      <c r="Q283" s="331"/>
    </row>
    <row r="284" spans="1:17" ht="12.75" thickBot="1" x14ac:dyDescent="0.3">
      <c r="A284" s="108"/>
      <c r="B284" s="108" t="s">
        <v>275</v>
      </c>
      <c r="C284" s="205">
        <f t="shared" si="95"/>
        <v>32975</v>
      </c>
      <c r="D284" s="138">
        <f t="shared" ref="D284:O284" si="111">SUM(D281,D268,D229,D194,D186,D172,D74,D52)</f>
        <v>32105</v>
      </c>
      <c r="E284" s="281">
        <f t="shared" si="111"/>
        <v>870</v>
      </c>
      <c r="F284" s="324">
        <f t="shared" si="111"/>
        <v>32975</v>
      </c>
      <c r="G284" s="240">
        <f t="shared" si="111"/>
        <v>0</v>
      </c>
      <c r="H284" s="109">
        <f t="shared" si="111"/>
        <v>0</v>
      </c>
      <c r="I284" s="281">
        <f t="shared" si="111"/>
        <v>0</v>
      </c>
      <c r="J284" s="138">
        <f t="shared" si="111"/>
        <v>0</v>
      </c>
      <c r="K284" s="109">
        <f t="shared" si="111"/>
        <v>0</v>
      </c>
      <c r="L284" s="446">
        <f t="shared" si="111"/>
        <v>0</v>
      </c>
      <c r="M284" s="240">
        <f t="shared" si="111"/>
        <v>0</v>
      </c>
      <c r="N284" s="109">
        <f t="shared" si="111"/>
        <v>0</v>
      </c>
      <c r="O284" s="281">
        <f t="shared" si="111"/>
        <v>0</v>
      </c>
      <c r="P284" s="447"/>
      <c r="Q284" s="331"/>
    </row>
    <row r="285" spans="1:17" s="19" customFormat="1" ht="13.5" thickTop="1" thickBot="1" x14ac:dyDescent="0.3">
      <c r="A285" s="881" t="s">
        <v>276</v>
      </c>
      <c r="B285" s="882"/>
      <c r="C285" s="206">
        <f t="shared" si="95"/>
        <v>1987</v>
      </c>
      <c r="D285" s="139">
        <f>SUM(D24,D25,D41,D42)-D50</f>
        <v>2299</v>
      </c>
      <c r="E285" s="123">
        <f>SUM(E24,E25,E41,E42)-E50</f>
        <v>-312</v>
      </c>
      <c r="F285" s="325">
        <f>SUM(F24,F25,F41,F42)-F50</f>
        <v>1987</v>
      </c>
      <c r="G285" s="241">
        <f>SUM(G24,G42)-G50</f>
        <v>0</v>
      </c>
      <c r="H285" s="111">
        <f>SUM(H24,H42)-H50</f>
        <v>0</v>
      </c>
      <c r="I285" s="123">
        <f>SUM(I24,I42)-I50</f>
        <v>0</v>
      </c>
      <c r="J285" s="139">
        <f>SUM(J26,J42)-J50</f>
        <v>0</v>
      </c>
      <c r="K285" s="111">
        <f>SUM(K26,K42)-K50</f>
        <v>0</v>
      </c>
      <c r="L285" s="112">
        <f>SUM(L26,L42)-L50</f>
        <v>0</v>
      </c>
      <c r="M285" s="241">
        <f>SUM(M44)-M50</f>
        <v>0</v>
      </c>
      <c r="N285" s="111">
        <f>SUM(N44)-N50</f>
        <v>0</v>
      </c>
      <c r="O285" s="123">
        <f>SUM(O44)-O50</f>
        <v>0</v>
      </c>
      <c r="P285" s="327"/>
      <c r="Q285" s="182"/>
    </row>
    <row r="286" spans="1:17" s="19" customFormat="1" ht="12.75" thickTop="1" x14ac:dyDescent="0.25">
      <c r="A286" s="883" t="s">
        <v>277</v>
      </c>
      <c r="B286" s="884"/>
      <c r="C286" s="207">
        <f t="shared" si="95"/>
        <v>-1987</v>
      </c>
      <c r="D286" s="140">
        <f>SUM(D287,D288)-D295+D296</f>
        <v>-2299</v>
      </c>
      <c r="E286" s="110">
        <f t="shared" ref="E286:O286" si="112">SUM(E287,E288)-E295+E296</f>
        <v>312</v>
      </c>
      <c r="F286" s="326">
        <f t="shared" si="112"/>
        <v>-1987</v>
      </c>
      <c r="G286" s="242">
        <f t="shared" si="112"/>
        <v>0</v>
      </c>
      <c r="H286" s="101">
        <f t="shared" si="112"/>
        <v>0</v>
      </c>
      <c r="I286" s="110">
        <f t="shared" si="112"/>
        <v>0</v>
      </c>
      <c r="J286" s="140">
        <f t="shared" si="112"/>
        <v>0</v>
      </c>
      <c r="K286" s="101">
        <f t="shared" si="112"/>
        <v>0</v>
      </c>
      <c r="L286" s="107">
        <f t="shared" si="112"/>
        <v>0</v>
      </c>
      <c r="M286" s="242">
        <f t="shared" si="112"/>
        <v>0</v>
      </c>
      <c r="N286" s="101">
        <f t="shared" si="112"/>
        <v>0</v>
      </c>
      <c r="O286" s="110">
        <f t="shared" si="112"/>
        <v>0</v>
      </c>
      <c r="P286" s="448"/>
      <c r="Q286" s="182"/>
    </row>
    <row r="287" spans="1:17" s="19" customFormat="1" ht="12.75" thickBot="1" x14ac:dyDescent="0.3">
      <c r="A287" s="60" t="s">
        <v>278</v>
      </c>
      <c r="B287" s="60" t="s">
        <v>279</v>
      </c>
      <c r="C287" s="197">
        <f t="shared" si="95"/>
        <v>-1987</v>
      </c>
      <c r="D287" s="131">
        <f t="shared" ref="D287:O287" si="113">D21-D281</f>
        <v>-2299</v>
      </c>
      <c r="E287" s="114">
        <f t="shared" si="113"/>
        <v>312</v>
      </c>
      <c r="F287" s="304">
        <f t="shared" si="113"/>
        <v>-1987</v>
      </c>
      <c r="G287" s="224">
        <f t="shared" si="113"/>
        <v>0</v>
      </c>
      <c r="H287" s="61">
        <f t="shared" si="113"/>
        <v>0</v>
      </c>
      <c r="I287" s="114">
        <f t="shared" si="113"/>
        <v>0</v>
      </c>
      <c r="J287" s="131">
        <f t="shared" si="113"/>
        <v>0</v>
      </c>
      <c r="K287" s="61">
        <f t="shared" si="113"/>
        <v>0</v>
      </c>
      <c r="L287" s="168">
        <f t="shared" si="113"/>
        <v>0</v>
      </c>
      <c r="M287" s="224">
        <f t="shared" si="113"/>
        <v>0</v>
      </c>
      <c r="N287" s="61">
        <f t="shared" si="113"/>
        <v>0</v>
      </c>
      <c r="O287" s="114">
        <f t="shared" si="113"/>
        <v>0</v>
      </c>
      <c r="P287" s="435"/>
      <c r="Q287" s="182"/>
    </row>
    <row r="288" spans="1:17" s="19" customFormat="1" ht="12.75" hidden="1" thickTop="1" x14ac:dyDescent="0.25">
      <c r="A288" s="113" t="s">
        <v>280</v>
      </c>
      <c r="B288" s="113" t="s">
        <v>281</v>
      </c>
      <c r="C288" s="207">
        <f t="shared" si="95"/>
        <v>0</v>
      </c>
      <c r="D288" s="140">
        <f t="shared" ref="D288:O288" si="114">SUM(D289,D291,D293)-SUM(D290,D292,D294)</f>
        <v>0</v>
      </c>
      <c r="E288" s="101">
        <f t="shared" si="114"/>
        <v>0</v>
      </c>
      <c r="F288" s="107">
        <f t="shared" si="114"/>
        <v>0</v>
      </c>
      <c r="G288" s="242">
        <f t="shared" si="114"/>
        <v>0</v>
      </c>
      <c r="H288" s="101">
        <f t="shared" si="114"/>
        <v>0</v>
      </c>
      <c r="I288" s="110">
        <f t="shared" si="114"/>
        <v>0</v>
      </c>
      <c r="J288" s="140">
        <f t="shared" si="114"/>
        <v>0</v>
      </c>
      <c r="K288" s="101">
        <f t="shared" si="114"/>
        <v>0</v>
      </c>
      <c r="L288" s="107">
        <f t="shared" si="114"/>
        <v>0</v>
      </c>
      <c r="M288" s="242">
        <f t="shared" si="114"/>
        <v>0</v>
      </c>
      <c r="N288" s="101">
        <f t="shared" si="114"/>
        <v>0</v>
      </c>
      <c r="O288" s="110">
        <f t="shared" si="114"/>
        <v>0</v>
      </c>
      <c r="P288" s="448"/>
      <c r="Q288" s="182"/>
    </row>
    <row r="289" spans="1:17" ht="12.75" hidden="1" thickTop="1" x14ac:dyDescent="0.25">
      <c r="A289" s="98" t="s">
        <v>282</v>
      </c>
      <c r="B289" s="57" t="s">
        <v>283</v>
      </c>
      <c r="C289" s="191">
        <f t="shared" si="95"/>
        <v>0</v>
      </c>
      <c r="D289" s="257"/>
      <c r="E289" s="47"/>
      <c r="F289" s="426">
        <f t="shared" ref="F289:F296" si="115">E289+D289</f>
        <v>0</v>
      </c>
      <c r="G289" s="239"/>
      <c r="H289" s="47"/>
      <c r="I289" s="158">
        <f t="shared" ref="I289:I296" si="116">H289+G289</f>
        <v>0</v>
      </c>
      <c r="J289" s="257"/>
      <c r="K289" s="47"/>
      <c r="L289" s="426">
        <f t="shared" ref="L289:L296" si="117">K289+J289</f>
        <v>0</v>
      </c>
      <c r="M289" s="239"/>
      <c r="N289" s="47"/>
      <c r="O289" s="158">
        <f t="shared" ref="O289:O296" si="118">N289+M289</f>
        <v>0</v>
      </c>
      <c r="P289" s="323"/>
      <c r="Q289" s="331"/>
    </row>
    <row r="290" spans="1:17" ht="24.75" hidden="1" thickTop="1" x14ac:dyDescent="0.25">
      <c r="A290" s="92" t="s">
        <v>284</v>
      </c>
      <c r="B290" s="29" t="s">
        <v>285</v>
      </c>
      <c r="C290" s="190">
        <f t="shared" si="95"/>
        <v>0</v>
      </c>
      <c r="D290" s="265"/>
      <c r="E290" s="43"/>
      <c r="F290" s="93">
        <f t="shared" si="115"/>
        <v>0</v>
      </c>
      <c r="G290" s="230"/>
      <c r="H290" s="43"/>
      <c r="I290" s="87">
        <f t="shared" si="116"/>
        <v>0</v>
      </c>
      <c r="J290" s="265"/>
      <c r="K290" s="43"/>
      <c r="L290" s="93">
        <f t="shared" si="117"/>
        <v>0</v>
      </c>
      <c r="M290" s="230"/>
      <c r="N290" s="43"/>
      <c r="O290" s="87">
        <f t="shared" si="118"/>
        <v>0</v>
      </c>
      <c r="P290" s="311"/>
      <c r="Q290" s="331"/>
    </row>
    <row r="291" spans="1:17" ht="12.75" hidden="1" thickTop="1" x14ac:dyDescent="0.25">
      <c r="A291" s="92" t="s">
        <v>286</v>
      </c>
      <c r="B291" s="29" t="s">
        <v>287</v>
      </c>
      <c r="C291" s="190">
        <f t="shared" si="95"/>
        <v>0</v>
      </c>
      <c r="D291" s="265"/>
      <c r="E291" s="43"/>
      <c r="F291" s="93">
        <f t="shared" si="115"/>
        <v>0</v>
      </c>
      <c r="G291" s="230"/>
      <c r="H291" s="43"/>
      <c r="I291" s="87">
        <f t="shared" si="116"/>
        <v>0</v>
      </c>
      <c r="J291" s="265"/>
      <c r="K291" s="43"/>
      <c r="L291" s="93">
        <f t="shared" si="117"/>
        <v>0</v>
      </c>
      <c r="M291" s="230"/>
      <c r="N291" s="43"/>
      <c r="O291" s="87">
        <f t="shared" si="118"/>
        <v>0</v>
      </c>
      <c r="P291" s="311"/>
      <c r="Q291" s="331"/>
    </row>
    <row r="292" spans="1:17" ht="24.75" hidden="1" thickTop="1" x14ac:dyDescent="0.25">
      <c r="A292" s="92" t="s">
        <v>288</v>
      </c>
      <c r="B292" s="29" t="s">
        <v>289</v>
      </c>
      <c r="C292" s="190">
        <f>SUM(F292,I292,L292,O292)</f>
        <v>0</v>
      </c>
      <c r="D292" s="265"/>
      <c r="E292" s="43"/>
      <c r="F292" s="93">
        <f t="shared" si="115"/>
        <v>0</v>
      </c>
      <c r="G292" s="230"/>
      <c r="H292" s="43"/>
      <c r="I292" s="87">
        <f t="shared" si="116"/>
        <v>0</v>
      </c>
      <c r="J292" s="265"/>
      <c r="K292" s="43"/>
      <c r="L292" s="93">
        <f t="shared" si="117"/>
        <v>0</v>
      </c>
      <c r="M292" s="230"/>
      <c r="N292" s="43"/>
      <c r="O292" s="87">
        <f t="shared" si="118"/>
        <v>0</v>
      </c>
      <c r="P292" s="311"/>
      <c r="Q292" s="331"/>
    </row>
    <row r="293" spans="1:17" ht="12.75" hidden="1" thickTop="1" x14ac:dyDescent="0.25">
      <c r="A293" s="92" t="s">
        <v>290</v>
      </c>
      <c r="B293" s="29" t="s">
        <v>291</v>
      </c>
      <c r="C293" s="190">
        <f t="shared" si="95"/>
        <v>0</v>
      </c>
      <c r="D293" s="265"/>
      <c r="E293" s="43"/>
      <c r="F293" s="93">
        <f t="shared" si="115"/>
        <v>0</v>
      </c>
      <c r="G293" s="230"/>
      <c r="H293" s="43"/>
      <c r="I293" s="87">
        <f t="shared" si="116"/>
        <v>0</v>
      </c>
      <c r="J293" s="265"/>
      <c r="K293" s="43"/>
      <c r="L293" s="93">
        <f t="shared" si="117"/>
        <v>0</v>
      </c>
      <c r="M293" s="230"/>
      <c r="N293" s="43"/>
      <c r="O293" s="87">
        <f t="shared" si="118"/>
        <v>0</v>
      </c>
      <c r="P293" s="311"/>
      <c r="Q293" s="331"/>
    </row>
    <row r="294" spans="1:17" ht="24.75" hidden="1" thickTop="1" x14ac:dyDescent="0.25">
      <c r="A294" s="99" t="s">
        <v>292</v>
      </c>
      <c r="B294" s="100" t="s">
        <v>293</v>
      </c>
      <c r="C294" s="201">
        <f t="shared" si="95"/>
        <v>0</v>
      </c>
      <c r="D294" s="266"/>
      <c r="E294" s="80"/>
      <c r="F294" s="443">
        <f t="shared" si="115"/>
        <v>0</v>
      </c>
      <c r="G294" s="235"/>
      <c r="H294" s="80"/>
      <c r="I294" s="159">
        <f t="shared" si="116"/>
        <v>0</v>
      </c>
      <c r="J294" s="266"/>
      <c r="K294" s="80"/>
      <c r="L294" s="443">
        <f t="shared" si="117"/>
        <v>0</v>
      </c>
      <c r="M294" s="235"/>
      <c r="N294" s="80"/>
      <c r="O294" s="159">
        <f t="shared" si="118"/>
        <v>0</v>
      </c>
      <c r="P294" s="320"/>
      <c r="Q294" s="331"/>
    </row>
    <row r="295" spans="1:17" s="19" customFormat="1" ht="13.5" hidden="1" thickTop="1" thickBot="1" x14ac:dyDescent="0.3">
      <c r="A295" s="115" t="s">
        <v>294</v>
      </c>
      <c r="B295" s="115" t="s">
        <v>295</v>
      </c>
      <c r="C295" s="206">
        <f t="shared" si="95"/>
        <v>0</v>
      </c>
      <c r="D295" s="268"/>
      <c r="E295" s="116"/>
      <c r="F295" s="112">
        <f t="shared" si="115"/>
        <v>0</v>
      </c>
      <c r="G295" s="243"/>
      <c r="H295" s="116"/>
      <c r="I295" s="123">
        <f t="shared" si="116"/>
        <v>0</v>
      </c>
      <c r="J295" s="268"/>
      <c r="K295" s="116"/>
      <c r="L295" s="112">
        <f t="shared" si="117"/>
        <v>0</v>
      </c>
      <c r="M295" s="243"/>
      <c r="N295" s="116"/>
      <c r="O295" s="123">
        <f t="shared" si="118"/>
        <v>0</v>
      </c>
      <c r="P295" s="327"/>
      <c r="Q295" s="182"/>
    </row>
    <row r="296" spans="1:17" s="19" customFormat="1" ht="48.75" hidden="1" thickTop="1" x14ac:dyDescent="0.25">
      <c r="A296" s="113" t="s">
        <v>296</v>
      </c>
      <c r="B296" s="102" t="s">
        <v>297</v>
      </c>
      <c r="C296" s="207">
        <f>SUM(F296,I296,L296,O296)</f>
        <v>0</v>
      </c>
      <c r="D296" s="269"/>
      <c r="E296" s="449"/>
      <c r="F296" s="174">
        <f t="shared" si="115"/>
        <v>0</v>
      </c>
      <c r="G296" s="234"/>
      <c r="H296" s="76"/>
      <c r="I296" s="120">
        <f t="shared" si="116"/>
        <v>0</v>
      </c>
      <c r="J296" s="249"/>
      <c r="K296" s="76"/>
      <c r="L296" s="174">
        <f t="shared" si="117"/>
        <v>0</v>
      </c>
      <c r="M296" s="234"/>
      <c r="N296" s="76"/>
      <c r="O296" s="120">
        <f t="shared" si="118"/>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DaLCwrcqQTlcgO68Dk3SMuXgjsE3pqDJMlVukmK73nWzTerxK0P+EZP7DQQP3KQIc7dASb6yQ09GROq4C3uUcg==" saltValue="E0NJms2jdsS5Pl9r/8Zz5Q==" spinCount="100000" sheet="1" objects="1" scenarios="1" formatCells="0" formatColumns="0" formatRows="0"/>
  <autoFilter ref="A18:P296">
    <filterColumn colId="2">
      <filters>
        <filter val="1 987"/>
        <filter val="-1 987"/>
        <filter val="10 953"/>
        <filter val="11 275"/>
        <filter val="12 593"/>
        <filter val="13 328"/>
        <filter val="140"/>
        <filter val="15 548"/>
        <filter val="2 200"/>
        <filter val="2 228"/>
        <filter val="20"/>
        <filter val="26 641"/>
        <filter val="27 581"/>
        <filter val="3 407"/>
        <filter val="32 975"/>
        <filter val="5 394"/>
        <filter val="5 700"/>
        <filter val="8 725"/>
        <filter val="94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93.pielikums Jūrmalas pilsētas domes
2017.gada 23.marta saistošajiem noteikumiem Nr.14
(protokols Nr.6, 9.punkts)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5"/>
  <sheetViews>
    <sheetView showGridLines="0" view="pageLayout" zoomScaleNormal="100" workbookViewId="0">
      <selection activeCell="U6" sqref="U6"/>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25.85546875" style="1" hidden="1" customWidth="1" outlineLevel="1"/>
    <col min="17" max="17" width="9.140625" style="1" collapsed="1"/>
    <col min="18" max="16384" width="9.140625" style="1"/>
  </cols>
  <sheetData>
    <row r="1" spans="1:17" x14ac:dyDescent="0.25">
      <c r="A1" s="912" t="s">
        <v>877</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397</v>
      </c>
      <c r="D3" s="916"/>
      <c r="E3" s="916"/>
      <c r="F3" s="916"/>
      <c r="G3" s="916"/>
      <c r="H3" s="916"/>
      <c r="I3" s="916"/>
      <c r="J3" s="916"/>
      <c r="K3" s="916"/>
      <c r="L3" s="916"/>
      <c r="M3" s="916"/>
      <c r="N3" s="916"/>
      <c r="O3" s="916"/>
      <c r="P3" s="917"/>
      <c r="Q3" s="331"/>
    </row>
    <row r="4" spans="1:17" ht="12.75" customHeight="1" x14ac:dyDescent="0.25">
      <c r="A4" s="4" t="s">
        <v>1</v>
      </c>
      <c r="B4" s="5"/>
      <c r="C4" s="916" t="s">
        <v>319</v>
      </c>
      <c r="D4" s="916"/>
      <c r="E4" s="916"/>
      <c r="F4" s="916"/>
      <c r="G4" s="916"/>
      <c r="H4" s="916"/>
      <c r="I4" s="916"/>
      <c r="J4" s="916"/>
      <c r="K4" s="916"/>
      <c r="L4" s="916"/>
      <c r="M4" s="916"/>
      <c r="N4" s="916"/>
      <c r="O4" s="916"/>
      <c r="P4" s="917"/>
      <c r="Q4" s="331"/>
    </row>
    <row r="5" spans="1:17" ht="12.75" customHeight="1" x14ac:dyDescent="0.25">
      <c r="A5" s="2" t="s">
        <v>2</v>
      </c>
      <c r="B5" s="3"/>
      <c r="C5" s="891" t="s">
        <v>320</v>
      </c>
      <c r="D5" s="891"/>
      <c r="E5" s="891"/>
      <c r="F5" s="891"/>
      <c r="G5" s="891"/>
      <c r="H5" s="891"/>
      <c r="I5" s="891"/>
      <c r="J5" s="891"/>
      <c r="K5" s="891"/>
      <c r="L5" s="891"/>
      <c r="M5" s="891"/>
      <c r="N5" s="891"/>
      <c r="O5" s="891"/>
      <c r="P5" s="892"/>
      <c r="Q5" s="331"/>
    </row>
    <row r="6" spans="1:17" ht="12.75" customHeight="1" x14ac:dyDescent="0.25">
      <c r="A6" s="2" t="s">
        <v>3</v>
      </c>
      <c r="B6" s="3"/>
      <c r="C6" s="891" t="s">
        <v>878</v>
      </c>
      <c r="D6" s="891"/>
      <c r="E6" s="891"/>
      <c r="F6" s="891"/>
      <c r="G6" s="891"/>
      <c r="H6" s="891"/>
      <c r="I6" s="891"/>
      <c r="J6" s="891"/>
      <c r="K6" s="891"/>
      <c r="L6" s="891"/>
      <c r="M6" s="891"/>
      <c r="N6" s="891"/>
      <c r="O6" s="891"/>
      <c r="P6" s="892"/>
      <c r="Q6" s="331"/>
    </row>
    <row r="7" spans="1:17" x14ac:dyDescent="0.25">
      <c r="A7" s="2" t="s">
        <v>4</v>
      </c>
      <c r="B7" s="3"/>
      <c r="C7" s="916" t="s">
        <v>879</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c r="D9" s="891"/>
      <c r="E9" s="891"/>
      <c r="F9" s="891"/>
      <c r="G9" s="891"/>
      <c r="H9" s="891"/>
      <c r="I9" s="891"/>
      <c r="J9" s="891"/>
      <c r="K9" s="891"/>
      <c r="L9" s="891"/>
      <c r="M9" s="891"/>
      <c r="N9" s="891"/>
      <c r="O9" s="891"/>
      <c r="P9" s="892"/>
      <c r="Q9" s="331"/>
    </row>
    <row r="10" spans="1:17" ht="12.75" customHeight="1" x14ac:dyDescent="0.25">
      <c r="A10" s="2"/>
      <c r="B10" s="3" t="s">
        <v>7</v>
      </c>
      <c r="C10" s="891"/>
      <c r="D10" s="891"/>
      <c r="E10" s="891"/>
      <c r="F10" s="891"/>
      <c r="G10" s="891"/>
      <c r="H10" s="891"/>
      <c r="I10" s="891"/>
      <c r="J10" s="891"/>
      <c r="K10" s="891"/>
      <c r="L10" s="891"/>
      <c r="M10" s="891"/>
      <c r="N10" s="891"/>
      <c r="O10" s="891"/>
      <c r="P10" s="892"/>
      <c r="Q10" s="331"/>
    </row>
    <row r="11" spans="1:17" ht="12.75" customHeight="1" x14ac:dyDescent="0.25">
      <c r="A11" s="2"/>
      <c r="B11" s="3" t="s">
        <v>8</v>
      </c>
      <c r="C11" s="918" t="s">
        <v>880</v>
      </c>
      <c r="D11" s="918"/>
      <c r="E11" s="918"/>
      <c r="F11" s="918"/>
      <c r="G11" s="918"/>
      <c r="H11" s="918"/>
      <c r="I11" s="918"/>
      <c r="J11" s="918"/>
      <c r="K11" s="918"/>
      <c r="L11" s="918"/>
      <c r="M11" s="918"/>
      <c r="N11" s="918"/>
      <c r="O11" s="918"/>
      <c r="P11" s="919"/>
      <c r="Q11" s="331"/>
    </row>
    <row r="12" spans="1:17" ht="12.75" customHeight="1" x14ac:dyDescent="0.25">
      <c r="A12" s="2"/>
      <c r="B12" s="3" t="s">
        <v>9</v>
      </c>
      <c r="C12" s="891"/>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687"/>
      <c r="Q15" s="332"/>
    </row>
    <row r="16" spans="1:17" s="12" customFormat="1" ht="12.75" customHeight="1" x14ac:dyDescent="0.25">
      <c r="A16" s="894"/>
      <c r="B16" s="897"/>
      <c r="C16" s="924" t="s">
        <v>13</v>
      </c>
      <c r="D16" s="922" t="s">
        <v>309</v>
      </c>
      <c r="E16" s="889" t="s">
        <v>311</v>
      </c>
      <c r="F16" s="902" t="s">
        <v>14</v>
      </c>
      <c r="G16" s="904" t="s">
        <v>310</v>
      </c>
      <c r="H16" s="889" t="s">
        <v>317</v>
      </c>
      <c r="I16" s="920" t="s">
        <v>15</v>
      </c>
      <c r="J16" s="922" t="s">
        <v>312</v>
      </c>
      <c r="K16" s="887" t="s">
        <v>313</v>
      </c>
      <c r="L16" s="926" t="s">
        <v>16</v>
      </c>
      <c r="M16" s="910" t="s">
        <v>314</v>
      </c>
      <c r="N16" s="887" t="s">
        <v>315</v>
      </c>
      <c r="O16" s="889" t="s">
        <v>17</v>
      </c>
      <c r="P16" s="894" t="s">
        <v>316</v>
      </c>
      <c r="Q16" s="332"/>
    </row>
    <row r="17" spans="1:17" s="13" customFormat="1" ht="66" customHeight="1" thickBot="1" x14ac:dyDescent="0.3">
      <c r="A17" s="895"/>
      <c r="B17" s="897"/>
      <c r="C17" s="925"/>
      <c r="D17" s="923"/>
      <c r="E17" s="890"/>
      <c r="F17" s="903"/>
      <c r="G17" s="905"/>
      <c r="H17" s="890"/>
      <c r="I17" s="921"/>
      <c r="J17" s="923"/>
      <c r="K17" s="888"/>
      <c r="L17" s="927"/>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41">
        <v>8</v>
      </c>
      <c r="I18" s="14">
        <v>9</v>
      </c>
      <c r="J18" s="124">
        <v>10</v>
      </c>
      <c r="K18" s="15">
        <v>11</v>
      </c>
      <c r="L18" s="401">
        <v>12</v>
      </c>
      <c r="M18" s="208">
        <v>13</v>
      </c>
      <c r="N18" s="15">
        <v>14</v>
      </c>
      <c r="O18" s="141">
        <v>15</v>
      </c>
      <c r="P18" s="14">
        <v>16</v>
      </c>
      <c r="Q18" s="330"/>
    </row>
    <row r="19" spans="1:17" s="19" customFormat="1" x14ac:dyDescent="0.25">
      <c r="A19" s="16"/>
      <c r="B19" s="17" t="s">
        <v>19</v>
      </c>
      <c r="C19" s="182"/>
      <c r="D19" s="244"/>
      <c r="E19" s="142"/>
      <c r="F19" s="290"/>
      <c r="G19" s="209"/>
      <c r="H19" s="142"/>
      <c r="I19" s="290"/>
      <c r="J19" s="244"/>
      <c r="K19" s="18"/>
      <c r="L19" s="402"/>
      <c r="M19" s="209"/>
      <c r="N19" s="18"/>
      <c r="O19" s="142"/>
      <c r="P19" s="290"/>
      <c r="Q19" s="182"/>
    </row>
    <row r="20" spans="1:17" s="19" customFormat="1" ht="12.75" thickBot="1" x14ac:dyDescent="0.3">
      <c r="A20" s="20"/>
      <c r="B20" s="21" t="s">
        <v>20</v>
      </c>
      <c r="C20" s="183">
        <f>SUM(F20,I20,L20,O20)</f>
        <v>60509</v>
      </c>
      <c r="D20" s="125">
        <f>SUM(D21,D24,D25,D41,D42)</f>
        <v>0</v>
      </c>
      <c r="E20" s="270">
        <f>SUM(E21,E24,E25,E41,E42)</f>
        <v>60509</v>
      </c>
      <c r="F20" s="291">
        <f>SUM(F21,F24,F25,F41,F42)</f>
        <v>60509</v>
      </c>
      <c r="G20" s="210">
        <f>SUM(G21,G24,G42)</f>
        <v>0</v>
      </c>
      <c r="H20" s="270">
        <f t="shared" ref="H20:I20" si="0">SUM(H21,H24,H42)</f>
        <v>0</v>
      </c>
      <c r="I20" s="291">
        <f t="shared" si="0"/>
        <v>0</v>
      </c>
      <c r="J20" s="125">
        <f>SUM(J21,J26,J42)</f>
        <v>0</v>
      </c>
      <c r="K20" s="22">
        <f t="shared" ref="K20:L20" si="1">SUM(K21,K26,K42)</f>
        <v>0</v>
      </c>
      <c r="L20" s="403">
        <f t="shared" si="1"/>
        <v>0</v>
      </c>
      <c r="M20" s="210">
        <f>SUM(M21,M44)</f>
        <v>0</v>
      </c>
      <c r="N20" s="22">
        <f t="shared" ref="N20:O20" si="2">SUM(N21,N44)</f>
        <v>0</v>
      </c>
      <c r="O20" s="270">
        <f t="shared" si="2"/>
        <v>0</v>
      </c>
      <c r="P20" s="404"/>
      <c r="Q20" s="182"/>
    </row>
    <row r="21" spans="1:17" ht="12.75" hidden="1" thickTop="1" x14ac:dyDescent="0.25">
      <c r="A21" s="23"/>
      <c r="B21" s="24" t="s">
        <v>21</v>
      </c>
      <c r="C21" s="184">
        <f t="shared" ref="C21" si="3">SUM(F21,I21,L21,O21)</f>
        <v>0</v>
      </c>
      <c r="D21" s="126">
        <f t="shared" ref="D21:E21" si="4">SUM(D22:D23)</f>
        <v>0</v>
      </c>
      <c r="E21" s="25">
        <f t="shared" si="4"/>
        <v>0</v>
      </c>
      <c r="F21" s="165">
        <f>SUM(F22:F23)</f>
        <v>0</v>
      </c>
      <c r="G21" s="211">
        <f t="shared" ref="G21:O21" si="5">SUM(G22:G23)</f>
        <v>0</v>
      </c>
      <c r="H21" s="25">
        <f t="shared" si="5"/>
        <v>0</v>
      </c>
      <c r="I21" s="271">
        <f t="shared" si="5"/>
        <v>0</v>
      </c>
      <c r="J21" s="126">
        <f t="shared" si="5"/>
        <v>0</v>
      </c>
      <c r="K21" s="25">
        <f t="shared" si="5"/>
        <v>0</v>
      </c>
      <c r="L21" s="165">
        <f t="shared" si="5"/>
        <v>0</v>
      </c>
      <c r="M21" s="211">
        <f>SUM(M22:M23)</f>
        <v>0</v>
      </c>
      <c r="N21" s="25">
        <f t="shared" si="5"/>
        <v>0</v>
      </c>
      <c r="O21" s="271">
        <f t="shared" si="5"/>
        <v>0</v>
      </c>
      <c r="P21" s="406"/>
      <c r="Q21" s="331"/>
    </row>
    <row r="22" spans="1:17" ht="12.75" hidden="1" thickTop="1" x14ac:dyDescent="0.25">
      <c r="A22" s="26"/>
      <c r="B22" s="27" t="s">
        <v>22</v>
      </c>
      <c r="C22" s="185">
        <f>SUM(F22,I22,L22,O22)</f>
        <v>0</v>
      </c>
      <c r="D22" s="245"/>
      <c r="E22" s="28"/>
      <c r="F22" s="407">
        <f>D22+E22</f>
        <v>0</v>
      </c>
      <c r="G22" s="212"/>
      <c r="H22" s="28"/>
      <c r="I22" s="408">
        <f>G22+H22</f>
        <v>0</v>
      </c>
      <c r="J22" s="245"/>
      <c r="K22" s="28"/>
      <c r="L22" s="407">
        <f>J22+K22</f>
        <v>0</v>
      </c>
      <c r="M22" s="212"/>
      <c r="N22" s="28"/>
      <c r="O22" s="408">
        <f t="shared" ref="O22" si="6">M22+N22</f>
        <v>0</v>
      </c>
      <c r="P22" s="293"/>
      <c r="Q22" s="331"/>
    </row>
    <row r="23" spans="1:17" ht="12.75" hidden="1" thickTop="1" x14ac:dyDescent="0.25">
      <c r="A23" s="29"/>
      <c r="B23" s="30" t="s">
        <v>23</v>
      </c>
      <c r="C23" s="186">
        <f t="shared" ref="C23" si="7">SUM(F23,I23,L23,O23)</f>
        <v>0</v>
      </c>
      <c r="D23" s="246"/>
      <c r="E23" s="31"/>
      <c r="F23" s="409">
        <f t="shared" ref="F23:F24" si="8">D23+E23</f>
        <v>0</v>
      </c>
      <c r="G23" s="213"/>
      <c r="H23" s="31"/>
      <c r="I23" s="144">
        <f>G23+H23</f>
        <v>0</v>
      </c>
      <c r="J23" s="246"/>
      <c r="K23" s="31"/>
      <c r="L23" s="409">
        <f>J23+K23</f>
        <v>0</v>
      </c>
      <c r="M23" s="213"/>
      <c r="N23" s="31"/>
      <c r="O23" s="144">
        <f>M23+N23</f>
        <v>0</v>
      </c>
      <c r="P23" s="333"/>
      <c r="Q23" s="331"/>
    </row>
    <row r="24" spans="1:17" s="19" customFormat="1" ht="25.5" thickTop="1" thickBot="1" x14ac:dyDescent="0.3">
      <c r="A24" s="32">
        <v>19300</v>
      </c>
      <c r="B24" s="32" t="s">
        <v>24</v>
      </c>
      <c r="C24" s="187">
        <f>SUM(F24,I24)</f>
        <v>20206</v>
      </c>
      <c r="D24" s="248"/>
      <c r="E24" s="273">
        <v>20206</v>
      </c>
      <c r="F24" s="519">
        <f t="shared" si="8"/>
        <v>20206</v>
      </c>
      <c r="G24" s="214"/>
      <c r="H24" s="273"/>
      <c r="I24" s="519">
        <f t="shared" ref="I24" si="9">G24+H24</f>
        <v>0</v>
      </c>
      <c r="J24" s="289" t="s">
        <v>25</v>
      </c>
      <c r="K24" s="410" t="s">
        <v>25</v>
      </c>
      <c r="L24" s="411" t="s">
        <v>25</v>
      </c>
      <c r="M24" s="282" t="s">
        <v>25</v>
      </c>
      <c r="N24" s="145" t="s">
        <v>25</v>
      </c>
      <c r="O24" s="145" t="s">
        <v>25</v>
      </c>
      <c r="P24" s="412"/>
      <c r="Q24" s="182"/>
    </row>
    <row r="25" spans="1:17" s="19" customFormat="1" ht="24.75" thickTop="1" x14ac:dyDescent="0.25">
      <c r="A25" s="118">
        <v>18620</v>
      </c>
      <c r="B25" s="34" t="s">
        <v>26</v>
      </c>
      <c r="C25" s="188">
        <f>SUM(F25)</f>
        <v>40303</v>
      </c>
      <c r="D25" s="249"/>
      <c r="E25" s="157">
        <v>40303</v>
      </c>
      <c r="F25" s="300">
        <f>D25+E25</f>
        <v>40303</v>
      </c>
      <c r="G25" s="215" t="s">
        <v>25</v>
      </c>
      <c r="H25" s="119" t="s">
        <v>25</v>
      </c>
      <c r="I25" s="296" t="s">
        <v>25</v>
      </c>
      <c r="J25" s="250" t="s">
        <v>25</v>
      </c>
      <c r="K25" s="35" t="s">
        <v>25</v>
      </c>
      <c r="L25" s="167" t="s">
        <v>25</v>
      </c>
      <c r="M25" s="283" t="s">
        <v>25</v>
      </c>
      <c r="N25" s="119" t="s">
        <v>25</v>
      </c>
      <c r="O25" s="119" t="s">
        <v>25</v>
      </c>
      <c r="P25" s="414"/>
      <c r="Q25" s="182"/>
    </row>
    <row r="26" spans="1:17" s="19" customFormat="1" ht="36" hidden="1" x14ac:dyDescent="0.25">
      <c r="A26" s="34">
        <v>21300</v>
      </c>
      <c r="B26" s="34" t="s">
        <v>27</v>
      </c>
      <c r="C26" s="188">
        <f>SUM(L26)</f>
        <v>0</v>
      </c>
      <c r="D26" s="250" t="s">
        <v>25</v>
      </c>
      <c r="E26" s="35" t="s">
        <v>25</v>
      </c>
      <c r="F26" s="167" t="s">
        <v>25</v>
      </c>
      <c r="G26" s="215" t="s">
        <v>25</v>
      </c>
      <c r="H26" s="35" t="s">
        <v>25</v>
      </c>
      <c r="I26" s="119" t="s">
        <v>25</v>
      </c>
      <c r="J26" s="127">
        <f t="shared" ref="J26:K26" si="10">SUM(J27,J31,J33,J36)</f>
        <v>0</v>
      </c>
      <c r="K26" s="36">
        <f t="shared" si="10"/>
        <v>0</v>
      </c>
      <c r="L26" s="174">
        <f>SUM(L27,L31,L33,L36)</f>
        <v>0</v>
      </c>
      <c r="M26" s="283" t="s">
        <v>25</v>
      </c>
      <c r="N26" s="119" t="s">
        <v>25</v>
      </c>
      <c r="O26" s="119" t="s">
        <v>25</v>
      </c>
      <c r="P26" s="414"/>
      <c r="Q26" s="182"/>
    </row>
    <row r="27" spans="1:17" s="19" customFormat="1" ht="24" hidden="1" x14ac:dyDescent="0.25">
      <c r="A27" s="37">
        <v>21350</v>
      </c>
      <c r="B27" s="34" t="s">
        <v>28</v>
      </c>
      <c r="C27" s="188">
        <f t="shared" ref="C27:C40" si="11">SUM(L27)</f>
        <v>0</v>
      </c>
      <c r="D27" s="250" t="s">
        <v>25</v>
      </c>
      <c r="E27" s="35" t="s">
        <v>25</v>
      </c>
      <c r="F27" s="167" t="s">
        <v>25</v>
      </c>
      <c r="G27" s="215" t="s">
        <v>25</v>
      </c>
      <c r="H27" s="35" t="s">
        <v>25</v>
      </c>
      <c r="I27" s="119" t="s">
        <v>25</v>
      </c>
      <c r="J27" s="127">
        <f t="shared" ref="J27:K27" si="12">SUM(J28:J30)</f>
        <v>0</v>
      </c>
      <c r="K27" s="36">
        <f t="shared" si="12"/>
        <v>0</v>
      </c>
      <c r="L27" s="174">
        <f>SUM(L28:L30)</f>
        <v>0</v>
      </c>
      <c r="M27" s="283" t="s">
        <v>25</v>
      </c>
      <c r="N27" s="119" t="s">
        <v>25</v>
      </c>
      <c r="O27" s="119" t="s">
        <v>25</v>
      </c>
      <c r="P27" s="414"/>
      <c r="Q27" s="182"/>
    </row>
    <row r="28" spans="1:17" hidden="1" x14ac:dyDescent="0.25">
      <c r="A28" s="26">
        <v>21351</v>
      </c>
      <c r="B28" s="38" t="s">
        <v>29</v>
      </c>
      <c r="C28" s="189">
        <f t="shared" si="11"/>
        <v>0</v>
      </c>
      <c r="D28" s="251" t="s">
        <v>25</v>
      </c>
      <c r="E28" s="39" t="s">
        <v>25</v>
      </c>
      <c r="F28" s="415" t="s">
        <v>25</v>
      </c>
      <c r="G28" s="216" t="s">
        <v>25</v>
      </c>
      <c r="H28" s="39" t="s">
        <v>25</v>
      </c>
      <c r="I28" s="146" t="s">
        <v>25</v>
      </c>
      <c r="J28" s="416"/>
      <c r="K28" s="417"/>
      <c r="L28" s="175">
        <f t="shared" ref="L28:L30" si="13">J28+K28</f>
        <v>0</v>
      </c>
      <c r="M28" s="284" t="s">
        <v>25</v>
      </c>
      <c r="N28" s="146" t="s">
        <v>25</v>
      </c>
      <c r="O28" s="146" t="s">
        <v>25</v>
      </c>
      <c r="P28" s="418"/>
      <c r="Q28" s="331"/>
    </row>
    <row r="29" spans="1:17" hidden="1" x14ac:dyDescent="0.25">
      <c r="A29" s="29">
        <v>21352</v>
      </c>
      <c r="B29" s="41" t="s">
        <v>30</v>
      </c>
      <c r="C29" s="190">
        <f t="shared" si="11"/>
        <v>0</v>
      </c>
      <c r="D29" s="252" t="s">
        <v>25</v>
      </c>
      <c r="E29" s="42" t="s">
        <v>25</v>
      </c>
      <c r="F29" s="419" t="s">
        <v>25</v>
      </c>
      <c r="G29" s="217" t="s">
        <v>25</v>
      </c>
      <c r="H29" s="42" t="s">
        <v>25</v>
      </c>
      <c r="I29" s="147" t="s">
        <v>25</v>
      </c>
      <c r="J29" s="420"/>
      <c r="K29" s="421"/>
      <c r="L29" s="93">
        <f t="shared" si="13"/>
        <v>0</v>
      </c>
      <c r="M29" s="285" t="s">
        <v>25</v>
      </c>
      <c r="N29" s="147" t="s">
        <v>25</v>
      </c>
      <c r="O29" s="147" t="s">
        <v>25</v>
      </c>
      <c r="P29" s="422"/>
      <c r="Q29" s="331"/>
    </row>
    <row r="30" spans="1:17" ht="24" hidden="1" x14ac:dyDescent="0.25">
      <c r="A30" s="29">
        <v>21359</v>
      </c>
      <c r="B30" s="41" t="s">
        <v>31</v>
      </c>
      <c r="C30" s="190">
        <f t="shared" si="11"/>
        <v>0</v>
      </c>
      <c r="D30" s="252" t="s">
        <v>25</v>
      </c>
      <c r="E30" s="42" t="s">
        <v>25</v>
      </c>
      <c r="F30" s="419" t="s">
        <v>25</v>
      </c>
      <c r="G30" s="217" t="s">
        <v>25</v>
      </c>
      <c r="H30" s="42" t="s">
        <v>25</v>
      </c>
      <c r="I30" s="147" t="s">
        <v>25</v>
      </c>
      <c r="J30" s="420"/>
      <c r="K30" s="421"/>
      <c r="L30" s="93">
        <f t="shared" si="13"/>
        <v>0</v>
      </c>
      <c r="M30" s="285" t="s">
        <v>25</v>
      </c>
      <c r="N30" s="147" t="s">
        <v>25</v>
      </c>
      <c r="O30" s="147" t="s">
        <v>25</v>
      </c>
      <c r="P30" s="422"/>
      <c r="Q30" s="331"/>
    </row>
    <row r="31" spans="1:17" s="19" customFormat="1" ht="36" hidden="1" x14ac:dyDescent="0.25">
      <c r="A31" s="37">
        <v>21370</v>
      </c>
      <c r="B31" s="34" t="s">
        <v>32</v>
      </c>
      <c r="C31" s="188">
        <f t="shared" si="11"/>
        <v>0</v>
      </c>
      <c r="D31" s="250" t="s">
        <v>25</v>
      </c>
      <c r="E31" s="35" t="s">
        <v>25</v>
      </c>
      <c r="F31" s="167" t="s">
        <v>25</v>
      </c>
      <c r="G31" s="215" t="s">
        <v>25</v>
      </c>
      <c r="H31" s="35" t="s">
        <v>25</v>
      </c>
      <c r="I31" s="119" t="s">
        <v>25</v>
      </c>
      <c r="J31" s="127">
        <f t="shared" ref="J31:K31" si="14">SUM(J32)</f>
        <v>0</v>
      </c>
      <c r="K31" s="36">
        <f t="shared" si="14"/>
        <v>0</v>
      </c>
      <c r="L31" s="174">
        <f>SUM(L32)</f>
        <v>0</v>
      </c>
      <c r="M31" s="283" t="s">
        <v>25</v>
      </c>
      <c r="N31" s="119" t="s">
        <v>25</v>
      </c>
      <c r="O31" s="119" t="s">
        <v>25</v>
      </c>
      <c r="P31" s="414"/>
      <c r="Q31" s="182"/>
    </row>
    <row r="32" spans="1:17" ht="36" hidden="1" x14ac:dyDescent="0.25">
      <c r="A32" s="44">
        <v>21379</v>
      </c>
      <c r="B32" s="45" t="s">
        <v>33</v>
      </c>
      <c r="C32" s="191">
        <f t="shared" si="11"/>
        <v>0</v>
      </c>
      <c r="D32" s="253" t="s">
        <v>25</v>
      </c>
      <c r="E32" s="46" t="s">
        <v>25</v>
      </c>
      <c r="F32" s="423" t="s">
        <v>25</v>
      </c>
      <c r="G32" s="218" t="s">
        <v>25</v>
      </c>
      <c r="H32" s="46" t="s">
        <v>25</v>
      </c>
      <c r="I32" s="148" t="s">
        <v>25</v>
      </c>
      <c r="J32" s="424"/>
      <c r="K32" s="425"/>
      <c r="L32" s="426">
        <f>J32+K32</f>
        <v>0</v>
      </c>
      <c r="M32" s="286" t="s">
        <v>25</v>
      </c>
      <c r="N32" s="148" t="s">
        <v>25</v>
      </c>
      <c r="O32" s="148" t="s">
        <v>25</v>
      </c>
      <c r="P32" s="427"/>
      <c r="Q32" s="331"/>
    </row>
    <row r="33" spans="1:17" s="19" customFormat="1" hidden="1" x14ac:dyDescent="0.25">
      <c r="A33" s="37">
        <v>21380</v>
      </c>
      <c r="B33" s="34" t="s">
        <v>34</v>
      </c>
      <c r="C33" s="188">
        <f t="shared" si="11"/>
        <v>0</v>
      </c>
      <c r="D33" s="250" t="s">
        <v>25</v>
      </c>
      <c r="E33" s="35" t="s">
        <v>25</v>
      </c>
      <c r="F33" s="167" t="s">
        <v>25</v>
      </c>
      <c r="G33" s="215" t="s">
        <v>25</v>
      </c>
      <c r="H33" s="35" t="s">
        <v>25</v>
      </c>
      <c r="I33" s="119" t="s">
        <v>25</v>
      </c>
      <c r="J33" s="127">
        <f t="shared" ref="J33:K33" si="15">SUM(J34:J35)</f>
        <v>0</v>
      </c>
      <c r="K33" s="36">
        <f t="shared" si="15"/>
        <v>0</v>
      </c>
      <c r="L33" s="174">
        <f>SUM(L34:L35)</f>
        <v>0</v>
      </c>
      <c r="M33" s="283" t="s">
        <v>25</v>
      </c>
      <c r="N33" s="119" t="s">
        <v>25</v>
      </c>
      <c r="O33" s="119" t="s">
        <v>25</v>
      </c>
      <c r="P33" s="414"/>
      <c r="Q33" s="182"/>
    </row>
    <row r="34" spans="1:17" hidden="1" x14ac:dyDescent="0.25">
      <c r="A34" s="27">
        <v>21381</v>
      </c>
      <c r="B34" s="38" t="s">
        <v>35</v>
      </c>
      <c r="C34" s="189">
        <f t="shared" si="11"/>
        <v>0</v>
      </c>
      <c r="D34" s="251" t="s">
        <v>25</v>
      </c>
      <c r="E34" s="39" t="s">
        <v>25</v>
      </c>
      <c r="F34" s="415" t="s">
        <v>25</v>
      </c>
      <c r="G34" s="216" t="s">
        <v>25</v>
      </c>
      <c r="H34" s="39" t="s">
        <v>25</v>
      </c>
      <c r="I34" s="146" t="s">
        <v>25</v>
      </c>
      <c r="J34" s="416"/>
      <c r="K34" s="417"/>
      <c r="L34" s="175">
        <f t="shared" ref="L34:L35" si="16">J34+K34</f>
        <v>0</v>
      </c>
      <c r="M34" s="284" t="s">
        <v>25</v>
      </c>
      <c r="N34" s="146" t="s">
        <v>25</v>
      </c>
      <c r="O34" s="146" t="s">
        <v>25</v>
      </c>
      <c r="P34" s="418"/>
      <c r="Q34" s="331"/>
    </row>
    <row r="35" spans="1:17" ht="24" hidden="1" x14ac:dyDescent="0.25">
      <c r="A35" s="30">
        <v>21383</v>
      </c>
      <c r="B35" s="41" t="s">
        <v>36</v>
      </c>
      <c r="C35" s="190">
        <f t="shared" si="11"/>
        <v>0</v>
      </c>
      <c r="D35" s="252" t="s">
        <v>25</v>
      </c>
      <c r="E35" s="42" t="s">
        <v>25</v>
      </c>
      <c r="F35" s="419" t="s">
        <v>25</v>
      </c>
      <c r="G35" s="217" t="s">
        <v>25</v>
      </c>
      <c r="H35" s="42" t="s">
        <v>25</v>
      </c>
      <c r="I35" s="147" t="s">
        <v>25</v>
      </c>
      <c r="J35" s="420"/>
      <c r="K35" s="421"/>
      <c r="L35" s="93">
        <f t="shared" si="16"/>
        <v>0</v>
      </c>
      <c r="M35" s="285" t="s">
        <v>25</v>
      </c>
      <c r="N35" s="147" t="s">
        <v>25</v>
      </c>
      <c r="O35" s="147" t="s">
        <v>25</v>
      </c>
      <c r="P35" s="422"/>
      <c r="Q35" s="331"/>
    </row>
    <row r="36" spans="1:17" s="19" customFormat="1" ht="24" hidden="1" x14ac:dyDescent="0.25">
      <c r="A36" s="37">
        <v>21390</v>
      </c>
      <c r="B36" s="34" t="s">
        <v>37</v>
      </c>
      <c r="C36" s="188">
        <f t="shared" si="11"/>
        <v>0</v>
      </c>
      <c r="D36" s="250" t="s">
        <v>25</v>
      </c>
      <c r="E36" s="35" t="s">
        <v>25</v>
      </c>
      <c r="F36" s="167" t="s">
        <v>25</v>
      </c>
      <c r="G36" s="215" t="s">
        <v>25</v>
      </c>
      <c r="H36" s="35" t="s">
        <v>25</v>
      </c>
      <c r="I36" s="119" t="s">
        <v>25</v>
      </c>
      <c r="J36" s="127">
        <f t="shared" ref="J36:K36" si="17">SUM(J37:J40)</f>
        <v>0</v>
      </c>
      <c r="K36" s="36">
        <f t="shared" si="17"/>
        <v>0</v>
      </c>
      <c r="L36" s="174">
        <f>SUM(L37:L40)</f>
        <v>0</v>
      </c>
      <c r="M36" s="283" t="s">
        <v>25</v>
      </c>
      <c r="N36" s="119" t="s">
        <v>25</v>
      </c>
      <c r="O36" s="119" t="s">
        <v>25</v>
      </c>
      <c r="P36" s="414"/>
      <c r="Q36" s="182"/>
    </row>
    <row r="37" spans="1:17" ht="24" hidden="1" x14ac:dyDescent="0.25">
      <c r="A37" s="27">
        <v>21391</v>
      </c>
      <c r="B37" s="38" t="s">
        <v>38</v>
      </c>
      <c r="C37" s="189">
        <f t="shared" si="11"/>
        <v>0</v>
      </c>
      <c r="D37" s="251" t="s">
        <v>25</v>
      </c>
      <c r="E37" s="39" t="s">
        <v>25</v>
      </c>
      <c r="F37" s="415" t="s">
        <v>25</v>
      </c>
      <c r="G37" s="216" t="s">
        <v>25</v>
      </c>
      <c r="H37" s="39" t="s">
        <v>25</v>
      </c>
      <c r="I37" s="146" t="s">
        <v>25</v>
      </c>
      <c r="J37" s="416"/>
      <c r="K37" s="417"/>
      <c r="L37" s="175">
        <f t="shared" ref="L37:L40" si="18">J37+K37</f>
        <v>0</v>
      </c>
      <c r="M37" s="284" t="s">
        <v>25</v>
      </c>
      <c r="N37" s="146" t="s">
        <v>25</v>
      </c>
      <c r="O37" s="146" t="s">
        <v>25</v>
      </c>
      <c r="P37" s="418"/>
      <c r="Q37" s="331"/>
    </row>
    <row r="38" spans="1:17" hidden="1" x14ac:dyDescent="0.25">
      <c r="A38" s="30">
        <v>21393</v>
      </c>
      <c r="B38" s="41" t="s">
        <v>39</v>
      </c>
      <c r="C38" s="190">
        <f t="shared" si="11"/>
        <v>0</v>
      </c>
      <c r="D38" s="252" t="s">
        <v>25</v>
      </c>
      <c r="E38" s="42" t="s">
        <v>25</v>
      </c>
      <c r="F38" s="419" t="s">
        <v>25</v>
      </c>
      <c r="G38" s="217" t="s">
        <v>25</v>
      </c>
      <c r="H38" s="42" t="s">
        <v>25</v>
      </c>
      <c r="I38" s="147" t="s">
        <v>25</v>
      </c>
      <c r="J38" s="420"/>
      <c r="K38" s="421"/>
      <c r="L38" s="93">
        <f t="shared" si="18"/>
        <v>0</v>
      </c>
      <c r="M38" s="285" t="s">
        <v>25</v>
      </c>
      <c r="N38" s="147" t="s">
        <v>25</v>
      </c>
      <c r="O38" s="147" t="s">
        <v>25</v>
      </c>
      <c r="P38" s="422"/>
      <c r="Q38" s="331"/>
    </row>
    <row r="39" spans="1:17" hidden="1" x14ac:dyDescent="0.25">
      <c r="A39" s="30">
        <v>21395</v>
      </c>
      <c r="B39" s="41" t="s">
        <v>40</v>
      </c>
      <c r="C39" s="190">
        <f t="shared" si="11"/>
        <v>0</v>
      </c>
      <c r="D39" s="252" t="s">
        <v>25</v>
      </c>
      <c r="E39" s="42" t="s">
        <v>25</v>
      </c>
      <c r="F39" s="419" t="s">
        <v>25</v>
      </c>
      <c r="G39" s="217" t="s">
        <v>25</v>
      </c>
      <c r="H39" s="42" t="s">
        <v>25</v>
      </c>
      <c r="I39" s="147" t="s">
        <v>25</v>
      </c>
      <c r="J39" s="420"/>
      <c r="K39" s="421"/>
      <c r="L39" s="93">
        <f t="shared" si="18"/>
        <v>0</v>
      </c>
      <c r="M39" s="285" t="s">
        <v>25</v>
      </c>
      <c r="N39" s="147" t="s">
        <v>25</v>
      </c>
      <c r="O39" s="147" t="s">
        <v>25</v>
      </c>
      <c r="P39" s="422"/>
      <c r="Q39" s="331"/>
    </row>
    <row r="40" spans="1:17" ht="24" hidden="1" x14ac:dyDescent="0.25">
      <c r="A40" s="30">
        <v>21399</v>
      </c>
      <c r="B40" s="41" t="s">
        <v>41</v>
      </c>
      <c r="C40" s="190">
        <f t="shared" si="11"/>
        <v>0</v>
      </c>
      <c r="D40" s="252" t="s">
        <v>25</v>
      </c>
      <c r="E40" s="42" t="s">
        <v>25</v>
      </c>
      <c r="F40" s="419" t="s">
        <v>25</v>
      </c>
      <c r="G40" s="217" t="s">
        <v>25</v>
      </c>
      <c r="H40" s="42" t="s">
        <v>25</v>
      </c>
      <c r="I40" s="147" t="s">
        <v>25</v>
      </c>
      <c r="J40" s="420"/>
      <c r="K40" s="421"/>
      <c r="L40" s="93">
        <f t="shared" si="18"/>
        <v>0</v>
      </c>
      <c r="M40" s="285" t="s">
        <v>25</v>
      </c>
      <c r="N40" s="147" t="s">
        <v>25</v>
      </c>
      <c r="O40" s="147" t="s">
        <v>25</v>
      </c>
      <c r="P40" s="422"/>
      <c r="Q40" s="331"/>
    </row>
    <row r="41" spans="1:17" s="19" customFormat="1" ht="36.75" hidden="1" customHeight="1" x14ac:dyDescent="0.25">
      <c r="A41" s="37">
        <v>21420</v>
      </c>
      <c r="B41" s="34" t="s">
        <v>42</v>
      </c>
      <c r="C41" s="192">
        <f>SUM(F41)</f>
        <v>0</v>
      </c>
      <c r="D41" s="254"/>
      <c r="E41" s="428"/>
      <c r="F41" s="413">
        <f>D41+E41</f>
        <v>0</v>
      </c>
      <c r="G41" s="215" t="s">
        <v>25</v>
      </c>
      <c r="H41" s="35" t="s">
        <v>25</v>
      </c>
      <c r="I41" s="119" t="s">
        <v>25</v>
      </c>
      <c r="J41" s="250" t="s">
        <v>25</v>
      </c>
      <c r="K41" s="35" t="s">
        <v>25</v>
      </c>
      <c r="L41" s="167" t="s">
        <v>25</v>
      </c>
      <c r="M41" s="283" t="s">
        <v>25</v>
      </c>
      <c r="N41" s="119" t="s">
        <v>25</v>
      </c>
      <c r="O41" s="119" t="s">
        <v>25</v>
      </c>
      <c r="P41" s="414"/>
      <c r="Q41" s="182"/>
    </row>
    <row r="42" spans="1:17" s="19" customFormat="1" ht="24" hidden="1" x14ac:dyDescent="0.25">
      <c r="A42" s="48">
        <v>21490</v>
      </c>
      <c r="B42" s="49" t="s">
        <v>43</v>
      </c>
      <c r="C42" s="192">
        <f>SUM(F42,I42,L42)</f>
        <v>0</v>
      </c>
      <c r="D42" s="255">
        <f t="shared" ref="D42:E42" si="19">D43</f>
        <v>0</v>
      </c>
      <c r="E42" s="50">
        <f t="shared" si="19"/>
        <v>0</v>
      </c>
      <c r="F42" s="256">
        <f>F43</f>
        <v>0</v>
      </c>
      <c r="G42" s="219">
        <f t="shared" ref="G42:K42" si="20">G43</f>
        <v>0</v>
      </c>
      <c r="H42" s="50">
        <f t="shared" si="20"/>
        <v>0</v>
      </c>
      <c r="I42" s="274">
        <f t="shared" si="20"/>
        <v>0</v>
      </c>
      <c r="J42" s="255">
        <f t="shared" si="20"/>
        <v>0</v>
      </c>
      <c r="K42" s="50">
        <f t="shared" si="20"/>
        <v>0</v>
      </c>
      <c r="L42" s="256">
        <f>L43</f>
        <v>0</v>
      </c>
      <c r="M42" s="283" t="s">
        <v>25</v>
      </c>
      <c r="N42" s="119" t="s">
        <v>25</v>
      </c>
      <c r="O42" s="119" t="s">
        <v>25</v>
      </c>
      <c r="P42" s="414"/>
      <c r="Q42" s="182"/>
    </row>
    <row r="43" spans="1:17" s="19" customFormat="1" ht="24" hidden="1" x14ac:dyDescent="0.25">
      <c r="A43" s="30">
        <v>21499</v>
      </c>
      <c r="B43" s="41" t="s">
        <v>44</v>
      </c>
      <c r="C43" s="193">
        <f>SUM(F43,I43,L43)</f>
        <v>0</v>
      </c>
      <c r="D43" s="257"/>
      <c r="E43" s="47"/>
      <c r="F43" s="175">
        <f>D43+E43</f>
        <v>0</v>
      </c>
      <c r="G43" s="220"/>
      <c r="H43" s="40"/>
      <c r="I43" s="86">
        <f>G43+H43</f>
        <v>0</v>
      </c>
      <c r="J43" s="264"/>
      <c r="K43" s="40"/>
      <c r="L43" s="175">
        <f>J43+K43</f>
        <v>0</v>
      </c>
      <c r="M43" s="286" t="s">
        <v>25</v>
      </c>
      <c r="N43" s="148" t="s">
        <v>25</v>
      </c>
      <c r="O43" s="148" t="s">
        <v>25</v>
      </c>
      <c r="P43" s="427"/>
      <c r="Q43" s="182"/>
    </row>
    <row r="44" spans="1:17" ht="24" hidden="1" x14ac:dyDescent="0.25">
      <c r="A44" s="51">
        <v>23000</v>
      </c>
      <c r="B44" s="52" t="s">
        <v>45</v>
      </c>
      <c r="C44" s="192">
        <f>SUM(O44)</f>
        <v>0</v>
      </c>
      <c r="D44" s="258" t="s">
        <v>25</v>
      </c>
      <c r="E44" s="53" t="s">
        <v>25</v>
      </c>
      <c r="F44" s="259" t="s">
        <v>25</v>
      </c>
      <c r="G44" s="221" t="s">
        <v>25</v>
      </c>
      <c r="H44" s="53" t="s">
        <v>25</v>
      </c>
      <c r="I44" s="275" t="s">
        <v>25</v>
      </c>
      <c r="J44" s="258" t="s">
        <v>25</v>
      </c>
      <c r="K44" s="53" t="s">
        <v>25</v>
      </c>
      <c r="L44" s="259" t="s">
        <v>25</v>
      </c>
      <c r="M44" s="287">
        <f t="shared" ref="M44:N44" si="21">SUM(M45:M46)</f>
        <v>0</v>
      </c>
      <c r="N44" s="149">
        <f t="shared" si="21"/>
        <v>0</v>
      </c>
      <c r="O44" s="149">
        <f>SUM(O45:O46)</f>
        <v>0</v>
      </c>
      <c r="P44" s="335"/>
      <c r="Q44" s="331"/>
    </row>
    <row r="45" spans="1:17" ht="24" hidden="1" x14ac:dyDescent="0.25">
      <c r="A45" s="54">
        <v>23410</v>
      </c>
      <c r="B45" s="55" t="s">
        <v>46</v>
      </c>
      <c r="C45" s="194">
        <f t="shared" ref="C45:C46" si="22">SUM(O45)</f>
        <v>0</v>
      </c>
      <c r="D45" s="260" t="s">
        <v>25</v>
      </c>
      <c r="E45" s="56" t="s">
        <v>25</v>
      </c>
      <c r="F45" s="261" t="s">
        <v>25</v>
      </c>
      <c r="G45" s="222" t="s">
        <v>25</v>
      </c>
      <c r="H45" s="56" t="s">
        <v>25</v>
      </c>
      <c r="I45" s="276" t="s">
        <v>25</v>
      </c>
      <c r="J45" s="260" t="s">
        <v>25</v>
      </c>
      <c r="K45" s="56" t="s">
        <v>25</v>
      </c>
      <c r="L45" s="261" t="s">
        <v>25</v>
      </c>
      <c r="M45" s="429"/>
      <c r="N45" s="430"/>
      <c r="O45" s="151">
        <f t="shared" ref="O45:O46" si="23">M45+N45</f>
        <v>0</v>
      </c>
      <c r="P45" s="301"/>
      <c r="Q45" s="331"/>
    </row>
    <row r="46" spans="1:17" ht="24" hidden="1" x14ac:dyDescent="0.25">
      <c r="A46" s="54">
        <v>23510</v>
      </c>
      <c r="B46" s="55" t="s">
        <v>47</v>
      </c>
      <c r="C46" s="194">
        <f t="shared" si="22"/>
        <v>0</v>
      </c>
      <c r="D46" s="260" t="s">
        <v>25</v>
      </c>
      <c r="E46" s="56" t="s">
        <v>25</v>
      </c>
      <c r="F46" s="261" t="s">
        <v>25</v>
      </c>
      <c r="G46" s="222" t="s">
        <v>25</v>
      </c>
      <c r="H46" s="56" t="s">
        <v>25</v>
      </c>
      <c r="I46" s="276" t="s">
        <v>25</v>
      </c>
      <c r="J46" s="260" t="s">
        <v>25</v>
      </c>
      <c r="K46" s="56" t="s">
        <v>25</v>
      </c>
      <c r="L46" s="261" t="s">
        <v>25</v>
      </c>
      <c r="M46" s="429"/>
      <c r="N46" s="430"/>
      <c r="O46" s="151">
        <f t="shared" si="23"/>
        <v>0</v>
      </c>
      <c r="P46" s="301"/>
      <c r="Q46" s="331"/>
    </row>
    <row r="47" spans="1:17" x14ac:dyDescent="0.25">
      <c r="A47" s="57"/>
      <c r="B47" s="55"/>
      <c r="C47" s="195"/>
      <c r="D47" s="262"/>
      <c r="E47" s="156"/>
      <c r="F47" s="339"/>
      <c r="G47" s="222"/>
      <c r="H47" s="276"/>
      <c r="I47" s="339"/>
      <c r="J47" s="260"/>
      <c r="K47" s="56"/>
      <c r="L47" s="431"/>
      <c r="M47" s="288"/>
      <c r="N47" s="105"/>
      <c r="O47" s="151"/>
      <c r="P47" s="301"/>
      <c r="Q47" s="331"/>
    </row>
    <row r="48" spans="1:17" s="19" customFormat="1" x14ac:dyDescent="0.25">
      <c r="A48" s="58"/>
      <c r="B48" s="59" t="s">
        <v>48</v>
      </c>
      <c r="C48" s="196"/>
      <c r="D48" s="263"/>
      <c r="E48" s="340"/>
      <c r="F48" s="303"/>
      <c r="G48" s="223"/>
      <c r="H48" s="152"/>
      <c r="I48" s="303"/>
      <c r="J48" s="130"/>
      <c r="K48" s="106"/>
      <c r="L48" s="433"/>
      <c r="M48" s="223"/>
      <c r="N48" s="106"/>
      <c r="O48" s="152"/>
      <c r="P48" s="434"/>
      <c r="Q48" s="182"/>
    </row>
    <row r="49" spans="1:17" s="19" customFormat="1" ht="12.75" thickBot="1" x14ac:dyDescent="0.3">
      <c r="A49" s="60"/>
      <c r="B49" s="20" t="s">
        <v>49</v>
      </c>
      <c r="C49" s="197">
        <f t="shared" ref="C49:C112" si="24">SUM(F49,I49,L49,O49)</f>
        <v>60509</v>
      </c>
      <c r="D49" s="131">
        <f t="shared" ref="D49:E49" si="25">SUM(D50,D281)</f>
        <v>0</v>
      </c>
      <c r="E49" s="114">
        <f t="shared" si="25"/>
        <v>60509</v>
      </c>
      <c r="F49" s="304">
        <f>SUM(F50,F281)</f>
        <v>60509</v>
      </c>
      <c r="G49" s="224">
        <f t="shared" ref="G49:O49" si="26">SUM(G50,G281)</f>
        <v>0</v>
      </c>
      <c r="H49" s="114">
        <f t="shared" si="26"/>
        <v>0</v>
      </c>
      <c r="I49" s="304">
        <f t="shared" si="26"/>
        <v>0</v>
      </c>
      <c r="J49" s="131">
        <f t="shared" si="26"/>
        <v>0</v>
      </c>
      <c r="K49" s="61">
        <f t="shared" si="26"/>
        <v>0</v>
      </c>
      <c r="L49" s="168">
        <f t="shared" si="26"/>
        <v>0</v>
      </c>
      <c r="M49" s="224">
        <f t="shared" si="26"/>
        <v>0</v>
      </c>
      <c r="N49" s="61">
        <f t="shared" si="26"/>
        <v>0</v>
      </c>
      <c r="O49" s="114">
        <f t="shared" si="26"/>
        <v>0</v>
      </c>
      <c r="P49" s="435"/>
      <c r="Q49" s="182"/>
    </row>
    <row r="50" spans="1:17" s="19" customFormat="1" ht="36.75" thickTop="1" x14ac:dyDescent="0.25">
      <c r="A50" s="62"/>
      <c r="B50" s="63" t="s">
        <v>50</v>
      </c>
      <c r="C50" s="198">
        <f t="shared" si="24"/>
        <v>60509</v>
      </c>
      <c r="D50" s="132">
        <f t="shared" ref="D50:E50" si="27">SUM(D51,D193)</f>
        <v>0</v>
      </c>
      <c r="E50" s="277">
        <f t="shared" si="27"/>
        <v>60509</v>
      </c>
      <c r="F50" s="305">
        <f>SUM(F51,F193)</f>
        <v>60509</v>
      </c>
      <c r="G50" s="225">
        <f t="shared" ref="G50:O50" si="28">SUM(G51,G193)</f>
        <v>0</v>
      </c>
      <c r="H50" s="277">
        <f t="shared" si="28"/>
        <v>0</v>
      </c>
      <c r="I50" s="305">
        <f t="shared" si="28"/>
        <v>0</v>
      </c>
      <c r="J50" s="132">
        <f t="shared" si="28"/>
        <v>0</v>
      </c>
      <c r="K50" s="64">
        <f t="shared" si="28"/>
        <v>0</v>
      </c>
      <c r="L50" s="436">
        <f t="shared" si="28"/>
        <v>0</v>
      </c>
      <c r="M50" s="225">
        <f t="shared" si="28"/>
        <v>0</v>
      </c>
      <c r="N50" s="64">
        <f t="shared" si="28"/>
        <v>0</v>
      </c>
      <c r="O50" s="277">
        <f t="shared" si="28"/>
        <v>0</v>
      </c>
      <c r="P50" s="437"/>
      <c r="Q50" s="182"/>
    </row>
    <row r="51" spans="1:17" s="19" customFormat="1" ht="24" x14ac:dyDescent="0.25">
      <c r="A51" s="65"/>
      <c r="B51" s="16" t="s">
        <v>51</v>
      </c>
      <c r="C51" s="199">
        <f t="shared" si="24"/>
        <v>21359</v>
      </c>
      <c r="D51" s="133">
        <f t="shared" ref="D51:E51" si="29">SUM(D52,D74,D172,D186)</f>
        <v>0</v>
      </c>
      <c r="E51" s="278">
        <f t="shared" si="29"/>
        <v>21359</v>
      </c>
      <c r="F51" s="306">
        <f>SUM(F52,F74,F172,F186)</f>
        <v>21359</v>
      </c>
      <c r="G51" s="226">
        <f t="shared" ref="G51:O51" si="30">SUM(G52,G74,G172,G186)</f>
        <v>0</v>
      </c>
      <c r="H51" s="278">
        <f t="shared" si="30"/>
        <v>0</v>
      </c>
      <c r="I51" s="306">
        <f t="shared" si="30"/>
        <v>0</v>
      </c>
      <c r="J51" s="133">
        <f t="shared" si="30"/>
        <v>0</v>
      </c>
      <c r="K51" s="66">
        <f t="shared" si="30"/>
        <v>0</v>
      </c>
      <c r="L51" s="169">
        <f t="shared" si="30"/>
        <v>0</v>
      </c>
      <c r="M51" s="226">
        <f t="shared" si="30"/>
        <v>0</v>
      </c>
      <c r="N51" s="66">
        <f t="shared" si="30"/>
        <v>0</v>
      </c>
      <c r="O51" s="278">
        <f t="shared" si="30"/>
        <v>0</v>
      </c>
      <c r="P51" s="438"/>
      <c r="Q51" s="182"/>
    </row>
    <row r="52" spans="1:17" s="19" customFormat="1" x14ac:dyDescent="0.25">
      <c r="A52" s="67">
        <v>1000</v>
      </c>
      <c r="B52" s="67" t="s">
        <v>52</v>
      </c>
      <c r="C52" s="200">
        <f t="shared" si="24"/>
        <v>13412</v>
      </c>
      <c r="D52" s="134">
        <f t="shared" ref="D52:E52" si="31">SUM(D53,D66)</f>
        <v>0</v>
      </c>
      <c r="E52" s="122">
        <f t="shared" si="31"/>
        <v>13412</v>
      </c>
      <c r="F52" s="307">
        <f>SUM(F53,F66)</f>
        <v>13412</v>
      </c>
      <c r="G52" s="227">
        <f t="shared" ref="G52:O52" si="32">SUM(G53,G66)</f>
        <v>0</v>
      </c>
      <c r="H52" s="122">
        <f t="shared" si="32"/>
        <v>0</v>
      </c>
      <c r="I52" s="307">
        <f t="shared" si="32"/>
        <v>0</v>
      </c>
      <c r="J52" s="134">
        <f t="shared" si="32"/>
        <v>0</v>
      </c>
      <c r="K52" s="68">
        <f t="shared" si="32"/>
        <v>0</v>
      </c>
      <c r="L52" s="170">
        <f t="shared" si="32"/>
        <v>0</v>
      </c>
      <c r="M52" s="227">
        <f t="shared" si="32"/>
        <v>0</v>
      </c>
      <c r="N52" s="68">
        <f t="shared" si="32"/>
        <v>0</v>
      </c>
      <c r="O52" s="122">
        <f t="shared" si="32"/>
        <v>0</v>
      </c>
      <c r="P52" s="439"/>
      <c r="Q52" s="182"/>
    </row>
    <row r="53" spans="1:17" x14ac:dyDescent="0.25">
      <c r="A53" s="34">
        <v>1100</v>
      </c>
      <c r="B53" s="69" t="s">
        <v>53</v>
      </c>
      <c r="C53" s="188">
        <f t="shared" si="24"/>
        <v>10473</v>
      </c>
      <c r="D53" s="127">
        <f t="shared" ref="D53:E53" si="33">SUM(D54,D57,D65)</f>
        <v>0</v>
      </c>
      <c r="E53" s="120">
        <f t="shared" si="33"/>
        <v>10473</v>
      </c>
      <c r="F53" s="314">
        <f>SUM(F54,F57,F65)</f>
        <v>10473</v>
      </c>
      <c r="G53" s="228">
        <f t="shared" ref="G53:N53" si="34">SUM(G54,G57,G65)</f>
        <v>0</v>
      </c>
      <c r="H53" s="120">
        <f t="shared" si="34"/>
        <v>0</v>
      </c>
      <c r="I53" s="314">
        <f t="shared" si="34"/>
        <v>0</v>
      </c>
      <c r="J53" s="127">
        <f t="shared" si="34"/>
        <v>0</v>
      </c>
      <c r="K53" s="36">
        <f t="shared" si="34"/>
        <v>0</v>
      </c>
      <c r="L53" s="174">
        <f t="shared" si="34"/>
        <v>0</v>
      </c>
      <c r="M53" s="228">
        <f t="shared" si="34"/>
        <v>0</v>
      </c>
      <c r="N53" s="36">
        <f t="shared" si="34"/>
        <v>0</v>
      </c>
      <c r="O53" s="120">
        <f>SUM(O54,O57,O65)</f>
        <v>0</v>
      </c>
      <c r="P53" s="440"/>
      <c r="Q53" s="331"/>
    </row>
    <row r="54" spans="1:17" hidden="1" x14ac:dyDescent="0.25">
      <c r="A54" s="70">
        <v>1110</v>
      </c>
      <c r="B54" s="55" t="s">
        <v>54</v>
      </c>
      <c r="C54" s="195">
        <f>SUM(F54,I54,L54,O54)</f>
        <v>0</v>
      </c>
      <c r="D54" s="82">
        <f>SUM(D55:D56)</f>
        <v>0</v>
      </c>
      <c r="E54" s="71">
        <f>SUM(E55:E56)</f>
        <v>0</v>
      </c>
      <c r="F54" s="172">
        <f>SUM(F55:F56)</f>
        <v>0</v>
      </c>
      <c r="G54" s="229">
        <f t="shared" ref="G54:H54" si="35">SUM(G55:G56)</f>
        <v>0</v>
      </c>
      <c r="H54" s="71">
        <f t="shared" si="35"/>
        <v>0</v>
      </c>
      <c r="I54" s="153">
        <f>SUM(I55:I56)</f>
        <v>0</v>
      </c>
      <c r="J54" s="82">
        <f t="shared" ref="J54:K54" si="36">SUM(J55:J56)</f>
        <v>0</v>
      </c>
      <c r="K54" s="71">
        <f t="shared" si="36"/>
        <v>0</v>
      </c>
      <c r="L54" s="172">
        <f>SUM(L55:L56)</f>
        <v>0</v>
      </c>
      <c r="M54" s="229">
        <f t="shared" ref="M54:N54" si="37">SUM(M55:M56)</f>
        <v>0</v>
      </c>
      <c r="N54" s="71">
        <f t="shared" si="37"/>
        <v>0</v>
      </c>
      <c r="O54" s="153">
        <f>SUM(O55:O56)</f>
        <v>0</v>
      </c>
      <c r="P54" s="313"/>
      <c r="Q54" s="331"/>
    </row>
    <row r="55" spans="1:17" hidden="1" x14ac:dyDescent="0.25">
      <c r="A55" s="27">
        <v>1111</v>
      </c>
      <c r="B55" s="38" t="s">
        <v>55</v>
      </c>
      <c r="C55" s="189">
        <f t="shared" si="24"/>
        <v>0</v>
      </c>
      <c r="D55" s="264"/>
      <c r="E55" s="40"/>
      <c r="F55" s="175">
        <f>D55+E55</f>
        <v>0</v>
      </c>
      <c r="G55" s="220"/>
      <c r="H55" s="40"/>
      <c r="I55" s="86">
        <f>G55+H55</f>
        <v>0</v>
      </c>
      <c r="J55" s="264"/>
      <c r="K55" s="40"/>
      <c r="L55" s="175">
        <f>J55+K55</f>
        <v>0</v>
      </c>
      <c r="M55" s="220"/>
      <c r="N55" s="40"/>
      <c r="O55" s="86">
        <f>M55+N55</f>
        <v>0</v>
      </c>
      <c r="P55" s="310"/>
      <c r="Q55" s="331"/>
    </row>
    <row r="56" spans="1:17" ht="24" hidden="1" customHeight="1" x14ac:dyDescent="0.25">
      <c r="A56" s="30">
        <v>1119</v>
      </c>
      <c r="B56" s="41" t="s">
        <v>56</v>
      </c>
      <c r="C56" s="190">
        <f t="shared" si="24"/>
        <v>0</v>
      </c>
      <c r="D56" s="265"/>
      <c r="E56" s="43"/>
      <c r="F56" s="93">
        <f>D56+E56</f>
        <v>0</v>
      </c>
      <c r="G56" s="230"/>
      <c r="H56" s="43"/>
      <c r="I56" s="87">
        <f>G56+H56</f>
        <v>0</v>
      </c>
      <c r="J56" s="265"/>
      <c r="K56" s="43"/>
      <c r="L56" s="93">
        <f>J56+K56</f>
        <v>0</v>
      </c>
      <c r="M56" s="230"/>
      <c r="N56" s="43"/>
      <c r="O56" s="87">
        <f>M56+N56</f>
        <v>0</v>
      </c>
      <c r="P56" s="311"/>
      <c r="Q56" s="331"/>
    </row>
    <row r="57" spans="1:17" ht="23.25" customHeight="1" x14ac:dyDescent="0.25">
      <c r="A57" s="72">
        <v>1140</v>
      </c>
      <c r="B57" s="41" t="s">
        <v>57</v>
      </c>
      <c r="C57" s="190">
        <f t="shared" si="24"/>
        <v>933</v>
      </c>
      <c r="D57" s="129">
        <f t="shared" ref="D57:E57" si="38">SUM(D58:D64)</f>
        <v>0</v>
      </c>
      <c r="E57" s="87">
        <f t="shared" si="38"/>
        <v>933</v>
      </c>
      <c r="F57" s="312">
        <f>SUM(F58:F64)</f>
        <v>933</v>
      </c>
      <c r="G57" s="231">
        <f t="shared" ref="G57:N57" si="39">SUM(G58:G64)</f>
        <v>0</v>
      </c>
      <c r="H57" s="87">
        <f t="shared" si="39"/>
        <v>0</v>
      </c>
      <c r="I57" s="312">
        <f t="shared" si="39"/>
        <v>0</v>
      </c>
      <c r="J57" s="129">
        <f t="shared" si="39"/>
        <v>0</v>
      </c>
      <c r="K57" s="73">
        <f t="shared" si="39"/>
        <v>0</v>
      </c>
      <c r="L57" s="93">
        <f t="shared" si="39"/>
        <v>0</v>
      </c>
      <c r="M57" s="231">
        <f t="shared" si="39"/>
        <v>0</v>
      </c>
      <c r="N57" s="73">
        <f t="shared" si="39"/>
        <v>0</v>
      </c>
      <c r="O57" s="87">
        <f>SUM(O58:O64)</f>
        <v>0</v>
      </c>
      <c r="P57" s="311"/>
      <c r="Q57" s="331"/>
    </row>
    <row r="58" spans="1:17" hidden="1" x14ac:dyDescent="0.25">
      <c r="A58" s="30">
        <v>1141</v>
      </c>
      <c r="B58" s="41" t="s">
        <v>58</v>
      </c>
      <c r="C58" s="190">
        <f t="shared" si="24"/>
        <v>0</v>
      </c>
      <c r="D58" s="265"/>
      <c r="E58" s="43"/>
      <c r="F58" s="93">
        <f t="shared" ref="F58:F65" si="40">D58+E58</f>
        <v>0</v>
      </c>
      <c r="G58" s="230"/>
      <c r="H58" s="43"/>
      <c r="I58" s="87">
        <f t="shared" ref="I58:I65" si="41">G58+H58</f>
        <v>0</v>
      </c>
      <c r="J58" s="265"/>
      <c r="K58" s="43"/>
      <c r="L58" s="93">
        <f t="shared" ref="L58:L65" si="42">J58+K58</f>
        <v>0</v>
      </c>
      <c r="M58" s="230"/>
      <c r="N58" s="43"/>
      <c r="O58" s="87">
        <f t="shared" ref="O58:O65" si="43">M58+N58</f>
        <v>0</v>
      </c>
      <c r="P58" s="311"/>
      <c r="Q58" s="331"/>
    </row>
    <row r="59" spans="1:17" ht="24.75" hidden="1" customHeight="1" x14ac:dyDescent="0.25">
      <c r="A59" s="30">
        <v>1142</v>
      </c>
      <c r="B59" s="41" t="s">
        <v>59</v>
      </c>
      <c r="C59" s="190">
        <f t="shared" si="24"/>
        <v>0</v>
      </c>
      <c r="D59" s="265"/>
      <c r="E59" s="43"/>
      <c r="F59" s="93">
        <f t="shared" si="40"/>
        <v>0</v>
      </c>
      <c r="G59" s="230"/>
      <c r="H59" s="43"/>
      <c r="I59" s="87">
        <f t="shared" si="41"/>
        <v>0</v>
      </c>
      <c r="J59" s="265"/>
      <c r="K59" s="43"/>
      <c r="L59" s="93">
        <f t="shared" si="42"/>
        <v>0</v>
      </c>
      <c r="M59" s="230"/>
      <c r="N59" s="43"/>
      <c r="O59" s="87">
        <f t="shared" si="43"/>
        <v>0</v>
      </c>
      <c r="P59" s="311"/>
      <c r="Q59" s="331"/>
    </row>
    <row r="60" spans="1:17" ht="24" hidden="1" x14ac:dyDescent="0.25">
      <c r="A60" s="30">
        <v>1145</v>
      </c>
      <c r="B60" s="41" t="s">
        <v>60</v>
      </c>
      <c r="C60" s="190">
        <f t="shared" si="24"/>
        <v>0</v>
      </c>
      <c r="D60" s="265"/>
      <c r="E60" s="43"/>
      <c r="F60" s="93">
        <f t="shared" si="40"/>
        <v>0</v>
      </c>
      <c r="G60" s="230"/>
      <c r="H60" s="43"/>
      <c r="I60" s="87">
        <f t="shared" si="41"/>
        <v>0</v>
      </c>
      <c r="J60" s="265"/>
      <c r="K60" s="43"/>
      <c r="L60" s="93">
        <f t="shared" si="42"/>
        <v>0</v>
      </c>
      <c r="M60" s="230"/>
      <c r="N60" s="43"/>
      <c r="O60" s="87">
        <f t="shared" si="43"/>
        <v>0</v>
      </c>
      <c r="P60" s="311"/>
      <c r="Q60" s="331"/>
    </row>
    <row r="61" spans="1:17" ht="27.75" hidden="1" customHeight="1" x14ac:dyDescent="0.25">
      <c r="A61" s="30">
        <v>1146</v>
      </c>
      <c r="B61" s="41" t="s">
        <v>61</v>
      </c>
      <c r="C61" s="190">
        <f t="shared" si="24"/>
        <v>0</v>
      </c>
      <c r="D61" s="265"/>
      <c r="E61" s="43"/>
      <c r="F61" s="93">
        <f t="shared" si="40"/>
        <v>0</v>
      </c>
      <c r="G61" s="230"/>
      <c r="H61" s="43"/>
      <c r="I61" s="87">
        <f t="shared" si="41"/>
        <v>0</v>
      </c>
      <c r="J61" s="265"/>
      <c r="K61" s="43"/>
      <c r="L61" s="93">
        <f t="shared" si="42"/>
        <v>0</v>
      </c>
      <c r="M61" s="230"/>
      <c r="N61" s="43"/>
      <c r="O61" s="87">
        <f t="shared" si="43"/>
        <v>0</v>
      </c>
      <c r="P61" s="311"/>
      <c r="Q61" s="331"/>
    </row>
    <row r="62" spans="1:17" x14ac:dyDescent="0.25">
      <c r="A62" s="30">
        <v>1147</v>
      </c>
      <c r="B62" s="41" t="s">
        <v>62</v>
      </c>
      <c r="C62" s="190">
        <f t="shared" si="24"/>
        <v>933</v>
      </c>
      <c r="D62" s="265"/>
      <c r="E62" s="155">
        <v>933</v>
      </c>
      <c r="F62" s="312">
        <f t="shared" si="40"/>
        <v>933</v>
      </c>
      <c r="G62" s="230"/>
      <c r="H62" s="155"/>
      <c r="I62" s="312">
        <f t="shared" si="41"/>
        <v>0</v>
      </c>
      <c r="J62" s="265"/>
      <c r="K62" s="43"/>
      <c r="L62" s="93">
        <f t="shared" si="42"/>
        <v>0</v>
      </c>
      <c r="M62" s="230"/>
      <c r="N62" s="43"/>
      <c r="O62" s="87">
        <f t="shared" si="43"/>
        <v>0</v>
      </c>
      <c r="P62" s="311"/>
      <c r="Q62" s="331"/>
    </row>
    <row r="63" spans="1:17" hidden="1" x14ac:dyDescent="0.25">
      <c r="A63" s="30">
        <v>1148</v>
      </c>
      <c r="B63" s="41" t="s">
        <v>63</v>
      </c>
      <c r="C63" s="190">
        <f t="shared" si="24"/>
        <v>0</v>
      </c>
      <c r="D63" s="265"/>
      <c r="E63" s="43"/>
      <c r="F63" s="93">
        <f t="shared" si="40"/>
        <v>0</v>
      </c>
      <c r="G63" s="230"/>
      <c r="H63" s="43"/>
      <c r="I63" s="87">
        <f t="shared" si="41"/>
        <v>0</v>
      </c>
      <c r="J63" s="265"/>
      <c r="K63" s="43"/>
      <c r="L63" s="93">
        <f t="shared" si="42"/>
        <v>0</v>
      </c>
      <c r="M63" s="230"/>
      <c r="N63" s="43"/>
      <c r="O63" s="87">
        <f t="shared" si="43"/>
        <v>0</v>
      </c>
      <c r="P63" s="311"/>
      <c r="Q63" s="331"/>
    </row>
    <row r="64" spans="1:17" ht="36" hidden="1" x14ac:dyDescent="0.25">
      <c r="A64" s="30">
        <v>1149</v>
      </c>
      <c r="B64" s="41" t="s">
        <v>64</v>
      </c>
      <c r="C64" s="190">
        <f t="shared" si="24"/>
        <v>0</v>
      </c>
      <c r="D64" s="265"/>
      <c r="E64" s="43"/>
      <c r="F64" s="93">
        <f t="shared" si="40"/>
        <v>0</v>
      </c>
      <c r="G64" s="230"/>
      <c r="H64" s="43"/>
      <c r="I64" s="87">
        <f t="shared" si="41"/>
        <v>0</v>
      </c>
      <c r="J64" s="265"/>
      <c r="K64" s="43"/>
      <c r="L64" s="93">
        <f t="shared" si="42"/>
        <v>0</v>
      </c>
      <c r="M64" s="230"/>
      <c r="N64" s="43"/>
      <c r="O64" s="87">
        <f t="shared" si="43"/>
        <v>0</v>
      </c>
      <c r="P64" s="311"/>
      <c r="Q64" s="331"/>
    </row>
    <row r="65" spans="1:17" ht="36" x14ac:dyDescent="0.25">
      <c r="A65" s="70">
        <v>1150</v>
      </c>
      <c r="B65" s="55" t="s">
        <v>65</v>
      </c>
      <c r="C65" s="195">
        <f t="shared" si="24"/>
        <v>9540</v>
      </c>
      <c r="D65" s="262"/>
      <c r="E65" s="156">
        <v>9540</v>
      </c>
      <c r="F65" s="309">
        <f t="shared" si="40"/>
        <v>9540</v>
      </c>
      <c r="G65" s="232"/>
      <c r="H65" s="156"/>
      <c r="I65" s="309">
        <f t="shared" si="41"/>
        <v>0</v>
      </c>
      <c r="J65" s="262"/>
      <c r="K65" s="74"/>
      <c r="L65" s="172">
        <f t="shared" si="42"/>
        <v>0</v>
      </c>
      <c r="M65" s="232"/>
      <c r="N65" s="74"/>
      <c r="O65" s="153">
        <f t="shared" si="43"/>
        <v>0</v>
      </c>
      <c r="P65" s="313"/>
      <c r="Q65" s="331"/>
    </row>
    <row r="66" spans="1:17" ht="36" x14ac:dyDescent="0.25">
      <c r="A66" s="34">
        <v>1200</v>
      </c>
      <c r="B66" s="69" t="s">
        <v>66</v>
      </c>
      <c r="C66" s="188">
        <f t="shared" si="24"/>
        <v>2939</v>
      </c>
      <c r="D66" s="127">
        <f t="shared" ref="D66:E66" si="44">SUM(D67:D68)</f>
        <v>0</v>
      </c>
      <c r="E66" s="120">
        <f t="shared" si="44"/>
        <v>2939</v>
      </c>
      <c r="F66" s="314">
        <f>SUM(F67:F68)</f>
        <v>2939</v>
      </c>
      <c r="G66" s="228">
        <f t="shared" ref="G66:N66" si="45">SUM(G67:G68)</f>
        <v>0</v>
      </c>
      <c r="H66" s="120">
        <f t="shared" si="45"/>
        <v>0</v>
      </c>
      <c r="I66" s="314">
        <f t="shared" si="45"/>
        <v>0</v>
      </c>
      <c r="J66" s="127">
        <f t="shared" si="45"/>
        <v>0</v>
      </c>
      <c r="K66" s="36">
        <f t="shared" si="45"/>
        <v>0</v>
      </c>
      <c r="L66" s="174">
        <f t="shared" si="45"/>
        <v>0</v>
      </c>
      <c r="M66" s="228">
        <f t="shared" si="45"/>
        <v>0</v>
      </c>
      <c r="N66" s="36">
        <f t="shared" si="45"/>
        <v>0</v>
      </c>
      <c r="O66" s="120">
        <f>SUM(O67:O68)</f>
        <v>0</v>
      </c>
      <c r="P66" s="317"/>
      <c r="Q66" s="331"/>
    </row>
    <row r="67" spans="1:17" ht="24" x14ac:dyDescent="0.25">
      <c r="A67" s="686">
        <v>1210</v>
      </c>
      <c r="B67" s="38" t="s">
        <v>67</v>
      </c>
      <c r="C67" s="189">
        <f t="shared" si="24"/>
        <v>2471</v>
      </c>
      <c r="D67" s="264"/>
      <c r="E67" s="154">
        <v>2471</v>
      </c>
      <c r="F67" s="315">
        <f>D67+E67</f>
        <v>2471</v>
      </c>
      <c r="G67" s="220"/>
      <c r="H67" s="154"/>
      <c r="I67" s="315">
        <f>G67+H67</f>
        <v>0</v>
      </c>
      <c r="J67" s="264"/>
      <c r="K67" s="40"/>
      <c r="L67" s="175">
        <f>J67+K67</f>
        <v>0</v>
      </c>
      <c r="M67" s="220"/>
      <c r="N67" s="40"/>
      <c r="O67" s="86">
        <f>M67+N67</f>
        <v>0</v>
      </c>
      <c r="P67" s="310"/>
      <c r="Q67" s="331"/>
    </row>
    <row r="68" spans="1:17" ht="24" x14ac:dyDescent="0.25">
      <c r="A68" s="72">
        <v>1220</v>
      </c>
      <c r="B68" s="41" t="s">
        <v>68</v>
      </c>
      <c r="C68" s="190">
        <f t="shared" si="24"/>
        <v>468</v>
      </c>
      <c r="D68" s="129">
        <f t="shared" ref="D68:E68" si="46">SUM(D69:D73)</f>
        <v>0</v>
      </c>
      <c r="E68" s="87">
        <f t="shared" si="46"/>
        <v>468</v>
      </c>
      <c r="F68" s="312">
        <f>SUM(F69:F73)</f>
        <v>468</v>
      </c>
      <c r="G68" s="231">
        <f t="shared" ref="G68:O68" si="47">SUM(G69:G73)</f>
        <v>0</v>
      </c>
      <c r="H68" s="87">
        <f t="shared" si="47"/>
        <v>0</v>
      </c>
      <c r="I68" s="312">
        <f t="shared" si="47"/>
        <v>0</v>
      </c>
      <c r="J68" s="129">
        <f t="shared" si="47"/>
        <v>0</v>
      </c>
      <c r="K68" s="73">
        <f t="shared" si="47"/>
        <v>0</v>
      </c>
      <c r="L68" s="93">
        <f t="shared" si="47"/>
        <v>0</v>
      </c>
      <c r="M68" s="231">
        <f t="shared" si="47"/>
        <v>0</v>
      </c>
      <c r="N68" s="73">
        <f t="shared" si="47"/>
        <v>0</v>
      </c>
      <c r="O68" s="87">
        <f t="shared" si="47"/>
        <v>0</v>
      </c>
      <c r="P68" s="311"/>
      <c r="Q68" s="331"/>
    </row>
    <row r="69" spans="1:17" ht="60" hidden="1" x14ac:dyDescent="0.25">
      <c r="A69" s="30">
        <v>1221</v>
      </c>
      <c r="B69" s="41" t="s">
        <v>69</v>
      </c>
      <c r="C69" s="190">
        <f t="shared" si="24"/>
        <v>0</v>
      </c>
      <c r="D69" s="265"/>
      <c r="E69" s="43"/>
      <c r="F69" s="93">
        <f t="shared" ref="F69:F73" si="48">D69+E69</f>
        <v>0</v>
      </c>
      <c r="G69" s="230"/>
      <c r="H69" s="43"/>
      <c r="I69" s="87">
        <f t="shared" ref="I69:I73" si="49">G69+H69</f>
        <v>0</v>
      </c>
      <c r="J69" s="265"/>
      <c r="K69" s="43"/>
      <c r="L69" s="93">
        <f t="shared" ref="L69:L73" si="50">J69+K69</f>
        <v>0</v>
      </c>
      <c r="M69" s="230"/>
      <c r="N69" s="43"/>
      <c r="O69" s="87">
        <f t="shared" ref="O69:O73" si="51">M69+N69</f>
        <v>0</v>
      </c>
      <c r="P69" s="311"/>
      <c r="Q69" s="331"/>
    </row>
    <row r="70" spans="1:17" hidden="1" x14ac:dyDescent="0.25">
      <c r="A70" s="30">
        <v>1223</v>
      </c>
      <c r="B70" s="41" t="s">
        <v>70</v>
      </c>
      <c r="C70" s="190">
        <f t="shared" si="24"/>
        <v>0</v>
      </c>
      <c r="D70" s="265"/>
      <c r="E70" s="43"/>
      <c r="F70" s="93">
        <f t="shared" si="48"/>
        <v>0</v>
      </c>
      <c r="G70" s="230"/>
      <c r="H70" s="43"/>
      <c r="I70" s="87">
        <f t="shared" si="49"/>
        <v>0</v>
      </c>
      <c r="J70" s="265"/>
      <c r="K70" s="43"/>
      <c r="L70" s="93">
        <f t="shared" si="50"/>
        <v>0</v>
      </c>
      <c r="M70" s="230"/>
      <c r="N70" s="43"/>
      <c r="O70" s="87">
        <f t="shared" si="51"/>
        <v>0</v>
      </c>
      <c r="P70" s="311"/>
      <c r="Q70" s="331"/>
    </row>
    <row r="71" spans="1:17" hidden="1" x14ac:dyDescent="0.25">
      <c r="A71" s="30">
        <v>1225</v>
      </c>
      <c r="B71" s="41" t="s">
        <v>71</v>
      </c>
      <c r="C71" s="190">
        <f t="shared" si="24"/>
        <v>0</v>
      </c>
      <c r="D71" s="265"/>
      <c r="E71" s="43"/>
      <c r="F71" s="93">
        <f t="shared" si="48"/>
        <v>0</v>
      </c>
      <c r="G71" s="230"/>
      <c r="H71" s="43"/>
      <c r="I71" s="87">
        <f t="shared" si="49"/>
        <v>0</v>
      </c>
      <c r="J71" s="265"/>
      <c r="K71" s="43"/>
      <c r="L71" s="93">
        <f t="shared" si="50"/>
        <v>0</v>
      </c>
      <c r="M71" s="230"/>
      <c r="N71" s="43"/>
      <c r="O71" s="87">
        <f t="shared" si="51"/>
        <v>0</v>
      </c>
      <c r="P71" s="311"/>
      <c r="Q71" s="331"/>
    </row>
    <row r="72" spans="1:17" ht="36" hidden="1" x14ac:dyDescent="0.25">
      <c r="A72" s="30">
        <v>1227</v>
      </c>
      <c r="B72" s="41" t="s">
        <v>72</v>
      </c>
      <c r="C72" s="190">
        <f t="shared" si="24"/>
        <v>0</v>
      </c>
      <c r="D72" s="265"/>
      <c r="E72" s="43"/>
      <c r="F72" s="93">
        <f t="shared" si="48"/>
        <v>0</v>
      </c>
      <c r="G72" s="230"/>
      <c r="H72" s="43"/>
      <c r="I72" s="87">
        <f t="shared" si="49"/>
        <v>0</v>
      </c>
      <c r="J72" s="265"/>
      <c r="K72" s="43"/>
      <c r="L72" s="93">
        <f t="shared" si="50"/>
        <v>0</v>
      </c>
      <c r="M72" s="230"/>
      <c r="N72" s="43"/>
      <c r="O72" s="87">
        <f t="shared" si="51"/>
        <v>0</v>
      </c>
      <c r="P72" s="311"/>
      <c r="Q72" s="331"/>
    </row>
    <row r="73" spans="1:17" ht="60" x14ac:dyDescent="0.25">
      <c r="A73" s="30">
        <v>1228</v>
      </c>
      <c r="B73" s="41" t="s">
        <v>73</v>
      </c>
      <c r="C73" s="190">
        <f t="shared" si="24"/>
        <v>468</v>
      </c>
      <c r="D73" s="265"/>
      <c r="E73" s="155">
        <v>468</v>
      </c>
      <c r="F73" s="312">
        <f t="shared" si="48"/>
        <v>468</v>
      </c>
      <c r="G73" s="230"/>
      <c r="H73" s="155"/>
      <c r="I73" s="312">
        <f t="shared" si="49"/>
        <v>0</v>
      </c>
      <c r="J73" s="265"/>
      <c r="K73" s="43"/>
      <c r="L73" s="93">
        <f t="shared" si="50"/>
        <v>0</v>
      </c>
      <c r="M73" s="230"/>
      <c r="N73" s="43"/>
      <c r="O73" s="87">
        <f t="shared" si="51"/>
        <v>0</v>
      </c>
      <c r="P73" s="311"/>
      <c r="Q73" s="331"/>
    </row>
    <row r="74" spans="1:17" x14ac:dyDescent="0.25">
      <c r="A74" s="67">
        <v>2000</v>
      </c>
      <c r="B74" s="67" t="s">
        <v>74</v>
      </c>
      <c r="C74" s="200">
        <f t="shared" si="24"/>
        <v>7947</v>
      </c>
      <c r="D74" s="134">
        <f t="shared" ref="D74:E74" si="52">SUM(D75,D82,D129,D163,D164,D171)</f>
        <v>0</v>
      </c>
      <c r="E74" s="122">
        <f t="shared" si="52"/>
        <v>7947</v>
      </c>
      <c r="F74" s="307">
        <f>SUM(F75,F82,F129,F163,F164,F171)</f>
        <v>7947</v>
      </c>
      <c r="G74" s="227">
        <f t="shared" ref="G74:O74" si="53">SUM(G75,G82,G129,G163,G164,G171)</f>
        <v>0</v>
      </c>
      <c r="H74" s="122">
        <f t="shared" si="53"/>
        <v>0</v>
      </c>
      <c r="I74" s="307">
        <f t="shared" si="53"/>
        <v>0</v>
      </c>
      <c r="J74" s="134">
        <f t="shared" si="53"/>
        <v>0</v>
      </c>
      <c r="K74" s="68">
        <f t="shared" si="53"/>
        <v>0</v>
      </c>
      <c r="L74" s="170">
        <f t="shared" si="53"/>
        <v>0</v>
      </c>
      <c r="M74" s="227">
        <f t="shared" si="53"/>
        <v>0</v>
      </c>
      <c r="N74" s="68">
        <f t="shared" si="53"/>
        <v>0</v>
      </c>
      <c r="O74" s="122">
        <f t="shared" si="53"/>
        <v>0</v>
      </c>
      <c r="P74" s="439"/>
      <c r="Q74" s="331"/>
    </row>
    <row r="75" spans="1:17" ht="24" x14ac:dyDescent="0.25">
      <c r="A75" s="34">
        <v>2100</v>
      </c>
      <c r="B75" s="69" t="s">
        <v>75</v>
      </c>
      <c r="C75" s="188">
        <f t="shared" si="24"/>
        <v>1701</v>
      </c>
      <c r="D75" s="127">
        <f t="shared" ref="D75:E75" si="54">SUM(D76,D79)</f>
        <v>0</v>
      </c>
      <c r="E75" s="120">
        <f t="shared" si="54"/>
        <v>1701</v>
      </c>
      <c r="F75" s="314">
        <f>SUM(F76,F79)</f>
        <v>1701</v>
      </c>
      <c r="G75" s="228">
        <f t="shared" ref="G75:O75" si="55">SUM(G76,G79)</f>
        <v>0</v>
      </c>
      <c r="H75" s="120">
        <f t="shared" si="55"/>
        <v>0</v>
      </c>
      <c r="I75" s="314">
        <f t="shared" si="55"/>
        <v>0</v>
      </c>
      <c r="J75" s="127">
        <f t="shared" si="55"/>
        <v>0</v>
      </c>
      <c r="K75" s="36">
        <f t="shared" si="55"/>
        <v>0</v>
      </c>
      <c r="L75" s="174">
        <f t="shared" si="55"/>
        <v>0</v>
      </c>
      <c r="M75" s="228">
        <f t="shared" si="55"/>
        <v>0</v>
      </c>
      <c r="N75" s="36">
        <f t="shared" si="55"/>
        <v>0</v>
      </c>
      <c r="O75" s="120">
        <f t="shared" si="55"/>
        <v>0</v>
      </c>
      <c r="P75" s="317"/>
      <c r="Q75" s="331"/>
    </row>
    <row r="76" spans="1:17" ht="24" x14ac:dyDescent="0.25">
      <c r="A76" s="686">
        <v>2110</v>
      </c>
      <c r="B76" s="38" t="s">
        <v>76</v>
      </c>
      <c r="C76" s="189">
        <f t="shared" si="24"/>
        <v>1701</v>
      </c>
      <c r="D76" s="128">
        <f t="shared" ref="D76:E76" si="56">SUM(D77:D78)</f>
        <v>0</v>
      </c>
      <c r="E76" s="86">
        <f t="shared" si="56"/>
        <v>1701</v>
      </c>
      <c r="F76" s="315">
        <f>SUM(F77:F78)</f>
        <v>1701</v>
      </c>
      <c r="G76" s="233">
        <f t="shared" ref="G76:O76" si="57">SUM(G77:G78)</f>
        <v>0</v>
      </c>
      <c r="H76" s="86">
        <f t="shared" si="57"/>
        <v>0</v>
      </c>
      <c r="I76" s="315">
        <f t="shared" si="57"/>
        <v>0</v>
      </c>
      <c r="J76" s="128">
        <f t="shared" si="57"/>
        <v>0</v>
      </c>
      <c r="K76" s="75">
        <f t="shared" si="57"/>
        <v>0</v>
      </c>
      <c r="L76" s="175">
        <f t="shared" si="57"/>
        <v>0</v>
      </c>
      <c r="M76" s="233">
        <f t="shared" si="57"/>
        <v>0</v>
      </c>
      <c r="N76" s="75">
        <f t="shared" si="57"/>
        <v>0</v>
      </c>
      <c r="O76" s="86">
        <f t="shared" si="57"/>
        <v>0</v>
      </c>
      <c r="P76" s="310"/>
      <c r="Q76" s="331"/>
    </row>
    <row r="77" spans="1:17" hidden="1" x14ac:dyDescent="0.25">
      <c r="A77" s="30">
        <v>2111</v>
      </c>
      <c r="B77" s="41" t="s">
        <v>77</v>
      </c>
      <c r="C77" s="190">
        <f t="shared" si="24"/>
        <v>0</v>
      </c>
      <c r="D77" s="265"/>
      <c r="E77" s="43"/>
      <c r="F77" s="93">
        <f t="shared" ref="F77:F78" si="58">D77+E77</f>
        <v>0</v>
      </c>
      <c r="G77" s="230"/>
      <c r="H77" s="43"/>
      <c r="I77" s="87">
        <f t="shared" ref="I77:I78" si="59">G77+H77</f>
        <v>0</v>
      </c>
      <c r="J77" s="265"/>
      <c r="K77" s="43"/>
      <c r="L77" s="93">
        <f t="shared" ref="L77:L78" si="60">J77+K77</f>
        <v>0</v>
      </c>
      <c r="M77" s="230"/>
      <c r="N77" s="43"/>
      <c r="O77" s="87">
        <f t="shared" ref="O77:O78" si="61">M77+N77</f>
        <v>0</v>
      </c>
      <c r="P77" s="311"/>
      <c r="Q77" s="331"/>
    </row>
    <row r="78" spans="1:17" ht="24" x14ac:dyDescent="0.25">
      <c r="A78" s="30">
        <v>2112</v>
      </c>
      <c r="B78" s="41" t="s">
        <v>78</v>
      </c>
      <c r="C78" s="190">
        <f t="shared" si="24"/>
        <v>1701</v>
      </c>
      <c r="D78" s="265"/>
      <c r="E78" s="155">
        <v>1701</v>
      </c>
      <c r="F78" s="312">
        <f t="shared" si="58"/>
        <v>1701</v>
      </c>
      <c r="G78" s="230"/>
      <c r="H78" s="155"/>
      <c r="I78" s="312">
        <f t="shared" si="59"/>
        <v>0</v>
      </c>
      <c r="J78" s="265"/>
      <c r="K78" s="43"/>
      <c r="L78" s="93">
        <f t="shared" si="60"/>
        <v>0</v>
      </c>
      <c r="M78" s="230"/>
      <c r="N78" s="43"/>
      <c r="O78" s="87">
        <f t="shared" si="61"/>
        <v>0</v>
      </c>
      <c r="P78" s="311"/>
      <c r="Q78" s="331"/>
    </row>
    <row r="79" spans="1:17" ht="24" hidden="1" x14ac:dyDescent="0.25">
      <c r="A79" s="72">
        <v>2120</v>
      </c>
      <c r="B79" s="41" t="s">
        <v>79</v>
      </c>
      <c r="C79" s="190">
        <f t="shared" si="24"/>
        <v>0</v>
      </c>
      <c r="D79" s="129">
        <f t="shared" ref="D79:E79" si="62">SUM(D80:D81)</f>
        <v>0</v>
      </c>
      <c r="E79" s="73">
        <f t="shared" si="62"/>
        <v>0</v>
      </c>
      <c r="F79" s="93">
        <f>SUM(F80:F81)</f>
        <v>0</v>
      </c>
      <c r="G79" s="231">
        <f t="shared" ref="G79:O79" si="63">SUM(G80:G81)</f>
        <v>0</v>
      </c>
      <c r="H79" s="73">
        <f t="shared" si="63"/>
        <v>0</v>
      </c>
      <c r="I79" s="87">
        <f t="shared" si="63"/>
        <v>0</v>
      </c>
      <c r="J79" s="129">
        <f t="shared" si="63"/>
        <v>0</v>
      </c>
      <c r="K79" s="73">
        <f t="shared" si="63"/>
        <v>0</v>
      </c>
      <c r="L79" s="93">
        <f t="shared" si="63"/>
        <v>0</v>
      </c>
      <c r="M79" s="231">
        <f t="shared" si="63"/>
        <v>0</v>
      </c>
      <c r="N79" s="73">
        <f t="shared" si="63"/>
        <v>0</v>
      </c>
      <c r="O79" s="87">
        <f t="shared" si="63"/>
        <v>0</v>
      </c>
      <c r="P79" s="311"/>
      <c r="Q79" s="331"/>
    </row>
    <row r="80" spans="1:17" hidden="1" x14ac:dyDescent="0.25">
      <c r="A80" s="30">
        <v>2121</v>
      </c>
      <c r="B80" s="41" t="s">
        <v>77</v>
      </c>
      <c r="C80" s="190">
        <f t="shared" si="24"/>
        <v>0</v>
      </c>
      <c r="D80" s="265"/>
      <c r="E80" s="43"/>
      <c r="F80" s="93">
        <f t="shared" ref="F80:F81" si="64">D80+E80</f>
        <v>0</v>
      </c>
      <c r="G80" s="230"/>
      <c r="H80" s="43"/>
      <c r="I80" s="87">
        <f t="shared" ref="I80:I81" si="65">G80+H80</f>
        <v>0</v>
      </c>
      <c r="J80" s="265"/>
      <c r="K80" s="43"/>
      <c r="L80" s="93">
        <f t="shared" ref="L80:L81" si="66">J80+K80</f>
        <v>0</v>
      </c>
      <c r="M80" s="230"/>
      <c r="N80" s="43"/>
      <c r="O80" s="87">
        <f t="shared" ref="O80:O81" si="67">M80+N80</f>
        <v>0</v>
      </c>
      <c r="P80" s="311"/>
      <c r="Q80" s="331"/>
    </row>
    <row r="81" spans="1:17" ht="24" hidden="1" x14ac:dyDescent="0.25">
      <c r="A81" s="30">
        <v>2122</v>
      </c>
      <c r="B81" s="41" t="s">
        <v>78</v>
      </c>
      <c r="C81" s="190">
        <f t="shared" si="24"/>
        <v>0</v>
      </c>
      <c r="D81" s="265"/>
      <c r="E81" s="43"/>
      <c r="F81" s="93">
        <f t="shared" si="64"/>
        <v>0</v>
      </c>
      <c r="G81" s="230"/>
      <c r="H81" s="43"/>
      <c r="I81" s="87">
        <f t="shared" si="65"/>
        <v>0</v>
      </c>
      <c r="J81" s="265"/>
      <c r="K81" s="43"/>
      <c r="L81" s="93">
        <f t="shared" si="66"/>
        <v>0</v>
      </c>
      <c r="M81" s="230"/>
      <c r="N81" s="43"/>
      <c r="O81" s="87">
        <f t="shared" si="67"/>
        <v>0</v>
      </c>
      <c r="P81" s="311"/>
      <c r="Q81" s="331"/>
    </row>
    <row r="82" spans="1:17" x14ac:dyDescent="0.25">
      <c r="A82" s="34">
        <v>2200</v>
      </c>
      <c r="B82" s="69" t="s">
        <v>80</v>
      </c>
      <c r="C82" s="188">
        <f t="shared" si="24"/>
        <v>218</v>
      </c>
      <c r="D82" s="127">
        <f t="shared" ref="D82:E82" si="68">SUM(D83,D88,D94,D102,D111,D115,D121,D127)</f>
        <v>0</v>
      </c>
      <c r="E82" s="120">
        <f t="shared" si="68"/>
        <v>218</v>
      </c>
      <c r="F82" s="314">
        <f>SUM(F83,F88,F94,F102,F111,F115,F121,F127)</f>
        <v>218</v>
      </c>
      <c r="G82" s="228">
        <f t="shared" ref="G82:O82" si="69">SUM(G83,G88,G94,G102,G111,G115,G121,G127)</f>
        <v>0</v>
      </c>
      <c r="H82" s="120">
        <f t="shared" si="69"/>
        <v>0</v>
      </c>
      <c r="I82" s="314">
        <f t="shared" si="69"/>
        <v>0</v>
      </c>
      <c r="J82" s="127">
        <f t="shared" si="69"/>
        <v>0</v>
      </c>
      <c r="K82" s="36">
        <f t="shared" si="69"/>
        <v>0</v>
      </c>
      <c r="L82" s="174">
        <f t="shared" si="69"/>
        <v>0</v>
      </c>
      <c r="M82" s="228">
        <f t="shared" si="69"/>
        <v>0</v>
      </c>
      <c r="N82" s="36">
        <f t="shared" si="69"/>
        <v>0</v>
      </c>
      <c r="O82" s="120">
        <f t="shared" si="69"/>
        <v>0</v>
      </c>
      <c r="P82" s="441"/>
      <c r="Q82" s="331"/>
    </row>
    <row r="83" spans="1:17" ht="24" x14ac:dyDescent="0.25">
      <c r="A83" s="70">
        <v>2210</v>
      </c>
      <c r="B83" s="55" t="s">
        <v>81</v>
      </c>
      <c r="C83" s="195">
        <f t="shared" si="24"/>
        <v>218</v>
      </c>
      <c r="D83" s="82">
        <f t="shared" ref="D83:E83" si="70">SUM(D84:D87)</f>
        <v>0</v>
      </c>
      <c r="E83" s="153">
        <f t="shared" si="70"/>
        <v>218</v>
      </c>
      <c r="F83" s="309">
        <f>SUM(F84:F87)</f>
        <v>218</v>
      </c>
      <c r="G83" s="229">
        <f t="shared" ref="G83:O83" si="71">SUM(G84:G87)</f>
        <v>0</v>
      </c>
      <c r="H83" s="153">
        <f t="shared" si="71"/>
        <v>0</v>
      </c>
      <c r="I83" s="309">
        <f t="shared" si="71"/>
        <v>0</v>
      </c>
      <c r="J83" s="82">
        <f t="shared" si="71"/>
        <v>0</v>
      </c>
      <c r="K83" s="71">
        <f t="shared" si="71"/>
        <v>0</v>
      </c>
      <c r="L83" s="172">
        <f t="shared" si="71"/>
        <v>0</v>
      </c>
      <c r="M83" s="229">
        <f t="shared" si="71"/>
        <v>0</v>
      </c>
      <c r="N83" s="71">
        <f t="shared" si="71"/>
        <v>0</v>
      </c>
      <c r="O83" s="153">
        <f t="shared" si="71"/>
        <v>0</v>
      </c>
      <c r="P83" s="313"/>
      <c r="Q83" s="331"/>
    </row>
    <row r="84" spans="1:17" ht="24" hidden="1" x14ac:dyDescent="0.25">
      <c r="A84" s="27">
        <v>2211</v>
      </c>
      <c r="B84" s="38" t="s">
        <v>82</v>
      </c>
      <c r="C84" s="189">
        <f t="shared" si="24"/>
        <v>0</v>
      </c>
      <c r="D84" s="264"/>
      <c r="E84" s="40"/>
      <c r="F84" s="175">
        <f t="shared" ref="F84:F87" si="72">D84+E84</f>
        <v>0</v>
      </c>
      <c r="G84" s="220"/>
      <c r="H84" s="40"/>
      <c r="I84" s="86">
        <f t="shared" ref="I84:I87" si="73">G84+H84</f>
        <v>0</v>
      </c>
      <c r="J84" s="264"/>
      <c r="K84" s="40"/>
      <c r="L84" s="175">
        <f t="shared" ref="L84:L87" si="74">J84+K84</f>
        <v>0</v>
      </c>
      <c r="M84" s="220"/>
      <c r="N84" s="40"/>
      <c r="O84" s="86">
        <f t="shared" ref="O84:O87" si="75">M84+N84</f>
        <v>0</v>
      </c>
      <c r="P84" s="310"/>
      <c r="Q84" s="331"/>
    </row>
    <row r="85" spans="1:17" ht="36" hidden="1" x14ac:dyDescent="0.25">
      <c r="A85" s="30">
        <v>2212</v>
      </c>
      <c r="B85" s="41" t="s">
        <v>83</v>
      </c>
      <c r="C85" s="190">
        <f t="shared" si="24"/>
        <v>0</v>
      </c>
      <c r="D85" s="265"/>
      <c r="E85" s="43"/>
      <c r="F85" s="93">
        <f t="shared" si="72"/>
        <v>0</v>
      </c>
      <c r="G85" s="230"/>
      <c r="H85" s="43"/>
      <c r="I85" s="87">
        <f t="shared" si="73"/>
        <v>0</v>
      </c>
      <c r="J85" s="265"/>
      <c r="K85" s="43"/>
      <c r="L85" s="93">
        <f t="shared" si="74"/>
        <v>0</v>
      </c>
      <c r="M85" s="230"/>
      <c r="N85" s="43"/>
      <c r="O85" s="87">
        <f t="shared" si="75"/>
        <v>0</v>
      </c>
      <c r="P85" s="311"/>
      <c r="Q85" s="331"/>
    </row>
    <row r="86" spans="1:17" ht="24" x14ac:dyDescent="0.25">
      <c r="A86" s="30">
        <v>2214</v>
      </c>
      <c r="B86" s="41" t="s">
        <v>84</v>
      </c>
      <c r="C86" s="190">
        <f t="shared" si="24"/>
        <v>218</v>
      </c>
      <c r="D86" s="265"/>
      <c r="E86" s="155">
        <v>218</v>
      </c>
      <c r="F86" s="312">
        <f t="shared" si="72"/>
        <v>218</v>
      </c>
      <c r="G86" s="230"/>
      <c r="H86" s="155"/>
      <c r="I86" s="312">
        <f t="shared" si="73"/>
        <v>0</v>
      </c>
      <c r="J86" s="265"/>
      <c r="K86" s="43"/>
      <c r="L86" s="93">
        <f t="shared" si="74"/>
        <v>0</v>
      </c>
      <c r="M86" s="230"/>
      <c r="N86" s="43"/>
      <c r="O86" s="87">
        <f t="shared" si="75"/>
        <v>0</v>
      </c>
      <c r="P86" s="311"/>
      <c r="Q86" s="331"/>
    </row>
    <row r="87" spans="1:17" hidden="1" x14ac:dyDescent="0.25">
      <c r="A87" s="30">
        <v>2219</v>
      </c>
      <c r="B87" s="41" t="s">
        <v>85</v>
      </c>
      <c r="C87" s="190">
        <f t="shared" si="24"/>
        <v>0</v>
      </c>
      <c r="D87" s="265"/>
      <c r="E87" s="43"/>
      <c r="F87" s="93">
        <f t="shared" si="72"/>
        <v>0</v>
      </c>
      <c r="G87" s="230"/>
      <c r="H87" s="43"/>
      <c r="I87" s="87">
        <f t="shared" si="73"/>
        <v>0</v>
      </c>
      <c r="J87" s="265"/>
      <c r="K87" s="43"/>
      <c r="L87" s="93">
        <f t="shared" si="74"/>
        <v>0</v>
      </c>
      <c r="M87" s="230"/>
      <c r="N87" s="43"/>
      <c r="O87" s="87">
        <f t="shared" si="75"/>
        <v>0</v>
      </c>
      <c r="P87" s="311"/>
      <c r="Q87" s="331"/>
    </row>
    <row r="88" spans="1:17" ht="24" hidden="1" x14ac:dyDescent="0.25">
      <c r="A88" s="72">
        <v>2220</v>
      </c>
      <c r="B88" s="41" t="s">
        <v>86</v>
      </c>
      <c r="C88" s="190">
        <f t="shared" si="24"/>
        <v>0</v>
      </c>
      <c r="D88" s="129">
        <f t="shared" ref="D88:E88" si="76">SUM(D89:D93)</f>
        <v>0</v>
      </c>
      <c r="E88" s="73">
        <f t="shared" si="76"/>
        <v>0</v>
      </c>
      <c r="F88" s="93">
        <f>SUM(F89:F93)</f>
        <v>0</v>
      </c>
      <c r="G88" s="231">
        <f t="shared" ref="G88:O88" si="77">SUM(G89:G93)</f>
        <v>0</v>
      </c>
      <c r="H88" s="73">
        <f t="shared" si="77"/>
        <v>0</v>
      </c>
      <c r="I88" s="87">
        <f t="shared" si="77"/>
        <v>0</v>
      </c>
      <c r="J88" s="129">
        <f t="shared" si="77"/>
        <v>0</v>
      </c>
      <c r="K88" s="73">
        <f t="shared" si="77"/>
        <v>0</v>
      </c>
      <c r="L88" s="93">
        <f t="shared" si="77"/>
        <v>0</v>
      </c>
      <c r="M88" s="231">
        <f t="shared" si="77"/>
        <v>0</v>
      </c>
      <c r="N88" s="73">
        <f t="shared" si="77"/>
        <v>0</v>
      </c>
      <c r="O88" s="87">
        <f t="shared" si="77"/>
        <v>0</v>
      </c>
      <c r="P88" s="311"/>
      <c r="Q88" s="331"/>
    </row>
    <row r="89" spans="1:17" ht="24" hidden="1" x14ac:dyDescent="0.25">
      <c r="A89" s="30">
        <v>2221</v>
      </c>
      <c r="B89" s="41" t="s">
        <v>305</v>
      </c>
      <c r="C89" s="190">
        <f t="shared" si="24"/>
        <v>0</v>
      </c>
      <c r="D89" s="265"/>
      <c r="E89" s="43"/>
      <c r="F89" s="93">
        <f t="shared" ref="F89:F93" si="78">D89+E89</f>
        <v>0</v>
      </c>
      <c r="G89" s="230"/>
      <c r="H89" s="43"/>
      <c r="I89" s="87">
        <f t="shared" ref="I89:I93" si="79">G89+H89</f>
        <v>0</v>
      </c>
      <c r="J89" s="265"/>
      <c r="K89" s="43"/>
      <c r="L89" s="93">
        <f t="shared" ref="L89:L93" si="80">J89+K89</f>
        <v>0</v>
      </c>
      <c r="M89" s="230"/>
      <c r="N89" s="43"/>
      <c r="O89" s="87">
        <f t="shared" ref="O89:O93" si="81">M89+N89</f>
        <v>0</v>
      </c>
      <c r="P89" s="311"/>
      <c r="Q89" s="331"/>
    </row>
    <row r="90" spans="1:17" hidden="1" x14ac:dyDescent="0.25">
      <c r="A90" s="30">
        <v>2222</v>
      </c>
      <c r="B90" s="41" t="s">
        <v>87</v>
      </c>
      <c r="C90" s="190">
        <f t="shared" si="24"/>
        <v>0</v>
      </c>
      <c r="D90" s="265"/>
      <c r="E90" s="43"/>
      <c r="F90" s="93">
        <f t="shared" si="78"/>
        <v>0</v>
      </c>
      <c r="G90" s="230"/>
      <c r="H90" s="43"/>
      <c r="I90" s="87">
        <f t="shared" si="79"/>
        <v>0</v>
      </c>
      <c r="J90" s="265"/>
      <c r="K90" s="43"/>
      <c r="L90" s="93">
        <f t="shared" si="80"/>
        <v>0</v>
      </c>
      <c r="M90" s="230"/>
      <c r="N90" s="43"/>
      <c r="O90" s="87">
        <f t="shared" si="81"/>
        <v>0</v>
      </c>
      <c r="P90" s="311"/>
      <c r="Q90" s="331"/>
    </row>
    <row r="91" spans="1:17" hidden="1" x14ac:dyDescent="0.25">
      <c r="A91" s="30">
        <v>2223</v>
      </c>
      <c r="B91" s="41" t="s">
        <v>88</v>
      </c>
      <c r="C91" s="190">
        <f t="shared" si="24"/>
        <v>0</v>
      </c>
      <c r="D91" s="265"/>
      <c r="E91" s="43"/>
      <c r="F91" s="93">
        <f t="shared" si="78"/>
        <v>0</v>
      </c>
      <c r="G91" s="230"/>
      <c r="H91" s="43"/>
      <c r="I91" s="87">
        <f t="shared" si="79"/>
        <v>0</v>
      </c>
      <c r="J91" s="265"/>
      <c r="K91" s="43"/>
      <c r="L91" s="93">
        <f t="shared" si="80"/>
        <v>0</v>
      </c>
      <c r="M91" s="230"/>
      <c r="N91" s="43"/>
      <c r="O91" s="87">
        <f t="shared" si="81"/>
        <v>0</v>
      </c>
      <c r="P91" s="311"/>
      <c r="Q91" s="331"/>
    </row>
    <row r="92" spans="1:17" ht="48" hidden="1" x14ac:dyDescent="0.25">
      <c r="A92" s="30">
        <v>2224</v>
      </c>
      <c r="B92" s="41" t="s">
        <v>89</v>
      </c>
      <c r="C92" s="190">
        <f t="shared" si="24"/>
        <v>0</v>
      </c>
      <c r="D92" s="265"/>
      <c r="E92" s="43"/>
      <c r="F92" s="93">
        <f t="shared" si="78"/>
        <v>0</v>
      </c>
      <c r="G92" s="230"/>
      <c r="H92" s="43"/>
      <c r="I92" s="87">
        <f t="shared" si="79"/>
        <v>0</v>
      </c>
      <c r="J92" s="265"/>
      <c r="K92" s="43"/>
      <c r="L92" s="93">
        <f t="shared" si="80"/>
        <v>0</v>
      </c>
      <c r="M92" s="230"/>
      <c r="N92" s="43"/>
      <c r="O92" s="87">
        <f t="shared" si="81"/>
        <v>0</v>
      </c>
      <c r="P92" s="311"/>
      <c r="Q92" s="331"/>
    </row>
    <row r="93" spans="1:17" ht="24" hidden="1" x14ac:dyDescent="0.25">
      <c r="A93" s="30">
        <v>2229</v>
      </c>
      <c r="B93" s="41" t="s">
        <v>90</v>
      </c>
      <c r="C93" s="190">
        <f t="shared" si="24"/>
        <v>0</v>
      </c>
      <c r="D93" s="265"/>
      <c r="E93" s="43"/>
      <c r="F93" s="93">
        <f t="shared" si="78"/>
        <v>0</v>
      </c>
      <c r="G93" s="230"/>
      <c r="H93" s="43"/>
      <c r="I93" s="87">
        <f t="shared" si="79"/>
        <v>0</v>
      </c>
      <c r="J93" s="265"/>
      <c r="K93" s="43"/>
      <c r="L93" s="93">
        <f t="shared" si="80"/>
        <v>0</v>
      </c>
      <c r="M93" s="230"/>
      <c r="N93" s="43"/>
      <c r="O93" s="87">
        <f t="shared" si="81"/>
        <v>0</v>
      </c>
      <c r="P93" s="311"/>
      <c r="Q93" s="331"/>
    </row>
    <row r="94" spans="1:17" ht="36" hidden="1" x14ac:dyDescent="0.25">
      <c r="A94" s="72">
        <v>2230</v>
      </c>
      <c r="B94" s="41" t="s">
        <v>91</v>
      </c>
      <c r="C94" s="190">
        <f t="shared" si="24"/>
        <v>0</v>
      </c>
      <c r="D94" s="129">
        <f t="shared" ref="D94:E94" si="82">SUM(D95:D101)</f>
        <v>0</v>
      </c>
      <c r="E94" s="73">
        <f t="shared" si="82"/>
        <v>0</v>
      </c>
      <c r="F94" s="93">
        <f>SUM(F95:F101)</f>
        <v>0</v>
      </c>
      <c r="G94" s="231">
        <f t="shared" ref="G94:N94" si="83">SUM(G95:G101)</f>
        <v>0</v>
      </c>
      <c r="H94" s="73">
        <f t="shared" si="83"/>
        <v>0</v>
      </c>
      <c r="I94" s="87">
        <f t="shared" si="83"/>
        <v>0</v>
      </c>
      <c r="J94" s="129">
        <f t="shared" si="83"/>
        <v>0</v>
      </c>
      <c r="K94" s="73">
        <f t="shared" si="83"/>
        <v>0</v>
      </c>
      <c r="L94" s="93">
        <f t="shared" si="83"/>
        <v>0</v>
      </c>
      <c r="M94" s="231">
        <f t="shared" si="83"/>
        <v>0</v>
      </c>
      <c r="N94" s="73">
        <f t="shared" si="83"/>
        <v>0</v>
      </c>
      <c r="O94" s="87">
        <f>SUM(O95:O101)</f>
        <v>0</v>
      </c>
      <c r="P94" s="311"/>
      <c r="Q94" s="331"/>
    </row>
    <row r="95" spans="1:17" ht="24" hidden="1" x14ac:dyDescent="0.25">
      <c r="A95" s="30">
        <v>2231</v>
      </c>
      <c r="B95" s="41" t="s">
        <v>92</v>
      </c>
      <c r="C95" s="190">
        <f t="shared" si="24"/>
        <v>0</v>
      </c>
      <c r="D95" s="265"/>
      <c r="E95" s="43"/>
      <c r="F95" s="93">
        <f t="shared" ref="F95:F101" si="84">D95+E95</f>
        <v>0</v>
      </c>
      <c r="G95" s="230"/>
      <c r="H95" s="43"/>
      <c r="I95" s="87">
        <f t="shared" ref="I95:I101" si="85">G95+H95</f>
        <v>0</v>
      </c>
      <c r="J95" s="265"/>
      <c r="K95" s="43"/>
      <c r="L95" s="93">
        <f t="shared" ref="L95:L101" si="86">J95+K95</f>
        <v>0</v>
      </c>
      <c r="M95" s="230"/>
      <c r="N95" s="43"/>
      <c r="O95" s="87">
        <f t="shared" ref="O95:O101" si="87">M95+N95</f>
        <v>0</v>
      </c>
      <c r="P95" s="311"/>
      <c r="Q95" s="331"/>
    </row>
    <row r="96" spans="1:17" ht="36" hidden="1" x14ac:dyDescent="0.25">
      <c r="A96" s="30">
        <v>2232</v>
      </c>
      <c r="B96" s="41" t="s">
        <v>93</v>
      </c>
      <c r="C96" s="190">
        <f t="shared" si="24"/>
        <v>0</v>
      </c>
      <c r="D96" s="265"/>
      <c r="E96" s="43"/>
      <c r="F96" s="93">
        <f t="shared" si="84"/>
        <v>0</v>
      </c>
      <c r="G96" s="230"/>
      <c r="H96" s="43"/>
      <c r="I96" s="87">
        <f t="shared" si="85"/>
        <v>0</v>
      </c>
      <c r="J96" s="265"/>
      <c r="K96" s="43"/>
      <c r="L96" s="93">
        <f t="shared" si="86"/>
        <v>0</v>
      </c>
      <c r="M96" s="230"/>
      <c r="N96" s="43"/>
      <c r="O96" s="87">
        <f t="shared" si="87"/>
        <v>0</v>
      </c>
      <c r="P96" s="311"/>
      <c r="Q96" s="331"/>
    </row>
    <row r="97" spans="1:17" ht="24" hidden="1" x14ac:dyDescent="0.25">
      <c r="A97" s="27">
        <v>2233</v>
      </c>
      <c r="B97" s="38" t="s">
        <v>94</v>
      </c>
      <c r="C97" s="189">
        <f t="shared" si="24"/>
        <v>0</v>
      </c>
      <c r="D97" s="264"/>
      <c r="E97" s="40"/>
      <c r="F97" s="175">
        <f t="shared" si="84"/>
        <v>0</v>
      </c>
      <c r="G97" s="220"/>
      <c r="H97" s="40"/>
      <c r="I97" s="86">
        <f t="shared" si="85"/>
        <v>0</v>
      </c>
      <c r="J97" s="264"/>
      <c r="K97" s="40"/>
      <c r="L97" s="175">
        <f t="shared" si="86"/>
        <v>0</v>
      </c>
      <c r="M97" s="220"/>
      <c r="N97" s="40"/>
      <c r="O97" s="86">
        <f t="shared" si="87"/>
        <v>0</v>
      </c>
      <c r="P97" s="310"/>
      <c r="Q97" s="331"/>
    </row>
    <row r="98" spans="1:17" ht="36" hidden="1" x14ac:dyDescent="0.25">
      <c r="A98" s="30">
        <v>2234</v>
      </c>
      <c r="B98" s="41" t="s">
        <v>95</v>
      </c>
      <c r="C98" s="190">
        <f t="shared" si="24"/>
        <v>0</v>
      </c>
      <c r="D98" s="265"/>
      <c r="E98" s="43"/>
      <c r="F98" s="93">
        <f t="shared" si="84"/>
        <v>0</v>
      </c>
      <c r="G98" s="230"/>
      <c r="H98" s="43"/>
      <c r="I98" s="87">
        <f t="shared" si="85"/>
        <v>0</v>
      </c>
      <c r="J98" s="265"/>
      <c r="K98" s="43"/>
      <c r="L98" s="93">
        <f t="shared" si="86"/>
        <v>0</v>
      </c>
      <c r="M98" s="230"/>
      <c r="N98" s="43"/>
      <c r="O98" s="87">
        <f t="shared" si="87"/>
        <v>0</v>
      </c>
      <c r="P98" s="311"/>
      <c r="Q98" s="331"/>
    </row>
    <row r="99" spans="1:17" ht="24" hidden="1" x14ac:dyDescent="0.25">
      <c r="A99" s="30">
        <v>2235</v>
      </c>
      <c r="B99" s="41" t="s">
        <v>96</v>
      </c>
      <c r="C99" s="190">
        <f t="shared" si="24"/>
        <v>0</v>
      </c>
      <c r="D99" s="265"/>
      <c r="E99" s="43"/>
      <c r="F99" s="93">
        <f t="shared" si="84"/>
        <v>0</v>
      </c>
      <c r="G99" s="230"/>
      <c r="H99" s="43"/>
      <c r="I99" s="87">
        <f t="shared" si="85"/>
        <v>0</v>
      </c>
      <c r="J99" s="265"/>
      <c r="K99" s="43"/>
      <c r="L99" s="93">
        <f t="shared" si="86"/>
        <v>0</v>
      </c>
      <c r="M99" s="230"/>
      <c r="N99" s="43"/>
      <c r="O99" s="87">
        <f t="shared" si="87"/>
        <v>0</v>
      </c>
      <c r="P99" s="311"/>
      <c r="Q99" s="331"/>
    </row>
    <row r="100" spans="1:17" hidden="1" x14ac:dyDescent="0.25">
      <c r="A100" s="30">
        <v>2236</v>
      </c>
      <c r="B100" s="41" t="s">
        <v>97</v>
      </c>
      <c r="C100" s="190">
        <f t="shared" si="24"/>
        <v>0</v>
      </c>
      <c r="D100" s="265"/>
      <c r="E100" s="43"/>
      <c r="F100" s="93">
        <f t="shared" si="84"/>
        <v>0</v>
      </c>
      <c r="G100" s="230"/>
      <c r="H100" s="43"/>
      <c r="I100" s="87">
        <f t="shared" si="85"/>
        <v>0</v>
      </c>
      <c r="J100" s="265"/>
      <c r="K100" s="43"/>
      <c r="L100" s="93">
        <f t="shared" si="86"/>
        <v>0</v>
      </c>
      <c r="M100" s="230"/>
      <c r="N100" s="43"/>
      <c r="O100" s="87">
        <f t="shared" si="87"/>
        <v>0</v>
      </c>
      <c r="P100" s="311"/>
      <c r="Q100" s="331"/>
    </row>
    <row r="101" spans="1:17" ht="24" hidden="1" x14ac:dyDescent="0.25">
      <c r="A101" s="30">
        <v>2239</v>
      </c>
      <c r="B101" s="41" t="s">
        <v>98</v>
      </c>
      <c r="C101" s="190">
        <f t="shared" si="24"/>
        <v>0</v>
      </c>
      <c r="D101" s="265"/>
      <c r="E101" s="43"/>
      <c r="F101" s="93">
        <f t="shared" si="84"/>
        <v>0</v>
      </c>
      <c r="G101" s="230"/>
      <c r="H101" s="43"/>
      <c r="I101" s="87">
        <f t="shared" si="85"/>
        <v>0</v>
      </c>
      <c r="J101" s="265"/>
      <c r="K101" s="43"/>
      <c r="L101" s="93">
        <f t="shared" si="86"/>
        <v>0</v>
      </c>
      <c r="M101" s="230"/>
      <c r="N101" s="43"/>
      <c r="O101" s="87">
        <f t="shared" si="87"/>
        <v>0</v>
      </c>
      <c r="P101" s="311"/>
      <c r="Q101" s="331"/>
    </row>
    <row r="102" spans="1:17" ht="36" hidden="1" x14ac:dyDescent="0.25">
      <c r="A102" s="72">
        <v>2240</v>
      </c>
      <c r="B102" s="41" t="s">
        <v>99</v>
      </c>
      <c r="C102" s="190">
        <f t="shared" si="24"/>
        <v>0</v>
      </c>
      <c r="D102" s="129">
        <f t="shared" ref="D102:E102" si="88">SUM(D103:D110)</f>
        <v>0</v>
      </c>
      <c r="E102" s="73">
        <f t="shared" si="88"/>
        <v>0</v>
      </c>
      <c r="F102" s="93">
        <f>SUM(F103:F110)</f>
        <v>0</v>
      </c>
      <c r="G102" s="231">
        <f t="shared" ref="G102:N102" si="89">SUM(G103:G110)</f>
        <v>0</v>
      </c>
      <c r="H102" s="73">
        <f t="shared" si="89"/>
        <v>0</v>
      </c>
      <c r="I102" s="87">
        <f t="shared" si="89"/>
        <v>0</v>
      </c>
      <c r="J102" s="129">
        <f t="shared" si="89"/>
        <v>0</v>
      </c>
      <c r="K102" s="73">
        <f t="shared" si="89"/>
        <v>0</v>
      </c>
      <c r="L102" s="93">
        <f t="shared" si="89"/>
        <v>0</v>
      </c>
      <c r="M102" s="231">
        <f t="shared" si="89"/>
        <v>0</v>
      </c>
      <c r="N102" s="73">
        <f t="shared" si="89"/>
        <v>0</v>
      </c>
      <c r="O102" s="87">
        <f>SUM(O103:O110)</f>
        <v>0</v>
      </c>
      <c r="P102" s="311"/>
      <c r="Q102" s="331"/>
    </row>
    <row r="103" spans="1:17" hidden="1" x14ac:dyDescent="0.25">
      <c r="A103" s="30">
        <v>2241</v>
      </c>
      <c r="B103" s="41" t="s">
        <v>100</v>
      </c>
      <c r="C103" s="190">
        <f t="shared" si="24"/>
        <v>0</v>
      </c>
      <c r="D103" s="265"/>
      <c r="E103" s="43"/>
      <c r="F103" s="93">
        <f t="shared" ref="F103:F110" si="90">D103+E103</f>
        <v>0</v>
      </c>
      <c r="G103" s="230"/>
      <c r="H103" s="43"/>
      <c r="I103" s="87">
        <f t="shared" ref="I103:I110" si="91">G103+H103</f>
        <v>0</v>
      </c>
      <c r="J103" s="265"/>
      <c r="K103" s="43"/>
      <c r="L103" s="93">
        <f t="shared" ref="L103:L110" si="92">J103+K103</f>
        <v>0</v>
      </c>
      <c r="M103" s="230"/>
      <c r="N103" s="43"/>
      <c r="O103" s="87">
        <f t="shared" ref="O103:O110" si="93">M103+N103</f>
        <v>0</v>
      </c>
      <c r="P103" s="311"/>
      <c r="Q103" s="331"/>
    </row>
    <row r="104" spans="1:17" ht="24" hidden="1" x14ac:dyDescent="0.25">
      <c r="A104" s="30">
        <v>2242</v>
      </c>
      <c r="B104" s="41" t="s">
        <v>101</v>
      </c>
      <c r="C104" s="190">
        <f t="shared" si="24"/>
        <v>0</v>
      </c>
      <c r="D104" s="265"/>
      <c r="E104" s="43"/>
      <c r="F104" s="93">
        <f t="shared" si="90"/>
        <v>0</v>
      </c>
      <c r="G104" s="230"/>
      <c r="H104" s="43"/>
      <c r="I104" s="87">
        <f t="shared" si="91"/>
        <v>0</v>
      </c>
      <c r="J104" s="265"/>
      <c r="K104" s="43"/>
      <c r="L104" s="93">
        <f t="shared" si="92"/>
        <v>0</v>
      </c>
      <c r="M104" s="230"/>
      <c r="N104" s="43"/>
      <c r="O104" s="87">
        <f t="shared" si="93"/>
        <v>0</v>
      </c>
      <c r="P104" s="311"/>
      <c r="Q104" s="331"/>
    </row>
    <row r="105" spans="1:17" ht="24" hidden="1" x14ac:dyDescent="0.25">
      <c r="A105" s="30">
        <v>2243</v>
      </c>
      <c r="B105" s="41" t="s">
        <v>102</v>
      </c>
      <c r="C105" s="190">
        <f t="shared" si="24"/>
        <v>0</v>
      </c>
      <c r="D105" s="265"/>
      <c r="E105" s="43"/>
      <c r="F105" s="93">
        <f t="shared" si="90"/>
        <v>0</v>
      </c>
      <c r="G105" s="230"/>
      <c r="H105" s="43"/>
      <c r="I105" s="87">
        <f t="shared" si="91"/>
        <v>0</v>
      </c>
      <c r="J105" s="265"/>
      <c r="K105" s="43"/>
      <c r="L105" s="93">
        <f t="shared" si="92"/>
        <v>0</v>
      </c>
      <c r="M105" s="230"/>
      <c r="N105" s="43"/>
      <c r="O105" s="87">
        <f t="shared" si="93"/>
        <v>0</v>
      </c>
      <c r="P105" s="311"/>
      <c r="Q105" s="331"/>
    </row>
    <row r="106" spans="1:17" hidden="1" x14ac:dyDescent="0.25">
      <c r="A106" s="30">
        <v>2244</v>
      </c>
      <c r="B106" s="41" t="s">
        <v>103</v>
      </c>
      <c r="C106" s="190">
        <f t="shared" si="24"/>
        <v>0</v>
      </c>
      <c r="D106" s="265"/>
      <c r="E106" s="43"/>
      <c r="F106" s="93">
        <f t="shared" si="90"/>
        <v>0</v>
      </c>
      <c r="G106" s="230"/>
      <c r="H106" s="43"/>
      <c r="I106" s="87">
        <f t="shared" si="91"/>
        <v>0</v>
      </c>
      <c r="J106" s="265"/>
      <c r="K106" s="43"/>
      <c r="L106" s="93">
        <f t="shared" si="92"/>
        <v>0</v>
      </c>
      <c r="M106" s="230"/>
      <c r="N106" s="43"/>
      <c r="O106" s="87">
        <f t="shared" si="93"/>
        <v>0</v>
      </c>
      <c r="P106" s="311"/>
      <c r="Q106" s="331"/>
    </row>
    <row r="107" spans="1:17" ht="24" hidden="1" x14ac:dyDescent="0.25">
      <c r="A107" s="30">
        <v>2246</v>
      </c>
      <c r="B107" s="41" t="s">
        <v>104</v>
      </c>
      <c r="C107" s="190">
        <f t="shared" si="24"/>
        <v>0</v>
      </c>
      <c r="D107" s="265"/>
      <c r="E107" s="43"/>
      <c r="F107" s="93">
        <f t="shared" si="90"/>
        <v>0</v>
      </c>
      <c r="G107" s="230"/>
      <c r="H107" s="43"/>
      <c r="I107" s="87">
        <f t="shared" si="91"/>
        <v>0</v>
      </c>
      <c r="J107" s="265"/>
      <c r="K107" s="43"/>
      <c r="L107" s="93">
        <f t="shared" si="92"/>
        <v>0</v>
      </c>
      <c r="M107" s="230"/>
      <c r="N107" s="43"/>
      <c r="O107" s="87">
        <f t="shared" si="93"/>
        <v>0</v>
      </c>
      <c r="P107" s="311"/>
      <c r="Q107" s="331"/>
    </row>
    <row r="108" spans="1:17" hidden="1" x14ac:dyDescent="0.25">
      <c r="A108" s="30">
        <v>2247</v>
      </c>
      <c r="B108" s="41" t="s">
        <v>105</v>
      </c>
      <c r="C108" s="190">
        <f t="shared" si="24"/>
        <v>0</v>
      </c>
      <c r="D108" s="265"/>
      <c r="E108" s="43"/>
      <c r="F108" s="93">
        <f t="shared" si="90"/>
        <v>0</v>
      </c>
      <c r="G108" s="230"/>
      <c r="H108" s="43"/>
      <c r="I108" s="87">
        <f t="shared" si="91"/>
        <v>0</v>
      </c>
      <c r="J108" s="265"/>
      <c r="K108" s="43"/>
      <c r="L108" s="93">
        <f t="shared" si="92"/>
        <v>0</v>
      </c>
      <c r="M108" s="230"/>
      <c r="N108" s="43"/>
      <c r="O108" s="87">
        <f t="shared" si="93"/>
        <v>0</v>
      </c>
      <c r="P108" s="311"/>
      <c r="Q108" s="331"/>
    </row>
    <row r="109" spans="1:17" ht="24" hidden="1" x14ac:dyDescent="0.25">
      <c r="A109" s="30">
        <v>2248</v>
      </c>
      <c r="B109" s="41" t="s">
        <v>106</v>
      </c>
      <c r="C109" s="190">
        <f t="shared" si="24"/>
        <v>0</v>
      </c>
      <c r="D109" s="265"/>
      <c r="E109" s="43"/>
      <c r="F109" s="93">
        <f t="shared" si="90"/>
        <v>0</v>
      </c>
      <c r="G109" s="230"/>
      <c r="H109" s="43"/>
      <c r="I109" s="87">
        <f t="shared" si="91"/>
        <v>0</v>
      </c>
      <c r="J109" s="265"/>
      <c r="K109" s="43"/>
      <c r="L109" s="93">
        <f t="shared" si="92"/>
        <v>0</v>
      </c>
      <c r="M109" s="230"/>
      <c r="N109" s="43"/>
      <c r="O109" s="87">
        <f t="shared" si="93"/>
        <v>0</v>
      </c>
      <c r="P109" s="311"/>
      <c r="Q109" s="331"/>
    </row>
    <row r="110" spans="1:17" ht="24" hidden="1" x14ac:dyDescent="0.25">
      <c r="A110" s="30">
        <v>2249</v>
      </c>
      <c r="B110" s="41" t="s">
        <v>107</v>
      </c>
      <c r="C110" s="190">
        <f t="shared" si="24"/>
        <v>0</v>
      </c>
      <c r="D110" s="265"/>
      <c r="E110" s="43"/>
      <c r="F110" s="93">
        <f t="shared" si="90"/>
        <v>0</v>
      </c>
      <c r="G110" s="230"/>
      <c r="H110" s="43"/>
      <c r="I110" s="87">
        <f t="shared" si="91"/>
        <v>0</v>
      </c>
      <c r="J110" s="265"/>
      <c r="K110" s="43"/>
      <c r="L110" s="93">
        <f t="shared" si="92"/>
        <v>0</v>
      </c>
      <c r="M110" s="230"/>
      <c r="N110" s="43"/>
      <c r="O110" s="87">
        <f t="shared" si="93"/>
        <v>0</v>
      </c>
      <c r="P110" s="311"/>
      <c r="Q110" s="331"/>
    </row>
    <row r="111" spans="1:17" hidden="1" x14ac:dyDescent="0.25">
      <c r="A111" s="72">
        <v>2250</v>
      </c>
      <c r="B111" s="41" t="s">
        <v>108</v>
      </c>
      <c r="C111" s="190">
        <f t="shared" si="24"/>
        <v>0</v>
      </c>
      <c r="D111" s="129">
        <f t="shared" ref="D111:E111" si="94">SUM(D112:D114)</f>
        <v>0</v>
      </c>
      <c r="E111" s="73">
        <f t="shared" si="94"/>
        <v>0</v>
      </c>
      <c r="F111" s="93">
        <f>SUM(F112:F114)</f>
        <v>0</v>
      </c>
      <c r="G111" s="231">
        <f t="shared" ref="G111:N111" si="95">SUM(G112:G114)</f>
        <v>0</v>
      </c>
      <c r="H111" s="73">
        <f t="shared" si="95"/>
        <v>0</v>
      </c>
      <c r="I111" s="87">
        <f t="shared" si="95"/>
        <v>0</v>
      </c>
      <c r="J111" s="129">
        <f t="shared" si="95"/>
        <v>0</v>
      </c>
      <c r="K111" s="73">
        <f t="shared" si="95"/>
        <v>0</v>
      </c>
      <c r="L111" s="93">
        <f t="shared" si="95"/>
        <v>0</v>
      </c>
      <c r="M111" s="231">
        <f t="shared" si="95"/>
        <v>0</v>
      </c>
      <c r="N111" s="73">
        <f t="shared" si="95"/>
        <v>0</v>
      </c>
      <c r="O111" s="87">
        <f>SUM(O112:O114)</f>
        <v>0</v>
      </c>
      <c r="P111" s="311"/>
      <c r="Q111" s="331"/>
    </row>
    <row r="112" spans="1:17" hidden="1" x14ac:dyDescent="0.25">
      <c r="A112" s="30">
        <v>2251</v>
      </c>
      <c r="B112" s="41" t="s">
        <v>109</v>
      </c>
      <c r="C112" s="190">
        <f t="shared" si="24"/>
        <v>0</v>
      </c>
      <c r="D112" s="265"/>
      <c r="E112" s="43"/>
      <c r="F112" s="93">
        <f t="shared" ref="F112:F114" si="96">D112+E112</f>
        <v>0</v>
      </c>
      <c r="G112" s="230"/>
      <c r="H112" s="43"/>
      <c r="I112" s="87">
        <f t="shared" ref="I112:I114" si="97">G112+H112</f>
        <v>0</v>
      </c>
      <c r="J112" s="265"/>
      <c r="K112" s="43"/>
      <c r="L112" s="93">
        <f t="shared" ref="L112:L114" si="98">J112+K112</f>
        <v>0</v>
      </c>
      <c r="M112" s="230"/>
      <c r="N112" s="43"/>
      <c r="O112" s="87">
        <f t="shared" ref="O112:O114" si="99">M112+N112</f>
        <v>0</v>
      </c>
      <c r="P112" s="311"/>
      <c r="Q112" s="331"/>
    </row>
    <row r="113" spans="1:17" ht="24" hidden="1" x14ac:dyDescent="0.25">
      <c r="A113" s="30">
        <v>2252</v>
      </c>
      <c r="B113" s="41" t="s">
        <v>110</v>
      </c>
      <c r="C113" s="190">
        <f t="shared" ref="C113:C176" si="100">SUM(F113,I113,L113,O113)</f>
        <v>0</v>
      </c>
      <c r="D113" s="265"/>
      <c r="E113" s="43"/>
      <c r="F113" s="93">
        <f t="shared" si="96"/>
        <v>0</v>
      </c>
      <c r="G113" s="230"/>
      <c r="H113" s="43"/>
      <c r="I113" s="87">
        <f t="shared" si="97"/>
        <v>0</v>
      </c>
      <c r="J113" s="265"/>
      <c r="K113" s="43"/>
      <c r="L113" s="93">
        <f t="shared" si="98"/>
        <v>0</v>
      </c>
      <c r="M113" s="230"/>
      <c r="N113" s="43"/>
      <c r="O113" s="87">
        <f t="shared" si="99"/>
        <v>0</v>
      </c>
      <c r="P113" s="311"/>
      <c r="Q113" s="331"/>
    </row>
    <row r="114" spans="1:17" ht="24" hidden="1" x14ac:dyDescent="0.25">
      <c r="A114" s="30">
        <v>2259</v>
      </c>
      <c r="B114" s="41" t="s">
        <v>111</v>
      </c>
      <c r="C114" s="190">
        <f t="shared" si="100"/>
        <v>0</v>
      </c>
      <c r="D114" s="265"/>
      <c r="E114" s="43"/>
      <c r="F114" s="93">
        <f t="shared" si="96"/>
        <v>0</v>
      </c>
      <c r="G114" s="230"/>
      <c r="H114" s="43"/>
      <c r="I114" s="87">
        <f t="shared" si="97"/>
        <v>0</v>
      </c>
      <c r="J114" s="265"/>
      <c r="K114" s="43"/>
      <c r="L114" s="93">
        <f t="shared" si="98"/>
        <v>0</v>
      </c>
      <c r="M114" s="230"/>
      <c r="N114" s="43"/>
      <c r="O114" s="87">
        <f t="shared" si="99"/>
        <v>0</v>
      </c>
      <c r="P114" s="311"/>
      <c r="Q114" s="331"/>
    </row>
    <row r="115" spans="1:17" hidden="1" x14ac:dyDescent="0.25">
      <c r="A115" s="72">
        <v>2260</v>
      </c>
      <c r="B115" s="41" t="s">
        <v>112</v>
      </c>
      <c r="C115" s="190">
        <f t="shared" si="100"/>
        <v>0</v>
      </c>
      <c r="D115" s="129">
        <f t="shared" ref="D115:E115" si="101">SUM(D116:D120)</f>
        <v>0</v>
      </c>
      <c r="E115" s="73">
        <f t="shared" si="101"/>
        <v>0</v>
      </c>
      <c r="F115" s="93">
        <f>SUM(F116:F120)</f>
        <v>0</v>
      </c>
      <c r="G115" s="231">
        <f t="shared" ref="G115:N115" si="102">SUM(G116:G120)</f>
        <v>0</v>
      </c>
      <c r="H115" s="73">
        <f t="shared" si="102"/>
        <v>0</v>
      </c>
      <c r="I115" s="87">
        <f t="shared" si="102"/>
        <v>0</v>
      </c>
      <c r="J115" s="129">
        <f t="shared" si="102"/>
        <v>0</v>
      </c>
      <c r="K115" s="73">
        <f t="shared" si="102"/>
        <v>0</v>
      </c>
      <c r="L115" s="93">
        <f t="shared" si="102"/>
        <v>0</v>
      </c>
      <c r="M115" s="231">
        <f t="shared" si="102"/>
        <v>0</v>
      </c>
      <c r="N115" s="73">
        <f t="shared" si="102"/>
        <v>0</v>
      </c>
      <c r="O115" s="87">
        <f>SUM(O116:O120)</f>
        <v>0</v>
      </c>
      <c r="P115" s="311"/>
      <c r="Q115" s="331"/>
    </row>
    <row r="116" spans="1:17" hidden="1" x14ac:dyDescent="0.25">
      <c r="A116" s="30">
        <v>2261</v>
      </c>
      <c r="B116" s="41" t="s">
        <v>113</v>
      </c>
      <c r="C116" s="190">
        <f t="shared" si="100"/>
        <v>0</v>
      </c>
      <c r="D116" s="265"/>
      <c r="E116" s="43"/>
      <c r="F116" s="93">
        <f t="shared" ref="F116:F120" si="103">D116+E116</f>
        <v>0</v>
      </c>
      <c r="G116" s="230"/>
      <c r="H116" s="43"/>
      <c r="I116" s="87">
        <f t="shared" ref="I116:I120" si="104">G116+H116</f>
        <v>0</v>
      </c>
      <c r="J116" s="265"/>
      <c r="K116" s="43"/>
      <c r="L116" s="93">
        <f t="shared" ref="L116:L120" si="105">J116+K116</f>
        <v>0</v>
      </c>
      <c r="M116" s="230"/>
      <c r="N116" s="43"/>
      <c r="O116" s="87">
        <f t="shared" ref="O116:O120" si="106">M116+N116</f>
        <v>0</v>
      </c>
      <c r="P116" s="311"/>
      <c r="Q116" s="331"/>
    </row>
    <row r="117" spans="1:17" hidden="1" x14ac:dyDescent="0.25">
      <c r="A117" s="30">
        <v>2262</v>
      </c>
      <c r="B117" s="41" t="s">
        <v>114</v>
      </c>
      <c r="C117" s="190">
        <f t="shared" si="100"/>
        <v>0</v>
      </c>
      <c r="D117" s="265"/>
      <c r="E117" s="43"/>
      <c r="F117" s="93">
        <f t="shared" si="103"/>
        <v>0</v>
      </c>
      <c r="G117" s="230"/>
      <c r="H117" s="43"/>
      <c r="I117" s="87">
        <f t="shared" si="104"/>
        <v>0</v>
      </c>
      <c r="J117" s="265"/>
      <c r="K117" s="43"/>
      <c r="L117" s="93">
        <f t="shared" si="105"/>
        <v>0</v>
      </c>
      <c r="M117" s="230"/>
      <c r="N117" s="43"/>
      <c r="O117" s="87">
        <f t="shared" si="106"/>
        <v>0</v>
      </c>
      <c r="P117" s="311"/>
      <c r="Q117" s="331"/>
    </row>
    <row r="118" spans="1:17" hidden="1" x14ac:dyDescent="0.25">
      <c r="A118" s="30">
        <v>2263</v>
      </c>
      <c r="B118" s="41" t="s">
        <v>115</v>
      </c>
      <c r="C118" s="190">
        <f t="shared" si="100"/>
        <v>0</v>
      </c>
      <c r="D118" s="265"/>
      <c r="E118" s="43"/>
      <c r="F118" s="93">
        <f t="shared" si="103"/>
        <v>0</v>
      </c>
      <c r="G118" s="230"/>
      <c r="H118" s="43"/>
      <c r="I118" s="87">
        <f t="shared" si="104"/>
        <v>0</v>
      </c>
      <c r="J118" s="265"/>
      <c r="K118" s="43"/>
      <c r="L118" s="93">
        <f t="shared" si="105"/>
        <v>0</v>
      </c>
      <c r="M118" s="230"/>
      <c r="N118" s="43"/>
      <c r="O118" s="87">
        <f t="shared" si="106"/>
        <v>0</v>
      </c>
      <c r="P118" s="311"/>
      <c r="Q118" s="331"/>
    </row>
    <row r="119" spans="1:17" ht="24" hidden="1" x14ac:dyDescent="0.25">
      <c r="A119" s="30">
        <v>2264</v>
      </c>
      <c r="B119" s="41" t="s">
        <v>116</v>
      </c>
      <c r="C119" s="190">
        <f t="shared" si="100"/>
        <v>0</v>
      </c>
      <c r="D119" s="265"/>
      <c r="E119" s="43"/>
      <c r="F119" s="93">
        <f t="shared" si="103"/>
        <v>0</v>
      </c>
      <c r="G119" s="230"/>
      <c r="H119" s="43"/>
      <c r="I119" s="87">
        <f t="shared" si="104"/>
        <v>0</v>
      </c>
      <c r="J119" s="265"/>
      <c r="K119" s="43"/>
      <c r="L119" s="93">
        <f t="shared" si="105"/>
        <v>0</v>
      </c>
      <c r="M119" s="230"/>
      <c r="N119" s="43"/>
      <c r="O119" s="87">
        <f t="shared" si="106"/>
        <v>0</v>
      </c>
      <c r="P119" s="311"/>
      <c r="Q119" s="331"/>
    </row>
    <row r="120" spans="1:17" hidden="1" x14ac:dyDescent="0.25">
      <c r="A120" s="30">
        <v>2269</v>
      </c>
      <c r="B120" s="41" t="s">
        <v>117</v>
      </c>
      <c r="C120" s="190">
        <f t="shared" si="100"/>
        <v>0</v>
      </c>
      <c r="D120" s="265"/>
      <c r="E120" s="43"/>
      <c r="F120" s="93">
        <f t="shared" si="103"/>
        <v>0</v>
      </c>
      <c r="G120" s="230"/>
      <c r="H120" s="43"/>
      <c r="I120" s="87">
        <f t="shared" si="104"/>
        <v>0</v>
      </c>
      <c r="J120" s="265"/>
      <c r="K120" s="43"/>
      <c r="L120" s="93">
        <f t="shared" si="105"/>
        <v>0</v>
      </c>
      <c r="M120" s="230"/>
      <c r="N120" s="43"/>
      <c r="O120" s="87">
        <f t="shared" si="106"/>
        <v>0</v>
      </c>
      <c r="P120" s="311"/>
      <c r="Q120" s="331"/>
    </row>
    <row r="121" spans="1:17" hidden="1" x14ac:dyDescent="0.25">
      <c r="A121" s="72">
        <v>2270</v>
      </c>
      <c r="B121" s="41" t="s">
        <v>118</v>
      </c>
      <c r="C121" s="190">
        <f t="shared" si="100"/>
        <v>0</v>
      </c>
      <c r="D121" s="129">
        <f t="shared" ref="D121:E121" si="107">SUM(D122:D126)</f>
        <v>0</v>
      </c>
      <c r="E121" s="73">
        <f t="shared" si="107"/>
        <v>0</v>
      </c>
      <c r="F121" s="93">
        <f>SUM(F122:F126)</f>
        <v>0</v>
      </c>
      <c r="G121" s="231">
        <f t="shared" ref="G121:N121" si="108">SUM(G122:G126)</f>
        <v>0</v>
      </c>
      <c r="H121" s="73">
        <f t="shared" si="108"/>
        <v>0</v>
      </c>
      <c r="I121" s="87">
        <f t="shared" si="108"/>
        <v>0</v>
      </c>
      <c r="J121" s="129">
        <f t="shared" si="108"/>
        <v>0</v>
      </c>
      <c r="K121" s="73">
        <f t="shared" si="108"/>
        <v>0</v>
      </c>
      <c r="L121" s="93">
        <f t="shared" si="108"/>
        <v>0</v>
      </c>
      <c r="M121" s="231">
        <f t="shared" si="108"/>
        <v>0</v>
      </c>
      <c r="N121" s="73">
        <f t="shared" si="108"/>
        <v>0</v>
      </c>
      <c r="O121" s="87">
        <f>SUM(O122:O126)</f>
        <v>0</v>
      </c>
      <c r="P121" s="311"/>
      <c r="Q121" s="331"/>
    </row>
    <row r="122" spans="1:17" hidden="1" x14ac:dyDescent="0.25">
      <c r="A122" s="30">
        <v>2272</v>
      </c>
      <c r="B122" s="92" t="s">
        <v>119</v>
      </c>
      <c r="C122" s="190">
        <f t="shared" si="100"/>
        <v>0</v>
      </c>
      <c r="D122" s="265"/>
      <c r="E122" s="43"/>
      <c r="F122" s="93">
        <f t="shared" ref="F122:F126" si="109">D122+E122</f>
        <v>0</v>
      </c>
      <c r="G122" s="230"/>
      <c r="H122" s="43"/>
      <c r="I122" s="87">
        <f t="shared" ref="I122:I126" si="110">G122+H122</f>
        <v>0</v>
      </c>
      <c r="J122" s="265"/>
      <c r="K122" s="43"/>
      <c r="L122" s="93">
        <f t="shared" ref="L122:L126" si="111">J122+K122</f>
        <v>0</v>
      </c>
      <c r="M122" s="230"/>
      <c r="N122" s="43"/>
      <c r="O122" s="87">
        <f t="shared" ref="O122:O126" si="112">M122+N122</f>
        <v>0</v>
      </c>
      <c r="P122" s="311"/>
      <c r="Q122" s="331"/>
    </row>
    <row r="123" spans="1:17" ht="24" hidden="1" x14ac:dyDescent="0.25">
      <c r="A123" s="30">
        <v>2274</v>
      </c>
      <c r="B123" s="117" t="s">
        <v>306</v>
      </c>
      <c r="C123" s="190">
        <f t="shared" si="100"/>
        <v>0</v>
      </c>
      <c r="D123" s="265"/>
      <c r="E123" s="43"/>
      <c r="F123" s="93">
        <f t="shared" si="109"/>
        <v>0</v>
      </c>
      <c r="G123" s="230"/>
      <c r="H123" s="43"/>
      <c r="I123" s="87">
        <f t="shared" si="110"/>
        <v>0</v>
      </c>
      <c r="J123" s="265"/>
      <c r="K123" s="43"/>
      <c r="L123" s="93">
        <f t="shared" si="111"/>
        <v>0</v>
      </c>
      <c r="M123" s="230"/>
      <c r="N123" s="43"/>
      <c r="O123" s="87">
        <f t="shared" si="112"/>
        <v>0</v>
      </c>
      <c r="P123" s="311"/>
      <c r="Q123" s="331"/>
    </row>
    <row r="124" spans="1:17" ht="24" hidden="1" x14ac:dyDescent="0.25">
      <c r="A124" s="30">
        <v>2275</v>
      </c>
      <c r="B124" s="41" t="s">
        <v>120</v>
      </c>
      <c r="C124" s="190">
        <f t="shared" si="100"/>
        <v>0</v>
      </c>
      <c r="D124" s="265"/>
      <c r="E124" s="43"/>
      <c r="F124" s="93">
        <f t="shared" si="109"/>
        <v>0</v>
      </c>
      <c r="G124" s="230"/>
      <c r="H124" s="43"/>
      <c r="I124" s="87">
        <f t="shared" si="110"/>
        <v>0</v>
      </c>
      <c r="J124" s="265"/>
      <c r="K124" s="43"/>
      <c r="L124" s="93">
        <f t="shared" si="111"/>
        <v>0</v>
      </c>
      <c r="M124" s="230"/>
      <c r="N124" s="43"/>
      <c r="O124" s="87">
        <f t="shared" si="112"/>
        <v>0</v>
      </c>
      <c r="P124" s="311"/>
      <c r="Q124" s="331"/>
    </row>
    <row r="125" spans="1:17" ht="36" hidden="1" x14ac:dyDescent="0.25">
      <c r="A125" s="30">
        <v>2276</v>
      </c>
      <c r="B125" s="41" t="s">
        <v>121</v>
      </c>
      <c r="C125" s="190">
        <f t="shared" si="100"/>
        <v>0</v>
      </c>
      <c r="D125" s="265"/>
      <c r="E125" s="43"/>
      <c r="F125" s="93">
        <f t="shared" si="109"/>
        <v>0</v>
      </c>
      <c r="G125" s="230"/>
      <c r="H125" s="43"/>
      <c r="I125" s="87">
        <f t="shared" si="110"/>
        <v>0</v>
      </c>
      <c r="J125" s="265"/>
      <c r="K125" s="43"/>
      <c r="L125" s="93">
        <f t="shared" si="111"/>
        <v>0</v>
      </c>
      <c r="M125" s="230"/>
      <c r="N125" s="43"/>
      <c r="O125" s="87">
        <f t="shared" si="112"/>
        <v>0</v>
      </c>
      <c r="P125" s="311"/>
      <c r="Q125" s="331"/>
    </row>
    <row r="126" spans="1:17" ht="24" hidden="1" x14ac:dyDescent="0.25">
      <c r="A126" s="30">
        <v>2279</v>
      </c>
      <c r="B126" s="41" t="s">
        <v>122</v>
      </c>
      <c r="C126" s="190">
        <f t="shared" si="100"/>
        <v>0</v>
      </c>
      <c r="D126" s="265"/>
      <c r="E126" s="43"/>
      <c r="F126" s="93">
        <f t="shared" si="109"/>
        <v>0</v>
      </c>
      <c r="G126" s="230"/>
      <c r="H126" s="43"/>
      <c r="I126" s="87">
        <f t="shared" si="110"/>
        <v>0</v>
      </c>
      <c r="J126" s="265"/>
      <c r="K126" s="43"/>
      <c r="L126" s="93">
        <f t="shared" si="111"/>
        <v>0</v>
      </c>
      <c r="M126" s="230"/>
      <c r="N126" s="43"/>
      <c r="O126" s="87">
        <f t="shared" si="112"/>
        <v>0</v>
      </c>
      <c r="P126" s="311"/>
      <c r="Q126" s="331"/>
    </row>
    <row r="127" spans="1:17" ht="24" hidden="1" x14ac:dyDescent="0.25">
      <c r="A127" s="686">
        <v>2280</v>
      </c>
      <c r="B127" s="38" t="s">
        <v>123</v>
      </c>
      <c r="C127" s="189">
        <f t="shared" si="100"/>
        <v>0</v>
      </c>
      <c r="D127" s="128">
        <f t="shared" ref="D127:O127" si="113">SUM(D128)</f>
        <v>0</v>
      </c>
      <c r="E127" s="75">
        <f>SUM(E128)</f>
        <v>0</v>
      </c>
      <c r="F127" s="175">
        <f t="shared" si="113"/>
        <v>0</v>
      </c>
      <c r="G127" s="233">
        <f t="shared" si="113"/>
        <v>0</v>
      </c>
      <c r="H127" s="75">
        <f t="shared" si="113"/>
        <v>0</v>
      </c>
      <c r="I127" s="86">
        <f t="shared" si="113"/>
        <v>0</v>
      </c>
      <c r="J127" s="128">
        <f t="shared" si="113"/>
        <v>0</v>
      </c>
      <c r="K127" s="75">
        <f t="shared" si="113"/>
        <v>0</v>
      </c>
      <c r="L127" s="175">
        <f t="shared" si="113"/>
        <v>0</v>
      </c>
      <c r="M127" s="233">
        <f t="shared" si="113"/>
        <v>0</v>
      </c>
      <c r="N127" s="75">
        <f t="shared" si="113"/>
        <v>0</v>
      </c>
      <c r="O127" s="87">
        <f t="shared" si="113"/>
        <v>0</v>
      </c>
      <c r="P127" s="311"/>
      <c r="Q127" s="331"/>
    </row>
    <row r="128" spans="1:17" ht="24" hidden="1" x14ac:dyDescent="0.25">
      <c r="A128" s="30">
        <v>2283</v>
      </c>
      <c r="B128" s="41" t="s">
        <v>124</v>
      </c>
      <c r="C128" s="190">
        <f t="shared" si="100"/>
        <v>0</v>
      </c>
      <c r="D128" s="265"/>
      <c r="E128" s="43"/>
      <c r="F128" s="93">
        <f>D128+E128</f>
        <v>0</v>
      </c>
      <c r="G128" s="230"/>
      <c r="H128" s="43"/>
      <c r="I128" s="87">
        <f>G128+H128</f>
        <v>0</v>
      </c>
      <c r="J128" s="265"/>
      <c r="K128" s="43"/>
      <c r="L128" s="93">
        <f>J128+K128</f>
        <v>0</v>
      </c>
      <c r="M128" s="230"/>
      <c r="N128" s="43"/>
      <c r="O128" s="87">
        <f>M128+N128</f>
        <v>0</v>
      </c>
      <c r="P128" s="311"/>
      <c r="Q128" s="331"/>
    </row>
    <row r="129" spans="1:17" ht="38.25" customHeight="1" x14ac:dyDescent="0.25">
      <c r="A129" s="34">
        <v>2300</v>
      </c>
      <c r="B129" s="69" t="s">
        <v>125</v>
      </c>
      <c r="C129" s="188">
        <f t="shared" si="100"/>
        <v>6028</v>
      </c>
      <c r="D129" s="127">
        <f t="shared" ref="D129:E129" si="114">SUM(D130,D135,D139,D140,D143,D150,D158,D159,D162)</f>
        <v>0</v>
      </c>
      <c r="E129" s="120">
        <f t="shared" si="114"/>
        <v>6028</v>
      </c>
      <c r="F129" s="314">
        <f>SUM(F130,F135,F139,F140,F143,F150,F158,F159,F162)</f>
        <v>6028</v>
      </c>
      <c r="G129" s="228">
        <f t="shared" ref="G129:N129" si="115">SUM(G130,G135,G139,G140,G143,G150,G158,G159,G162)</f>
        <v>0</v>
      </c>
      <c r="H129" s="120">
        <f t="shared" si="115"/>
        <v>0</v>
      </c>
      <c r="I129" s="314">
        <f t="shared" si="115"/>
        <v>0</v>
      </c>
      <c r="J129" s="127">
        <f t="shared" si="115"/>
        <v>0</v>
      </c>
      <c r="K129" s="36">
        <f t="shared" si="115"/>
        <v>0</v>
      </c>
      <c r="L129" s="174">
        <f t="shared" si="115"/>
        <v>0</v>
      </c>
      <c r="M129" s="228">
        <f t="shared" si="115"/>
        <v>0</v>
      </c>
      <c r="N129" s="36">
        <f t="shared" si="115"/>
        <v>0</v>
      </c>
      <c r="O129" s="120">
        <f>SUM(O130,O135,O139,O140,O143,O150,O158,O159,O162)</f>
        <v>0</v>
      </c>
      <c r="P129" s="317"/>
      <c r="Q129" s="331"/>
    </row>
    <row r="130" spans="1:17" ht="24" hidden="1" x14ac:dyDescent="0.25">
      <c r="A130" s="686">
        <v>2310</v>
      </c>
      <c r="B130" s="38" t="s">
        <v>126</v>
      </c>
      <c r="C130" s="189">
        <f t="shared" si="100"/>
        <v>0</v>
      </c>
      <c r="D130" s="128">
        <f t="shared" ref="D130:O130" si="116">SUM(D131:D134)</f>
        <v>0</v>
      </c>
      <c r="E130" s="75">
        <f t="shared" si="116"/>
        <v>0</v>
      </c>
      <c r="F130" s="175">
        <f t="shared" si="116"/>
        <v>0</v>
      </c>
      <c r="G130" s="233">
        <f t="shared" si="116"/>
        <v>0</v>
      </c>
      <c r="H130" s="75">
        <f t="shared" si="116"/>
        <v>0</v>
      </c>
      <c r="I130" s="86">
        <f t="shared" si="116"/>
        <v>0</v>
      </c>
      <c r="J130" s="128">
        <f t="shared" si="116"/>
        <v>0</v>
      </c>
      <c r="K130" s="75">
        <f t="shared" si="116"/>
        <v>0</v>
      </c>
      <c r="L130" s="175">
        <f t="shared" si="116"/>
        <v>0</v>
      </c>
      <c r="M130" s="233">
        <f t="shared" si="116"/>
        <v>0</v>
      </c>
      <c r="N130" s="75">
        <f t="shared" si="116"/>
        <v>0</v>
      </c>
      <c r="O130" s="86">
        <f t="shared" si="116"/>
        <v>0</v>
      </c>
      <c r="P130" s="310"/>
      <c r="Q130" s="331"/>
    </row>
    <row r="131" spans="1:17" hidden="1" x14ac:dyDescent="0.25">
      <c r="A131" s="30">
        <v>2311</v>
      </c>
      <c r="B131" s="41" t="s">
        <v>127</v>
      </c>
      <c r="C131" s="190">
        <f t="shared" si="100"/>
        <v>0</v>
      </c>
      <c r="D131" s="265"/>
      <c r="E131" s="43"/>
      <c r="F131" s="93">
        <f t="shared" ref="F131:F134" si="117">D131+E131</f>
        <v>0</v>
      </c>
      <c r="G131" s="230"/>
      <c r="H131" s="43"/>
      <c r="I131" s="87">
        <f t="shared" ref="I131:I134" si="118">G131+H131</f>
        <v>0</v>
      </c>
      <c r="J131" s="265"/>
      <c r="K131" s="43"/>
      <c r="L131" s="93">
        <f t="shared" ref="L131:L134" si="119">J131+K131</f>
        <v>0</v>
      </c>
      <c r="M131" s="230"/>
      <c r="N131" s="43"/>
      <c r="O131" s="87">
        <f t="shared" ref="O131:O134" si="120">M131+N131</f>
        <v>0</v>
      </c>
      <c r="P131" s="311"/>
      <c r="Q131" s="331"/>
    </row>
    <row r="132" spans="1:17" hidden="1" x14ac:dyDescent="0.25">
      <c r="A132" s="30">
        <v>2312</v>
      </c>
      <c r="B132" s="41" t="s">
        <v>128</v>
      </c>
      <c r="C132" s="190">
        <f t="shared" si="100"/>
        <v>0</v>
      </c>
      <c r="D132" s="265"/>
      <c r="E132" s="43"/>
      <c r="F132" s="93">
        <f t="shared" si="117"/>
        <v>0</v>
      </c>
      <c r="G132" s="230"/>
      <c r="H132" s="43"/>
      <c r="I132" s="87">
        <f t="shared" si="118"/>
        <v>0</v>
      </c>
      <c r="J132" s="265"/>
      <c r="K132" s="43"/>
      <c r="L132" s="93">
        <f t="shared" si="119"/>
        <v>0</v>
      </c>
      <c r="M132" s="230"/>
      <c r="N132" s="43"/>
      <c r="O132" s="87">
        <f t="shared" si="120"/>
        <v>0</v>
      </c>
      <c r="P132" s="311"/>
      <c r="Q132" s="331"/>
    </row>
    <row r="133" spans="1:17" hidden="1" x14ac:dyDescent="0.25">
      <c r="A133" s="30">
        <v>2313</v>
      </c>
      <c r="B133" s="41" t="s">
        <v>129</v>
      </c>
      <c r="C133" s="190">
        <f t="shared" si="100"/>
        <v>0</v>
      </c>
      <c r="D133" s="265"/>
      <c r="E133" s="43"/>
      <c r="F133" s="93">
        <f t="shared" si="117"/>
        <v>0</v>
      </c>
      <c r="G133" s="230"/>
      <c r="H133" s="43"/>
      <c r="I133" s="87">
        <f t="shared" si="118"/>
        <v>0</v>
      </c>
      <c r="J133" s="265"/>
      <c r="K133" s="43"/>
      <c r="L133" s="93">
        <f t="shared" si="119"/>
        <v>0</v>
      </c>
      <c r="M133" s="230"/>
      <c r="N133" s="43"/>
      <c r="O133" s="87">
        <f t="shared" si="120"/>
        <v>0</v>
      </c>
      <c r="P133" s="311"/>
      <c r="Q133" s="331"/>
    </row>
    <row r="134" spans="1:17" ht="47.25" hidden="1" customHeight="1" x14ac:dyDescent="0.25">
      <c r="A134" s="30">
        <v>2314</v>
      </c>
      <c r="B134" s="41" t="s">
        <v>307</v>
      </c>
      <c r="C134" s="190">
        <f t="shared" si="100"/>
        <v>0</v>
      </c>
      <c r="D134" s="265"/>
      <c r="E134" s="43"/>
      <c r="F134" s="93">
        <f t="shared" si="117"/>
        <v>0</v>
      </c>
      <c r="G134" s="230"/>
      <c r="H134" s="43"/>
      <c r="I134" s="87">
        <f t="shared" si="118"/>
        <v>0</v>
      </c>
      <c r="J134" s="265"/>
      <c r="K134" s="43"/>
      <c r="L134" s="93">
        <f t="shared" si="119"/>
        <v>0</v>
      </c>
      <c r="M134" s="230"/>
      <c r="N134" s="43"/>
      <c r="O134" s="87">
        <f t="shared" si="120"/>
        <v>0</v>
      </c>
      <c r="P134" s="311"/>
      <c r="Q134" s="331"/>
    </row>
    <row r="135" spans="1:17" x14ac:dyDescent="0.25">
      <c r="A135" s="72">
        <v>2320</v>
      </c>
      <c r="B135" s="41" t="s">
        <v>130</v>
      </c>
      <c r="C135" s="190">
        <f t="shared" si="100"/>
        <v>2528</v>
      </c>
      <c r="D135" s="129">
        <f t="shared" ref="D135" si="121">SUM(D136:D138)</f>
        <v>0</v>
      </c>
      <c r="E135" s="87">
        <f>SUM(E136:E138)</f>
        <v>2528</v>
      </c>
      <c r="F135" s="312">
        <f>SUM(F136:F138)</f>
        <v>2528</v>
      </c>
      <c r="G135" s="231">
        <f t="shared" ref="G135" si="122">SUM(G136:G138)</f>
        <v>0</v>
      </c>
      <c r="H135" s="87">
        <f>SUM(H136:H138)</f>
        <v>0</v>
      </c>
      <c r="I135" s="312">
        <f t="shared" ref="I135:N135" si="123">SUM(I136:I138)</f>
        <v>0</v>
      </c>
      <c r="J135" s="129">
        <f t="shared" si="123"/>
        <v>0</v>
      </c>
      <c r="K135" s="73">
        <f t="shared" si="123"/>
        <v>0</v>
      </c>
      <c r="L135" s="93">
        <f t="shared" si="123"/>
        <v>0</v>
      </c>
      <c r="M135" s="231">
        <f t="shared" si="123"/>
        <v>0</v>
      </c>
      <c r="N135" s="73">
        <f t="shared" si="123"/>
        <v>0</v>
      </c>
      <c r="O135" s="87">
        <f>SUM(O136:O138)</f>
        <v>0</v>
      </c>
      <c r="P135" s="311"/>
      <c r="Q135" s="331"/>
    </row>
    <row r="136" spans="1:17" hidden="1" x14ac:dyDescent="0.25">
      <c r="A136" s="30">
        <v>2321</v>
      </c>
      <c r="B136" s="41" t="s">
        <v>131</v>
      </c>
      <c r="C136" s="190">
        <f t="shared" si="100"/>
        <v>0</v>
      </c>
      <c r="D136" s="265"/>
      <c r="E136" s="43"/>
      <c r="F136" s="93">
        <f t="shared" ref="F136:F139" si="124">D136+E136</f>
        <v>0</v>
      </c>
      <c r="G136" s="230"/>
      <c r="H136" s="43"/>
      <c r="I136" s="87">
        <f t="shared" ref="I136:I139" si="125">G136+H136</f>
        <v>0</v>
      </c>
      <c r="J136" s="265"/>
      <c r="K136" s="43"/>
      <c r="L136" s="93">
        <f t="shared" ref="L136:L139" si="126">J136+K136</f>
        <v>0</v>
      </c>
      <c r="M136" s="230"/>
      <c r="N136" s="43"/>
      <c r="O136" s="87">
        <f t="shared" ref="O136:O139" si="127">M136+N136</f>
        <v>0</v>
      </c>
      <c r="P136" s="311"/>
      <c r="Q136" s="331"/>
    </row>
    <row r="137" spans="1:17" x14ac:dyDescent="0.25">
      <c r="A137" s="30">
        <v>2322</v>
      </c>
      <c r="B137" s="41" t="s">
        <v>132</v>
      </c>
      <c r="C137" s="190">
        <f t="shared" si="100"/>
        <v>2528</v>
      </c>
      <c r="D137" s="265"/>
      <c r="E137" s="155">
        <v>2528</v>
      </c>
      <c r="F137" s="312">
        <f t="shared" si="124"/>
        <v>2528</v>
      </c>
      <c r="G137" s="230"/>
      <c r="H137" s="155"/>
      <c r="I137" s="312">
        <f t="shared" si="125"/>
        <v>0</v>
      </c>
      <c r="J137" s="265"/>
      <c r="K137" s="43"/>
      <c r="L137" s="93">
        <f t="shared" si="126"/>
        <v>0</v>
      </c>
      <c r="M137" s="230"/>
      <c r="N137" s="43"/>
      <c r="O137" s="87">
        <f t="shared" si="127"/>
        <v>0</v>
      </c>
      <c r="P137" s="311"/>
      <c r="Q137" s="331"/>
    </row>
    <row r="138" spans="1:17" ht="10.5" hidden="1" customHeight="1" x14ac:dyDescent="0.25">
      <c r="A138" s="30">
        <v>2329</v>
      </c>
      <c r="B138" s="41" t="s">
        <v>133</v>
      </c>
      <c r="C138" s="190">
        <f t="shared" si="100"/>
        <v>0</v>
      </c>
      <c r="D138" s="265"/>
      <c r="E138" s="43"/>
      <c r="F138" s="93">
        <f t="shared" si="124"/>
        <v>0</v>
      </c>
      <c r="G138" s="230"/>
      <c r="H138" s="43"/>
      <c r="I138" s="87">
        <f t="shared" si="125"/>
        <v>0</v>
      </c>
      <c r="J138" s="265"/>
      <c r="K138" s="43"/>
      <c r="L138" s="93">
        <f t="shared" si="126"/>
        <v>0</v>
      </c>
      <c r="M138" s="230"/>
      <c r="N138" s="43"/>
      <c r="O138" s="87">
        <f t="shared" si="127"/>
        <v>0</v>
      </c>
      <c r="P138" s="311"/>
      <c r="Q138" s="331"/>
    </row>
    <row r="139" spans="1:17" hidden="1" x14ac:dyDescent="0.25">
      <c r="A139" s="72">
        <v>2330</v>
      </c>
      <c r="B139" s="41" t="s">
        <v>134</v>
      </c>
      <c r="C139" s="190">
        <f t="shared" si="100"/>
        <v>0</v>
      </c>
      <c r="D139" s="265"/>
      <c r="E139" s="43"/>
      <c r="F139" s="93">
        <f t="shared" si="124"/>
        <v>0</v>
      </c>
      <c r="G139" s="230"/>
      <c r="H139" s="43"/>
      <c r="I139" s="87">
        <f t="shared" si="125"/>
        <v>0</v>
      </c>
      <c r="J139" s="265"/>
      <c r="K139" s="43"/>
      <c r="L139" s="93">
        <f t="shared" si="126"/>
        <v>0</v>
      </c>
      <c r="M139" s="230"/>
      <c r="N139" s="43"/>
      <c r="O139" s="87">
        <f t="shared" si="127"/>
        <v>0</v>
      </c>
      <c r="P139" s="311"/>
      <c r="Q139" s="331"/>
    </row>
    <row r="140" spans="1:17" ht="48" hidden="1" x14ac:dyDescent="0.25">
      <c r="A140" s="72">
        <v>2340</v>
      </c>
      <c r="B140" s="41" t="s">
        <v>135</v>
      </c>
      <c r="C140" s="190">
        <f t="shared" si="100"/>
        <v>0</v>
      </c>
      <c r="D140" s="129">
        <f t="shared" ref="D140" si="128">SUM(D141:D142)</f>
        <v>0</v>
      </c>
      <c r="E140" s="73">
        <f>SUM(E141:E142)</f>
        <v>0</v>
      </c>
      <c r="F140" s="93">
        <f>SUM(F141:F142)</f>
        <v>0</v>
      </c>
      <c r="G140" s="231">
        <f t="shared" ref="G140:N140" si="129">SUM(G141:G142)</f>
        <v>0</v>
      </c>
      <c r="H140" s="73">
        <f t="shared" si="129"/>
        <v>0</v>
      </c>
      <c r="I140" s="87">
        <f t="shared" si="129"/>
        <v>0</v>
      </c>
      <c r="J140" s="129">
        <f t="shared" si="129"/>
        <v>0</v>
      </c>
      <c r="K140" s="73">
        <f t="shared" si="129"/>
        <v>0</v>
      </c>
      <c r="L140" s="93">
        <f t="shared" si="129"/>
        <v>0</v>
      </c>
      <c r="M140" s="231">
        <f t="shared" si="129"/>
        <v>0</v>
      </c>
      <c r="N140" s="73">
        <f t="shared" si="129"/>
        <v>0</v>
      </c>
      <c r="O140" s="87">
        <f>SUM(O141:O142)</f>
        <v>0</v>
      </c>
      <c r="P140" s="311"/>
      <c r="Q140" s="331"/>
    </row>
    <row r="141" spans="1:17" hidden="1" x14ac:dyDescent="0.25">
      <c r="A141" s="30">
        <v>2341</v>
      </c>
      <c r="B141" s="41" t="s">
        <v>136</v>
      </c>
      <c r="C141" s="190">
        <f t="shared" si="100"/>
        <v>0</v>
      </c>
      <c r="D141" s="265"/>
      <c r="E141" s="43"/>
      <c r="F141" s="93">
        <f t="shared" ref="F141:F142" si="130">D141+E141</f>
        <v>0</v>
      </c>
      <c r="G141" s="230"/>
      <c r="H141" s="43"/>
      <c r="I141" s="87">
        <f t="shared" ref="I141:I142" si="131">G141+H141</f>
        <v>0</v>
      </c>
      <c r="J141" s="265"/>
      <c r="K141" s="43"/>
      <c r="L141" s="93">
        <f t="shared" ref="L141:L142" si="132">J141+K141</f>
        <v>0</v>
      </c>
      <c r="M141" s="230"/>
      <c r="N141" s="43"/>
      <c r="O141" s="87">
        <f t="shared" ref="O141:O142" si="133">M141+N141</f>
        <v>0</v>
      </c>
      <c r="P141" s="311"/>
      <c r="Q141" s="331"/>
    </row>
    <row r="142" spans="1:17" ht="24" hidden="1" x14ac:dyDescent="0.25">
      <c r="A142" s="30">
        <v>2344</v>
      </c>
      <c r="B142" s="41" t="s">
        <v>137</v>
      </c>
      <c r="C142" s="190">
        <f t="shared" si="100"/>
        <v>0</v>
      </c>
      <c r="D142" s="265"/>
      <c r="E142" s="43"/>
      <c r="F142" s="93">
        <f t="shared" si="130"/>
        <v>0</v>
      </c>
      <c r="G142" s="230"/>
      <c r="H142" s="43"/>
      <c r="I142" s="87">
        <f t="shared" si="131"/>
        <v>0</v>
      </c>
      <c r="J142" s="265"/>
      <c r="K142" s="43"/>
      <c r="L142" s="93">
        <f t="shared" si="132"/>
        <v>0</v>
      </c>
      <c r="M142" s="230"/>
      <c r="N142" s="43"/>
      <c r="O142" s="87">
        <f t="shared" si="133"/>
        <v>0</v>
      </c>
      <c r="P142" s="311"/>
      <c r="Q142" s="331"/>
    </row>
    <row r="143" spans="1:17" ht="24" x14ac:dyDescent="0.25">
      <c r="A143" s="70">
        <v>2350</v>
      </c>
      <c r="B143" s="55" t="s">
        <v>138</v>
      </c>
      <c r="C143" s="195">
        <f t="shared" si="100"/>
        <v>3500</v>
      </c>
      <c r="D143" s="82">
        <f t="shared" ref="D143" si="134">SUM(D144:D149)</f>
        <v>0</v>
      </c>
      <c r="E143" s="153">
        <f>SUM(E144:E149)</f>
        <v>3500</v>
      </c>
      <c r="F143" s="309">
        <f>SUM(F144:F149)</f>
        <v>3500</v>
      </c>
      <c r="G143" s="229">
        <f t="shared" ref="G143:N143" si="135">SUM(G144:G149)</f>
        <v>0</v>
      </c>
      <c r="H143" s="153">
        <f t="shared" si="135"/>
        <v>0</v>
      </c>
      <c r="I143" s="309">
        <f t="shared" si="135"/>
        <v>0</v>
      </c>
      <c r="J143" s="82">
        <f t="shared" si="135"/>
        <v>0</v>
      </c>
      <c r="K143" s="71">
        <f t="shared" si="135"/>
        <v>0</v>
      </c>
      <c r="L143" s="172">
        <f t="shared" si="135"/>
        <v>0</v>
      </c>
      <c r="M143" s="229">
        <f t="shared" si="135"/>
        <v>0</v>
      </c>
      <c r="N143" s="71">
        <f t="shared" si="135"/>
        <v>0</v>
      </c>
      <c r="O143" s="153">
        <f>SUM(O144:O149)</f>
        <v>0</v>
      </c>
      <c r="P143" s="313"/>
      <c r="Q143" s="331"/>
    </row>
    <row r="144" spans="1:17" hidden="1" x14ac:dyDescent="0.25">
      <c r="A144" s="27">
        <v>2351</v>
      </c>
      <c r="B144" s="38" t="s">
        <v>139</v>
      </c>
      <c r="C144" s="189">
        <f t="shared" si="100"/>
        <v>0</v>
      </c>
      <c r="D144" s="264"/>
      <c r="E144" s="40"/>
      <c r="F144" s="175">
        <f t="shared" ref="F144:F149" si="136">D144+E144</f>
        <v>0</v>
      </c>
      <c r="G144" s="220"/>
      <c r="H144" s="40"/>
      <c r="I144" s="86">
        <f t="shared" ref="I144:I149" si="137">G144+H144</f>
        <v>0</v>
      </c>
      <c r="J144" s="264"/>
      <c r="K144" s="40"/>
      <c r="L144" s="175">
        <f t="shared" ref="L144:L149" si="138">J144+K144</f>
        <v>0</v>
      </c>
      <c r="M144" s="220"/>
      <c r="N144" s="40"/>
      <c r="O144" s="86">
        <f t="shared" ref="O144:O149" si="139">M144+N144</f>
        <v>0</v>
      </c>
      <c r="P144" s="310"/>
      <c r="Q144" s="331"/>
    </row>
    <row r="145" spans="1:17" x14ac:dyDescent="0.25">
      <c r="A145" s="30">
        <v>2352</v>
      </c>
      <c r="B145" s="41" t="s">
        <v>140</v>
      </c>
      <c r="C145" s="190">
        <f t="shared" si="100"/>
        <v>3500</v>
      </c>
      <c r="D145" s="265"/>
      <c r="E145" s="155">
        <v>3500</v>
      </c>
      <c r="F145" s="312">
        <f t="shared" si="136"/>
        <v>3500</v>
      </c>
      <c r="G145" s="230"/>
      <c r="H145" s="155"/>
      <c r="I145" s="312">
        <f t="shared" si="137"/>
        <v>0</v>
      </c>
      <c r="J145" s="265"/>
      <c r="K145" s="43"/>
      <c r="L145" s="93">
        <f t="shared" si="138"/>
        <v>0</v>
      </c>
      <c r="M145" s="230"/>
      <c r="N145" s="43"/>
      <c r="O145" s="87">
        <f t="shared" si="139"/>
        <v>0</v>
      </c>
      <c r="P145" s="311"/>
      <c r="Q145" s="331"/>
    </row>
    <row r="146" spans="1:17" ht="24" hidden="1" x14ac:dyDescent="0.25">
      <c r="A146" s="30">
        <v>2353</v>
      </c>
      <c r="B146" s="41" t="s">
        <v>141</v>
      </c>
      <c r="C146" s="190">
        <f t="shared" si="100"/>
        <v>0</v>
      </c>
      <c r="D146" s="265"/>
      <c r="E146" s="43"/>
      <c r="F146" s="93">
        <f t="shared" si="136"/>
        <v>0</v>
      </c>
      <c r="G146" s="230"/>
      <c r="H146" s="43"/>
      <c r="I146" s="87">
        <f t="shared" si="137"/>
        <v>0</v>
      </c>
      <c r="J146" s="265"/>
      <c r="K146" s="43"/>
      <c r="L146" s="93">
        <f t="shared" si="138"/>
        <v>0</v>
      </c>
      <c r="M146" s="230"/>
      <c r="N146" s="43"/>
      <c r="O146" s="87">
        <f t="shared" si="139"/>
        <v>0</v>
      </c>
      <c r="P146" s="311"/>
      <c r="Q146" s="331"/>
    </row>
    <row r="147" spans="1:17" ht="24" hidden="1" x14ac:dyDescent="0.25">
      <c r="A147" s="30">
        <v>2354</v>
      </c>
      <c r="B147" s="41" t="s">
        <v>142</v>
      </c>
      <c r="C147" s="190">
        <f t="shared" si="100"/>
        <v>0</v>
      </c>
      <c r="D147" s="265"/>
      <c r="E147" s="43"/>
      <c r="F147" s="93">
        <f t="shared" si="136"/>
        <v>0</v>
      </c>
      <c r="G147" s="230"/>
      <c r="H147" s="43"/>
      <c r="I147" s="87">
        <f t="shared" si="137"/>
        <v>0</v>
      </c>
      <c r="J147" s="265"/>
      <c r="K147" s="43"/>
      <c r="L147" s="93">
        <f t="shared" si="138"/>
        <v>0</v>
      </c>
      <c r="M147" s="230"/>
      <c r="N147" s="43"/>
      <c r="O147" s="87">
        <f t="shared" si="139"/>
        <v>0</v>
      </c>
      <c r="P147" s="311"/>
      <c r="Q147" s="331"/>
    </row>
    <row r="148" spans="1:17" ht="24" hidden="1" x14ac:dyDescent="0.25">
      <c r="A148" s="30">
        <v>2355</v>
      </c>
      <c r="B148" s="41" t="s">
        <v>143</v>
      </c>
      <c r="C148" s="190">
        <f t="shared" si="100"/>
        <v>0</v>
      </c>
      <c r="D148" s="265"/>
      <c r="E148" s="43"/>
      <c r="F148" s="93">
        <f t="shared" si="136"/>
        <v>0</v>
      </c>
      <c r="G148" s="230"/>
      <c r="H148" s="43"/>
      <c r="I148" s="87">
        <f t="shared" si="137"/>
        <v>0</v>
      </c>
      <c r="J148" s="265"/>
      <c r="K148" s="43"/>
      <c r="L148" s="93">
        <f t="shared" si="138"/>
        <v>0</v>
      </c>
      <c r="M148" s="230"/>
      <c r="N148" s="43"/>
      <c r="O148" s="87">
        <f t="shared" si="139"/>
        <v>0</v>
      </c>
      <c r="P148" s="311"/>
      <c r="Q148" s="331"/>
    </row>
    <row r="149" spans="1:17" ht="24" hidden="1" x14ac:dyDescent="0.25">
      <c r="A149" s="30">
        <v>2359</v>
      </c>
      <c r="B149" s="41" t="s">
        <v>144</v>
      </c>
      <c r="C149" s="190">
        <f t="shared" si="100"/>
        <v>0</v>
      </c>
      <c r="D149" s="265"/>
      <c r="E149" s="43"/>
      <c r="F149" s="93">
        <f t="shared" si="136"/>
        <v>0</v>
      </c>
      <c r="G149" s="230"/>
      <c r="H149" s="43"/>
      <c r="I149" s="87">
        <f t="shared" si="137"/>
        <v>0</v>
      </c>
      <c r="J149" s="265"/>
      <c r="K149" s="43"/>
      <c r="L149" s="93">
        <f t="shared" si="138"/>
        <v>0</v>
      </c>
      <c r="M149" s="230"/>
      <c r="N149" s="43"/>
      <c r="O149" s="87">
        <f t="shared" si="139"/>
        <v>0</v>
      </c>
      <c r="P149" s="311"/>
      <c r="Q149" s="331"/>
    </row>
    <row r="150" spans="1:17" ht="24.75" hidden="1" customHeight="1" x14ac:dyDescent="0.25">
      <c r="A150" s="72">
        <v>2360</v>
      </c>
      <c r="B150" s="41" t="s">
        <v>145</v>
      </c>
      <c r="C150" s="190">
        <f t="shared" si="100"/>
        <v>0</v>
      </c>
      <c r="D150" s="129">
        <f t="shared" ref="D150" si="140">SUM(D151:D157)</f>
        <v>0</v>
      </c>
      <c r="E150" s="73">
        <f>SUM(E151:E157)</f>
        <v>0</v>
      </c>
      <c r="F150" s="93">
        <f>SUM(F151:F157)</f>
        <v>0</v>
      </c>
      <c r="G150" s="231">
        <f t="shared" ref="G150:N150" si="141">SUM(G151:G157)</f>
        <v>0</v>
      </c>
      <c r="H150" s="73">
        <f t="shared" si="141"/>
        <v>0</v>
      </c>
      <c r="I150" s="87">
        <f t="shared" si="141"/>
        <v>0</v>
      </c>
      <c r="J150" s="129">
        <f t="shared" si="141"/>
        <v>0</v>
      </c>
      <c r="K150" s="73">
        <f t="shared" si="141"/>
        <v>0</v>
      </c>
      <c r="L150" s="93">
        <f t="shared" si="141"/>
        <v>0</v>
      </c>
      <c r="M150" s="231">
        <f t="shared" si="141"/>
        <v>0</v>
      </c>
      <c r="N150" s="73">
        <f t="shared" si="141"/>
        <v>0</v>
      </c>
      <c r="O150" s="87">
        <f>SUM(O151:O157)</f>
        <v>0</v>
      </c>
      <c r="P150" s="311"/>
      <c r="Q150" s="331"/>
    </row>
    <row r="151" spans="1:17" hidden="1" x14ac:dyDescent="0.25">
      <c r="A151" s="29">
        <v>2361</v>
      </c>
      <c r="B151" s="41" t="s">
        <v>146</v>
      </c>
      <c r="C151" s="190">
        <f t="shared" si="100"/>
        <v>0</v>
      </c>
      <c r="D151" s="265"/>
      <c r="E151" s="43"/>
      <c r="F151" s="93">
        <f t="shared" ref="F151:F158" si="142">D151+E151</f>
        <v>0</v>
      </c>
      <c r="G151" s="230"/>
      <c r="H151" s="43"/>
      <c r="I151" s="87">
        <f t="shared" ref="I151:I158" si="143">G151+H151</f>
        <v>0</v>
      </c>
      <c r="J151" s="265"/>
      <c r="K151" s="43"/>
      <c r="L151" s="93">
        <f t="shared" ref="L151:L158" si="144">J151+K151</f>
        <v>0</v>
      </c>
      <c r="M151" s="230"/>
      <c r="N151" s="43"/>
      <c r="O151" s="87">
        <f t="shared" ref="O151:O158" si="145">M151+N151</f>
        <v>0</v>
      </c>
      <c r="P151" s="311"/>
      <c r="Q151" s="331"/>
    </row>
    <row r="152" spans="1:17" ht="24" hidden="1" x14ac:dyDescent="0.25">
      <c r="A152" s="29">
        <v>2362</v>
      </c>
      <c r="B152" s="41" t="s">
        <v>147</v>
      </c>
      <c r="C152" s="190">
        <f t="shared" si="100"/>
        <v>0</v>
      </c>
      <c r="D152" s="265"/>
      <c r="E152" s="43"/>
      <c r="F152" s="93">
        <f t="shared" si="142"/>
        <v>0</v>
      </c>
      <c r="G152" s="230"/>
      <c r="H152" s="43"/>
      <c r="I152" s="87">
        <f t="shared" si="143"/>
        <v>0</v>
      </c>
      <c r="J152" s="265"/>
      <c r="K152" s="43"/>
      <c r="L152" s="93">
        <f t="shared" si="144"/>
        <v>0</v>
      </c>
      <c r="M152" s="230"/>
      <c r="N152" s="43"/>
      <c r="O152" s="87">
        <f t="shared" si="145"/>
        <v>0</v>
      </c>
      <c r="P152" s="311"/>
      <c r="Q152" s="331"/>
    </row>
    <row r="153" spans="1:17" hidden="1" x14ac:dyDescent="0.25">
      <c r="A153" s="29">
        <v>2363</v>
      </c>
      <c r="B153" s="41" t="s">
        <v>148</v>
      </c>
      <c r="C153" s="190">
        <f t="shared" si="100"/>
        <v>0</v>
      </c>
      <c r="D153" s="265"/>
      <c r="E153" s="43"/>
      <c r="F153" s="93">
        <f t="shared" si="142"/>
        <v>0</v>
      </c>
      <c r="G153" s="230"/>
      <c r="H153" s="43"/>
      <c r="I153" s="87">
        <f t="shared" si="143"/>
        <v>0</v>
      </c>
      <c r="J153" s="265"/>
      <c r="K153" s="43"/>
      <c r="L153" s="93">
        <f t="shared" si="144"/>
        <v>0</v>
      </c>
      <c r="M153" s="230"/>
      <c r="N153" s="43"/>
      <c r="O153" s="87">
        <f t="shared" si="145"/>
        <v>0</v>
      </c>
      <c r="P153" s="311"/>
      <c r="Q153" s="331"/>
    </row>
    <row r="154" spans="1:17" hidden="1" x14ac:dyDescent="0.25">
      <c r="A154" s="29">
        <v>2364</v>
      </c>
      <c r="B154" s="41" t="s">
        <v>149</v>
      </c>
      <c r="C154" s="190">
        <f t="shared" si="100"/>
        <v>0</v>
      </c>
      <c r="D154" s="265"/>
      <c r="E154" s="43"/>
      <c r="F154" s="93">
        <f t="shared" si="142"/>
        <v>0</v>
      </c>
      <c r="G154" s="230"/>
      <c r="H154" s="43"/>
      <c r="I154" s="87">
        <f t="shared" si="143"/>
        <v>0</v>
      </c>
      <c r="J154" s="265"/>
      <c r="K154" s="43"/>
      <c r="L154" s="93">
        <f t="shared" si="144"/>
        <v>0</v>
      </c>
      <c r="M154" s="230"/>
      <c r="N154" s="43"/>
      <c r="O154" s="87">
        <f t="shared" si="145"/>
        <v>0</v>
      </c>
      <c r="P154" s="311"/>
      <c r="Q154" s="331"/>
    </row>
    <row r="155" spans="1:17" ht="12.75" hidden="1" customHeight="1" x14ac:dyDescent="0.25">
      <c r="A155" s="29">
        <v>2365</v>
      </c>
      <c r="B155" s="41" t="s">
        <v>150</v>
      </c>
      <c r="C155" s="190">
        <f t="shared" si="100"/>
        <v>0</v>
      </c>
      <c r="D155" s="265"/>
      <c r="E155" s="43"/>
      <c r="F155" s="93">
        <f t="shared" si="142"/>
        <v>0</v>
      </c>
      <c r="G155" s="230"/>
      <c r="H155" s="43"/>
      <c r="I155" s="87">
        <f t="shared" si="143"/>
        <v>0</v>
      </c>
      <c r="J155" s="265"/>
      <c r="K155" s="43"/>
      <c r="L155" s="93">
        <f t="shared" si="144"/>
        <v>0</v>
      </c>
      <c r="M155" s="230"/>
      <c r="N155" s="43"/>
      <c r="O155" s="87">
        <f t="shared" si="145"/>
        <v>0</v>
      </c>
      <c r="P155" s="311"/>
      <c r="Q155" s="331"/>
    </row>
    <row r="156" spans="1:17" ht="36" hidden="1" x14ac:dyDescent="0.25">
      <c r="A156" s="29">
        <v>2366</v>
      </c>
      <c r="B156" s="41" t="s">
        <v>151</v>
      </c>
      <c r="C156" s="190">
        <f t="shared" si="100"/>
        <v>0</v>
      </c>
      <c r="D156" s="265"/>
      <c r="E156" s="43"/>
      <c r="F156" s="93">
        <f t="shared" si="142"/>
        <v>0</v>
      </c>
      <c r="G156" s="230"/>
      <c r="H156" s="43"/>
      <c r="I156" s="87">
        <f t="shared" si="143"/>
        <v>0</v>
      </c>
      <c r="J156" s="265"/>
      <c r="K156" s="43"/>
      <c r="L156" s="93">
        <f t="shared" si="144"/>
        <v>0</v>
      </c>
      <c r="M156" s="230"/>
      <c r="N156" s="43"/>
      <c r="O156" s="87">
        <f t="shared" si="145"/>
        <v>0</v>
      </c>
      <c r="P156" s="311"/>
      <c r="Q156" s="331"/>
    </row>
    <row r="157" spans="1:17" ht="48" hidden="1" x14ac:dyDescent="0.25">
      <c r="A157" s="29">
        <v>2369</v>
      </c>
      <c r="B157" s="41" t="s">
        <v>152</v>
      </c>
      <c r="C157" s="190">
        <f t="shared" si="100"/>
        <v>0</v>
      </c>
      <c r="D157" s="265"/>
      <c r="E157" s="43"/>
      <c r="F157" s="93">
        <f t="shared" si="142"/>
        <v>0</v>
      </c>
      <c r="G157" s="230"/>
      <c r="H157" s="43"/>
      <c r="I157" s="87">
        <f t="shared" si="143"/>
        <v>0</v>
      </c>
      <c r="J157" s="265"/>
      <c r="K157" s="43"/>
      <c r="L157" s="93">
        <f t="shared" si="144"/>
        <v>0</v>
      </c>
      <c r="M157" s="230"/>
      <c r="N157" s="43"/>
      <c r="O157" s="87">
        <f t="shared" si="145"/>
        <v>0</v>
      </c>
      <c r="P157" s="311"/>
      <c r="Q157" s="331"/>
    </row>
    <row r="158" spans="1:17" hidden="1" x14ac:dyDescent="0.25">
      <c r="A158" s="70">
        <v>2370</v>
      </c>
      <c r="B158" s="55" t="s">
        <v>153</v>
      </c>
      <c r="C158" s="195">
        <f t="shared" si="100"/>
        <v>0</v>
      </c>
      <c r="D158" s="262"/>
      <c r="E158" s="74"/>
      <c r="F158" s="172">
        <f t="shared" si="142"/>
        <v>0</v>
      </c>
      <c r="G158" s="232"/>
      <c r="H158" s="74"/>
      <c r="I158" s="153">
        <f t="shared" si="143"/>
        <v>0</v>
      </c>
      <c r="J158" s="262"/>
      <c r="K158" s="74"/>
      <c r="L158" s="172">
        <f t="shared" si="144"/>
        <v>0</v>
      </c>
      <c r="M158" s="232"/>
      <c r="N158" s="74"/>
      <c r="O158" s="153">
        <f t="shared" si="145"/>
        <v>0</v>
      </c>
      <c r="P158" s="313"/>
      <c r="Q158" s="331"/>
    </row>
    <row r="159" spans="1:17" hidden="1" x14ac:dyDescent="0.25">
      <c r="A159" s="70">
        <v>2380</v>
      </c>
      <c r="B159" s="55" t="s">
        <v>154</v>
      </c>
      <c r="C159" s="195">
        <f t="shared" si="100"/>
        <v>0</v>
      </c>
      <c r="D159" s="82">
        <f t="shared" ref="D159:E159" si="146">SUM(D160:D161)</f>
        <v>0</v>
      </c>
      <c r="E159" s="71">
        <f t="shared" si="146"/>
        <v>0</v>
      </c>
      <c r="F159" s="172">
        <f>SUM(F160:F161)</f>
        <v>0</v>
      </c>
      <c r="G159" s="229">
        <f t="shared" ref="G159:N159" si="147">SUM(G160:G161)</f>
        <v>0</v>
      </c>
      <c r="H159" s="71">
        <f t="shared" si="147"/>
        <v>0</v>
      </c>
      <c r="I159" s="153">
        <f t="shared" si="147"/>
        <v>0</v>
      </c>
      <c r="J159" s="82">
        <f t="shared" si="147"/>
        <v>0</v>
      </c>
      <c r="K159" s="71">
        <f t="shared" si="147"/>
        <v>0</v>
      </c>
      <c r="L159" s="172">
        <f t="shared" si="147"/>
        <v>0</v>
      </c>
      <c r="M159" s="229">
        <f t="shared" si="147"/>
        <v>0</v>
      </c>
      <c r="N159" s="71">
        <f t="shared" si="147"/>
        <v>0</v>
      </c>
      <c r="O159" s="153">
        <f>SUM(O160:O161)</f>
        <v>0</v>
      </c>
      <c r="P159" s="313"/>
      <c r="Q159" s="331"/>
    </row>
    <row r="160" spans="1:17" hidden="1" x14ac:dyDescent="0.25">
      <c r="A160" s="26">
        <v>2381</v>
      </c>
      <c r="B160" s="38" t="s">
        <v>155</v>
      </c>
      <c r="C160" s="189">
        <f t="shared" si="100"/>
        <v>0</v>
      </c>
      <c r="D160" s="264"/>
      <c r="E160" s="40"/>
      <c r="F160" s="175">
        <f t="shared" ref="F160:F163" si="148">D160+E160</f>
        <v>0</v>
      </c>
      <c r="G160" s="220"/>
      <c r="H160" s="40"/>
      <c r="I160" s="86">
        <f t="shared" ref="I160:I163" si="149">G160+H160</f>
        <v>0</v>
      </c>
      <c r="J160" s="264"/>
      <c r="K160" s="40"/>
      <c r="L160" s="175">
        <f t="shared" ref="L160:L163" si="150">J160+K160</f>
        <v>0</v>
      </c>
      <c r="M160" s="220"/>
      <c r="N160" s="40"/>
      <c r="O160" s="86">
        <f t="shared" ref="O160:O163" si="151">M160+N160</f>
        <v>0</v>
      </c>
      <c r="P160" s="310"/>
      <c r="Q160" s="331"/>
    </row>
    <row r="161" spans="1:17" ht="24" hidden="1" x14ac:dyDescent="0.25">
      <c r="A161" s="29">
        <v>2389</v>
      </c>
      <c r="B161" s="41" t="s">
        <v>156</v>
      </c>
      <c r="C161" s="190">
        <f t="shared" si="100"/>
        <v>0</v>
      </c>
      <c r="D161" s="265"/>
      <c r="E161" s="43"/>
      <c r="F161" s="93">
        <f t="shared" si="148"/>
        <v>0</v>
      </c>
      <c r="G161" s="230"/>
      <c r="H161" s="43"/>
      <c r="I161" s="87">
        <f t="shared" si="149"/>
        <v>0</v>
      </c>
      <c r="J161" s="265"/>
      <c r="K161" s="43"/>
      <c r="L161" s="93">
        <f t="shared" si="150"/>
        <v>0</v>
      </c>
      <c r="M161" s="230"/>
      <c r="N161" s="43"/>
      <c r="O161" s="87">
        <f t="shared" si="151"/>
        <v>0</v>
      </c>
      <c r="P161" s="311"/>
      <c r="Q161" s="331"/>
    </row>
    <row r="162" spans="1:17" hidden="1" x14ac:dyDescent="0.25">
      <c r="A162" s="70">
        <v>2390</v>
      </c>
      <c r="B162" s="55" t="s">
        <v>157</v>
      </c>
      <c r="C162" s="195">
        <f t="shared" si="100"/>
        <v>0</v>
      </c>
      <c r="D162" s="262"/>
      <c r="E162" s="74"/>
      <c r="F162" s="172">
        <f t="shared" si="148"/>
        <v>0</v>
      </c>
      <c r="G162" s="232"/>
      <c r="H162" s="74"/>
      <c r="I162" s="153">
        <f t="shared" si="149"/>
        <v>0</v>
      </c>
      <c r="J162" s="262"/>
      <c r="K162" s="74"/>
      <c r="L162" s="172">
        <f t="shared" si="150"/>
        <v>0</v>
      </c>
      <c r="M162" s="232"/>
      <c r="N162" s="74"/>
      <c r="O162" s="153">
        <f t="shared" si="151"/>
        <v>0</v>
      </c>
      <c r="P162" s="313"/>
      <c r="Q162" s="331"/>
    </row>
    <row r="163" spans="1:17" hidden="1" x14ac:dyDescent="0.25">
      <c r="A163" s="34">
        <v>2400</v>
      </c>
      <c r="B163" s="69" t="s">
        <v>158</v>
      </c>
      <c r="C163" s="188">
        <f t="shared" si="100"/>
        <v>0</v>
      </c>
      <c r="D163" s="249"/>
      <c r="E163" s="76"/>
      <c r="F163" s="174">
        <f t="shared" si="148"/>
        <v>0</v>
      </c>
      <c r="G163" s="234"/>
      <c r="H163" s="76"/>
      <c r="I163" s="120">
        <f t="shared" si="149"/>
        <v>0</v>
      </c>
      <c r="J163" s="249"/>
      <c r="K163" s="76"/>
      <c r="L163" s="174">
        <f t="shared" si="150"/>
        <v>0</v>
      </c>
      <c r="M163" s="234"/>
      <c r="N163" s="76"/>
      <c r="O163" s="120">
        <f t="shared" si="151"/>
        <v>0</v>
      </c>
      <c r="P163" s="317"/>
      <c r="Q163" s="331"/>
    </row>
    <row r="164" spans="1:17" ht="24" hidden="1" x14ac:dyDescent="0.25">
      <c r="A164" s="34">
        <v>2500</v>
      </c>
      <c r="B164" s="69" t="s">
        <v>159</v>
      </c>
      <c r="C164" s="188">
        <f t="shared" si="100"/>
        <v>0</v>
      </c>
      <c r="D164" s="127">
        <f t="shared" ref="D164:E164" si="152">SUM(D165,D170)</f>
        <v>0</v>
      </c>
      <c r="E164" s="36">
        <f t="shared" si="152"/>
        <v>0</v>
      </c>
      <c r="F164" s="174">
        <f>SUM(F165,F170)</f>
        <v>0</v>
      </c>
      <c r="G164" s="228">
        <f t="shared" ref="G164:O164" si="153">SUM(G165,G170)</f>
        <v>0</v>
      </c>
      <c r="H164" s="36">
        <f t="shared" si="153"/>
        <v>0</v>
      </c>
      <c r="I164" s="120">
        <f t="shared" si="153"/>
        <v>0</v>
      </c>
      <c r="J164" s="127">
        <f t="shared" si="153"/>
        <v>0</v>
      </c>
      <c r="K164" s="36">
        <f t="shared" si="153"/>
        <v>0</v>
      </c>
      <c r="L164" s="174">
        <f t="shared" si="153"/>
        <v>0</v>
      </c>
      <c r="M164" s="228">
        <f t="shared" si="153"/>
        <v>0</v>
      </c>
      <c r="N164" s="36">
        <f t="shared" si="153"/>
        <v>0</v>
      </c>
      <c r="O164" s="120">
        <f t="shared" si="153"/>
        <v>0</v>
      </c>
      <c r="P164" s="440"/>
      <c r="Q164" s="331"/>
    </row>
    <row r="165" spans="1:17" ht="16.5" hidden="1" customHeight="1" x14ac:dyDescent="0.25">
      <c r="A165" s="686">
        <v>2510</v>
      </c>
      <c r="B165" s="38" t="s">
        <v>160</v>
      </c>
      <c r="C165" s="189">
        <f t="shared" si="100"/>
        <v>0</v>
      </c>
      <c r="D165" s="128">
        <f t="shared" ref="D165:E165" si="154">SUM(D166:D169)</f>
        <v>0</v>
      </c>
      <c r="E165" s="75">
        <f t="shared" si="154"/>
        <v>0</v>
      </c>
      <c r="F165" s="175">
        <f>SUM(F166:F169)</f>
        <v>0</v>
      </c>
      <c r="G165" s="233">
        <f t="shared" ref="G165:O165" si="155">SUM(G166:G169)</f>
        <v>0</v>
      </c>
      <c r="H165" s="75">
        <f t="shared" si="155"/>
        <v>0</v>
      </c>
      <c r="I165" s="86">
        <f t="shared" si="155"/>
        <v>0</v>
      </c>
      <c r="J165" s="128">
        <f t="shared" si="155"/>
        <v>0</v>
      </c>
      <c r="K165" s="75">
        <f t="shared" si="155"/>
        <v>0</v>
      </c>
      <c r="L165" s="175">
        <f t="shared" si="155"/>
        <v>0</v>
      </c>
      <c r="M165" s="233">
        <f t="shared" si="155"/>
        <v>0</v>
      </c>
      <c r="N165" s="75">
        <f t="shared" si="155"/>
        <v>0</v>
      </c>
      <c r="O165" s="158">
        <f t="shared" si="155"/>
        <v>0</v>
      </c>
      <c r="P165" s="323"/>
      <c r="Q165" s="331"/>
    </row>
    <row r="166" spans="1:17" ht="24" hidden="1" x14ac:dyDescent="0.25">
      <c r="A166" s="30">
        <v>2512</v>
      </c>
      <c r="B166" s="41" t="s">
        <v>161</v>
      </c>
      <c r="C166" s="190">
        <f t="shared" si="100"/>
        <v>0</v>
      </c>
      <c r="D166" s="265"/>
      <c r="E166" s="43"/>
      <c r="F166" s="93">
        <f t="shared" ref="F166:F171" si="156">D166+E166</f>
        <v>0</v>
      </c>
      <c r="G166" s="230"/>
      <c r="H166" s="43"/>
      <c r="I166" s="87">
        <f t="shared" ref="I166:I171" si="157">G166+H166</f>
        <v>0</v>
      </c>
      <c r="J166" s="265"/>
      <c r="K166" s="43"/>
      <c r="L166" s="93">
        <f t="shared" ref="L166:L171" si="158">J166+K166</f>
        <v>0</v>
      </c>
      <c r="M166" s="230"/>
      <c r="N166" s="43"/>
      <c r="O166" s="87">
        <f t="shared" ref="O166:O171" si="159">M166+N166</f>
        <v>0</v>
      </c>
      <c r="P166" s="311"/>
      <c r="Q166" s="331"/>
    </row>
    <row r="167" spans="1:17" ht="36" hidden="1" x14ac:dyDescent="0.25">
      <c r="A167" s="30">
        <v>2513</v>
      </c>
      <c r="B167" s="41" t="s">
        <v>162</v>
      </c>
      <c r="C167" s="190">
        <f t="shared" si="100"/>
        <v>0</v>
      </c>
      <c r="D167" s="265"/>
      <c r="E167" s="43"/>
      <c r="F167" s="93">
        <f t="shared" si="156"/>
        <v>0</v>
      </c>
      <c r="G167" s="230"/>
      <c r="H167" s="43"/>
      <c r="I167" s="87">
        <f t="shared" si="157"/>
        <v>0</v>
      </c>
      <c r="J167" s="265"/>
      <c r="K167" s="43"/>
      <c r="L167" s="93">
        <f t="shared" si="158"/>
        <v>0</v>
      </c>
      <c r="M167" s="230"/>
      <c r="N167" s="43"/>
      <c r="O167" s="87">
        <f t="shared" si="159"/>
        <v>0</v>
      </c>
      <c r="P167" s="311"/>
      <c r="Q167" s="331"/>
    </row>
    <row r="168" spans="1:17" ht="24" hidden="1" x14ac:dyDescent="0.25">
      <c r="A168" s="30">
        <v>2515</v>
      </c>
      <c r="B168" s="41" t="s">
        <v>163</v>
      </c>
      <c r="C168" s="190">
        <f t="shared" si="100"/>
        <v>0</v>
      </c>
      <c r="D168" s="265"/>
      <c r="E168" s="43"/>
      <c r="F168" s="93">
        <f t="shared" si="156"/>
        <v>0</v>
      </c>
      <c r="G168" s="230"/>
      <c r="H168" s="43"/>
      <c r="I168" s="87">
        <f t="shared" si="157"/>
        <v>0</v>
      </c>
      <c r="J168" s="265"/>
      <c r="K168" s="43"/>
      <c r="L168" s="93">
        <f t="shared" si="158"/>
        <v>0</v>
      </c>
      <c r="M168" s="230"/>
      <c r="N168" s="43"/>
      <c r="O168" s="87">
        <f t="shared" si="159"/>
        <v>0</v>
      </c>
      <c r="P168" s="311"/>
      <c r="Q168" s="331"/>
    </row>
    <row r="169" spans="1:17" ht="24" hidden="1" x14ac:dyDescent="0.25">
      <c r="A169" s="30">
        <v>2519</v>
      </c>
      <c r="B169" s="41" t="s">
        <v>164</v>
      </c>
      <c r="C169" s="190">
        <f t="shared" si="100"/>
        <v>0</v>
      </c>
      <c r="D169" s="265"/>
      <c r="E169" s="43"/>
      <c r="F169" s="93">
        <f t="shared" si="156"/>
        <v>0</v>
      </c>
      <c r="G169" s="230"/>
      <c r="H169" s="43"/>
      <c r="I169" s="87">
        <f t="shared" si="157"/>
        <v>0</v>
      </c>
      <c r="J169" s="265"/>
      <c r="K169" s="43"/>
      <c r="L169" s="93">
        <f t="shared" si="158"/>
        <v>0</v>
      </c>
      <c r="M169" s="230"/>
      <c r="N169" s="43"/>
      <c r="O169" s="87">
        <f t="shared" si="159"/>
        <v>0</v>
      </c>
      <c r="P169" s="311"/>
      <c r="Q169" s="331"/>
    </row>
    <row r="170" spans="1:17" ht="24" hidden="1" x14ac:dyDescent="0.25">
      <c r="A170" s="72">
        <v>2520</v>
      </c>
      <c r="B170" s="41" t="s">
        <v>165</v>
      </c>
      <c r="C170" s="190">
        <f t="shared" si="100"/>
        <v>0</v>
      </c>
      <c r="D170" s="265"/>
      <c r="E170" s="43"/>
      <c r="F170" s="93">
        <f t="shared" si="156"/>
        <v>0</v>
      </c>
      <c r="G170" s="230"/>
      <c r="H170" s="43"/>
      <c r="I170" s="87">
        <f t="shared" si="157"/>
        <v>0</v>
      </c>
      <c r="J170" s="265"/>
      <c r="K170" s="43"/>
      <c r="L170" s="93">
        <f t="shared" si="158"/>
        <v>0</v>
      </c>
      <c r="M170" s="230"/>
      <c r="N170" s="43"/>
      <c r="O170" s="87">
        <f t="shared" si="159"/>
        <v>0</v>
      </c>
      <c r="P170" s="311"/>
      <c r="Q170" s="331"/>
    </row>
    <row r="171" spans="1:17" s="77" customFormat="1" ht="48" hidden="1" x14ac:dyDescent="0.25">
      <c r="A171" s="17">
        <v>2800</v>
      </c>
      <c r="B171" s="38" t="s">
        <v>166</v>
      </c>
      <c r="C171" s="189">
        <f t="shared" si="100"/>
        <v>0</v>
      </c>
      <c r="D171" s="264"/>
      <c r="E171" s="40"/>
      <c r="F171" s="407">
        <f t="shared" si="156"/>
        <v>0</v>
      </c>
      <c r="G171" s="212"/>
      <c r="H171" s="28"/>
      <c r="I171" s="408">
        <f t="shared" si="157"/>
        <v>0</v>
      </c>
      <c r="J171" s="245"/>
      <c r="K171" s="28"/>
      <c r="L171" s="407">
        <f t="shared" si="158"/>
        <v>0</v>
      </c>
      <c r="M171" s="212"/>
      <c r="N171" s="28"/>
      <c r="O171" s="408">
        <f t="shared" si="159"/>
        <v>0</v>
      </c>
      <c r="P171" s="293"/>
      <c r="Q171" s="341"/>
    </row>
    <row r="172" spans="1:17" hidden="1" x14ac:dyDescent="0.25">
      <c r="A172" s="67">
        <v>3000</v>
      </c>
      <c r="B172" s="67" t="s">
        <v>167</v>
      </c>
      <c r="C172" s="200">
        <f t="shared" si="100"/>
        <v>0</v>
      </c>
      <c r="D172" s="134">
        <f t="shared" ref="D172:E172" si="160">SUM(D173,D183)</f>
        <v>0</v>
      </c>
      <c r="E172" s="68">
        <f t="shared" si="160"/>
        <v>0</v>
      </c>
      <c r="F172" s="170">
        <f>SUM(F173,F183)</f>
        <v>0</v>
      </c>
      <c r="G172" s="227">
        <f t="shared" ref="G172:N172" si="161">SUM(G173,G183)</f>
        <v>0</v>
      </c>
      <c r="H172" s="68">
        <f t="shared" si="161"/>
        <v>0</v>
      </c>
      <c r="I172" s="122">
        <f t="shared" si="161"/>
        <v>0</v>
      </c>
      <c r="J172" s="134">
        <f t="shared" si="161"/>
        <v>0</v>
      </c>
      <c r="K172" s="68">
        <f t="shared" si="161"/>
        <v>0</v>
      </c>
      <c r="L172" s="170">
        <f t="shared" si="161"/>
        <v>0</v>
      </c>
      <c r="M172" s="227">
        <f t="shared" si="161"/>
        <v>0</v>
      </c>
      <c r="N172" s="68">
        <f t="shared" si="161"/>
        <v>0</v>
      </c>
      <c r="O172" s="122">
        <f>SUM(O173,O183)</f>
        <v>0</v>
      </c>
      <c r="P172" s="439"/>
      <c r="Q172" s="331"/>
    </row>
    <row r="173" spans="1:17" ht="24" hidden="1" x14ac:dyDescent="0.25">
      <c r="A173" s="34">
        <v>3200</v>
      </c>
      <c r="B173" s="78" t="s">
        <v>168</v>
      </c>
      <c r="C173" s="188">
        <f t="shared" si="100"/>
        <v>0</v>
      </c>
      <c r="D173" s="127">
        <f t="shared" ref="D173:E173" si="162">SUM(D174,D178)</f>
        <v>0</v>
      </c>
      <c r="E173" s="36">
        <f t="shared" si="162"/>
        <v>0</v>
      </c>
      <c r="F173" s="174">
        <f>SUM(F174,F178)</f>
        <v>0</v>
      </c>
      <c r="G173" s="228">
        <f t="shared" ref="G173:O173" si="163">SUM(G174,G178)</f>
        <v>0</v>
      </c>
      <c r="H173" s="36">
        <f t="shared" si="163"/>
        <v>0</v>
      </c>
      <c r="I173" s="120">
        <f t="shared" si="163"/>
        <v>0</v>
      </c>
      <c r="J173" s="127">
        <f t="shared" si="163"/>
        <v>0</v>
      </c>
      <c r="K173" s="36">
        <f t="shared" si="163"/>
        <v>0</v>
      </c>
      <c r="L173" s="174">
        <f t="shared" si="163"/>
        <v>0</v>
      </c>
      <c r="M173" s="228">
        <f t="shared" si="163"/>
        <v>0</v>
      </c>
      <c r="N173" s="36">
        <f t="shared" si="163"/>
        <v>0</v>
      </c>
      <c r="O173" s="121">
        <f t="shared" si="163"/>
        <v>0</v>
      </c>
      <c r="P173" s="440"/>
      <c r="Q173" s="331"/>
    </row>
    <row r="174" spans="1:17" ht="36" hidden="1" x14ac:dyDescent="0.25">
      <c r="A174" s="686">
        <v>3260</v>
      </c>
      <c r="B174" s="38" t="s">
        <v>169</v>
      </c>
      <c r="C174" s="189">
        <f t="shared" si="100"/>
        <v>0</v>
      </c>
      <c r="D174" s="128">
        <f t="shared" ref="D174:E174" si="164">SUM(D175:D177)</f>
        <v>0</v>
      </c>
      <c r="E174" s="75">
        <f t="shared" si="164"/>
        <v>0</v>
      </c>
      <c r="F174" s="175">
        <f>SUM(F175:F177)</f>
        <v>0</v>
      </c>
      <c r="G174" s="233">
        <f t="shared" ref="G174:N174" si="165">SUM(G175:G177)</f>
        <v>0</v>
      </c>
      <c r="H174" s="75">
        <f t="shared" si="165"/>
        <v>0</v>
      </c>
      <c r="I174" s="86">
        <f t="shared" si="165"/>
        <v>0</v>
      </c>
      <c r="J174" s="128">
        <f t="shared" si="165"/>
        <v>0</v>
      </c>
      <c r="K174" s="75">
        <f t="shared" si="165"/>
        <v>0</v>
      </c>
      <c r="L174" s="175">
        <f t="shared" si="165"/>
        <v>0</v>
      </c>
      <c r="M174" s="233">
        <f t="shared" si="165"/>
        <v>0</v>
      </c>
      <c r="N174" s="75">
        <f t="shared" si="165"/>
        <v>0</v>
      </c>
      <c r="O174" s="86">
        <f>SUM(O175:O177)</f>
        <v>0</v>
      </c>
      <c r="P174" s="310"/>
      <c r="Q174" s="331"/>
    </row>
    <row r="175" spans="1:17" ht="24" hidden="1" x14ac:dyDescent="0.25">
      <c r="A175" s="30">
        <v>3261</v>
      </c>
      <c r="B175" s="41" t="s">
        <v>170</v>
      </c>
      <c r="C175" s="190">
        <f t="shared" si="100"/>
        <v>0</v>
      </c>
      <c r="D175" s="265"/>
      <c r="E175" s="43"/>
      <c r="F175" s="93">
        <f t="shared" ref="F175:F177" si="166">D175+E175</f>
        <v>0</v>
      </c>
      <c r="G175" s="230"/>
      <c r="H175" s="43"/>
      <c r="I175" s="87">
        <f t="shared" ref="I175:I177" si="167">G175+H175</f>
        <v>0</v>
      </c>
      <c r="J175" s="265"/>
      <c r="K175" s="43"/>
      <c r="L175" s="93">
        <f t="shared" ref="L175:L177" si="168">J175+K175</f>
        <v>0</v>
      </c>
      <c r="M175" s="230"/>
      <c r="N175" s="43"/>
      <c r="O175" s="87">
        <f t="shared" ref="O175:O177" si="169">M175+N175</f>
        <v>0</v>
      </c>
      <c r="P175" s="311"/>
      <c r="Q175" s="331"/>
    </row>
    <row r="176" spans="1:17" ht="36" hidden="1" x14ac:dyDescent="0.25">
      <c r="A176" s="30">
        <v>3262</v>
      </c>
      <c r="B176" s="41" t="s">
        <v>171</v>
      </c>
      <c r="C176" s="190">
        <f t="shared" si="100"/>
        <v>0</v>
      </c>
      <c r="D176" s="265"/>
      <c r="E176" s="43"/>
      <c r="F176" s="93">
        <f t="shared" si="166"/>
        <v>0</v>
      </c>
      <c r="G176" s="230"/>
      <c r="H176" s="43"/>
      <c r="I176" s="87">
        <f t="shared" si="167"/>
        <v>0</v>
      </c>
      <c r="J176" s="265"/>
      <c r="K176" s="43"/>
      <c r="L176" s="93">
        <f t="shared" si="168"/>
        <v>0</v>
      </c>
      <c r="M176" s="230"/>
      <c r="N176" s="43"/>
      <c r="O176" s="87">
        <f t="shared" si="169"/>
        <v>0</v>
      </c>
      <c r="P176" s="311"/>
      <c r="Q176" s="331"/>
    </row>
    <row r="177" spans="1:17" ht="24" hidden="1" x14ac:dyDescent="0.25">
      <c r="A177" s="30">
        <v>3263</v>
      </c>
      <c r="B177" s="41" t="s">
        <v>172</v>
      </c>
      <c r="C177" s="190">
        <f t="shared" ref="C177:C240" si="170">SUM(F177,I177,L177,O177)</f>
        <v>0</v>
      </c>
      <c r="D177" s="265"/>
      <c r="E177" s="43"/>
      <c r="F177" s="93">
        <f t="shared" si="166"/>
        <v>0</v>
      </c>
      <c r="G177" s="230"/>
      <c r="H177" s="43"/>
      <c r="I177" s="87">
        <f t="shared" si="167"/>
        <v>0</v>
      </c>
      <c r="J177" s="265"/>
      <c r="K177" s="43"/>
      <c r="L177" s="93">
        <f t="shared" si="168"/>
        <v>0</v>
      </c>
      <c r="M177" s="230"/>
      <c r="N177" s="43"/>
      <c r="O177" s="87">
        <f t="shared" si="169"/>
        <v>0</v>
      </c>
      <c r="P177" s="311"/>
      <c r="Q177" s="331"/>
    </row>
    <row r="178" spans="1:17" ht="84" hidden="1" x14ac:dyDescent="0.25">
      <c r="A178" s="686">
        <v>3290</v>
      </c>
      <c r="B178" s="38" t="s">
        <v>300</v>
      </c>
      <c r="C178" s="201">
        <f t="shared" si="170"/>
        <v>0</v>
      </c>
      <c r="D178" s="128">
        <f t="shared" ref="D178:E178" si="171">SUM(D179:D182)</f>
        <v>0</v>
      </c>
      <c r="E178" s="75">
        <f t="shared" si="171"/>
        <v>0</v>
      </c>
      <c r="F178" s="175">
        <f>SUM(F179:F182)</f>
        <v>0</v>
      </c>
      <c r="G178" s="233">
        <f t="shared" ref="G178:O178" si="172">SUM(G179:G182)</f>
        <v>0</v>
      </c>
      <c r="H178" s="75">
        <f t="shared" si="172"/>
        <v>0</v>
      </c>
      <c r="I178" s="86">
        <f t="shared" si="172"/>
        <v>0</v>
      </c>
      <c r="J178" s="128">
        <f t="shared" si="172"/>
        <v>0</v>
      </c>
      <c r="K178" s="75">
        <f t="shared" si="172"/>
        <v>0</v>
      </c>
      <c r="L178" s="175">
        <f t="shared" si="172"/>
        <v>0</v>
      </c>
      <c r="M178" s="233">
        <f t="shared" si="172"/>
        <v>0</v>
      </c>
      <c r="N178" s="75">
        <f t="shared" si="172"/>
        <v>0</v>
      </c>
      <c r="O178" s="159">
        <f t="shared" si="172"/>
        <v>0</v>
      </c>
      <c r="P178" s="320"/>
      <c r="Q178" s="331"/>
    </row>
    <row r="179" spans="1:17" ht="72" hidden="1" x14ac:dyDescent="0.25">
      <c r="A179" s="30">
        <v>3291</v>
      </c>
      <c r="B179" s="41" t="s">
        <v>173</v>
      </c>
      <c r="C179" s="190">
        <f t="shared" si="170"/>
        <v>0</v>
      </c>
      <c r="D179" s="265"/>
      <c r="E179" s="43"/>
      <c r="F179" s="93">
        <f t="shared" ref="F179:F182" si="173">D179+E179</f>
        <v>0</v>
      </c>
      <c r="G179" s="230"/>
      <c r="H179" s="43"/>
      <c r="I179" s="87">
        <f t="shared" ref="I179:I182" si="174">G179+H179</f>
        <v>0</v>
      </c>
      <c r="J179" s="265"/>
      <c r="K179" s="43"/>
      <c r="L179" s="93">
        <f t="shared" ref="L179:L182" si="175">J179+K179</f>
        <v>0</v>
      </c>
      <c r="M179" s="230"/>
      <c r="N179" s="43"/>
      <c r="O179" s="87">
        <f t="shared" ref="O179:O182" si="176">M179+N179</f>
        <v>0</v>
      </c>
      <c r="P179" s="311"/>
      <c r="Q179" s="331"/>
    </row>
    <row r="180" spans="1:17" ht="72" hidden="1" x14ac:dyDescent="0.25">
      <c r="A180" s="30">
        <v>3292</v>
      </c>
      <c r="B180" s="41" t="s">
        <v>174</v>
      </c>
      <c r="C180" s="190">
        <f t="shared" si="170"/>
        <v>0</v>
      </c>
      <c r="D180" s="265"/>
      <c r="E180" s="43"/>
      <c r="F180" s="93">
        <f t="shared" si="173"/>
        <v>0</v>
      </c>
      <c r="G180" s="230"/>
      <c r="H180" s="43"/>
      <c r="I180" s="87">
        <f t="shared" si="174"/>
        <v>0</v>
      </c>
      <c r="J180" s="265"/>
      <c r="K180" s="43"/>
      <c r="L180" s="93">
        <f t="shared" si="175"/>
        <v>0</v>
      </c>
      <c r="M180" s="230"/>
      <c r="N180" s="43"/>
      <c r="O180" s="87">
        <f t="shared" si="176"/>
        <v>0</v>
      </c>
      <c r="P180" s="311"/>
      <c r="Q180" s="331"/>
    </row>
    <row r="181" spans="1:17" ht="72" hidden="1" x14ac:dyDescent="0.25">
      <c r="A181" s="30">
        <v>3293</v>
      </c>
      <c r="B181" s="41" t="s">
        <v>175</v>
      </c>
      <c r="C181" s="190">
        <f t="shared" si="170"/>
        <v>0</v>
      </c>
      <c r="D181" s="265"/>
      <c r="E181" s="43"/>
      <c r="F181" s="93">
        <f t="shared" si="173"/>
        <v>0</v>
      </c>
      <c r="G181" s="230"/>
      <c r="H181" s="43"/>
      <c r="I181" s="87">
        <f t="shared" si="174"/>
        <v>0</v>
      </c>
      <c r="J181" s="265"/>
      <c r="K181" s="43"/>
      <c r="L181" s="93">
        <f t="shared" si="175"/>
        <v>0</v>
      </c>
      <c r="M181" s="230"/>
      <c r="N181" s="43"/>
      <c r="O181" s="87">
        <f t="shared" si="176"/>
        <v>0</v>
      </c>
      <c r="P181" s="311"/>
      <c r="Q181" s="331"/>
    </row>
    <row r="182" spans="1:17" ht="60" hidden="1" x14ac:dyDescent="0.25">
      <c r="A182" s="79">
        <v>3294</v>
      </c>
      <c r="B182" s="41" t="s">
        <v>176</v>
      </c>
      <c r="C182" s="201">
        <f t="shared" si="170"/>
        <v>0</v>
      </c>
      <c r="D182" s="266"/>
      <c r="E182" s="80"/>
      <c r="F182" s="443">
        <f t="shared" si="173"/>
        <v>0</v>
      </c>
      <c r="G182" s="235"/>
      <c r="H182" s="80"/>
      <c r="I182" s="159">
        <f t="shared" si="174"/>
        <v>0</v>
      </c>
      <c r="J182" s="266"/>
      <c r="K182" s="80"/>
      <c r="L182" s="443">
        <f t="shared" si="175"/>
        <v>0</v>
      </c>
      <c r="M182" s="235"/>
      <c r="N182" s="80"/>
      <c r="O182" s="159">
        <f t="shared" si="176"/>
        <v>0</v>
      </c>
      <c r="P182" s="320"/>
      <c r="Q182" s="331"/>
    </row>
    <row r="183" spans="1:17" ht="48" hidden="1" x14ac:dyDescent="0.25">
      <c r="A183" s="49">
        <v>3300</v>
      </c>
      <c r="B183" s="78" t="s">
        <v>177</v>
      </c>
      <c r="C183" s="202">
        <f t="shared" si="170"/>
        <v>0</v>
      </c>
      <c r="D183" s="135">
        <f t="shared" ref="D183:E183" si="177">SUM(D184:D185)</f>
        <v>0</v>
      </c>
      <c r="E183" s="81">
        <f t="shared" si="177"/>
        <v>0</v>
      </c>
      <c r="F183" s="171">
        <f>SUM(F184:F185)</f>
        <v>0</v>
      </c>
      <c r="G183" s="236">
        <f t="shared" ref="G183:O183" si="178">SUM(G184:G185)</f>
        <v>0</v>
      </c>
      <c r="H183" s="81">
        <f t="shared" si="178"/>
        <v>0</v>
      </c>
      <c r="I183" s="121">
        <f t="shared" si="178"/>
        <v>0</v>
      </c>
      <c r="J183" s="135">
        <f t="shared" si="178"/>
        <v>0</v>
      </c>
      <c r="K183" s="81">
        <f t="shared" si="178"/>
        <v>0</v>
      </c>
      <c r="L183" s="171">
        <f t="shared" si="178"/>
        <v>0</v>
      </c>
      <c r="M183" s="236">
        <f t="shared" si="178"/>
        <v>0</v>
      </c>
      <c r="N183" s="81">
        <f t="shared" si="178"/>
        <v>0</v>
      </c>
      <c r="O183" s="121">
        <f t="shared" si="178"/>
        <v>0</v>
      </c>
      <c r="P183" s="440"/>
      <c r="Q183" s="331"/>
    </row>
    <row r="184" spans="1:17" ht="48" hidden="1" x14ac:dyDescent="0.25">
      <c r="A184" s="54">
        <v>3310</v>
      </c>
      <c r="B184" s="55" t="s">
        <v>178</v>
      </c>
      <c r="C184" s="195">
        <f t="shared" si="170"/>
        <v>0</v>
      </c>
      <c r="D184" s="262"/>
      <c r="E184" s="74"/>
      <c r="F184" s="172">
        <f t="shared" ref="F184:F185" si="179">D184+E184</f>
        <v>0</v>
      </c>
      <c r="G184" s="232"/>
      <c r="H184" s="74"/>
      <c r="I184" s="153">
        <f t="shared" ref="I184:I185" si="180">G184+H184</f>
        <v>0</v>
      </c>
      <c r="J184" s="262"/>
      <c r="K184" s="74"/>
      <c r="L184" s="172">
        <f t="shared" ref="L184:L185" si="181">J184+K184</f>
        <v>0</v>
      </c>
      <c r="M184" s="232"/>
      <c r="N184" s="74"/>
      <c r="O184" s="153">
        <f t="shared" ref="O184:O185" si="182">M184+N184</f>
        <v>0</v>
      </c>
      <c r="P184" s="313"/>
      <c r="Q184" s="331"/>
    </row>
    <row r="185" spans="1:17" ht="60" hidden="1" x14ac:dyDescent="0.25">
      <c r="A185" s="27">
        <v>3320</v>
      </c>
      <c r="B185" s="38" t="s">
        <v>179</v>
      </c>
      <c r="C185" s="189">
        <f t="shared" si="170"/>
        <v>0</v>
      </c>
      <c r="D185" s="264"/>
      <c r="E185" s="40"/>
      <c r="F185" s="175">
        <f t="shared" si="179"/>
        <v>0</v>
      </c>
      <c r="G185" s="220"/>
      <c r="H185" s="40"/>
      <c r="I185" s="86">
        <f t="shared" si="180"/>
        <v>0</v>
      </c>
      <c r="J185" s="264"/>
      <c r="K185" s="40"/>
      <c r="L185" s="175">
        <f t="shared" si="181"/>
        <v>0</v>
      </c>
      <c r="M185" s="220"/>
      <c r="N185" s="40"/>
      <c r="O185" s="86">
        <f t="shared" si="182"/>
        <v>0</v>
      </c>
      <c r="P185" s="310"/>
      <c r="Q185" s="331"/>
    </row>
    <row r="186" spans="1:17" hidden="1" x14ac:dyDescent="0.25">
      <c r="A186" s="83">
        <v>4000</v>
      </c>
      <c r="B186" s="67" t="s">
        <v>180</v>
      </c>
      <c r="C186" s="200">
        <f t="shared" si="170"/>
        <v>0</v>
      </c>
      <c r="D186" s="134">
        <f t="shared" ref="D186:E186" si="183">SUM(D187,D190)</f>
        <v>0</v>
      </c>
      <c r="E186" s="68">
        <f t="shared" si="183"/>
        <v>0</v>
      </c>
      <c r="F186" s="170">
        <f>SUM(F187,F190)</f>
        <v>0</v>
      </c>
      <c r="G186" s="227">
        <f t="shared" ref="G186:N186" si="184">SUM(G187,G190)</f>
        <v>0</v>
      </c>
      <c r="H186" s="68">
        <f t="shared" si="184"/>
        <v>0</v>
      </c>
      <c r="I186" s="122">
        <f t="shared" si="184"/>
        <v>0</v>
      </c>
      <c r="J186" s="134">
        <f t="shared" si="184"/>
        <v>0</v>
      </c>
      <c r="K186" s="68">
        <f t="shared" si="184"/>
        <v>0</v>
      </c>
      <c r="L186" s="170">
        <f t="shared" si="184"/>
        <v>0</v>
      </c>
      <c r="M186" s="227">
        <f t="shared" si="184"/>
        <v>0</v>
      </c>
      <c r="N186" s="68">
        <f t="shared" si="184"/>
        <v>0</v>
      </c>
      <c r="O186" s="122">
        <f>SUM(O187,O190)</f>
        <v>0</v>
      </c>
      <c r="P186" s="439"/>
      <c r="Q186" s="331"/>
    </row>
    <row r="187" spans="1:17" ht="24" hidden="1" x14ac:dyDescent="0.25">
      <c r="A187" s="84">
        <v>4200</v>
      </c>
      <c r="B187" s="69" t="s">
        <v>181</v>
      </c>
      <c r="C187" s="188">
        <f t="shared" si="170"/>
        <v>0</v>
      </c>
      <c r="D187" s="127">
        <f t="shared" ref="D187:E187" si="185">SUM(D188,D189)</f>
        <v>0</v>
      </c>
      <c r="E187" s="36">
        <f t="shared" si="185"/>
        <v>0</v>
      </c>
      <c r="F187" s="174">
        <f>SUM(F188,F189)</f>
        <v>0</v>
      </c>
      <c r="G187" s="228">
        <f t="shared" ref="G187:N187" si="186">SUM(G188,G189)</f>
        <v>0</v>
      </c>
      <c r="H187" s="36">
        <f t="shared" si="186"/>
        <v>0</v>
      </c>
      <c r="I187" s="120">
        <f t="shared" si="186"/>
        <v>0</v>
      </c>
      <c r="J187" s="127">
        <f t="shared" si="186"/>
        <v>0</v>
      </c>
      <c r="K187" s="36">
        <f t="shared" si="186"/>
        <v>0</v>
      </c>
      <c r="L187" s="174">
        <f t="shared" si="186"/>
        <v>0</v>
      </c>
      <c r="M187" s="228">
        <f t="shared" si="186"/>
        <v>0</v>
      </c>
      <c r="N187" s="36">
        <f t="shared" si="186"/>
        <v>0</v>
      </c>
      <c r="O187" s="120">
        <f>SUM(O188,O189)</f>
        <v>0</v>
      </c>
      <c r="P187" s="317"/>
      <c r="Q187" s="331"/>
    </row>
    <row r="188" spans="1:17" ht="36" hidden="1" x14ac:dyDescent="0.25">
      <c r="A188" s="686">
        <v>4240</v>
      </c>
      <c r="B188" s="38" t="s">
        <v>182</v>
      </c>
      <c r="C188" s="189">
        <f t="shared" si="170"/>
        <v>0</v>
      </c>
      <c r="D188" s="264"/>
      <c r="E188" s="40"/>
      <c r="F188" s="175">
        <f t="shared" ref="F188:F189" si="187">D188+E188</f>
        <v>0</v>
      </c>
      <c r="G188" s="220"/>
      <c r="H188" s="40"/>
      <c r="I188" s="86">
        <f t="shared" ref="I188:I189" si="188">G188+H188</f>
        <v>0</v>
      </c>
      <c r="J188" s="264"/>
      <c r="K188" s="40"/>
      <c r="L188" s="175">
        <f t="shared" ref="L188:L189" si="189">J188+K188</f>
        <v>0</v>
      </c>
      <c r="M188" s="220"/>
      <c r="N188" s="40"/>
      <c r="O188" s="86">
        <f t="shared" ref="O188:O189" si="190">M188+N188</f>
        <v>0</v>
      </c>
      <c r="P188" s="310"/>
      <c r="Q188" s="331"/>
    </row>
    <row r="189" spans="1:17" ht="24" hidden="1" x14ac:dyDescent="0.25">
      <c r="A189" s="72">
        <v>4250</v>
      </c>
      <c r="B189" s="41" t="s">
        <v>183</v>
      </c>
      <c r="C189" s="190">
        <f t="shared" si="170"/>
        <v>0</v>
      </c>
      <c r="D189" s="265"/>
      <c r="E189" s="43"/>
      <c r="F189" s="93">
        <f t="shared" si="187"/>
        <v>0</v>
      </c>
      <c r="G189" s="230"/>
      <c r="H189" s="43"/>
      <c r="I189" s="87">
        <f t="shared" si="188"/>
        <v>0</v>
      </c>
      <c r="J189" s="265"/>
      <c r="K189" s="43"/>
      <c r="L189" s="93">
        <f t="shared" si="189"/>
        <v>0</v>
      </c>
      <c r="M189" s="230"/>
      <c r="N189" s="43"/>
      <c r="O189" s="87">
        <f t="shared" si="190"/>
        <v>0</v>
      </c>
      <c r="P189" s="311"/>
      <c r="Q189" s="331"/>
    </row>
    <row r="190" spans="1:17" hidden="1" x14ac:dyDescent="0.25">
      <c r="A190" s="34">
        <v>4300</v>
      </c>
      <c r="B190" s="69" t="s">
        <v>184</v>
      </c>
      <c r="C190" s="188">
        <f t="shared" si="170"/>
        <v>0</v>
      </c>
      <c r="D190" s="127">
        <f t="shared" ref="D190:E190" si="191">SUM(D191)</f>
        <v>0</v>
      </c>
      <c r="E190" s="36">
        <f t="shared" si="191"/>
        <v>0</v>
      </c>
      <c r="F190" s="174">
        <f>SUM(F191)</f>
        <v>0</v>
      </c>
      <c r="G190" s="228">
        <f t="shared" ref="G190:N190" si="192">SUM(G191)</f>
        <v>0</v>
      </c>
      <c r="H190" s="36">
        <f t="shared" si="192"/>
        <v>0</v>
      </c>
      <c r="I190" s="120">
        <f t="shared" si="192"/>
        <v>0</v>
      </c>
      <c r="J190" s="127">
        <f t="shared" si="192"/>
        <v>0</v>
      </c>
      <c r="K190" s="36">
        <f t="shared" si="192"/>
        <v>0</v>
      </c>
      <c r="L190" s="174">
        <f t="shared" si="192"/>
        <v>0</v>
      </c>
      <c r="M190" s="228">
        <f t="shared" si="192"/>
        <v>0</v>
      </c>
      <c r="N190" s="36">
        <f t="shared" si="192"/>
        <v>0</v>
      </c>
      <c r="O190" s="120">
        <f>SUM(O191)</f>
        <v>0</v>
      </c>
      <c r="P190" s="317"/>
      <c r="Q190" s="331"/>
    </row>
    <row r="191" spans="1:17" ht="24" hidden="1" x14ac:dyDescent="0.25">
      <c r="A191" s="686">
        <v>4310</v>
      </c>
      <c r="B191" s="38" t="s">
        <v>185</v>
      </c>
      <c r="C191" s="189">
        <f t="shared" si="170"/>
        <v>0</v>
      </c>
      <c r="D191" s="128">
        <f t="shared" ref="D191:E191" si="193">SUM(D192:D192)</f>
        <v>0</v>
      </c>
      <c r="E191" s="75">
        <f t="shared" si="193"/>
        <v>0</v>
      </c>
      <c r="F191" s="175">
        <f>SUM(F192:F192)</f>
        <v>0</v>
      </c>
      <c r="G191" s="233">
        <f t="shared" ref="G191:N191" si="194">SUM(G192:G192)</f>
        <v>0</v>
      </c>
      <c r="H191" s="75">
        <f t="shared" si="194"/>
        <v>0</v>
      </c>
      <c r="I191" s="86">
        <f t="shared" si="194"/>
        <v>0</v>
      </c>
      <c r="J191" s="128">
        <f t="shared" si="194"/>
        <v>0</v>
      </c>
      <c r="K191" s="75">
        <f t="shared" si="194"/>
        <v>0</v>
      </c>
      <c r="L191" s="175">
        <f t="shared" si="194"/>
        <v>0</v>
      </c>
      <c r="M191" s="233">
        <f t="shared" si="194"/>
        <v>0</v>
      </c>
      <c r="N191" s="75">
        <f t="shared" si="194"/>
        <v>0</v>
      </c>
      <c r="O191" s="86">
        <f>SUM(O192:O192)</f>
        <v>0</v>
      </c>
      <c r="P191" s="310"/>
      <c r="Q191" s="331"/>
    </row>
    <row r="192" spans="1:17" ht="36" hidden="1" x14ac:dyDescent="0.25">
      <c r="A192" s="30">
        <v>4311</v>
      </c>
      <c r="B192" s="41" t="s">
        <v>186</v>
      </c>
      <c r="C192" s="190">
        <f t="shared" si="170"/>
        <v>0</v>
      </c>
      <c r="D192" s="265"/>
      <c r="E192" s="43"/>
      <c r="F192" s="93">
        <f>D192+E192</f>
        <v>0</v>
      </c>
      <c r="G192" s="230"/>
      <c r="H192" s="43"/>
      <c r="I192" s="87">
        <f>G192+H192</f>
        <v>0</v>
      </c>
      <c r="J192" s="265"/>
      <c r="K192" s="43"/>
      <c r="L192" s="93">
        <f>J192+K192</f>
        <v>0</v>
      </c>
      <c r="M192" s="230"/>
      <c r="N192" s="43"/>
      <c r="O192" s="87">
        <f>M192+N192</f>
        <v>0</v>
      </c>
      <c r="P192" s="311"/>
      <c r="Q192" s="331"/>
    </row>
    <row r="193" spans="1:17" s="19" customFormat="1" ht="24" x14ac:dyDescent="0.25">
      <c r="A193" s="85"/>
      <c r="B193" s="17" t="s">
        <v>187</v>
      </c>
      <c r="C193" s="199">
        <f t="shared" si="170"/>
        <v>39150</v>
      </c>
      <c r="D193" s="133">
        <f t="shared" ref="D193:E193" si="195">SUM(D194,D229,D268)</f>
        <v>0</v>
      </c>
      <c r="E193" s="278">
        <f t="shared" si="195"/>
        <v>39150</v>
      </c>
      <c r="F193" s="306">
        <f>SUM(F194,F229,F268)</f>
        <v>39150</v>
      </c>
      <c r="G193" s="226">
        <f t="shared" ref="G193:N193" si="196">SUM(G194,G229,G268)</f>
        <v>0</v>
      </c>
      <c r="H193" s="278">
        <f t="shared" si="196"/>
        <v>0</v>
      </c>
      <c r="I193" s="306">
        <f t="shared" si="196"/>
        <v>0</v>
      </c>
      <c r="J193" s="133">
        <f t="shared" si="196"/>
        <v>0</v>
      </c>
      <c r="K193" s="66">
        <f t="shared" si="196"/>
        <v>0</v>
      </c>
      <c r="L193" s="169">
        <f t="shared" si="196"/>
        <v>0</v>
      </c>
      <c r="M193" s="226">
        <f t="shared" si="196"/>
        <v>0</v>
      </c>
      <c r="N193" s="66">
        <f t="shared" si="196"/>
        <v>0</v>
      </c>
      <c r="O193" s="161">
        <f>SUM(O194,O229,O268)</f>
        <v>0</v>
      </c>
      <c r="P193" s="444"/>
      <c r="Q193" s="182"/>
    </row>
    <row r="194" spans="1:17" hidden="1" x14ac:dyDescent="0.25">
      <c r="A194" s="67">
        <v>5000</v>
      </c>
      <c r="B194" s="67" t="s">
        <v>188</v>
      </c>
      <c r="C194" s="200">
        <f t="shared" si="170"/>
        <v>0</v>
      </c>
      <c r="D194" s="134">
        <f t="shared" ref="D194:E194" si="197">D195+D203</f>
        <v>0</v>
      </c>
      <c r="E194" s="68">
        <f t="shared" si="197"/>
        <v>0</v>
      </c>
      <c r="F194" s="170">
        <f>F195+F203</f>
        <v>0</v>
      </c>
      <c r="G194" s="227">
        <f t="shared" ref="G194:N194" si="198">G195+G203</f>
        <v>0</v>
      </c>
      <c r="H194" s="68">
        <f t="shared" si="198"/>
        <v>0</v>
      </c>
      <c r="I194" s="122">
        <f t="shared" si="198"/>
        <v>0</v>
      </c>
      <c r="J194" s="134">
        <f t="shared" si="198"/>
        <v>0</v>
      </c>
      <c r="K194" s="68">
        <f t="shared" si="198"/>
        <v>0</v>
      </c>
      <c r="L194" s="170">
        <f t="shared" si="198"/>
        <v>0</v>
      </c>
      <c r="M194" s="227">
        <f t="shared" si="198"/>
        <v>0</v>
      </c>
      <c r="N194" s="68">
        <f t="shared" si="198"/>
        <v>0</v>
      </c>
      <c r="O194" s="122">
        <f>O195+O203</f>
        <v>0</v>
      </c>
      <c r="P194" s="439"/>
      <c r="Q194" s="331"/>
    </row>
    <row r="195" spans="1:17" hidden="1" x14ac:dyDescent="0.25">
      <c r="A195" s="34">
        <v>5100</v>
      </c>
      <c r="B195" s="69" t="s">
        <v>189</v>
      </c>
      <c r="C195" s="188">
        <f t="shared" si="170"/>
        <v>0</v>
      </c>
      <c r="D195" s="127">
        <f t="shared" ref="D195:E195" si="199">D196+D197+D200+D201+D202</f>
        <v>0</v>
      </c>
      <c r="E195" s="36">
        <f t="shared" si="199"/>
        <v>0</v>
      </c>
      <c r="F195" s="174">
        <f>F196+F197+F200+F201+F202</f>
        <v>0</v>
      </c>
      <c r="G195" s="228">
        <f t="shared" ref="G195:N195" si="200">G196+G197+G200+G201+G202</f>
        <v>0</v>
      </c>
      <c r="H195" s="36">
        <f t="shared" si="200"/>
        <v>0</v>
      </c>
      <c r="I195" s="120">
        <f t="shared" si="200"/>
        <v>0</v>
      </c>
      <c r="J195" s="127">
        <f t="shared" si="200"/>
        <v>0</v>
      </c>
      <c r="K195" s="36">
        <f t="shared" si="200"/>
        <v>0</v>
      </c>
      <c r="L195" s="174">
        <f t="shared" si="200"/>
        <v>0</v>
      </c>
      <c r="M195" s="228">
        <f t="shared" si="200"/>
        <v>0</v>
      </c>
      <c r="N195" s="36">
        <f t="shared" si="200"/>
        <v>0</v>
      </c>
      <c r="O195" s="120">
        <f>O196+O197+O200+O201+O202</f>
        <v>0</v>
      </c>
      <c r="P195" s="317"/>
      <c r="Q195" s="331"/>
    </row>
    <row r="196" spans="1:17" hidden="1" x14ac:dyDescent="0.25">
      <c r="A196" s="686">
        <v>5110</v>
      </c>
      <c r="B196" s="38" t="s">
        <v>190</v>
      </c>
      <c r="C196" s="189">
        <f t="shared" si="170"/>
        <v>0</v>
      </c>
      <c r="D196" s="264"/>
      <c r="E196" s="40"/>
      <c r="F196" s="175">
        <f>D196+E196</f>
        <v>0</v>
      </c>
      <c r="G196" s="220"/>
      <c r="H196" s="40"/>
      <c r="I196" s="86">
        <f>G196+H196</f>
        <v>0</v>
      </c>
      <c r="J196" s="264"/>
      <c r="K196" s="40"/>
      <c r="L196" s="175">
        <f>J196+K196</f>
        <v>0</v>
      </c>
      <c r="M196" s="220"/>
      <c r="N196" s="40"/>
      <c r="O196" s="86">
        <f>M196+N196</f>
        <v>0</v>
      </c>
      <c r="P196" s="310"/>
      <c r="Q196" s="331"/>
    </row>
    <row r="197" spans="1:17" ht="24" hidden="1" x14ac:dyDescent="0.25">
      <c r="A197" s="72">
        <v>5120</v>
      </c>
      <c r="B197" s="41" t="s">
        <v>191</v>
      </c>
      <c r="C197" s="190">
        <f t="shared" si="170"/>
        <v>0</v>
      </c>
      <c r="D197" s="129">
        <f t="shared" ref="D197:E197" si="201">D198+D199</f>
        <v>0</v>
      </c>
      <c r="E197" s="73">
        <f t="shared" si="201"/>
        <v>0</v>
      </c>
      <c r="F197" s="93">
        <f>F198+F199</f>
        <v>0</v>
      </c>
      <c r="G197" s="231">
        <f t="shared" ref="G197:O197" si="202">G198+G199</f>
        <v>0</v>
      </c>
      <c r="H197" s="73">
        <f t="shared" si="202"/>
        <v>0</v>
      </c>
      <c r="I197" s="87">
        <f t="shared" si="202"/>
        <v>0</v>
      </c>
      <c r="J197" s="129">
        <f t="shared" si="202"/>
        <v>0</v>
      </c>
      <c r="K197" s="73">
        <f t="shared" si="202"/>
        <v>0</v>
      </c>
      <c r="L197" s="93">
        <f t="shared" si="202"/>
        <v>0</v>
      </c>
      <c r="M197" s="231">
        <f t="shared" si="202"/>
        <v>0</v>
      </c>
      <c r="N197" s="73">
        <f t="shared" si="202"/>
        <v>0</v>
      </c>
      <c r="O197" s="87">
        <f t="shared" si="202"/>
        <v>0</v>
      </c>
      <c r="P197" s="311"/>
      <c r="Q197" s="331"/>
    </row>
    <row r="198" spans="1:17" hidden="1" x14ac:dyDescent="0.25">
      <c r="A198" s="30">
        <v>5121</v>
      </c>
      <c r="B198" s="41" t="s">
        <v>192</v>
      </c>
      <c r="C198" s="190">
        <f t="shared" si="170"/>
        <v>0</v>
      </c>
      <c r="D198" s="265"/>
      <c r="E198" s="43"/>
      <c r="F198" s="93">
        <f t="shared" ref="F198:F202" si="203">D198+E198</f>
        <v>0</v>
      </c>
      <c r="G198" s="230"/>
      <c r="H198" s="43"/>
      <c r="I198" s="87">
        <f t="shared" ref="I198:I202" si="204">G198+H198</f>
        <v>0</v>
      </c>
      <c r="J198" s="265"/>
      <c r="K198" s="43"/>
      <c r="L198" s="93">
        <f t="shared" ref="L198:L202" si="205">J198+K198</f>
        <v>0</v>
      </c>
      <c r="M198" s="230"/>
      <c r="N198" s="43"/>
      <c r="O198" s="87">
        <f t="shared" ref="O198:O202" si="206">M198+N198</f>
        <v>0</v>
      </c>
      <c r="P198" s="311"/>
      <c r="Q198" s="331"/>
    </row>
    <row r="199" spans="1:17" ht="24" hidden="1" x14ac:dyDescent="0.25">
      <c r="A199" s="30">
        <v>5129</v>
      </c>
      <c r="B199" s="41" t="s">
        <v>193</v>
      </c>
      <c r="C199" s="190">
        <f t="shared" si="170"/>
        <v>0</v>
      </c>
      <c r="D199" s="265"/>
      <c r="E199" s="43"/>
      <c r="F199" s="93">
        <f t="shared" si="203"/>
        <v>0</v>
      </c>
      <c r="G199" s="230"/>
      <c r="H199" s="43"/>
      <c r="I199" s="87">
        <f t="shared" si="204"/>
        <v>0</v>
      </c>
      <c r="J199" s="265"/>
      <c r="K199" s="43"/>
      <c r="L199" s="93">
        <f t="shared" si="205"/>
        <v>0</v>
      </c>
      <c r="M199" s="230"/>
      <c r="N199" s="43"/>
      <c r="O199" s="87">
        <f t="shared" si="206"/>
        <v>0</v>
      </c>
      <c r="P199" s="311"/>
      <c r="Q199" s="331"/>
    </row>
    <row r="200" spans="1:17" hidden="1" x14ac:dyDescent="0.25">
      <c r="A200" s="72">
        <v>5130</v>
      </c>
      <c r="B200" s="41" t="s">
        <v>194</v>
      </c>
      <c r="C200" s="190">
        <f t="shared" si="170"/>
        <v>0</v>
      </c>
      <c r="D200" s="265"/>
      <c r="E200" s="43"/>
      <c r="F200" s="93">
        <f t="shared" si="203"/>
        <v>0</v>
      </c>
      <c r="G200" s="230"/>
      <c r="H200" s="43"/>
      <c r="I200" s="87">
        <f t="shared" si="204"/>
        <v>0</v>
      </c>
      <c r="J200" s="265"/>
      <c r="K200" s="43"/>
      <c r="L200" s="93">
        <f t="shared" si="205"/>
        <v>0</v>
      </c>
      <c r="M200" s="230"/>
      <c r="N200" s="43"/>
      <c r="O200" s="87">
        <f t="shared" si="206"/>
        <v>0</v>
      </c>
      <c r="P200" s="311"/>
      <c r="Q200" s="331"/>
    </row>
    <row r="201" spans="1:17" hidden="1" x14ac:dyDescent="0.25">
      <c r="A201" s="72">
        <v>5140</v>
      </c>
      <c r="B201" s="41" t="s">
        <v>195</v>
      </c>
      <c r="C201" s="190">
        <f t="shared" si="170"/>
        <v>0</v>
      </c>
      <c r="D201" s="265"/>
      <c r="E201" s="43"/>
      <c r="F201" s="93">
        <f t="shared" si="203"/>
        <v>0</v>
      </c>
      <c r="G201" s="230"/>
      <c r="H201" s="43"/>
      <c r="I201" s="87">
        <f t="shared" si="204"/>
        <v>0</v>
      </c>
      <c r="J201" s="265"/>
      <c r="K201" s="43"/>
      <c r="L201" s="93">
        <f t="shared" si="205"/>
        <v>0</v>
      </c>
      <c r="M201" s="230"/>
      <c r="N201" s="43"/>
      <c r="O201" s="87">
        <f t="shared" si="206"/>
        <v>0</v>
      </c>
      <c r="P201" s="311"/>
      <c r="Q201" s="331"/>
    </row>
    <row r="202" spans="1:17" ht="24" hidden="1" x14ac:dyDescent="0.25">
      <c r="A202" s="72">
        <v>5170</v>
      </c>
      <c r="B202" s="41" t="s">
        <v>196</v>
      </c>
      <c r="C202" s="190">
        <f t="shared" si="170"/>
        <v>0</v>
      </c>
      <c r="D202" s="265"/>
      <c r="E202" s="43"/>
      <c r="F202" s="93">
        <f t="shared" si="203"/>
        <v>0</v>
      </c>
      <c r="G202" s="230"/>
      <c r="H202" s="43"/>
      <c r="I202" s="87">
        <f t="shared" si="204"/>
        <v>0</v>
      </c>
      <c r="J202" s="265"/>
      <c r="K202" s="43"/>
      <c r="L202" s="93">
        <f t="shared" si="205"/>
        <v>0</v>
      </c>
      <c r="M202" s="230"/>
      <c r="N202" s="43"/>
      <c r="O202" s="87">
        <f t="shared" si="206"/>
        <v>0</v>
      </c>
      <c r="P202" s="311"/>
      <c r="Q202" s="331"/>
    </row>
    <row r="203" spans="1:17" hidden="1" x14ac:dyDescent="0.25">
      <c r="A203" s="34">
        <v>5200</v>
      </c>
      <c r="B203" s="69" t="s">
        <v>197</v>
      </c>
      <c r="C203" s="188">
        <f t="shared" si="170"/>
        <v>0</v>
      </c>
      <c r="D203" s="127">
        <f t="shared" ref="D203:E203" si="207">D204+D214+D215+D224+D225+D226+D228</f>
        <v>0</v>
      </c>
      <c r="E203" s="36">
        <f t="shared" si="207"/>
        <v>0</v>
      </c>
      <c r="F203" s="174">
        <f>F204+F214+F215+F224+F225+F226+F228</f>
        <v>0</v>
      </c>
      <c r="G203" s="228">
        <f t="shared" ref="G203:O203" si="208">G204+G214+G215+G224+G225+G226+G228</f>
        <v>0</v>
      </c>
      <c r="H203" s="36">
        <f t="shared" si="208"/>
        <v>0</v>
      </c>
      <c r="I203" s="120">
        <f t="shared" si="208"/>
        <v>0</v>
      </c>
      <c r="J203" s="127">
        <f t="shared" si="208"/>
        <v>0</v>
      </c>
      <c r="K203" s="36">
        <f t="shared" si="208"/>
        <v>0</v>
      </c>
      <c r="L203" s="174">
        <f t="shared" si="208"/>
        <v>0</v>
      </c>
      <c r="M203" s="228">
        <f t="shared" si="208"/>
        <v>0</v>
      </c>
      <c r="N203" s="36">
        <f t="shared" si="208"/>
        <v>0</v>
      </c>
      <c r="O203" s="120">
        <f t="shared" si="208"/>
        <v>0</v>
      </c>
      <c r="P203" s="317"/>
      <c r="Q203" s="331"/>
    </row>
    <row r="204" spans="1:17" hidden="1" x14ac:dyDescent="0.25">
      <c r="A204" s="70">
        <v>5210</v>
      </c>
      <c r="B204" s="55" t="s">
        <v>198</v>
      </c>
      <c r="C204" s="195">
        <f t="shared" si="170"/>
        <v>0</v>
      </c>
      <c r="D204" s="82">
        <f>SUM(D205:D213)</f>
        <v>0</v>
      </c>
      <c r="E204" s="71">
        <f>SUM(E205:E213)</f>
        <v>0</v>
      </c>
      <c r="F204" s="172">
        <f t="shared" ref="F204:N204" si="209">SUM(F205:F213)</f>
        <v>0</v>
      </c>
      <c r="G204" s="229">
        <f t="shared" si="209"/>
        <v>0</v>
      </c>
      <c r="H204" s="71">
        <f t="shared" si="209"/>
        <v>0</v>
      </c>
      <c r="I204" s="153">
        <f t="shared" si="209"/>
        <v>0</v>
      </c>
      <c r="J204" s="82">
        <f t="shared" si="209"/>
        <v>0</v>
      </c>
      <c r="K204" s="71">
        <f t="shared" si="209"/>
        <v>0</v>
      </c>
      <c r="L204" s="172">
        <f t="shared" si="209"/>
        <v>0</v>
      </c>
      <c r="M204" s="229">
        <f t="shared" si="209"/>
        <v>0</v>
      </c>
      <c r="N204" s="71">
        <f t="shared" si="209"/>
        <v>0</v>
      </c>
      <c r="O204" s="153">
        <f>SUM(O205:O213)</f>
        <v>0</v>
      </c>
      <c r="P204" s="313"/>
      <c r="Q204" s="331"/>
    </row>
    <row r="205" spans="1:17" hidden="1" x14ac:dyDescent="0.25">
      <c r="A205" s="27">
        <v>5211</v>
      </c>
      <c r="B205" s="38" t="s">
        <v>199</v>
      </c>
      <c r="C205" s="189">
        <f t="shared" si="170"/>
        <v>0</v>
      </c>
      <c r="D205" s="264"/>
      <c r="E205" s="40"/>
      <c r="F205" s="175">
        <f t="shared" ref="F205:F214" si="210">D205+E205</f>
        <v>0</v>
      </c>
      <c r="G205" s="220"/>
      <c r="H205" s="40"/>
      <c r="I205" s="86">
        <f t="shared" ref="I205:I214" si="211">G205+H205</f>
        <v>0</v>
      </c>
      <c r="J205" s="264"/>
      <c r="K205" s="40"/>
      <c r="L205" s="175">
        <f t="shared" ref="L205:L214" si="212">J205+K205</f>
        <v>0</v>
      </c>
      <c r="M205" s="220"/>
      <c r="N205" s="40"/>
      <c r="O205" s="86">
        <f t="shared" ref="O205:O214" si="213">M205+N205</f>
        <v>0</v>
      </c>
      <c r="P205" s="310"/>
      <c r="Q205" s="331"/>
    </row>
    <row r="206" spans="1:17" hidden="1" x14ac:dyDescent="0.25">
      <c r="A206" s="30">
        <v>5212</v>
      </c>
      <c r="B206" s="41" t="s">
        <v>200</v>
      </c>
      <c r="C206" s="190">
        <f t="shared" si="170"/>
        <v>0</v>
      </c>
      <c r="D206" s="265"/>
      <c r="E206" s="43"/>
      <c r="F206" s="93">
        <f t="shared" si="210"/>
        <v>0</v>
      </c>
      <c r="G206" s="230"/>
      <c r="H206" s="43"/>
      <c r="I206" s="87">
        <f t="shared" si="211"/>
        <v>0</v>
      </c>
      <c r="J206" s="265"/>
      <c r="K206" s="43"/>
      <c r="L206" s="93">
        <f t="shared" si="212"/>
        <v>0</v>
      </c>
      <c r="M206" s="230"/>
      <c r="N206" s="43"/>
      <c r="O206" s="87">
        <f t="shared" si="213"/>
        <v>0</v>
      </c>
      <c r="P206" s="311"/>
      <c r="Q206" s="331"/>
    </row>
    <row r="207" spans="1:17" hidden="1" x14ac:dyDescent="0.25">
      <c r="A207" s="30">
        <v>5213</v>
      </c>
      <c r="B207" s="41" t="s">
        <v>201</v>
      </c>
      <c r="C207" s="190">
        <f t="shared" si="170"/>
        <v>0</v>
      </c>
      <c r="D207" s="265"/>
      <c r="E207" s="43"/>
      <c r="F207" s="93">
        <f t="shared" si="210"/>
        <v>0</v>
      </c>
      <c r="G207" s="230"/>
      <c r="H207" s="43"/>
      <c r="I207" s="87">
        <f t="shared" si="211"/>
        <v>0</v>
      </c>
      <c r="J207" s="265"/>
      <c r="K207" s="43"/>
      <c r="L207" s="93">
        <f t="shared" si="212"/>
        <v>0</v>
      </c>
      <c r="M207" s="230"/>
      <c r="N207" s="43"/>
      <c r="O207" s="87">
        <f t="shared" si="213"/>
        <v>0</v>
      </c>
      <c r="P207" s="311"/>
      <c r="Q207" s="331"/>
    </row>
    <row r="208" spans="1:17" hidden="1" x14ac:dyDescent="0.25">
      <c r="A208" s="30">
        <v>5214</v>
      </c>
      <c r="B208" s="41" t="s">
        <v>202</v>
      </c>
      <c r="C208" s="190">
        <f t="shared" si="170"/>
        <v>0</v>
      </c>
      <c r="D208" s="265"/>
      <c r="E208" s="43"/>
      <c r="F208" s="93">
        <f t="shared" si="210"/>
        <v>0</v>
      </c>
      <c r="G208" s="230"/>
      <c r="H208" s="43"/>
      <c r="I208" s="87">
        <f t="shared" si="211"/>
        <v>0</v>
      </c>
      <c r="J208" s="265"/>
      <c r="K208" s="43"/>
      <c r="L208" s="93">
        <f t="shared" si="212"/>
        <v>0</v>
      </c>
      <c r="M208" s="230"/>
      <c r="N208" s="43"/>
      <c r="O208" s="87">
        <f t="shared" si="213"/>
        <v>0</v>
      </c>
      <c r="P208" s="311"/>
      <c r="Q208" s="331"/>
    </row>
    <row r="209" spans="1:17" hidden="1" x14ac:dyDescent="0.25">
      <c r="A209" s="30">
        <v>5215</v>
      </c>
      <c r="B209" s="41" t="s">
        <v>203</v>
      </c>
      <c r="C209" s="190">
        <f t="shared" si="170"/>
        <v>0</v>
      </c>
      <c r="D209" s="265"/>
      <c r="E209" s="43"/>
      <c r="F209" s="93">
        <f t="shared" si="210"/>
        <v>0</v>
      </c>
      <c r="G209" s="230"/>
      <c r="H209" s="43"/>
      <c r="I209" s="87">
        <f t="shared" si="211"/>
        <v>0</v>
      </c>
      <c r="J209" s="265"/>
      <c r="K209" s="43"/>
      <c r="L209" s="93">
        <f t="shared" si="212"/>
        <v>0</v>
      </c>
      <c r="M209" s="230"/>
      <c r="N209" s="43"/>
      <c r="O209" s="87">
        <f t="shared" si="213"/>
        <v>0</v>
      </c>
      <c r="P209" s="311"/>
      <c r="Q209" s="331"/>
    </row>
    <row r="210" spans="1:17" ht="24" hidden="1" x14ac:dyDescent="0.25">
      <c r="A210" s="30">
        <v>5216</v>
      </c>
      <c r="B210" s="41" t="s">
        <v>204</v>
      </c>
      <c r="C210" s="190">
        <f t="shared" si="170"/>
        <v>0</v>
      </c>
      <c r="D210" s="265"/>
      <c r="E210" s="43"/>
      <c r="F210" s="93">
        <f t="shared" si="210"/>
        <v>0</v>
      </c>
      <c r="G210" s="230"/>
      <c r="H210" s="43"/>
      <c r="I210" s="87">
        <f t="shared" si="211"/>
        <v>0</v>
      </c>
      <c r="J210" s="265"/>
      <c r="K210" s="43"/>
      <c r="L210" s="93">
        <f t="shared" si="212"/>
        <v>0</v>
      </c>
      <c r="M210" s="230"/>
      <c r="N210" s="43"/>
      <c r="O210" s="87">
        <f t="shared" si="213"/>
        <v>0</v>
      </c>
      <c r="P210" s="311"/>
      <c r="Q210" s="331"/>
    </row>
    <row r="211" spans="1:17" hidden="1" x14ac:dyDescent="0.25">
      <c r="A211" s="30">
        <v>5217</v>
      </c>
      <c r="B211" s="41" t="s">
        <v>205</v>
      </c>
      <c r="C211" s="190">
        <f t="shared" si="170"/>
        <v>0</v>
      </c>
      <c r="D211" s="265"/>
      <c r="E211" s="43"/>
      <c r="F211" s="93">
        <f t="shared" si="210"/>
        <v>0</v>
      </c>
      <c r="G211" s="230"/>
      <c r="H211" s="43"/>
      <c r="I211" s="87">
        <f t="shared" si="211"/>
        <v>0</v>
      </c>
      <c r="J211" s="265"/>
      <c r="K211" s="43"/>
      <c r="L211" s="93">
        <f t="shared" si="212"/>
        <v>0</v>
      </c>
      <c r="M211" s="230"/>
      <c r="N211" s="43"/>
      <c r="O211" s="87">
        <f t="shared" si="213"/>
        <v>0</v>
      </c>
      <c r="P211" s="311"/>
      <c r="Q211" s="331"/>
    </row>
    <row r="212" spans="1:17" hidden="1" x14ac:dyDescent="0.25">
      <c r="A212" s="30">
        <v>5218</v>
      </c>
      <c r="B212" s="41" t="s">
        <v>206</v>
      </c>
      <c r="C212" s="190">
        <f t="shared" si="170"/>
        <v>0</v>
      </c>
      <c r="D212" s="265"/>
      <c r="E212" s="43"/>
      <c r="F212" s="93">
        <f t="shared" si="210"/>
        <v>0</v>
      </c>
      <c r="G212" s="230"/>
      <c r="H212" s="43"/>
      <c r="I212" s="87">
        <f t="shared" si="211"/>
        <v>0</v>
      </c>
      <c r="J212" s="265"/>
      <c r="K212" s="43"/>
      <c r="L212" s="93">
        <f t="shared" si="212"/>
        <v>0</v>
      </c>
      <c r="M212" s="230"/>
      <c r="N212" s="43"/>
      <c r="O212" s="87">
        <f t="shared" si="213"/>
        <v>0</v>
      </c>
      <c r="P212" s="311"/>
      <c r="Q212" s="331"/>
    </row>
    <row r="213" spans="1:17" hidden="1" x14ac:dyDescent="0.25">
      <c r="A213" s="30">
        <v>5219</v>
      </c>
      <c r="B213" s="41" t="s">
        <v>207</v>
      </c>
      <c r="C213" s="190">
        <f t="shared" si="170"/>
        <v>0</v>
      </c>
      <c r="D213" s="265"/>
      <c r="E213" s="43"/>
      <c r="F213" s="93">
        <f t="shared" si="210"/>
        <v>0</v>
      </c>
      <c r="G213" s="230"/>
      <c r="H213" s="43"/>
      <c r="I213" s="87">
        <f t="shared" si="211"/>
        <v>0</v>
      </c>
      <c r="J213" s="265"/>
      <c r="K213" s="43"/>
      <c r="L213" s="93">
        <f t="shared" si="212"/>
        <v>0</v>
      </c>
      <c r="M213" s="230"/>
      <c r="N213" s="43"/>
      <c r="O213" s="87">
        <f t="shared" si="213"/>
        <v>0</v>
      </c>
      <c r="P213" s="311"/>
      <c r="Q213" s="331"/>
    </row>
    <row r="214" spans="1:17" ht="13.5" hidden="1" customHeight="1" x14ac:dyDescent="0.25">
      <c r="A214" s="72">
        <v>5220</v>
      </c>
      <c r="B214" s="41" t="s">
        <v>208</v>
      </c>
      <c r="C214" s="190">
        <f t="shared" si="170"/>
        <v>0</v>
      </c>
      <c r="D214" s="265"/>
      <c r="E214" s="43"/>
      <c r="F214" s="93">
        <f t="shared" si="210"/>
        <v>0</v>
      </c>
      <c r="G214" s="230"/>
      <c r="H214" s="43"/>
      <c r="I214" s="87">
        <f t="shared" si="211"/>
        <v>0</v>
      </c>
      <c r="J214" s="265"/>
      <c r="K214" s="43"/>
      <c r="L214" s="93">
        <f t="shared" si="212"/>
        <v>0</v>
      </c>
      <c r="M214" s="230"/>
      <c r="N214" s="43"/>
      <c r="O214" s="87">
        <f t="shared" si="213"/>
        <v>0</v>
      </c>
      <c r="P214" s="311"/>
      <c r="Q214" s="331"/>
    </row>
    <row r="215" spans="1:17" hidden="1" x14ac:dyDescent="0.25">
      <c r="A215" s="72">
        <v>5230</v>
      </c>
      <c r="B215" s="41" t="s">
        <v>209</v>
      </c>
      <c r="C215" s="190">
        <f t="shared" si="170"/>
        <v>0</v>
      </c>
      <c r="D215" s="129">
        <f t="shared" ref="D215:E215" si="214">SUM(D216:D223)</f>
        <v>0</v>
      </c>
      <c r="E215" s="73">
        <f t="shared" si="214"/>
        <v>0</v>
      </c>
      <c r="F215" s="93">
        <f>SUM(F216:F223)</f>
        <v>0</v>
      </c>
      <c r="G215" s="231">
        <f t="shared" ref="G215:N215" si="215">SUM(G216:G223)</f>
        <v>0</v>
      </c>
      <c r="H215" s="73">
        <f t="shared" si="215"/>
        <v>0</v>
      </c>
      <c r="I215" s="87">
        <f t="shared" si="215"/>
        <v>0</v>
      </c>
      <c r="J215" s="129">
        <f t="shared" si="215"/>
        <v>0</v>
      </c>
      <c r="K215" s="73">
        <f t="shared" si="215"/>
        <v>0</v>
      </c>
      <c r="L215" s="93">
        <f t="shared" si="215"/>
        <v>0</v>
      </c>
      <c r="M215" s="231">
        <f t="shared" si="215"/>
        <v>0</v>
      </c>
      <c r="N215" s="73">
        <f t="shared" si="215"/>
        <v>0</v>
      </c>
      <c r="O215" s="87">
        <f>SUM(O216:O223)</f>
        <v>0</v>
      </c>
      <c r="P215" s="311"/>
      <c r="Q215" s="331"/>
    </row>
    <row r="216" spans="1:17" hidden="1" x14ac:dyDescent="0.25">
      <c r="A216" s="30">
        <v>5231</v>
      </c>
      <c r="B216" s="41" t="s">
        <v>210</v>
      </c>
      <c r="C216" s="190">
        <f t="shared" si="170"/>
        <v>0</v>
      </c>
      <c r="D216" s="265"/>
      <c r="E216" s="43"/>
      <c r="F216" s="93">
        <f t="shared" ref="F216:F225" si="216">D216+E216</f>
        <v>0</v>
      </c>
      <c r="G216" s="230"/>
      <c r="H216" s="43"/>
      <c r="I216" s="87">
        <f t="shared" ref="I216:I225" si="217">G216+H216</f>
        <v>0</v>
      </c>
      <c r="J216" s="265"/>
      <c r="K216" s="43"/>
      <c r="L216" s="93">
        <f t="shared" ref="L216:L225" si="218">J216+K216</f>
        <v>0</v>
      </c>
      <c r="M216" s="230"/>
      <c r="N216" s="43"/>
      <c r="O216" s="87">
        <f t="shared" ref="O216:O225" si="219">M216+N216</f>
        <v>0</v>
      </c>
      <c r="P216" s="311"/>
      <c r="Q216" s="331"/>
    </row>
    <row r="217" spans="1:17" hidden="1" x14ac:dyDescent="0.25">
      <c r="A217" s="30">
        <v>5232</v>
      </c>
      <c r="B217" s="41" t="s">
        <v>211</v>
      </c>
      <c r="C217" s="190">
        <f t="shared" si="170"/>
        <v>0</v>
      </c>
      <c r="D217" s="265"/>
      <c r="E217" s="43"/>
      <c r="F217" s="93">
        <f t="shared" si="216"/>
        <v>0</v>
      </c>
      <c r="G217" s="230"/>
      <c r="H217" s="43"/>
      <c r="I217" s="87">
        <f t="shared" si="217"/>
        <v>0</v>
      </c>
      <c r="J217" s="265"/>
      <c r="K217" s="43"/>
      <c r="L217" s="93">
        <f t="shared" si="218"/>
        <v>0</v>
      </c>
      <c r="M217" s="230"/>
      <c r="N217" s="43"/>
      <c r="O217" s="87">
        <f t="shared" si="219"/>
        <v>0</v>
      </c>
      <c r="P217" s="311"/>
      <c r="Q217" s="331"/>
    </row>
    <row r="218" spans="1:17" hidden="1" x14ac:dyDescent="0.25">
      <c r="A218" s="30">
        <v>5233</v>
      </c>
      <c r="B218" s="41" t="s">
        <v>212</v>
      </c>
      <c r="C218" s="190">
        <f t="shared" si="170"/>
        <v>0</v>
      </c>
      <c r="D218" s="265"/>
      <c r="E218" s="43"/>
      <c r="F218" s="93">
        <f t="shared" si="216"/>
        <v>0</v>
      </c>
      <c r="G218" s="230"/>
      <c r="H218" s="43"/>
      <c r="I218" s="87">
        <f t="shared" si="217"/>
        <v>0</v>
      </c>
      <c r="J218" s="265"/>
      <c r="K218" s="43"/>
      <c r="L218" s="93">
        <f t="shared" si="218"/>
        <v>0</v>
      </c>
      <c r="M218" s="230"/>
      <c r="N218" s="43"/>
      <c r="O218" s="87">
        <f t="shared" si="219"/>
        <v>0</v>
      </c>
      <c r="P218" s="311"/>
      <c r="Q218" s="331"/>
    </row>
    <row r="219" spans="1:17" ht="24" hidden="1" x14ac:dyDescent="0.25">
      <c r="A219" s="30">
        <v>5234</v>
      </c>
      <c r="B219" s="41" t="s">
        <v>213</v>
      </c>
      <c r="C219" s="190">
        <f t="shared" si="170"/>
        <v>0</v>
      </c>
      <c r="D219" s="265"/>
      <c r="E219" s="43"/>
      <c r="F219" s="93">
        <f t="shared" si="216"/>
        <v>0</v>
      </c>
      <c r="G219" s="230"/>
      <c r="H219" s="43"/>
      <c r="I219" s="87">
        <f t="shared" si="217"/>
        <v>0</v>
      </c>
      <c r="J219" s="265"/>
      <c r="K219" s="43"/>
      <c r="L219" s="93">
        <f t="shared" si="218"/>
        <v>0</v>
      </c>
      <c r="M219" s="230"/>
      <c r="N219" s="43"/>
      <c r="O219" s="87">
        <f t="shared" si="219"/>
        <v>0</v>
      </c>
      <c r="P219" s="311"/>
      <c r="Q219" s="331"/>
    </row>
    <row r="220" spans="1:17" ht="14.25" hidden="1" customHeight="1" x14ac:dyDescent="0.25">
      <c r="A220" s="30">
        <v>5236</v>
      </c>
      <c r="B220" s="41" t="s">
        <v>214</v>
      </c>
      <c r="C220" s="190">
        <f t="shared" si="170"/>
        <v>0</v>
      </c>
      <c r="D220" s="265"/>
      <c r="E220" s="43"/>
      <c r="F220" s="93">
        <f t="shared" si="216"/>
        <v>0</v>
      </c>
      <c r="G220" s="230"/>
      <c r="H220" s="43"/>
      <c r="I220" s="87">
        <f t="shared" si="217"/>
        <v>0</v>
      </c>
      <c r="J220" s="265"/>
      <c r="K220" s="43"/>
      <c r="L220" s="93">
        <f t="shared" si="218"/>
        <v>0</v>
      </c>
      <c r="M220" s="230"/>
      <c r="N220" s="43"/>
      <c r="O220" s="87">
        <f t="shared" si="219"/>
        <v>0</v>
      </c>
      <c r="P220" s="311"/>
      <c r="Q220" s="331"/>
    </row>
    <row r="221" spans="1:17" ht="14.25" hidden="1" customHeight="1" x14ac:dyDescent="0.25">
      <c r="A221" s="30">
        <v>5237</v>
      </c>
      <c r="B221" s="41" t="s">
        <v>215</v>
      </c>
      <c r="C221" s="190">
        <f t="shared" si="170"/>
        <v>0</v>
      </c>
      <c r="D221" s="265"/>
      <c r="E221" s="43"/>
      <c r="F221" s="93">
        <f t="shared" si="216"/>
        <v>0</v>
      </c>
      <c r="G221" s="230"/>
      <c r="H221" s="43"/>
      <c r="I221" s="87">
        <f t="shared" si="217"/>
        <v>0</v>
      </c>
      <c r="J221" s="265"/>
      <c r="K221" s="43"/>
      <c r="L221" s="93">
        <f t="shared" si="218"/>
        <v>0</v>
      </c>
      <c r="M221" s="230"/>
      <c r="N221" s="43"/>
      <c r="O221" s="87">
        <f t="shared" si="219"/>
        <v>0</v>
      </c>
      <c r="P221" s="311"/>
      <c r="Q221" s="331"/>
    </row>
    <row r="222" spans="1:17" ht="24" hidden="1" x14ac:dyDescent="0.25">
      <c r="A222" s="30">
        <v>5238</v>
      </c>
      <c r="B222" s="41" t="s">
        <v>216</v>
      </c>
      <c r="C222" s="190">
        <f t="shared" si="170"/>
        <v>0</v>
      </c>
      <c r="D222" s="265"/>
      <c r="E222" s="43"/>
      <c r="F222" s="93">
        <f t="shared" si="216"/>
        <v>0</v>
      </c>
      <c r="G222" s="230"/>
      <c r="H222" s="43"/>
      <c r="I222" s="87">
        <f t="shared" si="217"/>
        <v>0</v>
      </c>
      <c r="J222" s="265"/>
      <c r="K222" s="43"/>
      <c r="L222" s="93">
        <f t="shared" si="218"/>
        <v>0</v>
      </c>
      <c r="M222" s="230"/>
      <c r="N222" s="43"/>
      <c r="O222" s="87">
        <f t="shared" si="219"/>
        <v>0</v>
      </c>
      <c r="P222" s="311"/>
      <c r="Q222" s="331"/>
    </row>
    <row r="223" spans="1:17" ht="24" hidden="1" x14ac:dyDescent="0.25">
      <c r="A223" s="30">
        <v>5239</v>
      </c>
      <c r="B223" s="41" t="s">
        <v>217</v>
      </c>
      <c r="C223" s="190">
        <f t="shared" si="170"/>
        <v>0</v>
      </c>
      <c r="D223" s="265"/>
      <c r="E223" s="43"/>
      <c r="F223" s="93">
        <f t="shared" si="216"/>
        <v>0</v>
      </c>
      <c r="G223" s="230"/>
      <c r="H223" s="43"/>
      <c r="I223" s="87">
        <f t="shared" si="217"/>
        <v>0</v>
      </c>
      <c r="J223" s="265"/>
      <c r="K223" s="43"/>
      <c r="L223" s="93">
        <f t="shared" si="218"/>
        <v>0</v>
      </c>
      <c r="M223" s="230"/>
      <c r="N223" s="43"/>
      <c r="O223" s="87">
        <f t="shared" si="219"/>
        <v>0</v>
      </c>
      <c r="P223" s="311"/>
      <c r="Q223" s="331"/>
    </row>
    <row r="224" spans="1:17" ht="24" hidden="1" x14ac:dyDescent="0.25">
      <c r="A224" s="72">
        <v>5240</v>
      </c>
      <c r="B224" s="41" t="s">
        <v>218</v>
      </c>
      <c r="C224" s="190">
        <f t="shared" si="170"/>
        <v>0</v>
      </c>
      <c r="D224" s="265"/>
      <c r="E224" s="43"/>
      <c r="F224" s="93">
        <f t="shared" si="216"/>
        <v>0</v>
      </c>
      <c r="G224" s="230"/>
      <c r="H224" s="43"/>
      <c r="I224" s="87">
        <f t="shared" si="217"/>
        <v>0</v>
      </c>
      <c r="J224" s="265"/>
      <c r="K224" s="43"/>
      <c r="L224" s="93">
        <f t="shared" si="218"/>
        <v>0</v>
      </c>
      <c r="M224" s="230"/>
      <c r="N224" s="43"/>
      <c r="O224" s="87">
        <f t="shared" si="219"/>
        <v>0</v>
      </c>
      <c r="P224" s="311"/>
      <c r="Q224" s="331"/>
    </row>
    <row r="225" spans="1:17" hidden="1" x14ac:dyDescent="0.25">
      <c r="A225" s="72">
        <v>5250</v>
      </c>
      <c r="B225" s="41" t="s">
        <v>219</v>
      </c>
      <c r="C225" s="190">
        <f t="shared" si="170"/>
        <v>0</v>
      </c>
      <c r="D225" s="265"/>
      <c r="E225" s="43"/>
      <c r="F225" s="93">
        <f t="shared" si="216"/>
        <v>0</v>
      </c>
      <c r="G225" s="230"/>
      <c r="H225" s="43"/>
      <c r="I225" s="87">
        <f t="shared" si="217"/>
        <v>0</v>
      </c>
      <c r="J225" s="265"/>
      <c r="K225" s="43"/>
      <c r="L225" s="93">
        <f t="shared" si="218"/>
        <v>0</v>
      </c>
      <c r="M225" s="230"/>
      <c r="N225" s="43"/>
      <c r="O225" s="87">
        <f t="shared" si="219"/>
        <v>0</v>
      </c>
      <c r="P225" s="311"/>
      <c r="Q225" s="331"/>
    </row>
    <row r="226" spans="1:17" hidden="1" x14ac:dyDescent="0.25">
      <c r="A226" s="72">
        <v>5260</v>
      </c>
      <c r="B226" s="41" t="s">
        <v>220</v>
      </c>
      <c r="C226" s="190">
        <f t="shared" si="170"/>
        <v>0</v>
      </c>
      <c r="D226" s="129">
        <f t="shared" ref="D226:E226" si="220">SUM(D227)</f>
        <v>0</v>
      </c>
      <c r="E226" s="73">
        <f t="shared" si="220"/>
        <v>0</v>
      </c>
      <c r="F226" s="93">
        <f>SUM(F227)</f>
        <v>0</v>
      </c>
      <c r="G226" s="231">
        <f t="shared" ref="G226:N226" si="221">SUM(G227)</f>
        <v>0</v>
      </c>
      <c r="H226" s="73">
        <f t="shared" si="221"/>
        <v>0</v>
      </c>
      <c r="I226" s="87">
        <f t="shared" si="221"/>
        <v>0</v>
      </c>
      <c r="J226" s="129">
        <f t="shared" si="221"/>
        <v>0</v>
      </c>
      <c r="K226" s="73">
        <f t="shared" si="221"/>
        <v>0</v>
      </c>
      <c r="L226" s="93">
        <f t="shared" si="221"/>
        <v>0</v>
      </c>
      <c r="M226" s="231">
        <f t="shared" si="221"/>
        <v>0</v>
      </c>
      <c r="N226" s="73">
        <f t="shared" si="221"/>
        <v>0</v>
      </c>
      <c r="O226" s="87">
        <f>SUM(O227)</f>
        <v>0</v>
      </c>
      <c r="P226" s="311"/>
      <c r="Q226" s="331"/>
    </row>
    <row r="227" spans="1:17" ht="24" hidden="1" x14ac:dyDescent="0.25">
      <c r="A227" s="30">
        <v>5269</v>
      </c>
      <c r="B227" s="41" t="s">
        <v>221</v>
      </c>
      <c r="C227" s="190">
        <f t="shared" si="170"/>
        <v>0</v>
      </c>
      <c r="D227" s="265"/>
      <c r="E227" s="43"/>
      <c r="F227" s="93">
        <f t="shared" ref="F227:F228" si="222">D227+E227</f>
        <v>0</v>
      </c>
      <c r="G227" s="230"/>
      <c r="H227" s="43"/>
      <c r="I227" s="87">
        <f t="shared" ref="I227:I228" si="223">G227+H227</f>
        <v>0</v>
      </c>
      <c r="J227" s="265"/>
      <c r="K227" s="43"/>
      <c r="L227" s="93">
        <f t="shared" ref="L227:L228" si="224">J227+K227</f>
        <v>0</v>
      </c>
      <c r="M227" s="230"/>
      <c r="N227" s="43"/>
      <c r="O227" s="87">
        <f t="shared" ref="O227:O228" si="225">M227+N227</f>
        <v>0</v>
      </c>
      <c r="P227" s="311"/>
      <c r="Q227" s="331"/>
    </row>
    <row r="228" spans="1:17" ht="24" hidden="1" x14ac:dyDescent="0.25">
      <c r="A228" s="70">
        <v>5270</v>
      </c>
      <c r="B228" s="55" t="s">
        <v>222</v>
      </c>
      <c r="C228" s="195">
        <f t="shared" si="170"/>
        <v>0</v>
      </c>
      <c r="D228" s="262"/>
      <c r="E228" s="74"/>
      <c r="F228" s="172">
        <f t="shared" si="222"/>
        <v>0</v>
      </c>
      <c r="G228" s="232"/>
      <c r="H228" s="74"/>
      <c r="I228" s="153">
        <f t="shared" si="223"/>
        <v>0</v>
      </c>
      <c r="J228" s="262"/>
      <c r="K228" s="74"/>
      <c r="L228" s="172">
        <f t="shared" si="224"/>
        <v>0</v>
      </c>
      <c r="M228" s="232"/>
      <c r="N228" s="74"/>
      <c r="O228" s="153">
        <f t="shared" si="225"/>
        <v>0</v>
      </c>
      <c r="P228" s="313"/>
      <c r="Q228" s="331"/>
    </row>
    <row r="229" spans="1:17" x14ac:dyDescent="0.25">
      <c r="A229" s="67">
        <v>6000</v>
      </c>
      <c r="B229" s="67" t="s">
        <v>223</v>
      </c>
      <c r="C229" s="200">
        <f t="shared" si="170"/>
        <v>39150</v>
      </c>
      <c r="D229" s="134">
        <f t="shared" ref="D229:E229" si="226">D230+D250+D258</f>
        <v>0</v>
      </c>
      <c r="E229" s="122">
        <f t="shared" si="226"/>
        <v>39150</v>
      </c>
      <c r="F229" s="307">
        <f>F230+F250+F258</f>
        <v>39150</v>
      </c>
      <c r="G229" s="227">
        <f t="shared" ref="G229:N229" si="227">G230+G250+G258</f>
        <v>0</v>
      </c>
      <c r="H229" s="122">
        <f t="shared" si="227"/>
        <v>0</v>
      </c>
      <c r="I229" s="307">
        <f t="shared" si="227"/>
        <v>0</v>
      </c>
      <c r="J229" s="134">
        <f t="shared" si="227"/>
        <v>0</v>
      </c>
      <c r="K229" s="68">
        <f t="shared" si="227"/>
        <v>0</v>
      </c>
      <c r="L229" s="170">
        <f t="shared" si="227"/>
        <v>0</v>
      </c>
      <c r="M229" s="227">
        <f t="shared" si="227"/>
        <v>0</v>
      </c>
      <c r="N229" s="68">
        <f t="shared" si="227"/>
        <v>0</v>
      </c>
      <c r="O229" s="122">
        <f>O230+O250+O258</f>
        <v>0</v>
      </c>
      <c r="P229" s="439"/>
      <c r="Q229" s="331"/>
    </row>
    <row r="230" spans="1:17" ht="14.25" customHeight="1" x14ac:dyDescent="0.25">
      <c r="A230" s="49">
        <v>6200</v>
      </c>
      <c r="B230" s="78" t="s">
        <v>224</v>
      </c>
      <c r="C230" s="202">
        <f t="shared" si="170"/>
        <v>39150</v>
      </c>
      <c r="D230" s="135">
        <f t="shared" ref="D230:E230" si="228">SUM(D231,D232,D234,D237,D243,D244,D245)</f>
        <v>0</v>
      </c>
      <c r="E230" s="121">
        <f t="shared" si="228"/>
        <v>39150</v>
      </c>
      <c r="F230" s="308">
        <f>SUM(F231,F232,F234,F237,F243,F244,F245)</f>
        <v>39150</v>
      </c>
      <c r="G230" s="236">
        <f t="shared" ref="G230:N230" si="229">SUM(G231,G232,G234,G237,G243,G244,G245)</f>
        <v>0</v>
      </c>
      <c r="H230" s="121">
        <f t="shared" si="229"/>
        <v>0</v>
      </c>
      <c r="I230" s="308">
        <f t="shared" si="229"/>
        <v>0</v>
      </c>
      <c r="J230" s="135">
        <f t="shared" si="229"/>
        <v>0</v>
      </c>
      <c r="K230" s="81">
        <f t="shared" si="229"/>
        <v>0</v>
      </c>
      <c r="L230" s="171">
        <f t="shared" si="229"/>
        <v>0</v>
      </c>
      <c r="M230" s="236">
        <f t="shared" si="229"/>
        <v>0</v>
      </c>
      <c r="N230" s="81">
        <f t="shared" si="229"/>
        <v>0</v>
      </c>
      <c r="O230" s="121">
        <f>SUM(O231,O232,O234,O237,O243,O244,O245)</f>
        <v>0</v>
      </c>
      <c r="P230" s="440"/>
      <c r="Q230" s="331"/>
    </row>
    <row r="231" spans="1:17" ht="24" hidden="1" x14ac:dyDescent="0.25">
      <c r="A231" s="686">
        <v>6220</v>
      </c>
      <c r="B231" s="38" t="s">
        <v>225</v>
      </c>
      <c r="C231" s="189">
        <f t="shared" si="170"/>
        <v>0</v>
      </c>
      <c r="D231" s="264"/>
      <c r="E231" s="40"/>
      <c r="F231" s="175">
        <f>D231+E231</f>
        <v>0</v>
      </c>
      <c r="G231" s="220"/>
      <c r="H231" s="40"/>
      <c r="I231" s="86">
        <f>G231+H231</f>
        <v>0</v>
      </c>
      <c r="J231" s="264"/>
      <c r="K231" s="40"/>
      <c r="L231" s="175">
        <f>J231+K231</f>
        <v>0</v>
      </c>
      <c r="M231" s="220"/>
      <c r="N231" s="40"/>
      <c r="O231" s="86">
        <f>M231+N231</f>
        <v>0</v>
      </c>
      <c r="P231" s="310"/>
      <c r="Q231" s="331"/>
    </row>
    <row r="232" spans="1:17" hidden="1" x14ac:dyDescent="0.25">
      <c r="A232" s="72">
        <v>6230</v>
      </c>
      <c r="B232" s="41" t="s">
        <v>226</v>
      </c>
      <c r="C232" s="190">
        <f t="shared" si="170"/>
        <v>0</v>
      </c>
      <c r="D232" s="129">
        <f t="shared" ref="D232:O232" si="230">SUM(D233)</f>
        <v>0</v>
      </c>
      <c r="E232" s="73">
        <f t="shared" si="230"/>
        <v>0</v>
      </c>
      <c r="F232" s="93">
        <f t="shared" si="230"/>
        <v>0</v>
      </c>
      <c r="G232" s="231">
        <f t="shared" si="230"/>
        <v>0</v>
      </c>
      <c r="H232" s="73">
        <f t="shared" si="230"/>
        <v>0</v>
      </c>
      <c r="I232" s="87">
        <f t="shared" si="230"/>
        <v>0</v>
      </c>
      <c r="J232" s="129">
        <f t="shared" si="230"/>
        <v>0</v>
      </c>
      <c r="K232" s="73">
        <f t="shared" si="230"/>
        <v>0</v>
      </c>
      <c r="L232" s="93">
        <f t="shared" si="230"/>
        <v>0</v>
      </c>
      <c r="M232" s="231">
        <f t="shared" si="230"/>
        <v>0</v>
      </c>
      <c r="N232" s="73">
        <f t="shared" si="230"/>
        <v>0</v>
      </c>
      <c r="O232" s="87">
        <f t="shared" si="230"/>
        <v>0</v>
      </c>
      <c r="P232" s="311"/>
      <c r="Q232" s="331"/>
    </row>
    <row r="233" spans="1:17" ht="24" hidden="1" x14ac:dyDescent="0.25">
      <c r="A233" s="30">
        <v>6239</v>
      </c>
      <c r="B233" s="38" t="s">
        <v>227</v>
      </c>
      <c r="C233" s="190">
        <f t="shared" si="170"/>
        <v>0</v>
      </c>
      <c r="D233" s="264"/>
      <c r="E233" s="40"/>
      <c r="F233" s="175">
        <f>D233+E233</f>
        <v>0</v>
      </c>
      <c r="G233" s="220"/>
      <c r="H233" s="40"/>
      <c r="I233" s="86">
        <f>G233+H233</f>
        <v>0</v>
      </c>
      <c r="J233" s="264"/>
      <c r="K233" s="40"/>
      <c r="L233" s="175">
        <f>J233+K233</f>
        <v>0</v>
      </c>
      <c r="M233" s="220"/>
      <c r="N233" s="40"/>
      <c r="O233" s="86">
        <f>M233+N233</f>
        <v>0</v>
      </c>
      <c r="P233" s="310"/>
      <c r="Q233" s="331"/>
    </row>
    <row r="234" spans="1:17" ht="24" x14ac:dyDescent="0.25">
      <c r="A234" s="72">
        <v>6240</v>
      </c>
      <c r="B234" s="41" t="s">
        <v>228</v>
      </c>
      <c r="C234" s="190">
        <f t="shared" si="170"/>
        <v>39150</v>
      </c>
      <c r="D234" s="129">
        <f t="shared" ref="D234:E234" si="231">SUM(D235:D236)</f>
        <v>0</v>
      </c>
      <c r="E234" s="87">
        <f t="shared" si="231"/>
        <v>39150</v>
      </c>
      <c r="F234" s="312">
        <f>SUM(F235:F236)</f>
        <v>39150</v>
      </c>
      <c r="G234" s="231">
        <f t="shared" ref="G234:N234" si="232">SUM(G235:G236)</f>
        <v>0</v>
      </c>
      <c r="H234" s="87">
        <f t="shared" si="232"/>
        <v>0</v>
      </c>
      <c r="I234" s="312">
        <f t="shared" si="232"/>
        <v>0</v>
      </c>
      <c r="J234" s="129">
        <f t="shared" si="232"/>
        <v>0</v>
      </c>
      <c r="K234" s="73">
        <f t="shared" si="232"/>
        <v>0</v>
      </c>
      <c r="L234" s="93">
        <f t="shared" si="232"/>
        <v>0</v>
      </c>
      <c r="M234" s="231">
        <f t="shared" si="232"/>
        <v>0</v>
      </c>
      <c r="N234" s="73">
        <f t="shared" si="232"/>
        <v>0</v>
      </c>
      <c r="O234" s="87">
        <f>SUM(O235:O236)</f>
        <v>0</v>
      </c>
      <c r="P234" s="311"/>
      <c r="Q234" s="331"/>
    </row>
    <row r="235" spans="1:17" hidden="1" x14ac:dyDescent="0.25">
      <c r="A235" s="30">
        <v>6241</v>
      </c>
      <c r="B235" s="41" t="s">
        <v>229</v>
      </c>
      <c r="C235" s="190">
        <f t="shared" si="170"/>
        <v>0</v>
      </c>
      <c r="D235" s="265"/>
      <c r="E235" s="43"/>
      <c r="F235" s="93">
        <f t="shared" ref="F235:F236" si="233">D235+E235</f>
        <v>0</v>
      </c>
      <c r="G235" s="230"/>
      <c r="H235" s="43"/>
      <c r="I235" s="87">
        <f t="shared" ref="I235:I236" si="234">G235+H235</f>
        <v>0</v>
      </c>
      <c r="J235" s="265"/>
      <c r="K235" s="43"/>
      <c r="L235" s="93">
        <f t="shared" ref="L235:L236" si="235">J235+K235</f>
        <v>0</v>
      </c>
      <c r="M235" s="230"/>
      <c r="N235" s="43"/>
      <c r="O235" s="87">
        <f t="shared" ref="O235:O236" si="236">M235+N235</f>
        <v>0</v>
      </c>
      <c r="P235" s="311"/>
      <c r="Q235" s="331"/>
    </row>
    <row r="236" spans="1:17" x14ac:dyDescent="0.25">
      <c r="A236" s="30">
        <v>6242</v>
      </c>
      <c r="B236" s="41" t="s">
        <v>230</v>
      </c>
      <c r="C236" s="190">
        <f t="shared" si="170"/>
        <v>39150</v>
      </c>
      <c r="D236" s="265"/>
      <c r="E236" s="155">
        <v>39150</v>
      </c>
      <c r="F236" s="312">
        <f t="shared" si="233"/>
        <v>39150</v>
      </c>
      <c r="G236" s="230"/>
      <c r="H236" s="155"/>
      <c r="I236" s="312">
        <f t="shared" si="234"/>
        <v>0</v>
      </c>
      <c r="J236" s="265"/>
      <c r="K236" s="43"/>
      <c r="L236" s="93">
        <f t="shared" si="235"/>
        <v>0</v>
      </c>
      <c r="M236" s="230"/>
      <c r="N236" s="43"/>
      <c r="O236" s="87">
        <f t="shared" si="236"/>
        <v>0</v>
      </c>
      <c r="P236" s="311"/>
      <c r="Q236" s="331"/>
    </row>
    <row r="237" spans="1:17" ht="25.5" hidden="1" customHeight="1" x14ac:dyDescent="0.25">
      <c r="A237" s="72">
        <v>6250</v>
      </c>
      <c r="B237" s="41" t="s">
        <v>231</v>
      </c>
      <c r="C237" s="190">
        <f t="shared" si="170"/>
        <v>0</v>
      </c>
      <c r="D237" s="129">
        <f t="shared" ref="D237:E237" si="237">SUM(D238:D242)</f>
        <v>0</v>
      </c>
      <c r="E237" s="73">
        <f t="shared" si="237"/>
        <v>0</v>
      </c>
      <c r="F237" s="93">
        <f>SUM(F238:F242)</f>
        <v>0</v>
      </c>
      <c r="G237" s="231">
        <f t="shared" ref="G237:N237" si="238">SUM(G238:G242)</f>
        <v>0</v>
      </c>
      <c r="H237" s="73">
        <f t="shared" si="238"/>
        <v>0</v>
      </c>
      <c r="I237" s="87">
        <f t="shared" si="238"/>
        <v>0</v>
      </c>
      <c r="J237" s="129">
        <f t="shared" si="238"/>
        <v>0</v>
      </c>
      <c r="K237" s="73">
        <f t="shared" si="238"/>
        <v>0</v>
      </c>
      <c r="L237" s="93">
        <f t="shared" si="238"/>
        <v>0</v>
      </c>
      <c r="M237" s="231">
        <f t="shared" si="238"/>
        <v>0</v>
      </c>
      <c r="N237" s="73">
        <f t="shared" si="238"/>
        <v>0</v>
      </c>
      <c r="O237" s="87">
        <f>SUM(O238:O242)</f>
        <v>0</v>
      </c>
      <c r="P237" s="311"/>
      <c r="Q237" s="331"/>
    </row>
    <row r="238" spans="1:17" ht="14.25" hidden="1" customHeight="1" x14ac:dyDescent="0.25">
      <c r="A238" s="30">
        <v>6252</v>
      </c>
      <c r="B238" s="41" t="s">
        <v>232</v>
      </c>
      <c r="C238" s="190">
        <f t="shared" si="170"/>
        <v>0</v>
      </c>
      <c r="D238" s="265"/>
      <c r="E238" s="43"/>
      <c r="F238" s="93">
        <f t="shared" ref="F238:F244" si="239">D238+E238</f>
        <v>0</v>
      </c>
      <c r="G238" s="230"/>
      <c r="H238" s="43"/>
      <c r="I238" s="87">
        <f t="shared" ref="I238:I244" si="240">G238+H238</f>
        <v>0</v>
      </c>
      <c r="J238" s="265"/>
      <c r="K238" s="43"/>
      <c r="L238" s="93">
        <f t="shared" ref="L238:L244" si="241">J238+K238</f>
        <v>0</v>
      </c>
      <c r="M238" s="230"/>
      <c r="N238" s="43"/>
      <c r="O238" s="87">
        <f t="shared" ref="O238:O244" si="242">M238+N238</f>
        <v>0</v>
      </c>
      <c r="P238" s="311"/>
      <c r="Q238" s="331"/>
    </row>
    <row r="239" spans="1:17" ht="14.25" hidden="1" customHeight="1" x14ac:dyDescent="0.25">
      <c r="A239" s="30">
        <v>6253</v>
      </c>
      <c r="B239" s="41" t="s">
        <v>233</v>
      </c>
      <c r="C239" s="190">
        <f t="shared" si="170"/>
        <v>0</v>
      </c>
      <c r="D239" s="265"/>
      <c r="E239" s="43"/>
      <c r="F239" s="93">
        <f t="shared" si="239"/>
        <v>0</v>
      </c>
      <c r="G239" s="230"/>
      <c r="H239" s="43"/>
      <c r="I239" s="87">
        <f t="shared" si="240"/>
        <v>0</v>
      </c>
      <c r="J239" s="265"/>
      <c r="K239" s="43"/>
      <c r="L239" s="93">
        <f t="shared" si="241"/>
        <v>0</v>
      </c>
      <c r="M239" s="230"/>
      <c r="N239" s="43"/>
      <c r="O239" s="87">
        <f t="shared" si="242"/>
        <v>0</v>
      </c>
      <c r="P239" s="311"/>
      <c r="Q239" s="331"/>
    </row>
    <row r="240" spans="1:17" ht="24" hidden="1" x14ac:dyDescent="0.25">
      <c r="A240" s="30">
        <v>6254</v>
      </c>
      <c r="B240" s="41" t="s">
        <v>234</v>
      </c>
      <c r="C240" s="190">
        <f t="shared" si="170"/>
        <v>0</v>
      </c>
      <c r="D240" s="265"/>
      <c r="E240" s="43"/>
      <c r="F240" s="93">
        <f t="shared" si="239"/>
        <v>0</v>
      </c>
      <c r="G240" s="230"/>
      <c r="H240" s="43"/>
      <c r="I240" s="87">
        <f t="shared" si="240"/>
        <v>0</v>
      </c>
      <c r="J240" s="265"/>
      <c r="K240" s="43"/>
      <c r="L240" s="93">
        <f t="shared" si="241"/>
        <v>0</v>
      </c>
      <c r="M240" s="230"/>
      <c r="N240" s="43"/>
      <c r="O240" s="87">
        <f t="shared" si="242"/>
        <v>0</v>
      </c>
      <c r="P240" s="311"/>
      <c r="Q240" s="331"/>
    </row>
    <row r="241" spans="1:17" ht="24" hidden="1" x14ac:dyDescent="0.25">
      <c r="A241" s="30">
        <v>6255</v>
      </c>
      <c r="B241" s="41" t="s">
        <v>235</v>
      </c>
      <c r="C241" s="190">
        <f t="shared" ref="C241:C295" si="243">SUM(F241,I241,L241,O241)</f>
        <v>0</v>
      </c>
      <c r="D241" s="265"/>
      <c r="E241" s="43"/>
      <c r="F241" s="93">
        <f t="shared" si="239"/>
        <v>0</v>
      </c>
      <c r="G241" s="230"/>
      <c r="H241" s="43"/>
      <c r="I241" s="87">
        <f t="shared" si="240"/>
        <v>0</v>
      </c>
      <c r="J241" s="265"/>
      <c r="K241" s="43"/>
      <c r="L241" s="93">
        <f t="shared" si="241"/>
        <v>0</v>
      </c>
      <c r="M241" s="230"/>
      <c r="N241" s="43"/>
      <c r="O241" s="87">
        <f t="shared" si="242"/>
        <v>0</v>
      </c>
      <c r="P241" s="311"/>
      <c r="Q241" s="331"/>
    </row>
    <row r="242" spans="1:17" hidden="1" x14ac:dyDescent="0.25">
      <c r="A242" s="30">
        <v>6259</v>
      </c>
      <c r="B242" s="41" t="s">
        <v>236</v>
      </c>
      <c r="C242" s="190">
        <f t="shared" si="243"/>
        <v>0</v>
      </c>
      <c r="D242" s="265"/>
      <c r="E242" s="43"/>
      <c r="F242" s="93">
        <f t="shared" si="239"/>
        <v>0</v>
      </c>
      <c r="G242" s="230"/>
      <c r="H242" s="43"/>
      <c r="I242" s="87">
        <f t="shared" si="240"/>
        <v>0</v>
      </c>
      <c r="J242" s="265"/>
      <c r="K242" s="43"/>
      <c r="L242" s="93">
        <f t="shared" si="241"/>
        <v>0</v>
      </c>
      <c r="M242" s="230"/>
      <c r="N242" s="43"/>
      <c r="O242" s="87">
        <f t="shared" si="242"/>
        <v>0</v>
      </c>
      <c r="P242" s="311"/>
      <c r="Q242" s="331"/>
    </row>
    <row r="243" spans="1:17" ht="24" hidden="1" x14ac:dyDescent="0.25">
      <c r="A243" s="72">
        <v>6260</v>
      </c>
      <c r="B243" s="41" t="s">
        <v>237</v>
      </c>
      <c r="C243" s="190">
        <f t="shared" si="243"/>
        <v>0</v>
      </c>
      <c r="D243" s="265"/>
      <c r="E243" s="43"/>
      <c r="F243" s="93">
        <f t="shared" si="239"/>
        <v>0</v>
      </c>
      <c r="G243" s="230"/>
      <c r="H243" s="43"/>
      <c r="I243" s="87">
        <f t="shared" si="240"/>
        <v>0</v>
      </c>
      <c r="J243" s="265"/>
      <c r="K243" s="43"/>
      <c r="L243" s="93">
        <f t="shared" si="241"/>
        <v>0</v>
      </c>
      <c r="M243" s="230"/>
      <c r="N243" s="43"/>
      <c r="O243" s="87">
        <f t="shared" si="242"/>
        <v>0</v>
      </c>
      <c r="P243" s="311"/>
      <c r="Q243" s="331"/>
    </row>
    <row r="244" spans="1:17" hidden="1" x14ac:dyDescent="0.25">
      <c r="A244" s="72">
        <v>6270</v>
      </c>
      <c r="B244" s="41" t="s">
        <v>238</v>
      </c>
      <c r="C244" s="190">
        <f t="shared" si="243"/>
        <v>0</v>
      </c>
      <c r="D244" s="265"/>
      <c r="E244" s="43"/>
      <c r="F244" s="93">
        <f t="shared" si="239"/>
        <v>0</v>
      </c>
      <c r="G244" s="230"/>
      <c r="H244" s="43"/>
      <c r="I244" s="87">
        <f t="shared" si="240"/>
        <v>0</v>
      </c>
      <c r="J244" s="265"/>
      <c r="K244" s="43"/>
      <c r="L244" s="93">
        <f t="shared" si="241"/>
        <v>0</v>
      </c>
      <c r="M244" s="230"/>
      <c r="N244" s="43"/>
      <c r="O244" s="87">
        <f t="shared" si="242"/>
        <v>0</v>
      </c>
      <c r="P244" s="311"/>
      <c r="Q244" s="331"/>
    </row>
    <row r="245" spans="1:17" ht="24" hidden="1" x14ac:dyDescent="0.25">
      <c r="A245" s="686">
        <v>6290</v>
      </c>
      <c r="B245" s="38" t="s">
        <v>239</v>
      </c>
      <c r="C245" s="201">
        <f t="shared" si="243"/>
        <v>0</v>
      </c>
      <c r="D245" s="128">
        <f t="shared" ref="D245:E245" si="244">SUM(D246:D249)</f>
        <v>0</v>
      </c>
      <c r="E245" s="75">
        <f t="shared" si="244"/>
        <v>0</v>
      </c>
      <c r="F245" s="175">
        <f>SUM(F246:F249)</f>
        <v>0</v>
      </c>
      <c r="G245" s="233">
        <f t="shared" ref="G245:O245" si="245">SUM(G246:G249)</f>
        <v>0</v>
      </c>
      <c r="H245" s="75">
        <f t="shared" si="245"/>
        <v>0</v>
      </c>
      <c r="I245" s="86">
        <f t="shared" si="245"/>
        <v>0</v>
      </c>
      <c r="J245" s="128">
        <f t="shared" si="245"/>
        <v>0</v>
      </c>
      <c r="K245" s="75">
        <f t="shared" si="245"/>
        <v>0</v>
      </c>
      <c r="L245" s="175">
        <f t="shared" si="245"/>
        <v>0</v>
      </c>
      <c r="M245" s="233">
        <f t="shared" si="245"/>
        <v>0</v>
      </c>
      <c r="N245" s="75">
        <f t="shared" si="245"/>
        <v>0</v>
      </c>
      <c r="O245" s="86">
        <f t="shared" si="245"/>
        <v>0</v>
      </c>
      <c r="P245" s="320"/>
      <c r="Q245" s="331"/>
    </row>
    <row r="246" spans="1:17" hidden="1" x14ac:dyDescent="0.25">
      <c r="A246" s="30">
        <v>6291</v>
      </c>
      <c r="B246" s="41" t="s">
        <v>240</v>
      </c>
      <c r="C246" s="190">
        <f t="shared" si="243"/>
        <v>0</v>
      </c>
      <c r="D246" s="265"/>
      <c r="E246" s="43"/>
      <c r="F246" s="93">
        <f t="shared" ref="F246:F249" si="246">D246+E246</f>
        <v>0</v>
      </c>
      <c r="G246" s="230"/>
      <c r="H246" s="43"/>
      <c r="I246" s="87">
        <f t="shared" ref="I246:I249" si="247">G246+H246</f>
        <v>0</v>
      </c>
      <c r="J246" s="265"/>
      <c r="K246" s="43"/>
      <c r="L246" s="93">
        <f t="shared" ref="L246:L249" si="248">J246+K246</f>
        <v>0</v>
      </c>
      <c r="M246" s="230"/>
      <c r="N246" s="43"/>
      <c r="O246" s="87">
        <f t="shared" ref="O246:O249" si="249">M246+N246</f>
        <v>0</v>
      </c>
      <c r="P246" s="311"/>
      <c r="Q246" s="331"/>
    </row>
    <row r="247" spans="1:17" hidden="1" x14ac:dyDescent="0.25">
      <c r="A247" s="30">
        <v>6292</v>
      </c>
      <c r="B247" s="41" t="s">
        <v>241</v>
      </c>
      <c r="C247" s="190">
        <f t="shared" si="243"/>
        <v>0</v>
      </c>
      <c r="D247" s="265"/>
      <c r="E247" s="43"/>
      <c r="F247" s="93">
        <f t="shared" si="246"/>
        <v>0</v>
      </c>
      <c r="G247" s="230"/>
      <c r="H247" s="43"/>
      <c r="I247" s="87">
        <f t="shared" si="247"/>
        <v>0</v>
      </c>
      <c r="J247" s="265"/>
      <c r="K247" s="43"/>
      <c r="L247" s="93">
        <f t="shared" si="248"/>
        <v>0</v>
      </c>
      <c r="M247" s="230"/>
      <c r="N247" s="43"/>
      <c r="O247" s="87">
        <f t="shared" si="249"/>
        <v>0</v>
      </c>
      <c r="P247" s="311"/>
      <c r="Q247" s="331"/>
    </row>
    <row r="248" spans="1:17" ht="72" hidden="1" x14ac:dyDescent="0.25">
      <c r="A248" s="30">
        <v>6296</v>
      </c>
      <c r="B248" s="41" t="s">
        <v>242</v>
      </c>
      <c r="C248" s="190">
        <f t="shared" si="243"/>
        <v>0</v>
      </c>
      <c r="D248" s="265"/>
      <c r="E248" s="43"/>
      <c r="F248" s="93">
        <f t="shared" si="246"/>
        <v>0</v>
      </c>
      <c r="G248" s="230"/>
      <c r="H248" s="43"/>
      <c r="I248" s="87">
        <f t="shared" si="247"/>
        <v>0</v>
      </c>
      <c r="J248" s="265"/>
      <c r="K248" s="43"/>
      <c r="L248" s="93">
        <f t="shared" si="248"/>
        <v>0</v>
      </c>
      <c r="M248" s="230"/>
      <c r="N248" s="43"/>
      <c r="O248" s="87">
        <f t="shared" si="249"/>
        <v>0</v>
      </c>
      <c r="P248" s="311"/>
      <c r="Q248" s="331"/>
    </row>
    <row r="249" spans="1:17" ht="39.75" hidden="1" customHeight="1" x14ac:dyDescent="0.25">
      <c r="A249" s="30">
        <v>6299</v>
      </c>
      <c r="B249" s="41" t="s">
        <v>243</v>
      </c>
      <c r="C249" s="190">
        <f t="shared" si="243"/>
        <v>0</v>
      </c>
      <c r="D249" s="265"/>
      <c r="E249" s="43"/>
      <c r="F249" s="93">
        <f t="shared" si="246"/>
        <v>0</v>
      </c>
      <c r="G249" s="230"/>
      <c r="H249" s="43"/>
      <c r="I249" s="87">
        <f t="shared" si="247"/>
        <v>0</v>
      </c>
      <c r="J249" s="265"/>
      <c r="K249" s="43"/>
      <c r="L249" s="93">
        <f t="shared" si="248"/>
        <v>0</v>
      </c>
      <c r="M249" s="230"/>
      <c r="N249" s="43"/>
      <c r="O249" s="87">
        <f t="shared" si="249"/>
        <v>0</v>
      </c>
      <c r="P249" s="311"/>
      <c r="Q249" s="331"/>
    </row>
    <row r="250" spans="1:17" hidden="1" x14ac:dyDescent="0.25">
      <c r="A250" s="34">
        <v>6300</v>
      </c>
      <c r="B250" s="69" t="s">
        <v>244</v>
      </c>
      <c r="C250" s="188">
        <f t="shared" si="243"/>
        <v>0</v>
      </c>
      <c r="D250" s="127">
        <f t="shared" ref="D250:E250" si="250">SUM(D251,D256,D257)</f>
        <v>0</v>
      </c>
      <c r="E250" s="36">
        <f t="shared" si="250"/>
        <v>0</v>
      </c>
      <c r="F250" s="174">
        <f>SUM(F251,F256,F257)</f>
        <v>0</v>
      </c>
      <c r="G250" s="228">
        <f t="shared" ref="G250:O250" si="251">SUM(G251,G256,G257)</f>
        <v>0</v>
      </c>
      <c r="H250" s="36">
        <f t="shared" si="251"/>
        <v>0</v>
      </c>
      <c r="I250" s="120">
        <f t="shared" si="251"/>
        <v>0</v>
      </c>
      <c r="J250" s="127">
        <f t="shared" si="251"/>
        <v>0</v>
      </c>
      <c r="K250" s="36">
        <f t="shared" si="251"/>
        <v>0</v>
      </c>
      <c r="L250" s="174">
        <f t="shared" si="251"/>
        <v>0</v>
      </c>
      <c r="M250" s="228">
        <f t="shared" si="251"/>
        <v>0</v>
      </c>
      <c r="N250" s="36">
        <f t="shared" si="251"/>
        <v>0</v>
      </c>
      <c r="O250" s="120">
        <f t="shared" si="251"/>
        <v>0</v>
      </c>
      <c r="P250" s="441"/>
      <c r="Q250" s="331"/>
    </row>
    <row r="251" spans="1:17" ht="24" hidden="1" x14ac:dyDescent="0.25">
      <c r="A251" s="686">
        <v>6320</v>
      </c>
      <c r="B251" s="38" t="s">
        <v>245</v>
      </c>
      <c r="C251" s="201">
        <f t="shared" si="243"/>
        <v>0</v>
      </c>
      <c r="D251" s="128">
        <f t="shared" ref="D251:E251" si="252">SUM(D252:D255)</f>
        <v>0</v>
      </c>
      <c r="E251" s="75">
        <f t="shared" si="252"/>
        <v>0</v>
      </c>
      <c r="F251" s="175">
        <f>SUM(F252:F255)</f>
        <v>0</v>
      </c>
      <c r="G251" s="233">
        <f t="shared" ref="G251:O251" si="253">SUM(G252:G255)</f>
        <v>0</v>
      </c>
      <c r="H251" s="75">
        <f t="shared" si="253"/>
        <v>0</v>
      </c>
      <c r="I251" s="86">
        <f t="shared" si="253"/>
        <v>0</v>
      </c>
      <c r="J251" s="128">
        <f t="shared" si="253"/>
        <v>0</v>
      </c>
      <c r="K251" s="75">
        <f t="shared" si="253"/>
        <v>0</v>
      </c>
      <c r="L251" s="175">
        <f t="shared" si="253"/>
        <v>0</v>
      </c>
      <c r="M251" s="233">
        <f t="shared" si="253"/>
        <v>0</v>
      </c>
      <c r="N251" s="75">
        <f t="shared" si="253"/>
        <v>0</v>
      </c>
      <c r="O251" s="86">
        <f t="shared" si="253"/>
        <v>0</v>
      </c>
      <c r="P251" s="310"/>
      <c r="Q251" s="331"/>
    </row>
    <row r="252" spans="1:17" hidden="1" x14ac:dyDescent="0.25">
      <c r="A252" s="30">
        <v>6322</v>
      </c>
      <c r="B252" s="41" t="s">
        <v>246</v>
      </c>
      <c r="C252" s="190">
        <f t="shared" si="243"/>
        <v>0</v>
      </c>
      <c r="D252" s="265"/>
      <c r="E252" s="43"/>
      <c r="F252" s="93">
        <f t="shared" ref="F252:F257" si="254">D252+E252</f>
        <v>0</v>
      </c>
      <c r="G252" s="230"/>
      <c r="H252" s="43"/>
      <c r="I252" s="87">
        <f t="shared" ref="I252:I257" si="255">G252+H252</f>
        <v>0</v>
      </c>
      <c r="J252" s="265"/>
      <c r="K252" s="43"/>
      <c r="L252" s="93">
        <f t="shared" ref="L252:L257" si="256">J252+K252</f>
        <v>0</v>
      </c>
      <c r="M252" s="230"/>
      <c r="N252" s="43"/>
      <c r="O252" s="87">
        <f t="shared" ref="O252:O257" si="257">M252+N252</f>
        <v>0</v>
      </c>
      <c r="P252" s="311"/>
      <c r="Q252" s="331"/>
    </row>
    <row r="253" spans="1:17" ht="24" hidden="1" x14ac:dyDescent="0.25">
      <c r="A253" s="30">
        <v>6323</v>
      </c>
      <c r="B253" s="41" t="s">
        <v>247</v>
      </c>
      <c r="C253" s="190">
        <f t="shared" si="243"/>
        <v>0</v>
      </c>
      <c r="D253" s="265"/>
      <c r="E253" s="43"/>
      <c r="F253" s="93">
        <f t="shared" si="254"/>
        <v>0</v>
      </c>
      <c r="G253" s="230"/>
      <c r="H253" s="43"/>
      <c r="I253" s="87">
        <f t="shared" si="255"/>
        <v>0</v>
      </c>
      <c r="J253" s="265"/>
      <c r="K253" s="43"/>
      <c r="L253" s="93">
        <f t="shared" si="256"/>
        <v>0</v>
      </c>
      <c r="M253" s="230"/>
      <c r="N253" s="43"/>
      <c r="O253" s="87">
        <f t="shared" si="257"/>
        <v>0</v>
      </c>
      <c r="P253" s="311"/>
      <c r="Q253" s="331"/>
    </row>
    <row r="254" spans="1:17" ht="24" hidden="1" x14ac:dyDescent="0.25">
      <c r="A254" s="30">
        <v>6324</v>
      </c>
      <c r="B254" s="41" t="s">
        <v>301</v>
      </c>
      <c r="C254" s="190">
        <f t="shared" si="243"/>
        <v>0</v>
      </c>
      <c r="D254" s="265"/>
      <c r="E254" s="43"/>
      <c r="F254" s="93">
        <f t="shared" si="254"/>
        <v>0</v>
      </c>
      <c r="G254" s="230"/>
      <c r="H254" s="43"/>
      <c r="I254" s="87">
        <f t="shared" si="255"/>
        <v>0</v>
      </c>
      <c r="J254" s="265"/>
      <c r="K254" s="43"/>
      <c r="L254" s="93">
        <f t="shared" si="256"/>
        <v>0</v>
      </c>
      <c r="M254" s="230"/>
      <c r="N254" s="43"/>
      <c r="O254" s="87">
        <f t="shared" si="257"/>
        <v>0</v>
      </c>
      <c r="P254" s="311"/>
      <c r="Q254" s="331"/>
    </row>
    <row r="255" spans="1:17" hidden="1" x14ac:dyDescent="0.25">
      <c r="A255" s="27">
        <v>6329</v>
      </c>
      <c r="B255" s="38" t="s">
        <v>302</v>
      </c>
      <c r="C255" s="189">
        <f t="shared" si="243"/>
        <v>0</v>
      </c>
      <c r="D255" s="264"/>
      <c r="E255" s="40"/>
      <c r="F255" s="175">
        <f t="shared" si="254"/>
        <v>0</v>
      </c>
      <c r="G255" s="220"/>
      <c r="H255" s="40"/>
      <c r="I255" s="86">
        <f t="shared" si="255"/>
        <v>0</v>
      </c>
      <c r="J255" s="264"/>
      <c r="K255" s="40"/>
      <c r="L255" s="175">
        <f t="shared" si="256"/>
        <v>0</v>
      </c>
      <c r="M255" s="220"/>
      <c r="N255" s="40"/>
      <c r="O255" s="86">
        <f t="shared" si="257"/>
        <v>0</v>
      </c>
      <c r="P255" s="310"/>
      <c r="Q255" s="331"/>
    </row>
    <row r="256" spans="1:17" ht="24" hidden="1" x14ac:dyDescent="0.25">
      <c r="A256" s="90">
        <v>6330</v>
      </c>
      <c r="B256" s="91" t="s">
        <v>248</v>
      </c>
      <c r="C256" s="201">
        <f t="shared" si="243"/>
        <v>0</v>
      </c>
      <c r="D256" s="266"/>
      <c r="E256" s="80"/>
      <c r="F256" s="443">
        <f t="shared" si="254"/>
        <v>0</v>
      </c>
      <c r="G256" s="235"/>
      <c r="H256" s="80"/>
      <c r="I256" s="159">
        <f t="shared" si="255"/>
        <v>0</v>
      </c>
      <c r="J256" s="266"/>
      <c r="K256" s="80"/>
      <c r="L256" s="443">
        <f t="shared" si="256"/>
        <v>0</v>
      </c>
      <c r="M256" s="235"/>
      <c r="N256" s="80"/>
      <c r="O256" s="159">
        <f t="shared" si="257"/>
        <v>0</v>
      </c>
      <c r="P256" s="320"/>
      <c r="Q256" s="331"/>
    </row>
    <row r="257" spans="1:17" hidden="1" x14ac:dyDescent="0.25">
      <c r="A257" s="72">
        <v>6360</v>
      </c>
      <c r="B257" s="41" t="s">
        <v>249</v>
      </c>
      <c r="C257" s="190">
        <f t="shared" si="243"/>
        <v>0</v>
      </c>
      <c r="D257" s="265"/>
      <c r="E257" s="43"/>
      <c r="F257" s="93">
        <f t="shared" si="254"/>
        <v>0</v>
      </c>
      <c r="G257" s="230"/>
      <c r="H257" s="43"/>
      <c r="I257" s="87">
        <f t="shared" si="255"/>
        <v>0</v>
      </c>
      <c r="J257" s="265"/>
      <c r="K257" s="43"/>
      <c r="L257" s="93">
        <f t="shared" si="256"/>
        <v>0</v>
      </c>
      <c r="M257" s="230"/>
      <c r="N257" s="43"/>
      <c r="O257" s="87">
        <f t="shared" si="257"/>
        <v>0</v>
      </c>
      <c r="P257" s="311"/>
      <c r="Q257" s="331"/>
    </row>
    <row r="258" spans="1:17" ht="36" hidden="1" x14ac:dyDescent="0.25">
      <c r="A258" s="34">
        <v>6400</v>
      </c>
      <c r="B258" s="69" t="s">
        <v>250</v>
      </c>
      <c r="C258" s="188">
        <f t="shared" si="243"/>
        <v>0</v>
      </c>
      <c r="D258" s="127">
        <f t="shared" ref="D258:E258" si="258">SUM(D259,D263)</f>
        <v>0</v>
      </c>
      <c r="E258" s="36">
        <f t="shared" si="258"/>
        <v>0</v>
      </c>
      <c r="F258" s="174">
        <f>SUM(F259,F263)</f>
        <v>0</v>
      </c>
      <c r="G258" s="228">
        <f t="shared" ref="G258:O258" si="259">SUM(G259,G263)</f>
        <v>0</v>
      </c>
      <c r="H258" s="36">
        <f t="shared" si="259"/>
        <v>0</v>
      </c>
      <c r="I258" s="120">
        <f t="shared" si="259"/>
        <v>0</v>
      </c>
      <c r="J258" s="127">
        <f t="shared" si="259"/>
        <v>0</v>
      </c>
      <c r="K258" s="36">
        <f t="shared" si="259"/>
        <v>0</v>
      </c>
      <c r="L258" s="174">
        <f t="shared" si="259"/>
        <v>0</v>
      </c>
      <c r="M258" s="228">
        <f t="shared" si="259"/>
        <v>0</v>
      </c>
      <c r="N258" s="36">
        <f t="shared" si="259"/>
        <v>0</v>
      </c>
      <c r="O258" s="120">
        <f t="shared" si="259"/>
        <v>0</v>
      </c>
      <c r="P258" s="441"/>
      <c r="Q258" s="331"/>
    </row>
    <row r="259" spans="1:17" ht="24" hidden="1" x14ac:dyDescent="0.25">
      <c r="A259" s="686">
        <v>6410</v>
      </c>
      <c r="B259" s="38" t="s">
        <v>251</v>
      </c>
      <c r="C259" s="189">
        <f t="shared" si="243"/>
        <v>0</v>
      </c>
      <c r="D259" s="128">
        <f t="shared" ref="D259:E259" si="260">SUM(D260:D262)</f>
        <v>0</v>
      </c>
      <c r="E259" s="75">
        <f t="shared" si="260"/>
        <v>0</v>
      </c>
      <c r="F259" s="175">
        <f>SUM(F260:F262)</f>
        <v>0</v>
      </c>
      <c r="G259" s="233">
        <f t="shared" ref="G259:O259" si="261">SUM(G260:G262)</f>
        <v>0</v>
      </c>
      <c r="H259" s="75">
        <f t="shared" si="261"/>
        <v>0</v>
      </c>
      <c r="I259" s="86">
        <f t="shared" si="261"/>
        <v>0</v>
      </c>
      <c r="J259" s="128">
        <f t="shared" si="261"/>
        <v>0</v>
      </c>
      <c r="K259" s="75">
        <f t="shared" si="261"/>
        <v>0</v>
      </c>
      <c r="L259" s="175">
        <f t="shared" si="261"/>
        <v>0</v>
      </c>
      <c r="M259" s="233">
        <f t="shared" si="261"/>
        <v>0</v>
      </c>
      <c r="N259" s="75">
        <f t="shared" si="261"/>
        <v>0</v>
      </c>
      <c r="O259" s="158">
        <f t="shared" si="261"/>
        <v>0</v>
      </c>
      <c r="P259" s="323"/>
      <c r="Q259" s="331"/>
    </row>
    <row r="260" spans="1:17" hidden="1" x14ac:dyDescent="0.25">
      <c r="A260" s="30">
        <v>6411</v>
      </c>
      <c r="B260" s="92" t="s">
        <v>252</v>
      </c>
      <c r="C260" s="190">
        <f t="shared" si="243"/>
        <v>0</v>
      </c>
      <c r="D260" s="265"/>
      <c r="E260" s="43"/>
      <c r="F260" s="93">
        <f t="shared" ref="F260:F262" si="262">D260+E260</f>
        <v>0</v>
      </c>
      <c r="G260" s="230"/>
      <c r="H260" s="43"/>
      <c r="I260" s="87">
        <f t="shared" ref="I260:I262" si="263">G260+H260</f>
        <v>0</v>
      </c>
      <c r="J260" s="265"/>
      <c r="K260" s="43"/>
      <c r="L260" s="93">
        <f t="shared" ref="L260:L262" si="264">J260+K260</f>
        <v>0</v>
      </c>
      <c r="M260" s="230"/>
      <c r="N260" s="43"/>
      <c r="O260" s="87">
        <f t="shared" ref="O260:O262" si="265">M260+N260</f>
        <v>0</v>
      </c>
      <c r="P260" s="311"/>
      <c r="Q260" s="331"/>
    </row>
    <row r="261" spans="1:17" ht="36" hidden="1" x14ac:dyDescent="0.25">
      <c r="A261" s="30">
        <v>6412</v>
      </c>
      <c r="B261" s="41" t="s">
        <v>253</v>
      </c>
      <c r="C261" s="190">
        <f t="shared" si="243"/>
        <v>0</v>
      </c>
      <c r="D261" s="265"/>
      <c r="E261" s="43"/>
      <c r="F261" s="93">
        <f t="shared" si="262"/>
        <v>0</v>
      </c>
      <c r="G261" s="230"/>
      <c r="H261" s="43"/>
      <c r="I261" s="87">
        <f t="shared" si="263"/>
        <v>0</v>
      </c>
      <c r="J261" s="265"/>
      <c r="K261" s="43"/>
      <c r="L261" s="93">
        <f t="shared" si="264"/>
        <v>0</v>
      </c>
      <c r="M261" s="230"/>
      <c r="N261" s="43"/>
      <c r="O261" s="87">
        <f t="shared" si="265"/>
        <v>0</v>
      </c>
      <c r="P261" s="311"/>
      <c r="Q261" s="331"/>
    </row>
    <row r="262" spans="1:17" ht="36" hidden="1" x14ac:dyDescent="0.25">
      <c r="A262" s="30">
        <v>6419</v>
      </c>
      <c r="B262" s="41" t="s">
        <v>254</v>
      </c>
      <c r="C262" s="190">
        <f t="shared" si="243"/>
        <v>0</v>
      </c>
      <c r="D262" s="265"/>
      <c r="E262" s="43"/>
      <c r="F262" s="93">
        <f t="shared" si="262"/>
        <v>0</v>
      </c>
      <c r="G262" s="230"/>
      <c r="H262" s="43"/>
      <c r="I262" s="87">
        <f t="shared" si="263"/>
        <v>0</v>
      </c>
      <c r="J262" s="265"/>
      <c r="K262" s="43"/>
      <c r="L262" s="93">
        <f t="shared" si="264"/>
        <v>0</v>
      </c>
      <c r="M262" s="230"/>
      <c r="N262" s="43"/>
      <c r="O262" s="87">
        <f t="shared" si="265"/>
        <v>0</v>
      </c>
      <c r="P262" s="311"/>
      <c r="Q262" s="331"/>
    </row>
    <row r="263" spans="1:17" ht="36" hidden="1" x14ac:dyDescent="0.25">
      <c r="A263" s="72">
        <v>6420</v>
      </c>
      <c r="B263" s="41" t="s">
        <v>255</v>
      </c>
      <c r="C263" s="190">
        <f t="shared" si="243"/>
        <v>0</v>
      </c>
      <c r="D263" s="129">
        <f t="shared" ref="D263:E263" si="266">SUM(D264:D267)</f>
        <v>0</v>
      </c>
      <c r="E263" s="73">
        <f t="shared" si="266"/>
        <v>0</v>
      </c>
      <c r="F263" s="93">
        <f>SUM(F264:F267)</f>
        <v>0</v>
      </c>
      <c r="G263" s="231">
        <f t="shared" ref="G263:N263" si="267">SUM(G264:G267)</f>
        <v>0</v>
      </c>
      <c r="H263" s="73">
        <f t="shared" si="267"/>
        <v>0</v>
      </c>
      <c r="I263" s="87">
        <f t="shared" si="267"/>
        <v>0</v>
      </c>
      <c r="J263" s="129">
        <f t="shared" si="267"/>
        <v>0</v>
      </c>
      <c r="K263" s="73">
        <f t="shared" si="267"/>
        <v>0</v>
      </c>
      <c r="L263" s="93">
        <f t="shared" si="267"/>
        <v>0</v>
      </c>
      <c r="M263" s="231">
        <f t="shared" si="267"/>
        <v>0</v>
      </c>
      <c r="N263" s="73">
        <f t="shared" si="267"/>
        <v>0</v>
      </c>
      <c r="O263" s="87">
        <f>SUM(O264:O267)</f>
        <v>0</v>
      </c>
      <c r="P263" s="311"/>
      <c r="Q263" s="331"/>
    </row>
    <row r="264" spans="1:17" hidden="1" x14ac:dyDescent="0.25">
      <c r="A264" s="30">
        <v>6421</v>
      </c>
      <c r="B264" s="41" t="s">
        <v>256</v>
      </c>
      <c r="C264" s="190">
        <f t="shared" si="243"/>
        <v>0</v>
      </c>
      <c r="D264" s="265"/>
      <c r="E264" s="43"/>
      <c r="F264" s="93">
        <f t="shared" ref="F264:F267" si="268">D264+E264</f>
        <v>0</v>
      </c>
      <c r="G264" s="230"/>
      <c r="H264" s="43"/>
      <c r="I264" s="87">
        <f t="shared" ref="I264:I267" si="269">G264+H264</f>
        <v>0</v>
      </c>
      <c r="J264" s="265"/>
      <c r="K264" s="43"/>
      <c r="L264" s="93">
        <f t="shared" ref="L264:L267" si="270">J264+K264</f>
        <v>0</v>
      </c>
      <c r="M264" s="230"/>
      <c r="N264" s="43"/>
      <c r="O264" s="87">
        <f t="shared" ref="O264:O267" si="271">M264+N264</f>
        <v>0</v>
      </c>
      <c r="P264" s="311"/>
      <c r="Q264" s="331"/>
    </row>
    <row r="265" spans="1:17" hidden="1" x14ac:dyDescent="0.25">
      <c r="A265" s="30">
        <v>6422</v>
      </c>
      <c r="B265" s="41" t="s">
        <v>257</v>
      </c>
      <c r="C265" s="190">
        <f t="shared" si="243"/>
        <v>0</v>
      </c>
      <c r="D265" s="265"/>
      <c r="E265" s="43"/>
      <c r="F265" s="93">
        <f t="shared" si="268"/>
        <v>0</v>
      </c>
      <c r="G265" s="230"/>
      <c r="H265" s="43"/>
      <c r="I265" s="87">
        <f t="shared" si="269"/>
        <v>0</v>
      </c>
      <c r="J265" s="265"/>
      <c r="K265" s="43"/>
      <c r="L265" s="93">
        <f t="shared" si="270"/>
        <v>0</v>
      </c>
      <c r="M265" s="230"/>
      <c r="N265" s="43"/>
      <c r="O265" s="87">
        <f t="shared" si="271"/>
        <v>0</v>
      </c>
      <c r="P265" s="311"/>
      <c r="Q265" s="331"/>
    </row>
    <row r="266" spans="1:17" ht="24" hidden="1" x14ac:dyDescent="0.25">
      <c r="A266" s="30">
        <v>6423</v>
      </c>
      <c r="B266" s="41" t="s">
        <v>258</v>
      </c>
      <c r="C266" s="190">
        <f t="shared" si="243"/>
        <v>0</v>
      </c>
      <c r="D266" s="265"/>
      <c r="E266" s="43"/>
      <c r="F266" s="93">
        <f t="shared" si="268"/>
        <v>0</v>
      </c>
      <c r="G266" s="230"/>
      <c r="H266" s="43"/>
      <c r="I266" s="87">
        <f t="shared" si="269"/>
        <v>0</v>
      </c>
      <c r="J266" s="265"/>
      <c r="K266" s="43"/>
      <c r="L266" s="93">
        <f t="shared" si="270"/>
        <v>0</v>
      </c>
      <c r="M266" s="230"/>
      <c r="N266" s="43"/>
      <c r="O266" s="87">
        <f t="shared" si="271"/>
        <v>0</v>
      </c>
      <c r="P266" s="311"/>
      <c r="Q266" s="331"/>
    </row>
    <row r="267" spans="1:17" ht="36" hidden="1" x14ac:dyDescent="0.25">
      <c r="A267" s="30">
        <v>6424</v>
      </c>
      <c r="B267" s="41" t="s">
        <v>259</v>
      </c>
      <c r="C267" s="190">
        <f t="shared" si="243"/>
        <v>0</v>
      </c>
      <c r="D267" s="265"/>
      <c r="E267" s="43"/>
      <c r="F267" s="93">
        <f t="shared" si="268"/>
        <v>0</v>
      </c>
      <c r="G267" s="230"/>
      <c r="H267" s="43"/>
      <c r="I267" s="87">
        <f t="shared" si="269"/>
        <v>0</v>
      </c>
      <c r="J267" s="265"/>
      <c r="K267" s="43"/>
      <c r="L267" s="93">
        <f t="shared" si="270"/>
        <v>0</v>
      </c>
      <c r="M267" s="230"/>
      <c r="N267" s="43"/>
      <c r="O267" s="87">
        <f t="shared" si="271"/>
        <v>0</v>
      </c>
      <c r="P267" s="311"/>
      <c r="Q267" s="331"/>
    </row>
    <row r="268" spans="1:17" ht="36" hidden="1" x14ac:dyDescent="0.25">
      <c r="A268" s="95">
        <v>7000</v>
      </c>
      <c r="B268" s="95" t="s">
        <v>260</v>
      </c>
      <c r="C268" s="203">
        <f>SUM(F268,I268,L268,O268)</f>
        <v>0</v>
      </c>
      <c r="D268" s="136">
        <f t="shared" ref="D268:E268" si="272">SUM(D269,D279)</f>
        <v>0</v>
      </c>
      <c r="E268" s="96">
        <f t="shared" si="272"/>
        <v>0</v>
      </c>
      <c r="F268" s="267">
        <f>SUM(F269,F279)</f>
        <v>0</v>
      </c>
      <c r="G268" s="237">
        <f t="shared" ref="G268:N268" si="273">SUM(G269,G279)</f>
        <v>0</v>
      </c>
      <c r="H268" s="96">
        <f t="shared" si="273"/>
        <v>0</v>
      </c>
      <c r="I268" s="279">
        <f t="shared" si="273"/>
        <v>0</v>
      </c>
      <c r="J268" s="136">
        <f t="shared" si="273"/>
        <v>0</v>
      </c>
      <c r="K268" s="96">
        <f t="shared" si="273"/>
        <v>0</v>
      </c>
      <c r="L268" s="267">
        <f t="shared" si="273"/>
        <v>0</v>
      </c>
      <c r="M268" s="237">
        <f t="shared" si="273"/>
        <v>0</v>
      </c>
      <c r="N268" s="96">
        <f t="shared" si="273"/>
        <v>0</v>
      </c>
      <c r="O268" s="162">
        <f>SUM(O269,O279)</f>
        <v>0</v>
      </c>
      <c r="P268" s="445"/>
      <c r="Q268" s="331"/>
    </row>
    <row r="269" spans="1:17" ht="24" hidden="1" x14ac:dyDescent="0.25">
      <c r="A269" s="34">
        <v>7200</v>
      </c>
      <c r="B269" s="69" t="s">
        <v>261</v>
      </c>
      <c r="C269" s="188">
        <f t="shared" si="243"/>
        <v>0</v>
      </c>
      <c r="D269" s="127">
        <f t="shared" ref="D269:E269" si="274">SUM(D270,D271,D274,D275,D278)</f>
        <v>0</v>
      </c>
      <c r="E269" s="36">
        <f t="shared" si="274"/>
        <v>0</v>
      </c>
      <c r="F269" s="174">
        <f>SUM(F270,F271,F274,F275,F278)</f>
        <v>0</v>
      </c>
      <c r="G269" s="228"/>
      <c r="H269" s="36"/>
      <c r="I269" s="120">
        <f>SUM(I270,I271,I274,I275,I278)</f>
        <v>0</v>
      </c>
      <c r="J269" s="127"/>
      <c r="K269" s="36"/>
      <c r="L269" s="174">
        <f>SUM(L270,L271,L274,L275,L278)</f>
        <v>0</v>
      </c>
      <c r="M269" s="228"/>
      <c r="N269" s="36"/>
      <c r="O269" s="121">
        <f>SUM(O270,O271,O274,O275,O278)</f>
        <v>0</v>
      </c>
      <c r="P269" s="440"/>
      <c r="Q269" s="331"/>
    </row>
    <row r="270" spans="1:17" ht="24" hidden="1" x14ac:dyDescent="0.25">
      <c r="A270" s="686">
        <v>7210</v>
      </c>
      <c r="B270" s="38" t="s">
        <v>262</v>
      </c>
      <c r="C270" s="189">
        <f t="shared" si="243"/>
        <v>0</v>
      </c>
      <c r="D270" s="264"/>
      <c r="E270" s="40"/>
      <c r="F270" s="175">
        <f>D270+E270</f>
        <v>0</v>
      </c>
      <c r="G270" s="220"/>
      <c r="H270" s="40"/>
      <c r="I270" s="86">
        <f>G270+H270</f>
        <v>0</v>
      </c>
      <c r="J270" s="264"/>
      <c r="K270" s="40"/>
      <c r="L270" s="175">
        <f>J270+K270</f>
        <v>0</v>
      </c>
      <c r="M270" s="220"/>
      <c r="N270" s="40"/>
      <c r="O270" s="86">
        <f>M270+N270</f>
        <v>0</v>
      </c>
      <c r="P270" s="310"/>
      <c r="Q270" s="331"/>
    </row>
    <row r="271" spans="1:17" s="94" customFormat="1" ht="36" hidden="1" x14ac:dyDescent="0.25">
      <c r="A271" s="72">
        <v>7220</v>
      </c>
      <c r="B271" s="41" t="s">
        <v>263</v>
      </c>
      <c r="C271" s="190">
        <f t="shared" si="243"/>
        <v>0</v>
      </c>
      <c r="D271" s="129">
        <f t="shared" ref="D271:E271" si="275">SUM(D272:D273)</f>
        <v>0</v>
      </c>
      <c r="E271" s="73">
        <f t="shared" si="275"/>
        <v>0</v>
      </c>
      <c r="F271" s="93">
        <f>SUM(F272:F273)</f>
        <v>0</v>
      </c>
      <c r="G271" s="231">
        <f t="shared" ref="G271:O271" si="276">SUM(G272:G273)</f>
        <v>0</v>
      </c>
      <c r="H271" s="73">
        <f t="shared" si="276"/>
        <v>0</v>
      </c>
      <c r="I271" s="87">
        <f t="shared" si="276"/>
        <v>0</v>
      </c>
      <c r="J271" s="129">
        <f t="shared" si="276"/>
        <v>0</v>
      </c>
      <c r="K271" s="73">
        <f t="shared" si="276"/>
        <v>0</v>
      </c>
      <c r="L271" s="93">
        <f t="shared" si="276"/>
        <v>0</v>
      </c>
      <c r="M271" s="231">
        <f t="shared" si="276"/>
        <v>0</v>
      </c>
      <c r="N271" s="73">
        <f t="shared" si="276"/>
        <v>0</v>
      </c>
      <c r="O271" s="87">
        <f t="shared" si="276"/>
        <v>0</v>
      </c>
      <c r="P271" s="311"/>
      <c r="Q271" s="343"/>
    </row>
    <row r="272" spans="1:17" s="94" customFormat="1" ht="36" hidden="1" x14ac:dyDescent="0.25">
      <c r="A272" s="30">
        <v>7221</v>
      </c>
      <c r="B272" s="41" t="s">
        <v>264</v>
      </c>
      <c r="C272" s="190">
        <f t="shared" si="243"/>
        <v>0</v>
      </c>
      <c r="D272" s="265"/>
      <c r="E272" s="43"/>
      <c r="F272" s="93">
        <f t="shared" ref="F272:F274" si="277">D272+E272</f>
        <v>0</v>
      </c>
      <c r="G272" s="230"/>
      <c r="H272" s="43"/>
      <c r="I272" s="87">
        <f t="shared" ref="I272:I274" si="278">G272+H272</f>
        <v>0</v>
      </c>
      <c r="J272" s="265"/>
      <c r="K272" s="43"/>
      <c r="L272" s="93">
        <f t="shared" ref="L272:L274" si="279">J272+K272</f>
        <v>0</v>
      </c>
      <c r="M272" s="230"/>
      <c r="N272" s="43"/>
      <c r="O272" s="87">
        <f t="shared" ref="O272:O274" si="280">M272+N272</f>
        <v>0</v>
      </c>
      <c r="P272" s="311"/>
      <c r="Q272" s="343"/>
    </row>
    <row r="273" spans="1:17" s="94" customFormat="1" ht="36" hidden="1" x14ac:dyDescent="0.25">
      <c r="A273" s="30">
        <v>7222</v>
      </c>
      <c r="B273" s="41" t="s">
        <v>265</v>
      </c>
      <c r="C273" s="190">
        <f t="shared" si="243"/>
        <v>0</v>
      </c>
      <c r="D273" s="265"/>
      <c r="E273" s="43"/>
      <c r="F273" s="93">
        <f t="shared" si="277"/>
        <v>0</v>
      </c>
      <c r="G273" s="230"/>
      <c r="H273" s="43"/>
      <c r="I273" s="87">
        <f t="shared" si="278"/>
        <v>0</v>
      </c>
      <c r="J273" s="265"/>
      <c r="K273" s="43"/>
      <c r="L273" s="93">
        <f t="shared" si="279"/>
        <v>0</v>
      </c>
      <c r="M273" s="230"/>
      <c r="N273" s="43"/>
      <c r="O273" s="87">
        <f t="shared" si="280"/>
        <v>0</v>
      </c>
      <c r="P273" s="311"/>
      <c r="Q273" s="343"/>
    </row>
    <row r="274" spans="1:17" ht="24" hidden="1" x14ac:dyDescent="0.25">
      <c r="A274" s="72">
        <v>7230</v>
      </c>
      <c r="B274" s="41" t="s">
        <v>308</v>
      </c>
      <c r="C274" s="190">
        <f t="shared" si="243"/>
        <v>0</v>
      </c>
      <c r="D274" s="265"/>
      <c r="E274" s="43"/>
      <c r="F274" s="93">
        <f t="shared" si="277"/>
        <v>0</v>
      </c>
      <c r="G274" s="230"/>
      <c r="H274" s="43"/>
      <c r="I274" s="87">
        <f t="shared" si="278"/>
        <v>0</v>
      </c>
      <c r="J274" s="265"/>
      <c r="K274" s="43"/>
      <c r="L274" s="93">
        <f t="shared" si="279"/>
        <v>0</v>
      </c>
      <c r="M274" s="230"/>
      <c r="N274" s="43"/>
      <c r="O274" s="87">
        <f t="shared" si="280"/>
        <v>0</v>
      </c>
      <c r="P274" s="311"/>
      <c r="Q274" s="331"/>
    </row>
    <row r="275" spans="1:17" ht="24" hidden="1" x14ac:dyDescent="0.25">
      <c r="A275" s="72">
        <v>7240</v>
      </c>
      <c r="B275" s="41" t="s">
        <v>266</v>
      </c>
      <c r="C275" s="190">
        <f t="shared" si="243"/>
        <v>0</v>
      </c>
      <c r="D275" s="129">
        <f t="shared" ref="D275:E275" si="281">SUM(D276:D277)</f>
        <v>0</v>
      </c>
      <c r="E275" s="73">
        <f t="shared" si="281"/>
        <v>0</v>
      </c>
      <c r="F275" s="93">
        <f>SUM(F276:F277)</f>
        <v>0</v>
      </c>
      <c r="G275" s="231">
        <f t="shared" ref="G275:O275" si="282">SUM(G276:G277)</f>
        <v>0</v>
      </c>
      <c r="H275" s="73">
        <f t="shared" si="282"/>
        <v>0</v>
      </c>
      <c r="I275" s="87">
        <f t="shared" si="282"/>
        <v>0</v>
      </c>
      <c r="J275" s="129">
        <f t="shared" si="282"/>
        <v>0</v>
      </c>
      <c r="K275" s="73">
        <f t="shared" si="282"/>
        <v>0</v>
      </c>
      <c r="L275" s="93">
        <f t="shared" si="282"/>
        <v>0</v>
      </c>
      <c r="M275" s="231">
        <f t="shared" si="282"/>
        <v>0</v>
      </c>
      <c r="N275" s="73">
        <f t="shared" si="282"/>
        <v>0</v>
      </c>
      <c r="O275" s="87">
        <f t="shared" si="282"/>
        <v>0</v>
      </c>
      <c r="P275" s="311"/>
      <c r="Q275" s="331"/>
    </row>
    <row r="276" spans="1:17" ht="48" hidden="1" x14ac:dyDescent="0.25">
      <c r="A276" s="30">
        <v>7245</v>
      </c>
      <c r="B276" s="41" t="s">
        <v>267</v>
      </c>
      <c r="C276" s="190">
        <f t="shared" si="243"/>
        <v>0</v>
      </c>
      <c r="D276" s="265"/>
      <c r="E276" s="43"/>
      <c r="F276" s="93">
        <f t="shared" ref="F276:F278" si="283">D276+E276</f>
        <v>0</v>
      </c>
      <c r="G276" s="230"/>
      <c r="H276" s="43"/>
      <c r="I276" s="87">
        <f t="shared" ref="I276:I278" si="284">G276+H276</f>
        <v>0</v>
      </c>
      <c r="J276" s="265"/>
      <c r="K276" s="43"/>
      <c r="L276" s="93">
        <f t="shared" ref="L276:L278" si="285">J276+K276</f>
        <v>0</v>
      </c>
      <c r="M276" s="230"/>
      <c r="N276" s="43"/>
      <c r="O276" s="87">
        <f t="shared" ref="O276:O278" si="286">M276+N276</f>
        <v>0</v>
      </c>
      <c r="P276" s="311"/>
      <c r="Q276" s="331"/>
    </row>
    <row r="277" spans="1:17" ht="96" hidden="1" x14ac:dyDescent="0.25">
      <c r="A277" s="30">
        <v>7246</v>
      </c>
      <c r="B277" s="41" t="s">
        <v>268</v>
      </c>
      <c r="C277" s="190">
        <f t="shared" si="243"/>
        <v>0</v>
      </c>
      <c r="D277" s="265"/>
      <c r="E277" s="43"/>
      <c r="F277" s="93">
        <f t="shared" si="283"/>
        <v>0</v>
      </c>
      <c r="G277" s="230"/>
      <c r="H277" s="43"/>
      <c r="I277" s="87">
        <f t="shared" si="284"/>
        <v>0</v>
      </c>
      <c r="J277" s="265"/>
      <c r="K277" s="43"/>
      <c r="L277" s="93">
        <f t="shared" si="285"/>
        <v>0</v>
      </c>
      <c r="M277" s="230"/>
      <c r="N277" s="43"/>
      <c r="O277" s="87">
        <f t="shared" si="286"/>
        <v>0</v>
      </c>
      <c r="P277" s="311"/>
      <c r="Q277" s="331"/>
    </row>
    <row r="278" spans="1:17" ht="24" hidden="1" x14ac:dyDescent="0.25">
      <c r="A278" s="90">
        <v>7260</v>
      </c>
      <c r="B278" s="38" t="s">
        <v>269</v>
      </c>
      <c r="C278" s="189">
        <f t="shared" si="243"/>
        <v>0</v>
      </c>
      <c r="D278" s="264"/>
      <c r="E278" s="40"/>
      <c r="F278" s="175">
        <f t="shared" si="283"/>
        <v>0</v>
      </c>
      <c r="G278" s="220"/>
      <c r="H278" s="40"/>
      <c r="I278" s="86">
        <f t="shared" si="284"/>
        <v>0</v>
      </c>
      <c r="J278" s="264"/>
      <c r="K278" s="40"/>
      <c r="L278" s="175">
        <f t="shared" si="285"/>
        <v>0</v>
      </c>
      <c r="M278" s="220"/>
      <c r="N278" s="40"/>
      <c r="O278" s="86">
        <f t="shared" si="286"/>
        <v>0</v>
      </c>
      <c r="P278" s="310"/>
      <c r="Q278" s="331"/>
    </row>
    <row r="279" spans="1:17" hidden="1" x14ac:dyDescent="0.25">
      <c r="A279" s="52">
        <v>7700</v>
      </c>
      <c r="B279" s="103" t="s">
        <v>298</v>
      </c>
      <c r="C279" s="204">
        <f t="shared" si="243"/>
        <v>0</v>
      </c>
      <c r="D279" s="137">
        <f t="shared" ref="D279:O279" si="287">D280</f>
        <v>0</v>
      </c>
      <c r="E279" s="104">
        <f t="shared" si="287"/>
        <v>0</v>
      </c>
      <c r="F279" s="176">
        <f t="shared" si="287"/>
        <v>0</v>
      </c>
      <c r="G279" s="238">
        <f t="shared" si="287"/>
        <v>0</v>
      </c>
      <c r="H279" s="104">
        <f t="shared" si="287"/>
        <v>0</v>
      </c>
      <c r="I279" s="280">
        <f t="shared" si="287"/>
        <v>0</v>
      </c>
      <c r="J279" s="137">
        <f t="shared" si="287"/>
        <v>0</v>
      </c>
      <c r="K279" s="104">
        <f t="shared" si="287"/>
        <v>0</v>
      </c>
      <c r="L279" s="176">
        <f t="shared" si="287"/>
        <v>0</v>
      </c>
      <c r="M279" s="238">
        <f t="shared" si="287"/>
        <v>0</v>
      </c>
      <c r="N279" s="104">
        <f t="shared" si="287"/>
        <v>0</v>
      </c>
      <c r="O279" s="280">
        <f t="shared" si="287"/>
        <v>0</v>
      </c>
      <c r="P279" s="441"/>
      <c r="Q279" s="331"/>
    </row>
    <row r="280" spans="1:17" hidden="1" x14ac:dyDescent="0.25">
      <c r="A280" s="70">
        <v>7720</v>
      </c>
      <c r="B280" s="38" t="s">
        <v>299</v>
      </c>
      <c r="C280" s="191">
        <f t="shared" si="243"/>
        <v>0</v>
      </c>
      <c r="D280" s="257"/>
      <c r="E280" s="47"/>
      <c r="F280" s="426">
        <f>D280+E280</f>
        <v>0</v>
      </c>
      <c r="G280" s="239"/>
      <c r="H280" s="47"/>
      <c r="I280" s="158">
        <f>G280+H280</f>
        <v>0</v>
      </c>
      <c r="J280" s="257"/>
      <c r="K280" s="47"/>
      <c r="L280" s="426">
        <f>J280+K280</f>
        <v>0</v>
      </c>
      <c r="M280" s="239"/>
      <c r="N280" s="47"/>
      <c r="O280" s="158">
        <f>M280+N280</f>
        <v>0</v>
      </c>
      <c r="P280" s="323"/>
      <c r="Q280" s="331"/>
    </row>
    <row r="281" spans="1:17" hidden="1" x14ac:dyDescent="0.25">
      <c r="A281" s="92"/>
      <c r="B281" s="41" t="s">
        <v>270</v>
      </c>
      <c r="C281" s="190">
        <f t="shared" si="243"/>
        <v>0</v>
      </c>
      <c r="D281" s="129">
        <f t="shared" ref="D281:E281" si="288">SUM(D282:D283)</f>
        <v>0</v>
      </c>
      <c r="E281" s="73">
        <f t="shared" si="288"/>
        <v>0</v>
      </c>
      <c r="F281" s="93">
        <f>SUM(F282:F283)</f>
        <v>0</v>
      </c>
      <c r="G281" s="231">
        <f t="shared" ref="G281:O281" si="289">SUM(G282:G283)</f>
        <v>0</v>
      </c>
      <c r="H281" s="73">
        <f t="shared" si="289"/>
        <v>0</v>
      </c>
      <c r="I281" s="87">
        <f t="shared" si="289"/>
        <v>0</v>
      </c>
      <c r="J281" s="129">
        <f t="shared" si="289"/>
        <v>0</v>
      </c>
      <c r="K281" s="73">
        <f t="shared" si="289"/>
        <v>0</v>
      </c>
      <c r="L281" s="93">
        <f t="shared" si="289"/>
        <v>0</v>
      </c>
      <c r="M281" s="231">
        <f t="shared" si="289"/>
        <v>0</v>
      </c>
      <c r="N281" s="73">
        <f t="shared" si="289"/>
        <v>0</v>
      </c>
      <c r="O281" s="87">
        <f t="shared" si="289"/>
        <v>0</v>
      </c>
      <c r="P281" s="311"/>
      <c r="Q281" s="331"/>
    </row>
    <row r="282" spans="1:17" hidden="1" x14ac:dyDescent="0.25">
      <c r="A282" s="92" t="s">
        <v>271</v>
      </c>
      <c r="B282" s="30" t="s">
        <v>272</v>
      </c>
      <c r="C282" s="190">
        <f t="shared" si="243"/>
        <v>0</v>
      </c>
      <c r="D282" s="265"/>
      <c r="E282" s="43"/>
      <c r="F282" s="93">
        <f>E282+D282</f>
        <v>0</v>
      </c>
      <c r="G282" s="230"/>
      <c r="H282" s="43"/>
      <c r="I282" s="87">
        <f>H282+G282</f>
        <v>0</v>
      </c>
      <c r="J282" s="265"/>
      <c r="K282" s="43"/>
      <c r="L282" s="93">
        <f>K282+J282</f>
        <v>0</v>
      </c>
      <c r="M282" s="230"/>
      <c r="N282" s="43"/>
      <c r="O282" s="87">
        <f>N282+M282</f>
        <v>0</v>
      </c>
      <c r="P282" s="311"/>
      <c r="Q282" s="331"/>
    </row>
    <row r="283" spans="1:17" ht="24" hidden="1" x14ac:dyDescent="0.25">
      <c r="A283" s="92" t="s">
        <v>273</v>
      </c>
      <c r="B283" s="97" t="s">
        <v>274</v>
      </c>
      <c r="C283" s="189">
        <f t="shared" si="243"/>
        <v>0</v>
      </c>
      <c r="D283" s="264"/>
      <c r="E283" s="40"/>
      <c r="F283" s="175">
        <f>E283+D283</f>
        <v>0</v>
      </c>
      <c r="G283" s="220"/>
      <c r="H283" s="40"/>
      <c r="I283" s="86">
        <f>H283+G283</f>
        <v>0</v>
      </c>
      <c r="J283" s="264"/>
      <c r="K283" s="40"/>
      <c r="L283" s="175">
        <f>K283+J283</f>
        <v>0</v>
      </c>
      <c r="M283" s="220"/>
      <c r="N283" s="40"/>
      <c r="O283" s="86">
        <f>N283+M283</f>
        <v>0</v>
      </c>
      <c r="P283" s="310"/>
      <c r="Q283" s="331"/>
    </row>
    <row r="284" spans="1:17" ht="12.75" thickBot="1" x14ac:dyDescent="0.3">
      <c r="A284" s="108"/>
      <c r="B284" s="108" t="s">
        <v>275</v>
      </c>
      <c r="C284" s="205">
        <f t="shared" si="243"/>
        <v>60509</v>
      </c>
      <c r="D284" s="138">
        <f t="shared" ref="D284:O284" si="290">SUM(D281,D268,D229,D194,D186,D172,D74,D52)</f>
        <v>0</v>
      </c>
      <c r="E284" s="281">
        <f t="shared" si="290"/>
        <v>60509</v>
      </c>
      <c r="F284" s="324">
        <f t="shared" si="290"/>
        <v>60509</v>
      </c>
      <c r="G284" s="240">
        <f t="shared" si="290"/>
        <v>0</v>
      </c>
      <c r="H284" s="281">
        <f t="shared" si="290"/>
        <v>0</v>
      </c>
      <c r="I284" s="324">
        <f t="shared" si="290"/>
        <v>0</v>
      </c>
      <c r="J284" s="138">
        <f t="shared" si="290"/>
        <v>0</v>
      </c>
      <c r="K284" s="109">
        <f t="shared" si="290"/>
        <v>0</v>
      </c>
      <c r="L284" s="446">
        <f t="shared" si="290"/>
        <v>0</v>
      </c>
      <c r="M284" s="240">
        <f t="shared" si="290"/>
        <v>0</v>
      </c>
      <c r="N284" s="109">
        <f t="shared" si="290"/>
        <v>0</v>
      </c>
      <c r="O284" s="281">
        <f t="shared" si="290"/>
        <v>0</v>
      </c>
      <c r="P284" s="447"/>
      <c r="Q284" s="331"/>
    </row>
    <row r="285" spans="1:17" s="19" customFormat="1" ht="13.5" hidden="1" thickTop="1" thickBot="1" x14ac:dyDescent="0.3">
      <c r="A285" s="881" t="s">
        <v>276</v>
      </c>
      <c r="B285" s="882"/>
      <c r="C285" s="206">
        <f t="shared" si="243"/>
        <v>0</v>
      </c>
      <c r="D285" s="139">
        <f>SUM(D24,D25,D41,D42)-D50</f>
        <v>0</v>
      </c>
      <c r="E285" s="111">
        <f t="shared" ref="E285:F285" si="291">SUM(E24,E25,E41,E42)-E50</f>
        <v>0</v>
      </c>
      <c r="F285" s="112">
        <f t="shared" si="291"/>
        <v>0</v>
      </c>
      <c r="G285" s="241">
        <f>SUM(G24,G42)-G50</f>
        <v>0</v>
      </c>
      <c r="H285" s="111">
        <f t="shared" ref="H285:I285" si="292">SUM(H24,H42)-H50</f>
        <v>0</v>
      </c>
      <c r="I285" s="123">
        <f t="shared" si="292"/>
        <v>0</v>
      </c>
      <c r="J285" s="139">
        <f>SUM(J26,J42)-J50</f>
        <v>0</v>
      </c>
      <c r="K285" s="111">
        <f t="shared" ref="K285:L285" si="293">SUM(K26,K42)-K50</f>
        <v>0</v>
      </c>
      <c r="L285" s="112">
        <f t="shared" si="293"/>
        <v>0</v>
      </c>
      <c r="M285" s="241">
        <f>SUM(M44)-M50</f>
        <v>0</v>
      </c>
      <c r="N285" s="111">
        <f t="shared" ref="N285:O285" si="294">SUM(N44)-N50</f>
        <v>0</v>
      </c>
      <c r="O285" s="123">
        <f t="shared" si="294"/>
        <v>0</v>
      </c>
      <c r="P285" s="327"/>
      <c r="Q285" s="182"/>
    </row>
    <row r="286" spans="1:17" s="19" customFormat="1" ht="12.75" hidden="1" thickTop="1" x14ac:dyDescent="0.25">
      <c r="A286" s="883" t="s">
        <v>277</v>
      </c>
      <c r="B286" s="884"/>
      <c r="C286" s="207">
        <f t="shared" si="243"/>
        <v>0</v>
      </c>
      <c r="D286" s="140">
        <f>SUM(D287,D288)-D295+D296</f>
        <v>0</v>
      </c>
      <c r="E286" s="101">
        <f t="shared" ref="E286:O286" si="295">SUM(E287,E288)-E295+E296</f>
        <v>0</v>
      </c>
      <c r="F286" s="107">
        <f t="shared" si="295"/>
        <v>0</v>
      </c>
      <c r="G286" s="242">
        <f t="shared" si="295"/>
        <v>0</v>
      </c>
      <c r="H286" s="101">
        <f t="shared" si="295"/>
        <v>0</v>
      </c>
      <c r="I286" s="110">
        <f t="shared" si="295"/>
        <v>0</v>
      </c>
      <c r="J286" s="140">
        <f t="shared" si="295"/>
        <v>0</v>
      </c>
      <c r="K286" s="101">
        <f t="shared" si="295"/>
        <v>0</v>
      </c>
      <c r="L286" s="107">
        <f t="shared" si="295"/>
        <v>0</v>
      </c>
      <c r="M286" s="242">
        <f t="shared" si="295"/>
        <v>0</v>
      </c>
      <c r="N286" s="101">
        <f t="shared" si="295"/>
        <v>0</v>
      </c>
      <c r="O286" s="110">
        <f t="shared" si="295"/>
        <v>0</v>
      </c>
      <c r="P286" s="448"/>
      <c r="Q286" s="182"/>
    </row>
    <row r="287" spans="1:17" s="19" customFormat="1" ht="13.5" hidden="1" thickTop="1" thickBot="1" x14ac:dyDescent="0.3">
      <c r="A287" s="60" t="s">
        <v>278</v>
      </c>
      <c r="B287" s="60" t="s">
        <v>279</v>
      </c>
      <c r="C287" s="197">
        <f t="shared" si="243"/>
        <v>0</v>
      </c>
      <c r="D287" s="131">
        <f t="shared" ref="D287:O287" si="296">D21-D281</f>
        <v>0</v>
      </c>
      <c r="E287" s="61">
        <f t="shared" si="296"/>
        <v>0</v>
      </c>
      <c r="F287" s="168">
        <f t="shared" si="296"/>
        <v>0</v>
      </c>
      <c r="G287" s="224">
        <f t="shared" si="296"/>
        <v>0</v>
      </c>
      <c r="H287" s="61">
        <f t="shared" si="296"/>
        <v>0</v>
      </c>
      <c r="I287" s="114">
        <f t="shared" si="296"/>
        <v>0</v>
      </c>
      <c r="J287" s="131">
        <f t="shared" si="296"/>
        <v>0</v>
      </c>
      <c r="K287" s="61">
        <f t="shared" si="296"/>
        <v>0</v>
      </c>
      <c r="L287" s="168">
        <f t="shared" si="296"/>
        <v>0</v>
      </c>
      <c r="M287" s="224">
        <f t="shared" si="296"/>
        <v>0</v>
      </c>
      <c r="N287" s="61">
        <f t="shared" si="296"/>
        <v>0</v>
      </c>
      <c r="O287" s="114">
        <f t="shared" si="296"/>
        <v>0</v>
      </c>
      <c r="P287" s="435"/>
      <c r="Q287" s="182"/>
    </row>
    <row r="288" spans="1:17" s="19" customFormat="1" ht="12.75" hidden="1" thickTop="1" x14ac:dyDescent="0.25">
      <c r="A288" s="113" t="s">
        <v>280</v>
      </c>
      <c r="B288" s="113" t="s">
        <v>281</v>
      </c>
      <c r="C288" s="207">
        <f t="shared" si="243"/>
        <v>0</v>
      </c>
      <c r="D288" s="140">
        <f t="shared" ref="D288:O288" si="297">SUM(D289,D291,D293)-SUM(D290,D292,D294)</f>
        <v>0</v>
      </c>
      <c r="E288" s="101">
        <f t="shared" si="297"/>
        <v>0</v>
      </c>
      <c r="F288" s="107">
        <f t="shared" si="297"/>
        <v>0</v>
      </c>
      <c r="G288" s="242">
        <f t="shared" si="297"/>
        <v>0</v>
      </c>
      <c r="H288" s="101">
        <f t="shared" si="297"/>
        <v>0</v>
      </c>
      <c r="I288" s="110">
        <f t="shared" si="297"/>
        <v>0</v>
      </c>
      <c r="J288" s="140">
        <f t="shared" si="297"/>
        <v>0</v>
      </c>
      <c r="K288" s="101">
        <f t="shared" si="297"/>
        <v>0</v>
      </c>
      <c r="L288" s="107">
        <f t="shared" si="297"/>
        <v>0</v>
      </c>
      <c r="M288" s="242">
        <f t="shared" si="297"/>
        <v>0</v>
      </c>
      <c r="N288" s="101">
        <f t="shared" si="297"/>
        <v>0</v>
      </c>
      <c r="O288" s="110">
        <f t="shared" si="297"/>
        <v>0</v>
      </c>
      <c r="P288" s="448"/>
      <c r="Q288" s="182"/>
    </row>
    <row r="289" spans="1:17" ht="12.75" hidden="1" thickTop="1" x14ac:dyDescent="0.25">
      <c r="A289" s="98" t="s">
        <v>282</v>
      </c>
      <c r="B289" s="57" t="s">
        <v>283</v>
      </c>
      <c r="C289" s="191">
        <f t="shared" si="243"/>
        <v>0</v>
      </c>
      <c r="D289" s="257"/>
      <c r="E289" s="47"/>
      <c r="F289" s="426">
        <f t="shared" ref="F289:F296" si="298">E289+D289</f>
        <v>0</v>
      </c>
      <c r="G289" s="239"/>
      <c r="H289" s="47"/>
      <c r="I289" s="158">
        <f t="shared" ref="I289:I296" si="299">H289+G289</f>
        <v>0</v>
      </c>
      <c r="J289" s="257"/>
      <c r="K289" s="47"/>
      <c r="L289" s="426">
        <f t="shared" ref="L289:L296" si="300">K289+J289</f>
        <v>0</v>
      </c>
      <c r="M289" s="239"/>
      <c r="N289" s="47"/>
      <c r="O289" s="158">
        <f t="shared" ref="O289:O296" si="301">N289+M289</f>
        <v>0</v>
      </c>
      <c r="P289" s="323"/>
      <c r="Q289" s="331"/>
    </row>
    <row r="290" spans="1:17" ht="24.75" hidden="1" thickTop="1" x14ac:dyDescent="0.25">
      <c r="A290" s="92" t="s">
        <v>284</v>
      </c>
      <c r="B290" s="29" t="s">
        <v>285</v>
      </c>
      <c r="C290" s="190">
        <f t="shared" si="243"/>
        <v>0</v>
      </c>
      <c r="D290" s="265"/>
      <c r="E290" s="43"/>
      <c r="F290" s="93">
        <f t="shared" si="298"/>
        <v>0</v>
      </c>
      <c r="G290" s="230"/>
      <c r="H290" s="43"/>
      <c r="I290" s="87">
        <f t="shared" si="299"/>
        <v>0</v>
      </c>
      <c r="J290" s="265"/>
      <c r="K290" s="43"/>
      <c r="L290" s="93">
        <f t="shared" si="300"/>
        <v>0</v>
      </c>
      <c r="M290" s="230"/>
      <c r="N290" s="43"/>
      <c r="O290" s="87">
        <f t="shared" si="301"/>
        <v>0</v>
      </c>
      <c r="P290" s="311"/>
      <c r="Q290" s="331"/>
    </row>
    <row r="291" spans="1:17" ht="12.75" hidden="1" thickTop="1" x14ac:dyDescent="0.25">
      <c r="A291" s="92" t="s">
        <v>286</v>
      </c>
      <c r="B291" s="29" t="s">
        <v>287</v>
      </c>
      <c r="C291" s="190">
        <f t="shared" si="243"/>
        <v>0</v>
      </c>
      <c r="D291" s="265"/>
      <c r="E291" s="43"/>
      <c r="F291" s="93">
        <f t="shared" si="298"/>
        <v>0</v>
      </c>
      <c r="G291" s="230"/>
      <c r="H291" s="43"/>
      <c r="I291" s="87">
        <f t="shared" si="299"/>
        <v>0</v>
      </c>
      <c r="J291" s="265"/>
      <c r="K291" s="43"/>
      <c r="L291" s="93">
        <f t="shared" si="300"/>
        <v>0</v>
      </c>
      <c r="M291" s="230"/>
      <c r="N291" s="43"/>
      <c r="O291" s="87">
        <f t="shared" si="301"/>
        <v>0</v>
      </c>
      <c r="P291" s="311"/>
      <c r="Q291" s="331"/>
    </row>
    <row r="292" spans="1:17" ht="24.75" hidden="1" thickTop="1" x14ac:dyDescent="0.25">
      <c r="A292" s="92" t="s">
        <v>288</v>
      </c>
      <c r="B292" s="29" t="s">
        <v>289</v>
      </c>
      <c r="C292" s="190">
        <f>SUM(F292,I292,L292,O292)</f>
        <v>0</v>
      </c>
      <c r="D292" s="265"/>
      <c r="E292" s="43"/>
      <c r="F292" s="93">
        <f t="shared" si="298"/>
        <v>0</v>
      </c>
      <c r="G292" s="230"/>
      <c r="H292" s="43"/>
      <c r="I292" s="87">
        <f t="shared" si="299"/>
        <v>0</v>
      </c>
      <c r="J292" s="265"/>
      <c r="K292" s="43"/>
      <c r="L292" s="93">
        <f t="shared" si="300"/>
        <v>0</v>
      </c>
      <c r="M292" s="230"/>
      <c r="N292" s="43"/>
      <c r="O292" s="87">
        <f t="shared" si="301"/>
        <v>0</v>
      </c>
      <c r="P292" s="311"/>
      <c r="Q292" s="331"/>
    </row>
    <row r="293" spans="1:17" ht="12.75" hidden="1" thickTop="1" x14ac:dyDescent="0.25">
      <c r="A293" s="92" t="s">
        <v>290</v>
      </c>
      <c r="B293" s="29" t="s">
        <v>291</v>
      </c>
      <c r="C293" s="190">
        <f t="shared" si="243"/>
        <v>0</v>
      </c>
      <c r="D293" s="265"/>
      <c r="E293" s="43"/>
      <c r="F293" s="93">
        <f t="shared" si="298"/>
        <v>0</v>
      </c>
      <c r="G293" s="230"/>
      <c r="H293" s="43"/>
      <c r="I293" s="87">
        <f t="shared" si="299"/>
        <v>0</v>
      </c>
      <c r="J293" s="265"/>
      <c r="K293" s="43"/>
      <c r="L293" s="93">
        <f t="shared" si="300"/>
        <v>0</v>
      </c>
      <c r="M293" s="230"/>
      <c r="N293" s="43"/>
      <c r="O293" s="87">
        <f t="shared" si="301"/>
        <v>0</v>
      </c>
      <c r="P293" s="311"/>
      <c r="Q293" s="331"/>
    </row>
    <row r="294" spans="1:17" ht="24.75" hidden="1" thickTop="1" x14ac:dyDescent="0.25">
      <c r="A294" s="99" t="s">
        <v>292</v>
      </c>
      <c r="B294" s="100" t="s">
        <v>293</v>
      </c>
      <c r="C294" s="201">
        <f t="shared" si="243"/>
        <v>0</v>
      </c>
      <c r="D294" s="266"/>
      <c r="E294" s="80"/>
      <c r="F294" s="443">
        <f t="shared" si="298"/>
        <v>0</v>
      </c>
      <c r="G294" s="235"/>
      <c r="H294" s="80"/>
      <c r="I294" s="159">
        <f t="shared" si="299"/>
        <v>0</v>
      </c>
      <c r="J294" s="266"/>
      <c r="K294" s="80"/>
      <c r="L294" s="443">
        <f t="shared" si="300"/>
        <v>0</v>
      </c>
      <c r="M294" s="235"/>
      <c r="N294" s="80"/>
      <c r="O294" s="159">
        <f t="shared" si="301"/>
        <v>0</v>
      </c>
      <c r="P294" s="320"/>
      <c r="Q294" s="331"/>
    </row>
    <row r="295" spans="1:17" s="19" customFormat="1" ht="13.5" hidden="1" thickTop="1" thickBot="1" x14ac:dyDescent="0.3">
      <c r="A295" s="115" t="s">
        <v>294</v>
      </c>
      <c r="B295" s="115" t="s">
        <v>295</v>
      </c>
      <c r="C295" s="206">
        <f t="shared" si="243"/>
        <v>0</v>
      </c>
      <c r="D295" s="268"/>
      <c r="E295" s="116"/>
      <c r="F295" s="112">
        <f t="shared" si="298"/>
        <v>0</v>
      </c>
      <c r="G295" s="243"/>
      <c r="H295" s="116"/>
      <c r="I295" s="123">
        <f t="shared" si="299"/>
        <v>0</v>
      </c>
      <c r="J295" s="268"/>
      <c r="K295" s="116"/>
      <c r="L295" s="112">
        <f t="shared" si="300"/>
        <v>0</v>
      </c>
      <c r="M295" s="243"/>
      <c r="N295" s="116"/>
      <c r="O295" s="123">
        <f t="shared" si="301"/>
        <v>0</v>
      </c>
      <c r="P295" s="327"/>
      <c r="Q295" s="182"/>
    </row>
    <row r="296" spans="1:17" s="19" customFormat="1" ht="48.75" hidden="1" thickTop="1" x14ac:dyDescent="0.25">
      <c r="A296" s="113" t="s">
        <v>296</v>
      </c>
      <c r="B296" s="102" t="s">
        <v>297</v>
      </c>
      <c r="C296" s="207">
        <f>SUM(F296,I296,L296,O296)</f>
        <v>0</v>
      </c>
      <c r="D296" s="269"/>
      <c r="E296" s="449"/>
      <c r="F296" s="174">
        <f t="shared" si="298"/>
        <v>0</v>
      </c>
      <c r="G296" s="234"/>
      <c r="H296" s="76"/>
      <c r="I296" s="120">
        <f t="shared" si="299"/>
        <v>0</v>
      </c>
      <c r="J296" s="249"/>
      <c r="K296" s="76"/>
      <c r="L296" s="174">
        <f t="shared" si="300"/>
        <v>0</v>
      </c>
      <c r="M296" s="234"/>
      <c r="N296" s="76"/>
      <c r="O296" s="120">
        <f t="shared" si="301"/>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sheetData>
  <sheetProtection algorithmName="SHA-512" hashValue="iIltKHLdS+R+1onu5KAP4bUtIsMSdSPtQrRW6fXTaaj2gYsDtKJafQlEkOllbcyA8WzsNdo6D7qsD++wyudYnA==" saltValue="JdSzdo9HYp48YsfCna2Jzg==" spinCount="100000" sheet="1" objects="1" scenarios="1" formatCells="0" formatColumns="0" formatRows="0"/>
  <autoFilter ref="A18:P296">
    <filterColumn colId="2">
      <filters blank="1">
        <filter val="1 701"/>
        <filter val="10 473"/>
        <filter val="13 412"/>
        <filter val="2 471"/>
        <filter val="2 528"/>
        <filter val="2 939"/>
        <filter val="20 206"/>
        <filter val="21 359"/>
        <filter val="218"/>
        <filter val="3 500"/>
        <filter val="39 150"/>
        <filter val="40 303"/>
        <filter val="468"/>
        <filter val="6 028"/>
        <filter val="60 509"/>
        <filter val="7 947"/>
        <filter val="9 540"/>
        <filter val="933"/>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94.pielikums Jūrmalas pilsētas domes
2017.gada 23.marta saistošajiem noteikumiem Nr.14
(protokols Nr.6, 9.punkts)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S7" sqref="S7"/>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881</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318</v>
      </c>
      <c r="D3" s="916"/>
      <c r="E3" s="916"/>
      <c r="F3" s="916"/>
      <c r="G3" s="916"/>
      <c r="H3" s="916"/>
      <c r="I3" s="916"/>
      <c r="J3" s="916"/>
      <c r="K3" s="916"/>
      <c r="L3" s="916"/>
      <c r="M3" s="916"/>
      <c r="N3" s="916"/>
      <c r="O3" s="916"/>
      <c r="P3" s="917"/>
      <c r="Q3" s="331"/>
    </row>
    <row r="4" spans="1:17" ht="12.75" customHeight="1" x14ac:dyDescent="0.25">
      <c r="A4" s="4" t="s">
        <v>1</v>
      </c>
      <c r="B4" s="5"/>
      <c r="C4" s="916" t="s">
        <v>319</v>
      </c>
      <c r="D4" s="916"/>
      <c r="E4" s="916"/>
      <c r="F4" s="916"/>
      <c r="G4" s="916"/>
      <c r="H4" s="916"/>
      <c r="I4" s="916"/>
      <c r="J4" s="916"/>
      <c r="K4" s="916"/>
      <c r="L4" s="916"/>
      <c r="M4" s="916"/>
      <c r="N4" s="916"/>
      <c r="O4" s="916"/>
      <c r="P4" s="917"/>
      <c r="Q4" s="331"/>
    </row>
    <row r="5" spans="1:17" ht="12.75" customHeight="1" x14ac:dyDescent="0.25">
      <c r="A5" s="2" t="s">
        <v>2</v>
      </c>
      <c r="B5" s="3"/>
      <c r="C5" s="891" t="s">
        <v>320</v>
      </c>
      <c r="D5" s="891"/>
      <c r="E5" s="891"/>
      <c r="F5" s="891"/>
      <c r="G5" s="891"/>
      <c r="H5" s="891"/>
      <c r="I5" s="891"/>
      <c r="J5" s="891"/>
      <c r="K5" s="891"/>
      <c r="L5" s="891"/>
      <c r="M5" s="891"/>
      <c r="N5" s="891"/>
      <c r="O5" s="891"/>
      <c r="P5" s="892"/>
      <c r="Q5" s="331"/>
    </row>
    <row r="6" spans="1:17" ht="12.75" customHeight="1" x14ac:dyDescent="0.25">
      <c r="A6" s="2" t="s">
        <v>3</v>
      </c>
      <c r="B6" s="3"/>
      <c r="C6" s="891" t="s">
        <v>321</v>
      </c>
      <c r="D6" s="891"/>
      <c r="E6" s="891"/>
      <c r="F6" s="891"/>
      <c r="G6" s="891"/>
      <c r="H6" s="891"/>
      <c r="I6" s="891"/>
      <c r="J6" s="891"/>
      <c r="K6" s="891"/>
      <c r="L6" s="891"/>
      <c r="M6" s="891"/>
      <c r="N6" s="891"/>
      <c r="O6" s="891"/>
      <c r="P6" s="892"/>
      <c r="Q6" s="331"/>
    </row>
    <row r="7" spans="1:17" ht="36.75" customHeight="1" x14ac:dyDescent="0.25">
      <c r="A7" s="2" t="s">
        <v>4</v>
      </c>
      <c r="B7" s="3"/>
      <c r="C7" s="916" t="s">
        <v>882</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322</v>
      </c>
      <c r="D9" s="891"/>
      <c r="E9" s="891"/>
      <c r="F9" s="891"/>
      <c r="G9" s="891"/>
      <c r="H9" s="891"/>
      <c r="I9" s="891"/>
      <c r="J9" s="891"/>
      <c r="K9" s="891"/>
      <c r="L9" s="891"/>
      <c r="M9" s="891"/>
      <c r="N9" s="891"/>
      <c r="O9" s="891"/>
      <c r="P9" s="892"/>
      <c r="Q9" s="331"/>
    </row>
    <row r="10" spans="1:17" ht="12.75" customHeight="1" x14ac:dyDescent="0.25">
      <c r="A10" s="2"/>
      <c r="B10" s="3" t="s">
        <v>7</v>
      </c>
      <c r="C10" s="891"/>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687"/>
      <c r="Q15" s="332"/>
    </row>
    <row r="16" spans="1:17" s="12" customFormat="1" ht="12.75" customHeight="1" x14ac:dyDescent="0.25">
      <c r="A16" s="894"/>
      <c r="B16" s="897"/>
      <c r="C16" s="924" t="s">
        <v>13</v>
      </c>
      <c r="D16" s="922" t="s">
        <v>309</v>
      </c>
      <c r="E16" s="889" t="s">
        <v>311</v>
      </c>
      <c r="F16" s="902" t="s">
        <v>14</v>
      </c>
      <c r="G16" s="904" t="s">
        <v>310</v>
      </c>
      <c r="H16" s="887" t="s">
        <v>317</v>
      </c>
      <c r="I16" s="928" t="s">
        <v>15</v>
      </c>
      <c r="J16" s="922" t="s">
        <v>312</v>
      </c>
      <c r="K16" s="889" t="s">
        <v>313</v>
      </c>
      <c r="L16" s="908" t="s">
        <v>16</v>
      </c>
      <c r="M16" s="910" t="s">
        <v>314</v>
      </c>
      <c r="N16" s="887" t="s">
        <v>315</v>
      </c>
      <c r="O16" s="889" t="s">
        <v>17</v>
      </c>
      <c r="P16" s="894" t="s">
        <v>316</v>
      </c>
      <c r="Q16" s="332"/>
    </row>
    <row r="17" spans="1:17" s="13" customFormat="1" ht="66" customHeight="1" thickBot="1" x14ac:dyDescent="0.3">
      <c r="A17" s="895"/>
      <c r="B17" s="897"/>
      <c r="C17" s="925"/>
      <c r="D17" s="923"/>
      <c r="E17" s="890"/>
      <c r="F17" s="903"/>
      <c r="G17" s="905"/>
      <c r="H17" s="888"/>
      <c r="I17" s="929"/>
      <c r="J17" s="923"/>
      <c r="K17" s="890"/>
      <c r="L17" s="909"/>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5">
        <v>8</v>
      </c>
      <c r="I18" s="141">
        <v>9</v>
      </c>
      <c r="J18" s="124">
        <v>10</v>
      </c>
      <c r="K18" s="141">
        <v>11</v>
      </c>
      <c r="L18" s="14">
        <v>12</v>
      </c>
      <c r="M18" s="208">
        <v>13</v>
      </c>
      <c r="N18" s="15">
        <v>14</v>
      </c>
      <c r="O18" s="141">
        <v>15</v>
      </c>
      <c r="P18" s="14">
        <v>16</v>
      </c>
      <c r="Q18" s="330"/>
    </row>
    <row r="19" spans="1:17" s="19" customFormat="1" x14ac:dyDescent="0.25">
      <c r="A19" s="16"/>
      <c r="B19" s="17" t="s">
        <v>19</v>
      </c>
      <c r="C19" s="182"/>
      <c r="D19" s="244"/>
      <c r="E19" s="142"/>
      <c r="F19" s="290"/>
      <c r="G19" s="209"/>
      <c r="H19" s="18"/>
      <c r="I19" s="142"/>
      <c r="J19" s="244"/>
      <c r="K19" s="142"/>
      <c r="L19" s="290"/>
      <c r="M19" s="209"/>
      <c r="N19" s="18"/>
      <c r="O19" s="142"/>
      <c r="P19" s="290"/>
      <c r="Q19" s="182"/>
    </row>
    <row r="20" spans="1:17" s="19" customFormat="1" ht="12.75" thickBot="1" x14ac:dyDescent="0.3">
      <c r="A20" s="20"/>
      <c r="B20" s="21" t="s">
        <v>20</v>
      </c>
      <c r="C20" s="183">
        <f>SUM(F20,I20,L20,O20)</f>
        <v>172007</v>
      </c>
      <c r="D20" s="125">
        <f>SUM(D21,D24,D25,D41,D42)</f>
        <v>192213</v>
      </c>
      <c r="E20" s="270">
        <f>SUM(E21,E24,E25,E41,E42)</f>
        <v>-20206</v>
      </c>
      <c r="F20" s="291">
        <f>SUM(F21,F24,F25,F41,F42)</f>
        <v>172007</v>
      </c>
      <c r="G20" s="210">
        <f>SUM(G21,G24,G42)</f>
        <v>0</v>
      </c>
      <c r="H20" s="22">
        <f t="shared" ref="H20:I20" si="0">SUM(H21,H24,H42)</f>
        <v>0</v>
      </c>
      <c r="I20" s="270">
        <f t="shared" si="0"/>
        <v>0</v>
      </c>
      <c r="J20" s="125">
        <f>SUM(J21,J26,J42)</f>
        <v>0</v>
      </c>
      <c r="K20" s="270">
        <f t="shared" ref="K20:L20" si="1">SUM(K21,K26,K42)</f>
        <v>0</v>
      </c>
      <c r="L20" s="291">
        <f t="shared" si="1"/>
        <v>0</v>
      </c>
      <c r="M20" s="210">
        <f>SUM(M21,M44)</f>
        <v>0</v>
      </c>
      <c r="N20" s="22">
        <f t="shared" ref="N20:O20" si="2">SUM(N21,N44)</f>
        <v>0</v>
      </c>
      <c r="O20" s="270">
        <f t="shared" si="2"/>
        <v>0</v>
      </c>
      <c r="P20" s="291"/>
      <c r="Q20" s="182"/>
    </row>
    <row r="21" spans="1:17" ht="12.75" hidden="1" thickTop="1" x14ac:dyDescent="0.25">
      <c r="A21" s="23"/>
      <c r="B21" s="24" t="s">
        <v>21</v>
      </c>
      <c r="C21" s="184">
        <f t="shared" ref="C21" si="3">SUM(F21,I21,L21,O21)</f>
        <v>0</v>
      </c>
      <c r="D21" s="126">
        <f>SUM(D22:D23)</f>
        <v>0</v>
      </c>
      <c r="E21" s="271">
        <f t="shared" ref="E21" si="4">SUM(E22:E23)</f>
        <v>0</v>
      </c>
      <c r="F21" s="292">
        <f>SUM(F22:F23)</f>
        <v>0</v>
      </c>
      <c r="G21" s="211">
        <f t="shared" ref="G21:O21" si="5">SUM(G22:G23)</f>
        <v>0</v>
      </c>
      <c r="H21" s="25">
        <f t="shared" si="5"/>
        <v>0</v>
      </c>
      <c r="I21" s="271">
        <f t="shared" si="5"/>
        <v>0</v>
      </c>
      <c r="J21" s="126">
        <f t="shared" si="5"/>
        <v>0</v>
      </c>
      <c r="K21" s="25">
        <f t="shared" si="5"/>
        <v>0</v>
      </c>
      <c r="L21" s="165">
        <f t="shared" si="5"/>
        <v>0</v>
      </c>
      <c r="M21" s="211">
        <f>SUM(M22:M23)</f>
        <v>0</v>
      </c>
      <c r="N21" s="25">
        <f t="shared" si="5"/>
        <v>0</v>
      </c>
      <c r="O21" s="271">
        <f t="shared" si="5"/>
        <v>0</v>
      </c>
      <c r="P21" s="292"/>
      <c r="Q21" s="331"/>
    </row>
    <row r="22" spans="1:17" ht="12.75" hidden="1" thickTop="1" x14ac:dyDescent="0.25">
      <c r="A22" s="26"/>
      <c r="B22" s="27" t="s">
        <v>22</v>
      </c>
      <c r="C22" s="185">
        <f>SUM(F22,I22,L22,O22)</f>
        <v>0</v>
      </c>
      <c r="D22" s="245"/>
      <c r="E22" s="143"/>
      <c r="F22" s="293">
        <f>D22+E22</f>
        <v>0</v>
      </c>
      <c r="G22" s="212"/>
      <c r="H22" s="28"/>
      <c r="I22" s="143">
        <f>G22+H22</f>
        <v>0</v>
      </c>
      <c r="J22" s="245"/>
      <c r="K22" s="28"/>
      <c r="L22" s="166">
        <f>J22+K22</f>
        <v>0</v>
      </c>
      <c r="M22" s="212"/>
      <c r="N22" s="28"/>
      <c r="O22" s="143">
        <f t="shared" ref="O22" si="6">M22+N22</f>
        <v>0</v>
      </c>
      <c r="P22" s="293"/>
      <c r="Q22" s="331"/>
    </row>
    <row r="23" spans="1:17" ht="12.75" hidden="1" thickTop="1" x14ac:dyDescent="0.25">
      <c r="A23" s="29"/>
      <c r="B23" s="30" t="s">
        <v>23</v>
      </c>
      <c r="C23" s="186">
        <f t="shared" ref="C23" si="7">SUM(F23,I23,L23,O23)</f>
        <v>0</v>
      </c>
      <c r="D23" s="246"/>
      <c r="E23" s="272"/>
      <c r="F23" s="333">
        <f t="shared" ref="F23:F24" si="8">D23+E23</f>
        <v>0</v>
      </c>
      <c r="G23" s="213"/>
      <c r="H23" s="31"/>
      <c r="I23" s="272">
        <f t="shared" ref="I23:I24" si="9">G23+H23</f>
        <v>0</v>
      </c>
      <c r="J23" s="246"/>
      <c r="K23" s="31"/>
      <c r="L23" s="247">
        <f>J23+K23</f>
        <v>0</v>
      </c>
      <c r="M23" s="213"/>
      <c r="N23" s="31"/>
      <c r="O23" s="144">
        <f>M23+N23</f>
        <v>0</v>
      </c>
      <c r="P23" s="294"/>
      <c r="Q23" s="331"/>
    </row>
    <row r="24" spans="1:17" s="19" customFormat="1" ht="25.5" thickTop="1" thickBot="1" x14ac:dyDescent="0.3">
      <c r="A24" s="32">
        <v>19300</v>
      </c>
      <c r="B24" s="32" t="s">
        <v>24</v>
      </c>
      <c r="C24" s="187">
        <f>SUM(F24,I24)</f>
        <v>172007</v>
      </c>
      <c r="D24" s="248">
        <f>D50</f>
        <v>192213</v>
      </c>
      <c r="E24" s="273">
        <v>-20206</v>
      </c>
      <c r="F24" s="334">
        <f t="shared" si="8"/>
        <v>172007</v>
      </c>
      <c r="G24" s="214"/>
      <c r="H24" s="33"/>
      <c r="I24" s="273">
        <f t="shared" si="9"/>
        <v>0</v>
      </c>
      <c r="J24" s="289" t="s">
        <v>25</v>
      </c>
      <c r="K24" s="145" t="s">
        <v>25</v>
      </c>
      <c r="L24" s="295" t="s">
        <v>25</v>
      </c>
      <c r="M24" s="282" t="s">
        <v>25</v>
      </c>
      <c r="N24" s="145" t="s">
        <v>25</v>
      </c>
      <c r="O24" s="145" t="s">
        <v>25</v>
      </c>
      <c r="P24" s="295"/>
      <c r="Q24" s="182"/>
    </row>
    <row r="25" spans="1:17" s="19" customFormat="1" ht="24.75" hidden="1" thickTop="1" x14ac:dyDescent="0.25">
      <c r="A25" s="118"/>
      <c r="B25" s="34" t="s">
        <v>26</v>
      </c>
      <c r="C25" s="188">
        <f>SUM(F25)</f>
        <v>0</v>
      </c>
      <c r="D25" s="249"/>
      <c r="E25" s="157"/>
      <c r="F25" s="335">
        <f>D25+E25</f>
        <v>0</v>
      </c>
      <c r="G25" s="215" t="s">
        <v>25</v>
      </c>
      <c r="H25" s="35" t="s">
        <v>25</v>
      </c>
      <c r="I25" s="119" t="s">
        <v>25</v>
      </c>
      <c r="J25" s="250" t="s">
        <v>25</v>
      </c>
      <c r="K25" s="35" t="s">
        <v>25</v>
      </c>
      <c r="L25" s="167" t="s">
        <v>25</v>
      </c>
      <c r="M25" s="283" t="s">
        <v>25</v>
      </c>
      <c r="N25" s="119" t="s">
        <v>25</v>
      </c>
      <c r="O25" s="119" t="s">
        <v>25</v>
      </c>
      <c r="P25" s="296"/>
      <c r="Q25" s="182"/>
    </row>
    <row r="26" spans="1:17" s="19" customFormat="1" ht="36.75" hidden="1" thickTop="1" x14ac:dyDescent="0.25">
      <c r="A26" s="34">
        <v>21300</v>
      </c>
      <c r="B26" s="34" t="s">
        <v>27</v>
      </c>
      <c r="C26" s="188">
        <f>SUM(L26)</f>
        <v>0</v>
      </c>
      <c r="D26" s="250" t="s">
        <v>25</v>
      </c>
      <c r="E26" s="119" t="s">
        <v>25</v>
      </c>
      <c r="F26" s="296" t="s">
        <v>25</v>
      </c>
      <c r="G26" s="215" t="s">
        <v>25</v>
      </c>
      <c r="H26" s="35" t="s">
        <v>25</v>
      </c>
      <c r="I26" s="119" t="s">
        <v>25</v>
      </c>
      <c r="J26" s="127">
        <f t="shared" ref="J26:K26" si="10">SUM(J27,J31,J33,J36)</f>
        <v>0</v>
      </c>
      <c r="K26" s="36">
        <f t="shared" si="10"/>
        <v>0</v>
      </c>
      <c r="L26" s="174">
        <f>SUM(L27,L31,L33,L36)</f>
        <v>0</v>
      </c>
      <c r="M26" s="283" t="s">
        <v>25</v>
      </c>
      <c r="N26" s="119" t="s">
        <v>25</v>
      </c>
      <c r="O26" s="119" t="s">
        <v>25</v>
      </c>
      <c r="P26" s="296"/>
      <c r="Q26" s="182"/>
    </row>
    <row r="27" spans="1:17" s="19" customFormat="1" ht="24.75" hidden="1" thickTop="1" x14ac:dyDescent="0.25">
      <c r="A27" s="37">
        <v>21350</v>
      </c>
      <c r="B27" s="34" t="s">
        <v>28</v>
      </c>
      <c r="C27" s="188">
        <f t="shared" ref="C27:C40" si="11">SUM(L27)</f>
        <v>0</v>
      </c>
      <c r="D27" s="250" t="s">
        <v>25</v>
      </c>
      <c r="E27" s="119" t="s">
        <v>25</v>
      </c>
      <c r="F27" s="296" t="s">
        <v>25</v>
      </c>
      <c r="G27" s="215" t="s">
        <v>25</v>
      </c>
      <c r="H27" s="35" t="s">
        <v>25</v>
      </c>
      <c r="I27" s="119" t="s">
        <v>25</v>
      </c>
      <c r="J27" s="127">
        <f t="shared" ref="J27:K27" si="12">SUM(J28:J30)</f>
        <v>0</v>
      </c>
      <c r="K27" s="36">
        <f t="shared" si="12"/>
        <v>0</v>
      </c>
      <c r="L27" s="174">
        <f>SUM(L28:L30)</f>
        <v>0</v>
      </c>
      <c r="M27" s="283" t="s">
        <v>25</v>
      </c>
      <c r="N27" s="119" t="s">
        <v>25</v>
      </c>
      <c r="O27" s="119" t="s">
        <v>25</v>
      </c>
      <c r="P27" s="296"/>
      <c r="Q27" s="182"/>
    </row>
    <row r="28" spans="1:17" ht="12.75" hidden="1" thickTop="1" x14ac:dyDescent="0.25">
      <c r="A28" s="26">
        <v>21351</v>
      </c>
      <c r="B28" s="38" t="s">
        <v>29</v>
      </c>
      <c r="C28" s="189">
        <f t="shared" si="11"/>
        <v>0</v>
      </c>
      <c r="D28" s="251" t="s">
        <v>25</v>
      </c>
      <c r="E28" s="146" t="s">
        <v>25</v>
      </c>
      <c r="F28" s="297" t="s">
        <v>25</v>
      </c>
      <c r="G28" s="216" t="s">
        <v>25</v>
      </c>
      <c r="H28" s="39" t="s">
        <v>25</v>
      </c>
      <c r="I28" s="146" t="s">
        <v>25</v>
      </c>
      <c r="J28" s="251"/>
      <c r="K28" s="39"/>
      <c r="L28" s="89">
        <f t="shared" ref="L28:L30" si="13">J28+K28</f>
        <v>0</v>
      </c>
      <c r="M28" s="284" t="s">
        <v>25</v>
      </c>
      <c r="N28" s="146" t="s">
        <v>25</v>
      </c>
      <c r="O28" s="146" t="s">
        <v>25</v>
      </c>
      <c r="P28" s="297"/>
      <c r="Q28" s="331"/>
    </row>
    <row r="29" spans="1:17" ht="12.75" hidden="1" thickTop="1" x14ac:dyDescent="0.25">
      <c r="A29" s="29">
        <v>21352</v>
      </c>
      <c r="B29" s="41" t="s">
        <v>30</v>
      </c>
      <c r="C29" s="190">
        <f t="shared" si="11"/>
        <v>0</v>
      </c>
      <c r="D29" s="252" t="s">
        <v>25</v>
      </c>
      <c r="E29" s="147" t="s">
        <v>25</v>
      </c>
      <c r="F29" s="298" t="s">
        <v>25</v>
      </c>
      <c r="G29" s="217" t="s">
        <v>25</v>
      </c>
      <c r="H29" s="42" t="s">
        <v>25</v>
      </c>
      <c r="I29" s="147" t="s">
        <v>25</v>
      </c>
      <c r="J29" s="252"/>
      <c r="K29" s="42"/>
      <c r="L29" s="88">
        <f t="shared" si="13"/>
        <v>0</v>
      </c>
      <c r="M29" s="285" t="s">
        <v>25</v>
      </c>
      <c r="N29" s="147" t="s">
        <v>25</v>
      </c>
      <c r="O29" s="147" t="s">
        <v>25</v>
      </c>
      <c r="P29" s="298"/>
      <c r="Q29" s="331"/>
    </row>
    <row r="30" spans="1:17" ht="24.75" hidden="1" thickTop="1" x14ac:dyDescent="0.25">
      <c r="A30" s="29">
        <v>21359</v>
      </c>
      <c r="B30" s="41" t="s">
        <v>31</v>
      </c>
      <c r="C30" s="190">
        <f t="shared" si="11"/>
        <v>0</v>
      </c>
      <c r="D30" s="252" t="s">
        <v>25</v>
      </c>
      <c r="E30" s="147" t="s">
        <v>25</v>
      </c>
      <c r="F30" s="298" t="s">
        <v>25</v>
      </c>
      <c r="G30" s="217" t="s">
        <v>25</v>
      </c>
      <c r="H30" s="42" t="s">
        <v>25</v>
      </c>
      <c r="I30" s="147" t="s">
        <v>25</v>
      </c>
      <c r="J30" s="252"/>
      <c r="K30" s="42"/>
      <c r="L30" s="88">
        <f t="shared" si="13"/>
        <v>0</v>
      </c>
      <c r="M30" s="285" t="s">
        <v>25</v>
      </c>
      <c r="N30" s="147" t="s">
        <v>25</v>
      </c>
      <c r="O30" s="147" t="s">
        <v>25</v>
      </c>
      <c r="P30" s="298"/>
      <c r="Q30" s="331"/>
    </row>
    <row r="31" spans="1:17" s="19" customFormat="1" ht="36.75" hidden="1" thickTop="1" x14ac:dyDescent="0.25">
      <c r="A31" s="37">
        <v>21370</v>
      </c>
      <c r="B31" s="34" t="s">
        <v>32</v>
      </c>
      <c r="C31" s="188">
        <f t="shared" si="11"/>
        <v>0</v>
      </c>
      <c r="D31" s="250" t="s">
        <v>25</v>
      </c>
      <c r="E31" s="119" t="s">
        <v>25</v>
      </c>
      <c r="F31" s="296" t="s">
        <v>25</v>
      </c>
      <c r="G31" s="215" t="s">
        <v>25</v>
      </c>
      <c r="H31" s="35" t="s">
        <v>25</v>
      </c>
      <c r="I31" s="119" t="s">
        <v>25</v>
      </c>
      <c r="J31" s="127">
        <f t="shared" ref="J31:K31" si="14">SUM(J32)</f>
        <v>0</v>
      </c>
      <c r="K31" s="36">
        <f t="shared" si="14"/>
        <v>0</v>
      </c>
      <c r="L31" s="174">
        <f>SUM(L32)</f>
        <v>0</v>
      </c>
      <c r="M31" s="283" t="s">
        <v>25</v>
      </c>
      <c r="N31" s="119" t="s">
        <v>25</v>
      </c>
      <c r="O31" s="119" t="s">
        <v>25</v>
      </c>
      <c r="P31" s="296"/>
      <c r="Q31" s="182"/>
    </row>
    <row r="32" spans="1:17" ht="36.75" hidden="1" thickTop="1" x14ac:dyDescent="0.25">
      <c r="A32" s="44">
        <v>21379</v>
      </c>
      <c r="B32" s="45" t="s">
        <v>33</v>
      </c>
      <c r="C32" s="191">
        <f t="shared" si="11"/>
        <v>0</v>
      </c>
      <c r="D32" s="253" t="s">
        <v>25</v>
      </c>
      <c r="E32" s="148" t="s">
        <v>25</v>
      </c>
      <c r="F32" s="299" t="s">
        <v>25</v>
      </c>
      <c r="G32" s="218" t="s">
        <v>25</v>
      </c>
      <c r="H32" s="46" t="s">
        <v>25</v>
      </c>
      <c r="I32" s="148" t="s">
        <v>25</v>
      </c>
      <c r="J32" s="253"/>
      <c r="K32" s="46"/>
      <c r="L32" s="179">
        <f>J32+K32</f>
        <v>0</v>
      </c>
      <c r="M32" s="286" t="s">
        <v>25</v>
      </c>
      <c r="N32" s="148" t="s">
        <v>25</v>
      </c>
      <c r="O32" s="148" t="s">
        <v>25</v>
      </c>
      <c r="P32" s="299"/>
      <c r="Q32" s="331"/>
    </row>
    <row r="33" spans="1:17" s="19" customFormat="1" ht="12.75" hidden="1" thickTop="1" x14ac:dyDescent="0.25">
      <c r="A33" s="37">
        <v>21380</v>
      </c>
      <c r="B33" s="34" t="s">
        <v>34</v>
      </c>
      <c r="C33" s="188">
        <f t="shared" si="11"/>
        <v>0</v>
      </c>
      <c r="D33" s="250" t="s">
        <v>25</v>
      </c>
      <c r="E33" s="119" t="s">
        <v>25</v>
      </c>
      <c r="F33" s="296" t="s">
        <v>25</v>
      </c>
      <c r="G33" s="215" t="s">
        <v>25</v>
      </c>
      <c r="H33" s="35" t="s">
        <v>25</v>
      </c>
      <c r="I33" s="119" t="s">
        <v>25</v>
      </c>
      <c r="J33" s="127">
        <f t="shared" ref="J33:K33" si="15">SUM(J34:J35)</f>
        <v>0</v>
      </c>
      <c r="K33" s="36">
        <f t="shared" si="15"/>
        <v>0</v>
      </c>
      <c r="L33" s="174">
        <f>SUM(L34:L35)</f>
        <v>0</v>
      </c>
      <c r="M33" s="283" t="s">
        <v>25</v>
      </c>
      <c r="N33" s="119" t="s">
        <v>25</v>
      </c>
      <c r="O33" s="119" t="s">
        <v>25</v>
      </c>
      <c r="P33" s="296"/>
      <c r="Q33" s="182"/>
    </row>
    <row r="34" spans="1:17" ht="12.75" hidden="1" thickTop="1" x14ac:dyDescent="0.25">
      <c r="A34" s="27">
        <v>21381</v>
      </c>
      <c r="B34" s="38" t="s">
        <v>35</v>
      </c>
      <c r="C34" s="189">
        <f t="shared" si="11"/>
        <v>0</v>
      </c>
      <c r="D34" s="251" t="s">
        <v>25</v>
      </c>
      <c r="E34" s="146" t="s">
        <v>25</v>
      </c>
      <c r="F34" s="297" t="s">
        <v>25</v>
      </c>
      <c r="G34" s="216" t="s">
        <v>25</v>
      </c>
      <c r="H34" s="39" t="s">
        <v>25</v>
      </c>
      <c r="I34" s="146" t="s">
        <v>25</v>
      </c>
      <c r="J34" s="251"/>
      <c r="K34" s="39"/>
      <c r="L34" s="89">
        <f t="shared" ref="L34:L35" si="16">J34+K34</f>
        <v>0</v>
      </c>
      <c r="M34" s="284" t="s">
        <v>25</v>
      </c>
      <c r="N34" s="146" t="s">
        <v>25</v>
      </c>
      <c r="O34" s="146" t="s">
        <v>25</v>
      </c>
      <c r="P34" s="297"/>
      <c r="Q34" s="331"/>
    </row>
    <row r="35" spans="1:17" ht="24.75" hidden="1" thickTop="1" x14ac:dyDescent="0.25">
      <c r="A35" s="30">
        <v>21383</v>
      </c>
      <c r="B35" s="41" t="s">
        <v>36</v>
      </c>
      <c r="C35" s="190">
        <f t="shared" si="11"/>
        <v>0</v>
      </c>
      <c r="D35" s="252" t="s">
        <v>25</v>
      </c>
      <c r="E35" s="147" t="s">
        <v>25</v>
      </c>
      <c r="F35" s="298" t="s">
        <v>25</v>
      </c>
      <c r="G35" s="217" t="s">
        <v>25</v>
      </c>
      <c r="H35" s="42" t="s">
        <v>25</v>
      </c>
      <c r="I35" s="147" t="s">
        <v>25</v>
      </c>
      <c r="J35" s="252"/>
      <c r="K35" s="42"/>
      <c r="L35" s="88">
        <f t="shared" si="16"/>
        <v>0</v>
      </c>
      <c r="M35" s="285" t="s">
        <v>25</v>
      </c>
      <c r="N35" s="147" t="s">
        <v>25</v>
      </c>
      <c r="O35" s="147" t="s">
        <v>25</v>
      </c>
      <c r="P35" s="298"/>
      <c r="Q35" s="331"/>
    </row>
    <row r="36" spans="1:17" s="19" customFormat="1" ht="24.75" hidden="1" thickTop="1" x14ac:dyDescent="0.25">
      <c r="A36" s="37">
        <v>21390</v>
      </c>
      <c r="B36" s="34" t="s">
        <v>37</v>
      </c>
      <c r="C36" s="188">
        <f t="shared" si="11"/>
        <v>0</v>
      </c>
      <c r="D36" s="250" t="s">
        <v>25</v>
      </c>
      <c r="E36" s="119" t="s">
        <v>25</v>
      </c>
      <c r="F36" s="296" t="s">
        <v>25</v>
      </c>
      <c r="G36" s="215" t="s">
        <v>25</v>
      </c>
      <c r="H36" s="35" t="s">
        <v>25</v>
      </c>
      <c r="I36" s="119" t="s">
        <v>25</v>
      </c>
      <c r="J36" s="127">
        <f t="shared" ref="J36:K36" si="17">SUM(J37:J40)</f>
        <v>0</v>
      </c>
      <c r="K36" s="36">
        <f t="shared" si="17"/>
        <v>0</v>
      </c>
      <c r="L36" s="174">
        <f>SUM(L37:L40)</f>
        <v>0</v>
      </c>
      <c r="M36" s="283" t="s">
        <v>25</v>
      </c>
      <c r="N36" s="119" t="s">
        <v>25</v>
      </c>
      <c r="O36" s="119" t="s">
        <v>25</v>
      </c>
      <c r="P36" s="296"/>
      <c r="Q36" s="182"/>
    </row>
    <row r="37" spans="1:17" ht="24.75" hidden="1" thickTop="1" x14ac:dyDescent="0.25">
      <c r="A37" s="27">
        <v>21391</v>
      </c>
      <c r="B37" s="38" t="s">
        <v>38</v>
      </c>
      <c r="C37" s="189">
        <f t="shared" si="11"/>
        <v>0</v>
      </c>
      <c r="D37" s="251" t="s">
        <v>25</v>
      </c>
      <c r="E37" s="146" t="s">
        <v>25</v>
      </c>
      <c r="F37" s="297" t="s">
        <v>25</v>
      </c>
      <c r="G37" s="216" t="s">
        <v>25</v>
      </c>
      <c r="H37" s="39" t="s">
        <v>25</v>
      </c>
      <c r="I37" s="146" t="s">
        <v>25</v>
      </c>
      <c r="J37" s="251"/>
      <c r="K37" s="39"/>
      <c r="L37" s="89">
        <f t="shared" ref="L37:L40" si="18">J37+K37</f>
        <v>0</v>
      </c>
      <c r="M37" s="284" t="s">
        <v>25</v>
      </c>
      <c r="N37" s="146" t="s">
        <v>25</v>
      </c>
      <c r="O37" s="146" t="s">
        <v>25</v>
      </c>
      <c r="P37" s="297"/>
      <c r="Q37" s="331"/>
    </row>
    <row r="38" spans="1:17" ht="12.75" hidden="1" thickTop="1" x14ac:dyDescent="0.25">
      <c r="A38" s="30">
        <v>21393</v>
      </c>
      <c r="B38" s="41" t="s">
        <v>39</v>
      </c>
      <c r="C38" s="190">
        <f t="shared" si="11"/>
        <v>0</v>
      </c>
      <c r="D38" s="252" t="s">
        <v>25</v>
      </c>
      <c r="E38" s="147" t="s">
        <v>25</v>
      </c>
      <c r="F38" s="298" t="s">
        <v>25</v>
      </c>
      <c r="G38" s="217" t="s">
        <v>25</v>
      </c>
      <c r="H38" s="42" t="s">
        <v>25</v>
      </c>
      <c r="I38" s="147" t="s">
        <v>25</v>
      </c>
      <c r="J38" s="252"/>
      <c r="K38" s="42"/>
      <c r="L38" s="88">
        <f t="shared" si="18"/>
        <v>0</v>
      </c>
      <c r="M38" s="285" t="s">
        <v>25</v>
      </c>
      <c r="N38" s="147" t="s">
        <v>25</v>
      </c>
      <c r="O38" s="147" t="s">
        <v>25</v>
      </c>
      <c r="P38" s="298"/>
      <c r="Q38" s="331"/>
    </row>
    <row r="39" spans="1:17" ht="12.75" hidden="1" thickTop="1" x14ac:dyDescent="0.25">
      <c r="A39" s="30">
        <v>21395</v>
      </c>
      <c r="B39" s="41" t="s">
        <v>40</v>
      </c>
      <c r="C39" s="190">
        <f t="shared" si="11"/>
        <v>0</v>
      </c>
      <c r="D39" s="252" t="s">
        <v>25</v>
      </c>
      <c r="E39" s="147" t="s">
        <v>25</v>
      </c>
      <c r="F39" s="298" t="s">
        <v>25</v>
      </c>
      <c r="G39" s="217" t="s">
        <v>25</v>
      </c>
      <c r="H39" s="42" t="s">
        <v>25</v>
      </c>
      <c r="I39" s="147" t="s">
        <v>25</v>
      </c>
      <c r="J39" s="252"/>
      <c r="K39" s="42"/>
      <c r="L39" s="88">
        <f t="shared" si="18"/>
        <v>0</v>
      </c>
      <c r="M39" s="285" t="s">
        <v>25</v>
      </c>
      <c r="N39" s="147" t="s">
        <v>25</v>
      </c>
      <c r="O39" s="147" t="s">
        <v>25</v>
      </c>
      <c r="P39" s="298"/>
      <c r="Q39" s="331"/>
    </row>
    <row r="40" spans="1:17" ht="24.75" hidden="1" thickTop="1" x14ac:dyDescent="0.25">
      <c r="A40" s="30">
        <v>21399</v>
      </c>
      <c r="B40" s="41" t="s">
        <v>41</v>
      </c>
      <c r="C40" s="190">
        <f t="shared" si="11"/>
        <v>0</v>
      </c>
      <c r="D40" s="252" t="s">
        <v>25</v>
      </c>
      <c r="E40" s="147" t="s">
        <v>25</v>
      </c>
      <c r="F40" s="298" t="s">
        <v>25</v>
      </c>
      <c r="G40" s="217" t="s">
        <v>25</v>
      </c>
      <c r="H40" s="42" t="s">
        <v>25</v>
      </c>
      <c r="I40" s="147" t="s">
        <v>25</v>
      </c>
      <c r="J40" s="252"/>
      <c r="K40" s="42"/>
      <c r="L40" s="88">
        <f t="shared" si="18"/>
        <v>0</v>
      </c>
      <c r="M40" s="285" t="s">
        <v>25</v>
      </c>
      <c r="N40" s="147" t="s">
        <v>25</v>
      </c>
      <c r="O40" s="147" t="s">
        <v>25</v>
      </c>
      <c r="P40" s="298"/>
      <c r="Q40" s="331"/>
    </row>
    <row r="41" spans="1:17" s="19" customFormat="1" ht="36.75" hidden="1" customHeight="1" x14ac:dyDescent="0.25">
      <c r="A41" s="37">
        <v>21420</v>
      </c>
      <c r="B41" s="34" t="s">
        <v>42</v>
      </c>
      <c r="C41" s="192">
        <f>SUM(F41)</f>
        <v>0</v>
      </c>
      <c r="D41" s="254"/>
      <c r="E41" s="336"/>
      <c r="F41" s="335">
        <f>D41+E41</f>
        <v>0</v>
      </c>
      <c r="G41" s="215" t="s">
        <v>25</v>
      </c>
      <c r="H41" s="35" t="s">
        <v>25</v>
      </c>
      <c r="I41" s="119" t="s">
        <v>25</v>
      </c>
      <c r="J41" s="250" t="s">
        <v>25</v>
      </c>
      <c r="K41" s="35" t="s">
        <v>25</v>
      </c>
      <c r="L41" s="167" t="s">
        <v>25</v>
      </c>
      <c r="M41" s="283" t="s">
        <v>25</v>
      </c>
      <c r="N41" s="119" t="s">
        <v>25</v>
      </c>
      <c r="O41" s="119" t="s">
        <v>25</v>
      </c>
      <c r="P41" s="296"/>
      <c r="Q41" s="182"/>
    </row>
    <row r="42" spans="1:17" s="19" customFormat="1" ht="24.75" hidden="1" thickTop="1" x14ac:dyDescent="0.25">
      <c r="A42" s="48">
        <v>21490</v>
      </c>
      <c r="B42" s="49" t="s">
        <v>43</v>
      </c>
      <c r="C42" s="192">
        <f>SUM(F42,I42,L42)</f>
        <v>0</v>
      </c>
      <c r="D42" s="255">
        <f>D43</f>
        <v>0</v>
      </c>
      <c r="E42" s="274">
        <f t="shared" ref="E42" si="19">E43</f>
        <v>0</v>
      </c>
      <c r="F42" s="337">
        <f>F43</f>
        <v>0</v>
      </c>
      <c r="G42" s="219">
        <f t="shared" ref="G42:K42" si="20">G43</f>
        <v>0</v>
      </c>
      <c r="H42" s="50">
        <f t="shared" si="20"/>
        <v>0</v>
      </c>
      <c r="I42" s="274">
        <f t="shared" si="20"/>
        <v>0</v>
      </c>
      <c r="J42" s="255">
        <f t="shared" si="20"/>
        <v>0</v>
      </c>
      <c r="K42" s="50">
        <f t="shared" si="20"/>
        <v>0</v>
      </c>
      <c r="L42" s="256">
        <f>L43</f>
        <v>0</v>
      </c>
      <c r="M42" s="283" t="s">
        <v>25</v>
      </c>
      <c r="N42" s="119" t="s">
        <v>25</v>
      </c>
      <c r="O42" s="119" t="s">
        <v>25</v>
      </c>
      <c r="P42" s="296"/>
      <c r="Q42" s="182"/>
    </row>
    <row r="43" spans="1:17" s="19" customFormat="1" ht="24.75" hidden="1" thickTop="1" x14ac:dyDescent="0.25">
      <c r="A43" s="30">
        <v>21499</v>
      </c>
      <c r="B43" s="41" t="s">
        <v>44</v>
      </c>
      <c r="C43" s="193">
        <f>SUM(F43,I43,L43)</f>
        <v>0</v>
      </c>
      <c r="D43" s="257"/>
      <c r="E43" s="163"/>
      <c r="F43" s="310">
        <f>D43+E43</f>
        <v>0</v>
      </c>
      <c r="G43" s="220"/>
      <c r="H43" s="40"/>
      <c r="I43" s="154">
        <f>G43+H43</f>
        <v>0</v>
      </c>
      <c r="J43" s="264"/>
      <c r="K43" s="40"/>
      <c r="L43" s="89">
        <f>J43+K43</f>
        <v>0</v>
      </c>
      <c r="M43" s="286" t="s">
        <v>25</v>
      </c>
      <c r="N43" s="148" t="s">
        <v>25</v>
      </c>
      <c r="O43" s="148" t="s">
        <v>25</v>
      </c>
      <c r="P43" s="299"/>
      <c r="Q43" s="182"/>
    </row>
    <row r="44" spans="1:17" ht="24.75" hidden="1" thickTop="1" x14ac:dyDescent="0.25">
      <c r="A44" s="51">
        <v>23000</v>
      </c>
      <c r="B44" s="52" t="s">
        <v>45</v>
      </c>
      <c r="C44" s="192">
        <f>SUM(O44)</f>
        <v>0</v>
      </c>
      <c r="D44" s="258" t="s">
        <v>25</v>
      </c>
      <c r="E44" s="275" t="s">
        <v>25</v>
      </c>
      <c r="F44" s="338" t="s">
        <v>25</v>
      </c>
      <c r="G44" s="221" t="s">
        <v>25</v>
      </c>
      <c r="H44" s="53" t="s">
        <v>25</v>
      </c>
      <c r="I44" s="275" t="s">
        <v>25</v>
      </c>
      <c r="J44" s="258" t="s">
        <v>25</v>
      </c>
      <c r="K44" s="53" t="s">
        <v>25</v>
      </c>
      <c r="L44" s="259" t="s">
        <v>25</v>
      </c>
      <c r="M44" s="287">
        <f t="shared" ref="M44:N44" si="21">SUM(M45:M46)</f>
        <v>0</v>
      </c>
      <c r="N44" s="149">
        <f t="shared" si="21"/>
        <v>0</v>
      </c>
      <c r="O44" s="149">
        <f>SUM(O45:O46)</f>
        <v>0</v>
      </c>
      <c r="P44" s="300"/>
      <c r="Q44" s="331"/>
    </row>
    <row r="45" spans="1:17" ht="24.75" hidden="1" thickTop="1" x14ac:dyDescent="0.25">
      <c r="A45" s="54">
        <v>23410</v>
      </c>
      <c r="B45" s="55" t="s">
        <v>46</v>
      </c>
      <c r="C45" s="194">
        <f t="shared" ref="C45:C46" si="22">SUM(O45)</f>
        <v>0</v>
      </c>
      <c r="D45" s="260" t="s">
        <v>25</v>
      </c>
      <c r="E45" s="276" t="s">
        <v>25</v>
      </c>
      <c r="F45" s="339" t="s">
        <v>25</v>
      </c>
      <c r="G45" s="222" t="s">
        <v>25</v>
      </c>
      <c r="H45" s="56" t="s">
        <v>25</v>
      </c>
      <c r="I45" s="276" t="s">
        <v>25</v>
      </c>
      <c r="J45" s="260" t="s">
        <v>25</v>
      </c>
      <c r="K45" s="56" t="s">
        <v>25</v>
      </c>
      <c r="L45" s="261" t="s">
        <v>25</v>
      </c>
      <c r="M45" s="222"/>
      <c r="N45" s="56"/>
      <c r="O45" s="150">
        <f t="shared" ref="O45:O46" si="23">M45+N45</f>
        <v>0</v>
      </c>
      <c r="P45" s="301"/>
      <c r="Q45" s="331"/>
    </row>
    <row r="46" spans="1:17" ht="24.75" hidden="1" thickTop="1" x14ac:dyDescent="0.25">
      <c r="A46" s="54">
        <v>23510</v>
      </c>
      <c r="B46" s="55" t="s">
        <v>47</v>
      </c>
      <c r="C46" s="194">
        <f t="shared" si="22"/>
        <v>0</v>
      </c>
      <c r="D46" s="260" t="s">
        <v>25</v>
      </c>
      <c r="E46" s="276" t="s">
        <v>25</v>
      </c>
      <c r="F46" s="339" t="s">
        <v>25</v>
      </c>
      <c r="G46" s="222" t="s">
        <v>25</v>
      </c>
      <c r="H46" s="56" t="s">
        <v>25</v>
      </c>
      <c r="I46" s="276" t="s">
        <v>25</v>
      </c>
      <c r="J46" s="260" t="s">
        <v>25</v>
      </c>
      <c r="K46" s="56" t="s">
        <v>25</v>
      </c>
      <c r="L46" s="261" t="s">
        <v>25</v>
      </c>
      <c r="M46" s="222"/>
      <c r="N46" s="56"/>
      <c r="O46" s="150">
        <f t="shared" si="23"/>
        <v>0</v>
      </c>
      <c r="P46" s="301"/>
      <c r="Q46" s="331"/>
    </row>
    <row r="47" spans="1:17" ht="12.75" thickTop="1" x14ac:dyDescent="0.25">
      <c r="A47" s="57"/>
      <c r="B47" s="55"/>
      <c r="C47" s="195"/>
      <c r="D47" s="262"/>
      <c r="E47" s="156"/>
      <c r="F47" s="339"/>
      <c r="G47" s="222"/>
      <c r="H47" s="56"/>
      <c r="I47" s="276"/>
      <c r="J47" s="260"/>
      <c r="K47" s="276"/>
      <c r="L47" s="302"/>
      <c r="M47" s="288"/>
      <c r="N47" s="105"/>
      <c r="O47" s="151"/>
      <c r="P47" s="302"/>
      <c r="Q47" s="331"/>
    </row>
    <row r="48" spans="1:17" s="19" customFormat="1" x14ac:dyDescent="0.25">
      <c r="A48" s="58"/>
      <c r="B48" s="59" t="s">
        <v>48</v>
      </c>
      <c r="C48" s="196"/>
      <c r="D48" s="263"/>
      <c r="E48" s="340"/>
      <c r="F48" s="303"/>
      <c r="G48" s="223"/>
      <c r="H48" s="106"/>
      <c r="I48" s="152"/>
      <c r="J48" s="130"/>
      <c r="K48" s="152"/>
      <c r="L48" s="303"/>
      <c r="M48" s="223"/>
      <c r="N48" s="106"/>
      <c r="O48" s="152"/>
      <c r="P48" s="303"/>
      <c r="Q48" s="182"/>
    </row>
    <row r="49" spans="1:17" s="19" customFormat="1" ht="12.75" thickBot="1" x14ac:dyDescent="0.3">
      <c r="A49" s="60"/>
      <c r="B49" s="20" t="s">
        <v>49</v>
      </c>
      <c r="C49" s="197">
        <f t="shared" ref="C49:C112" si="24">SUM(F49,I49,L49,O49)</f>
        <v>172007</v>
      </c>
      <c r="D49" s="131">
        <f>SUM(D50,D281)</f>
        <v>192213</v>
      </c>
      <c r="E49" s="114">
        <f t="shared" ref="E49" si="25">SUM(E50,E281)</f>
        <v>-20206</v>
      </c>
      <c r="F49" s="304">
        <f>SUM(F50,F281)</f>
        <v>172007</v>
      </c>
      <c r="G49" s="224">
        <f t="shared" ref="G49:O49" si="26">SUM(G50,G281)</f>
        <v>0</v>
      </c>
      <c r="H49" s="61">
        <f t="shared" si="26"/>
        <v>0</v>
      </c>
      <c r="I49" s="114">
        <f t="shared" si="26"/>
        <v>0</v>
      </c>
      <c r="J49" s="131">
        <f t="shared" si="26"/>
        <v>0</v>
      </c>
      <c r="K49" s="114">
        <f t="shared" si="26"/>
        <v>0</v>
      </c>
      <c r="L49" s="304">
        <f t="shared" si="26"/>
        <v>0</v>
      </c>
      <c r="M49" s="224">
        <f t="shared" si="26"/>
        <v>0</v>
      </c>
      <c r="N49" s="61">
        <f t="shared" si="26"/>
        <v>0</v>
      </c>
      <c r="O49" s="114">
        <f t="shared" si="26"/>
        <v>0</v>
      </c>
      <c r="P49" s="304"/>
      <c r="Q49" s="182"/>
    </row>
    <row r="50" spans="1:17" s="19" customFormat="1" ht="36.75" thickTop="1" x14ac:dyDescent="0.25">
      <c r="A50" s="62"/>
      <c r="B50" s="63" t="s">
        <v>50</v>
      </c>
      <c r="C50" s="198">
        <f t="shared" si="24"/>
        <v>172007</v>
      </c>
      <c r="D50" s="132">
        <f>SUM(D51,D193)</f>
        <v>192213</v>
      </c>
      <c r="E50" s="277">
        <f t="shared" ref="E50" si="27">SUM(E51,E193)</f>
        <v>-20206</v>
      </c>
      <c r="F50" s="305">
        <f>SUM(F51,F193)</f>
        <v>172007</v>
      </c>
      <c r="G50" s="225">
        <f t="shared" ref="G50:O50" si="28">SUM(G51,G193)</f>
        <v>0</v>
      </c>
      <c r="H50" s="64">
        <f t="shared" si="28"/>
        <v>0</v>
      </c>
      <c r="I50" s="277">
        <f t="shared" si="28"/>
        <v>0</v>
      </c>
      <c r="J50" s="132">
        <f t="shared" si="28"/>
        <v>0</v>
      </c>
      <c r="K50" s="277">
        <f t="shared" si="28"/>
        <v>0</v>
      </c>
      <c r="L50" s="305">
        <f t="shared" si="28"/>
        <v>0</v>
      </c>
      <c r="M50" s="225">
        <f t="shared" si="28"/>
        <v>0</v>
      </c>
      <c r="N50" s="64">
        <f t="shared" si="28"/>
        <v>0</v>
      </c>
      <c r="O50" s="277">
        <f t="shared" si="28"/>
        <v>0</v>
      </c>
      <c r="P50" s="305"/>
      <c r="Q50" s="182"/>
    </row>
    <row r="51" spans="1:17" s="19" customFormat="1" ht="24" x14ac:dyDescent="0.25">
      <c r="A51" s="65"/>
      <c r="B51" s="16" t="s">
        <v>51</v>
      </c>
      <c r="C51" s="199">
        <f t="shared" si="24"/>
        <v>172007</v>
      </c>
      <c r="D51" s="133">
        <f>SUM(D52,D74,D172,D186)</f>
        <v>192213</v>
      </c>
      <c r="E51" s="278">
        <f t="shared" ref="E51" si="29">SUM(E52,E74,E172,E186)</f>
        <v>-20206</v>
      </c>
      <c r="F51" s="306">
        <f>SUM(F52,F74,F172,F186)</f>
        <v>172007</v>
      </c>
      <c r="G51" s="226">
        <f t="shared" ref="G51:O51" si="30">SUM(G52,G74,G172,G186)</f>
        <v>0</v>
      </c>
      <c r="H51" s="66">
        <f t="shared" si="30"/>
        <v>0</v>
      </c>
      <c r="I51" s="278">
        <f t="shared" si="30"/>
        <v>0</v>
      </c>
      <c r="J51" s="133">
        <f t="shared" si="30"/>
        <v>0</v>
      </c>
      <c r="K51" s="278">
        <f t="shared" si="30"/>
        <v>0</v>
      </c>
      <c r="L51" s="306">
        <f t="shared" si="30"/>
        <v>0</v>
      </c>
      <c r="M51" s="226">
        <f t="shared" si="30"/>
        <v>0</v>
      </c>
      <c r="N51" s="66">
        <f t="shared" si="30"/>
        <v>0</v>
      </c>
      <c r="O51" s="278">
        <f t="shared" si="30"/>
        <v>0</v>
      </c>
      <c r="P51" s="306"/>
      <c r="Q51" s="182"/>
    </row>
    <row r="52" spans="1:17" s="19" customFormat="1" hidden="1" x14ac:dyDescent="0.25">
      <c r="A52" s="67">
        <v>1000</v>
      </c>
      <c r="B52" s="67" t="s">
        <v>52</v>
      </c>
      <c r="C52" s="200">
        <f t="shared" si="24"/>
        <v>0</v>
      </c>
      <c r="D52" s="134">
        <f>SUM(D53,D66)</f>
        <v>0</v>
      </c>
      <c r="E52" s="122">
        <f t="shared" ref="E52" si="31">SUM(E53,E66)</f>
        <v>0</v>
      </c>
      <c r="F52" s="307">
        <f>SUM(F53,F66)</f>
        <v>0</v>
      </c>
      <c r="G52" s="227">
        <f t="shared" ref="G52:O52" si="32">SUM(G53,G66)</f>
        <v>0</v>
      </c>
      <c r="H52" s="68">
        <f t="shared" si="32"/>
        <v>0</v>
      </c>
      <c r="I52" s="122">
        <f t="shared" si="32"/>
        <v>0</v>
      </c>
      <c r="J52" s="134">
        <f t="shared" si="32"/>
        <v>0</v>
      </c>
      <c r="K52" s="68">
        <f t="shared" si="32"/>
        <v>0</v>
      </c>
      <c r="L52" s="170">
        <f t="shared" si="32"/>
        <v>0</v>
      </c>
      <c r="M52" s="227">
        <f t="shared" si="32"/>
        <v>0</v>
      </c>
      <c r="N52" s="68">
        <f t="shared" si="32"/>
        <v>0</v>
      </c>
      <c r="O52" s="122">
        <f t="shared" si="32"/>
        <v>0</v>
      </c>
      <c r="P52" s="307"/>
      <c r="Q52" s="182"/>
    </row>
    <row r="53" spans="1:17" hidden="1" x14ac:dyDescent="0.25">
      <c r="A53" s="34">
        <v>1100</v>
      </c>
      <c r="B53" s="69" t="s">
        <v>53</v>
      </c>
      <c r="C53" s="188">
        <f t="shared" si="24"/>
        <v>0</v>
      </c>
      <c r="D53" s="127">
        <f>SUM(D54,D57,D65)</f>
        <v>0</v>
      </c>
      <c r="E53" s="120">
        <f t="shared" ref="E53" si="33">SUM(E54,E57,E65)</f>
        <v>0</v>
      </c>
      <c r="F53" s="314">
        <f>SUM(F54,F57,F65)</f>
        <v>0</v>
      </c>
      <c r="G53" s="228">
        <f t="shared" ref="G53:N53" si="34">SUM(G54,G57,G65)</f>
        <v>0</v>
      </c>
      <c r="H53" s="36">
        <f t="shared" si="34"/>
        <v>0</v>
      </c>
      <c r="I53" s="120">
        <f t="shared" si="34"/>
        <v>0</v>
      </c>
      <c r="J53" s="127">
        <f t="shared" si="34"/>
        <v>0</v>
      </c>
      <c r="K53" s="36">
        <f t="shared" si="34"/>
        <v>0</v>
      </c>
      <c r="L53" s="174">
        <f t="shared" si="34"/>
        <v>0</v>
      </c>
      <c r="M53" s="228">
        <f t="shared" si="34"/>
        <v>0</v>
      </c>
      <c r="N53" s="36">
        <f t="shared" si="34"/>
        <v>0</v>
      </c>
      <c r="O53" s="120">
        <f>SUM(O54,O57,O65)</f>
        <v>0</v>
      </c>
      <c r="P53" s="308"/>
      <c r="Q53" s="331"/>
    </row>
    <row r="54" spans="1:17" hidden="1" x14ac:dyDescent="0.25">
      <c r="A54" s="70">
        <v>1110</v>
      </c>
      <c r="B54" s="55" t="s">
        <v>54</v>
      </c>
      <c r="C54" s="195">
        <f t="shared" si="24"/>
        <v>0</v>
      </c>
      <c r="D54" s="262">
        <f>SUM(D55:D56)</f>
        <v>0</v>
      </c>
      <c r="E54" s="156"/>
      <c r="F54" s="309">
        <f>SUM(F55:F56)</f>
        <v>0</v>
      </c>
      <c r="G54" s="229"/>
      <c r="H54" s="71"/>
      <c r="I54" s="153">
        <f>SUM(I55:I56)</f>
        <v>0</v>
      </c>
      <c r="J54" s="82"/>
      <c r="K54" s="71"/>
      <c r="L54" s="172">
        <f>SUM(L55:L56)</f>
        <v>0</v>
      </c>
      <c r="M54" s="229"/>
      <c r="N54" s="71"/>
      <c r="O54" s="153">
        <f>SUM(O55:O56)</f>
        <v>0</v>
      </c>
      <c r="P54" s="309"/>
      <c r="Q54" s="331"/>
    </row>
    <row r="55" spans="1:17" hidden="1" x14ac:dyDescent="0.25">
      <c r="A55" s="27">
        <v>1111</v>
      </c>
      <c r="B55" s="38" t="s">
        <v>55</v>
      </c>
      <c r="C55" s="189">
        <f t="shared" si="24"/>
        <v>0</v>
      </c>
      <c r="D55" s="264"/>
      <c r="E55" s="154"/>
      <c r="F55" s="310">
        <f>D55+E55</f>
        <v>0</v>
      </c>
      <c r="G55" s="220"/>
      <c r="H55" s="40"/>
      <c r="I55" s="154">
        <f>G55+H55</f>
        <v>0</v>
      </c>
      <c r="J55" s="264"/>
      <c r="K55" s="40"/>
      <c r="L55" s="89">
        <f>J55+K55</f>
        <v>0</v>
      </c>
      <c r="M55" s="220"/>
      <c r="N55" s="40"/>
      <c r="O55" s="154">
        <f>M55+N55</f>
        <v>0</v>
      </c>
      <c r="P55" s="310"/>
      <c r="Q55" s="331"/>
    </row>
    <row r="56" spans="1:17" ht="24" hidden="1" customHeight="1" x14ac:dyDescent="0.25">
      <c r="A56" s="30">
        <v>1119</v>
      </c>
      <c r="B56" s="41" t="s">
        <v>56</v>
      </c>
      <c r="C56" s="190">
        <f t="shared" si="24"/>
        <v>0</v>
      </c>
      <c r="D56" s="265"/>
      <c r="E56" s="155"/>
      <c r="F56" s="311">
        <f>D56+E56</f>
        <v>0</v>
      </c>
      <c r="G56" s="230"/>
      <c r="H56" s="43"/>
      <c r="I56" s="155">
        <f>G56+H56</f>
        <v>0</v>
      </c>
      <c r="J56" s="265"/>
      <c r="K56" s="43"/>
      <c r="L56" s="88">
        <f>J56+K56</f>
        <v>0</v>
      </c>
      <c r="M56" s="230"/>
      <c r="N56" s="43"/>
      <c r="O56" s="155">
        <f>M56+N56</f>
        <v>0</v>
      </c>
      <c r="P56" s="311"/>
      <c r="Q56" s="331"/>
    </row>
    <row r="57" spans="1:17" ht="23.25" hidden="1" customHeight="1" x14ac:dyDescent="0.25">
      <c r="A57" s="72">
        <v>1140</v>
      </c>
      <c r="B57" s="41" t="s">
        <v>57</v>
      </c>
      <c r="C57" s="190">
        <f t="shared" si="24"/>
        <v>0</v>
      </c>
      <c r="D57" s="129">
        <f>SUM(D58:D64)</f>
        <v>0</v>
      </c>
      <c r="E57" s="87">
        <f t="shared" ref="E57" si="35">SUM(E58:E64)</f>
        <v>0</v>
      </c>
      <c r="F57" s="312">
        <f>SUM(F58:F64)</f>
        <v>0</v>
      </c>
      <c r="G57" s="231">
        <f t="shared" ref="G57:N57" si="36">SUM(G58:G64)</f>
        <v>0</v>
      </c>
      <c r="H57" s="73">
        <f t="shared" si="36"/>
        <v>0</v>
      </c>
      <c r="I57" s="87">
        <f t="shared" si="36"/>
        <v>0</v>
      </c>
      <c r="J57" s="129">
        <f t="shared" si="36"/>
        <v>0</v>
      </c>
      <c r="K57" s="73">
        <f t="shared" si="36"/>
        <v>0</v>
      </c>
      <c r="L57" s="93">
        <f t="shared" si="36"/>
        <v>0</v>
      </c>
      <c r="M57" s="231">
        <f t="shared" si="36"/>
        <v>0</v>
      </c>
      <c r="N57" s="73">
        <f t="shared" si="36"/>
        <v>0</v>
      </c>
      <c r="O57" s="87">
        <f>SUM(O58:O64)</f>
        <v>0</v>
      </c>
      <c r="P57" s="312"/>
      <c r="Q57" s="331"/>
    </row>
    <row r="58" spans="1:17" hidden="1" x14ac:dyDescent="0.25">
      <c r="A58" s="30">
        <v>1141</v>
      </c>
      <c r="B58" s="41" t="s">
        <v>58</v>
      </c>
      <c r="C58" s="190">
        <f t="shared" si="24"/>
        <v>0</v>
      </c>
      <c r="D58" s="265"/>
      <c r="E58" s="155"/>
      <c r="F58" s="311">
        <f t="shared" ref="F58:F65" si="37">D58+E58</f>
        <v>0</v>
      </c>
      <c r="G58" s="230"/>
      <c r="H58" s="43"/>
      <c r="I58" s="155">
        <f t="shared" ref="I58:I65" si="38">G58+H58</f>
        <v>0</v>
      </c>
      <c r="J58" s="265"/>
      <c r="K58" s="43"/>
      <c r="L58" s="88">
        <f t="shared" ref="L58:L65" si="39">J58+K58</f>
        <v>0</v>
      </c>
      <c r="M58" s="230"/>
      <c r="N58" s="43"/>
      <c r="O58" s="155">
        <f t="shared" ref="O58:O65" si="40">M58+N58</f>
        <v>0</v>
      </c>
      <c r="P58" s="311"/>
      <c r="Q58" s="331"/>
    </row>
    <row r="59" spans="1:17" ht="24.75" hidden="1" customHeight="1" x14ac:dyDescent="0.25">
      <c r="A59" s="30">
        <v>1142</v>
      </c>
      <c r="B59" s="41" t="s">
        <v>59</v>
      </c>
      <c r="C59" s="190">
        <f t="shared" si="24"/>
        <v>0</v>
      </c>
      <c r="D59" s="265"/>
      <c r="E59" s="155"/>
      <c r="F59" s="311">
        <f t="shared" si="37"/>
        <v>0</v>
      </c>
      <c r="G59" s="230"/>
      <c r="H59" s="43"/>
      <c r="I59" s="155">
        <f t="shared" si="38"/>
        <v>0</v>
      </c>
      <c r="J59" s="265"/>
      <c r="K59" s="43"/>
      <c r="L59" s="88">
        <f t="shared" si="39"/>
        <v>0</v>
      </c>
      <c r="M59" s="230"/>
      <c r="N59" s="43"/>
      <c r="O59" s="155">
        <f t="shared" si="40"/>
        <v>0</v>
      </c>
      <c r="P59" s="311"/>
      <c r="Q59" s="331"/>
    </row>
    <row r="60" spans="1:17" ht="24" hidden="1" x14ac:dyDescent="0.25">
      <c r="A60" s="30">
        <v>1145</v>
      </c>
      <c r="B60" s="41" t="s">
        <v>60</v>
      </c>
      <c r="C60" s="190">
        <f t="shared" si="24"/>
        <v>0</v>
      </c>
      <c r="D60" s="265"/>
      <c r="E60" s="155"/>
      <c r="F60" s="311">
        <f t="shared" si="37"/>
        <v>0</v>
      </c>
      <c r="G60" s="230"/>
      <c r="H60" s="43"/>
      <c r="I60" s="155">
        <f t="shared" si="38"/>
        <v>0</v>
      </c>
      <c r="J60" s="265"/>
      <c r="K60" s="43"/>
      <c r="L60" s="88">
        <f t="shared" si="39"/>
        <v>0</v>
      </c>
      <c r="M60" s="230"/>
      <c r="N60" s="43"/>
      <c r="O60" s="155">
        <f t="shared" si="40"/>
        <v>0</v>
      </c>
      <c r="P60" s="311"/>
      <c r="Q60" s="331"/>
    </row>
    <row r="61" spans="1:17" ht="27.75" hidden="1" customHeight="1" x14ac:dyDescent="0.25">
      <c r="A61" s="30">
        <v>1146</v>
      </c>
      <c r="B61" s="41" t="s">
        <v>61</v>
      </c>
      <c r="C61" s="190">
        <f t="shared" si="24"/>
        <v>0</v>
      </c>
      <c r="D61" s="265"/>
      <c r="E61" s="155"/>
      <c r="F61" s="311">
        <f t="shared" si="37"/>
        <v>0</v>
      </c>
      <c r="G61" s="230"/>
      <c r="H61" s="43"/>
      <c r="I61" s="155">
        <f t="shared" si="38"/>
        <v>0</v>
      </c>
      <c r="J61" s="265"/>
      <c r="K61" s="43"/>
      <c r="L61" s="88">
        <f t="shared" si="39"/>
        <v>0</v>
      </c>
      <c r="M61" s="230"/>
      <c r="N61" s="43"/>
      <c r="O61" s="155">
        <f t="shared" si="40"/>
        <v>0</v>
      </c>
      <c r="P61" s="311"/>
      <c r="Q61" s="331"/>
    </row>
    <row r="62" spans="1:17" hidden="1" x14ac:dyDescent="0.25">
      <c r="A62" s="30">
        <v>1147</v>
      </c>
      <c r="B62" s="41" t="s">
        <v>62</v>
      </c>
      <c r="C62" s="190">
        <f t="shared" si="24"/>
        <v>0</v>
      </c>
      <c r="D62" s="265"/>
      <c r="E62" s="155"/>
      <c r="F62" s="311">
        <f t="shared" si="37"/>
        <v>0</v>
      </c>
      <c r="G62" s="230"/>
      <c r="H62" s="43"/>
      <c r="I62" s="155">
        <f t="shared" si="38"/>
        <v>0</v>
      </c>
      <c r="J62" s="265"/>
      <c r="K62" s="43"/>
      <c r="L62" s="88">
        <f t="shared" si="39"/>
        <v>0</v>
      </c>
      <c r="M62" s="230"/>
      <c r="N62" s="43"/>
      <c r="O62" s="155">
        <f t="shared" si="40"/>
        <v>0</v>
      </c>
      <c r="P62" s="311"/>
      <c r="Q62" s="331"/>
    </row>
    <row r="63" spans="1:17" hidden="1" x14ac:dyDescent="0.25">
      <c r="A63" s="30">
        <v>1148</v>
      </c>
      <c r="B63" s="41" t="s">
        <v>63</v>
      </c>
      <c r="C63" s="190">
        <f t="shared" si="24"/>
        <v>0</v>
      </c>
      <c r="D63" s="265"/>
      <c r="E63" s="155"/>
      <c r="F63" s="311">
        <f t="shared" si="37"/>
        <v>0</v>
      </c>
      <c r="G63" s="230"/>
      <c r="H63" s="43"/>
      <c r="I63" s="155">
        <f t="shared" si="38"/>
        <v>0</v>
      </c>
      <c r="J63" s="265"/>
      <c r="K63" s="43"/>
      <c r="L63" s="88">
        <f t="shared" si="39"/>
        <v>0</v>
      </c>
      <c r="M63" s="230"/>
      <c r="N63" s="43"/>
      <c r="O63" s="155">
        <f t="shared" si="40"/>
        <v>0</v>
      </c>
      <c r="P63" s="311"/>
      <c r="Q63" s="331"/>
    </row>
    <row r="64" spans="1:17" ht="36" hidden="1" x14ac:dyDescent="0.25">
      <c r="A64" s="30">
        <v>1149</v>
      </c>
      <c r="B64" s="41" t="s">
        <v>64</v>
      </c>
      <c r="C64" s="190">
        <f t="shared" si="24"/>
        <v>0</v>
      </c>
      <c r="D64" s="265"/>
      <c r="E64" s="155"/>
      <c r="F64" s="311">
        <f t="shared" si="37"/>
        <v>0</v>
      </c>
      <c r="G64" s="230"/>
      <c r="H64" s="43"/>
      <c r="I64" s="155">
        <f t="shared" si="38"/>
        <v>0</v>
      </c>
      <c r="J64" s="265"/>
      <c r="K64" s="43"/>
      <c r="L64" s="88">
        <f t="shared" si="39"/>
        <v>0</v>
      </c>
      <c r="M64" s="230"/>
      <c r="N64" s="43"/>
      <c r="O64" s="155">
        <f t="shared" si="40"/>
        <v>0</v>
      </c>
      <c r="P64" s="311"/>
      <c r="Q64" s="331"/>
    </row>
    <row r="65" spans="1:17" ht="36" hidden="1" x14ac:dyDescent="0.25">
      <c r="A65" s="70">
        <v>1150</v>
      </c>
      <c r="B65" s="55" t="s">
        <v>65</v>
      </c>
      <c r="C65" s="195">
        <f t="shared" si="24"/>
        <v>0</v>
      </c>
      <c r="D65" s="262"/>
      <c r="E65" s="156"/>
      <c r="F65" s="313">
        <f t="shared" si="37"/>
        <v>0</v>
      </c>
      <c r="G65" s="232"/>
      <c r="H65" s="74"/>
      <c r="I65" s="156">
        <f t="shared" si="38"/>
        <v>0</v>
      </c>
      <c r="J65" s="262"/>
      <c r="K65" s="74"/>
      <c r="L65" s="173">
        <f t="shared" si="39"/>
        <v>0</v>
      </c>
      <c r="M65" s="232"/>
      <c r="N65" s="74"/>
      <c r="O65" s="156">
        <f t="shared" si="40"/>
        <v>0</v>
      </c>
      <c r="P65" s="313"/>
      <c r="Q65" s="331"/>
    </row>
    <row r="66" spans="1:17" ht="36" hidden="1" x14ac:dyDescent="0.25">
      <c r="A66" s="34">
        <v>1200</v>
      </c>
      <c r="B66" s="69" t="s">
        <v>66</v>
      </c>
      <c r="C66" s="188">
        <f t="shared" si="24"/>
        <v>0</v>
      </c>
      <c r="D66" s="127">
        <f>SUM(D67:D68)</f>
        <v>0</v>
      </c>
      <c r="E66" s="120">
        <f t="shared" ref="E66" si="41">SUM(E67:E68)</f>
        <v>0</v>
      </c>
      <c r="F66" s="314">
        <f>SUM(F67:F68)</f>
        <v>0</v>
      </c>
      <c r="G66" s="228">
        <f t="shared" ref="G66:N66" si="42">SUM(G67:G68)</f>
        <v>0</v>
      </c>
      <c r="H66" s="36">
        <f t="shared" si="42"/>
        <v>0</v>
      </c>
      <c r="I66" s="120">
        <f t="shared" si="42"/>
        <v>0</v>
      </c>
      <c r="J66" s="127">
        <f t="shared" si="42"/>
        <v>0</v>
      </c>
      <c r="K66" s="36">
        <f t="shared" si="42"/>
        <v>0</v>
      </c>
      <c r="L66" s="174">
        <f t="shared" si="42"/>
        <v>0</v>
      </c>
      <c r="M66" s="228">
        <f t="shared" si="42"/>
        <v>0</v>
      </c>
      <c r="N66" s="36">
        <f t="shared" si="42"/>
        <v>0</v>
      </c>
      <c r="O66" s="120">
        <f>SUM(O67:O68)</f>
        <v>0</v>
      </c>
      <c r="P66" s="314"/>
      <c r="Q66" s="331"/>
    </row>
    <row r="67" spans="1:17" ht="24" hidden="1" x14ac:dyDescent="0.25">
      <c r="A67" s="686">
        <v>1210</v>
      </c>
      <c r="B67" s="38" t="s">
        <v>67</v>
      </c>
      <c r="C67" s="189">
        <f t="shared" si="24"/>
        <v>0</v>
      </c>
      <c r="D67" s="264"/>
      <c r="E67" s="154"/>
      <c r="F67" s="310">
        <f>D67+E67</f>
        <v>0</v>
      </c>
      <c r="G67" s="220"/>
      <c r="H67" s="40"/>
      <c r="I67" s="154">
        <f>G67+H67</f>
        <v>0</v>
      </c>
      <c r="J67" s="264"/>
      <c r="K67" s="40"/>
      <c r="L67" s="89">
        <f>J67+K67</f>
        <v>0</v>
      </c>
      <c r="M67" s="220"/>
      <c r="N67" s="40"/>
      <c r="O67" s="154">
        <f>M67+N67</f>
        <v>0</v>
      </c>
      <c r="P67" s="310"/>
      <c r="Q67" s="331"/>
    </row>
    <row r="68" spans="1:17" ht="24" hidden="1" x14ac:dyDescent="0.25">
      <c r="A68" s="72">
        <v>1220</v>
      </c>
      <c r="B68" s="41" t="s">
        <v>68</v>
      </c>
      <c r="C68" s="190">
        <f t="shared" si="24"/>
        <v>0</v>
      </c>
      <c r="D68" s="129">
        <f>SUM(D69:D73)</f>
        <v>0</v>
      </c>
      <c r="E68" s="87">
        <f t="shared" ref="E68" si="43">SUM(E69:E73)</f>
        <v>0</v>
      </c>
      <c r="F68" s="312">
        <f>SUM(F69:F73)</f>
        <v>0</v>
      </c>
      <c r="G68" s="231">
        <f t="shared" ref="G68:O68" si="44">SUM(G69:G73)</f>
        <v>0</v>
      </c>
      <c r="H68" s="73">
        <f t="shared" si="44"/>
        <v>0</v>
      </c>
      <c r="I68" s="87">
        <f t="shared" si="44"/>
        <v>0</v>
      </c>
      <c r="J68" s="129">
        <f t="shared" si="44"/>
        <v>0</v>
      </c>
      <c r="K68" s="73">
        <f t="shared" si="44"/>
        <v>0</v>
      </c>
      <c r="L68" s="93">
        <f t="shared" si="44"/>
        <v>0</v>
      </c>
      <c r="M68" s="231">
        <f t="shared" si="44"/>
        <v>0</v>
      </c>
      <c r="N68" s="73">
        <f t="shared" si="44"/>
        <v>0</v>
      </c>
      <c r="O68" s="87">
        <f t="shared" si="44"/>
        <v>0</v>
      </c>
      <c r="P68" s="312"/>
      <c r="Q68" s="331"/>
    </row>
    <row r="69" spans="1:17" ht="60" hidden="1" x14ac:dyDescent="0.25">
      <c r="A69" s="30">
        <v>1221</v>
      </c>
      <c r="B69" s="41" t="s">
        <v>69</v>
      </c>
      <c r="C69" s="190">
        <f t="shared" si="24"/>
        <v>0</v>
      </c>
      <c r="D69" s="265"/>
      <c r="E69" s="155"/>
      <c r="F69" s="311">
        <f t="shared" ref="F69:F73" si="45">D69+E69</f>
        <v>0</v>
      </c>
      <c r="G69" s="230"/>
      <c r="H69" s="43"/>
      <c r="I69" s="155">
        <f t="shared" ref="I69:I73" si="46">G69+H69</f>
        <v>0</v>
      </c>
      <c r="J69" s="265"/>
      <c r="K69" s="43"/>
      <c r="L69" s="88">
        <f t="shared" ref="L69:L73" si="47">J69+K69</f>
        <v>0</v>
      </c>
      <c r="M69" s="230"/>
      <c r="N69" s="43"/>
      <c r="O69" s="155">
        <f t="shared" ref="O69:O73" si="48">M69+N69</f>
        <v>0</v>
      </c>
      <c r="P69" s="311"/>
      <c r="Q69" s="331"/>
    </row>
    <row r="70" spans="1:17" hidden="1" x14ac:dyDescent="0.25">
      <c r="A70" s="30">
        <v>1223</v>
      </c>
      <c r="B70" s="41" t="s">
        <v>70</v>
      </c>
      <c r="C70" s="190">
        <f t="shared" si="24"/>
        <v>0</v>
      </c>
      <c r="D70" s="265"/>
      <c r="E70" s="155"/>
      <c r="F70" s="311">
        <f t="shared" si="45"/>
        <v>0</v>
      </c>
      <c r="G70" s="230"/>
      <c r="H70" s="43"/>
      <c r="I70" s="155">
        <f t="shared" si="46"/>
        <v>0</v>
      </c>
      <c r="J70" s="265"/>
      <c r="K70" s="43"/>
      <c r="L70" s="88">
        <f t="shared" si="47"/>
        <v>0</v>
      </c>
      <c r="M70" s="230"/>
      <c r="N70" s="43"/>
      <c r="O70" s="155">
        <f t="shared" si="48"/>
        <v>0</v>
      </c>
      <c r="P70" s="311"/>
      <c r="Q70" s="331"/>
    </row>
    <row r="71" spans="1:17" hidden="1" x14ac:dyDescent="0.25">
      <c r="A71" s="30">
        <v>1225</v>
      </c>
      <c r="B71" s="41" t="s">
        <v>71</v>
      </c>
      <c r="C71" s="190">
        <f t="shared" si="24"/>
        <v>0</v>
      </c>
      <c r="D71" s="265"/>
      <c r="E71" s="155"/>
      <c r="F71" s="311">
        <f t="shared" si="45"/>
        <v>0</v>
      </c>
      <c r="G71" s="230"/>
      <c r="H71" s="43"/>
      <c r="I71" s="155">
        <f t="shared" si="46"/>
        <v>0</v>
      </c>
      <c r="J71" s="265"/>
      <c r="K71" s="43"/>
      <c r="L71" s="88">
        <f t="shared" si="47"/>
        <v>0</v>
      </c>
      <c r="M71" s="230"/>
      <c r="N71" s="43"/>
      <c r="O71" s="155">
        <f t="shared" si="48"/>
        <v>0</v>
      </c>
      <c r="P71" s="311"/>
      <c r="Q71" s="331"/>
    </row>
    <row r="72" spans="1:17" ht="36" hidden="1" x14ac:dyDescent="0.25">
      <c r="A72" s="30">
        <v>1227</v>
      </c>
      <c r="B72" s="41" t="s">
        <v>72</v>
      </c>
      <c r="C72" s="190">
        <f t="shared" si="24"/>
        <v>0</v>
      </c>
      <c r="D72" s="265"/>
      <c r="E72" s="155"/>
      <c r="F72" s="311">
        <f t="shared" si="45"/>
        <v>0</v>
      </c>
      <c r="G72" s="230"/>
      <c r="H72" s="43"/>
      <c r="I72" s="155">
        <f t="shared" si="46"/>
        <v>0</v>
      </c>
      <c r="J72" s="265"/>
      <c r="K72" s="43"/>
      <c r="L72" s="88">
        <f t="shared" si="47"/>
        <v>0</v>
      </c>
      <c r="M72" s="230"/>
      <c r="N72" s="43"/>
      <c r="O72" s="155">
        <f t="shared" si="48"/>
        <v>0</v>
      </c>
      <c r="P72" s="311"/>
      <c r="Q72" s="331"/>
    </row>
    <row r="73" spans="1:17" ht="60" hidden="1" x14ac:dyDescent="0.25">
      <c r="A73" s="30">
        <v>1228</v>
      </c>
      <c r="B73" s="41" t="s">
        <v>73</v>
      </c>
      <c r="C73" s="190">
        <f t="shared" si="24"/>
        <v>0</v>
      </c>
      <c r="D73" s="265"/>
      <c r="E73" s="155"/>
      <c r="F73" s="311">
        <f t="shared" si="45"/>
        <v>0</v>
      </c>
      <c r="G73" s="230"/>
      <c r="H73" s="43"/>
      <c r="I73" s="155">
        <f t="shared" si="46"/>
        <v>0</v>
      </c>
      <c r="J73" s="265"/>
      <c r="K73" s="43"/>
      <c r="L73" s="88">
        <f t="shared" si="47"/>
        <v>0</v>
      </c>
      <c r="M73" s="230"/>
      <c r="N73" s="43"/>
      <c r="O73" s="155">
        <f t="shared" si="48"/>
        <v>0</v>
      </c>
      <c r="P73" s="311"/>
      <c r="Q73" s="331"/>
    </row>
    <row r="74" spans="1:17" x14ac:dyDescent="0.25">
      <c r="A74" s="67">
        <v>2000</v>
      </c>
      <c r="B74" s="67" t="s">
        <v>74</v>
      </c>
      <c r="C74" s="200">
        <f t="shared" si="24"/>
        <v>172007</v>
      </c>
      <c r="D74" s="134">
        <f>SUM(D75,D82,D129,D163,D164,D171)</f>
        <v>192213</v>
      </c>
      <c r="E74" s="122">
        <f t="shared" ref="E74" si="49">SUM(E75,E82,E129,E163,E164,E171)</f>
        <v>-20206</v>
      </c>
      <c r="F74" s="307">
        <f>SUM(F75,F82,F129,F163,F164,F171)</f>
        <v>172007</v>
      </c>
      <c r="G74" s="227">
        <f t="shared" ref="G74:O74" si="50">SUM(G75,G82,G129,G163,G164,G171)</f>
        <v>0</v>
      </c>
      <c r="H74" s="68">
        <f t="shared" si="50"/>
        <v>0</v>
      </c>
      <c r="I74" s="122">
        <f t="shared" si="50"/>
        <v>0</v>
      </c>
      <c r="J74" s="134">
        <f t="shared" si="50"/>
        <v>0</v>
      </c>
      <c r="K74" s="122">
        <f t="shared" si="50"/>
        <v>0</v>
      </c>
      <c r="L74" s="307">
        <f t="shared" si="50"/>
        <v>0</v>
      </c>
      <c r="M74" s="227">
        <f t="shared" si="50"/>
        <v>0</v>
      </c>
      <c r="N74" s="68">
        <f t="shared" si="50"/>
        <v>0</v>
      </c>
      <c r="O74" s="122">
        <f t="shared" si="50"/>
        <v>0</v>
      </c>
      <c r="P74" s="307"/>
      <c r="Q74" s="331"/>
    </row>
    <row r="75" spans="1:17" ht="24" hidden="1" x14ac:dyDescent="0.25">
      <c r="A75" s="34">
        <v>2100</v>
      </c>
      <c r="B75" s="69" t="s">
        <v>75</v>
      </c>
      <c r="C75" s="188">
        <f t="shared" si="24"/>
        <v>0</v>
      </c>
      <c r="D75" s="127">
        <f>SUM(D76,D79)</f>
        <v>0</v>
      </c>
      <c r="E75" s="120">
        <f t="shared" ref="E75" si="51">SUM(E76,E79)</f>
        <v>0</v>
      </c>
      <c r="F75" s="314">
        <f>SUM(F76,F79)</f>
        <v>0</v>
      </c>
      <c r="G75" s="228">
        <f t="shared" ref="G75:O75" si="52">SUM(G76,G79)</f>
        <v>0</v>
      </c>
      <c r="H75" s="36">
        <f t="shared" si="52"/>
        <v>0</v>
      </c>
      <c r="I75" s="120">
        <f t="shared" si="52"/>
        <v>0</v>
      </c>
      <c r="J75" s="127">
        <f t="shared" si="52"/>
        <v>0</v>
      </c>
      <c r="K75" s="36">
        <f t="shared" si="52"/>
        <v>0</v>
      </c>
      <c r="L75" s="174">
        <f t="shared" si="52"/>
        <v>0</v>
      </c>
      <c r="M75" s="228">
        <f t="shared" si="52"/>
        <v>0</v>
      </c>
      <c r="N75" s="36">
        <f t="shared" si="52"/>
        <v>0</v>
      </c>
      <c r="O75" s="120">
        <f t="shared" si="52"/>
        <v>0</v>
      </c>
      <c r="P75" s="314"/>
      <c r="Q75" s="331"/>
    </row>
    <row r="76" spans="1:17" ht="24" hidden="1" x14ac:dyDescent="0.25">
      <c r="A76" s="686">
        <v>2110</v>
      </c>
      <c r="B76" s="38" t="s">
        <v>76</v>
      </c>
      <c r="C76" s="189">
        <f t="shared" si="24"/>
        <v>0</v>
      </c>
      <c r="D76" s="128">
        <f>SUM(D77:D78)</f>
        <v>0</v>
      </c>
      <c r="E76" s="86">
        <f t="shared" ref="E76" si="53">SUM(E77:E78)</f>
        <v>0</v>
      </c>
      <c r="F76" s="315">
        <f>SUM(F77:F78)</f>
        <v>0</v>
      </c>
      <c r="G76" s="233">
        <f t="shared" ref="G76:O76" si="54">SUM(G77:G78)</f>
        <v>0</v>
      </c>
      <c r="H76" s="75">
        <f t="shared" si="54"/>
        <v>0</v>
      </c>
      <c r="I76" s="86">
        <f t="shared" si="54"/>
        <v>0</v>
      </c>
      <c r="J76" s="128">
        <f t="shared" si="54"/>
        <v>0</v>
      </c>
      <c r="K76" s="75">
        <f t="shared" si="54"/>
        <v>0</v>
      </c>
      <c r="L76" s="175">
        <f t="shared" si="54"/>
        <v>0</v>
      </c>
      <c r="M76" s="233">
        <f t="shared" si="54"/>
        <v>0</v>
      </c>
      <c r="N76" s="75">
        <f t="shared" si="54"/>
        <v>0</v>
      </c>
      <c r="O76" s="86">
        <f t="shared" si="54"/>
        <v>0</v>
      </c>
      <c r="P76" s="315"/>
      <c r="Q76" s="331"/>
    </row>
    <row r="77" spans="1:17" hidden="1" x14ac:dyDescent="0.25">
      <c r="A77" s="30">
        <v>2111</v>
      </c>
      <c r="B77" s="41" t="s">
        <v>77</v>
      </c>
      <c r="C77" s="190">
        <f t="shared" si="24"/>
        <v>0</v>
      </c>
      <c r="D77" s="265"/>
      <c r="E77" s="155"/>
      <c r="F77" s="311">
        <f t="shared" ref="F77:F78" si="55">D77+E77</f>
        <v>0</v>
      </c>
      <c r="G77" s="230"/>
      <c r="H77" s="43"/>
      <c r="I77" s="155">
        <f t="shared" ref="I77:I78" si="56">G77+H77</f>
        <v>0</v>
      </c>
      <c r="J77" s="265"/>
      <c r="K77" s="43"/>
      <c r="L77" s="88">
        <f t="shared" ref="L77:L78" si="57">J77+K77</f>
        <v>0</v>
      </c>
      <c r="M77" s="230"/>
      <c r="N77" s="43"/>
      <c r="O77" s="155">
        <f t="shared" ref="O77:O78" si="58">M77+N77</f>
        <v>0</v>
      </c>
      <c r="P77" s="311"/>
      <c r="Q77" s="331"/>
    </row>
    <row r="78" spans="1:17" ht="24" hidden="1" x14ac:dyDescent="0.25">
      <c r="A78" s="30">
        <v>2112</v>
      </c>
      <c r="B78" s="41" t="s">
        <v>78</v>
      </c>
      <c r="C78" s="190">
        <f t="shared" si="24"/>
        <v>0</v>
      </c>
      <c r="D78" s="265"/>
      <c r="E78" s="155"/>
      <c r="F78" s="311">
        <f t="shared" si="55"/>
        <v>0</v>
      </c>
      <c r="G78" s="230"/>
      <c r="H78" s="43"/>
      <c r="I78" s="155">
        <f t="shared" si="56"/>
        <v>0</v>
      </c>
      <c r="J78" s="265"/>
      <c r="K78" s="43"/>
      <c r="L78" s="88">
        <f t="shared" si="57"/>
        <v>0</v>
      </c>
      <c r="M78" s="230"/>
      <c r="N78" s="43"/>
      <c r="O78" s="155">
        <f t="shared" si="58"/>
        <v>0</v>
      </c>
      <c r="P78" s="311"/>
      <c r="Q78" s="331"/>
    </row>
    <row r="79" spans="1:17" ht="24" hidden="1" x14ac:dyDescent="0.25">
      <c r="A79" s="72">
        <v>2120</v>
      </c>
      <c r="B79" s="41" t="s">
        <v>79</v>
      </c>
      <c r="C79" s="190">
        <f t="shared" si="24"/>
        <v>0</v>
      </c>
      <c r="D79" s="129">
        <f>SUM(D80:D81)</f>
        <v>0</v>
      </c>
      <c r="E79" s="87">
        <f t="shared" ref="E79" si="59">SUM(E80:E81)</f>
        <v>0</v>
      </c>
      <c r="F79" s="312">
        <f>SUM(F80:F81)</f>
        <v>0</v>
      </c>
      <c r="G79" s="231">
        <f t="shared" ref="G79:O79" si="60">SUM(G80:G81)</f>
        <v>0</v>
      </c>
      <c r="H79" s="73">
        <f t="shared" si="60"/>
        <v>0</v>
      </c>
      <c r="I79" s="87">
        <f t="shared" si="60"/>
        <v>0</v>
      </c>
      <c r="J79" s="129">
        <f t="shared" si="60"/>
        <v>0</v>
      </c>
      <c r="K79" s="73">
        <f t="shared" si="60"/>
        <v>0</v>
      </c>
      <c r="L79" s="93">
        <f t="shared" si="60"/>
        <v>0</v>
      </c>
      <c r="M79" s="231">
        <f t="shared" si="60"/>
        <v>0</v>
      </c>
      <c r="N79" s="73">
        <f t="shared" si="60"/>
        <v>0</v>
      </c>
      <c r="O79" s="87">
        <f t="shared" si="60"/>
        <v>0</v>
      </c>
      <c r="P79" s="312"/>
      <c r="Q79" s="331"/>
    </row>
    <row r="80" spans="1:17" hidden="1" x14ac:dyDescent="0.25">
      <c r="A80" s="30">
        <v>2121</v>
      </c>
      <c r="B80" s="41" t="s">
        <v>77</v>
      </c>
      <c r="C80" s="190">
        <f t="shared" si="24"/>
        <v>0</v>
      </c>
      <c r="D80" s="265"/>
      <c r="E80" s="155"/>
      <c r="F80" s="311">
        <f t="shared" ref="F80:F81" si="61">D80+E80</f>
        <v>0</v>
      </c>
      <c r="G80" s="230"/>
      <c r="H80" s="43"/>
      <c r="I80" s="155">
        <f t="shared" ref="I80:I81" si="62">G80+H80</f>
        <v>0</v>
      </c>
      <c r="J80" s="265"/>
      <c r="K80" s="43"/>
      <c r="L80" s="88">
        <f t="shared" ref="L80:L81" si="63">J80+K80</f>
        <v>0</v>
      </c>
      <c r="M80" s="230"/>
      <c r="N80" s="43"/>
      <c r="O80" s="155">
        <f t="shared" ref="O80:O81" si="64">M80+N80</f>
        <v>0</v>
      </c>
      <c r="P80" s="311"/>
      <c r="Q80" s="331"/>
    </row>
    <row r="81" spans="1:17" ht="24" hidden="1" x14ac:dyDescent="0.25">
      <c r="A81" s="30">
        <v>2122</v>
      </c>
      <c r="B81" s="41" t="s">
        <v>78</v>
      </c>
      <c r="C81" s="190">
        <f t="shared" si="24"/>
        <v>0</v>
      </c>
      <c r="D81" s="265"/>
      <c r="E81" s="155"/>
      <c r="F81" s="311">
        <f t="shared" si="61"/>
        <v>0</v>
      </c>
      <c r="G81" s="230"/>
      <c r="H81" s="43"/>
      <c r="I81" s="155">
        <f t="shared" si="62"/>
        <v>0</v>
      </c>
      <c r="J81" s="265"/>
      <c r="K81" s="43"/>
      <c r="L81" s="88">
        <f t="shared" si="63"/>
        <v>0</v>
      </c>
      <c r="M81" s="230"/>
      <c r="N81" s="43"/>
      <c r="O81" s="155">
        <f t="shared" si="64"/>
        <v>0</v>
      </c>
      <c r="P81" s="311"/>
      <c r="Q81" s="331"/>
    </row>
    <row r="82" spans="1:17" x14ac:dyDescent="0.25">
      <c r="A82" s="34">
        <v>2200</v>
      </c>
      <c r="B82" s="69" t="s">
        <v>80</v>
      </c>
      <c r="C82" s="188">
        <f t="shared" si="24"/>
        <v>172007</v>
      </c>
      <c r="D82" s="127">
        <f>SUM(D83,D88,D94,D102,D111,D115,D121,D127)</f>
        <v>192213</v>
      </c>
      <c r="E82" s="120">
        <f t="shared" ref="E82" si="65">SUM(E83,E88,E94,E102,E111,E115,E121,E127)</f>
        <v>-20206</v>
      </c>
      <c r="F82" s="314">
        <f>SUM(F83,F88,F94,F102,F111,F115,F121,F127)</f>
        <v>172007</v>
      </c>
      <c r="G82" s="228">
        <f t="shared" ref="G82:O82" si="66">SUM(G83,G88,G94,G102,G111,G115,G121,G127)</f>
        <v>0</v>
      </c>
      <c r="H82" s="36">
        <f t="shared" si="66"/>
        <v>0</v>
      </c>
      <c r="I82" s="120">
        <f t="shared" si="66"/>
        <v>0</v>
      </c>
      <c r="J82" s="127">
        <f t="shared" si="66"/>
        <v>0</v>
      </c>
      <c r="K82" s="120">
        <f t="shared" si="66"/>
        <v>0</v>
      </c>
      <c r="L82" s="314">
        <f t="shared" si="66"/>
        <v>0</v>
      </c>
      <c r="M82" s="228">
        <f t="shared" si="66"/>
        <v>0</v>
      </c>
      <c r="N82" s="36">
        <f t="shared" si="66"/>
        <v>0</v>
      </c>
      <c r="O82" s="120">
        <f t="shared" si="66"/>
        <v>0</v>
      </c>
      <c r="P82" s="316"/>
      <c r="Q82" s="331"/>
    </row>
    <row r="83" spans="1:17" ht="24" hidden="1" x14ac:dyDescent="0.25">
      <c r="A83" s="70">
        <v>2210</v>
      </c>
      <c r="B83" s="55" t="s">
        <v>81</v>
      </c>
      <c r="C83" s="195">
        <f t="shared" si="24"/>
        <v>0</v>
      </c>
      <c r="D83" s="82">
        <f>SUM(D84:D87)</f>
        <v>0</v>
      </c>
      <c r="E83" s="153">
        <f t="shared" ref="E83" si="67">SUM(E84:E87)</f>
        <v>0</v>
      </c>
      <c r="F83" s="309">
        <f>SUM(F84:F87)</f>
        <v>0</v>
      </c>
      <c r="G83" s="229">
        <f t="shared" ref="G83:O83" si="68">SUM(G84:G87)</f>
        <v>0</v>
      </c>
      <c r="H83" s="71">
        <f t="shared" si="68"/>
        <v>0</v>
      </c>
      <c r="I83" s="153">
        <f t="shared" si="68"/>
        <v>0</v>
      </c>
      <c r="J83" s="82">
        <f t="shared" si="68"/>
        <v>0</v>
      </c>
      <c r="K83" s="71">
        <f t="shared" si="68"/>
        <v>0</v>
      </c>
      <c r="L83" s="172">
        <f t="shared" si="68"/>
        <v>0</v>
      </c>
      <c r="M83" s="229">
        <f t="shared" si="68"/>
        <v>0</v>
      </c>
      <c r="N83" s="71">
        <f t="shared" si="68"/>
        <v>0</v>
      </c>
      <c r="O83" s="153">
        <f t="shared" si="68"/>
        <v>0</v>
      </c>
      <c r="P83" s="309"/>
      <c r="Q83" s="331"/>
    </row>
    <row r="84" spans="1:17" ht="24" hidden="1" x14ac:dyDescent="0.25">
      <c r="A84" s="27">
        <v>2211</v>
      </c>
      <c r="B84" s="38" t="s">
        <v>82</v>
      </c>
      <c r="C84" s="189">
        <f t="shared" si="24"/>
        <v>0</v>
      </c>
      <c r="D84" s="264"/>
      <c r="E84" s="154"/>
      <c r="F84" s="310">
        <f t="shared" ref="F84:F87" si="69">D84+E84</f>
        <v>0</v>
      </c>
      <c r="G84" s="220"/>
      <c r="H84" s="40"/>
      <c r="I84" s="154">
        <f t="shared" ref="I84:I87" si="70">G84+H84</f>
        <v>0</v>
      </c>
      <c r="J84" s="264"/>
      <c r="K84" s="40"/>
      <c r="L84" s="89">
        <f t="shared" ref="L84:L87" si="71">J84+K84</f>
        <v>0</v>
      </c>
      <c r="M84" s="220"/>
      <c r="N84" s="40"/>
      <c r="O84" s="154">
        <f t="shared" ref="O84:O87" si="72">M84+N84</f>
        <v>0</v>
      </c>
      <c r="P84" s="310"/>
      <c r="Q84" s="331"/>
    </row>
    <row r="85" spans="1:17" ht="36" hidden="1" x14ac:dyDescent="0.25">
      <c r="A85" s="30">
        <v>2212</v>
      </c>
      <c r="B85" s="41" t="s">
        <v>83</v>
      </c>
      <c r="C85" s="190">
        <f t="shared" si="24"/>
        <v>0</v>
      </c>
      <c r="D85" s="265"/>
      <c r="E85" s="155"/>
      <c r="F85" s="311">
        <f t="shared" si="69"/>
        <v>0</v>
      </c>
      <c r="G85" s="230"/>
      <c r="H85" s="43"/>
      <c r="I85" s="155">
        <f t="shared" si="70"/>
        <v>0</v>
      </c>
      <c r="J85" s="265"/>
      <c r="K85" s="43"/>
      <c r="L85" s="88">
        <f t="shared" si="71"/>
        <v>0</v>
      </c>
      <c r="M85" s="230"/>
      <c r="N85" s="43"/>
      <c r="O85" s="155">
        <f t="shared" si="72"/>
        <v>0</v>
      </c>
      <c r="P85" s="311"/>
      <c r="Q85" s="331"/>
    </row>
    <row r="86" spans="1:17" ht="24" hidden="1" x14ac:dyDescent="0.25">
      <c r="A86" s="30">
        <v>2214</v>
      </c>
      <c r="B86" s="41" t="s">
        <v>84</v>
      </c>
      <c r="C86" s="190">
        <f t="shared" si="24"/>
        <v>0</v>
      </c>
      <c r="D86" s="265"/>
      <c r="E86" s="155"/>
      <c r="F86" s="311">
        <f t="shared" si="69"/>
        <v>0</v>
      </c>
      <c r="G86" s="230"/>
      <c r="H86" s="43"/>
      <c r="I86" s="155">
        <f t="shared" si="70"/>
        <v>0</v>
      </c>
      <c r="J86" s="265"/>
      <c r="K86" s="43"/>
      <c r="L86" s="88">
        <f t="shared" si="71"/>
        <v>0</v>
      </c>
      <c r="M86" s="230"/>
      <c r="N86" s="43"/>
      <c r="O86" s="155">
        <f t="shared" si="72"/>
        <v>0</v>
      </c>
      <c r="P86" s="311"/>
      <c r="Q86" s="331"/>
    </row>
    <row r="87" spans="1:17" hidden="1" x14ac:dyDescent="0.25">
      <c r="A87" s="30">
        <v>2219</v>
      </c>
      <c r="B87" s="41" t="s">
        <v>85</v>
      </c>
      <c r="C87" s="190">
        <f t="shared" si="24"/>
        <v>0</v>
      </c>
      <c r="D87" s="265"/>
      <c r="E87" s="155"/>
      <c r="F87" s="311">
        <f t="shared" si="69"/>
        <v>0</v>
      </c>
      <c r="G87" s="230"/>
      <c r="H87" s="43"/>
      <c r="I87" s="155">
        <f t="shared" si="70"/>
        <v>0</v>
      </c>
      <c r="J87" s="265"/>
      <c r="K87" s="43"/>
      <c r="L87" s="88">
        <f t="shared" si="71"/>
        <v>0</v>
      </c>
      <c r="M87" s="230"/>
      <c r="N87" s="43"/>
      <c r="O87" s="155">
        <f t="shared" si="72"/>
        <v>0</v>
      </c>
      <c r="P87" s="311"/>
      <c r="Q87" s="331"/>
    </row>
    <row r="88" spans="1:17" ht="24" hidden="1" x14ac:dyDescent="0.25">
      <c r="A88" s="72">
        <v>2220</v>
      </c>
      <c r="B88" s="41" t="s">
        <v>86</v>
      </c>
      <c r="C88" s="190">
        <f t="shared" si="24"/>
        <v>0</v>
      </c>
      <c r="D88" s="129">
        <f>SUM(D89:D93)</f>
        <v>0</v>
      </c>
      <c r="E88" s="87">
        <f t="shared" ref="E88" si="73">SUM(E89:E93)</f>
        <v>0</v>
      </c>
      <c r="F88" s="312">
        <f>SUM(F89:F93)</f>
        <v>0</v>
      </c>
      <c r="G88" s="231">
        <f t="shared" ref="G88:O88" si="74">SUM(G89:G93)</f>
        <v>0</v>
      </c>
      <c r="H88" s="73">
        <f t="shared" si="74"/>
        <v>0</v>
      </c>
      <c r="I88" s="87">
        <f t="shared" si="74"/>
        <v>0</v>
      </c>
      <c r="J88" s="129">
        <f t="shared" si="74"/>
        <v>0</v>
      </c>
      <c r="K88" s="73">
        <f t="shared" si="74"/>
        <v>0</v>
      </c>
      <c r="L88" s="93">
        <f t="shared" si="74"/>
        <v>0</v>
      </c>
      <c r="M88" s="231">
        <f t="shared" si="74"/>
        <v>0</v>
      </c>
      <c r="N88" s="73">
        <f t="shared" si="74"/>
        <v>0</v>
      </c>
      <c r="O88" s="87">
        <f t="shared" si="74"/>
        <v>0</v>
      </c>
      <c r="P88" s="312"/>
      <c r="Q88" s="331"/>
    </row>
    <row r="89" spans="1:17" ht="24" hidden="1" x14ac:dyDescent="0.25">
      <c r="A89" s="30">
        <v>2221</v>
      </c>
      <c r="B89" s="41" t="s">
        <v>305</v>
      </c>
      <c r="C89" s="190">
        <f t="shared" si="24"/>
        <v>0</v>
      </c>
      <c r="D89" s="265"/>
      <c r="E89" s="155"/>
      <c r="F89" s="311">
        <f t="shared" ref="F89:F93" si="75">D89+E89</f>
        <v>0</v>
      </c>
      <c r="G89" s="230"/>
      <c r="H89" s="43"/>
      <c r="I89" s="155">
        <f t="shared" ref="I89:I93" si="76">G89+H89</f>
        <v>0</v>
      </c>
      <c r="J89" s="265"/>
      <c r="K89" s="43"/>
      <c r="L89" s="88">
        <f t="shared" ref="L89:L93" si="77">J89+K89</f>
        <v>0</v>
      </c>
      <c r="M89" s="230"/>
      <c r="N89" s="43"/>
      <c r="O89" s="155">
        <f t="shared" ref="O89:O93" si="78">M89+N89</f>
        <v>0</v>
      </c>
      <c r="P89" s="311"/>
      <c r="Q89" s="331"/>
    </row>
    <row r="90" spans="1:17" hidden="1" x14ac:dyDescent="0.25">
      <c r="A90" s="30">
        <v>2222</v>
      </c>
      <c r="B90" s="41" t="s">
        <v>87</v>
      </c>
      <c r="C90" s="190">
        <f t="shared" si="24"/>
        <v>0</v>
      </c>
      <c r="D90" s="265"/>
      <c r="E90" s="155"/>
      <c r="F90" s="311">
        <f t="shared" si="75"/>
        <v>0</v>
      </c>
      <c r="G90" s="230"/>
      <c r="H90" s="43"/>
      <c r="I90" s="155">
        <f t="shared" si="76"/>
        <v>0</v>
      </c>
      <c r="J90" s="265"/>
      <c r="K90" s="43"/>
      <c r="L90" s="88">
        <f t="shared" si="77"/>
        <v>0</v>
      </c>
      <c r="M90" s="230"/>
      <c r="N90" s="43"/>
      <c r="O90" s="155">
        <f t="shared" si="78"/>
        <v>0</v>
      </c>
      <c r="P90" s="311"/>
      <c r="Q90" s="331"/>
    </row>
    <row r="91" spans="1:17" hidden="1" x14ac:dyDescent="0.25">
      <c r="A91" s="30">
        <v>2223</v>
      </c>
      <c r="B91" s="41" t="s">
        <v>88</v>
      </c>
      <c r="C91" s="190">
        <f t="shared" si="24"/>
        <v>0</v>
      </c>
      <c r="D91" s="265"/>
      <c r="E91" s="155"/>
      <c r="F91" s="311">
        <f t="shared" si="75"/>
        <v>0</v>
      </c>
      <c r="G91" s="230"/>
      <c r="H91" s="43"/>
      <c r="I91" s="155">
        <f t="shared" si="76"/>
        <v>0</v>
      </c>
      <c r="J91" s="265"/>
      <c r="K91" s="43"/>
      <c r="L91" s="88">
        <f t="shared" si="77"/>
        <v>0</v>
      </c>
      <c r="M91" s="230"/>
      <c r="N91" s="43"/>
      <c r="O91" s="155">
        <f t="shared" si="78"/>
        <v>0</v>
      </c>
      <c r="P91" s="311"/>
      <c r="Q91" s="331"/>
    </row>
    <row r="92" spans="1:17" ht="48" hidden="1" x14ac:dyDescent="0.25">
      <c r="A92" s="30">
        <v>2224</v>
      </c>
      <c r="B92" s="41" t="s">
        <v>89</v>
      </c>
      <c r="C92" s="190">
        <f t="shared" si="24"/>
        <v>0</v>
      </c>
      <c r="D92" s="265"/>
      <c r="E92" s="155"/>
      <c r="F92" s="311">
        <f t="shared" si="75"/>
        <v>0</v>
      </c>
      <c r="G92" s="230"/>
      <c r="H92" s="43"/>
      <c r="I92" s="155">
        <f t="shared" si="76"/>
        <v>0</v>
      </c>
      <c r="J92" s="265"/>
      <c r="K92" s="43"/>
      <c r="L92" s="88">
        <f t="shared" si="77"/>
        <v>0</v>
      </c>
      <c r="M92" s="230"/>
      <c r="N92" s="43"/>
      <c r="O92" s="155">
        <f t="shared" si="78"/>
        <v>0</v>
      </c>
      <c r="P92" s="311"/>
      <c r="Q92" s="331"/>
    </row>
    <row r="93" spans="1:17" ht="24" hidden="1" x14ac:dyDescent="0.25">
      <c r="A93" s="30">
        <v>2229</v>
      </c>
      <c r="B93" s="41" t="s">
        <v>90</v>
      </c>
      <c r="C93" s="190">
        <f t="shared" si="24"/>
        <v>0</v>
      </c>
      <c r="D93" s="265"/>
      <c r="E93" s="155"/>
      <c r="F93" s="311">
        <f t="shared" si="75"/>
        <v>0</v>
      </c>
      <c r="G93" s="230"/>
      <c r="H93" s="43"/>
      <c r="I93" s="155">
        <f t="shared" si="76"/>
        <v>0</v>
      </c>
      <c r="J93" s="265"/>
      <c r="K93" s="43"/>
      <c r="L93" s="88">
        <f t="shared" si="77"/>
        <v>0</v>
      </c>
      <c r="M93" s="230"/>
      <c r="N93" s="43"/>
      <c r="O93" s="155">
        <f t="shared" si="78"/>
        <v>0</v>
      </c>
      <c r="P93" s="311"/>
      <c r="Q93" s="331"/>
    </row>
    <row r="94" spans="1:17" ht="36" hidden="1" x14ac:dyDescent="0.25">
      <c r="A94" s="72">
        <v>2230</v>
      </c>
      <c r="B94" s="41" t="s">
        <v>91</v>
      </c>
      <c r="C94" s="190">
        <f t="shared" si="24"/>
        <v>0</v>
      </c>
      <c r="D94" s="129">
        <f>SUM(D95:D101)</f>
        <v>0</v>
      </c>
      <c r="E94" s="87">
        <f t="shared" ref="E94" si="79">SUM(E95:E101)</f>
        <v>0</v>
      </c>
      <c r="F94" s="312">
        <f>SUM(F95:F101)</f>
        <v>0</v>
      </c>
      <c r="G94" s="231">
        <f t="shared" ref="G94:N94" si="80">SUM(G95:G101)</f>
        <v>0</v>
      </c>
      <c r="H94" s="73">
        <f t="shared" si="80"/>
        <v>0</v>
      </c>
      <c r="I94" s="87">
        <f t="shared" si="80"/>
        <v>0</v>
      </c>
      <c r="J94" s="129">
        <f t="shared" si="80"/>
        <v>0</v>
      </c>
      <c r="K94" s="73">
        <f t="shared" si="80"/>
        <v>0</v>
      </c>
      <c r="L94" s="93">
        <f t="shared" si="80"/>
        <v>0</v>
      </c>
      <c r="M94" s="231">
        <f t="shared" si="80"/>
        <v>0</v>
      </c>
      <c r="N94" s="73">
        <f t="shared" si="80"/>
        <v>0</v>
      </c>
      <c r="O94" s="87">
        <f>SUM(O95:O101)</f>
        <v>0</v>
      </c>
      <c r="P94" s="312"/>
      <c r="Q94" s="331"/>
    </row>
    <row r="95" spans="1:17" ht="24" hidden="1" x14ac:dyDescent="0.25">
      <c r="A95" s="30">
        <v>2231</v>
      </c>
      <c r="B95" s="41" t="s">
        <v>92</v>
      </c>
      <c r="C95" s="190">
        <f t="shared" si="24"/>
        <v>0</v>
      </c>
      <c r="D95" s="265"/>
      <c r="E95" s="155"/>
      <c r="F95" s="311">
        <f t="shared" ref="F95:F101" si="81">D95+E95</f>
        <v>0</v>
      </c>
      <c r="G95" s="230"/>
      <c r="H95" s="43"/>
      <c r="I95" s="155">
        <f t="shared" ref="I95:I101" si="82">G95+H95</f>
        <v>0</v>
      </c>
      <c r="J95" s="265"/>
      <c r="K95" s="43"/>
      <c r="L95" s="88">
        <f t="shared" ref="L95:L101" si="83">J95+K95</f>
        <v>0</v>
      </c>
      <c r="M95" s="230"/>
      <c r="N95" s="43"/>
      <c r="O95" s="155">
        <f t="shared" ref="O95:O101" si="84">M95+N95</f>
        <v>0</v>
      </c>
      <c r="P95" s="311"/>
      <c r="Q95" s="331"/>
    </row>
    <row r="96" spans="1:17" ht="36" hidden="1" x14ac:dyDescent="0.25">
      <c r="A96" s="30">
        <v>2232</v>
      </c>
      <c r="B96" s="41" t="s">
        <v>93</v>
      </c>
      <c r="C96" s="190">
        <f t="shared" si="24"/>
        <v>0</v>
      </c>
      <c r="D96" s="265"/>
      <c r="E96" s="155"/>
      <c r="F96" s="311">
        <f t="shared" si="81"/>
        <v>0</v>
      </c>
      <c r="G96" s="230"/>
      <c r="H96" s="43"/>
      <c r="I96" s="155">
        <f t="shared" si="82"/>
        <v>0</v>
      </c>
      <c r="J96" s="265"/>
      <c r="K96" s="43"/>
      <c r="L96" s="88">
        <f t="shared" si="83"/>
        <v>0</v>
      </c>
      <c r="M96" s="230"/>
      <c r="N96" s="43"/>
      <c r="O96" s="155">
        <f t="shared" si="84"/>
        <v>0</v>
      </c>
      <c r="P96" s="311"/>
      <c r="Q96" s="331"/>
    </row>
    <row r="97" spans="1:17" ht="24" hidden="1" x14ac:dyDescent="0.25">
      <c r="A97" s="27">
        <v>2233</v>
      </c>
      <c r="B97" s="38" t="s">
        <v>94</v>
      </c>
      <c r="C97" s="189">
        <f t="shared" si="24"/>
        <v>0</v>
      </c>
      <c r="D97" s="264"/>
      <c r="E97" s="154"/>
      <c r="F97" s="310">
        <f t="shared" si="81"/>
        <v>0</v>
      </c>
      <c r="G97" s="220"/>
      <c r="H97" s="40"/>
      <c r="I97" s="154">
        <f t="shared" si="82"/>
        <v>0</v>
      </c>
      <c r="J97" s="264"/>
      <c r="K97" s="40"/>
      <c r="L97" s="89">
        <f t="shared" si="83"/>
        <v>0</v>
      </c>
      <c r="M97" s="220"/>
      <c r="N97" s="40"/>
      <c r="O97" s="154">
        <f t="shared" si="84"/>
        <v>0</v>
      </c>
      <c r="P97" s="310"/>
      <c r="Q97" s="331"/>
    </row>
    <row r="98" spans="1:17" ht="36" hidden="1" x14ac:dyDescent="0.25">
      <c r="A98" s="30">
        <v>2234</v>
      </c>
      <c r="B98" s="41" t="s">
        <v>95</v>
      </c>
      <c r="C98" s="190">
        <f t="shared" si="24"/>
        <v>0</v>
      </c>
      <c r="D98" s="265"/>
      <c r="E98" s="155"/>
      <c r="F98" s="311">
        <f t="shared" si="81"/>
        <v>0</v>
      </c>
      <c r="G98" s="230"/>
      <c r="H98" s="43"/>
      <c r="I98" s="155">
        <f t="shared" si="82"/>
        <v>0</v>
      </c>
      <c r="J98" s="265"/>
      <c r="K98" s="43"/>
      <c r="L98" s="88">
        <f t="shared" si="83"/>
        <v>0</v>
      </c>
      <c r="M98" s="230"/>
      <c r="N98" s="43"/>
      <c r="O98" s="155">
        <f t="shared" si="84"/>
        <v>0</v>
      </c>
      <c r="P98" s="311"/>
      <c r="Q98" s="331"/>
    </row>
    <row r="99" spans="1:17" ht="24" hidden="1" x14ac:dyDescent="0.25">
      <c r="A99" s="30">
        <v>2235</v>
      </c>
      <c r="B99" s="41" t="s">
        <v>96</v>
      </c>
      <c r="C99" s="190">
        <f t="shared" si="24"/>
        <v>0</v>
      </c>
      <c r="D99" s="265"/>
      <c r="E99" s="155"/>
      <c r="F99" s="311">
        <f t="shared" si="81"/>
        <v>0</v>
      </c>
      <c r="G99" s="230"/>
      <c r="H99" s="43"/>
      <c r="I99" s="155">
        <f t="shared" si="82"/>
        <v>0</v>
      </c>
      <c r="J99" s="265"/>
      <c r="K99" s="43"/>
      <c r="L99" s="88">
        <f t="shared" si="83"/>
        <v>0</v>
      </c>
      <c r="M99" s="230"/>
      <c r="N99" s="43"/>
      <c r="O99" s="155">
        <f t="shared" si="84"/>
        <v>0</v>
      </c>
      <c r="P99" s="311"/>
      <c r="Q99" s="331"/>
    </row>
    <row r="100" spans="1:17" hidden="1" x14ac:dyDescent="0.25">
      <c r="A100" s="30">
        <v>2236</v>
      </c>
      <c r="B100" s="41" t="s">
        <v>97</v>
      </c>
      <c r="C100" s="190">
        <f t="shared" si="24"/>
        <v>0</v>
      </c>
      <c r="D100" s="265"/>
      <c r="E100" s="155"/>
      <c r="F100" s="311">
        <f t="shared" si="81"/>
        <v>0</v>
      </c>
      <c r="G100" s="230"/>
      <c r="H100" s="43"/>
      <c r="I100" s="155">
        <f t="shared" si="82"/>
        <v>0</v>
      </c>
      <c r="J100" s="265"/>
      <c r="K100" s="43"/>
      <c r="L100" s="88">
        <f t="shared" si="83"/>
        <v>0</v>
      </c>
      <c r="M100" s="230"/>
      <c r="N100" s="43"/>
      <c r="O100" s="155">
        <f t="shared" si="84"/>
        <v>0</v>
      </c>
      <c r="P100" s="311"/>
      <c r="Q100" s="331"/>
    </row>
    <row r="101" spans="1:17" ht="24" hidden="1" x14ac:dyDescent="0.25">
      <c r="A101" s="30">
        <v>2239</v>
      </c>
      <c r="B101" s="41" t="s">
        <v>98</v>
      </c>
      <c r="C101" s="190">
        <f t="shared" si="24"/>
        <v>0</v>
      </c>
      <c r="D101" s="265"/>
      <c r="E101" s="155"/>
      <c r="F101" s="311">
        <f t="shared" si="81"/>
        <v>0</v>
      </c>
      <c r="G101" s="230"/>
      <c r="H101" s="43"/>
      <c r="I101" s="155">
        <f t="shared" si="82"/>
        <v>0</v>
      </c>
      <c r="J101" s="265"/>
      <c r="K101" s="43"/>
      <c r="L101" s="88">
        <f t="shared" si="83"/>
        <v>0</v>
      </c>
      <c r="M101" s="230"/>
      <c r="N101" s="43"/>
      <c r="O101" s="155">
        <f t="shared" si="84"/>
        <v>0</v>
      </c>
      <c r="P101" s="311"/>
      <c r="Q101" s="331"/>
    </row>
    <row r="102" spans="1:17" ht="36" hidden="1" x14ac:dyDescent="0.25">
      <c r="A102" s="72">
        <v>2240</v>
      </c>
      <c r="B102" s="41" t="s">
        <v>99</v>
      </c>
      <c r="C102" s="190">
        <f t="shared" si="24"/>
        <v>0</v>
      </c>
      <c r="D102" s="129">
        <f>SUM(D103:D110)</f>
        <v>0</v>
      </c>
      <c r="E102" s="87">
        <f t="shared" ref="E102" si="85">SUM(E103:E110)</f>
        <v>0</v>
      </c>
      <c r="F102" s="312">
        <f>SUM(F103:F110)</f>
        <v>0</v>
      </c>
      <c r="G102" s="231">
        <f t="shared" ref="G102:N102" si="86">SUM(G103:G110)</f>
        <v>0</v>
      </c>
      <c r="H102" s="73">
        <f t="shared" si="86"/>
        <v>0</v>
      </c>
      <c r="I102" s="87">
        <f t="shared" si="86"/>
        <v>0</v>
      </c>
      <c r="J102" s="129">
        <f t="shared" si="86"/>
        <v>0</v>
      </c>
      <c r="K102" s="73">
        <f t="shared" si="86"/>
        <v>0</v>
      </c>
      <c r="L102" s="93">
        <f t="shared" si="86"/>
        <v>0</v>
      </c>
      <c r="M102" s="231">
        <f t="shared" si="86"/>
        <v>0</v>
      </c>
      <c r="N102" s="73">
        <f t="shared" si="86"/>
        <v>0</v>
      </c>
      <c r="O102" s="87">
        <f>SUM(O103:O110)</f>
        <v>0</v>
      </c>
      <c r="P102" s="312"/>
      <c r="Q102" s="331"/>
    </row>
    <row r="103" spans="1:17" hidden="1" x14ac:dyDescent="0.25">
      <c r="A103" s="30">
        <v>2241</v>
      </c>
      <c r="B103" s="41" t="s">
        <v>100</v>
      </c>
      <c r="C103" s="190">
        <f t="shared" si="24"/>
        <v>0</v>
      </c>
      <c r="D103" s="265"/>
      <c r="E103" s="155"/>
      <c r="F103" s="311">
        <f t="shared" ref="F103:F110" si="87">D103+E103</f>
        <v>0</v>
      </c>
      <c r="G103" s="230"/>
      <c r="H103" s="43"/>
      <c r="I103" s="155">
        <f t="shared" ref="I103:I110" si="88">G103+H103</f>
        <v>0</v>
      </c>
      <c r="J103" s="265"/>
      <c r="K103" s="43"/>
      <c r="L103" s="88">
        <f t="shared" ref="L103:L110" si="89">J103+K103</f>
        <v>0</v>
      </c>
      <c r="M103" s="230"/>
      <c r="N103" s="43"/>
      <c r="O103" s="155">
        <f t="shared" ref="O103:O110" si="90">M103+N103</f>
        <v>0</v>
      </c>
      <c r="P103" s="311"/>
      <c r="Q103" s="331"/>
    </row>
    <row r="104" spans="1:17" ht="24" hidden="1" x14ac:dyDescent="0.25">
      <c r="A104" s="30">
        <v>2242</v>
      </c>
      <c r="B104" s="41" t="s">
        <v>101</v>
      </c>
      <c r="C104" s="190">
        <f t="shared" si="24"/>
        <v>0</v>
      </c>
      <c r="D104" s="265"/>
      <c r="E104" s="155"/>
      <c r="F104" s="311">
        <f t="shared" si="87"/>
        <v>0</v>
      </c>
      <c r="G104" s="230"/>
      <c r="H104" s="43"/>
      <c r="I104" s="155">
        <f t="shared" si="88"/>
        <v>0</v>
      </c>
      <c r="J104" s="265"/>
      <c r="K104" s="43"/>
      <c r="L104" s="88">
        <f t="shared" si="89"/>
        <v>0</v>
      </c>
      <c r="M104" s="230"/>
      <c r="N104" s="43"/>
      <c r="O104" s="155">
        <f t="shared" si="90"/>
        <v>0</v>
      </c>
      <c r="P104" s="311"/>
      <c r="Q104" s="331"/>
    </row>
    <row r="105" spans="1:17" ht="24" hidden="1" x14ac:dyDescent="0.25">
      <c r="A105" s="30">
        <v>2243</v>
      </c>
      <c r="B105" s="41" t="s">
        <v>102</v>
      </c>
      <c r="C105" s="190">
        <f t="shared" si="24"/>
        <v>0</v>
      </c>
      <c r="D105" s="265"/>
      <c r="E105" s="155"/>
      <c r="F105" s="311">
        <f t="shared" si="87"/>
        <v>0</v>
      </c>
      <c r="G105" s="230"/>
      <c r="H105" s="43"/>
      <c r="I105" s="155">
        <f t="shared" si="88"/>
        <v>0</v>
      </c>
      <c r="J105" s="265"/>
      <c r="K105" s="43"/>
      <c r="L105" s="88">
        <f t="shared" si="89"/>
        <v>0</v>
      </c>
      <c r="M105" s="230"/>
      <c r="N105" s="43"/>
      <c r="O105" s="155">
        <f t="shared" si="90"/>
        <v>0</v>
      </c>
      <c r="P105" s="311"/>
      <c r="Q105" s="331"/>
    </row>
    <row r="106" spans="1:17" hidden="1" x14ac:dyDescent="0.25">
      <c r="A106" s="30">
        <v>2244</v>
      </c>
      <c r="B106" s="41" t="s">
        <v>103</v>
      </c>
      <c r="C106" s="190">
        <f t="shared" si="24"/>
        <v>0</v>
      </c>
      <c r="D106" s="265"/>
      <c r="E106" s="155"/>
      <c r="F106" s="311">
        <f t="shared" si="87"/>
        <v>0</v>
      </c>
      <c r="G106" s="230"/>
      <c r="H106" s="43"/>
      <c r="I106" s="155">
        <f t="shared" si="88"/>
        <v>0</v>
      </c>
      <c r="J106" s="265"/>
      <c r="K106" s="43"/>
      <c r="L106" s="88">
        <f t="shared" si="89"/>
        <v>0</v>
      </c>
      <c r="M106" s="230"/>
      <c r="N106" s="43"/>
      <c r="O106" s="155">
        <f t="shared" si="90"/>
        <v>0</v>
      </c>
      <c r="P106" s="311"/>
      <c r="Q106" s="331"/>
    </row>
    <row r="107" spans="1:17" ht="24" hidden="1" x14ac:dyDescent="0.25">
      <c r="A107" s="30">
        <v>2246</v>
      </c>
      <c r="B107" s="41" t="s">
        <v>104</v>
      </c>
      <c r="C107" s="190">
        <f t="shared" si="24"/>
        <v>0</v>
      </c>
      <c r="D107" s="265"/>
      <c r="E107" s="155"/>
      <c r="F107" s="311">
        <f t="shared" si="87"/>
        <v>0</v>
      </c>
      <c r="G107" s="230"/>
      <c r="H107" s="43"/>
      <c r="I107" s="155">
        <f t="shared" si="88"/>
        <v>0</v>
      </c>
      <c r="J107" s="265"/>
      <c r="K107" s="43"/>
      <c r="L107" s="88">
        <f t="shared" si="89"/>
        <v>0</v>
      </c>
      <c r="M107" s="230"/>
      <c r="N107" s="43"/>
      <c r="O107" s="155">
        <f t="shared" si="90"/>
        <v>0</v>
      </c>
      <c r="P107" s="311"/>
      <c r="Q107" s="331"/>
    </row>
    <row r="108" spans="1:17" hidden="1" x14ac:dyDescent="0.25">
      <c r="A108" s="30">
        <v>2247</v>
      </c>
      <c r="B108" s="41" t="s">
        <v>105</v>
      </c>
      <c r="C108" s="190">
        <f t="shared" si="24"/>
        <v>0</v>
      </c>
      <c r="D108" s="265"/>
      <c r="E108" s="155"/>
      <c r="F108" s="311">
        <f t="shared" si="87"/>
        <v>0</v>
      </c>
      <c r="G108" s="230"/>
      <c r="H108" s="43"/>
      <c r="I108" s="155">
        <f t="shared" si="88"/>
        <v>0</v>
      </c>
      <c r="J108" s="265"/>
      <c r="K108" s="43"/>
      <c r="L108" s="88">
        <f t="shared" si="89"/>
        <v>0</v>
      </c>
      <c r="M108" s="230"/>
      <c r="N108" s="43"/>
      <c r="O108" s="155">
        <f t="shared" si="90"/>
        <v>0</v>
      </c>
      <c r="P108" s="311"/>
      <c r="Q108" s="331"/>
    </row>
    <row r="109" spans="1:17" ht="24" hidden="1" x14ac:dyDescent="0.25">
      <c r="A109" s="30">
        <v>2248</v>
      </c>
      <c r="B109" s="41" t="s">
        <v>106</v>
      </c>
      <c r="C109" s="190">
        <f t="shared" si="24"/>
        <v>0</v>
      </c>
      <c r="D109" s="265"/>
      <c r="E109" s="155"/>
      <c r="F109" s="311">
        <f t="shared" si="87"/>
        <v>0</v>
      </c>
      <c r="G109" s="230"/>
      <c r="H109" s="43"/>
      <c r="I109" s="155">
        <f t="shared" si="88"/>
        <v>0</v>
      </c>
      <c r="J109" s="265"/>
      <c r="K109" s="43"/>
      <c r="L109" s="88">
        <f t="shared" si="89"/>
        <v>0</v>
      </c>
      <c r="M109" s="230"/>
      <c r="N109" s="43"/>
      <c r="O109" s="155">
        <f t="shared" si="90"/>
        <v>0</v>
      </c>
      <c r="P109" s="311"/>
      <c r="Q109" s="331"/>
    </row>
    <row r="110" spans="1:17" ht="24" hidden="1" x14ac:dyDescent="0.25">
      <c r="A110" s="30">
        <v>2249</v>
      </c>
      <c r="B110" s="41" t="s">
        <v>107</v>
      </c>
      <c r="C110" s="190">
        <f t="shared" si="24"/>
        <v>0</v>
      </c>
      <c r="D110" s="265"/>
      <c r="E110" s="155"/>
      <c r="F110" s="311">
        <f t="shared" si="87"/>
        <v>0</v>
      </c>
      <c r="G110" s="230"/>
      <c r="H110" s="43"/>
      <c r="I110" s="155">
        <f t="shared" si="88"/>
        <v>0</v>
      </c>
      <c r="J110" s="265"/>
      <c r="K110" s="43"/>
      <c r="L110" s="88">
        <f t="shared" si="89"/>
        <v>0</v>
      </c>
      <c r="M110" s="230"/>
      <c r="N110" s="43"/>
      <c r="O110" s="155">
        <f t="shared" si="90"/>
        <v>0</v>
      </c>
      <c r="P110" s="311"/>
      <c r="Q110" s="331"/>
    </row>
    <row r="111" spans="1:17" hidden="1" x14ac:dyDescent="0.25">
      <c r="A111" s="72">
        <v>2250</v>
      </c>
      <c r="B111" s="41" t="s">
        <v>108</v>
      </c>
      <c r="C111" s="190">
        <f t="shared" si="24"/>
        <v>0</v>
      </c>
      <c r="D111" s="129">
        <f>SUM(D112:D114)</f>
        <v>0</v>
      </c>
      <c r="E111" s="87">
        <f t="shared" ref="E111" si="91">SUM(E112:E114)</f>
        <v>0</v>
      </c>
      <c r="F111" s="312">
        <f>SUM(F112:F114)</f>
        <v>0</v>
      </c>
      <c r="G111" s="231">
        <f t="shared" ref="G111:N111" si="92">SUM(G112:G114)</f>
        <v>0</v>
      </c>
      <c r="H111" s="73">
        <f t="shared" si="92"/>
        <v>0</v>
      </c>
      <c r="I111" s="87">
        <f t="shared" si="92"/>
        <v>0</v>
      </c>
      <c r="J111" s="129">
        <f t="shared" si="92"/>
        <v>0</v>
      </c>
      <c r="K111" s="73">
        <f t="shared" si="92"/>
        <v>0</v>
      </c>
      <c r="L111" s="93">
        <f t="shared" si="92"/>
        <v>0</v>
      </c>
      <c r="M111" s="231">
        <f t="shared" si="92"/>
        <v>0</v>
      </c>
      <c r="N111" s="73">
        <f t="shared" si="92"/>
        <v>0</v>
      </c>
      <c r="O111" s="87">
        <f>SUM(O112:O114)</f>
        <v>0</v>
      </c>
      <c r="P111" s="312"/>
      <c r="Q111" s="331"/>
    </row>
    <row r="112" spans="1:17" hidden="1" x14ac:dyDescent="0.25">
      <c r="A112" s="30">
        <v>2251</v>
      </c>
      <c r="B112" s="41" t="s">
        <v>109</v>
      </c>
      <c r="C112" s="190">
        <f t="shared" si="24"/>
        <v>0</v>
      </c>
      <c r="D112" s="265"/>
      <c r="E112" s="155"/>
      <c r="F112" s="311">
        <f t="shared" ref="F112:F114" si="93">D112+E112</f>
        <v>0</v>
      </c>
      <c r="G112" s="230"/>
      <c r="H112" s="43"/>
      <c r="I112" s="155">
        <f t="shared" ref="I112:I114" si="94">G112+H112</f>
        <v>0</v>
      </c>
      <c r="J112" s="265"/>
      <c r="K112" s="43"/>
      <c r="L112" s="88">
        <f t="shared" ref="L112:L114" si="95">J112+K112</f>
        <v>0</v>
      </c>
      <c r="M112" s="230"/>
      <c r="N112" s="43"/>
      <c r="O112" s="155">
        <f t="shared" ref="O112:O114" si="96">M112+N112</f>
        <v>0</v>
      </c>
      <c r="P112" s="311"/>
      <c r="Q112" s="331"/>
    </row>
    <row r="113" spans="1:17" ht="24" hidden="1" x14ac:dyDescent="0.25">
      <c r="A113" s="30">
        <v>2252</v>
      </c>
      <c r="B113" s="41" t="s">
        <v>110</v>
      </c>
      <c r="C113" s="190">
        <f t="shared" ref="C113:C176" si="97">SUM(F113,I113,L113,O113)</f>
        <v>0</v>
      </c>
      <c r="D113" s="265"/>
      <c r="E113" s="155"/>
      <c r="F113" s="311">
        <f t="shared" si="93"/>
        <v>0</v>
      </c>
      <c r="G113" s="230"/>
      <c r="H113" s="43"/>
      <c r="I113" s="155">
        <f t="shared" si="94"/>
        <v>0</v>
      </c>
      <c r="J113" s="265"/>
      <c r="K113" s="43"/>
      <c r="L113" s="88">
        <f t="shared" si="95"/>
        <v>0</v>
      </c>
      <c r="M113" s="230"/>
      <c r="N113" s="43"/>
      <c r="O113" s="155">
        <f t="shared" si="96"/>
        <v>0</v>
      </c>
      <c r="P113" s="311"/>
      <c r="Q113" s="331"/>
    </row>
    <row r="114" spans="1:17" ht="24" hidden="1" x14ac:dyDescent="0.25">
      <c r="A114" s="30">
        <v>2259</v>
      </c>
      <c r="B114" s="41" t="s">
        <v>111</v>
      </c>
      <c r="C114" s="190">
        <f t="shared" si="97"/>
        <v>0</v>
      </c>
      <c r="D114" s="265"/>
      <c r="E114" s="155"/>
      <c r="F114" s="311">
        <f t="shared" si="93"/>
        <v>0</v>
      </c>
      <c r="G114" s="230"/>
      <c r="H114" s="43"/>
      <c r="I114" s="155">
        <f t="shared" si="94"/>
        <v>0</v>
      </c>
      <c r="J114" s="265"/>
      <c r="K114" s="43"/>
      <c r="L114" s="88">
        <f t="shared" si="95"/>
        <v>0</v>
      </c>
      <c r="M114" s="230"/>
      <c r="N114" s="43"/>
      <c r="O114" s="155">
        <f t="shared" si="96"/>
        <v>0</v>
      </c>
      <c r="P114" s="311"/>
      <c r="Q114" s="331"/>
    </row>
    <row r="115" spans="1:17" hidden="1" x14ac:dyDescent="0.25">
      <c r="A115" s="72">
        <v>2260</v>
      </c>
      <c r="B115" s="41" t="s">
        <v>112</v>
      </c>
      <c r="C115" s="190">
        <f t="shared" si="97"/>
        <v>0</v>
      </c>
      <c r="D115" s="129">
        <f>SUM(D116:D120)</f>
        <v>0</v>
      </c>
      <c r="E115" s="87">
        <f t="shared" ref="E115" si="98">SUM(E116:E120)</f>
        <v>0</v>
      </c>
      <c r="F115" s="312">
        <f>SUM(F116:F120)</f>
        <v>0</v>
      </c>
      <c r="G115" s="231">
        <f t="shared" ref="G115:N115" si="99">SUM(G116:G120)</f>
        <v>0</v>
      </c>
      <c r="H115" s="73">
        <f t="shared" si="99"/>
        <v>0</v>
      </c>
      <c r="I115" s="87">
        <f t="shared" si="99"/>
        <v>0</v>
      </c>
      <c r="J115" s="129">
        <f t="shared" si="99"/>
        <v>0</v>
      </c>
      <c r="K115" s="73">
        <f t="shared" si="99"/>
        <v>0</v>
      </c>
      <c r="L115" s="93">
        <f t="shared" si="99"/>
        <v>0</v>
      </c>
      <c r="M115" s="231">
        <f t="shared" si="99"/>
        <v>0</v>
      </c>
      <c r="N115" s="73">
        <f t="shared" si="99"/>
        <v>0</v>
      </c>
      <c r="O115" s="87">
        <f>SUM(O116:O120)</f>
        <v>0</v>
      </c>
      <c r="P115" s="312"/>
      <c r="Q115" s="331"/>
    </row>
    <row r="116" spans="1:17" hidden="1" x14ac:dyDescent="0.25">
      <c r="A116" s="30">
        <v>2261</v>
      </c>
      <c r="B116" s="41" t="s">
        <v>113</v>
      </c>
      <c r="C116" s="190">
        <f t="shared" si="97"/>
        <v>0</v>
      </c>
      <c r="D116" s="265"/>
      <c r="E116" s="155"/>
      <c r="F116" s="311">
        <f t="shared" ref="F116:F120" si="100">D116+E116</f>
        <v>0</v>
      </c>
      <c r="G116" s="230"/>
      <c r="H116" s="43"/>
      <c r="I116" s="155">
        <f t="shared" ref="I116:I120" si="101">G116+H116</f>
        <v>0</v>
      </c>
      <c r="J116" s="265"/>
      <c r="K116" s="43"/>
      <c r="L116" s="88">
        <f t="shared" ref="L116:L120" si="102">J116+K116</f>
        <v>0</v>
      </c>
      <c r="M116" s="230"/>
      <c r="N116" s="43"/>
      <c r="O116" s="155">
        <f t="shared" ref="O116:O120" si="103">M116+N116</f>
        <v>0</v>
      </c>
      <c r="P116" s="311"/>
      <c r="Q116" s="331"/>
    </row>
    <row r="117" spans="1:17" hidden="1" x14ac:dyDescent="0.25">
      <c r="A117" s="30">
        <v>2262</v>
      </c>
      <c r="B117" s="41" t="s">
        <v>114</v>
      </c>
      <c r="C117" s="190">
        <f t="shared" si="97"/>
        <v>0</v>
      </c>
      <c r="D117" s="265"/>
      <c r="E117" s="155"/>
      <c r="F117" s="311">
        <f t="shared" si="100"/>
        <v>0</v>
      </c>
      <c r="G117" s="230"/>
      <c r="H117" s="43"/>
      <c r="I117" s="155">
        <f t="shared" si="101"/>
        <v>0</v>
      </c>
      <c r="J117" s="265"/>
      <c r="K117" s="43"/>
      <c r="L117" s="88">
        <f t="shared" si="102"/>
        <v>0</v>
      </c>
      <c r="M117" s="230"/>
      <c r="N117" s="43"/>
      <c r="O117" s="155">
        <f t="shared" si="103"/>
        <v>0</v>
      </c>
      <c r="P117" s="311"/>
      <c r="Q117" s="331"/>
    </row>
    <row r="118" spans="1:17" hidden="1" x14ac:dyDescent="0.25">
      <c r="A118" s="30">
        <v>2263</v>
      </c>
      <c r="B118" s="41" t="s">
        <v>115</v>
      </c>
      <c r="C118" s="190">
        <f t="shared" si="97"/>
        <v>0</v>
      </c>
      <c r="D118" s="265"/>
      <c r="E118" s="155"/>
      <c r="F118" s="311">
        <f t="shared" si="100"/>
        <v>0</v>
      </c>
      <c r="G118" s="230"/>
      <c r="H118" s="43"/>
      <c r="I118" s="155">
        <f t="shared" si="101"/>
        <v>0</v>
      </c>
      <c r="J118" s="265"/>
      <c r="K118" s="43"/>
      <c r="L118" s="88">
        <f t="shared" si="102"/>
        <v>0</v>
      </c>
      <c r="M118" s="230"/>
      <c r="N118" s="43"/>
      <c r="O118" s="155">
        <f t="shared" si="103"/>
        <v>0</v>
      </c>
      <c r="P118" s="311"/>
      <c r="Q118" s="331"/>
    </row>
    <row r="119" spans="1:17" ht="24" hidden="1" x14ac:dyDescent="0.25">
      <c r="A119" s="30">
        <v>2264</v>
      </c>
      <c r="B119" s="41" t="s">
        <v>116</v>
      </c>
      <c r="C119" s="190">
        <f t="shared" si="97"/>
        <v>0</v>
      </c>
      <c r="D119" s="265"/>
      <c r="E119" s="155"/>
      <c r="F119" s="311">
        <f t="shared" si="100"/>
        <v>0</v>
      </c>
      <c r="G119" s="230"/>
      <c r="H119" s="43"/>
      <c r="I119" s="155">
        <f t="shared" si="101"/>
        <v>0</v>
      </c>
      <c r="J119" s="265"/>
      <c r="K119" s="43"/>
      <c r="L119" s="88">
        <f t="shared" si="102"/>
        <v>0</v>
      </c>
      <c r="M119" s="230"/>
      <c r="N119" s="43"/>
      <c r="O119" s="155">
        <f t="shared" si="103"/>
        <v>0</v>
      </c>
      <c r="P119" s="311"/>
      <c r="Q119" s="331"/>
    </row>
    <row r="120" spans="1:17" hidden="1" x14ac:dyDescent="0.25">
      <c r="A120" s="30">
        <v>2269</v>
      </c>
      <c r="B120" s="41" t="s">
        <v>117</v>
      </c>
      <c r="C120" s="190">
        <f t="shared" si="97"/>
        <v>0</v>
      </c>
      <c r="D120" s="265"/>
      <c r="E120" s="155"/>
      <c r="F120" s="311">
        <f t="shared" si="100"/>
        <v>0</v>
      </c>
      <c r="G120" s="230"/>
      <c r="H120" s="43"/>
      <c r="I120" s="155">
        <f t="shared" si="101"/>
        <v>0</v>
      </c>
      <c r="J120" s="265"/>
      <c r="K120" s="43"/>
      <c r="L120" s="88">
        <f t="shared" si="102"/>
        <v>0</v>
      </c>
      <c r="M120" s="230"/>
      <c r="N120" s="43"/>
      <c r="O120" s="155">
        <f t="shared" si="103"/>
        <v>0</v>
      </c>
      <c r="P120" s="311"/>
      <c r="Q120" s="331"/>
    </row>
    <row r="121" spans="1:17" x14ac:dyDescent="0.25">
      <c r="A121" s="72">
        <v>2270</v>
      </c>
      <c r="B121" s="41" t="s">
        <v>118</v>
      </c>
      <c r="C121" s="190">
        <f t="shared" si="97"/>
        <v>172007</v>
      </c>
      <c r="D121" s="129">
        <f>SUM(D122:D126)</f>
        <v>192213</v>
      </c>
      <c r="E121" s="87">
        <f t="shared" ref="E121" si="104">SUM(E122:E126)</f>
        <v>-20206</v>
      </c>
      <c r="F121" s="312">
        <f>SUM(F122:F126)</f>
        <v>172007</v>
      </c>
      <c r="G121" s="231">
        <f t="shared" ref="G121:N121" si="105">SUM(G122:G126)</f>
        <v>0</v>
      </c>
      <c r="H121" s="73">
        <f t="shared" si="105"/>
        <v>0</v>
      </c>
      <c r="I121" s="87">
        <f t="shared" si="105"/>
        <v>0</v>
      </c>
      <c r="J121" s="129">
        <f t="shared" si="105"/>
        <v>0</v>
      </c>
      <c r="K121" s="87">
        <f t="shared" si="105"/>
        <v>0</v>
      </c>
      <c r="L121" s="312">
        <f t="shared" si="105"/>
        <v>0</v>
      </c>
      <c r="M121" s="231">
        <f t="shared" si="105"/>
        <v>0</v>
      </c>
      <c r="N121" s="73">
        <f t="shared" si="105"/>
        <v>0</v>
      </c>
      <c r="O121" s="87">
        <f>SUM(O122:O126)</f>
        <v>0</v>
      </c>
      <c r="P121" s="312"/>
      <c r="Q121" s="331"/>
    </row>
    <row r="122" spans="1:17" hidden="1" x14ac:dyDescent="0.25">
      <c r="A122" s="30">
        <v>2272</v>
      </c>
      <c r="B122" s="92" t="s">
        <v>119</v>
      </c>
      <c r="C122" s="190">
        <f t="shared" si="97"/>
        <v>0</v>
      </c>
      <c r="D122" s="265"/>
      <c r="E122" s="155"/>
      <c r="F122" s="311">
        <f t="shared" ref="F122:F126" si="106">D122+E122</f>
        <v>0</v>
      </c>
      <c r="G122" s="230"/>
      <c r="H122" s="43"/>
      <c r="I122" s="155">
        <f t="shared" ref="I122:I126" si="107">G122+H122</f>
        <v>0</v>
      </c>
      <c r="J122" s="265"/>
      <c r="K122" s="43"/>
      <c r="L122" s="88">
        <f t="shared" ref="L122:L126" si="108">J122+K122</f>
        <v>0</v>
      </c>
      <c r="M122" s="230"/>
      <c r="N122" s="43"/>
      <c r="O122" s="155">
        <f t="shared" ref="O122:O126" si="109">M122+N122</f>
        <v>0</v>
      </c>
      <c r="P122" s="311"/>
      <c r="Q122" s="331"/>
    </row>
    <row r="123" spans="1:17" ht="24" hidden="1" x14ac:dyDescent="0.25">
      <c r="A123" s="30">
        <v>2274</v>
      </c>
      <c r="B123" s="117" t="s">
        <v>306</v>
      </c>
      <c r="C123" s="190">
        <f t="shared" si="97"/>
        <v>0</v>
      </c>
      <c r="D123" s="265"/>
      <c r="E123" s="155"/>
      <c r="F123" s="311">
        <f t="shared" si="106"/>
        <v>0</v>
      </c>
      <c r="G123" s="230"/>
      <c r="H123" s="43"/>
      <c r="I123" s="155">
        <f t="shared" si="107"/>
        <v>0</v>
      </c>
      <c r="J123" s="265"/>
      <c r="K123" s="43"/>
      <c r="L123" s="88">
        <f t="shared" si="108"/>
        <v>0</v>
      </c>
      <c r="M123" s="230"/>
      <c r="N123" s="43"/>
      <c r="O123" s="155">
        <f t="shared" si="109"/>
        <v>0</v>
      </c>
      <c r="P123" s="311"/>
      <c r="Q123" s="331"/>
    </row>
    <row r="124" spans="1:17" ht="24" x14ac:dyDescent="0.25">
      <c r="A124" s="30">
        <v>2275</v>
      </c>
      <c r="B124" s="41" t="s">
        <v>120</v>
      </c>
      <c r="C124" s="190">
        <f t="shared" si="97"/>
        <v>172007</v>
      </c>
      <c r="D124" s="265">
        <f>244375-51+224-52335</f>
        <v>192213</v>
      </c>
      <c r="E124" s="155">
        <v>-20206</v>
      </c>
      <c r="F124" s="311">
        <f t="shared" si="106"/>
        <v>172007</v>
      </c>
      <c r="G124" s="230"/>
      <c r="H124" s="43"/>
      <c r="I124" s="155">
        <f t="shared" si="107"/>
        <v>0</v>
      </c>
      <c r="J124" s="265"/>
      <c r="K124" s="155"/>
      <c r="L124" s="311">
        <f t="shared" si="108"/>
        <v>0</v>
      </c>
      <c r="M124" s="230"/>
      <c r="N124" s="43"/>
      <c r="O124" s="155">
        <f t="shared" si="109"/>
        <v>0</v>
      </c>
      <c r="P124" s="311"/>
      <c r="Q124" s="331"/>
    </row>
    <row r="125" spans="1:17" ht="36" hidden="1" x14ac:dyDescent="0.25">
      <c r="A125" s="30">
        <v>2276</v>
      </c>
      <c r="B125" s="41" t="s">
        <v>121</v>
      </c>
      <c r="C125" s="190">
        <f t="shared" si="97"/>
        <v>0</v>
      </c>
      <c r="D125" s="265"/>
      <c r="E125" s="155"/>
      <c r="F125" s="311">
        <f t="shared" si="106"/>
        <v>0</v>
      </c>
      <c r="G125" s="230"/>
      <c r="H125" s="43"/>
      <c r="I125" s="155">
        <f t="shared" si="107"/>
        <v>0</v>
      </c>
      <c r="J125" s="265"/>
      <c r="K125" s="43"/>
      <c r="L125" s="88">
        <f t="shared" si="108"/>
        <v>0</v>
      </c>
      <c r="M125" s="230"/>
      <c r="N125" s="43"/>
      <c r="O125" s="155">
        <f t="shared" si="109"/>
        <v>0</v>
      </c>
      <c r="P125" s="311"/>
      <c r="Q125" s="331"/>
    </row>
    <row r="126" spans="1:17" ht="24" hidden="1" x14ac:dyDescent="0.25">
      <c r="A126" s="30">
        <v>2279</v>
      </c>
      <c r="B126" s="41" t="s">
        <v>122</v>
      </c>
      <c r="C126" s="190">
        <f t="shared" si="97"/>
        <v>0</v>
      </c>
      <c r="D126" s="265"/>
      <c r="E126" s="155"/>
      <c r="F126" s="311">
        <f t="shared" si="106"/>
        <v>0</v>
      </c>
      <c r="G126" s="230"/>
      <c r="H126" s="43"/>
      <c r="I126" s="155">
        <f t="shared" si="107"/>
        <v>0</v>
      </c>
      <c r="J126" s="265"/>
      <c r="K126" s="43"/>
      <c r="L126" s="88">
        <f t="shared" si="108"/>
        <v>0</v>
      </c>
      <c r="M126" s="230"/>
      <c r="N126" s="43"/>
      <c r="O126" s="155">
        <f t="shared" si="109"/>
        <v>0</v>
      </c>
      <c r="P126" s="311"/>
      <c r="Q126" s="331"/>
    </row>
    <row r="127" spans="1:17" ht="24" hidden="1" x14ac:dyDescent="0.25">
      <c r="A127" s="686">
        <v>2280</v>
      </c>
      <c r="B127" s="38" t="s">
        <v>123</v>
      </c>
      <c r="C127" s="189">
        <f t="shared" si="97"/>
        <v>0</v>
      </c>
      <c r="D127" s="128">
        <f>SUM(D128)</f>
        <v>0</v>
      </c>
      <c r="E127" s="86">
        <f t="shared" ref="E127:O127" si="110">SUM(E128)</f>
        <v>0</v>
      </c>
      <c r="F127" s="315">
        <f t="shared" si="110"/>
        <v>0</v>
      </c>
      <c r="G127" s="233">
        <f t="shared" si="110"/>
        <v>0</v>
      </c>
      <c r="H127" s="75">
        <f t="shared" si="110"/>
        <v>0</v>
      </c>
      <c r="I127" s="86">
        <f t="shared" si="110"/>
        <v>0</v>
      </c>
      <c r="J127" s="128">
        <f t="shared" si="110"/>
        <v>0</v>
      </c>
      <c r="K127" s="75">
        <f t="shared" si="110"/>
        <v>0</v>
      </c>
      <c r="L127" s="175">
        <f t="shared" si="110"/>
        <v>0</v>
      </c>
      <c r="M127" s="233">
        <f t="shared" si="110"/>
        <v>0</v>
      </c>
      <c r="N127" s="75">
        <f t="shared" si="110"/>
        <v>0</v>
      </c>
      <c r="O127" s="87">
        <f t="shared" si="110"/>
        <v>0</v>
      </c>
      <c r="P127" s="312"/>
      <c r="Q127" s="331"/>
    </row>
    <row r="128" spans="1:17" ht="24" hidden="1" x14ac:dyDescent="0.25">
      <c r="A128" s="30">
        <v>2283</v>
      </c>
      <c r="B128" s="41" t="s">
        <v>124</v>
      </c>
      <c r="C128" s="190">
        <f t="shared" si="97"/>
        <v>0</v>
      </c>
      <c r="D128" s="265"/>
      <c r="E128" s="155"/>
      <c r="F128" s="311">
        <f>D128+E128</f>
        <v>0</v>
      </c>
      <c r="G128" s="230"/>
      <c r="H128" s="43"/>
      <c r="I128" s="155">
        <f>G128+H128</f>
        <v>0</v>
      </c>
      <c r="J128" s="265"/>
      <c r="K128" s="43"/>
      <c r="L128" s="88">
        <f>J128+K128</f>
        <v>0</v>
      </c>
      <c r="M128" s="230"/>
      <c r="N128" s="43"/>
      <c r="O128" s="155">
        <f>M128+N128</f>
        <v>0</v>
      </c>
      <c r="P128" s="311"/>
      <c r="Q128" s="331"/>
    </row>
    <row r="129" spans="1:17" ht="38.25" hidden="1" customHeight="1" x14ac:dyDescent="0.25">
      <c r="A129" s="34">
        <v>2300</v>
      </c>
      <c r="B129" s="69" t="s">
        <v>125</v>
      </c>
      <c r="C129" s="188">
        <f t="shared" si="97"/>
        <v>0</v>
      </c>
      <c r="D129" s="127">
        <f>SUM(D130,D135,D139,D140,D143,D150,D158,D159,D162)</f>
        <v>0</v>
      </c>
      <c r="E129" s="120">
        <f t="shared" ref="E129" si="111">SUM(E130,E135,E139,E140,E143,E150,E158,E159,E162)</f>
        <v>0</v>
      </c>
      <c r="F129" s="314">
        <f>SUM(F130,F135,F139,F140,F143,F150,F158,F159,F162)</f>
        <v>0</v>
      </c>
      <c r="G129" s="228">
        <f t="shared" ref="G129:N129" si="112">SUM(G130,G135,G139,G140,G143,G150,G158,G159,G162)</f>
        <v>0</v>
      </c>
      <c r="H129" s="36">
        <f t="shared" si="112"/>
        <v>0</v>
      </c>
      <c r="I129" s="120">
        <f t="shared" si="112"/>
        <v>0</v>
      </c>
      <c r="J129" s="127">
        <f t="shared" si="112"/>
        <v>0</v>
      </c>
      <c r="K129" s="36">
        <f t="shared" si="112"/>
        <v>0</v>
      </c>
      <c r="L129" s="174">
        <f t="shared" si="112"/>
        <v>0</v>
      </c>
      <c r="M129" s="228">
        <f t="shared" si="112"/>
        <v>0</v>
      </c>
      <c r="N129" s="36">
        <f t="shared" si="112"/>
        <v>0</v>
      </c>
      <c r="O129" s="120">
        <f>SUM(O130,O135,O139,O140,O143,O150,O158,O159,O162)</f>
        <v>0</v>
      </c>
      <c r="P129" s="314"/>
      <c r="Q129" s="331"/>
    </row>
    <row r="130" spans="1:17" ht="24" hidden="1" x14ac:dyDescent="0.25">
      <c r="A130" s="686">
        <v>2310</v>
      </c>
      <c r="B130" s="38" t="s">
        <v>126</v>
      </c>
      <c r="C130" s="189">
        <f t="shared" si="97"/>
        <v>0</v>
      </c>
      <c r="D130" s="128">
        <f>SUM(D131:D134)</f>
        <v>0</v>
      </c>
      <c r="E130" s="86">
        <f t="shared" ref="E130:O130" si="113">SUM(E131:E134)</f>
        <v>0</v>
      </c>
      <c r="F130" s="315">
        <f t="shared" si="113"/>
        <v>0</v>
      </c>
      <c r="G130" s="233">
        <f t="shared" si="113"/>
        <v>0</v>
      </c>
      <c r="H130" s="75">
        <f t="shared" si="113"/>
        <v>0</v>
      </c>
      <c r="I130" s="86">
        <f t="shared" si="113"/>
        <v>0</v>
      </c>
      <c r="J130" s="128">
        <f t="shared" si="113"/>
        <v>0</v>
      </c>
      <c r="K130" s="75">
        <f t="shared" si="113"/>
        <v>0</v>
      </c>
      <c r="L130" s="175">
        <f t="shared" si="113"/>
        <v>0</v>
      </c>
      <c r="M130" s="233">
        <f t="shared" si="113"/>
        <v>0</v>
      </c>
      <c r="N130" s="75">
        <f t="shared" si="113"/>
        <v>0</v>
      </c>
      <c r="O130" s="86">
        <f t="shared" si="113"/>
        <v>0</v>
      </c>
      <c r="P130" s="315"/>
      <c r="Q130" s="331"/>
    </row>
    <row r="131" spans="1:17" hidden="1" x14ac:dyDescent="0.25">
      <c r="A131" s="30">
        <v>2311</v>
      </c>
      <c r="B131" s="41" t="s">
        <v>127</v>
      </c>
      <c r="C131" s="190">
        <f t="shared" si="97"/>
        <v>0</v>
      </c>
      <c r="D131" s="265"/>
      <c r="E131" s="155"/>
      <c r="F131" s="311">
        <f t="shared" ref="F131:F134" si="114">D131+E131</f>
        <v>0</v>
      </c>
      <c r="G131" s="230"/>
      <c r="H131" s="43"/>
      <c r="I131" s="155">
        <f t="shared" ref="I131:I134" si="115">G131+H131</f>
        <v>0</v>
      </c>
      <c r="J131" s="265"/>
      <c r="K131" s="43"/>
      <c r="L131" s="88">
        <f t="shared" ref="L131:L134" si="116">J131+K131</f>
        <v>0</v>
      </c>
      <c r="M131" s="230"/>
      <c r="N131" s="43"/>
      <c r="O131" s="155">
        <f t="shared" ref="O131:O134" si="117">M131+N131</f>
        <v>0</v>
      </c>
      <c r="P131" s="311"/>
      <c r="Q131" s="331"/>
    </row>
    <row r="132" spans="1:17" hidden="1" x14ac:dyDescent="0.25">
      <c r="A132" s="30">
        <v>2312</v>
      </c>
      <c r="B132" s="41" t="s">
        <v>128</v>
      </c>
      <c r="C132" s="190">
        <f t="shared" si="97"/>
        <v>0</v>
      </c>
      <c r="D132" s="265"/>
      <c r="E132" s="155"/>
      <c r="F132" s="311">
        <f t="shared" si="114"/>
        <v>0</v>
      </c>
      <c r="G132" s="230"/>
      <c r="H132" s="43"/>
      <c r="I132" s="155">
        <f t="shared" si="115"/>
        <v>0</v>
      </c>
      <c r="J132" s="265"/>
      <c r="K132" s="43"/>
      <c r="L132" s="88">
        <f t="shared" si="116"/>
        <v>0</v>
      </c>
      <c r="M132" s="230"/>
      <c r="N132" s="43"/>
      <c r="O132" s="155">
        <f t="shared" si="117"/>
        <v>0</v>
      </c>
      <c r="P132" s="311"/>
      <c r="Q132" s="331"/>
    </row>
    <row r="133" spans="1:17" hidden="1" x14ac:dyDescent="0.25">
      <c r="A133" s="30">
        <v>2313</v>
      </c>
      <c r="B133" s="41" t="s">
        <v>129</v>
      </c>
      <c r="C133" s="190">
        <f t="shared" si="97"/>
        <v>0</v>
      </c>
      <c r="D133" s="265"/>
      <c r="E133" s="155"/>
      <c r="F133" s="311">
        <f t="shared" si="114"/>
        <v>0</v>
      </c>
      <c r="G133" s="230"/>
      <c r="H133" s="43"/>
      <c r="I133" s="155">
        <f t="shared" si="115"/>
        <v>0</v>
      </c>
      <c r="J133" s="265"/>
      <c r="K133" s="43"/>
      <c r="L133" s="88">
        <f t="shared" si="116"/>
        <v>0</v>
      </c>
      <c r="M133" s="230"/>
      <c r="N133" s="43"/>
      <c r="O133" s="155">
        <f t="shared" si="117"/>
        <v>0</v>
      </c>
      <c r="P133" s="311"/>
      <c r="Q133" s="331"/>
    </row>
    <row r="134" spans="1:17" ht="47.25" hidden="1" customHeight="1" x14ac:dyDescent="0.25">
      <c r="A134" s="30">
        <v>2314</v>
      </c>
      <c r="B134" s="41" t="s">
        <v>307</v>
      </c>
      <c r="C134" s="190">
        <f t="shared" si="97"/>
        <v>0</v>
      </c>
      <c r="D134" s="265"/>
      <c r="E134" s="155"/>
      <c r="F134" s="311">
        <f t="shared" si="114"/>
        <v>0</v>
      </c>
      <c r="G134" s="230"/>
      <c r="H134" s="43"/>
      <c r="I134" s="155">
        <f t="shared" si="115"/>
        <v>0</v>
      </c>
      <c r="J134" s="265"/>
      <c r="K134" s="43"/>
      <c r="L134" s="88">
        <f t="shared" si="116"/>
        <v>0</v>
      </c>
      <c r="M134" s="230"/>
      <c r="N134" s="43"/>
      <c r="O134" s="155">
        <f t="shared" si="117"/>
        <v>0</v>
      </c>
      <c r="P134" s="311"/>
      <c r="Q134" s="331"/>
    </row>
    <row r="135" spans="1:17" hidden="1" x14ac:dyDescent="0.25">
      <c r="A135" s="72">
        <v>2320</v>
      </c>
      <c r="B135" s="41" t="s">
        <v>130</v>
      </c>
      <c r="C135" s="190">
        <f t="shared" si="97"/>
        <v>0</v>
      </c>
      <c r="D135" s="129">
        <f>SUM(D136:D138)</f>
        <v>0</v>
      </c>
      <c r="E135" s="87">
        <f t="shared" ref="E135" si="118">SUM(E136:E138)</f>
        <v>0</v>
      </c>
      <c r="F135" s="312">
        <f>SUM(F136:F138)</f>
        <v>0</v>
      </c>
      <c r="G135" s="231">
        <f t="shared" ref="G135:N135" si="119">SUM(G136:G138)</f>
        <v>0</v>
      </c>
      <c r="H135" s="73">
        <f t="shared" si="119"/>
        <v>0</v>
      </c>
      <c r="I135" s="87">
        <f t="shared" si="119"/>
        <v>0</v>
      </c>
      <c r="J135" s="129">
        <f t="shared" si="119"/>
        <v>0</v>
      </c>
      <c r="K135" s="73">
        <f t="shared" si="119"/>
        <v>0</v>
      </c>
      <c r="L135" s="93">
        <f t="shared" si="119"/>
        <v>0</v>
      </c>
      <c r="M135" s="231">
        <f t="shared" si="119"/>
        <v>0</v>
      </c>
      <c r="N135" s="73">
        <f t="shared" si="119"/>
        <v>0</v>
      </c>
      <c r="O135" s="87">
        <f>SUM(O136:O138)</f>
        <v>0</v>
      </c>
      <c r="P135" s="312"/>
      <c r="Q135" s="331"/>
    </row>
    <row r="136" spans="1:17" hidden="1" x14ac:dyDescent="0.25">
      <c r="A136" s="30">
        <v>2321</v>
      </c>
      <c r="B136" s="41" t="s">
        <v>131</v>
      </c>
      <c r="C136" s="190">
        <f t="shared" si="97"/>
        <v>0</v>
      </c>
      <c r="D136" s="265"/>
      <c r="E136" s="155"/>
      <c r="F136" s="311">
        <f t="shared" ref="F136:F139" si="120">D136+E136</f>
        <v>0</v>
      </c>
      <c r="G136" s="230"/>
      <c r="H136" s="43"/>
      <c r="I136" s="155">
        <f t="shared" ref="I136:I139" si="121">G136+H136</f>
        <v>0</v>
      </c>
      <c r="J136" s="265"/>
      <c r="K136" s="43"/>
      <c r="L136" s="88">
        <f t="shared" ref="L136:L139" si="122">J136+K136</f>
        <v>0</v>
      </c>
      <c r="M136" s="230"/>
      <c r="N136" s="43"/>
      <c r="O136" s="155">
        <f t="shared" ref="O136:O139" si="123">M136+N136</f>
        <v>0</v>
      </c>
      <c r="P136" s="311"/>
      <c r="Q136" s="331"/>
    </row>
    <row r="137" spans="1:17" hidden="1" x14ac:dyDescent="0.25">
      <c r="A137" s="30">
        <v>2322</v>
      </c>
      <c r="B137" s="41" t="s">
        <v>132</v>
      </c>
      <c r="C137" s="190">
        <f t="shared" si="97"/>
        <v>0</v>
      </c>
      <c r="D137" s="265"/>
      <c r="E137" s="155"/>
      <c r="F137" s="311">
        <f t="shared" si="120"/>
        <v>0</v>
      </c>
      <c r="G137" s="230"/>
      <c r="H137" s="43"/>
      <c r="I137" s="155">
        <f t="shared" si="121"/>
        <v>0</v>
      </c>
      <c r="J137" s="265"/>
      <c r="K137" s="43"/>
      <c r="L137" s="88">
        <f t="shared" si="122"/>
        <v>0</v>
      </c>
      <c r="M137" s="230"/>
      <c r="N137" s="43"/>
      <c r="O137" s="155">
        <f t="shared" si="123"/>
        <v>0</v>
      </c>
      <c r="P137" s="311"/>
      <c r="Q137" s="331"/>
    </row>
    <row r="138" spans="1:17" ht="10.5" hidden="1" customHeight="1" x14ac:dyDescent="0.25">
      <c r="A138" s="30">
        <v>2329</v>
      </c>
      <c r="B138" s="41" t="s">
        <v>133</v>
      </c>
      <c r="C138" s="190">
        <f t="shared" si="97"/>
        <v>0</v>
      </c>
      <c r="D138" s="265"/>
      <c r="E138" s="155"/>
      <c r="F138" s="311">
        <f t="shared" si="120"/>
        <v>0</v>
      </c>
      <c r="G138" s="230"/>
      <c r="H138" s="43"/>
      <c r="I138" s="155">
        <f t="shared" si="121"/>
        <v>0</v>
      </c>
      <c r="J138" s="265"/>
      <c r="K138" s="43"/>
      <c r="L138" s="88">
        <f t="shared" si="122"/>
        <v>0</v>
      </c>
      <c r="M138" s="230"/>
      <c r="N138" s="43"/>
      <c r="O138" s="155">
        <f t="shared" si="123"/>
        <v>0</v>
      </c>
      <c r="P138" s="311"/>
      <c r="Q138" s="331"/>
    </row>
    <row r="139" spans="1:17" hidden="1" x14ac:dyDescent="0.25">
      <c r="A139" s="72">
        <v>2330</v>
      </c>
      <c r="B139" s="41" t="s">
        <v>134</v>
      </c>
      <c r="C139" s="190">
        <f t="shared" si="97"/>
        <v>0</v>
      </c>
      <c r="D139" s="265"/>
      <c r="E139" s="155"/>
      <c r="F139" s="311">
        <f t="shared" si="120"/>
        <v>0</v>
      </c>
      <c r="G139" s="230"/>
      <c r="H139" s="43"/>
      <c r="I139" s="155">
        <f t="shared" si="121"/>
        <v>0</v>
      </c>
      <c r="J139" s="265"/>
      <c r="K139" s="43"/>
      <c r="L139" s="88">
        <f t="shared" si="122"/>
        <v>0</v>
      </c>
      <c r="M139" s="230"/>
      <c r="N139" s="43"/>
      <c r="O139" s="155">
        <f t="shared" si="123"/>
        <v>0</v>
      </c>
      <c r="P139" s="311"/>
      <c r="Q139" s="331"/>
    </row>
    <row r="140" spans="1:17" ht="48" hidden="1" x14ac:dyDescent="0.25">
      <c r="A140" s="72">
        <v>2340</v>
      </c>
      <c r="B140" s="41" t="s">
        <v>135</v>
      </c>
      <c r="C140" s="190">
        <f t="shared" si="97"/>
        <v>0</v>
      </c>
      <c r="D140" s="129">
        <f>SUM(D141:D142)</f>
        <v>0</v>
      </c>
      <c r="E140" s="87">
        <f t="shared" ref="E140" si="124">SUM(E141:E142)</f>
        <v>0</v>
      </c>
      <c r="F140" s="312">
        <f>SUM(F141:F142)</f>
        <v>0</v>
      </c>
      <c r="G140" s="231">
        <f t="shared" ref="G140:N140" si="125">SUM(G141:G142)</f>
        <v>0</v>
      </c>
      <c r="H140" s="73">
        <f t="shared" si="125"/>
        <v>0</v>
      </c>
      <c r="I140" s="87">
        <f t="shared" si="125"/>
        <v>0</v>
      </c>
      <c r="J140" s="129">
        <f t="shared" si="125"/>
        <v>0</v>
      </c>
      <c r="K140" s="73">
        <f t="shared" si="125"/>
        <v>0</v>
      </c>
      <c r="L140" s="93">
        <f t="shared" si="125"/>
        <v>0</v>
      </c>
      <c r="M140" s="231">
        <f t="shared" si="125"/>
        <v>0</v>
      </c>
      <c r="N140" s="73">
        <f t="shared" si="125"/>
        <v>0</v>
      </c>
      <c r="O140" s="87">
        <f>SUM(O141:O142)</f>
        <v>0</v>
      </c>
      <c r="P140" s="312"/>
      <c r="Q140" s="331"/>
    </row>
    <row r="141" spans="1:17" hidden="1" x14ac:dyDescent="0.25">
      <c r="A141" s="30">
        <v>2341</v>
      </c>
      <c r="B141" s="41" t="s">
        <v>136</v>
      </c>
      <c r="C141" s="190">
        <f t="shared" si="97"/>
        <v>0</v>
      </c>
      <c r="D141" s="265"/>
      <c r="E141" s="155"/>
      <c r="F141" s="311">
        <f t="shared" ref="F141:F142" si="126">D141+E141</f>
        <v>0</v>
      </c>
      <c r="G141" s="230"/>
      <c r="H141" s="43"/>
      <c r="I141" s="155">
        <f t="shared" ref="I141:I142" si="127">G141+H141</f>
        <v>0</v>
      </c>
      <c r="J141" s="265"/>
      <c r="K141" s="43"/>
      <c r="L141" s="88">
        <f t="shared" ref="L141:L142" si="128">J141+K141</f>
        <v>0</v>
      </c>
      <c r="M141" s="230"/>
      <c r="N141" s="43"/>
      <c r="O141" s="155">
        <f t="shared" ref="O141:O142" si="129">M141+N141</f>
        <v>0</v>
      </c>
      <c r="P141" s="311"/>
      <c r="Q141" s="331"/>
    </row>
    <row r="142" spans="1:17" ht="24" hidden="1" x14ac:dyDescent="0.25">
      <c r="A142" s="30">
        <v>2344</v>
      </c>
      <c r="B142" s="41" t="s">
        <v>137</v>
      </c>
      <c r="C142" s="190">
        <f t="shared" si="97"/>
        <v>0</v>
      </c>
      <c r="D142" s="265"/>
      <c r="E142" s="155"/>
      <c r="F142" s="311">
        <f t="shared" si="126"/>
        <v>0</v>
      </c>
      <c r="G142" s="230"/>
      <c r="H142" s="43"/>
      <c r="I142" s="155">
        <f t="shared" si="127"/>
        <v>0</v>
      </c>
      <c r="J142" s="265"/>
      <c r="K142" s="43"/>
      <c r="L142" s="88">
        <f t="shared" si="128"/>
        <v>0</v>
      </c>
      <c r="M142" s="230"/>
      <c r="N142" s="43"/>
      <c r="O142" s="155">
        <f t="shared" si="129"/>
        <v>0</v>
      </c>
      <c r="P142" s="311"/>
      <c r="Q142" s="331"/>
    </row>
    <row r="143" spans="1:17" ht="24" hidden="1" x14ac:dyDescent="0.25">
      <c r="A143" s="70">
        <v>2350</v>
      </c>
      <c r="B143" s="55" t="s">
        <v>138</v>
      </c>
      <c r="C143" s="195">
        <f t="shared" si="97"/>
        <v>0</v>
      </c>
      <c r="D143" s="82">
        <f>SUM(D144:D149)</f>
        <v>0</v>
      </c>
      <c r="E143" s="153">
        <f t="shared" ref="E143" si="130">SUM(E144:E149)</f>
        <v>0</v>
      </c>
      <c r="F143" s="309">
        <f>SUM(F144:F149)</f>
        <v>0</v>
      </c>
      <c r="G143" s="229">
        <f t="shared" ref="G143:N143" si="131">SUM(G144:G149)</f>
        <v>0</v>
      </c>
      <c r="H143" s="71">
        <f t="shared" si="131"/>
        <v>0</v>
      </c>
      <c r="I143" s="153">
        <f t="shared" si="131"/>
        <v>0</v>
      </c>
      <c r="J143" s="82">
        <f t="shared" si="131"/>
        <v>0</v>
      </c>
      <c r="K143" s="71">
        <f t="shared" si="131"/>
        <v>0</v>
      </c>
      <c r="L143" s="172">
        <f t="shared" si="131"/>
        <v>0</v>
      </c>
      <c r="M143" s="229">
        <f t="shared" si="131"/>
        <v>0</v>
      </c>
      <c r="N143" s="71">
        <f t="shared" si="131"/>
        <v>0</v>
      </c>
      <c r="O143" s="153">
        <f>SUM(O144:O149)</f>
        <v>0</v>
      </c>
      <c r="P143" s="309"/>
      <c r="Q143" s="331"/>
    </row>
    <row r="144" spans="1:17" hidden="1" x14ac:dyDescent="0.25">
      <c r="A144" s="27">
        <v>2351</v>
      </c>
      <c r="B144" s="38" t="s">
        <v>139</v>
      </c>
      <c r="C144" s="189">
        <f t="shared" si="97"/>
        <v>0</v>
      </c>
      <c r="D144" s="264"/>
      <c r="E144" s="154"/>
      <c r="F144" s="310">
        <f t="shared" ref="F144:F149" si="132">D144+E144</f>
        <v>0</v>
      </c>
      <c r="G144" s="220"/>
      <c r="H144" s="40"/>
      <c r="I144" s="154">
        <f t="shared" ref="I144:I149" si="133">G144+H144</f>
        <v>0</v>
      </c>
      <c r="J144" s="264"/>
      <c r="K144" s="40"/>
      <c r="L144" s="89">
        <f t="shared" ref="L144:L149" si="134">J144+K144</f>
        <v>0</v>
      </c>
      <c r="M144" s="220"/>
      <c r="N144" s="40"/>
      <c r="O144" s="154">
        <f t="shared" ref="O144:O149" si="135">M144+N144</f>
        <v>0</v>
      </c>
      <c r="P144" s="310"/>
      <c r="Q144" s="331"/>
    </row>
    <row r="145" spans="1:17" hidden="1" x14ac:dyDescent="0.25">
      <c r="A145" s="30">
        <v>2352</v>
      </c>
      <c r="B145" s="41" t="s">
        <v>140</v>
      </c>
      <c r="C145" s="190">
        <f t="shared" si="97"/>
        <v>0</v>
      </c>
      <c r="D145" s="265"/>
      <c r="E145" s="155"/>
      <c r="F145" s="311">
        <f t="shared" si="132"/>
        <v>0</v>
      </c>
      <c r="G145" s="230"/>
      <c r="H145" s="43"/>
      <c r="I145" s="155">
        <f t="shared" si="133"/>
        <v>0</v>
      </c>
      <c r="J145" s="265"/>
      <c r="K145" s="43"/>
      <c r="L145" s="88">
        <f t="shared" si="134"/>
        <v>0</v>
      </c>
      <c r="M145" s="230"/>
      <c r="N145" s="43"/>
      <c r="O145" s="155">
        <f t="shared" si="135"/>
        <v>0</v>
      </c>
      <c r="P145" s="311"/>
      <c r="Q145" s="331"/>
    </row>
    <row r="146" spans="1:17" ht="24" hidden="1" x14ac:dyDescent="0.25">
      <c r="A146" s="30">
        <v>2353</v>
      </c>
      <c r="B146" s="41" t="s">
        <v>141</v>
      </c>
      <c r="C146" s="190">
        <f t="shared" si="97"/>
        <v>0</v>
      </c>
      <c r="D146" s="265"/>
      <c r="E146" s="155"/>
      <c r="F146" s="311">
        <f t="shared" si="132"/>
        <v>0</v>
      </c>
      <c r="G146" s="230"/>
      <c r="H146" s="43"/>
      <c r="I146" s="155">
        <f t="shared" si="133"/>
        <v>0</v>
      </c>
      <c r="J146" s="265"/>
      <c r="K146" s="43"/>
      <c r="L146" s="88">
        <f t="shared" si="134"/>
        <v>0</v>
      </c>
      <c r="M146" s="230"/>
      <c r="N146" s="43"/>
      <c r="O146" s="155">
        <f t="shared" si="135"/>
        <v>0</v>
      </c>
      <c r="P146" s="311"/>
      <c r="Q146" s="331"/>
    </row>
    <row r="147" spans="1:17" ht="24" hidden="1" x14ac:dyDescent="0.25">
      <c r="A147" s="30">
        <v>2354</v>
      </c>
      <c r="B147" s="41" t="s">
        <v>142</v>
      </c>
      <c r="C147" s="190">
        <f t="shared" si="97"/>
        <v>0</v>
      </c>
      <c r="D147" s="265"/>
      <c r="E147" s="155"/>
      <c r="F147" s="311">
        <f t="shared" si="132"/>
        <v>0</v>
      </c>
      <c r="G147" s="230"/>
      <c r="H147" s="43"/>
      <c r="I147" s="155">
        <f t="shared" si="133"/>
        <v>0</v>
      </c>
      <c r="J147" s="265"/>
      <c r="K147" s="43"/>
      <c r="L147" s="88">
        <f t="shared" si="134"/>
        <v>0</v>
      </c>
      <c r="M147" s="230"/>
      <c r="N147" s="43"/>
      <c r="O147" s="155">
        <f t="shared" si="135"/>
        <v>0</v>
      </c>
      <c r="P147" s="311"/>
      <c r="Q147" s="331"/>
    </row>
    <row r="148" spans="1:17" ht="24" hidden="1" x14ac:dyDescent="0.25">
      <c r="A148" s="30">
        <v>2355</v>
      </c>
      <c r="B148" s="41" t="s">
        <v>143</v>
      </c>
      <c r="C148" s="190">
        <f t="shared" si="97"/>
        <v>0</v>
      </c>
      <c r="D148" s="265"/>
      <c r="E148" s="155"/>
      <c r="F148" s="311">
        <f t="shared" si="132"/>
        <v>0</v>
      </c>
      <c r="G148" s="230"/>
      <c r="H148" s="43"/>
      <c r="I148" s="155">
        <f t="shared" si="133"/>
        <v>0</v>
      </c>
      <c r="J148" s="265"/>
      <c r="K148" s="43"/>
      <c r="L148" s="88">
        <f t="shared" si="134"/>
        <v>0</v>
      </c>
      <c r="M148" s="230"/>
      <c r="N148" s="43"/>
      <c r="O148" s="155">
        <f t="shared" si="135"/>
        <v>0</v>
      </c>
      <c r="P148" s="311"/>
      <c r="Q148" s="331"/>
    </row>
    <row r="149" spans="1:17" ht="24" hidden="1" x14ac:dyDescent="0.25">
      <c r="A149" s="30">
        <v>2359</v>
      </c>
      <c r="B149" s="41" t="s">
        <v>144</v>
      </c>
      <c r="C149" s="190">
        <f t="shared" si="97"/>
        <v>0</v>
      </c>
      <c r="D149" s="265"/>
      <c r="E149" s="155"/>
      <c r="F149" s="311">
        <f t="shared" si="132"/>
        <v>0</v>
      </c>
      <c r="G149" s="230"/>
      <c r="H149" s="43"/>
      <c r="I149" s="155">
        <f t="shared" si="133"/>
        <v>0</v>
      </c>
      <c r="J149" s="265"/>
      <c r="K149" s="43"/>
      <c r="L149" s="88">
        <f t="shared" si="134"/>
        <v>0</v>
      </c>
      <c r="M149" s="230"/>
      <c r="N149" s="43"/>
      <c r="O149" s="155">
        <f t="shared" si="135"/>
        <v>0</v>
      </c>
      <c r="P149" s="311"/>
      <c r="Q149" s="331"/>
    </row>
    <row r="150" spans="1:17" ht="24.75" hidden="1" customHeight="1" x14ac:dyDescent="0.25">
      <c r="A150" s="72">
        <v>2360</v>
      </c>
      <c r="B150" s="41" t="s">
        <v>145</v>
      </c>
      <c r="C150" s="190">
        <f t="shared" si="97"/>
        <v>0</v>
      </c>
      <c r="D150" s="129">
        <f>SUM(D151:D157)</f>
        <v>0</v>
      </c>
      <c r="E150" s="87">
        <f t="shared" ref="E150" si="136">SUM(E151:E157)</f>
        <v>0</v>
      </c>
      <c r="F150" s="312">
        <f>SUM(F151:F157)</f>
        <v>0</v>
      </c>
      <c r="G150" s="231">
        <f t="shared" ref="G150:N150" si="137">SUM(G151:G157)</f>
        <v>0</v>
      </c>
      <c r="H150" s="73">
        <f t="shared" si="137"/>
        <v>0</v>
      </c>
      <c r="I150" s="87">
        <f t="shared" si="137"/>
        <v>0</v>
      </c>
      <c r="J150" s="129">
        <f t="shared" si="137"/>
        <v>0</v>
      </c>
      <c r="K150" s="73">
        <f t="shared" si="137"/>
        <v>0</v>
      </c>
      <c r="L150" s="93">
        <f t="shared" si="137"/>
        <v>0</v>
      </c>
      <c r="M150" s="231">
        <f t="shared" si="137"/>
        <v>0</v>
      </c>
      <c r="N150" s="73">
        <f t="shared" si="137"/>
        <v>0</v>
      </c>
      <c r="O150" s="87">
        <f>SUM(O151:O157)</f>
        <v>0</v>
      </c>
      <c r="P150" s="312"/>
      <c r="Q150" s="331"/>
    </row>
    <row r="151" spans="1:17" hidden="1" x14ac:dyDescent="0.25">
      <c r="A151" s="29">
        <v>2361</v>
      </c>
      <c r="B151" s="41" t="s">
        <v>146</v>
      </c>
      <c r="C151" s="190">
        <f t="shared" si="97"/>
        <v>0</v>
      </c>
      <c r="D151" s="265"/>
      <c r="E151" s="155"/>
      <c r="F151" s="311">
        <f t="shared" ref="F151:F158" si="138">D151+E151</f>
        <v>0</v>
      </c>
      <c r="G151" s="230"/>
      <c r="H151" s="43"/>
      <c r="I151" s="155">
        <f t="shared" ref="I151:I158" si="139">G151+H151</f>
        <v>0</v>
      </c>
      <c r="J151" s="265"/>
      <c r="K151" s="43"/>
      <c r="L151" s="88">
        <f t="shared" ref="L151:L158" si="140">J151+K151</f>
        <v>0</v>
      </c>
      <c r="M151" s="230"/>
      <c r="N151" s="43"/>
      <c r="O151" s="155">
        <f t="shared" ref="O151:O158" si="141">M151+N151</f>
        <v>0</v>
      </c>
      <c r="P151" s="311"/>
      <c r="Q151" s="331"/>
    </row>
    <row r="152" spans="1:17" ht="24" hidden="1" x14ac:dyDescent="0.25">
      <c r="A152" s="29">
        <v>2362</v>
      </c>
      <c r="B152" s="41" t="s">
        <v>147</v>
      </c>
      <c r="C152" s="190">
        <f t="shared" si="97"/>
        <v>0</v>
      </c>
      <c r="D152" s="265"/>
      <c r="E152" s="155"/>
      <c r="F152" s="311">
        <f t="shared" si="138"/>
        <v>0</v>
      </c>
      <c r="G152" s="230"/>
      <c r="H152" s="43"/>
      <c r="I152" s="155">
        <f t="shared" si="139"/>
        <v>0</v>
      </c>
      <c r="J152" s="265"/>
      <c r="K152" s="43"/>
      <c r="L152" s="88">
        <f t="shared" si="140"/>
        <v>0</v>
      </c>
      <c r="M152" s="230"/>
      <c r="N152" s="43"/>
      <c r="O152" s="155">
        <f t="shared" si="141"/>
        <v>0</v>
      </c>
      <c r="P152" s="311"/>
      <c r="Q152" s="331"/>
    </row>
    <row r="153" spans="1:17" hidden="1" x14ac:dyDescent="0.25">
      <c r="A153" s="29">
        <v>2363</v>
      </c>
      <c r="B153" s="41" t="s">
        <v>148</v>
      </c>
      <c r="C153" s="190">
        <f t="shared" si="97"/>
        <v>0</v>
      </c>
      <c r="D153" s="265"/>
      <c r="E153" s="155"/>
      <c r="F153" s="311">
        <f t="shared" si="138"/>
        <v>0</v>
      </c>
      <c r="G153" s="230"/>
      <c r="H153" s="43"/>
      <c r="I153" s="155">
        <f t="shared" si="139"/>
        <v>0</v>
      </c>
      <c r="J153" s="265"/>
      <c r="K153" s="43"/>
      <c r="L153" s="88">
        <f t="shared" si="140"/>
        <v>0</v>
      </c>
      <c r="M153" s="230"/>
      <c r="N153" s="43"/>
      <c r="O153" s="155">
        <f t="shared" si="141"/>
        <v>0</v>
      </c>
      <c r="P153" s="311"/>
      <c r="Q153" s="331"/>
    </row>
    <row r="154" spans="1:17" hidden="1" x14ac:dyDescent="0.25">
      <c r="A154" s="29">
        <v>2364</v>
      </c>
      <c r="B154" s="41" t="s">
        <v>149</v>
      </c>
      <c r="C154" s="190">
        <f t="shared" si="97"/>
        <v>0</v>
      </c>
      <c r="D154" s="265"/>
      <c r="E154" s="155"/>
      <c r="F154" s="311">
        <f t="shared" si="138"/>
        <v>0</v>
      </c>
      <c r="G154" s="230"/>
      <c r="H154" s="43"/>
      <c r="I154" s="155">
        <f t="shared" si="139"/>
        <v>0</v>
      </c>
      <c r="J154" s="265"/>
      <c r="K154" s="43"/>
      <c r="L154" s="88">
        <f t="shared" si="140"/>
        <v>0</v>
      </c>
      <c r="M154" s="230"/>
      <c r="N154" s="43"/>
      <c r="O154" s="155">
        <f t="shared" si="141"/>
        <v>0</v>
      </c>
      <c r="P154" s="311"/>
      <c r="Q154" s="331"/>
    </row>
    <row r="155" spans="1:17" ht="12.75" hidden="1" customHeight="1" x14ac:dyDescent="0.25">
      <c r="A155" s="29">
        <v>2365</v>
      </c>
      <c r="B155" s="41" t="s">
        <v>150</v>
      </c>
      <c r="C155" s="190">
        <f t="shared" si="97"/>
        <v>0</v>
      </c>
      <c r="D155" s="265"/>
      <c r="E155" s="155"/>
      <c r="F155" s="311">
        <f t="shared" si="138"/>
        <v>0</v>
      </c>
      <c r="G155" s="230"/>
      <c r="H155" s="43"/>
      <c r="I155" s="155">
        <f t="shared" si="139"/>
        <v>0</v>
      </c>
      <c r="J155" s="265"/>
      <c r="K155" s="43"/>
      <c r="L155" s="88">
        <f t="shared" si="140"/>
        <v>0</v>
      </c>
      <c r="M155" s="230"/>
      <c r="N155" s="43"/>
      <c r="O155" s="155">
        <f t="shared" si="141"/>
        <v>0</v>
      </c>
      <c r="P155" s="311"/>
      <c r="Q155" s="331"/>
    </row>
    <row r="156" spans="1:17" ht="36" hidden="1" x14ac:dyDescent="0.25">
      <c r="A156" s="29">
        <v>2366</v>
      </c>
      <c r="B156" s="41" t="s">
        <v>151</v>
      </c>
      <c r="C156" s="190">
        <f t="shared" si="97"/>
        <v>0</v>
      </c>
      <c r="D156" s="265"/>
      <c r="E156" s="155"/>
      <c r="F156" s="311">
        <f t="shared" si="138"/>
        <v>0</v>
      </c>
      <c r="G156" s="230"/>
      <c r="H156" s="43"/>
      <c r="I156" s="155">
        <f t="shared" si="139"/>
        <v>0</v>
      </c>
      <c r="J156" s="265"/>
      <c r="K156" s="43"/>
      <c r="L156" s="88">
        <f t="shared" si="140"/>
        <v>0</v>
      </c>
      <c r="M156" s="230"/>
      <c r="N156" s="43"/>
      <c r="O156" s="155">
        <f t="shared" si="141"/>
        <v>0</v>
      </c>
      <c r="P156" s="311"/>
      <c r="Q156" s="331"/>
    </row>
    <row r="157" spans="1:17" ht="48" hidden="1" x14ac:dyDescent="0.25">
      <c r="A157" s="29">
        <v>2369</v>
      </c>
      <c r="B157" s="41" t="s">
        <v>152</v>
      </c>
      <c r="C157" s="190">
        <f t="shared" si="97"/>
        <v>0</v>
      </c>
      <c r="D157" s="265"/>
      <c r="E157" s="155"/>
      <c r="F157" s="311">
        <f t="shared" si="138"/>
        <v>0</v>
      </c>
      <c r="G157" s="230"/>
      <c r="H157" s="43"/>
      <c r="I157" s="155">
        <f t="shared" si="139"/>
        <v>0</v>
      </c>
      <c r="J157" s="265"/>
      <c r="K157" s="43"/>
      <c r="L157" s="88">
        <f t="shared" si="140"/>
        <v>0</v>
      </c>
      <c r="M157" s="230"/>
      <c r="N157" s="43"/>
      <c r="O157" s="155">
        <f t="shared" si="141"/>
        <v>0</v>
      </c>
      <c r="P157" s="311"/>
      <c r="Q157" s="331"/>
    </row>
    <row r="158" spans="1:17" hidden="1" x14ac:dyDescent="0.25">
      <c r="A158" s="70">
        <v>2370</v>
      </c>
      <c r="B158" s="55" t="s">
        <v>153</v>
      </c>
      <c r="C158" s="195">
        <f t="shared" si="97"/>
        <v>0</v>
      </c>
      <c r="D158" s="262"/>
      <c r="E158" s="156"/>
      <c r="F158" s="313">
        <f t="shared" si="138"/>
        <v>0</v>
      </c>
      <c r="G158" s="232"/>
      <c r="H158" s="74"/>
      <c r="I158" s="156">
        <f t="shared" si="139"/>
        <v>0</v>
      </c>
      <c r="J158" s="262"/>
      <c r="K158" s="74"/>
      <c r="L158" s="173">
        <f t="shared" si="140"/>
        <v>0</v>
      </c>
      <c r="M158" s="232"/>
      <c r="N158" s="74"/>
      <c r="O158" s="156">
        <f t="shared" si="141"/>
        <v>0</v>
      </c>
      <c r="P158" s="313"/>
      <c r="Q158" s="331"/>
    </row>
    <row r="159" spans="1:17" hidden="1" x14ac:dyDescent="0.25">
      <c r="A159" s="70">
        <v>2380</v>
      </c>
      <c r="B159" s="55" t="s">
        <v>154</v>
      </c>
      <c r="C159" s="195">
        <f t="shared" si="97"/>
        <v>0</v>
      </c>
      <c r="D159" s="82">
        <f>SUM(D160:D161)</f>
        <v>0</v>
      </c>
      <c r="E159" s="153">
        <f t="shared" ref="E159" si="142">SUM(E160:E161)</f>
        <v>0</v>
      </c>
      <c r="F159" s="309">
        <f>SUM(F160:F161)</f>
        <v>0</v>
      </c>
      <c r="G159" s="229">
        <f t="shared" ref="G159:N159" si="143">SUM(G160:G161)</f>
        <v>0</v>
      </c>
      <c r="H159" s="71">
        <f t="shared" si="143"/>
        <v>0</v>
      </c>
      <c r="I159" s="153">
        <f t="shared" si="143"/>
        <v>0</v>
      </c>
      <c r="J159" s="82">
        <f t="shared" si="143"/>
        <v>0</v>
      </c>
      <c r="K159" s="71">
        <f t="shared" si="143"/>
        <v>0</v>
      </c>
      <c r="L159" s="172">
        <f t="shared" si="143"/>
        <v>0</v>
      </c>
      <c r="M159" s="229">
        <f t="shared" si="143"/>
        <v>0</v>
      </c>
      <c r="N159" s="71">
        <f t="shared" si="143"/>
        <v>0</v>
      </c>
      <c r="O159" s="153">
        <f>SUM(O160:O161)</f>
        <v>0</v>
      </c>
      <c r="P159" s="309"/>
      <c r="Q159" s="331"/>
    </row>
    <row r="160" spans="1:17" hidden="1" x14ac:dyDescent="0.25">
      <c r="A160" s="26">
        <v>2381</v>
      </c>
      <c r="B160" s="38" t="s">
        <v>155</v>
      </c>
      <c r="C160" s="189">
        <f t="shared" si="97"/>
        <v>0</v>
      </c>
      <c r="D160" s="264"/>
      <c r="E160" s="154"/>
      <c r="F160" s="310">
        <f t="shared" ref="F160:F163" si="144">D160+E160</f>
        <v>0</v>
      </c>
      <c r="G160" s="220"/>
      <c r="H160" s="40"/>
      <c r="I160" s="154">
        <f t="shared" ref="I160:I163" si="145">G160+H160</f>
        <v>0</v>
      </c>
      <c r="J160" s="264"/>
      <c r="K160" s="40"/>
      <c r="L160" s="89">
        <f t="shared" ref="L160:L163" si="146">J160+K160</f>
        <v>0</v>
      </c>
      <c r="M160" s="220"/>
      <c r="N160" s="40"/>
      <c r="O160" s="154">
        <f t="shared" ref="O160:O163" si="147">M160+N160</f>
        <v>0</v>
      </c>
      <c r="P160" s="310"/>
      <c r="Q160" s="331"/>
    </row>
    <row r="161" spans="1:17" ht="24" hidden="1" x14ac:dyDescent="0.25">
      <c r="A161" s="29">
        <v>2389</v>
      </c>
      <c r="B161" s="41" t="s">
        <v>156</v>
      </c>
      <c r="C161" s="190">
        <f t="shared" si="97"/>
        <v>0</v>
      </c>
      <c r="D161" s="265"/>
      <c r="E161" s="155"/>
      <c r="F161" s="311">
        <f t="shared" si="144"/>
        <v>0</v>
      </c>
      <c r="G161" s="230"/>
      <c r="H161" s="43"/>
      <c r="I161" s="155">
        <f t="shared" si="145"/>
        <v>0</v>
      </c>
      <c r="J161" s="265"/>
      <c r="K161" s="43"/>
      <c r="L161" s="88">
        <f t="shared" si="146"/>
        <v>0</v>
      </c>
      <c r="M161" s="230"/>
      <c r="N161" s="43"/>
      <c r="O161" s="155">
        <f t="shared" si="147"/>
        <v>0</v>
      </c>
      <c r="P161" s="311"/>
      <c r="Q161" s="331"/>
    </row>
    <row r="162" spans="1:17" hidden="1" x14ac:dyDescent="0.25">
      <c r="A162" s="70">
        <v>2390</v>
      </c>
      <c r="B162" s="55" t="s">
        <v>157</v>
      </c>
      <c r="C162" s="195">
        <f t="shared" si="97"/>
        <v>0</v>
      </c>
      <c r="D162" s="262"/>
      <c r="E162" s="156"/>
      <c r="F162" s="313">
        <f t="shared" si="144"/>
        <v>0</v>
      </c>
      <c r="G162" s="232"/>
      <c r="H162" s="74"/>
      <c r="I162" s="156">
        <f t="shared" si="145"/>
        <v>0</v>
      </c>
      <c r="J162" s="262"/>
      <c r="K162" s="74"/>
      <c r="L162" s="173">
        <f t="shared" si="146"/>
        <v>0</v>
      </c>
      <c r="M162" s="232"/>
      <c r="N162" s="74"/>
      <c r="O162" s="156">
        <f t="shared" si="147"/>
        <v>0</v>
      </c>
      <c r="P162" s="313"/>
      <c r="Q162" s="331"/>
    </row>
    <row r="163" spans="1:17" hidden="1" x14ac:dyDescent="0.25">
      <c r="A163" s="34">
        <v>2400</v>
      </c>
      <c r="B163" s="69" t="s">
        <v>158</v>
      </c>
      <c r="C163" s="188">
        <f t="shared" si="97"/>
        <v>0</v>
      </c>
      <c r="D163" s="249"/>
      <c r="E163" s="157"/>
      <c r="F163" s="317">
        <f t="shared" si="144"/>
        <v>0</v>
      </c>
      <c r="G163" s="234"/>
      <c r="H163" s="76"/>
      <c r="I163" s="157">
        <f t="shared" si="145"/>
        <v>0</v>
      </c>
      <c r="J163" s="249"/>
      <c r="K163" s="76"/>
      <c r="L163" s="177">
        <f t="shared" si="146"/>
        <v>0</v>
      </c>
      <c r="M163" s="234"/>
      <c r="N163" s="76"/>
      <c r="O163" s="157">
        <f t="shared" si="147"/>
        <v>0</v>
      </c>
      <c r="P163" s="317"/>
      <c r="Q163" s="331"/>
    </row>
    <row r="164" spans="1:17" ht="24" hidden="1" x14ac:dyDescent="0.25">
      <c r="A164" s="34">
        <v>2500</v>
      </c>
      <c r="B164" s="69" t="s">
        <v>159</v>
      </c>
      <c r="C164" s="188">
        <f t="shared" si="97"/>
        <v>0</v>
      </c>
      <c r="D164" s="127">
        <f>SUM(D165,D170)</f>
        <v>0</v>
      </c>
      <c r="E164" s="120">
        <f t="shared" ref="E164" si="148">SUM(E165,E170)</f>
        <v>0</v>
      </c>
      <c r="F164" s="314">
        <f>SUM(F165,F170)</f>
        <v>0</v>
      </c>
      <c r="G164" s="228">
        <f t="shared" ref="G164:O164" si="149">SUM(G165,G170)</f>
        <v>0</v>
      </c>
      <c r="H164" s="36">
        <f t="shared" si="149"/>
        <v>0</v>
      </c>
      <c r="I164" s="120">
        <f t="shared" si="149"/>
        <v>0</v>
      </c>
      <c r="J164" s="127">
        <f t="shared" si="149"/>
        <v>0</v>
      </c>
      <c r="K164" s="36">
        <f t="shared" si="149"/>
        <v>0</v>
      </c>
      <c r="L164" s="174">
        <f t="shared" si="149"/>
        <v>0</v>
      </c>
      <c r="M164" s="228">
        <f t="shared" si="149"/>
        <v>0</v>
      </c>
      <c r="N164" s="36">
        <f t="shared" si="149"/>
        <v>0</v>
      </c>
      <c r="O164" s="120">
        <f t="shared" si="149"/>
        <v>0</v>
      </c>
      <c r="P164" s="308"/>
      <c r="Q164" s="331"/>
    </row>
    <row r="165" spans="1:17" ht="16.5" hidden="1" customHeight="1" x14ac:dyDescent="0.25">
      <c r="A165" s="686">
        <v>2510</v>
      </c>
      <c r="B165" s="38" t="s">
        <v>160</v>
      </c>
      <c r="C165" s="189">
        <f t="shared" si="97"/>
        <v>0</v>
      </c>
      <c r="D165" s="128">
        <f>SUM(D166:D169)</f>
        <v>0</v>
      </c>
      <c r="E165" s="86">
        <f t="shared" ref="E165" si="150">SUM(E166:E169)</f>
        <v>0</v>
      </c>
      <c r="F165" s="315">
        <f>SUM(F166:F169)</f>
        <v>0</v>
      </c>
      <c r="G165" s="233">
        <f t="shared" ref="G165:O165" si="151">SUM(G166:G169)</f>
        <v>0</v>
      </c>
      <c r="H165" s="75">
        <f t="shared" si="151"/>
        <v>0</v>
      </c>
      <c r="I165" s="86">
        <f t="shared" si="151"/>
        <v>0</v>
      </c>
      <c r="J165" s="128">
        <f t="shared" si="151"/>
        <v>0</v>
      </c>
      <c r="K165" s="75">
        <f t="shared" si="151"/>
        <v>0</v>
      </c>
      <c r="L165" s="175">
        <f t="shared" si="151"/>
        <v>0</v>
      </c>
      <c r="M165" s="233">
        <f t="shared" si="151"/>
        <v>0</v>
      </c>
      <c r="N165" s="75">
        <f t="shared" si="151"/>
        <v>0</v>
      </c>
      <c r="O165" s="158">
        <f t="shared" si="151"/>
        <v>0</v>
      </c>
      <c r="P165" s="318"/>
      <c r="Q165" s="331"/>
    </row>
    <row r="166" spans="1:17" ht="24" hidden="1" x14ac:dyDescent="0.25">
      <c r="A166" s="30">
        <v>2512</v>
      </c>
      <c r="B166" s="41" t="s">
        <v>161</v>
      </c>
      <c r="C166" s="190">
        <f t="shared" si="97"/>
        <v>0</v>
      </c>
      <c r="D166" s="265"/>
      <c r="E166" s="155"/>
      <c r="F166" s="311">
        <f t="shared" ref="F166:F171" si="152">D166+E166</f>
        <v>0</v>
      </c>
      <c r="G166" s="230"/>
      <c r="H166" s="43"/>
      <c r="I166" s="155">
        <f t="shared" ref="I166:I171" si="153">G166+H166</f>
        <v>0</v>
      </c>
      <c r="J166" s="265"/>
      <c r="K166" s="43"/>
      <c r="L166" s="88">
        <f t="shared" ref="L166:L171" si="154">J166+K166</f>
        <v>0</v>
      </c>
      <c r="M166" s="230"/>
      <c r="N166" s="43"/>
      <c r="O166" s="155">
        <f t="shared" ref="O166:O171" si="155">M166+N166</f>
        <v>0</v>
      </c>
      <c r="P166" s="311"/>
      <c r="Q166" s="331"/>
    </row>
    <row r="167" spans="1:17" ht="36" hidden="1" x14ac:dyDescent="0.25">
      <c r="A167" s="30">
        <v>2513</v>
      </c>
      <c r="B167" s="41" t="s">
        <v>162</v>
      </c>
      <c r="C167" s="190">
        <f t="shared" si="97"/>
        <v>0</v>
      </c>
      <c r="D167" s="265"/>
      <c r="E167" s="155"/>
      <c r="F167" s="311">
        <f t="shared" si="152"/>
        <v>0</v>
      </c>
      <c r="G167" s="230"/>
      <c r="H167" s="43"/>
      <c r="I167" s="155">
        <f t="shared" si="153"/>
        <v>0</v>
      </c>
      <c r="J167" s="265"/>
      <c r="K167" s="43"/>
      <c r="L167" s="88">
        <f t="shared" si="154"/>
        <v>0</v>
      </c>
      <c r="M167" s="230"/>
      <c r="N167" s="43"/>
      <c r="O167" s="155">
        <f t="shared" si="155"/>
        <v>0</v>
      </c>
      <c r="P167" s="311"/>
      <c r="Q167" s="331"/>
    </row>
    <row r="168" spans="1:17" ht="24" hidden="1" x14ac:dyDescent="0.25">
      <c r="A168" s="30">
        <v>2515</v>
      </c>
      <c r="B168" s="41" t="s">
        <v>163</v>
      </c>
      <c r="C168" s="190">
        <f t="shared" si="97"/>
        <v>0</v>
      </c>
      <c r="D168" s="265"/>
      <c r="E168" s="155"/>
      <c r="F168" s="311">
        <f t="shared" si="152"/>
        <v>0</v>
      </c>
      <c r="G168" s="230"/>
      <c r="H168" s="43"/>
      <c r="I168" s="155">
        <f t="shared" si="153"/>
        <v>0</v>
      </c>
      <c r="J168" s="265"/>
      <c r="K168" s="43"/>
      <c r="L168" s="88">
        <f t="shared" si="154"/>
        <v>0</v>
      </c>
      <c r="M168" s="230"/>
      <c r="N168" s="43"/>
      <c r="O168" s="155">
        <f t="shared" si="155"/>
        <v>0</v>
      </c>
      <c r="P168" s="311"/>
      <c r="Q168" s="331"/>
    </row>
    <row r="169" spans="1:17" ht="24" hidden="1" x14ac:dyDescent="0.25">
      <c r="A169" s="30">
        <v>2519</v>
      </c>
      <c r="B169" s="41" t="s">
        <v>164</v>
      </c>
      <c r="C169" s="190">
        <f t="shared" si="97"/>
        <v>0</v>
      </c>
      <c r="D169" s="265"/>
      <c r="E169" s="155"/>
      <c r="F169" s="311">
        <f t="shared" si="152"/>
        <v>0</v>
      </c>
      <c r="G169" s="230"/>
      <c r="H169" s="43"/>
      <c r="I169" s="155">
        <f t="shared" si="153"/>
        <v>0</v>
      </c>
      <c r="J169" s="265"/>
      <c r="K169" s="43"/>
      <c r="L169" s="88">
        <f t="shared" si="154"/>
        <v>0</v>
      </c>
      <c r="M169" s="230"/>
      <c r="N169" s="43"/>
      <c r="O169" s="155">
        <f t="shared" si="155"/>
        <v>0</v>
      </c>
      <c r="P169" s="311"/>
      <c r="Q169" s="331"/>
    </row>
    <row r="170" spans="1:17" ht="24" hidden="1" x14ac:dyDescent="0.25">
      <c r="A170" s="72">
        <v>2520</v>
      </c>
      <c r="B170" s="41" t="s">
        <v>165</v>
      </c>
      <c r="C170" s="190">
        <f t="shared" si="97"/>
        <v>0</v>
      </c>
      <c r="D170" s="265"/>
      <c r="E170" s="155"/>
      <c r="F170" s="311">
        <f t="shared" si="152"/>
        <v>0</v>
      </c>
      <c r="G170" s="230"/>
      <c r="H170" s="43"/>
      <c r="I170" s="155">
        <f t="shared" si="153"/>
        <v>0</v>
      </c>
      <c r="J170" s="265"/>
      <c r="K170" s="43"/>
      <c r="L170" s="88">
        <f t="shared" si="154"/>
        <v>0</v>
      </c>
      <c r="M170" s="230"/>
      <c r="N170" s="43"/>
      <c r="O170" s="155">
        <f t="shared" si="155"/>
        <v>0</v>
      </c>
      <c r="P170" s="311"/>
      <c r="Q170" s="331"/>
    </row>
    <row r="171" spans="1:17" s="77" customFormat="1" ht="48" hidden="1" x14ac:dyDescent="0.25">
      <c r="A171" s="17">
        <v>2800</v>
      </c>
      <c r="B171" s="38" t="s">
        <v>166</v>
      </c>
      <c r="C171" s="189">
        <f t="shared" si="97"/>
        <v>0</v>
      </c>
      <c r="D171" s="264"/>
      <c r="E171" s="154"/>
      <c r="F171" s="293">
        <f t="shared" si="152"/>
        <v>0</v>
      </c>
      <c r="G171" s="212"/>
      <c r="H171" s="28"/>
      <c r="I171" s="143">
        <f t="shared" si="153"/>
        <v>0</v>
      </c>
      <c r="J171" s="245"/>
      <c r="K171" s="28"/>
      <c r="L171" s="166">
        <f t="shared" si="154"/>
        <v>0</v>
      </c>
      <c r="M171" s="212"/>
      <c r="N171" s="28"/>
      <c r="O171" s="143">
        <f t="shared" si="155"/>
        <v>0</v>
      </c>
      <c r="P171" s="293"/>
      <c r="Q171" s="341"/>
    </row>
    <row r="172" spans="1:17" hidden="1" x14ac:dyDescent="0.25">
      <c r="A172" s="67">
        <v>3000</v>
      </c>
      <c r="B172" s="67" t="s">
        <v>167</v>
      </c>
      <c r="C172" s="200">
        <f t="shared" si="97"/>
        <v>0</v>
      </c>
      <c r="D172" s="134">
        <f>SUM(D173,D183)</f>
        <v>0</v>
      </c>
      <c r="E172" s="122">
        <f t="shared" ref="E172" si="156">SUM(E173,E183)</f>
        <v>0</v>
      </c>
      <c r="F172" s="307">
        <f>SUM(F173,F183)</f>
        <v>0</v>
      </c>
      <c r="G172" s="227">
        <f t="shared" ref="G172:N172" si="157">SUM(G173,G183)</f>
        <v>0</v>
      </c>
      <c r="H172" s="68">
        <f t="shared" si="157"/>
        <v>0</v>
      </c>
      <c r="I172" s="122">
        <f t="shared" si="157"/>
        <v>0</v>
      </c>
      <c r="J172" s="134">
        <f t="shared" si="157"/>
        <v>0</v>
      </c>
      <c r="K172" s="68">
        <f t="shared" si="157"/>
        <v>0</v>
      </c>
      <c r="L172" s="170">
        <f t="shared" si="157"/>
        <v>0</v>
      </c>
      <c r="M172" s="227">
        <f t="shared" si="157"/>
        <v>0</v>
      </c>
      <c r="N172" s="68">
        <f t="shared" si="157"/>
        <v>0</v>
      </c>
      <c r="O172" s="122">
        <f>SUM(O173,O183)</f>
        <v>0</v>
      </c>
      <c r="P172" s="307"/>
      <c r="Q172" s="331"/>
    </row>
    <row r="173" spans="1:17" ht="24" hidden="1" x14ac:dyDescent="0.25">
      <c r="A173" s="34">
        <v>3200</v>
      </c>
      <c r="B173" s="78" t="s">
        <v>168</v>
      </c>
      <c r="C173" s="188">
        <f t="shared" si="97"/>
        <v>0</v>
      </c>
      <c r="D173" s="127">
        <f>SUM(D174,D178)</f>
        <v>0</v>
      </c>
      <c r="E173" s="120">
        <f t="shared" ref="E173" si="158">SUM(E174,E178)</f>
        <v>0</v>
      </c>
      <c r="F173" s="314">
        <f>SUM(F174,F178)</f>
        <v>0</v>
      </c>
      <c r="G173" s="228">
        <f t="shared" ref="G173:O173" si="159">SUM(G174,G178)</f>
        <v>0</v>
      </c>
      <c r="H173" s="36">
        <f t="shared" si="159"/>
        <v>0</v>
      </c>
      <c r="I173" s="120">
        <f t="shared" si="159"/>
        <v>0</v>
      </c>
      <c r="J173" s="127">
        <f t="shared" si="159"/>
        <v>0</v>
      </c>
      <c r="K173" s="36">
        <f t="shared" si="159"/>
        <v>0</v>
      </c>
      <c r="L173" s="174">
        <f t="shared" si="159"/>
        <v>0</v>
      </c>
      <c r="M173" s="228">
        <f t="shared" si="159"/>
        <v>0</v>
      </c>
      <c r="N173" s="36">
        <f t="shared" si="159"/>
        <v>0</v>
      </c>
      <c r="O173" s="121">
        <f t="shared" si="159"/>
        <v>0</v>
      </c>
      <c r="P173" s="308"/>
      <c r="Q173" s="331"/>
    </row>
    <row r="174" spans="1:17" ht="36" hidden="1" x14ac:dyDescent="0.25">
      <c r="A174" s="686">
        <v>3260</v>
      </c>
      <c r="B174" s="38" t="s">
        <v>169</v>
      </c>
      <c r="C174" s="189">
        <f t="shared" si="97"/>
        <v>0</v>
      </c>
      <c r="D174" s="128">
        <f>SUM(D175:D177)</f>
        <v>0</v>
      </c>
      <c r="E174" s="86">
        <f t="shared" ref="E174" si="160">SUM(E175:E177)</f>
        <v>0</v>
      </c>
      <c r="F174" s="315">
        <f>SUM(F175:F177)</f>
        <v>0</v>
      </c>
      <c r="G174" s="233">
        <f t="shared" ref="G174:N174" si="161">SUM(G175:G177)</f>
        <v>0</v>
      </c>
      <c r="H174" s="75">
        <f t="shared" si="161"/>
        <v>0</v>
      </c>
      <c r="I174" s="86">
        <f t="shared" si="161"/>
        <v>0</v>
      </c>
      <c r="J174" s="128">
        <f t="shared" si="161"/>
        <v>0</v>
      </c>
      <c r="K174" s="75">
        <f t="shared" si="161"/>
        <v>0</v>
      </c>
      <c r="L174" s="175">
        <f t="shared" si="161"/>
        <v>0</v>
      </c>
      <c r="M174" s="233">
        <f t="shared" si="161"/>
        <v>0</v>
      </c>
      <c r="N174" s="75">
        <f t="shared" si="161"/>
        <v>0</v>
      </c>
      <c r="O174" s="86">
        <f>SUM(O175:O177)</f>
        <v>0</v>
      </c>
      <c r="P174" s="315"/>
      <c r="Q174" s="331"/>
    </row>
    <row r="175" spans="1:17" ht="24" hidden="1" x14ac:dyDescent="0.25">
      <c r="A175" s="30">
        <v>3261</v>
      </c>
      <c r="B175" s="41" t="s">
        <v>170</v>
      </c>
      <c r="C175" s="190">
        <f t="shared" si="97"/>
        <v>0</v>
      </c>
      <c r="D175" s="265"/>
      <c r="E175" s="155"/>
      <c r="F175" s="311">
        <f t="shared" ref="F175:F177" si="162">D175+E175</f>
        <v>0</v>
      </c>
      <c r="G175" s="230"/>
      <c r="H175" s="43"/>
      <c r="I175" s="155">
        <f t="shared" ref="I175:I177" si="163">G175+H175</f>
        <v>0</v>
      </c>
      <c r="J175" s="265"/>
      <c r="K175" s="43"/>
      <c r="L175" s="88">
        <f t="shared" ref="L175:L177" si="164">J175+K175</f>
        <v>0</v>
      </c>
      <c r="M175" s="230"/>
      <c r="N175" s="43"/>
      <c r="O175" s="155">
        <f t="shared" ref="O175:O177" si="165">M175+N175</f>
        <v>0</v>
      </c>
      <c r="P175" s="311"/>
      <c r="Q175" s="331"/>
    </row>
    <row r="176" spans="1:17" ht="36" hidden="1" x14ac:dyDescent="0.25">
      <c r="A176" s="30">
        <v>3262</v>
      </c>
      <c r="B176" s="41" t="s">
        <v>171</v>
      </c>
      <c r="C176" s="190">
        <f t="shared" si="97"/>
        <v>0</v>
      </c>
      <c r="D176" s="265"/>
      <c r="E176" s="155"/>
      <c r="F176" s="311">
        <f t="shared" si="162"/>
        <v>0</v>
      </c>
      <c r="G176" s="230"/>
      <c r="H176" s="43"/>
      <c r="I176" s="155">
        <f t="shared" si="163"/>
        <v>0</v>
      </c>
      <c r="J176" s="265"/>
      <c r="K176" s="43"/>
      <c r="L176" s="88">
        <f t="shared" si="164"/>
        <v>0</v>
      </c>
      <c r="M176" s="230"/>
      <c r="N176" s="43"/>
      <c r="O176" s="155">
        <f t="shared" si="165"/>
        <v>0</v>
      </c>
      <c r="P176" s="311"/>
      <c r="Q176" s="331"/>
    </row>
    <row r="177" spans="1:17" ht="24" hidden="1" x14ac:dyDescent="0.25">
      <c r="A177" s="30">
        <v>3263</v>
      </c>
      <c r="B177" s="41" t="s">
        <v>172</v>
      </c>
      <c r="C177" s="190">
        <f t="shared" ref="C177:C240" si="166">SUM(F177,I177,L177,O177)</f>
        <v>0</v>
      </c>
      <c r="D177" s="265"/>
      <c r="E177" s="155"/>
      <c r="F177" s="311">
        <f t="shared" si="162"/>
        <v>0</v>
      </c>
      <c r="G177" s="230"/>
      <c r="H177" s="43"/>
      <c r="I177" s="155">
        <f t="shared" si="163"/>
        <v>0</v>
      </c>
      <c r="J177" s="265"/>
      <c r="K177" s="43"/>
      <c r="L177" s="88">
        <f t="shared" si="164"/>
        <v>0</v>
      </c>
      <c r="M177" s="230"/>
      <c r="N177" s="43"/>
      <c r="O177" s="155">
        <f t="shared" si="165"/>
        <v>0</v>
      </c>
      <c r="P177" s="311"/>
      <c r="Q177" s="331"/>
    </row>
    <row r="178" spans="1:17" ht="84" hidden="1" x14ac:dyDescent="0.25">
      <c r="A178" s="686">
        <v>3290</v>
      </c>
      <c r="B178" s="38" t="s">
        <v>300</v>
      </c>
      <c r="C178" s="201">
        <f t="shared" si="166"/>
        <v>0</v>
      </c>
      <c r="D178" s="128">
        <f>SUM(D179:D182)</f>
        <v>0</v>
      </c>
      <c r="E178" s="86">
        <f t="shared" ref="E178" si="167">SUM(E179:E182)</f>
        <v>0</v>
      </c>
      <c r="F178" s="315">
        <f>SUM(F179:F182)</f>
        <v>0</v>
      </c>
      <c r="G178" s="233">
        <f t="shared" ref="G178:O178" si="168">SUM(G179:G182)</f>
        <v>0</v>
      </c>
      <c r="H178" s="75">
        <f t="shared" si="168"/>
        <v>0</v>
      </c>
      <c r="I178" s="86">
        <f t="shared" si="168"/>
        <v>0</v>
      </c>
      <c r="J178" s="128">
        <f t="shared" si="168"/>
        <v>0</v>
      </c>
      <c r="K178" s="75">
        <f t="shared" si="168"/>
        <v>0</v>
      </c>
      <c r="L178" s="175">
        <f t="shared" si="168"/>
        <v>0</v>
      </c>
      <c r="M178" s="233">
        <f t="shared" si="168"/>
        <v>0</v>
      </c>
      <c r="N178" s="75">
        <f t="shared" si="168"/>
        <v>0</v>
      </c>
      <c r="O178" s="159">
        <f t="shared" si="168"/>
        <v>0</v>
      </c>
      <c r="P178" s="319"/>
      <c r="Q178" s="331"/>
    </row>
    <row r="179" spans="1:17" ht="72" hidden="1" x14ac:dyDescent="0.25">
      <c r="A179" s="30">
        <v>3291</v>
      </c>
      <c r="B179" s="41" t="s">
        <v>173</v>
      </c>
      <c r="C179" s="190">
        <f t="shared" si="166"/>
        <v>0</v>
      </c>
      <c r="D179" s="265"/>
      <c r="E179" s="155"/>
      <c r="F179" s="311">
        <f t="shared" ref="F179:F182" si="169">D179+E179</f>
        <v>0</v>
      </c>
      <c r="G179" s="230"/>
      <c r="H179" s="43"/>
      <c r="I179" s="155">
        <f t="shared" ref="I179:I182" si="170">G179+H179</f>
        <v>0</v>
      </c>
      <c r="J179" s="265"/>
      <c r="K179" s="43"/>
      <c r="L179" s="88">
        <f t="shared" ref="L179:L182" si="171">J179+K179</f>
        <v>0</v>
      </c>
      <c r="M179" s="230"/>
      <c r="N179" s="43"/>
      <c r="O179" s="155">
        <f t="shared" ref="O179:O182" si="172">M179+N179</f>
        <v>0</v>
      </c>
      <c r="P179" s="311"/>
      <c r="Q179" s="331"/>
    </row>
    <row r="180" spans="1:17" ht="72" hidden="1" x14ac:dyDescent="0.25">
      <c r="A180" s="30">
        <v>3292</v>
      </c>
      <c r="B180" s="41" t="s">
        <v>174</v>
      </c>
      <c r="C180" s="190">
        <f t="shared" si="166"/>
        <v>0</v>
      </c>
      <c r="D180" s="265"/>
      <c r="E180" s="155"/>
      <c r="F180" s="311">
        <f t="shared" si="169"/>
        <v>0</v>
      </c>
      <c r="G180" s="230"/>
      <c r="H180" s="43"/>
      <c r="I180" s="155">
        <f t="shared" si="170"/>
        <v>0</v>
      </c>
      <c r="J180" s="265"/>
      <c r="K180" s="43"/>
      <c r="L180" s="88">
        <f t="shared" si="171"/>
        <v>0</v>
      </c>
      <c r="M180" s="230"/>
      <c r="N180" s="43"/>
      <c r="O180" s="155">
        <f t="shared" si="172"/>
        <v>0</v>
      </c>
      <c r="P180" s="311"/>
      <c r="Q180" s="331"/>
    </row>
    <row r="181" spans="1:17" ht="72" hidden="1" x14ac:dyDescent="0.25">
      <c r="A181" s="30">
        <v>3293</v>
      </c>
      <c r="B181" s="41" t="s">
        <v>175</v>
      </c>
      <c r="C181" s="190">
        <f t="shared" si="166"/>
        <v>0</v>
      </c>
      <c r="D181" s="265"/>
      <c r="E181" s="155"/>
      <c r="F181" s="311">
        <f t="shared" si="169"/>
        <v>0</v>
      </c>
      <c r="G181" s="230"/>
      <c r="H181" s="43"/>
      <c r="I181" s="155">
        <f t="shared" si="170"/>
        <v>0</v>
      </c>
      <c r="J181" s="265"/>
      <c r="K181" s="43"/>
      <c r="L181" s="88">
        <f t="shared" si="171"/>
        <v>0</v>
      </c>
      <c r="M181" s="230"/>
      <c r="N181" s="43"/>
      <c r="O181" s="155">
        <f t="shared" si="172"/>
        <v>0</v>
      </c>
      <c r="P181" s="311"/>
      <c r="Q181" s="331"/>
    </row>
    <row r="182" spans="1:17" ht="60" hidden="1" x14ac:dyDescent="0.25">
      <c r="A182" s="79">
        <v>3294</v>
      </c>
      <c r="B182" s="41" t="s">
        <v>176</v>
      </c>
      <c r="C182" s="201">
        <f t="shared" si="166"/>
        <v>0</v>
      </c>
      <c r="D182" s="266"/>
      <c r="E182" s="160"/>
      <c r="F182" s="320">
        <f t="shared" si="169"/>
        <v>0</v>
      </c>
      <c r="G182" s="235"/>
      <c r="H182" s="80"/>
      <c r="I182" s="160">
        <f t="shared" si="170"/>
        <v>0</v>
      </c>
      <c r="J182" s="266"/>
      <c r="K182" s="80"/>
      <c r="L182" s="178">
        <f t="shared" si="171"/>
        <v>0</v>
      </c>
      <c r="M182" s="235"/>
      <c r="N182" s="80"/>
      <c r="O182" s="160">
        <f t="shared" si="172"/>
        <v>0</v>
      </c>
      <c r="P182" s="320"/>
      <c r="Q182" s="331"/>
    </row>
    <row r="183" spans="1:17" ht="48" hidden="1" x14ac:dyDescent="0.25">
      <c r="A183" s="49">
        <v>3300</v>
      </c>
      <c r="B183" s="78" t="s">
        <v>177</v>
      </c>
      <c r="C183" s="202">
        <f t="shared" si="166"/>
        <v>0</v>
      </c>
      <c r="D183" s="135">
        <f>SUM(D184:D185)</f>
        <v>0</v>
      </c>
      <c r="E183" s="121">
        <f t="shared" ref="E183" si="173">SUM(E184:E185)</f>
        <v>0</v>
      </c>
      <c r="F183" s="308">
        <f>SUM(F184:F185)</f>
        <v>0</v>
      </c>
      <c r="G183" s="236">
        <f t="shared" ref="G183:O183" si="174">SUM(G184:G185)</f>
        <v>0</v>
      </c>
      <c r="H183" s="81">
        <f t="shared" si="174"/>
        <v>0</v>
      </c>
      <c r="I183" s="121">
        <f t="shared" si="174"/>
        <v>0</v>
      </c>
      <c r="J183" s="135">
        <f t="shared" si="174"/>
        <v>0</v>
      </c>
      <c r="K183" s="81">
        <f t="shared" si="174"/>
        <v>0</v>
      </c>
      <c r="L183" s="171">
        <f t="shared" si="174"/>
        <v>0</v>
      </c>
      <c r="M183" s="236">
        <f t="shared" si="174"/>
        <v>0</v>
      </c>
      <c r="N183" s="81">
        <f t="shared" si="174"/>
        <v>0</v>
      </c>
      <c r="O183" s="121">
        <f t="shared" si="174"/>
        <v>0</v>
      </c>
      <c r="P183" s="308"/>
      <c r="Q183" s="331"/>
    </row>
    <row r="184" spans="1:17" ht="48" hidden="1" x14ac:dyDescent="0.25">
      <c r="A184" s="54">
        <v>3310</v>
      </c>
      <c r="B184" s="55" t="s">
        <v>178</v>
      </c>
      <c r="C184" s="195">
        <f t="shared" si="166"/>
        <v>0</v>
      </c>
      <c r="D184" s="262"/>
      <c r="E184" s="156"/>
      <c r="F184" s="313">
        <f t="shared" ref="F184:F185" si="175">D184+E184</f>
        <v>0</v>
      </c>
      <c r="G184" s="232"/>
      <c r="H184" s="74"/>
      <c r="I184" s="156">
        <f t="shared" ref="I184:I185" si="176">G184+H184</f>
        <v>0</v>
      </c>
      <c r="J184" s="262"/>
      <c r="K184" s="74"/>
      <c r="L184" s="173">
        <f t="shared" ref="L184:L185" si="177">J184+K184</f>
        <v>0</v>
      </c>
      <c r="M184" s="232"/>
      <c r="N184" s="74"/>
      <c r="O184" s="156">
        <f t="shared" ref="O184:O185" si="178">M184+N184</f>
        <v>0</v>
      </c>
      <c r="P184" s="313"/>
      <c r="Q184" s="331"/>
    </row>
    <row r="185" spans="1:17" ht="60" hidden="1" x14ac:dyDescent="0.25">
      <c r="A185" s="27">
        <v>3320</v>
      </c>
      <c r="B185" s="38" t="s">
        <v>179</v>
      </c>
      <c r="C185" s="189">
        <f t="shared" si="166"/>
        <v>0</v>
      </c>
      <c r="D185" s="264"/>
      <c r="E185" s="154"/>
      <c r="F185" s="310">
        <f t="shared" si="175"/>
        <v>0</v>
      </c>
      <c r="G185" s="220"/>
      <c r="H185" s="40"/>
      <c r="I185" s="154">
        <f t="shared" si="176"/>
        <v>0</v>
      </c>
      <c r="J185" s="264"/>
      <c r="K185" s="40"/>
      <c r="L185" s="89">
        <f t="shared" si="177"/>
        <v>0</v>
      </c>
      <c r="M185" s="220"/>
      <c r="N185" s="40"/>
      <c r="O185" s="154">
        <f t="shared" si="178"/>
        <v>0</v>
      </c>
      <c r="P185" s="310"/>
      <c r="Q185" s="331"/>
    </row>
    <row r="186" spans="1:17" hidden="1" x14ac:dyDescent="0.25">
      <c r="A186" s="83">
        <v>4000</v>
      </c>
      <c r="B186" s="67" t="s">
        <v>180</v>
      </c>
      <c r="C186" s="200">
        <f t="shared" si="166"/>
        <v>0</v>
      </c>
      <c r="D186" s="134">
        <f>SUM(D187,D190)</f>
        <v>0</v>
      </c>
      <c r="E186" s="122">
        <f t="shared" ref="E186" si="179">SUM(E187,E190)</f>
        <v>0</v>
      </c>
      <c r="F186" s="307">
        <f>SUM(F187,F190)</f>
        <v>0</v>
      </c>
      <c r="G186" s="227">
        <f t="shared" ref="G186:N186" si="180">SUM(G187,G190)</f>
        <v>0</v>
      </c>
      <c r="H186" s="68">
        <f t="shared" si="180"/>
        <v>0</v>
      </c>
      <c r="I186" s="122">
        <f t="shared" si="180"/>
        <v>0</v>
      </c>
      <c r="J186" s="134">
        <f t="shared" si="180"/>
        <v>0</v>
      </c>
      <c r="K186" s="68">
        <f t="shared" si="180"/>
        <v>0</v>
      </c>
      <c r="L186" s="170">
        <f t="shared" si="180"/>
        <v>0</v>
      </c>
      <c r="M186" s="227">
        <f t="shared" si="180"/>
        <v>0</v>
      </c>
      <c r="N186" s="68">
        <f t="shared" si="180"/>
        <v>0</v>
      </c>
      <c r="O186" s="122">
        <f>SUM(O187,O190)</f>
        <v>0</v>
      </c>
      <c r="P186" s="307"/>
      <c r="Q186" s="331"/>
    </row>
    <row r="187" spans="1:17" ht="24" hidden="1" x14ac:dyDescent="0.25">
      <c r="A187" s="84">
        <v>4200</v>
      </c>
      <c r="B187" s="69" t="s">
        <v>181</v>
      </c>
      <c r="C187" s="188">
        <f t="shared" si="166"/>
        <v>0</v>
      </c>
      <c r="D187" s="127">
        <f>SUM(D188,D189)</f>
        <v>0</v>
      </c>
      <c r="E187" s="120">
        <f t="shared" ref="E187" si="181">SUM(E188,E189)</f>
        <v>0</v>
      </c>
      <c r="F187" s="314">
        <f>SUM(F188,F189)</f>
        <v>0</v>
      </c>
      <c r="G187" s="228">
        <f t="shared" ref="G187:N187" si="182">SUM(G188,G189)</f>
        <v>0</v>
      </c>
      <c r="H187" s="36">
        <f t="shared" si="182"/>
        <v>0</v>
      </c>
      <c r="I187" s="120">
        <f t="shared" si="182"/>
        <v>0</v>
      </c>
      <c r="J187" s="127">
        <f t="shared" si="182"/>
        <v>0</v>
      </c>
      <c r="K187" s="36">
        <f t="shared" si="182"/>
        <v>0</v>
      </c>
      <c r="L187" s="174">
        <f t="shared" si="182"/>
        <v>0</v>
      </c>
      <c r="M187" s="228">
        <f t="shared" si="182"/>
        <v>0</v>
      </c>
      <c r="N187" s="36">
        <f t="shared" si="182"/>
        <v>0</v>
      </c>
      <c r="O187" s="120">
        <f>SUM(O188,O189)</f>
        <v>0</v>
      </c>
      <c r="P187" s="314"/>
      <c r="Q187" s="331"/>
    </row>
    <row r="188" spans="1:17" ht="36" hidden="1" x14ac:dyDescent="0.25">
      <c r="A188" s="686">
        <v>4240</v>
      </c>
      <c r="B188" s="38" t="s">
        <v>182</v>
      </c>
      <c r="C188" s="189">
        <f t="shared" si="166"/>
        <v>0</v>
      </c>
      <c r="D188" s="264"/>
      <c r="E188" s="154"/>
      <c r="F188" s="310">
        <f t="shared" ref="F188:F189" si="183">D188+E188</f>
        <v>0</v>
      </c>
      <c r="G188" s="220"/>
      <c r="H188" s="40"/>
      <c r="I188" s="154">
        <f t="shared" ref="I188:I189" si="184">G188+H188</f>
        <v>0</v>
      </c>
      <c r="J188" s="264"/>
      <c r="K188" s="40"/>
      <c r="L188" s="89">
        <f t="shared" ref="L188:L189" si="185">J188+K188</f>
        <v>0</v>
      </c>
      <c r="M188" s="220"/>
      <c r="N188" s="40"/>
      <c r="O188" s="154">
        <f t="shared" ref="O188:O189" si="186">M188+N188</f>
        <v>0</v>
      </c>
      <c r="P188" s="310"/>
      <c r="Q188" s="331"/>
    </row>
    <row r="189" spans="1:17" ht="24" hidden="1" x14ac:dyDescent="0.25">
      <c r="A189" s="72">
        <v>4250</v>
      </c>
      <c r="B189" s="41" t="s">
        <v>183</v>
      </c>
      <c r="C189" s="190">
        <f t="shared" si="166"/>
        <v>0</v>
      </c>
      <c r="D189" s="265"/>
      <c r="E189" s="155"/>
      <c r="F189" s="311">
        <f t="shared" si="183"/>
        <v>0</v>
      </c>
      <c r="G189" s="230"/>
      <c r="H189" s="43"/>
      <c r="I189" s="155">
        <f t="shared" si="184"/>
        <v>0</v>
      </c>
      <c r="J189" s="265"/>
      <c r="K189" s="43"/>
      <c r="L189" s="88">
        <f t="shared" si="185"/>
        <v>0</v>
      </c>
      <c r="M189" s="230"/>
      <c r="N189" s="43"/>
      <c r="O189" s="155">
        <f t="shared" si="186"/>
        <v>0</v>
      </c>
      <c r="P189" s="311"/>
      <c r="Q189" s="331"/>
    </row>
    <row r="190" spans="1:17" hidden="1" x14ac:dyDescent="0.25">
      <c r="A190" s="34">
        <v>4300</v>
      </c>
      <c r="B190" s="69" t="s">
        <v>184</v>
      </c>
      <c r="C190" s="188">
        <f t="shared" si="166"/>
        <v>0</v>
      </c>
      <c r="D190" s="127">
        <f>SUM(D191)</f>
        <v>0</v>
      </c>
      <c r="E190" s="120">
        <f t="shared" ref="E190" si="187">SUM(E191)</f>
        <v>0</v>
      </c>
      <c r="F190" s="314">
        <f>SUM(F191)</f>
        <v>0</v>
      </c>
      <c r="G190" s="228">
        <f t="shared" ref="G190:N190" si="188">SUM(G191)</f>
        <v>0</v>
      </c>
      <c r="H190" s="36">
        <f t="shared" si="188"/>
        <v>0</v>
      </c>
      <c r="I190" s="120">
        <f t="shared" si="188"/>
        <v>0</v>
      </c>
      <c r="J190" s="127">
        <f t="shared" si="188"/>
        <v>0</v>
      </c>
      <c r="K190" s="36">
        <f t="shared" si="188"/>
        <v>0</v>
      </c>
      <c r="L190" s="174">
        <f t="shared" si="188"/>
        <v>0</v>
      </c>
      <c r="M190" s="228">
        <f t="shared" si="188"/>
        <v>0</v>
      </c>
      <c r="N190" s="36">
        <f t="shared" si="188"/>
        <v>0</v>
      </c>
      <c r="O190" s="120">
        <f>SUM(O191)</f>
        <v>0</v>
      </c>
      <c r="P190" s="314"/>
      <c r="Q190" s="331"/>
    </row>
    <row r="191" spans="1:17" ht="24" hidden="1" x14ac:dyDescent="0.25">
      <c r="A191" s="686">
        <v>4310</v>
      </c>
      <c r="B191" s="38" t="s">
        <v>185</v>
      </c>
      <c r="C191" s="189">
        <f t="shared" si="166"/>
        <v>0</v>
      </c>
      <c r="D191" s="128">
        <f>SUM(D192:D192)</f>
        <v>0</v>
      </c>
      <c r="E191" s="86">
        <f t="shared" ref="E191" si="189">SUM(E192:E192)</f>
        <v>0</v>
      </c>
      <c r="F191" s="315">
        <f>SUM(F192:F192)</f>
        <v>0</v>
      </c>
      <c r="G191" s="233">
        <f t="shared" ref="G191:N191" si="190">SUM(G192:G192)</f>
        <v>0</v>
      </c>
      <c r="H191" s="75">
        <f t="shared" si="190"/>
        <v>0</v>
      </c>
      <c r="I191" s="86">
        <f t="shared" si="190"/>
        <v>0</v>
      </c>
      <c r="J191" s="128">
        <f t="shared" si="190"/>
        <v>0</v>
      </c>
      <c r="K191" s="75">
        <f t="shared" si="190"/>
        <v>0</v>
      </c>
      <c r="L191" s="175">
        <f t="shared" si="190"/>
        <v>0</v>
      </c>
      <c r="M191" s="233">
        <f t="shared" si="190"/>
        <v>0</v>
      </c>
      <c r="N191" s="75">
        <f t="shared" si="190"/>
        <v>0</v>
      </c>
      <c r="O191" s="86">
        <f>SUM(O192:O192)</f>
        <v>0</v>
      </c>
      <c r="P191" s="315"/>
      <c r="Q191" s="331"/>
    </row>
    <row r="192" spans="1:17" ht="36" hidden="1" x14ac:dyDescent="0.25">
      <c r="A192" s="30">
        <v>4311</v>
      </c>
      <c r="B192" s="41" t="s">
        <v>186</v>
      </c>
      <c r="C192" s="190">
        <f t="shared" si="166"/>
        <v>0</v>
      </c>
      <c r="D192" s="265"/>
      <c r="E192" s="155"/>
      <c r="F192" s="311">
        <f>D192+E192</f>
        <v>0</v>
      </c>
      <c r="G192" s="230"/>
      <c r="H192" s="43"/>
      <c r="I192" s="155">
        <f>G192+H192</f>
        <v>0</v>
      </c>
      <c r="J192" s="265"/>
      <c r="K192" s="43"/>
      <c r="L192" s="88">
        <f>J192+K192</f>
        <v>0</v>
      </c>
      <c r="M192" s="230"/>
      <c r="N192" s="43"/>
      <c r="O192" s="155">
        <f>M192+N192</f>
        <v>0</v>
      </c>
      <c r="P192" s="311"/>
      <c r="Q192" s="331"/>
    </row>
    <row r="193" spans="1:17" s="19" customFormat="1" ht="24" hidden="1" x14ac:dyDescent="0.25">
      <c r="A193" s="85"/>
      <c r="B193" s="17" t="s">
        <v>187</v>
      </c>
      <c r="C193" s="199">
        <f t="shared" si="166"/>
        <v>0</v>
      </c>
      <c r="D193" s="133">
        <f>SUM(D194,D229,D268)</f>
        <v>0</v>
      </c>
      <c r="E193" s="278">
        <f t="shared" ref="E193" si="191">SUM(E194,E229,E268)</f>
        <v>0</v>
      </c>
      <c r="F193" s="306">
        <f>SUM(F194,F229,F268)</f>
        <v>0</v>
      </c>
      <c r="G193" s="226">
        <f t="shared" ref="G193:N193" si="192">SUM(G194,G229,G268)</f>
        <v>0</v>
      </c>
      <c r="H193" s="66">
        <f t="shared" si="192"/>
        <v>0</v>
      </c>
      <c r="I193" s="278">
        <f t="shared" si="192"/>
        <v>0</v>
      </c>
      <c r="J193" s="133">
        <f t="shared" si="192"/>
        <v>0</v>
      </c>
      <c r="K193" s="66">
        <f t="shared" si="192"/>
        <v>0</v>
      </c>
      <c r="L193" s="169">
        <f t="shared" si="192"/>
        <v>0</v>
      </c>
      <c r="M193" s="226">
        <f t="shared" si="192"/>
        <v>0</v>
      </c>
      <c r="N193" s="66">
        <f t="shared" si="192"/>
        <v>0</v>
      </c>
      <c r="O193" s="161">
        <f>SUM(O194,O229,O268)</f>
        <v>0</v>
      </c>
      <c r="P193" s="321"/>
      <c r="Q193" s="182"/>
    </row>
    <row r="194" spans="1:17" hidden="1" x14ac:dyDescent="0.25">
      <c r="A194" s="67">
        <v>5000</v>
      </c>
      <c r="B194" s="67" t="s">
        <v>188</v>
      </c>
      <c r="C194" s="200">
        <f t="shared" si="166"/>
        <v>0</v>
      </c>
      <c r="D194" s="134">
        <f>D195+D203</f>
        <v>0</v>
      </c>
      <c r="E194" s="122">
        <f t="shared" ref="E194" si="193">E195+E203</f>
        <v>0</v>
      </c>
      <c r="F194" s="307">
        <f>F195+F203</f>
        <v>0</v>
      </c>
      <c r="G194" s="227">
        <f t="shared" ref="G194:N194" si="194">G195+G203</f>
        <v>0</v>
      </c>
      <c r="H194" s="68">
        <f t="shared" si="194"/>
        <v>0</v>
      </c>
      <c r="I194" s="122">
        <f t="shared" si="194"/>
        <v>0</v>
      </c>
      <c r="J194" s="134">
        <f t="shared" si="194"/>
        <v>0</v>
      </c>
      <c r="K194" s="68">
        <f t="shared" si="194"/>
        <v>0</v>
      </c>
      <c r="L194" s="170">
        <f t="shared" si="194"/>
        <v>0</v>
      </c>
      <c r="M194" s="227">
        <f t="shared" si="194"/>
        <v>0</v>
      </c>
      <c r="N194" s="68">
        <f t="shared" si="194"/>
        <v>0</v>
      </c>
      <c r="O194" s="122">
        <f>O195+O203</f>
        <v>0</v>
      </c>
      <c r="P194" s="307"/>
      <c r="Q194" s="331"/>
    </row>
    <row r="195" spans="1:17" hidden="1" x14ac:dyDescent="0.25">
      <c r="A195" s="34">
        <v>5100</v>
      </c>
      <c r="B195" s="69" t="s">
        <v>189</v>
      </c>
      <c r="C195" s="188">
        <f t="shared" si="166"/>
        <v>0</v>
      </c>
      <c r="D195" s="127">
        <f>D196+D197+D200+D201+D202</f>
        <v>0</v>
      </c>
      <c r="E195" s="120">
        <f t="shared" ref="E195" si="195">E196+E197+E200+E201+E202</f>
        <v>0</v>
      </c>
      <c r="F195" s="314">
        <f>F196+F197+F200+F201+F202</f>
        <v>0</v>
      </c>
      <c r="G195" s="228">
        <f t="shared" ref="G195:N195" si="196">G196+G197+G200+G201+G202</f>
        <v>0</v>
      </c>
      <c r="H195" s="36">
        <f t="shared" si="196"/>
        <v>0</v>
      </c>
      <c r="I195" s="120">
        <f t="shared" si="196"/>
        <v>0</v>
      </c>
      <c r="J195" s="127">
        <f t="shared" si="196"/>
        <v>0</v>
      </c>
      <c r="K195" s="36">
        <f t="shared" si="196"/>
        <v>0</v>
      </c>
      <c r="L195" s="174">
        <f t="shared" si="196"/>
        <v>0</v>
      </c>
      <c r="M195" s="228">
        <f t="shared" si="196"/>
        <v>0</v>
      </c>
      <c r="N195" s="36">
        <f t="shared" si="196"/>
        <v>0</v>
      </c>
      <c r="O195" s="120">
        <f>O196+O197+O200+O201+O202</f>
        <v>0</v>
      </c>
      <c r="P195" s="314"/>
      <c r="Q195" s="331"/>
    </row>
    <row r="196" spans="1:17" hidden="1" x14ac:dyDescent="0.25">
      <c r="A196" s="686">
        <v>5110</v>
      </c>
      <c r="B196" s="38" t="s">
        <v>190</v>
      </c>
      <c r="C196" s="189">
        <f t="shared" si="166"/>
        <v>0</v>
      </c>
      <c r="D196" s="264"/>
      <c r="E196" s="154"/>
      <c r="F196" s="310">
        <f>D196+E196</f>
        <v>0</v>
      </c>
      <c r="G196" s="220"/>
      <c r="H196" s="40"/>
      <c r="I196" s="154">
        <f>G196+H196</f>
        <v>0</v>
      </c>
      <c r="J196" s="264"/>
      <c r="K196" s="40"/>
      <c r="L196" s="89">
        <f>J196+K196</f>
        <v>0</v>
      </c>
      <c r="M196" s="220"/>
      <c r="N196" s="40"/>
      <c r="O196" s="154">
        <f>M196+N196</f>
        <v>0</v>
      </c>
      <c r="P196" s="310"/>
      <c r="Q196" s="331"/>
    </row>
    <row r="197" spans="1:17" ht="24" hidden="1" x14ac:dyDescent="0.25">
      <c r="A197" s="72">
        <v>5120</v>
      </c>
      <c r="B197" s="41" t="s">
        <v>191</v>
      </c>
      <c r="C197" s="190">
        <f t="shared" si="166"/>
        <v>0</v>
      </c>
      <c r="D197" s="129">
        <f>D198+D199</f>
        <v>0</v>
      </c>
      <c r="E197" s="87">
        <f t="shared" ref="E197" si="197">E198+E199</f>
        <v>0</v>
      </c>
      <c r="F197" s="312">
        <f>F198+F199</f>
        <v>0</v>
      </c>
      <c r="G197" s="231">
        <f t="shared" ref="G197:O197" si="198">G198+G199</f>
        <v>0</v>
      </c>
      <c r="H197" s="73">
        <f t="shared" si="198"/>
        <v>0</v>
      </c>
      <c r="I197" s="87">
        <f t="shared" si="198"/>
        <v>0</v>
      </c>
      <c r="J197" s="129">
        <f t="shared" si="198"/>
        <v>0</v>
      </c>
      <c r="K197" s="73">
        <f t="shared" si="198"/>
        <v>0</v>
      </c>
      <c r="L197" s="93">
        <f t="shared" si="198"/>
        <v>0</v>
      </c>
      <c r="M197" s="231">
        <f t="shared" si="198"/>
        <v>0</v>
      </c>
      <c r="N197" s="73">
        <f t="shared" si="198"/>
        <v>0</v>
      </c>
      <c r="O197" s="87">
        <f t="shared" si="198"/>
        <v>0</v>
      </c>
      <c r="P197" s="312"/>
      <c r="Q197" s="331"/>
    </row>
    <row r="198" spans="1:17" hidden="1" x14ac:dyDescent="0.25">
      <c r="A198" s="30">
        <v>5121</v>
      </c>
      <c r="B198" s="41" t="s">
        <v>192</v>
      </c>
      <c r="C198" s="190">
        <f t="shared" si="166"/>
        <v>0</v>
      </c>
      <c r="D198" s="265"/>
      <c r="E198" s="155"/>
      <c r="F198" s="311">
        <f t="shared" ref="F198:F202" si="199">D198+E198</f>
        <v>0</v>
      </c>
      <c r="G198" s="230"/>
      <c r="H198" s="43"/>
      <c r="I198" s="155">
        <f t="shared" ref="I198:I202" si="200">G198+H198</f>
        <v>0</v>
      </c>
      <c r="J198" s="265"/>
      <c r="K198" s="43"/>
      <c r="L198" s="88">
        <f t="shared" ref="L198:L202" si="201">J198+K198</f>
        <v>0</v>
      </c>
      <c r="M198" s="230"/>
      <c r="N198" s="43"/>
      <c r="O198" s="155">
        <f t="shared" ref="O198:O202" si="202">M198+N198</f>
        <v>0</v>
      </c>
      <c r="P198" s="311"/>
      <c r="Q198" s="331"/>
    </row>
    <row r="199" spans="1:17" ht="24" hidden="1" x14ac:dyDescent="0.25">
      <c r="A199" s="30">
        <v>5129</v>
      </c>
      <c r="B199" s="41" t="s">
        <v>193</v>
      </c>
      <c r="C199" s="190">
        <f t="shared" si="166"/>
        <v>0</v>
      </c>
      <c r="D199" s="265"/>
      <c r="E199" s="155"/>
      <c r="F199" s="311">
        <f t="shared" si="199"/>
        <v>0</v>
      </c>
      <c r="G199" s="230"/>
      <c r="H199" s="43"/>
      <c r="I199" s="155">
        <f t="shared" si="200"/>
        <v>0</v>
      </c>
      <c r="J199" s="265"/>
      <c r="K199" s="43"/>
      <c r="L199" s="88">
        <f t="shared" si="201"/>
        <v>0</v>
      </c>
      <c r="M199" s="230"/>
      <c r="N199" s="43"/>
      <c r="O199" s="155">
        <f t="shared" si="202"/>
        <v>0</v>
      </c>
      <c r="P199" s="311"/>
      <c r="Q199" s="331"/>
    </row>
    <row r="200" spans="1:17" hidden="1" x14ac:dyDescent="0.25">
      <c r="A200" s="72">
        <v>5130</v>
      </c>
      <c r="B200" s="41" t="s">
        <v>194</v>
      </c>
      <c r="C200" s="190">
        <f t="shared" si="166"/>
        <v>0</v>
      </c>
      <c r="D200" s="265"/>
      <c r="E200" s="155"/>
      <c r="F200" s="311">
        <f t="shared" si="199"/>
        <v>0</v>
      </c>
      <c r="G200" s="230"/>
      <c r="H200" s="43"/>
      <c r="I200" s="155">
        <f t="shared" si="200"/>
        <v>0</v>
      </c>
      <c r="J200" s="265"/>
      <c r="K200" s="43"/>
      <c r="L200" s="88">
        <f t="shared" si="201"/>
        <v>0</v>
      </c>
      <c r="M200" s="230"/>
      <c r="N200" s="43"/>
      <c r="O200" s="155">
        <f t="shared" si="202"/>
        <v>0</v>
      </c>
      <c r="P200" s="311"/>
      <c r="Q200" s="331"/>
    </row>
    <row r="201" spans="1:17" hidden="1" x14ac:dyDescent="0.25">
      <c r="A201" s="72">
        <v>5140</v>
      </c>
      <c r="B201" s="41" t="s">
        <v>195</v>
      </c>
      <c r="C201" s="190">
        <f t="shared" si="166"/>
        <v>0</v>
      </c>
      <c r="D201" s="265"/>
      <c r="E201" s="155"/>
      <c r="F201" s="311">
        <f t="shared" si="199"/>
        <v>0</v>
      </c>
      <c r="G201" s="230"/>
      <c r="H201" s="43"/>
      <c r="I201" s="155">
        <f t="shared" si="200"/>
        <v>0</v>
      </c>
      <c r="J201" s="265"/>
      <c r="K201" s="43"/>
      <c r="L201" s="88">
        <f t="shared" si="201"/>
        <v>0</v>
      </c>
      <c r="M201" s="230"/>
      <c r="N201" s="43"/>
      <c r="O201" s="155">
        <f t="shared" si="202"/>
        <v>0</v>
      </c>
      <c r="P201" s="311"/>
      <c r="Q201" s="331"/>
    </row>
    <row r="202" spans="1:17" ht="24" hidden="1" x14ac:dyDescent="0.25">
      <c r="A202" s="72">
        <v>5170</v>
      </c>
      <c r="B202" s="41" t="s">
        <v>196</v>
      </c>
      <c r="C202" s="190">
        <f t="shared" si="166"/>
        <v>0</v>
      </c>
      <c r="D202" s="265"/>
      <c r="E202" s="155"/>
      <c r="F202" s="311">
        <f t="shared" si="199"/>
        <v>0</v>
      </c>
      <c r="G202" s="230"/>
      <c r="H202" s="43"/>
      <c r="I202" s="155">
        <f t="shared" si="200"/>
        <v>0</v>
      </c>
      <c r="J202" s="265"/>
      <c r="K202" s="43"/>
      <c r="L202" s="88">
        <f t="shared" si="201"/>
        <v>0</v>
      </c>
      <c r="M202" s="230"/>
      <c r="N202" s="43"/>
      <c r="O202" s="155">
        <f t="shared" si="202"/>
        <v>0</v>
      </c>
      <c r="P202" s="311"/>
      <c r="Q202" s="331"/>
    </row>
    <row r="203" spans="1:17" hidden="1" x14ac:dyDescent="0.25">
      <c r="A203" s="34">
        <v>5200</v>
      </c>
      <c r="B203" s="69" t="s">
        <v>197</v>
      </c>
      <c r="C203" s="188">
        <f t="shared" si="166"/>
        <v>0</v>
      </c>
      <c r="D203" s="127">
        <f>D204+D214+D215+D224+D225+D226+D228</f>
        <v>0</v>
      </c>
      <c r="E203" s="120">
        <f t="shared" ref="E203" si="203">E204+E214+E215+E224+E225+E226+E228</f>
        <v>0</v>
      </c>
      <c r="F203" s="314">
        <f>F204+F214+F215+F224+F225+F226+F228</f>
        <v>0</v>
      </c>
      <c r="G203" s="228">
        <f t="shared" ref="G203:O203" si="204">G204+G214+G215+G224+G225+G226+G228</f>
        <v>0</v>
      </c>
      <c r="H203" s="36">
        <f t="shared" si="204"/>
        <v>0</v>
      </c>
      <c r="I203" s="120">
        <f t="shared" si="204"/>
        <v>0</v>
      </c>
      <c r="J203" s="127">
        <f t="shared" si="204"/>
        <v>0</v>
      </c>
      <c r="K203" s="36">
        <f t="shared" si="204"/>
        <v>0</v>
      </c>
      <c r="L203" s="174">
        <f t="shared" si="204"/>
        <v>0</v>
      </c>
      <c r="M203" s="228">
        <f t="shared" si="204"/>
        <v>0</v>
      </c>
      <c r="N203" s="36">
        <f t="shared" si="204"/>
        <v>0</v>
      </c>
      <c r="O203" s="120">
        <f t="shared" si="204"/>
        <v>0</v>
      </c>
      <c r="P203" s="314"/>
      <c r="Q203" s="331"/>
    </row>
    <row r="204" spans="1:17" hidden="1" x14ac:dyDescent="0.25">
      <c r="A204" s="70">
        <v>5210</v>
      </c>
      <c r="B204" s="55" t="s">
        <v>198</v>
      </c>
      <c r="C204" s="195">
        <f t="shared" si="166"/>
        <v>0</v>
      </c>
      <c r="D204" s="82">
        <f>SUM(D205:D213)</f>
        <v>0</v>
      </c>
      <c r="E204" s="153">
        <f>SUM(E205:E213)</f>
        <v>0</v>
      </c>
      <c r="F204" s="309">
        <f t="shared" ref="F204:N204" si="205">SUM(F205:F213)</f>
        <v>0</v>
      </c>
      <c r="G204" s="229">
        <f t="shared" si="205"/>
        <v>0</v>
      </c>
      <c r="H204" s="71">
        <f t="shared" si="205"/>
        <v>0</v>
      </c>
      <c r="I204" s="153">
        <f t="shared" si="205"/>
        <v>0</v>
      </c>
      <c r="J204" s="82">
        <f t="shared" si="205"/>
        <v>0</v>
      </c>
      <c r="K204" s="71">
        <f t="shared" si="205"/>
        <v>0</v>
      </c>
      <c r="L204" s="172">
        <f t="shared" si="205"/>
        <v>0</v>
      </c>
      <c r="M204" s="229">
        <f t="shared" si="205"/>
        <v>0</v>
      </c>
      <c r="N204" s="71">
        <f t="shared" si="205"/>
        <v>0</v>
      </c>
      <c r="O204" s="153">
        <f>SUM(O205:O213)</f>
        <v>0</v>
      </c>
      <c r="P204" s="309"/>
      <c r="Q204" s="331"/>
    </row>
    <row r="205" spans="1:17" hidden="1" x14ac:dyDescent="0.25">
      <c r="A205" s="27">
        <v>5211</v>
      </c>
      <c r="B205" s="38" t="s">
        <v>199</v>
      </c>
      <c r="C205" s="189">
        <f t="shared" si="166"/>
        <v>0</v>
      </c>
      <c r="D205" s="264"/>
      <c r="E205" s="154"/>
      <c r="F205" s="310">
        <f t="shared" ref="F205:F214" si="206">D205+E205</f>
        <v>0</v>
      </c>
      <c r="G205" s="220"/>
      <c r="H205" s="40"/>
      <c r="I205" s="154">
        <f t="shared" ref="I205:I214" si="207">G205+H205</f>
        <v>0</v>
      </c>
      <c r="J205" s="264"/>
      <c r="K205" s="40"/>
      <c r="L205" s="89">
        <f t="shared" ref="L205:L214" si="208">J205+K205</f>
        <v>0</v>
      </c>
      <c r="M205" s="220"/>
      <c r="N205" s="40"/>
      <c r="O205" s="154">
        <f t="shared" ref="O205:O214" si="209">M205+N205</f>
        <v>0</v>
      </c>
      <c r="P205" s="310"/>
      <c r="Q205" s="331"/>
    </row>
    <row r="206" spans="1:17" hidden="1" x14ac:dyDescent="0.25">
      <c r="A206" s="30">
        <v>5212</v>
      </c>
      <c r="B206" s="41" t="s">
        <v>200</v>
      </c>
      <c r="C206" s="190">
        <f t="shared" si="166"/>
        <v>0</v>
      </c>
      <c r="D206" s="265"/>
      <c r="E206" s="155"/>
      <c r="F206" s="311">
        <f t="shared" si="206"/>
        <v>0</v>
      </c>
      <c r="G206" s="230"/>
      <c r="H206" s="43"/>
      <c r="I206" s="155">
        <f t="shared" si="207"/>
        <v>0</v>
      </c>
      <c r="J206" s="265"/>
      <c r="K206" s="43"/>
      <c r="L206" s="88">
        <f t="shared" si="208"/>
        <v>0</v>
      </c>
      <c r="M206" s="230"/>
      <c r="N206" s="43"/>
      <c r="O206" s="155">
        <f t="shared" si="209"/>
        <v>0</v>
      </c>
      <c r="P206" s="311"/>
      <c r="Q206" s="331"/>
    </row>
    <row r="207" spans="1:17" hidden="1" x14ac:dyDescent="0.25">
      <c r="A207" s="30">
        <v>5213</v>
      </c>
      <c r="B207" s="41" t="s">
        <v>201</v>
      </c>
      <c r="C207" s="190">
        <f t="shared" si="166"/>
        <v>0</v>
      </c>
      <c r="D207" s="265"/>
      <c r="E207" s="155"/>
      <c r="F207" s="311">
        <f t="shared" si="206"/>
        <v>0</v>
      </c>
      <c r="G207" s="230"/>
      <c r="H207" s="43"/>
      <c r="I207" s="155">
        <f t="shared" si="207"/>
        <v>0</v>
      </c>
      <c r="J207" s="265"/>
      <c r="K207" s="43"/>
      <c r="L207" s="88">
        <f t="shared" si="208"/>
        <v>0</v>
      </c>
      <c r="M207" s="230"/>
      <c r="N207" s="43"/>
      <c r="O207" s="155">
        <f t="shared" si="209"/>
        <v>0</v>
      </c>
      <c r="P207" s="311"/>
      <c r="Q207" s="331"/>
    </row>
    <row r="208" spans="1:17" hidden="1" x14ac:dyDescent="0.25">
      <c r="A208" s="30">
        <v>5214</v>
      </c>
      <c r="B208" s="41" t="s">
        <v>202</v>
      </c>
      <c r="C208" s="190">
        <f t="shared" si="166"/>
        <v>0</v>
      </c>
      <c r="D208" s="265"/>
      <c r="E208" s="155"/>
      <c r="F208" s="311">
        <f t="shared" si="206"/>
        <v>0</v>
      </c>
      <c r="G208" s="230"/>
      <c r="H208" s="43"/>
      <c r="I208" s="155">
        <f t="shared" si="207"/>
        <v>0</v>
      </c>
      <c r="J208" s="265"/>
      <c r="K208" s="43"/>
      <c r="L208" s="88">
        <f t="shared" si="208"/>
        <v>0</v>
      </c>
      <c r="M208" s="230"/>
      <c r="N208" s="43"/>
      <c r="O208" s="155">
        <f t="shared" si="209"/>
        <v>0</v>
      </c>
      <c r="P208" s="311"/>
      <c r="Q208" s="331"/>
    </row>
    <row r="209" spans="1:17" hidden="1" x14ac:dyDescent="0.25">
      <c r="A209" s="30">
        <v>5215</v>
      </c>
      <c r="B209" s="41" t="s">
        <v>203</v>
      </c>
      <c r="C209" s="190">
        <f t="shared" si="166"/>
        <v>0</v>
      </c>
      <c r="D209" s="265"/>
      <c r="E209" s="155"/>
      <c r="F209" s="311">
        <f t="shared" si="206"/>
        <v>0</v>
      </c>
      <c r="G209" s="230"/>
      <c r="H209" s="43"/>
      <c r="I209" s="155">
        <f t="shared" si="207"/>
        <v>0</v>
      </c>
      <c r="J209" s="265"/>
      <c r="K209" s="43"/>
      <c r="L209" s="88">
        <f t="shared" si="208"/>
        <v>0</v>
      </c>
      <c r="M209" s="230"/>
      <c r="N209" s="43"/>
      <c r="O209" s="155">
        <f t="shared" si="209"/>
        <v>0</v>
      </c>
      <c r="P209" s="311"/>
      <c r="Q209" s="331"/>
    </row>
    <row r="210" spans="1:17" ht="24" hidden="1" x14ac:dyDescent="0.25">
      <c r="A210" s="30">
        <v>5216</v>
      </c>
      <c r="B210" s="41" t="s">
        <v>204</v>
      </c>
      <c r="C210" s="190">
        <f t="shared" si="166"/>
        <v>0</v>
      </c>
      <c r="D210" s="265"/>
      <c r="E210" s="155"/>
      <c r="F210" s="311">
        <f t="shared" si="206"/>
        <v>0</v>
      </c>
      <c r="G210" s="230"/>
      <c r="H210" s="43"/>
      <c r="I210" s="155">
        <f t="shared" si="207"/>
        <v>0</v>
      </c>
      <c r="J210" s="265"/>
      <c r="K210" s="43"/>
      <c r="L210" s="88">
        <f t="shared" si="208"/>
        <v>0</v>
      </c>
      <c r="M210" s="230"/>
      <c r="N210" s="43"/>
      <c r="O210" s="155">
        <f t="shared" si="209"/>
        <v>0</v>
      </c>
      <c r="P210" s="311"/>
      <c r="Q210" s="331"/>
    </row>
    <row r="211" spans="1:17" hidden="1" x14ac:dyDescent="0.25">
      <c r="A211" s="30">
        <v>5217</v>
      </c>
      <c r="B211" s="41" t="s">
        <v>205</v>
      </c>
      <c r="C211" s="190">
        <f t="shared" si="166"/>
        <v>0</v>
      </c>
      <c r="D211" s="265"/>
      <c r="E211" s="155"/>
      <c r="F211" s="311">
        <f t="shared" si="206"/>
        <v>0</v>
      </c>
      <c r="G211" s="230"/>
      <c r="H211" s="43"/>
      <c r="I211" s="155">
        <f t="shared" si="207"/>
        <v>0</v>
      </c>
      <c r="J211" s="265"/>
      <c r="K211" s="43"/>
      <c r="L211" s="88">
        <f t="shared" si="208"/>
        <v>0</v>
      </c>
      <c r="M211" s="230"/>
      <c r="N211" s="43"/>
      <c r="O211" s="155">
        <f t="shared" si="209"/>
        <v>0</v>
      </c>
      <c r="P211" s="311"/>
      <c r="Q211" s="331"/>
    </row>
    <row r="212" spans="1:17" hidden="1" x14ac:dyDescent="0.25">
      <c r="A212" s="30">
        <v>5218</v>
      </c>
      <c r="B212" s="41" t="s">
        <v>206</v>
      </c>
      <c r="C212" s="190">
        <f t="shared" si="166"/>
        <v>0</v>
      </c>
      <c r="D212" s="265"/>
      <c r="E212" s="155"/>
      <c r="F212" s="311">
        <f t="shared" si="206"/>
        <v>0</v>
      </c>
      <c r="G212" s="230"/>
      <c r="H212" s="43"/>
      <c r="I212" s="155">
        <f t="shared" si="207"/>
        <v>0</v>
      </c>
      <c r="J212" s="265"/>
      <c r="K212" s="43"/>
      <c r="L212" s="88">
        <f t="shared" si="208"/>
        <v>0</v>
      </c>
      <c r="M212" s="230"/>
      <c r="N212" s="43"/>
      <c r="O212" s="155">
        <f t="shared" si="209"/>
        <v>0</v>
      </c>
      <c r="P212" s="311"/>
      <c r="Q212" s="331"/>
    </row>
    <row r="213" spans="1:17" hidden="1" x14ac:dyDescent="0.25">
      <c r="A213" s="30">
        <v>5219</v>
      </c>
      <c r="B213" s="41" t="s">
        <v>207</v>
      </c>
      <c r="C213" s="190">
        <f t="shared" si="166"/>
        <v>0</v>
      </c>
      <c r="D213" s="265"/>
      <c r="E213" s="155"/>
      <c r="F213" s="311">
        <f t="shared" si="206"/>
        <v>0</v>
      </c>
      <c r="G213" s="230"/>
      <c r="H213" s="43"/>
      <c r="I213" s="155">
        <f t="shared" si="207"/>
        <v>0</v>
      </c>
      <c r="J213" s="265"/>
      <c r="K213" s="43"/>
      <c r="L213" s="88">
        <f t="shared" si="208"/>
        <v>0</v>
      </c>
      <c r="M213" s="230"/>
      <c r="N213" s="43"/>
      <c r="O213" s="155">
        <f t="shared" si="209"/>
        <v>0</v>
      </c>
      <c r="P213" s="311"/>
      <c r="Q213" s="331"/>
    </row>
    <row r="214" spans="1:17" ht="13.5" hidden="1" customHeight="1" x14ac:dyDescent="0.25">
      <c r="A214" s="72">
        <v>5220</v>
      </c>
      <c r="B214" s="41" t="s">
        <v>208</v>
      </c>
      <c r="C214" s="190">
        <f t="shared" si="166"/>
        <v>0</v>
      </c>
      <c r="D214" s="265"/>
      <c r="E214" s="155"/>
      <c r="F214" s="311">
        <f t="shared" si="206"/>
        <v>0</v>
      </c>
      <c r="G214" s="230"/>
      <c r="H214" s="43"/>
      <c r="I214" s="155">
        <f t="shared" si="207"/>
        <v>0</v>
      </c>
      <c r="J214" s="265"/>
      <c r="K214" s="43"/>
      <c r="L214" s="88">
        <f t="shared" si="208"/>
        <v>0</v>
      </c>
      <c r="M214" s="230"/>
      <c r="N214" s="43"/>
      <c r="O214" s="155">
        <f t="shared" si="209"/>
        <v>0</v>
      </c>
      <c r="P214" s="311"/>
      <c r="Q214" s="331"/>
    </row>
    <row r="215" spans="1:17" hidden="1" x14ac:dyDescent="0.25">
      <c r="A215" s="72">
        <v>5230</v>
      </c>
      <c r="B215" s="41" t="s">
        <v>209</v>
      </c>
      <c r="C215" s="190">
        <f t="shared" si="166"/>
        <v>0</v>
      </c>
      <c r="D215" s="129">
        <f>SUM(D216:D223)</f>
        <v>0</v>
      </c>
      <c r="E215" s="87">
        <f t="shared" ref="E215" si="210">SUM(E216:E223)</f>
        <v>0</v>
      </c>
      <c r="F215" s="312">
        <f>SUM(F216:F223)</f>
        <v>0</v>
      </c>
      <c r="G215" s="231">
        <f t="shared" ref="G215:N215" si="211">SUM(G216:G223)</f>
        <v>0</v>
      </c>
      <c r="H215" s="73">
        <f t="shared" si="211"/>
        <v>0</v>
      </c>
      <c r="I215" s="87">
        <f t="shared" si="211"/>
        <v>0</v>
      </c>
      <c r="J215" s="129">
        <f t="shared" si="211"/>
        <v>0</v>
      </c>
      <c r="K215" s="73">
        <f t="shared" si="211"/>
        <v>0</v>
      </c>
      <c r="L215" s="93">
        <f t="shared" si="211"/>
        <v>0</v>
      </c>
      <c r="M215" s="231">
        <f t="shared" si="211"/>
        <v>0</v>
      </c>
      <c r="N215" s="73">
        <f t="shared" si="211"/>
        <v>0</v>
      </c>
      <c r="O215" s="87">
        <f>SUM(O216:O223)</f>
        <v>0</v>
      </c>
      <c r="P215" s="312"/>
      <c r="Q215" s="331"/>
    </row>
    <row r="216" spans="1:17" hidden="1" x14ac:dyDescent="0.25">
      <c r="A216" s="30">
        <v>5231</v>
      </c>
      <c r="B216" s="41" t="s">
        <v>210</v>
      </c>
      <c r="C216" s="190">
        <f t="shared" si="166"/>
        <v>0</v>
      </c>
      <c r="D216" s="265"/>
      <c r="E216" s="155"/>
      <c r="F216" s="311">
        <f t="shared" ref="F216:F225" si="212">D216+E216</f>
        <v>0</v>
      </c>
      <c r="G216" s="230"/>
      <c r="H216" s="43"/>
      <c r="I216" s="155">
        <f t="shared" ref="I216:I225" si="213">G216+H216</f>
        <v>0</v>
      </c>
      <c r="J216" s="265"/>
      <c r="K216" s="43"/>
      <c r="L216" s="88">
        <f t="shared" ref="L216:L225" si="214">J216+K216</f>
        <v>0</v>
      </c>
      <c r="M216" s="230"/>
      <c r="N216" s="43"/>
      <c r="O216" s="155">
        <f t="shared" ref="O216:O225" si="215">M216+N216</f>
        <v>0</v>
      </c>
      <c r="P216" s="311"/>
      <c r="Q216" s="331"/>
    </row>
    <row r="217" spans="1:17" hidden="1" x14ac:dyDescent="0.25">
      <c r="A217" s="30">
        <v>5232</v>
      </c>
      <c r="B217" s="41" t="s">
        <v>211</v>
      </c>
      <c r="C217" s="190">
        <f t="shared" si="166"/>
        <v>0</v>
      </c>
      <c r="D217" s="265"/>
      <c r="E217" s="155"/>
      <c r="F217" s="311">
        <f t="shared" si="212"/>
        <v>0</v>
      </c>
      <c r="G217" s="230"/>
      <c r="H217" s="43"/>
      <c r="I217" s="155">
        <f t="shared" si="213"/>
        <v>0</v>
      </c>
      <c r="J217" s="265"/>
      <c r="K217" s="43"/>
      <c r="L217" s="88">
        <f t="shared" si="214"/>
        <v>0</v>
      </c>
      <c r="M217" s="230"/>
      <c r="N217" s="43"/>
      <c r="O217" s="155">
        <f t="shared" si="215"/>
        <v>0</v>
      </c>
      <c r="P217" s="311"/>
      <c r="Q217" s="331"/>
    </row>
    <row r="218" spans="1:17" hidden="1" x14ac:dyDescent="0.25">
      <c r="A218" s="30">
        <v>5233</v>
      </c>
      <c r="B218" s="41" t="s">
        <v>212</v>
      </c>
      <c r="C218" s="190">
        <f t="shared" si="166"/>
        <v>0</v>
      </c>
      <c r="D218" s="265"/>
      <c r="E218" s="155"/>
      <c r="F218" s="311">
        <f t="shared" si="212"/>
        <v>0</v>
      </c>
      <c r="G218" s="230"/>
      <c r="H218" s="43"/>
      <c r="I218" s="155">
        <f t="shared" si="213"/>
        <v>0</v>
      </c>
      <c r="J218" s="265"/>
      <c r="K218" s="43"/>
      <c r="L218" s="88">
        <f t="shared" si="214"/>
        <v>0</v>
      </c>
      <c r="M218" s="230"/>
      <c r="N218" s="43"/>
      <c r="O218" s="155">
        <f t="shared" si="215"/>
        <v>0</v>
      </c>
      <c r="P218" s="311"/>
      <c r="Q218" s="331"/>
    </row>
    <row r="219" spans="1:17" ht="24" hidden="1" x14ac:dyDescent="0.25">
      <c r="A219" s="30">
        <v>5234</v>
      </c>
      <c r="B219" s="41" t="s">
        <v>213</v>
      </c>
      <c r="C219" s="190">
        <f t="shared" si="166"/>
        <v>0</v>
      </c>
      <c r="D219" s="265"/>
      <c r="E219" s="155"/>
      <c r="F219" s="311">
        <f t="shared" si="212"/>
        <v>0</v>
      </c>
      <c r="G219" s="230"/>
      <c r="H219" s="43"/>
      <c r="I219" s="155">
        <f t="shared" si="213"/>
        <v>0</v>
      </c>
      <c r="J219" s="265"/>
      <c r="K219" s="43"/>
      <c r="L219" s="88">
        <f t="shared" si="214"/>
        <v>0</v>
      </c>
      <c r="M219" s="230"/>
      <c r="N219" s="43"/>
      <c r="O219" s="155">
        <f t="shared" si="215"/>
        <v>0</v>
      </c>
      <c r="P219" s="311"/>
      <c r="Q219" s="331"/>
    </row>
    <row r="220" spans="1:17" ht="14.25" hidden="1" customHeight="1" x14ac:dyDescent="0.25">
      <c r="A220" s="30">
        <v>5236</v>
      </c>
      <c r="B220" s="41" t="s">
        <v>214</v>
      </c>
      <c r="C220" s="190">
        <f t="shared" si="166"/>
        <v>0</v>
      </c>
      <c r="D220" s="265"/>
      <c r="E220" s="155"/>
      <c r="F220" s="311">
        <f t="shared" si="212"/>
        <v>0</v>
      </c>
      <c r="G220" s="230"/>
      <c r="H220" s="43"/>
      <c r="I220" s="155">
        <f t="shared" si="213"/>
        <v>0</v>
      </c>
      <c r="J220" s="265"/>
      <c r="K220" s="43"/>
      <c r="L220" s="88">
        <f t="shared" si="214"/>
        <v>0</v>
      </c>
      <c r="M220" s="230"/>
      <c r="N220" s="43"/>
      <c r="O220" s="155">
        <f t="shared" si="215"/>
        <v>0</v>
      </c>
      <c r="P220" s="311"/>
      <c r="Q220" s="331"/>
    </row>
    <row r="221" spans="1:17" ht="14.25" hidden="1" customHeight="1" x14ac:dyDescent="0.25">
      <c r="A221" s="30">
        <v>5237</v>
      </c>
      <c r="B221" s="41" t="s">
        <v>215</v>
      </c>
      <c r="C221" s="190">
        <f t="shared" si="166"/>
        <v>0</v>
      </c>
      <c r="D221" s="265"/>
      <c r="E221" s="155"/>
      <c r="F221" s="311">
        <f t="shared" si="212"/>
        <v>0</v>
      </c>
      <c r="G221" s="230"/>
      <c r="H221" s="43"/>
      <c r="I221" s="155">
        <f t="shared" si="213"/>
        <v>0</v>
      </c>
      <c r="J221" s="265"/>
      <c r="K221" s="43"/>
      <c r="L221" s="88">
        <f t="shared" si="214"/>
        <v>0</v>
      </c>
      <c r="M221" s="230"/>
      <c r="N221" s="43"/>
      <c r="O221" s="155">
        <f t="shared" si="215"/>
        <v>0</v>
      </c>
      <c r="P221" s="311"/>
      <c r="Q221" s="331"/>
    </row>
    <row r="222" spans="1:17" ht="24" hidden="1" x14ac:dyDescent="0.25">
      <c r="A222" s="30">
        <v>5238</v>
      </c>
      <c r="B222" s="41" t="s">
        <v>216</v>
      </c>
      <c r="C222" s="190">
        <f t="shared" si="166"/>
        <v>0</v>
      </c>
      <c r="D222" s="265"/>
      <c r="E222" s="155"/>
      <c r="F222" s="311">
        <f t="shared" si="212"/>
        <v>0</v>
      </c>
      <c r="G222" s="230"/>
      <c r="H222" s="43"/>
      <c r="I222" s="155">
        <f t="shared" si="213"/>
        <v>0</v>
      </c>
      <c r="J222" s="265"/>
      <c r="K222" s="43"/>
      <c r="L222" s="88">
        <f t="shared" si="214"/>
        <v>0</v>
      </c>
      <c r="M222" s="230"/>
      <c r="N222" s="43"/>
      <c r="O222" s="155">
        <f t="shared" si="215"/>
        <v>0</v>
      </c>
      <c r="P222" s="311"/>
      <c r="Q222" s="331"/>
    </row>
    <row r="223" spans="1:17" ht="24" hidden="1" x14ac:dyDescent="0.25">
      <c r="A223" s="30">
        <v>5239</v>
      </c>
      <c r="B223" s="41" t="s">
        <v>217</v>
      </c>
      <c r="C223" s="190">
        <f t="shared" si="166"/>
        <v>0</v>
      </c>
      <c r="D223" s="265"/>
      <c r="E223" s="155"/>
      <c r="F223" s="311">
        <f t="shared" si="212"/>
        <v>0</v>
      </c>
      <c r="G223" s="230"/>
      <c r="H223" s="43"/>
      <c r="I223" s="155">
        <f t="shared" si="213"/>
        <v>0</v>
      </c>
      <c r="J223" s="265"/>
      <c r="K223" s="43"/>
      <c r="L223" s="88">
        <f t="shared" si="214"/>
        <v>0</v>
      </c>
      <c r="M223" s="230"/>
      <c r="N223" s="43"/>
      <c r="O223" s="155">
        <f t="shared" si="215"/>
        <v>0</v>
      </c>
      <c r="P223" s="311"/>
      <c r="Q223" s="331"/>
    </row>
    <row r="224" spans="1:17" ht="24" hidden="1" x14ac:dyDescent="0.25">
      <c r="A224" s="72">
        <v>5240</v>
      </c>
      <c r="B224" s="41" t="s">
        <v>218</v>
      </c>
      <c r="C224" s="190">
        <f t="shared" si="166"/>
        <v>0</v>
      </c>
      <c r="D224" s="265"/>
      <c r="E224" s="155"/>
      <c r="F224" s="311">
        <f t="shared" si="212"/>
        <v>0</v>
      </c>
      <c r="G224" s="230"/>
      <c r="H224" s="43"/>
      <c r="I224" s="155">
        <f t="shared" si="213"/>
        <v>0</v>
      </c>
      <c r="J224" s="265"/>
      <c r="K224" s="43"/>
      <c r="L224" s="88">
        <f t="shared" si="214"/>
        <v>0</v>
      </c>
      <c r="M224" s="230"/>
      <c r="N224" s="43"/>
      <c r="O224" s="155">
        <f t="shared" si="215"/>
        <v>0</v>
      </c>
      <c r="P224" s="311"/>
      <c r="Q224" s="331"/>
    </row>
    <row r="225" spans="1:17" hidden="1" x14ac:dyDescent="0.25">
      <c r="A225" s="72">
        <v>5250</v>
      </c>
      <c r="B225" s="41" t="s">
        <v>219</v>
      </c>
      <c r="C225" s="190">
        <f t="shared" si="166"/>
        <v>0</v>
      </c>
      <c r="D225" s="265"/>
      <c r="E225" s="155"/>
      <c r="F225" s="311">
        <f t="shared" si="212"/>
        <v>0</v>
      </c>
      <c r="G225" s="230"/>
      <c r="H225" s="43"/>
      <c r="I225" s="155">
        <f t="shared" si="213"/>
        <v>0</v>
      </c>
      <c r="J225" s="265"/>
      <c r="K225" s="43"/>
      <c r="L225" s="88">
        <f t="shared" si="214"/>
        <v>0</v>
      </c>
      <c r="M225" s="230"/>
      <c r="N225" s="43"/>
      <c r="O225" s="155">
        <f t="shared" si="215"/>
        <v>0</v>
      </c>
      <c r="P225" s="311"/>
      <c r="Q225" s="331"/>
    </row>
    <row r="226" spans="1:17" hidden="1" x14ac:dyDescent="0.25">
      <c r="A226" s="72">
        <v>5260</v>
      </c>
      <c r="B226" s="41" t="s">
        <v>220</v>
      </c>
      <c r="C226" s="190">
        <f t="shared" si="166"/>
        <v>0</v>
      </c>
      <c r="D226" s="129">
        <f>SUM(D227)</f>
        <v>0</v>
      </c>
      <c r="E226" s="87">
        <f t="shared" ref="E226" si="216">SUM(E227)</f>
        <v>0</v>
      </c>
      <c r="F226" s="312">
        <f>SUM(F227)</f>
        <v>0</v>
      </c>
      <c r="G226" s="231">
        <f t="shared" ref="G226:N226" si="217">SUM(G227)</f>
        <v>0</v>
      </c>
      <c r="H226" s="73">
        <f t="shared" si="217"/>
        <v>0</v>
      </c>
      <c r="I226" s="87">
        <f t="shared" si="217"/>
        <v>0</v>
      </c>
      <c r="J226" s="129">
        <f t="shared" si="217"/>
        <v>0</v>
      </c>
      <c r="K226" s="73">
        <f t="shared" si="217"/>
        <v>0</v>
      </c>
      <c r="L226" s="93">
        <f t="shared" si="217"/>
        <v>0</v>
      </c>
      <c r="M226" s="231">
        <f t="shared" si="217"/>
        <v>0</v>
      </c>
      <c r="N226" s="73">
        <f t="shared" si="217"/>
        <v>0</v>
      </c>
      <c r="O226" s="87">
        <f>SUM(O227)</f>
        <v>0</v>
      </c>
      <c r="P226" s="312"/>
      <c r="Q226" s="331"/>
    </row>
    <row r="227" spans="1:17" ht="24" hidden="1" x14ac:dyDescent="0.25">
      <c r="A227" s="30">
        <v>5269</v>
      </c>
      <c r="B227" s="41" t="s">
        <v>221</v>
      </c>
      <c r="C227" s="190">
        <f t="shared" si="166"/>
        <v>0</v>
      </c>
      <c r="D227" s="265"/>
      <c r="E227" s="155"/>
      <c r="F227" s="311">
        <f t="shared" ref="F227:F228" si="218">D227+E227</f>
        <v>0</v>
      </c>
      <c r="G227" s="230"/>
      <c r="H227" s="43"/>
      <c r="I227" s="155">
        <f t="shared" ref="I227:I228" si="219">G227+H227</f>
        <v>0</v>
      </c>
      <c r="J227" s="265"/>
      <c r="K227" s="43"/>
      <c r="L227" s="88">
        <f t="shared" ref="L227:L228" si="220">J227+K227</f>
        <v>0</v>
      </c>
      <c r="M227" s="230"/>
      <c r="N227" s="43"/>
      <c r="O227" s="155">
        <f t="shared" ref="O227:O228" si="221">M227+N227</f>
        <v>0</v>
      </c>
      <c r="P227" s="311"/>
      <c r="Q227" s="331"/>
    </row>
    <row r="228" spans="1:17" ht="24" hidden="1" x14ac:dyDescent="0.25">
      <c r="A228" s="70">
        <v>5270</v>
      </c>
      <c r="B228" s="55" t="s">
        <v>222</v>
      </c>
      <c r="C228" s="195">
        <f t="shared" si="166"/>
        <v>0</v>
      </c>
      <c r="D228" s="262"/>
      <c r="E228" s="156"/>
      <c r="F228" s="313">
        <f t="shared" si="218"/>
        <v>0</v>
      </c>
      <c r="G228" s="232"/>
      <c r="H228" s="74"/>
      <c r="I228" s="156">
        <f t="shared" si="219"/>
        <v>0</v>
      </c>
      <c r="J228" s="262"/>
      <c r="K228" s="74"/>
      <c r="L228" s="173">
        <f t="shared" si="220"/>
        <v>0</v>
      </c>
      <c r="M228" s="232"/>
      <c r="N228" s="74"/>
      <c r="O228" s="156">
        <f t="shared" si="221"/>
        <v>0</v>
      </c>
      <c r="P228" s="313"/>
      <c r="Q228" s="331"/>
    </row>
    <row r="229" spans="1:17" hidden="1" x14ac:dyDescent="0.25">
      <c r="A229" s="67">
        <v>6000</v>
      </c>
      <c r="B229" s="67" t="s">
        <v>223</v>
      </c>
      <c r="C229" s="200">
        <f t="shared" si="166"/>
        <v>0</v>
      </c>
      <c r="D229" s="134">
        <f>D230+D250+D258</f>
        <v>0</v>
      </c>
      <c r="E229" s="122">
        <f t="shared" ref="E229" si="222">E230+E250+E258</f>
        <v>0</v>
      </c>
      <c r="F229" s="307">
        <f>F230+F250+F258</f>
        <v>0</v>
      </c>
      <c r="G229" s="227">
        <f t="shared" ref="G229:N229" si="223">G230+G250+G258</f>
        <v>0</v>
      </c>
      <c r="H229" s="68">
        <f t="shared" si="223"/>
        <v>0</v>
      </c>
      <c r="I229" s="122">
        <f t="shared" si="223"/>
        <v>0</v>
      </c>
      <c r="J229" s="134">
        <f t="shared" si="223"/>
        <v>0</v>
      </c>
      <c r="K229" s="68">
        <f t="shared" si="223"/>
        <v>0</v>
      </c>
      <c r="L229" s="170">
        <f t="shared" si="223"/>
        <v>0</v>
      </c>
      <c r="M229" s="227">
        <f t="shared" si="223"/>
        <v>0</v>
      </c>
      <c r="N229" s="68">
        <f t="shared" si="223"/>
        <v>0</v>
      </c>
      <c r="O229" s="122">
        <f>O230+O250+O258</f>
        <v>0</v>
      </c>
      <c r="P229" s="307"/>
      <c r="Q229" s="331"/>
    </row>
    <row r="230" spans="1:17" ht="14.25" hidden="1" customHeight="1" x14ac:dyDescent="0.25">
      <c r="A230" s="49">
        <v>6200</v>
      </c>
      <c r="B230" s="78" t="s">
        <v>224</v>
      </c>
      <c r="C230" s="202">
        <f t="shared" si="166"/>
        <v>0</v>
      </c>
      <c r="D230" s="135">
        <f>SUM(D231,D232,D234,D237,D243,D244,D245)</f>
        <v>0</v>
      </c>
      <c r="E230" s="121">
        <f t="shared" ref="E230" si="224">SUM(E231,E232,E234,E237,E243,E244,E245)</f>
        <v>0</v>
      </c>
      <c r="F230" s="308">
        <f>SUM(F231,F232,F234,F237,F243,F244,F245)</f>
        <v>0</v>
      </c>
      <c r="G230" s="236">
        <f t="shared" ref="G230:N230" si="225">SUM(G231,G232,G234,G237,G243,G244,G245)</f>
        <v>0</v>
      </c>
      <c r="H230" s="81">
        <f t="shared" si="225"/>
        <v>0</v>
      </c>
      <c r="I230" s="121">
        <f t="shared" si="225"/>
        <v>0</v>
      </c>
      <c r="J230" s="135">
        <f t="shared" si="225"/>
        <v>0</v>
      </c>
      <c r="K230" s="81">
        <f t="shared" si="225"/>
        <v>0</v>
      </c>
      <c r="L230" s="171">
        <f t="shared" si="225"/>
        <v>0</v>
      </c>
      <c r="M230" s="236">
        <f t="shared" si="225"/>
        <v>0</v>
      </c>
      <c r="N230" s="81">
        <f t="shared" si="225"/>
        <v>0</v>
      </c>
      <c r="O230" s="121">
        <f>SUM(O231,O232,O234,O237,O243,O244,O245)</f>
        <v>0</v>
      </c>
      <c r="P230" s="308"/>
      <c r="Q230" s="331"/>
    </row>
    <row r="231" spans="1:17" ht="24" hidden="1" x14ac:dyDescent="0.25">
      <c r="A231" s="686">
        <v>6220</v>
      </c>
      <c r="B231" s="38" t="s">
        <v>225</v>
      </c>
      <c r="C231" s="189">
        <f t="shared" si="166"/>
        <v>0</v>
      </c>
      <c r="D231" s="264"/>
      <c r="E231" s="154"/>
      <c r="F231" s="310">
        <f>D231+E231</f>
        <v>0</v>
      </c>
      <c r="G231" s="220"/>
      <c r="H231" s="40"/>
      <c r="I231" s="154">
        <f>G231+H231</f>
        <v>0</v>
      </c>
      <c r="J231" s="264"/>
      <c r="K231" s="40"/>
      <c r="L231" s="89">
        <f>J231+K231</f>
        <v>0</v>
      </c>
      <c r="M231" s="220"/>
      <c r="N231" s="40"/>
      <c r="O231" s="154">
        <f>M231+N231</f>
        <v>0</v>
      </c>
      <c r="P231" s="310"/>
      <c r="Q231" s="331"/>
    </row>
    <row r="232" spans="1:17" hidden="1" x14ac:dyDescent="0.25">
      <c r="A232" s="72">
        <v>6230</v>
      </c>
      <c r="B232" s="41" t="s">
        <v>226</v>
      </c>
      <c r="C232" s="190">
        <f t="shared" si="166"/>
        <v>0</v>
      </c>
      <c r="D232" s="129">
        <f>SUM(D233)</f>
        <v>0</v>
      </c>
      <c r="E232" s="87">
        <f t="shared" ref="E232:O232" si="226">SUM(E233)</f>
        <v>0</v>
      </c>
      <c r="F232" s="312">
        <f t="shared" si="226"/>
        <v>0</v>
      </c>
      <c r="G232" s="231">
        <f t="shared" si="226"/>
        <v>0</v>
      </c>
      <c r="H232" s="73">
        <f t="shared" si="226"/>
        <v>0</v>
      </c>
      <c r="I232" s="87">
        <f t="shared" si="226"/>
        <v>0</v>
      </c>
      <c r="J232" s="129">
        <f t="shared" si="226"/>
        <v>0</v>
      </c>
      <c r="K232" s="73">
        <f t="shared" si="226"/>
        <v>0</v>
      </c>
      <c r="L232" s="93">
        <f t="shared" si="226"/>
        <v>0</v>
      </c>
      <c r="M232" s="231">
        <f t="shared" si="226"/>
        <v>0</v>
      </c>
      <c r="N232" s="73">
        <f t="shared" si="226"/>
        <v>0</v>
      </c>
      <c r="O232" s="87">
        <f t="shared" si="226"/>
        <v>0</v>
      </c>
      <c r="P232" s="312"/>
      <c r="Q232" s="331"/>
    </row>
    <row r="233" spans="1:17" ht="24" hidden="1" x14ac:dyDescent="0.25">
      <c r="A233" s="30">
        <v>6239</v>
      </c>
      <c r="B233" s="38" t="s">
        <v>227</v>
      </c>
      <c r="C233" s="190">
        <f t="shared" si="166"/>
        <v>0</v>
      </c>
      <c r="D233" s="264"/>
      <c r="E233" s="154"/>
      <c r="F233" s="310">
        <f>D233+E233</f>
        <v>0</v>
      </c>
      <c r="G233" s="220"/>
      <c r="H233" s="40"/>
      <c r="I233" s="154">
        <f>G233+H233</f>
        <v>0</v>
      </c>
      <c r="J233" s="264"/>
      <c r="K233" s="40"/>
      <c r="L233" s="89">
        <f>J233+K233</f>
        <v>0</v>
      </c>
      <c r="M233" s="220"/>
      <c r="N233" s="40"/>
      <c r="O233" s="154">
        <f>M233+N233</f>
        <v>0</v>
      </c>
      <c r="P233" s="310"/>
      <c r="Q233" s="331"/>
    </row>
    <row r="234" spans="1:17" ht="24" hidden="1" x14ac:dyDescent="0.25">
      <c r="A234" s="72">
        <v>6240</v>
      </c>
      <c r="B234" s="41" t="s">
        <v>228</v>
      </c>
      <c r="C234" s="190">
        <f t="shared" si="166"/>
        <v>0</v>
      </c>
      <c r="D234" s="129">
        <f>SUM(D235:D236)</f>
        <v>0</v>
      </c>
      <c r="E234" s="87">
        <f t="shared" ref="E234" si="227">SUM(E235:E236)</f>
        <v>0</v>
      </c>
      <c r="F234" s="312">
        <f>SUM(F235:F236)</f>
        <v>0</v>
      </c>
      <c r="G234" s="231">
        <f t="shared" ref="G234:N234" si="228">SUM(G235:G236)</f>
        <v>0</v>
      </c>
      <c r="H234" s="73">
        <f t="shared" si="228"/>
        <v>0</v>
      </c>
      <c r="I234" s="87">
        <f t="shared" si="228"/>
        <v>0</v>
      </c>
      <c r="J234" s="129">
        <f t="shared" si="228"/>
        <v>0</v>
      </c>
      <c r="K234" s="73">
        <f t="shared" si="228"/>
        <v>0</v>
      </c>
      <c r="L234" s="93">
        <f t="shared" si="228"/>
        <v>0</v>
      </c>
      <c r="M234" s="231">
        <f t="shared" si="228"/>
        <v>0</v>
      </c>
      <c r="N234" s="73">
        <f t="shared" si="228"/>
        <v>0</v>
      </c>
      <c r="O234" s="87">
        <f>SUM(O235:O236)</f>
        <v>0</v>
      </c>
      <c r="P234" s="312"/>
      <c r="Q234" s="331"/>
    </row>
    <row r="235" spans="1:17" hidden="1" x14ac:dyDescent="0.25">
      <c r="A235" s="30">
        <v>6241</v>
      </c>
      <c r="B235" s="41" t="s">
        <v>229</v>
      </c>
      <c r="C235" s="190">
        <f t="shared" si="166"/>
        <v>0</v>
      </c>
      <c r="D235" s="265"/>
      <c r="E235" s="155"/>
      <c r="F235" s="311">
        <f t="shared" ref="F235:F236" si="229">D235+E235</f>
        <v>0</v>
      </c>
      <c r="G235" s="230"/>
      <c r="H235" s="43"/>
      <c r="I235" s="155">
        <f t="shared" ref="I235:I236" si="230">G235+H235</f>
        <v>0</v>
      </c>
      <c r="J235" s="265"/>
      <c r="K235" s="43"/>
      <c r="L235" s="88">
        <f t="shared" ref="L235:L236" si="231">J235+K235</f>
        <v>0</v>
      </c>
      <c r="M235" s="230"/>
      <c r="N235" s="43"/>
      <c r="O235" s="155">
        <f t="shared" ref="O235:O236" si="232">M235+N235</f>
        <v>0</v>
      </c>
      <c r="P235" s="311"/>
      <c r="Q235" s="331"/>
    </row>
    <row r="236" spans="1:17" hidden="1" x14ac:dyDescent="0.25">
      <c r="A236" s="30">
        <v>6242</v>
      </c>
      <c r="B236" s="41" t="s">
        <v>230</v>
      </c>
      <c r="C236" s="190">
        <f t="shared" si="166"/>
        <v>0</v>
      </c>
      <c r="D236" s="265"/>
      <c r="E236" s="155"/>
      <c r="F236" s="311">
        <f t="shared" si="229"/>
        <v>0</v>
      </c>
      <c r="G236" s="230"/>
      <c r="H236" s="43"/>
      <c r="I236" s="155">
        <f t="shared" si="230"/>
        <v>0</v>
      </c>
      <c r="J236" s="265"/>
      <c r="K236" s="43"/>
      <c r="L236" s="88">
        <f t="shared" si="231"/>
        <v>0</v>
      </c>
      <c r="M236" s="230"/>
      <c r="N236" s="43"/>
      <c r="O236" s="155">
        <f t="shared" si="232"/>
        <v>0</v>
      </c>
      <c r="P236" s="311"/>
      <c r="Q236" s="331"/>
    </row>
    <row r="237" spans="1:17" ht="25.5" hidden="1" customHeight="1" x14ac:dyDescent="0.25">
      <c r="A237" s="72">
        <v>6250</v>
      </c>
      <c r="B237" s="41" t="s">
        <v>231</v>
      </c>
      <c r="C237" s="190">
        <f t="shared" si="166"/>
        <v>0</v>
      </c>
      <c r="D237" s="129">
        <f>SUM(D238:D242)</f>
        <v>0</v>
      </c>
      <c r="E237" s="87">
        <f t="shared" ref="E237" si="233">SUM(E238:E242)</f>
        <v>0</v>
      </c>
      <c r="F237" s="312">
        <f>SUM(F238:F242)</f>
        <v>0</v>
      </c>
      <c r="G237" s="231">
        <f t="shared" ref="G237:N237" si="234">SUM(G238:G242)</f>
        <v>0</v>
      </c>
      <c r="H237" s="73">
        <f t="shared" si="234"/>
        <v>0</v>
      </c>
      <c r="I237" s="87">
        <f t="shared" si="234"/>
        <v>0</v>
      </c>
      <c r="J237" s="129">
        <f t="shared" si="234"/>
        <v>0</v>
      </c>
      <c r="K237" s="73">
        <f t="shared" si="234"/>
        <v>0</v>
      </c>
      <c r="L237" s="93">
        <f t="shared" si="234"/>
        <v>0</v>
      </c>
      <c r="M237" s="231">
        <f t="shared" si="234"/>
        <v>0</v>
      </c>
      <c r="N237" s="73">
        <f t="shared" si="234"/>
        <v>0</v>
      </c>
      <c r="O237" s="87">
        <f>SUM(O238:O242)</f>
        <v>0</v>
      </c>
      <c r="P237" s="312"/>
      <c r="Q237" s="331"/>
    </row>
    <row r="238" spans="1:17" ht="14.25" hidden="1" customHeight="1" x14ac:dyDescent="0.25">
      <c r="A238" s="30">
        <v>6252</v>
      </c>
      <c r="B238" s="41" t="s">
        <v>232</v>
      </c>
      <c r="C238" s="190">
        <f t="shared" si="166"/>
        <v>0</v>
      </c>
      <c r="D238" s="265"/>
      <c r="E238" s="155"/>
      <c r="F238" s="311">
        <f t="shared" ref="F238:F244" si="235">D238+E238</f>
        <v>0</v>
      </c>
      <c r="G238" s="230"/>
      <c r="H238" s="43"/>
      <c r="I238" s="155">
        <f t="shared" ref="I238:I244" si="236">G238+H238</f>
        <v>0</v>
      </c>
      <c r="J238" s="265"/>
      <c r="K238" s="43"/>
      <c r="L238" s="88">
        <f t="shared" ref="L238:L244" si="237">J238+K238</f>
        <v>0</v>
      </c>
      <c r="M238" s="230"/>
      <c r="N238" s="43"/>
      <c r="O238" s="155">
        <f t="shared" ref="O238:O244" si="238">M238+N238</f>
        <v>0</v>
      </c>
      <c r="P238" s="311"/>
      <c r="Q238" s="331"/>
    </row>
    <row r="239" spans="1:17" ht="14.25" hidden="1" customHeight="1" x14ac:dyDescent="0.25">
      <c r="A239" s="30">
        <v>6253</v>
      </c>
      <c r="B239" s="41" t="s">
        <v>233</v>
      </c>
      <c r="C239" s="190">
        <f t="shared" si="166"/>
        <v>0</v>
      </c>
      <c r="D239" s="265"/>
      <c r="E239" s="155"/>
      <c r="F239" s="311">
        <f t="shared" si="235"/>
        <v>0</v>
      </c>
      <c r="G239" s="230"/>
      <c r="H239" s="43"/>
      <c r="I239" s="155">
        <f t="shared" si="236"/>
        <v>0</v>
      </c>
      <c r="J239" s="265"/>
      <c r="K239" s="43"/>
      <c r="L239" s="88">
        <f t="shared" si="237"/>
        <v>0</v>
      </c>
      <c r="M239" s="230"/>
      <c r="N239" s="43"/>
      <c r="O239" s="155">
        <f t="shared" si="238"/>
        <v>0</v>
      </c>
      <c r="P239" s="311"/>
      <c r="Q239" s="331"/>
    </row>
    <row r="240" spans="1:17" ht="24" hidden="1" x14ac:dyDescent="0.25">
      <c r="A240" s="30">
        <v>6254</v>
      </c>
      <c r="B240" s="41" t="s">
        <v>234</v>
      </c>
      <c r="C240" s="190">
        <f t="shared" si="166"/>
        <v>0</v>
      </c>
      <c r="D240" s="265"/>
      <c r="E240" s="155"/>
      <c r="F240" s="311">
        <f t="shared" si="235"/>
        <v>0</v>
      </c>
      <c r="G240" s="230"/>
      <c r="H240" s="43"/>
      <c r="I240" s="155">
        <f t="shared" si="236"/>
        <v>0</v>
      </c>
      <c r="J240" s="265"/>
      <c r="K240" s="43"/>
      <c r="L240" s="88">
        <f t="shared" si="237"/>
        <v>0</v>
      </c>
      <c r="M240" s="230"/>
      <c r="N240" s="43"/>
      <c r="O240" s="155">
        <f t="shared" si="238"/>
        <v>0</v>
      </c>
      <c r="P240" s="311"/>
      <c r="Q240" s="331"/>
    </row>
    <row r="241" spans="1:17" ht="24" hidden="1" x14ac:dyDescent="0.25">
      <c r="A241" s="30">
        <v>6255</v>
      </c>
      <c r="B241" s="41" t="s">
        <v>235</v>
      </c>
      <c r="C241" s="190">
        <f t="shared" ref="C241:C295" si="239">SUM(F241,I241,L241,O241)</f>
        <v>0</v>
      </c>
      <c r="D241" s="265"/>
      <c r="E241" s="155"/>
      <c r="F241" s="311">
        <f t="shared" si="235"/>
        <v>0</v>
      </c>
      <c r="G241" s="230"/>
      <c r="H241" s="43"/>
      <c r="I241" s="155">
        <f t="shared" si="236"/>
        <v>0</v>
      </c>
      <c r="J241" s="265"/>
      <c r="K241" s="43"/>
      <c r="L241" s="88">
        <f t="shared" si="237"/>
        <v>0</v>
      </c>
      <c r="M241" s="230"/>
      <c r="N241" s="43"/>
      <c r="O241" s="155">
        <f t="shared" si="238"/>
        <v>0</v>
      </c>
      <c r="P241" s="311"/>
      <c r="Q241" s="331"/>
    </row>
    <row r="242" spans="1:17" hidden="1" x14ac:dyDescent="0.25">
      <c r="A242" s="30">
        <v>6259</v>
      </c>
      <c r="B242" s="41" t="s">
        <v>236</v>
      </c>
      <c r="C242" s="190">
        <f t="shared" si="239"/>
        <v>0</v>
      </c>
      <c r="D242" s="265"/>
      <c r="E242" s="155"/>
      <c r="F242" s="311">
        <f t="shared" si="235"/>
        <v>0</v>
      </c>
      <c r="G242" s="230"/>
      <c r="H242" s="43"/>
      <c r="I242" s="155">
        <f t="shared" si="236"/>
        <v>0</v>
      </c>
      <c r="J242" s="265"/>
      <c r="K242" s="43"/>
      <c r="L242" s="88">
        <f t="shared" si="237"/>
        <v>0</v>
      </c>
      <c r="M242" s="230"/>
      <c r="N242" s="43"/>
      <c r="O242" s="155">
        <f t="shared" si="238"/>
        <v>0</v>
      </c>
      <c r="P242" s="311"/>
      <c r="Q242" s="331"/>
    </row>
    <row r="243" spans="1:17" ht="24" hidden="1" x14ac:dyDescent="0.25">
      <c r="A243" s="72">
        <v>6260</v>
      </c>
      <c r="B243" s="41" t="s">
        <v>237</v>
      </c>
      <c r="C243" s="190">
        <f t="shared" si="239"/>
        <v>0</v>
      </c>
      <c r="D243" s="265"/>
      <c r="E243" s="155"/>
      <c r="F243" s="311">
        <f t="shared" si="235"/>
        <v>0</v>
      </c>
      <c r="G243" s="230"/>
      <c r="H243" s="43"/>
      <c r="I243" s="155">
        <f t="shared" si="236"/>
        <v>0</v>
      </c>
      <c r="J243" s="265"/>
      <c r="K243" s="43"/>
      <c r="L243" s="88">
        <f t="shared" si="237"/>
        <v>0</v>
      </c>
      <c r="M243" s="230"/>
      <c r="N243" s="43"/>
      <c r="O243" s="155">
        <f t="shared" si="238"/>
        <v>0</v>
      </c>
      <c r="P243" s="311"/>
      <c r="Q243" s="331"/>
    </row>
    <row r="244" spans="1:17" hidden="1" x14ac:dyDescent="0.25">
      <c r="A244" s="72">
        <v>6270</v>
      </c>
      <c r="B244" s="41" t="s">
        <v>238</v>
      </c>
      <c r="C244" s="190">
        <f t="shared" si="239"/>
        <v>0</v>
      </c>
      <c r="D244" s="265"/>
      <c r="E244" s="155"/>
      <c r="F244" s="311">
        <f t="shared" si="235"/>
        <v>0</v>
      </c>
      <c r="G244" s="230"/>
      <c r="H244" s="43"/>
      <c r="I244" s="155">
        <f t="shared" si="236"/>
        <v>0</v>
      </c>
      <c r="J244" s="265"/>
      <c r="K244" s="43"/>
      <c r="L244" s="88">
        <f t="shared" si="237"/>
        <v>0</v>
      </c>
      <c r="M244" s="230"/>
      <c r="N244" s="43"/>
      <c r="O244" s="155">
        <f t="shared" si="238"/>
        <v>0</v>
      </c>
      <c r="P244" s="311"/>
      <c r="Q244" s="331"/>
    </row>
    <row r="245" spans="1:17" ht="24" hidden="1" x14ac:dyDescent="0.25">
      <c r="A245" s="686">
        <v>6290</v>
      </c>
      <c r="B245" s="38" t="s">
        <v>239</v>
      </c>
      <c r="C245" s="201">
        <f t="shared" si="239"/>
        <v>0</v>
      </c>
      <c r="D245" s="128">
        <f>SUM(D246:D249)</f>
        <v>0</v>
      </c>
      <c r="E245" s="86">
        <f t="shared" ref="E245" si="240">SUM(E246:E249)</f>
        <v>0</v>
      </c>
      <c r="F245" s="315">
        <f>SUM(F246:F249)</f>
        <v>0</v>
      </c>
      <c r="G245" s="233">
        <f t="shared" ref="G245:O245" si="241">SUM(G246:G249)</f>
        <v>0</v>
      </c>
      <c r="H245" s="75">
        <f t="shared" si="241"/>
        <v>0</v>
      </c>
      <c r="I245" s="86">
        <f t="shared" si="241"/>
        <v>0</v>
      </c>
      <c r="J245" s="128">
        <f t="shared" si="241"/>
        <v>0</v>
      </c>
      <c r="K245" s="75">
        <f t="shared" si="241"/>
        <v>0</v>
      </c>
      <c r="L245" s="175">
        <f t="shared" si="241"/>
        <v>0</v>
      </c>
      <c r="M245" s="233">
        <f t="shared" si="241"/>
        <v>0</v>
      </c>
      <c r="N245" s="75">
        <f t="shared" si="241"/>
        <v>0</v>
      </c>
      <c r="O245" s="86">
        <f t="shared" si="241"/>
        <v>0</v>
      </c>
      <c r="P245" s="319"/>
      <c r="Q245" s="331"/>
    </row>
    <row r="246" spans="1:17" hidden="1" x14ac:dyDescent="0.25">
      <c r="A246" s="30">
        <v>6291</v>
      </c>
      <c r="B246" s="41" t="s">
        <v>240</v>
      </c>
      <c r="C246" s="190">
        <f t="shared" si="239"/>
        <v>0</v>
      </c>
      <c r="D246" s="265"/>
      <c r="E246" s="155"/>
      <c r="F246" s="311">
        <f t="shared" ref="F246:F249" si="242">D246+E246</f>
        <v>0</v>
      </c>
      <c r="G246" s="230"/>
      <c r="H246" s="43"/>
      <c r="I246" s="155">
        <f t="shared" ref="I246:I249" si="243">G246+H246</f>
        <v>0</v>
      </c>
      <c r="J246" s="265"/>
      <c r="K246" s="43"/>
      <c r="L246" s="88">
        <f t="shared" ref="L246:L249" si="244">J246+K246</f>
        <v>0</v>
      </c>
      <c r="M246" s="230"/>
      <c r="N246" s="43"/>
      <c r="O246" s="155">
        <f t="shared" ref="O246:O249" si="245">M246+N246</f>
        <v>0</v>
      </c>
      <c r="P246" s="311"/>
      <c r="Q246" s="331"/>
    </row>
    <row r="247" spans="1:17" hidden="1" x14ac:dyDescent="0.25">
      <c r="A247" s="30">
        <v>6292</v>
      </c>
      <c r="B247" s="41" t="s">
        <v>241</v>
      </c>
      <c r="C247" s="190">
        <f t="shared" si="239"/>
        <v>0</v>
      </c>
      <c r="D247" s="265"/>
      <c r="E247" s="155"/>
      <c r="F247" s="311">
        <f t="shared" si="242"/>
        <v>0</v>
      </c>
      <c r="G247" s="230"/>
      <c r="H247" s="43"/>
      <c r="I247" s="155">
        <f t="shared" si="243"/>
        <v>0</v>
      </c>
      <c r="J247" s="265"/>
      <c r="K247" s="43"/>
      <c r="L247" s="88">
        <f t="shared" si="244"/>
        <v>0</v>
      </c>
      <c r="M247" s="230"/>
      <c r="N247" s="43"/>
      <c r="O247" s="155">
        <f t="shared" si="245"/>
        <v>0</v>
      </c>
      <c r="P247" s="311"/>
      <c r="Q247" s="331"/>
    </row>
    <row r="248" spans="1:17" ht="72" hidden="1" x14ac:dyDescent="0.25">
      <c r="A248" s="30">
        <v>6296</v>
      </c>
      <c r="B248" s="41" t="s">
        <v>242</v>
      </c>
      <c r="C248" s="190">
        <f t="shared" si="239"/>
        <v>0</v>
      </c>
      <c r="D248" s="265"/>
      <c r="E248" s="155"/>
      <c r="F248" s="311">
        <f t="shared" si="242"/>
        <v>0</v>
      </c>
      <c r="G248" s="230"/>
      <c r="H248" s="43"/>
      <c r="I248" s="155">
        <f t="shared" si="243"/>
        <v>0</v>
      </c>
      <c r="J248" s="265"/>
      <c r="K248" s="43"/>
      <c r="L248" s="88">
        <f t="shared" si="244"/>
        <v>0</v>
      </c>
      <c r="M248" s="230"/>
      <c r="N248" s="43"/>
      <c r="O248" s="155">
        <f t="shared" si="245"/>
        <v>0</v>
      </c>
      <c r="P248" s="311"/>
      <c r="Q248" s="331"/>
    </row>
    <row r="249" spans="1:17" ht="39.75" hidden="1" customHeight="1" x14ac:dyDescent="0.25">
      <c r="A249" s="30">
        <v>6299</v>
      </c>
      <c r="B249" s="41" t="s">
        <v>243</v>
      </c>
      <c r="C249" s="190">
        <f t="shared" si="239"/>
        <v>0</v>
      </c>
      <c r="D249" s="265"/>
      <c r="E249" s="155"/>
      <c r="F249" s="311">
        <f t="shared" si="242"/>
        <v>0</v>
      </c>
      <c r="G249" s="230"/>
      <c r="H249" s="43"/>
      <c r="I249" s="155">
        <f t="shared" si="243"/>
        <v>0</v>
      </c>
      <c r="J249" s="265"/>
      <c r="K249" s="43"/>
      <c r="L249" s="88">
        <f t="shared" si="244"/>
        <v>0</v>
      </c>
      <c r="M249" s="230"/>
      <c r="N249" s="43"/>
      <c r="O249" s="155">
        <f t="shared" si="245"/>
        <v>0</v>
      </c>
      <c r="P249" s="311"/>
      <c r="Q249" s="331"/>
    </row>
    <row r="250" spans="1:17" hidden="1" x14ac:dyDescent="0.25">
      <c r="A250" s="34">
        <v>6300</v>
      </c>
      <c r="B250" s="69" t="s">
        <v>244</v>
      </c>
      <c r="C250" s="188">
        <f t="shared" si="239"/>
        <v>0</v>
      </c>
      <c r="D250" s="127">
        <f>SUM(D251,D256,D257)</f>
        <v>0</v>
      </c>
      <c r="E250" s="120">
        <f t="shared" ref="E250" si="246">SUM(E251,E256,E257)</f>
        <v>0</v>
      </c>
      <c r="F250" s="314">
        <f>SUM(F251,F256,F257)</f>
        <v>0</v>
      </c>
      <c r="G250" s="228">
        <f t="shared" ref="G250:O250" si="247">SUM(G251,G256,G257)</f>
        <v>0</v>
      </c>
      <c r="H250" s="36">
        <f t="shared" si="247"/>
        <v>0</v>
      </c>
      <c r="I250" s="120">
        <f t="shared" si="247"/>
        <v>0</v>
      </c>
      <c r="J250" s="127">
        <f t="shared" si="247"/>
        <v>0</v>
      </c>
      <c r="K250" s="36">
        <f t="shared" si="247"/>
        <v>0</v>
      </c>
      <c r="L250" s="174">
        <f t="shared" si="247"/>
        <v>0</v>
      </c>
      <c r="M250" s="228">
        <f t="shared" si="247"/>
        <v>0</v>
      </c>
      <c r="N250" s="36">
        <f t="shared" si="247"/>
        <v>0</v>
      </c>
      <c r="O250" s="120">
        <f t="shared" si="247"/>
        <v>0</v>
      </c>
      <c r="P250" s="316"/>
      <c r="Q250" s="331"/>
    </row>
    <row r="251" spans="1:17" ht="24" hidden="1" x14ac:dyDescent="0.25">
      <c r="A251" s="686">
        <v>6320</v>
      </c>
      <c r="B251" s="38" t="s">
        <v>245</v>
      </c>
      <c r="C251" s="201">
        <f t="shared" si="239"/>
        <v>0</v>
      </c>
      <c r="D251" s="128">
        <f>SUM(D252:D255)</f>
        <v>0</v>
      </c>
      <c r="E251" s="86">
        <f t="shared" ref="E251" si="248">SUM(E252:E255)</f>
        <v>0</v>
      </c>
      <c r="F251" s="315">
        <f>SUM(F252:F255)</f>
        <v>0</v>
      </c>
      <c r="G251" s="233">
        <f t="shared" ref="G251:O251" si="249">SUM(G252:G255)</f>
        <v>0</v>
      </c>
      <c r="H251" s="75">
        <f t="shared" si="249"/>
        <v>0</v>
      </c>
      <c r="I251" s="86">
        <f t="shared" si="249"/>
        <v>0</v>
      </c>
      <c r="J251" s="128">
        <f t="shared" si="249"/>
        <v>0</v>
      </c>
      <c r="K251" s="75">
        <f t="shared" si="249"/>
        <v>0</v>
      </c>
      <c r="L251" s="175">
        <f t="shared" si="249"/>
        <v>0</v>
      </c>
      <c r="M251" s="233">
        <f t="shared" si="249"/>
        <v>0</v>
      </c>
      <c r="N251" s="75">
        <f t="shared" si="249"/>
        <v>0</v>
      </c>
      <c r="O251" s="86">
        <f t="shared" si="249"/>
        <v>0</v>
      </c>
      <c r="P251" s="315"/>
      <c r="Q251" s="331"/>
    </row>
    <row r="252" spans="1:17" hidden="1" x14ac:dyDescent="0.25">
      <c r="A252" s="30">
        <v>6322</v>
      </c>
      <c r="B252" s="41" t="s">
        <v>246</v>
      </c>
      <c r="C252" s="190">
        <f t="shared" si="239"/>
        <v>0</v>
      </c>
      <c r="D252" s="265"/>
      <c r="E252" s="155"/>
      <c r="F252" s="311">
        <f t="shared" ref="F252:F257" si="250">D252+E252</f>
        <v>0</v>
      </c>
      <c r="G252" s="230"/>
      <c r="H252" s="43"/>
      <c r="I252" s="155">
        <f t="shared" ref="I252:I257" si="251">G252+H252</f>
        <v>0</v>
      </c>
      <c r="J252" s="265"/>
      <c r="K252" s="43"/>
      <c r="L252" s="88">
        <f t="shared" ref="L252:L257" si="252">J252+K252</f>
        <v>0</v>
      </c>
      <c r="M252" s="230"/>
      <c r="N252" s="43"/>
      <c r="O252" s="155">
        <f t="shared" ref="O252:O257" si="253">M252+N252</f>
        <v>0</v>
      </c>
      <c r="P252" s="311"/>
      <c r="Q252" s="331"/>
    </row>
    <row r="253" spans="1:17" ht="24" hidden="1" x14ac:dyDescent="0.25">
      <c r="A253" s="30">
        <v>6323</v>
      </c>
      <c r="B253" s="41" t="s">
        <v>247</v>
      </c>
      <c r="C253" s="190">
        <f t="shared" si="239"/>
        <v>0</v>
      </c>
      <c r="D253" s="265"/>
      <c r="E253" s="155"/>
      <c r="F253" s="311">
        <f t="shared" si="250"/>
        <v>0</v>
      </c>
      <c r="G253" s="230"/>
      <c r="H253" s="43"/>
      <c r="I253" s="155">
        <f t="shared" si="251"/>
        <v>0</v>
      </c>
      <c r="J253" s="265"/>
      <c r="K253" s="43"/>
      <c r="L253" s="88">
        <f t="shared" si="252"/>
        <v>0</v>
      </c>
      <c r="M253" s="230"/>
      <c r="N253" s="43"/>
      <c r="O253" s="155">
        <f t="shared" si="253"/>
        <v>0</v>
      </c>
      <c r="P253" s="311"/>
      <c r="Q253" s="331"/>
    </row>
    <row r="254" spans="1:17" ht="24" hidden="1" x14ac:dyDescent="0.25">
      <c r="A254" s="30">
        <v>6324</v>
      </c>
      <c r="B254" s="41" t="s">
        <v>301</v>
      </c>
      <c r="C254" s="190">
        <f t="shared" si="239"/>
        <v>0</v>
      </c>
      <c r="D254" s="265"/>
      <c r="E254" s="155"/>
      <c r="F254" s="311">
        <f t="shared" si="250"/>
        <v>0</v>
      </c>
      <c r="G254" s="230"/>
      <c r="H254" s="43"/>
      <c r="I254" s="155">
        <f t="shared" si="251"/>
        <v>0</v>
      </c>
      <c r="J254" s="265"/>
      <c r="K254" s="43"/>
      <c r="L254" s="88">
        <f t="shared" si="252"/>
        <v>0</v>
      </c>
      <c r="M254" s="230"/>
      <c r="N254" s="43"/>
      <c r="O254" s="155">
        <f t="shared" si="253"/>
        <v>0</v>
      </c>
      <c r="P254" s="311"/>
      <c r="Q254" s="331"/>
    </row>
    <row r="255" spans="1:17" hidden="1" x14ac:dyDescent="0.25">
      <c r="A255" s="27">
        <v>6329</v>
      </c>
      <c r="B255" s="38" t="s">
        <v>302</v>
      </c>
      <c r="C255" s="189">
        <f t="shared" si="239"/>
        <v>0</v>
      </c>
      <c r="D255" s="264"/>
      <c r="E255" s="154"/>
      <c r="F255" s="310">
        <f t="shared" si="250"/>
        <v>0</v>
      </c>
      <c r="G255" s="220"/>
      <c r="H255" s="40"/>
      <c r="I255" s="154">
        <f t="shared" si="251"/>
        <v>0</v>
      </c>
      <c r="J255" s="264"/>
      <c r="K255" s="40"/>
      <c r="L255" s="89">
        <f t="shared" si="252"/>
        <v>0</v>
      </c>
      <c r="M255" s="220"/>
      <c r="N255" s="40"/>
      <c r="O255" s="154">
        <f t="shared" si="253"/>
        <v>0</v>
      </c>
      <c r="P255" s="310"/>
      <c r="Q255" s="331"/>
    </row>
    <row r="256" spans="1:17" ht="24" hidden="1" x14ac:dyDescent="0.25">
      <c r="A256" s="90">
        <v>6330</v>
      </c>
      <c r="B256" s="91" t="s">
        <v>248</v>
      </c>
      <c r="C256" s="201">
        <f t="shared" si="239"/>
        <v>0</v>
      </c>
      <c r="D256" s="266"/>
      <c r="E256" s="160"/>
      <c r="F256" s="320">
        <f t="shared" si="250"/>
        <v>0</v>
      </c>
      <c r="G256" s="235"/>
      <c r="H256" s="80"/>
      <c r="I256" s="160">
        <f t="shared" si="251"/>
        <v>0</v>
      </c>
      <c r="J256" s="266"/>
      <c r="K256" s="80"/>
      <c r="L256" s="178">
        <f t="shared" si="252"/>
        <v>0</v>
      </c>
      <c r="M256" s="235"/>
      <c r="N256" s="80"/>
      <c r="O256" s="160">
        <f t="shared" si="253"/>
        <v>0</v>
      </c>
      <c r="P256" s="320"/>
      <c r="Q256" s="331"/>
    </row>
    <row r="257" spans="1:17" hidden="1" x14ac:dyDescent="0.25">
      <c r="A257" s="72">
        <v>6360</v>
      </c>
      <c r="B257" s="41" t="s">
        <v>249</v>
      </c>
      <c r="C257" s="190">
        <f t="shared" si="239"/>
        <v>0</v>
      </c>
      <c r="D257" s="265"/>
      <c r="E257" s="155"/>
      <c r="F257" s="311">
        <f t="shared" si="250"/>
        <v>0</v>
      </c>
      <c r="G257" s="230"/>
      <c r="H257" s="43"/>
      <c r="I257" s="155">
        <f t="shared" si="251"/>
        <v>0</v>
      </c>
      <c r="J257" s="265"/>
      <c r="K257" s="43"/>
      <c r="L257" s="88">
        <f t="shared" si="252"/>
        <v>0</v>
      </c>
      <c r="M257" s="230"/>
      <c r="N257" s="43"/>
      <c r="O257" s="155">
        <f t="shared" si="253"/>
        <v>0</v>
      </c>
      <c r="P257" s="311"/>
      <c r="Q257" s="331"/>
    </row>
    <row r="258" spans="1:17" ht="36" hidden="1" x14ac:dyDescent="0.25">
      <c r="A258" s="34">
        <v>6400</v>
      </c>
      <c r="B258" s="69" t="s">
        <v>250</v>
      </c>
      <c r="C258" s="188">
        <f t="shared" si="239"/>
        <v>0</v>
      </c>
      <c r="D258" s="127">
        <f>SUM(D259,D263)</f>
        <v>0</v>
      </c>
      <c r="E258" s="120">
        <f t="shared" ref="E258" si="254">SUM(E259,E263)</f>
        <v>0</v>
      </c>
      <c r="F258" s="314">
        <f>SUM(F259,F263)</f>
        <v>0</v>
      </c>
      <c r="G258" s="228">
        <f t="shared" ref="G258:O258" si="255">SUM(G259,G263)</f>
        <v>0</v>
      </c>
      <c r="H258" s="36">
        <f t="shared" si="255"/>
        <v>0</v>
      </c>
      <c r="I258" s="120">
        <f t="shared" si="255"/>
        <v>0</v>
      </c>
      <c r="J258" s="127">
        <f t="shared" si="255"/>
        <v>0</v>
      </c>
      <c r="K258" s="36">
        <f t="shared" si="255"/>
        <v>0</v>
      </c>
      <c r="L258" s="174">
        <f t="shared" si="255"/>
        <v>0</v>
      </c>
      <c r="M258" s="228">
        <f t="shared" si="255"/>
        <v>0</v>
      </c>
      <c r="N258" s="36">
        <f t="shared" si="255"/>
        <v>0</v>
      </c>
      <c r="O258" s="120">
        <f t="shared" si="255"/>
        <v>0</v>
      </c>
      <c r="P258" s="316"/>
      <c r="Q258" s="331"/>
    </row>
    <row r="259" spans="1:17" ht="24" hidden="1" x14ac:dyDescent="0.25">
      <c r="A259" s="686">
        <v>6410</v>
      </c>
      <c r="B259" s="38" t="s">
        <v>251</v>
      </c>
      <c r="C259" s="189">
        <f t="shared" si="239"/>
        <v>0</v>
      </c>
      <c r="D259" s="128">
        <f>SUM(D260:D262)</f>
        <v>0</v>
      </c>
      <c r="E259" s="86">
        <f t="shared" ref="E259" si="256">SUM(E260:E262)</f>
        <v>0</v>
      </c>
      <c r="F259" s="315">
        <f>SUM(F260:F262)</f>
        <v>0</v>
      </c>
      <c r="G259" s="233">
        <f t="shared" ref="G259:O259" si="257">SUM(G260:G262)</f>
        <v>0</v>
      </c>
      <c r="H259" s="75">
        <f t="shared" si="257"/>
        <v>0</v>
      </c>
      <c r="I259" s="86">
        <f t="shared" si="257"/>
        <v>0</v>
      </c>
      <c r="J259" s="128">
        <f t="shared" si="257"/>
        <v>0</v>
      </c>
      <c r="K259" s="75">
        <f t="shared" si="257"/>
        <v>0</v>
      </c>
      <c r="L259" s="175">
        <f t="shared" si="257"/>
        <v>0</v>
      </c>
      <c r="M259" s="233">
        <f t="shared" si="257"/>
        <v>0</v>
      </c>
      <c r="N259" s="75">
        <f t="shared" si="257"/>
        <v>0</v>
      </c>
      <c r="O259" s="158">
        <f t="shared" si="257"/>
        <v>0</v>
      </c>
      <c r="P259" s="318"/>
      <c r="Q259" s="331"/>
    </row>
    <row r="260" spans="1:17" hidden="1" x14ac:dyDescent="0.25">
      <c r="A260" s="30">
        <v>6411</v>
      </c>
      <c r="B260" s="92" t="s">
        <v>252</v>
      </c>
      <c r="C260" s="190">
        <f t="shared" si="239"/>
        <v>0</v>
      </c>
      <c r="D260" s="265"/>
      <c r="E260" s="155"/>
      <c r="F260" s="311">
        <f t="shared" ref="F260:F262" si="258">D260+E260</f>
        <v>0</v>
      </c>
      <c r="G260" s="230"/>
      <c r="H260" s="43"/>
      <c r="I260" s="155">
        <f t="shared" ref="I260:I262" si="259">G260+H260</f>
        <v>0</v>
      </c>
      <c r="J260" s="265"/>
      <c r="K260" s="43"/>
      <c r="L260" s="88">
        <f t="shared" ref="L260:L262" si="260">J260+K260</f>
        <v>0</v>
      </c>
      <c r="M260" s="230"/>
      <c r="N260" s="43"/>
      <c r="O260" s="155">
        <f t="shared" ref="O260:O262" si="261">M260+N260</f>
        <v>0</v>
      </c>
      <c r="P260" s="311"/>
      <c r="Q260" s="331"/>
    </row>
    <row r="261" spans="1:17" ht="36" hidden="1" x14ac:dyDescent="0.25">
      <c r="A261" s="30">
        <v>6412</v>
      </c>
      <c r="B261" s="41" t="s">
        <v>253</v>
      </c>
      <c r="C261" s="190">
        <f t="shared" si="239"/>
        <v>0</v>
      </c>
      <c r="D261" s="265"/>
      <c r="E261" s="155"/>
      <c r="F261" s="311">
        <f t="shared" si="258"/>
        <v>0</v>
      </c>
      <c r="G261" s="230"/>
      <c r="H261" s="43"/>
      <c r="I261" s="155">
        <f t="shared" si="259"/>
        <v>0</v>
      </c>
      <c r="J261" s="265"/>
      <c r="K261" s="43"/>
      <c r="L261" s="88">
        <f t="shared" si="260"/>
        <v>0</v>
      </c>
      <c r="M261" s="230"/>
      <c r="N261" s="43"/>
      <c r="O261" s="155">
        <f t="shared" si="261"/>
        <v>0</v>
      </c>
      <c r="P261" s="311"/>
      <c r="Q261" s="331"/>
    </row>
    <row r="262" spans="1:17" ht="36" hidden="1" x14ac:dyDescent="0.25">
      <c r="A262" s="30">
        <v>6419</v>
      </c>
      <c r="B262" s="41" t="s">
        <v>254</v>
      </c>
      <c r="C262" s="190">
        <f t="shared" si="239"/>
        <v>0</v>
      </c>
      <c r="D262" s="265"/>
      <c r="E262" s="155"/>
      <c r="F262" s="311">
        <f t="shared" si="258"/>
        <v>0</v>
      </c>
      <c r="G262" s="230"/>
      <c r="H262" s="43"/>
      <c r="I262" s="155">
        <f t="shared" si="259"/>
        <v>0</v>
      </c>
      <c r="J262" s="265"/>
      <c r="K262" s="43"/>
      <c r="L262" s="88">
        <f t="shared" si="260"/>
        <v>0</v>
      </c>
      <c r="M262" s="230"/>
      <c r="N262" s="43"/>
      <c r="O262" s="155">
        <f t="shared" si="261"/>
        <v>0</v>
      </c>
      <c r="P262" s="311"/>
      <c r="Q262" s="331"/>
    </row>
    <row r="263" spans="1:17" ht="36" hidden="1" x14ac:dyDescent="0.25">
      <c r="A263" s="72">
        <v>6420</v>
      </c>
      <c r="B263" s="41" t="s">
        <v>255</v>
      </c>
      <c r="C263" s="190">
        <f t="shared" si="239"/>
        <v>0</v>
      </c>
      <c r="D263" s="129">
        <f>SUM(D264:D267)</f>
        <v>0</v>
      </c>
      <c r="E263" s="87">
        <f t="shared" ref="E263" si="262">SUM(E264:E267)</f>
        <v>0</v>
      </c>
      <c r="F263" s="312">
        <f>SUM(F264:F267)</f>
        <v>0</v>
      </c>
      <c r="G263" s="231">
        <f t="shared" ref="G263:N263" si="263">SUM(G264:G267)</f>
        <v>0</v>
      </c>
      <c r="H263" s="73">
        <f t="shared" si="263"/>
        <v>0</v>
      </c>
      <c r="I263" s="87">
        <f t="shared" si="263"/>
        <v>0</v>
      </c>
      <c r="J263" s="129">
        <f t="shared" si="263"/>
        <v>0</v>
      </c>
      <c r="K263" s="73">
        <f t="shared" si="263"/>
        <v>0</v>
      </c>
      <c r="L263" s="93">
        <f t="shared" si="263"/>
        <v>0</v>
      </c>
      <c r="M263" s="231">
        <f t="shared" si="263"/>
        <v>0</v>
      </c>
      <c r="N263" s="73">
        <f t="shared" si="263"/>
        <v>0</v>
      </c>
      <c r="O263" s="87">
        <f>SUM(O264:O267)</f>
        <v>0</v>
      </c>
      <c r="P263" s="312"/>
      <c r="Q263" s="331"/>
    </row>
    <row r="264" spans="1:17" hidden="1" x14ac:dyDescent="0.25">
      <c r="A264" s="30">
        <v>6421</v>
      </c>
      <c r="B264" s="41" t="s">
        <v>256</v>
      </c>
      <c r="C264" s="190">
        <f t="shared" si="239"/>
        <v>0</v>
      </c>
      <c r="D264" s="265"/>
      <c r="E264" s="155"/>
      <c r="F264" s="311">
        <f t="shared" ref="F264:F267" si="264">D264+E264</f>
        <v>0</v>
      </c>
      <c r="G264" s="230"/>
      <c r="H264" s="43"/>
      <c r="I264" s="155">
        <f t="shared" ref="I264:I267" si="265">G264+H264</f>
        <v>0</v>
      </c>
      <c r="J264" s="265"/>
      <c r="K264" s="43"/>
      <c r="L264" s="88">
        <f t="shared" ref="L264:L267" si="266">J264+K264</f>
        <v>0</v>
      </c>
      <c r="M264" s="230"/>
      <c r="N264" s="43"/>
      <c r="O264" s="155">
        <f t="shared" ref="O264:O267" si="267">M264+N264</f>
        <v>0</v>
      </c>
      <c r="P264" s="311"/>
      <c r="Q264" s="331"/>
    </row>
    <row r="265" spans="1:17" hidden="1" x14ac:dyDescent="0.25">
      <c r="A265" s="30">
        <v>6422</v>
      </c>
      <c r="B265" s="41" t="s">
        <v>257</v>
      </c>
      <c r="C265" s="190">
        <f t="shared" si="239"/>
        <v>0</v>
      </c>
      <c r="D265" s="265"/>
      <c r="E265" s="155"/>
      <c r="F265" s="311">
        <f t="shared" si="264"/>
        <v>0</v>
      </c>
      <c r="G265" s="230"/>
      <c r="H265" s="43"/>
      <c r="I265" s="155">
        <f t="shared" si="265"/>
        <v>0</v>
      </c>
      <c r="J265" s="265"/>
      <c r="K265" s="43"/>
      <c r="L265" s="88">
        <f t="shared" si="266"/>
        <v>0</v>
      </c>
      <c r="M265" s="230"/>
      <c r="N265" s="43"/>
      <c r="O265" s="155">
        <f t="shared" si="267"/>
        <v>0</v>
      </c>
      <c r="P265" s="311"/>
      <c r="Q265" s="331"/>
    </row>
    <row r="266" spans="1:17" ht="24" hidden="1" x14ac:dyDescent="0.25">
      <c r="A266" s="30">
        <v>6423</v>
      </c>
      <c r="B266" s="41" t="s">
        <v>258</v>
      </c>
      <c r="C266" s="190">
        <f t="shared" si="239"/>
        <v>0</v>
      </c>
      <c r="D266" s="265"/>
      <c r="E266" s="155"/>
      <c r="F266" s="311">
        <f t="shared" si="264"/>
        <v>0</v>
      </c>
      <c r="G266" s="230"/>
      <c r="H266" s="43"/>
      <c r="I266" s="155">
        <f t="shared" si="265"/>
        <v>0</v>
      </c>
      <c r="J266" s="265"/>
      <c r="K266" s="43"/>
      <c r="L266" s="88">
        <f t="shared" si="266"/>
        <v>0</v>
      </c>
      <c r="M266" s="230"/>
      <c r="N266" s="43"/>
      <c r="O266" s="155">
        <f t="shared" si="267"/>
        <v>0</v>
      </c>
      <c r="P266" s="311"/>
      <c r="Q266" s="331"/>
    </row>
    <row r="267" spans="1:17" ht="36" hidden="1" x14ac:dyDescent="0.25">
      <c r="A267" s="30">
        <v>6424</v>
      </c>
      <c r="B267" s="41" t="s">
        <v>259</v>
      </c>
      <c r="C267" s="190">
        <f t="shared" si="239"/>
        <v>0</v>
      </c>
      <c r="D267" s="265"/>
      <c r="E267" s="155"/>
      <c r="F267" s="311">
        <f t="shared" si="264"/>
        <v>0</v>
      </c>
      <c r="G267" s="230"/>
      <c r="H267" s="43"/>
      <c r="I267" s="155">
        <f t="shared" si="265"/>
        <v>0</v>
      </c>
      <c r="J267" s="265"/>
      <c r="K267" s="43"/>
      <c r="L267" s="88">
        <f t="shared" si="266"/>
        <v>0</v>
      </c>
      <c r="M267" s="230"/>
      <c r="N267" s="43"/>
      <c r="O267" s="155">
        <f t="shared" si="267"/>
        <v>0</v>
      </c>
      <c r="P267" s="311"/>
      <c r="Q267" s="331"/>
    </row>
    <row r="268" spans="1:17" ht="36" hidden="1" x14ac:dyDescent="0.25">
      <c r="A268" s="95">
        <v>7000</v>
      </c>
      <c r="B268" s="95" t="s">
        <v>260</v>
      </c>
      <c r="C268" s="203">
        <f>SUM(F268,I268,L268,O268)</f>
        <v>0</v>
      </c>
      <c r="D268" s="136">
        <f>SUM(D269,D279)</f>
        <v>0</v>
      </c>
      <c r="E268" s="279">
        <f t="shared" ref="E268" si="268">SUM(E269,E279)</f>
        <v>0</v>
      </c>
      <c r="F268" s="342">
        <f>SUM(F269,F279)</f>
        <v>0</v>
      </c>
      <c r="G268" s="237">
        <f t="shared" ref="G268:N268" si="269">SUM(G269,G279)</f>
        <v>0</v>
      </c>
      <c r="H268" s="96">
        <f t="shared" si="269"/>
        <v>0</v>
      </c>
      <c r="I268" s="279">
        <f t="shared" si="269"/>
        <v>0</v>
      </c>
      <c r="J268" s="136">
        <f t="shared" si="269"/>
        <v>0</v>
      </c>
      <c r="K268" s="96">
        <f t="shared" si="269"/>
        <v>0</v>
      </c>
      <c r="L268" s="267">
        <f t="shared" si="269"/>
        <v>0</v>
      </c>
      <c r="M268" s="237">
        <f t="shared" si="269"/>
        <v>0</v>
      </c>
      <c r="N268" s="96">
        <f t="shared" si="269"/>
        <v>0</v>
      </c>
      <c r="O268" s="162">
        <f>SUM(O269,O279)</f>
        <v>0</v>
      </c>
      <c r="P268" s="322"/>
      <c r="Q268" s="331"/>
    </row>
    <row r="269" spans="1:17" ht="24" hidden="1" x14ac:dyDescent="0.25">
      <c r="A269" s="34">
        <v>7200</v>
      </c>
      <c r="B269" s="69" t="s">
        <v>261</v>
      </c>
      <c r="C269" s="188">
        <f t="shared" si="239"/>
        <v>0</v>
      </c>
      <c r="D269" s="127">
        <f>SUM(D270,D271,D274,D275,D278)</f>
        <v>0</v>
      </c>
      <c r="E269" s="120">
        <f t="shared" ref="E269" si="270">SUM(E270,E271,E274,E275,E278)</f>
        <v>0</v>
      </c>
      <c r="F269" s="314">
        <f>SUM(F270,F271,F274,F275,F278)</f>
        <v>0</v>
      </c>
      <c r="G269" s="228"/>
      <c r="H269" s="36"/>
      <c r="I269" s="120">
        <f>SUM(I270,I271,I274,I275,I278)</f>
        <v>0</v>
      </c>
      <c r="J269" s="127"/>
      <c r="K269" s="36"/>
      <c r="L269" s="174">
        <f>SUM(L270,L271,L274,L275,L278)</f>
        <v>0</v>
      </c>
      <c r="M269" s="228"/>
      <c r="N269" s="36"/>
      <c r="O269" s="121">
        <f>SUM(O270,O271,O274,O275,O278)</f>
        <v>0</v>
      </c>
      <c r="P269" s="308"/>
      <c r="Q269" s="331"/>
    </row>
    <row r="270" spans="1:17" ht="24" hidden="1" x14ac:dyDescent="0.25">
      <c r="A270" s="686">
        <v>7210</v>
      </c>
      <c r="B270" s="38" t="s">
        <v>262</v>
      </c>
      <c r="C270" s="189">
        <f t="shared" si="239"/>
        <v>0</v>
      </c>
      <c r="D270" s="264"/>
      <c r="E270" s="154"/>
      <c r="F270" s="310">
        <f>D270+E270</f>
        <v>0</v>
      </c>
      <c r="G270" s="220"/>
      <c r="H270" s="40"/>
      <c r="I270" s="154">
        <f>G270+H270</f>
        <v>0</v>
      </c>
      <c r="J270" s="264"/>
      <c r="K270" s="40"/>
      <c r="L270" s="89">
        <f>J270+K270</f>
        <v>0</v>
      </c>
      <c r="M270" s="220"/>
      <c r="N270" s="40"/>
      <c r="O270" s="154">
        <f>M270+N270</f>
        <v>0</v>
      </c>
      <c r="P270" s="310"/>
      <c r="Q270" s="331"/>
    </row>
    <row r="271" spans="1:17" s="94" customFormat="1" ht="36" hidden="1" x14ac:dyDescent="0.25">
      <c r="A271" s="72">
        <v>7220</v>
      </c>
      <c r="B271" s="41" t="s">
        <v>263</v>
      </c>
      <c r="C271" s="190">
        <f t="shared" si="239"/>
        <v>0</v>
      </c>
      <c r="D271" s="129">
        <f>SUM(D272:D273)</f>
        <v>0</v>
      </c>
      <c r="E271" s="87">
        <f t="shared" ref="E271" si="271">SUM(E272:E273)</f>
        <v>0</v>
      </c>
      <c r="F271" s="312">
        <f>SUM(F272:F273)</f>
        <v>0</v>
      </c>
      <c r="G271" s="231">
        <f t="shared" ref="G271:O271" si="272">SUM(G272:G273)</f>
        <v>0</v>
      </c>
      <c r="H271" s="73">
        <f t="shared" si="272"/>
        <v>0</v>
      </c>
      <c r="I271" s="87">
        <f t="shared" si="272"/>
        <v>0</v>
      </c>
      <c r="J271" s="129">
        <f t="shared" si="272"/>
        <v>0</v>
      </c>
      <c r="K271" s="73">
        <f t="shared" si="272"/>
        <v>0</v>
      </c>
      <c r="L271" s="93">
        <f t="shared" si="272"/>
        <v>0</v>
      </c>
      <c r="M271" s="231">
        <f t="shared" si="272"/>
        <v>0</v>
      </c>
      <c r="N271" s="73">
        <f t="shared" si="272"/>
        <v>0</v>
      </c>
      <c r="O271" s="87">
        <f t="shared" si="272"/>
        <v>0</v>
      </c>
      <c r="P271" s="312"/>
      <c r="Q271" s="343"/>
    </row>
    <row r="272" spans="1:17" s="94" customFormat="1" ht="36" hidden="1" x14ac:dyDescent="0.25">
      <c r="A272" s="30">
        <v>7221</v>
      </c>
      <c r="B272" s="41" t="s">
        <v>264</v>
      </c>
      <c r="C272" s="190">
        <f t="shared" si="239"/>
        <v>0</v>
      </c>
      <c r="D272" s="265"/>
      <c r="E272" s="155"/>
      <c r="F272" s="311">
        <f t="shared" ref="F272:F274" si="273">D272+E272</f>
        <v>0</v>
      </c>
      <c r="G272" s="230"/>
      <c r="H272" s="43"/>
      <c r="I272" s="155">
        <f t="shared" ref="I272:I274" si="274">G272+H272</f>
        <v>0</v>
      </c>
      <c r="J272" s="265"/>
      <c r="K272" s="43"/>
      <c r="L272" s="88">
        <f t="shared" ref="L272:L274" si="275">J272+K272</f>
        <v>0</v>
      </c>
      <c r="M272" s="230"/>
      <c r="N272" s="43"/>
      <c r="O272" s="155">
        <f t="shared" ref="O272:O274" si="276">M272+N272</f>
        <v>0</v>
      </c>
      <c r="P272" s="311"/>
      <c r="Q272" s="343"/>
    </row>
    <row r="273" spans="1:17" s="94" customFormat="1" ht="36" hidden="1" x14ac:dyDescent="0.25">
      <c r="A273" s="30">
        <v>7222</v>
      </c>
      <c r="B273" s="41" t="s">
        <v>265</v>
      </c>
      <c r="C273" s="190">
        <f t="shared" si="239"/>
        <v>0</v>
      </c>
      <c r="D273" s="265"/>
      <c r="E273" s="155"/>
      <c r="F273" s="311">
        <f t="shared" si="273"/>
        <v>0</v>
      </c>
      <c r="G273" s="230"/>
      <c r="H273" s="43"/>
      <c r="I273" s="155">
        <f t="shared" si="274"/>
        <v>0</v>
      </c>
      <c r="J273" s="265"/>
      <c r="K273" s="43"/>
      <c r="L273" s="88">
        <f t="shared" si="275"/>
        <v>0</v>
      </c>
      <c r="M273" s="230"/>
      <c r="N273" s="43"/>
      <c r="O273" s="155">
        <f t="shared" si="276"/>
        <v>0</v>
      </c>
      <c r="P273" s="311"/>
      <c r="Q273" s="343"/>
    </row>
    <row r="274" spans="1:17" ht="24" hidden="1" x14ac:dyDescent="0.25">
      <c r="A274" s="72">
        <v>7230</v>
      </c>
      <c r="B274" s="41" t="s">
        <v>308</v>
      </c>
      <c r="C274" s="190">
        <f t="shared" si="239"/>
        <v>0</v>
      </c>
      <c r="D274" s="265"/>
      <c r="E274" s="155"/>
      <c r="F274" s="311">
        <f t="shared" si="273"/>
        <v>0</v>
      </c>
      <c r="G274" s="230"/>
      <c r="H274" s="43"/>
      <c r="I274" s="155">
        <f t="shared" si="274"/>
        <v>0</v>
      </c>
      <c r="J274" s="265"/>
      <c r="K274" s="43"/>
      <c r="L274" s="88">
        <f t="shared" si="275"/>
        <v>0</v>
      </c>
      <c r="M274" s="230"/>
      <c r="N274" s="43"/>
      <c r="O274" s="155">
        <f t="shared" si="276"/>
        <v>0</v>
      </c>
      <c r="P274" s="311"/>
      <c r="Q274" s="331"/>
    </row>
    <row r="275" spans="1:17" ht="24" hidden="1" x14ac:dyDescent="0.25">
      <c r="A275" s="72">
        <v>7240</v>
      </c>
      <c r="B275" s="41" t="s">
        <v>266</v>
      </c>
      <c r="C275" s="190">
        <f t="shared" si="239"/>
        <v>0</v>
      </c>
      <c r="D275" s="129">
        <f>SUM(D276:D277)</f>
        <v>0</v>
      </c>
      <c r="E275" s="87">
        <f t="shared" ref="E275" si="277">SUM(E276:E277)</f>
        <v>0</v>
      </c>
      <c r="F275" s="312">
        <f>SUM(F276:F277)</f>
        <v>0</v>
      </c>
      <c r="G275" s="231">
        <f t="shared" ref="G275:O275" si="278">SUM(G276:G277)</f>
        <v>0</v>
      </c>
      <c r="H275" s="73">
        <f t="shared" si="278"/>
        <v>0</v>
      </c>
      <c r="I275" s="87">
        <f t="shared" si="278"/>
        <v>0</v>
      </c>
      <c r="J275" s="129">
        <f t="shared" si="278"/>
        <v>0</v>
      </c>
      <c r="K275" s="73">
        <f t="shared" si="278"/>
        <v>0</v>
      </c>
      <c r="L275" s="93">
        <f t="shared" si="278"/>
        <v>0</v>
      </c>
      <c r="M275" s="231">
        <f t="shared" si="278"/>
        <v>0</v>
      </c>
      <c r="N275" s="73">
        <f t="shared" si="278"/>
        <v>0</v>
      </c>
      <c r="O275" s="87">
        <f t="shared" si="278"/>
        <v>0</v>
      </c>
      <c r="P275" s="312"/>
      <c r="Q275" s="331"/>
    </row>
    <row r="276" spans="1:17" ht="48" hidden="1" x14ac:dyDescent="0.25">
      <c r="A276" s="30">
        <v>7245</v>
      </c>
      <c r="B276" s="41" t="s">
        <v>267</v>
      </c>
      <c r="C276" s="190">
        <f t="shared" si="239"/>
        <v>0</v>
      </c>
      <c r="D276" s="265"/>
      <c r="E276" s="155"/>
      <c r="F276" s="311">
        <f t="shared" ref="F276:F278" si="279">D276+E276</f>
        <v>0</v>
      </c>
      <c r="G276" s="230"/>
      <c r="H276" s="43"/>
      <c r="I276" s="155">
        <f t="shared" ref="I276:I278" si="280">G276+H276</f>
        <v>0</v>
      </c>
      <c r="J276" s="265"/>
      <c r="K276" s="43"/>
      <c r="L276" s="88">
        <f t="shared" ref="L276:L278" si="281">J276+K276</f>
        <v>0</v>
      </c>
      <c r="M276" s="230"/>
      <c r="N276" s="43"/>
      <c r="O276" s="155">
        <f t="shared" ref="O276:O278" si="282">M276+N276</f>
        <v>0</v>
      </c>
      <c r="P276" s="311"/>
      <c r="Q276" s="331"/>
    </row>
    <row r="277" spans="1:17" ht="96" hidden="1" x14ac:dyDescent="0.25">
      <c r="A277" s="30">
        <v>7246</v>
      </c>
      <c r="B277" s="41" t="s">
        <v>268</v>
      </c>
      <c r="C277" s="190">
        <f t="shared" si="239"/>
        <v>0</v>
      </c>
      <c r="D277" s="265"/>
      <c r="E277" s="155"/>
      <c r="F277" s="311">
        <f t="shared" si="279"/>
        <v>0</v>
      </c>
      <c r="G277" s="230"/>
      <c r="H277" s="43"/>
      <c r="I277" s="155">
        <f t="shared" si="280"/>
        <v>0</v>
      </c>
      <c r="J277" s="265"/>
      <c r="K277" s="43"/>
      <c r="L277" s="88">
        <f t="shared" si="281"/>
        <v>0</v>
      </c>
      <c r="M277" s="230"/>
      <c r="N277" s="43"/>
      <c r="O277" s="155">
        <f t="shared" si="282"/>
        <v>0</v>
      </c>
      <c r="P277" s="311"/>
      <c r="Q277" s="331"/>
    </row>
    <row r="278" spans="1:17" ht="24" hidden="1" x14ac:dyDescent="0.25">
      <c r="A278" s="90">
        <v>7260</v>
      </c>
      <c r="B278" s="38" t="s">
        <v>269</v>
      </c>
      <c r="C278" s="189">
        <f t="shared" si="239"/>
        <v>0</v>
      </c>
      <c r="D278" s="264"/>
      <c r="E278" s="154"/>
      <c r="F278" s="310">
        <f t="shared" si="279"/>
        <v>0</v>
      </c>
      <c r="G278" s="220"/>
      <c r="H278" s="40"/>
      <c r="I278" s="154">
        <f t="shared" si="280"/>
        <v>0</v>
      </c>
      <c r="J278" s="264"/>
      <c r="K278" s="40"/>
      <c r="L278" s="89">
        <f t="shared" si="281"/>
        <v>0</v>
      </c>
      <c r="M278" s="220"/>
      <c r="N278" s="40"/>
      <c r="O278" s="154">
        <f t="shared" si="282"/>
        <v>0</v>
      </c>
      <c r="P278" s="310"/>
      <c r="Q278" s="331"/>
    </row>
    <row r="279" spans="1:17" hidden="1" x14ac:dyDescent="0.25">
      <c r="A279" s="52">
        <v>7700</v>
      </c>
      <c r="B279" s="103" t="s">
        <v>298</v>
      </c>
      <c r="C279" s="204">
        <f t="shared" si="239"/>
        <v>0</v>
      </c>
      <c r="D279" s="137">
        <f>D280</f>
        <v>0</v>
      </c>
      <c r="E279" s="280">
        <f t="shared" ref="E279:O279" si="283">E280</f>
        <v>0</v>
      </c>
      <c r="F279" s="316">
        <f t="shared" si="283"/>
        <v>0</v>
      </c>
      <c r="G279" s="238">
        <f t="shared" si="283"/>
        <v>0</v>
      </c>
      <c r="H279" s="104">
        <f t="shared" si="283"/>
        <v>0</v>
      </c>
      <c r="I279" s="280">
        <f t="shared" si="283"/>
        <v>0</v>
      </c>
      <c r="J279" s="137">
        <f t="shared" si="283"/>
        <v>0</v>
      </c>
      <c r="K279" s="104">
        <f t="shared" si="283"/>
        <v>0</v>
      </c>
      <c r="L279" s="176">
        <f t="shared" si="283"/>
        <v>0</v>
      </c>
      <c r="M279" s="238">
        <f t="shared" si="283"/>
        <v>0</v>
      </c>
      <c r="N279" s="104">
        <f t="shared" si="283"/>
        <v>0</v>
      </c>
      <c r="O279" s="280">
        <f t="shared" si="283"/>
        <v>0</v>
      </c>
      <c r="P279" s="316"/>
      <c r="Q279" s="331"/>
    </row>
    <row r="280" spans="1:17" hidden="1" x14ac:dyDescent="0.25">
      <c r="A280" s="70">
        <v>7720</v>
      </c>
      <c r="B280" s="38" t="s">
        <v>299</v>
      </c>
      <c r="C280" s="191">
        <f t="shared" si="239"/>
        <v>0</v>
      </c>
      <c r="D280" s="257"/>
      <c r="E280" s="163"/>
      <c r="F280" s="323">
        <f>D280+E280</f>
        <v>0</v>
      </c>
      <c r="G280" s="239"/>
      <c r="H280" s="47"/>
      <c r="I280" s="163">
        <f>G280+H280</f>
        <v>0</v>
      </c>
      <c r="J280" s="257"/>
      <c r="K280" s="47"/>
      <c r="L280" s="179">
        <f>J280+K280</f>
        <v>0</v>
      </c>
      <c r="M280" s="239"/>
      <c r="N280" s="47"/>
      <c r="O280" s="163">
        <f>M280+N280</f>
        <v>0</v>
      </c>
      <c r="P280" s="323"/>
      <c r="Q280" s="331"/>
    </row>
    <row r="281" spans="1:17" hidden="1" x14ac:dyDescent="0.25">
      <c r="A281" s="92"/>
      <c r="B281" s="41" t="s">
        <v>270</v>
      </c>
      <c r="C281" s="190">
        <f t="shared" si="239"/>
        <v>0</v>
      </c>
      <c r="D281" s="129">
        <f>SUM(D282:D283)</f>
        <v>0</v>
      </c>
      <c r="E281" s="87">
        <f t="shared" ref="E281" si="284">SUM(E282:E283)</f>
        <v>0</v>
      </c>
      <c r="F281" s="312">
        <f>SUM(F282:F283)</f>
        <v>0</v>
      </c>
      <c r="G281" s="231">
        <f t="shared" ref="G281:O281" si="285">SUM(G282:G283)</f>
        <v>0</v>
      </c>
      <c r="H281" s="73">
        <f t="shared" si="285"/>
        <v>0</v>
      </c>
      <c r="I281" s="87">
        <f t="shared" si="285"/>
        <v>0</v>
      </c>
      <c r="J281" s="129">
        <f t="shared" si="285"/>
        <v>0</v>
      </c>
      <c r="K281" s="73">
        <f t="shared" si="285"/>
        <v>0</v>
      </c>
      <c r="L281" s="93">
        <f t="shared" si="285"/>
        <v>0</v>
      </c>
      <c r="M281" s="231">
        <f t="shared" si="285"/>
        <v>0</v>
      </c>
      <c r="N281" s="73">
        <f t="shared" si="285"/>
        <v>0</v>
      </c>
      <c r="O281" s="87">
        <f t="shared" si="285"/>
        <v>0</v>
      </c>
      <c r="P281" s="312"/>
      <c r="Q281" s="331"/>
    </row>
    <row r="282" spans="1:17" hidden="1" x14ac:dyDescent="0.25">
      <c r="A282" s="92" t="s">
        <v>271</v>
      </c>
      <c r="B282" s="30" t="s">
        <v>272</v>
      </c>
      <c r="C282" s="190">
        <f t="shared" si="239"/>
        <v>0</v>
      </c>
      <c r="D282" s="265"/>
      <c r="E282" s="155"/>
      <c r="F282" s="311">
        <f>E282+D282</f>
        <v>0</v>
      </c>
      <c r="G282" s="230"/>
      <c r="H282" s="43"/>
      <c r="I282" s="155">
        <f>H282+G282</f>
        <v>0</v>
      </c>
      <c r="J282" s="265"/>
      <c r="K282" s="43"/>
      <c r="L282" s="88">
        <f>K282+J282</f>
        <v>0</v>
      </c>
      <c r="M282" s="230"/>
      <c r="N282" s="43"/>
      <c r="O282" s="155">
        <f>N282+M282</f>
        <v>0</v>
      </c>
      <c r="P282" s="311"/>
      <c r="Q282" s="331"/>
    </row>
    <row r="283" spans="1:17" ht="24" hidden="1" x14ac:dyDescent="0.25">
      <c r="A283" s="92" t="s">
        <v>273</v>
      </c>
      <c r="B283" s="97" t="s">
        <v>274</v>
      </c>
      <c r="C283" s="189">
        <f t="shared" si="239"/>
        <v>0</v>
      </c>
      <c r="D283" s="264"/>
      <c r="E283" s="154"/>
      <c r="F283" s="310">
        <f>E283+D283</f>
        <v>0</v>
      </c>
      <c r="G283" s="220"/>
      <c r="H283" s="40"/>
      <c r="I283" s="154">
        <f>H283+G283</f>
        <v>0</v>
      </c>
      <c r="J283" s="264"/>
      <c r="K283" s="40"/>
      <c r="L283" s="89">
        <f>K283+J283</f>
        <v>0</v>
      </c>
      <c r="M283" s="220"/>
      <c r="N283" s="40"/>
      <c r="O283" s="154">
        <f>N283+M283</f>
        <v>0</v>
      </c>
      <c r="P283" s="310"/>
      <c r="Q283" s="331"/>
    </row>
    <row r="284" spans="1:17" ht="12.75" thickBot="1" x14ac:dyDescent="0.3">
      <c r="A284" s="108"/>
      <c r="B284" s="108" t="s">
        <v>275</v>
      </c>
      <c r="C284" s="205">
        <f t="shared" si="239"/>
        <v>172007</v>
      </c>
      <c r="D284" s="138">
        <f>SUM(D281,D268,D229,D194,D186,D172,D74,D52)</f>
        <v>192213</v>
      </c>
      <c r="E284" s="281">
        <f t="shared" ref="E284:O284" si="286">SUM(E281,E268,E229,E194,E186,E172,E74,E52)</f>
        <v>-20206</v>
      </c>
      <c r="F284" s="324">
        <f t="shared" si="286"/>
        <v>172007</v>
      </c>
      <c r="G284" s="240">
        <f t="shared" si="286"/>
        <v>0</v>
      </c>
      <c r="H284" s="109">
        <f t="shared" si="286"/>
        <v>0</v>
      </c>
      <c r="I284" s="281">
        <f t="shared" si="286"/>
        <v>0</v>
      </c>
      <c r="J284" s="138">
        <f t="shared" si="286"/>
        <v>0</v>
      </c>
      <c r="K284" s="281">
        <f t="shared" si="286"/>
        <v>0</v>
      </c>
      <c r="L284" s="324">
        <f t="shared" si="286"/>
        <v>0</v>
      </c>
      <c r="M284" s="240">
        <f t="shared" si="286"/>
        <v>0</v>
      </c>
      <c r="N284" s="109">
        <f t="shared" si="286"/>
        <v>0</v>
      </c>
      <c r="O284" s="281">
        <f t="shared" si="286"/>
        <v>0</v>
      </c>
      <c r="P284" s="324"/>
      <c r="Q284" s="331"/>
    </row>
    <row r="285" spans="1:17" s="19" customFormat="1" ht="13.5" hidden="1" thickTop="1" thickBot="1" x14ac:dyDescent="0.3">
      <c r="A285" s="881" t="s">
        <v>276</v>
      </c>
      <c r="B285" s="882"/>
      <c r="C285" s="206">
        <f t="shared" si="239"/>
        <v>0</v>
      </c>
      <c r="D285" s="139">
        <f>SUM(D24,D25,D41)-D50</f>
        <v>0</v>
      </c>
      <c r="E285" s="123">
        <f t="shared" ref="E285:N285" si="287">SUM(E24,E25,E41)-E50</f>
        <v>0</v>
      </c>
      <c r="F285" s="325">
        <f>SUM(F24,F25,F41)-F50</f>
        <v>0</v>
      </c>
      <c r="G285" s="241">
        <f t="shared" si="287"/>
        <v>0</v>
      </c>
      <c r="H285" s="111">
        <f t="shared" si="287"/>
        <v>0</v>
      </c>
      <c r="I285" s="123">
        <f t="shared" si="287"/>
        <v>0</v>
      </c>
      <c r="J285" s="139">
        <f t="shared" si="287"/>
        <v>0</v>
      </c>
      <c r="K285" s="111">
        <f t="shared" si="287"/>
        <v>0</v>
      </c>
      <c r="L285" s="112">
        <f t="shared" si="287"/>
        <v>0</v>
      </c>
      <c r="M285" s="241">
        <f t="shared" si="287"/>
        <v>0</v>
      </c>
      <c r="N285" s="111">
        <f t="shared" si="287"/>
        <v>0</v>
      </c>
      <c r="O285" s="123">
        <f>O44-O50</f>
        <v>0</v>
      </c>
      <c r="P285" s="325"/>
      <c r="Q285" s="182"/>
    </row>
    <row r="286" spans="1:17" s="19" customFormat="1" ht="12.75" hidden="1" thickTop="1" x14ac:dyDescent="0.25">
      <c r="A286" s="883" t="s">
        <v>277</v>
      </c>
      <c r="B286" s="884"/>
      <c r="C286" s="207">
        <f t="shared" si="239"/>
        <v>0</v>
      </c>
      <c r="D286" s="140">
        <f>SUM(D287,D288)-D295+D296</f>
        <v>0</v>
      </c>
      <c r="E286" s="110">
        <f t="shared" ref="E286:O286" si="288">SUM(E287,E288)-E295+E296</f>
        <v>0</v>
      </c>
      <c r="F286" s="326">
        <f t="shared" si="288"/>
        <v>0</v>
      </c>
      <c r="G286" s="242">
        <f t="shared" si="288"/>
        <v>0</v>
      </c>
      <c r="H286" s="101">
        <f t="shared" si="288"/>
        <v>0</v>
      </c>
      <c r="I286" s="110">
        <f t="shared" si="288"/>
        <v>0</v>
      </c>
      <c r="J286" s="140">
        <f t="shared" si="288"/>
        <v>0</v>
      </c>
      <c r="K286" s="101">
        <f t="shared" si="288"/>
        <v>0</v>
      </c>
      <c r="L286" s="107">
        <f t="shared" si="288"/>
        <v>0</v>
      </c>
      <c r="M286" s="242">
        <f t="shared" si="288"/>
        <v>0</v>
      </c>
      <c r="N286" s="101">
        <f t="shared" si="288"/>
        <v>0</v>
      </c>
      <c r="O286" s="110">
        <f t="shared" si="288"/>
        <v>0</v>
      </c>
      <c r="P286" s="326"/>
      <c r="Q286" s="182"/>
    </row>
    <row r="287" spans="1:17" s="19" customFormat="1" ht="13.5" hidden="1" thickTop="1" thickBot="1" x14ac:dyDescent="0.3">
      <c r="A287" s="60" t="s">
        <v>278</v>
      </c>
      <c r="B287" s="60" t="s">
        <v>279</v>
      </c>
      <c r="C287" s="197">
        <f t="shared" si="239"/>
        <v>0</v>
      </c>
      <c r="D287" s="131">
        <f>D21-D281</f>
        <v>0</v>
      </c>
      <c r="E287" s="114">
        <f t="shared" ref="E287:O287" si="289">E21-E281</f>
        <v>0</v>
      </c>
      <c r="F287" s="304">
        <f t="shared" si="289"/>
        <v>0</v>
      </c>
      <c r="G287" s="224">
        <f t="shared" si="289"/>
        <v>0</v>
      </c>
      <c r="H287" s="61">
        <f t="shared" si="289"/>
        <v>0</v>
      </c>
      <c r="I287" s="114">
        <f t="shared" si="289"/>
        <v>0</v>
      </c>
      <c r="J287" s="131">
        <f t="shared" si="289"/>
        <v>0</v>
      </c>
      <c r="K287" s="61">
        <f t="shared" si="289"/>
        <v>0</v>
      </c>
      <c r="L287" s="168">
        <f t="shared" si="289"/>
        <v>0</v>
      </c>
      <c r="M287" s="224">
        <f t="shared" si="289"/>
        <v>0</v>
      </c>
      <c r="N287" s="61">
        <f t="shared" si="289"/>
        <v>0</v>
      </c>
      <c r="O287" s="114">
        <f t="shared" si="289"/>
        <v>0</v>
      </c>
      <c r="P287" s="304"/>
      <c r="Q287" s="182"/>
    </row>
    <row r="288" spans="1:17" s="19" customFormat="1" ht="12.75" hidden="1" thickTop="1" x14ac:dyDescent="0.25">
      <c r="A288" s="113" t="s">
        <v>280</v>
      </c>
      <c r="B288" s="113" t="s">
        <v>281</v>
      </c>
      <c r="C288" s="207">
        <f t="shared" si="239"/>
        <v>0</v>
      </c>
      <c r="D288" s="140">
        <f>SUM(D289,D291,D293)-SUM(D290,D292,D294)</f>
        <v>0</v>
      </c>
      <c r="E288" s="110">
        <f t="shared" ref="E288:O288" si="290">SUM(E289,E291,E293)-SUM(E290,E292,E294)</f>
        <v>0</v>
      </c>
      <c r="F288" s="326">
        <f t="shared" si="290"/>
        <v>0</v>
      </c>
      <c r="G288" s="242">
        <f t="shared" si="290"/>
        <v>0</v>
      </c>
      <c r="H288" s="101">
        <f t="shared" si="290"/>
        <v>0</v>
      </c>
      <c r="I288" s="110">
        <f t="shared" si="290"/>
        <v>0</v>
      </c>
      <c r="J288" s="140">
        <f t="shared" si="290"/>
        <v>0</v>
      </c>
      <c r="K288" s="101">
        <f t="shared" si="290"/>
        <v>0</v>
      </c>
      <c r="L288" s="107">
        <f t="shared" si="290"/>
        <v>0</v>
      </c>
      <c r="M288" s="242">
        <f t="shared" si="290"/>
        <v>0</v>
      </c>
      <c r="N288" s="101">
        <f t="shared" si="290"/>
        <v>0</v>
      </c>
      <c r="O288" s="110">
        <f t="shared" si="290"/>
        <v>0</v>
      </c>
      <c r="P288" s="326"/>
      <c r="Q288" s="182"/>
    </row>
    <row r="289" spans="1:17" ht="12.75" hidden="1" thickTop="1" x14ac:dyDescent="0.25">
      <c r="A289" s="98" t="s">
        <v>282</v>
      </c>
      <c r="B289" s="57" t="s">
        <v>283</v>
      </c>
      <c r="C289" s="191">
        <f t="shared" si="239"/>
        <v>0</v>
      </c>
      <c r="D289" s="257"/>
      <c r="E289" s="163"/>
      <c r="F289" s="323">
        <f t="shared" ref="F289:F296" si="291">E289+D289</f>
        <v>0</v>
      </c>
      <c r="G289" s="239"/>
      <c r="H289" s="47"/>
      <c r="I289" s="163">
        <f t="shared" ref="I289:I296" si="292">H289+G289</f>
        <v>0</v>
      </c>
      <c r="J289" s="257"/>
      <c r="K289" s="47"/>
      <c r="L289" s="179">
        <f t="shared" ref="L289:L296" si="293">K289+J289</f>
        <v>0</v>
      </c>
      <c r="M289" s="239"/>
      <c r="N289" s="47"/>
      <c r="O289" s="163">
        <f t="shared" ref="O289:O296" si="294">N289+M289</f>
        <v>0</v>
      </c>
      <c r="P289" s="323"/>
      <c r="Q289" s="331"/>
    </row>
    <row r="290" spans="1:17" ht="24.75" hidden="1" thickTop="1" x14ac:dyDescent="0.25">
      <c r="A290" s="92" t="s">
        <v>284</v>
      </c>
      <c r="B290" s="29" t="s">
        <v>285</v>
      </c>
      <c r="C290" s="190">
        <f t="shared" si="239"/>
        <v>0</v>
      </c>
      <c r="D290" s="265"/>
      <c r="E290" s="155"/>
      <c r="F290" s="311">
        <f t="shared" si="291"/>
        <v>0</v>
      </c>
      <c r="G290" s="230"/>
      <c r="H290" s="43"/>
      <c r="I290" s="155">
        <f t="shared" si="292"/>
        <v>0</v>
      </c>
      <c r="J290" s="265"/>
      <c r="K290" s="43"/>
      <c r="L290" s="88">
        <f t="shared" si="293"/>
        <v>0</v>
      </c>
      <c r="M290" s="230"/>
      <c r="N290" s="43"/>
      <c r="O290" s="155">
        <f t="shared" si="294"/>
        <v>0</v>
      </c>
      <c r="P290" s="311"/>
      <c r="Q290" s="331"/>
    </row>
    <row r="291" spans="1:17" ht="12.75" hidden="1" thickTop="1" x14ac:dyDescent="0.25">
      <c r="A291" s="92" t="s">
        <v>286</v>
      </c>
      <c r="B291" s="29" t="s">
        <v>287</v>
      </c>
      <c r="C291" s="190">
        <f t="shared" si="239"/>
        <v>0</v>
      </c>
      <c r="D291" s="265"/>
      <c r="E291" s="155"/>
      <c r="F291" s="311">
        <f t="shared" si="291"/>
        <v>0</v>
      </c>
      <c r="G291" s="230"/>
      <c r="H291" s="43"/>
      <c r="I291" s="155">
        <f t="shared" si="292"/>
        <v>0</v>
      </c>
      <c r="J291" s="265"/>
      <c r="K291" s="43"/>
      <c r="L291" s="88">
        <f t="shared" si="293"/>
        <v>0</v>
      </c>
      <c r="M291" s="230"/>
      <c r="N291" s="43"/>
      <c r="O291" s="155">
        <f t="shared" si="294"/>
        <v>0</v>
      </c>
      <c r="P291" s="311"/>
      <c r="Q291" s="331"/>
    </row>
    <row r="292" spans="1:17" ht="24.75" hidden="1" thickTop="1" x14ac:dyDescent="0.25">
      <c r="A292" s="92" t="s">
        <v>288</v>
      </c>
      <c r="B292" s="29" t="s">
        <v>289</v>
      </c>
      <c r="C292" s="190">
        <f>SUM(F292,I292,L292,O292)</f>
        <v>0</v>
      </c>
      <c r="D292" s="265"/>
      <c r="E292" s="155"/>
      <c r="F292" s="311">
        <f t="shared" si="291"/>
        <v>0</v>
      </c>
      <c r="G292" s="230"/>
      <c r="H292" s="43"/>
      <c r="I292" s="155">
        <f t="shared" si="292"/>
        <v>0</v>
      </c>
      <c r="J292" s="265"/>
      <c r="K292" s="43"/>
      <c r="L292" s="88">
        <f t="shared" si="293"/>
        <v>0</v>
      </c>
      <c r="M292" s="230"/>
      <c r="N292" s="43"/>
      <c r="O292" s="155">
        <f t="shared" si="294"/>
        <v>0</v>
      </c>
      <c r="P292" s="311"/>
      <c r="Q292" s="331"/>
    </row>
    <row r="293" spans="1:17" ht="12.75" hidden="1" thickTop="1" x14ac:dyDescent="0.25">
      <c r="A293" s="92" t="s">
        <v>290</v>
      </c>
      <c r="B293" s="29" t="s">
        <v>291</v>
      </c>
      <c r="C293" s="190">
        <f t="shared" si="239"/>
        <v>0</v>
      </c>
      <c r="D293" s="265"/>
      <c r="E293" s="155"/>
      <c r="F293" s="311">
        <f t="shared" si="291"/>
        <v>0</v>
      </c>
      <c r="G293" s="230"/>
      <c r="H293" s="43"/>
      <c r="I293" s="155">
        <f t="shared" si="292"/>
        <v>0</v>
      </c>
      <c r="J293" s="265"/>
      <c r="K293" s="43"/>
      <c r="L293" s="88">
        <f t="shared" si="293"/>
        <v>0</v>
      </c>
      <c r="M293" s="230"/>
      <c r="N293" s="43"/>
      <c r="O293" s="155">
        <f t="shared" si="294"/>
        <v>0</v>
      </c>
      <c r="P293" s="311"/>
      <c r="Q293" s="331"/>
    </row>
    <row r="294" spans="1:17" ht="24.75" hidden="1" thickTop="1" x14ac:dyDescent="0.25">
      <c r="A294" s="99" t="s">
        <v>292</v>
      </c>
      <c r="B294" s="100" t="s">
        <v>293</v>
      </c>
      <c r="C294" s="201">
        <f t="shared" si="239"/>
        <v>0</v>
      </c>
      <c r="D294" s="266"/>
      <c r="E294" s="160"/>
      <c r="F294" s="320">
        <f t="shared" si="291"/>
        <v>0</v>
      </c>
      <c r="G294" s="235"/>
      <c r="H294" s="80"/>
      <c r="I294" s="160">
        <f t="shared" si="292"/>
        <v>0</v>
      </c>
      <c r="J294" s="266"/>
      <c r="K294" s="80"/>
      <c r="L294" s="178">
        <f t="shared" si="293"/>
        <v>0</v>
      </c>
      <c r="M294" s="235"/>
      <c r="N294" s="80"/>
      <c r="O294" s="160">
        <f t="shared" si="294"/>
        <v>0</v>
      </c>
      <c r="P294" s="320"/>
      <c r="Q294" s="331"/>
    </row>
    <row r="295" spans="1:17" s="19" customFormat="1" ht="13.5" hidden="1" thickTop="1" thickBot="1" x14ac:dyDescent="0.3">
      <c r="A295" s="115" t="s">
        <v>294</v>
      </c>
      <c r="B295" s="115" t="s">
        <v>295</v>
      </c>
      <c r="C295" s="206">
        <f t="shared" si="239"/>
        <v>0</v>
      </c>
      <c r="D295" s="268"/>
      <c r="E295" s="164"/>
      <c r="F295" s="327">
        <f t="shared" si="291"/>
        <v>0</v>
      </c>
      <c r="G295" s="243"/>
      <c r="H295" s="116"/>
      <c r="I295" s="164">
        <f t="shared" si="292"/>
        <v>0</v>
      </c>
      <c r="J295" s="268"/>
      <c r="K295" s="116"/>
      <c r="L295" s="180">
        <f t="shared" si="293"/>
        <v>0</v>
      </c>
      <c r="M295" s="243"/>
      <c r="N295" s="116"/>
      <c r="O295" s="164">
        <f t="shared" si="294"/>
        <v>0</v>
      </c>
      <c r="P295" s="327"/>
      <c r="Q295" s="182"/>
    </row>
    <row r="296" spans="1:17" s="19" customFormat="1" ht="48.75" hidden="1" thickTop="1" x14ac:dyDescent="0.25">
      <c r="A296" s="113" t="s">
        <v>296</v>
      </c>
      <c r="B296" s="102" t="s">
        <v>297</v>
      </c>
      <c r="C296" s="207">
        <f>SUM(F296,I296,L296,O296)</f>
        <v>0</v>
      </c>
      <c r="D296" s="269"/>
      <c r="E296" s="344"/>
      <c r="F296" s="317">
        <f t="shared" si="291"/>
        <v>0</v>
      </c>
      <c r="G296" s="234"/>
      <c r="H296" s="76"/>
      <c r="I296" s="157">
        <f t="shared" si="292"/>
        <v>0</v>
      </c>
      <c r="J296" s="249"/>
      <c r="K296" s="76"/>
      <c r="L296" s="177">
        <f t="shared" si="293"/>
        <v>0</v>
      </c>
      <c r="M296" s="234"/>
      <c r="N296" s="76"/>
      <c r="O296" s="157">
        <f t="shared" si="294"/>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G2OtJNYqsn+Vyj/KCDKlU4DDOHvrhvm62JKA5UW/xWG2P5S8sTTsJSWCu7vd0WFu6q9BO+gyjNE8z6iYqbFgVg==" saltValue="wosNmIhWrn8/igMUYkqjWQ==" spinCount="100000" sheet="1" objects="1" scenarios="1" formatCells="0" formatColumns="0" formatRows="0"/>
  <autoFilter ref="A18:P296">
    <filterColumn colId="2">
      <filters>
        <filter val="244 324"/>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95.pielikums Jūrmalas pilsētas domes
2017.gada 23.marta saistošajiem noteikumiem Nr.14
(protokols Nr.6, 9.punkts)</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T8" sqref="T8"/>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912" t="s">
        <v>324</v>
      </c>
      <c r="B1" s="912"/>
      <c r="C1" s="912"/>
      <c r="D1" s="912"/>
      <c r="E1" s="912"/>
      <c r="F1" s="912"/>
      <c r="G1" s="912"/>
      <c r="H1" s="912"/>
      <c r="I1" s="912"/>
      <c r="J1" s="912"/>
      <c r="K1" s="912"/>
      <c r="L1" s="912"/>
      <c r="M1" s="912"/>
      <c r="N1" s="912"/>
      <c r="O1" s="912"/>
    </row>
    <row r="2" spans="1:17" ht="35.25" customHeight="1" x14ac:dyDescent="0.25">
      <c r="A2" s="913" t="s">
        <v>303</v>
      </c>
      <c r="B2" s="914"/>
      <c r="C2" s="914"/>
      <c r="D2" s="914"/>
      <c r="E2" s="914"/>
      <c r="F2" s="914"/>
      <c r="G2" s="914"/>
      <c r="H2" s="914"/>
      <c r="I2" s="914"/>
      <c r="J2" s="914"/>
      <c r="K2" s="914"/>
      <c r="L2" s="914"/>
      <c r="M2" s="914"/>
      <c r="N2" s="914"/>
      <c r="O2" s="914"/>
      <c r="P2" s="915"/>
      <c r="Q2" s="331"/>
    </row>
    <row r="3" spans="1:17" ht="12.75" customHeight="1" x14ac:dyDescent="0.25">
      <c r="A3" s="4" t="s">
        <v>0</v>
      </c>
      <c r="B3" s="5"/>
      <c r="C3" s="916" t="s">
        <v>318</v>
      </c>
      <c r="D3" s="916"/>
      <c r="E3" s="916"/>
      <c r="F3" s="916"/>
      <c r="G3" s="916"/>
      <c r="H3" s="916"/>
      <c r="I3" s="916"/>
      <c r="J3" s="916"/>
      <c r="K3" s="916"/>
      <c r="L3" s="916"/>
      <c r="M3" s="916"/>
      <c r="N3" s="916"/>
      <c r="O3" s="916"/>
      <c r="P3" s="917"/>
      <c r="Q3" s="331"/>
    </row>
    <row r="4" spans="1:17" ht="12.75" customHeight="1" x14ac:dyDescent="0.25">
      <c r="A4" s="4" t="s">
        <v>1</v>
      </c>
      <c r="B4" s="5"/>
      <c r="C4" s="916" t="s">
        <v>319</v>
      </c>
      <c r="D4" s="916"/>
      <c r="E4" s="916"/>
      <c r="F4" s="916"/>
      <c r="G4" s="916"/>
      <c r="H4" s="916"/>
      <c r="I4" s="916"/>
      <c r="J4" s="916"/>
      <c r="K4" s="916"/>
      <c r="L4" s="916"/>
      <c r="M4" s="916"/>
      <c r="N4" s="916"/>
      <c r="O4" s="916"/>
      <c r="P4" s="917"/>
      <c r="Q4" s="331"/>
    </row>
    <row r="5" spans="1:17" ht="12.75" customHeight="1" x14ac:dyDescent="0.25">
      <c r="A5" s="2" t="s">
        <v>2</v>
      </c>
      <c r="B5" s="3"/>
      <c r="C5" s="891" t="s">
        <v>320</v>
      </c>
      <c r="D5" s="891"/>
      <c r="E5" s="891"/>
      <c r="F5" s="891"/>
      <c r="G5" s="891"/>
      <c r="H5" s="891"/>
      <c r="I5" s="891"/>
      <c r="J5" s="891"/>
      <c r="K5" s="891"/>
      <c r="L5" s="891"/>
      <c r="M5" s="891"/>
      <c r="N5" s="891"/>
      <c r="O5" s="891"/>
      <c r="P5" s="892"/>
      <c r="Q5" s="331"/>
    </row>
    <row r="6" spans="1:17" ht="12.75" customHeight="1" x14ac:dyDescent="0.25">
      <c r="A6" s="2" t="s">
        <v>3</v>
      </c>
      <c r="B6" s="3"/>
      <c r="C6" s="891" t="s">
        <v>321</v>
      </c>
      <c r="D6" s="891"/>
      <c r="E6" s="891"/>
      <c r="F6" s="891"/>
      <c r="G6" s="891"/>
      <c r="H6" s="891"/>
      <c r="I6" s="891"/>
      <c r="J6" s="891"/>
      <c r="K6" s="891"/>
      <c r="L6" s="891"/>
      <c r="M6" s="891"/>
      <c r="N6" s="891"/>
      <c r="O6" s="891"/>
      <c r="P6" s="892"/>
      <c r="Q6" s="331"/>
    </row>
    <row r="7" spans="1:17" ht="36.75" customHeight="1" x14ac:dyDescent="0.25">
      <c r="A7" s="2" t="s">
        <v>4</v>
      </c>
      <c r="B7" s="3"/>
      <c r="C7" s="916" t="s">
        <v>323</v>
      </c>
      <c r="D7" s="916"/>
      <c r="E7" s="916"/>
      <c r="F7" s="916"/>
      <c r="G7" s="916"/>
      <c r="H7" s="916"/>
      <c r="I7" s="916"/>
      <c r="J7" s="916"/>
      <c r="K7" s="916"/>
      <c r="L7" s="916"/>
      <c r="M7" s="916"/>
      <c r="N7" s="916"/>
      <c r="O7" s="916"/>
      <c r="P7" s="917"/>
      <c r="Q7" s="331"/>
    </row>
    <row r="8" spans="1:17" ht="12.75" customHeight="1" x14ac:dyDescent="0.25">
      <c r="A8" s="7" t="s">
        <v>5</v>
      </c>
      <c r="B8" s="3"/>
      <c r="C8" s="918"/>
      <c r="D8" s="918"/>
      <c r="E8" s="918"/>
      <c r="F8" s="918"/>
      <c r="G8" s="918"/>
      <c r="H8" s="918"/>
      <c r="I8" s="918"/>
      <c r="J8" s="918"/>
      <c r="K8" s="918"/>
      <c r="L8" s="918"/>
      <c r="M8" s="918"/>
      <c r="N8" s="918"/>
      <c r="O8" s="918"/>
      <c r="P8" s="919"/>
      <c r="Q8" s="331"/>
    </row>
    <row r="9" spans="1:17" ht="12.75" customHeight="1" x14ac:dyDescent="0.25">
      <c r="A9" s="2"/>
      <c r="B9" s="3" t="s">
        <v>6</v>
      </c>
      <c r="C9" s="891" t="s">
        <v>322</v>
      </c>
      <c r="D9" s="891"/>
      <c r="E9" s="891"/>
      <c r="F9" s="891"/>
      <c r="G9" s="891"/>
      <c r="H9" s="891"/>
      <c r="I9" s="891"/>
      <c r="J9" s="891"/>
      <c r="K9" s="891"/>
      <c r="L9" s="891"/>
      <c r="M9" s="891"/>
      <c r="N9" s="891"/>
      <c r="O9" s="891"/>
      <c r="P9" s="892"/>
      <c r="Q9" s="331"/>
    </row>
    <row r="10" spans="1:17" ht="12.75" customHeight="1" x14ac:dyDescent="0.25">
      <c r="A10" s="2"/>
      <c r="B10" s="3" t="s">
        <v>7</v>
      </c>
      <c r="C10" s="891"/>
      <c r="D10" s="891"/>
      <c r="E10" s="891"/>
      <c r="F10" s="891"/>
      <c r="G10" s="891"/>
      <c r="H10" s="891"/>
      <c r="I10" s="891"/>
      <c r="J10" s="891"/>
      <c r="K10" s="891"/>
      <c r="L10" s="891"/>
      <c r="M10" s="891"/>
      <c r="N10" s="891"/>
      <c r="O10" s="891"/>
      <c r="P10" s="892"/>
      <c r="Q10" s="331"/>
    </row>
    <row r="11" spans="1:17" ht="12.75" customHeight="1" x14ac:dyDescent="0.25">
      <c r="A11" s="2"/>
      <c r="B11" s="3" t="s">
        <v>8</v>
      </c>
      <c r="C11" s="918"/>
      <c r="D11" s="918"/>
      <c r="E11" s="918"/>
      <c r="F11" s="918"/>
      <c r="G11" s="918"/>
      <c r="H11" s="918"/>
      <c r="I11" s="918"/>
      <c r="J11" s="918"/>
      <c r="K11" s="918"/>
      <c r="L11" s="918"/>
      <c r="M11" s="918"/>
      <c r="N11" s="918"/>
      <c r="O11" s="918"/>
      <c r="P11" s="919"/>
      <c r="Q11" s="331"/>
    </row>
    <row r="12" spans="1:17" ht="12.75" customHeight="1" x14ac:dyDescent="0.25">
      <c r="A12" s="2"/>
      <c r="B12" s="3" t="s">
        <v>9</v>
      </c>
      <c r="C12" s="891"/>
      <c r="D12" s="891"/>
      <c r="E12" s="891"/>
      <c r="F12" s="891"/>
      <c r="G12" s="891"/>
      <c r="H12" s="891"/>
      <c r="I12" s="891"/>
      <c r="J12" s="891"/>
      <c r="K12" s="891"/>
      <c r="L12" s="891"/>
      <c r="M12" s="891"/>
      <c r="N12" s="891"/>
      <c r="O12" s="891"/>
      <c r="P12" s="892"/>
      <c r="Q12" s="331"/>
    </row>
    <row r="13" spans="1:17" ht="12.75" customHeight="1" x14ac:dyDescent="0.25">
      <c r="A13" s="2"/>
      <c r="B13" s="3" t="s">
        <v>10</v>
      </c>
      <c r="C13" s="891"/>
      <c r="D13" s="891"/>
      <c r="E13" s="891"/>
      <c r="F13" s="891"/>
      <c r="G13" s="891"/>
      <c r="H13" s="891"/>
      <c r="I13" s="891"/>
      <c r="J13" s="891"/>
      <c r="K13" s="891"/>
      <c r="L13" s="891"/>
      <c r="M13" s="891"/>
      <c r="N13" s="891"/>
      <c r="O13" s="891"/>
      <c r="P13" s="892"/>
      <c r="Q13" s="331"/>
    </row>
    <row r="14" spans="1:17" ht="12.75" customHeight="1" x14ac:dyDescent="0.25">
      <c r="A14" s="8"/>
      <c r="B14" s="9"/>
      <c r="C14" s="10"/>
      <c r="D14" s="10"/>
      <c r="E14" s="10"/>
      <c r="F14" s="10"/>
      <c r="G14" s="10"/>
      <c r="H14" s="10"/>
      <c r="I14" s="10"/>
      <c r="J14" s="10"/>
      <c r="K14" s="10"/>
      <c r="L14" s="10"/>
      <c r="M14" s="10"/>
      <c r="N14" s="10"/>
      <c r="O14" s="10"/>
      <c r="P14" s="11"/>
      <c r="Q14" s="331"/>
    </row>
    <row r="15" spans="1:17" s="12" customFormat="1" ht="12.75" customHeight="1" x14ac:dyDescent="0.25">
      <c r="A15" s="893" t="s">
        <v>11</v>
      </c>
      <c r="B15" s="896" t="s">
        <v>12</v>
      </c>
      <c r="C15" s="898" t="s">
        <v>304</v>
      </c>
      <c r="D15" s="899"/>
      <c r="E15" s="899"/>
      <c r="F15" s="899"/>
      <c r="G15" s="899"/>
      <c r="H15" s="899"/>
      <c r="I15" s="899"/>
      <c r="J15" s="899"/>
      <c r="K15" s="899"/>
      <c r="L15" s="899"/>
      <c r="M15" s="899"/>
      <c r="N15" s="899"/>
      <c r="O15" s="899"/>
      <c r="P15" s="329"/>
      <c r="Q15" s="332"/>
    </row>
    <row r="16" spans="1:17" s="12" customFormat="1" ht="12.75" customHeight="1" x14ac:dyDescent="0.25">
      <c r="A16" s="894"/>
      <c r="B16" s="897"/>
      <c r="C16" s="924" t="s">
        <v>13</v>
      </c>
      <c r="D16" s="922" t="s">
        <v>309</v>
      </c>
      <c r="E16" s="889" t="s">
        <v>311</v>
      </c>
      <c r="F16" s="902" t="s">
        <v>14</v>
      </c>
      <c r="G16" s="904" t="s">
        <v>310</v>
      </c>
      <c r="H16" s="887" t="s">
        <v>317</v>
      </c>
      <c r="I16" s="928" t="s">
        <v>15</v>
      </c>
      <c r="J16" s="922" t="s">
        <v>312</v>
      </c>
      <c r="K16" s="889" t="s">
        <v>313</v>
      </c>
      <c r="L16" s="908" t="s">
        <v>16</v>
      </c>
      <c r="M16" s="910" t="s">
        <v>314</v>
      </c>
      <c r="N16" s="887" t="s">
        <v>315</v>
      </c>
      <c r="O16" s="889" t="s">
        <v>17</v>
      </c>
      <c r="P16" s="894" t="s">
        <v>316</v>
      </c>
      <c r="Q16" s="332"/>
    </row>
    <row r="17" spans="1:17" s="13" customFormat="1" ht="66" customHeight="1" thickBot="1" x14ac:dyDescent="0.3">
      <c r="A17" s="895"/>
      <c r="B17" s="897"/>
      <c r="C17" s="925"/>
      <c r="D17" s="923"/>
      <c r="E17" s="890"/>
      <c r="F17" s="903"/>
      <c r="G17" s="905"/>
      <c r="H17" s="888"/>
      <c r="I17" s="929"/>
      <c r="J17" s="923"/>
      <c r="K17" s="890"/>
      <c r="L17" s="909"/>
      <c r="M17" s="911"/>
      <c r="N17" s="888"/>
      <c r="O17" s="890"/>
      <c r="P17" s="895"/>
      <c r="Q17" s="330"/>
    </row>
    <row r="18" spans="1:17" s="13" customFormat="1" ht="9.75" customHeight="1" thickTop="1" x14ac:dyDescent="0.25">
      <c r="A18" s="14" t="s">
        <v>18</v>
      </c>
      <c r="B18" s="14">
        <v>2</v>
      </c>
      <c r="C18" s="181">
        <v>3</v>
      </c>
      <c r="D18" s="124">
        <v>4</v>
      </c>
      <c r="E18" s="141">
        <v>5</v>
      </c>
      <c r="F18" s="14">
        <v>6</v>
      </c>
      <c r="G18" s="208">
        <v>7</v>
      </c>
      <c r="H18" s="15">
        <v>8</v>
      </c>
      <c r="I18" s="141">
        <v>9</v>
      </c>
      <c r="J18" s="124">
        <v>10</v>
      </c>
      <c r="K18" s="141">
        <v>11</v>
      </c>
      <c r="L18" s="14">
        <v>12</v>
      </c>
      <c r="M18" s="208">
        <v>13</v>
      </c>
      <c r="N18" s="15">
        <v>14</v>
      </c>
      <c r="O18" s="141">
        <v>15</v>
      </c>
      <c r="P18" s="14">
        <v>16</v>
      </c>
      <c r="Q18" s="330"/>
    </row>
    <row r="19" spans="1:17" s="19" customFormat="1" x14ac:dyDescent="0.25">
      <c r="A19" s="16"/>
      <c r="B19" s="17" t="s">
        <v>19</v>
      </c>
      <c r="C19" s="182"/>
      <c r="D19" s="244"/>
      <c r="E19" s="142"/>
      <c r="F19" s="290"/>
      <c r="G19" s="209"/>
      <c r="H19" s="18"/>
      <c r="I19" s="142"/>
      <c r="J19" s="244"/>
      <c r="K19" s="142"/>
      <c r="L19" s="290"/>
      <c r="M19" s="209"/>
      <c r="N19" s="18"/>
      <c r="O19" s="142"/>
      <c r="P19" s="290"/>
      <c r="Q19" s="182"/>
    </row>
    <row r="20" spans="1:17" s="19" customFormat="1" ht="12.75" thickBot="1" x14ac:dyDescent="0.3">
      <c r="A20" s="20"/>
      <c r="B20" s="21" t="s">
        <v>20</v>
      </c>
      <c r="C20" s="183">
        <f>SUM(F20,I20,L20,O20)</f>
        <v>60110</v>
      </c>
      <c r="D20" s="125">
        <f>SUM(D21,D24,D25,D41,D42)</f>
        <v>70000</v>
      </c>
      <c r="E20" s="270">
        <f>SUM(E21,E24,E25,E41,E42)</f>
        <v>-9890</v>
      </c>
      <c r="F20" s="291">
        <f>SUM(F21,F24,F25,F41,F42)</f>
        <v>60110</v>
      </c>
      <c r="G20" s="210">
        <f>SUM(G21,G24,G42)</f>
        <v>0</v>
      </c>
      <c r="H20" s="22">
        <f t="shared" ref="H20:I20" si="0">SUM(H21,H24,H42)</f>
        <v>0</v>
      </c>
      <c r="I20" s="270">
        <f t="shared" si="0"/>
        <v>0</v>
      </c>
      <c r="J20" s="125">
        <f>SUM(J21,J26,J42)</f>
        <v>0</v>
      </c>
      <c r="K20" s="270">
        <f t="shared" ref="K20:L20" si="1">SUM(K21,K26,K42)</f>
        <v>0</v>
      </c>
      <c r="L20" s="291">
        <f t="shared" si="1"/>
        <v>0</v>
      </c>
      <c r="M20" s="210">
        <f>SUM(M21,M44)</f>
        <v>0</v>
      </c>
      <c r="N20" s="22">
        <f t="shared" ref="N20:O20" si="2">SUM(N21,N44)</f>
        <v>0</v>
      </c>
      <c r="O20" s="270">
        <f t="shared" si="2"/>
        <v>0</v>
      </c>
      <c r="P20" s="291"/>
      <c r="Q20" s="182"/>
    </row>
    <row r="21" spans="1:17" ht="12.75" hidden="1" thickTop="1" x14ac:dyDescent="0.25">
      <c r="A21" s="23"/>
      <c r="B21" s="24" t="s">
        <v>21</v>
      </c>
      <c r="C21" s="184">
        <f t="shared" ref="C21" si="3">SUM(F21,I21,L21,O21)</f>
        <v>0</v>
      </c>
      <c r="D21" s="126">
        <f>SUM(D22:D23)</f>
        <v>0</v>
      </c>
      <c r="E21" s="271">
        <f t="shared" ref="E21" si="4">SUM(E22:E23)</f>
        <v>0</v>
      </c>
      <c r="F21" s="292">
        <f>SUM(F22:F23)</f>
        <v>0</v>
      </c>
      <c r="G21" s="211">
        <f t="shared" ref="G21:O21" si="5">SUM(G22:G23)</f>
        <v>0</v>
      </c>
      <c r="H21" s="25">
        <f t="shared" si="5"/>
        <v>0</v>
      </c>
      <c r="I21" s="271">
        <f t="shared" si="5"/>
        <v>0</v>
      </c>
      <c r="J21" s="126">
        <f t="shared" si="5"/>
        <v>0</v>
      </c>
      <c r="K21" s="25">
        <f t="shared" si="5"/>
        <v>0</v>
      </c>
      <c r="L21" s="165">
        <f t="shared" si="5"/>
        <v>0</v>
      </c>
      <c r="M21" s="211">
        <f>SUM(M22:M23)</f>
        <v>0</v>
      </c>
      <c r="N21" s="25">
        <f t="shared" si="5"/>
        <v>0</v>
      </c>
      <c r="O21" s="271">
        <f t="shared" si="5"/>
        <v>0</v>
      </c>
      <c r="P21" s="292"/>
      <c r="Q21" s="331"/>
    </row>
    <row r="22" spans="1:17" ht="12.75" hidden="1" thickTop="1" x14ac:dyDescent="0.25">
      <c r="A22" s="26"/>
      <c r="B22" s="27" t="s">
        <v>22</v>
      </c>
      <c r="C22" s="185">
        <f>SUM(F22,I22,L22,O22)</f>
        <v>0</v>
      </c>
      <c r="D22" s="245"/>
      <c r="E22" s="143"/>
      <c r="F22" s="293">
        <f>D22+E22</f>
        <v>0</v>
      </c>
      <c r="G22" s="212"/>
      <c r="H22" s="28"/>
      <c r="I22" s="143">
        <f>G22+H22</f>
        <v>0</v>
      </c>
      <c r="J22" s="245"/>
      <c r="K22" s="28"/>
      <c r="L22" s="166">
        <f>J22+K22</f>
        <v>0</v>
      </c>
      <c r="M22" s="212"/>
      <c r="N22" s="28"/>
      <c r="O22" s="143">
        <f t="shared" ref="O22" si="6">M22+N22</f>
        <v>0</v>
      </c>
      <c r="P22" s="293"/>
      <c r="Q22" s="331"/>
    </row>
    <row r="23" spans="1:17" ht="12.75" hidden="1" thickTop="1" x14ac:dyDescent="0.25">
      <c r="A23" s="29"/>
      <c r="B23" s="30" t="s">
        <v>23</v>
      </c>
      <c r="C23" s="186">
        <f t="shared" ref="C23" si="7">SUM(F23,I23,L23,O23)</f>
        <v>0</v>
      </c>
      <c r="D23" s="246"/>
      <c r="E23" s="272"/>
      <c r="F23" s="333">
        <f t="shared" ref="F23:F24" si="8">D23+E23</f>
        <v>0</v>
      </c>
      <c r="G23" s="213"/>
      <c r="H23" s="31"/>
      <c r="I23" s="272">
        <f t="shared" ref="I23:I24" si="9">G23+H23</f>
        <v>0</v>
      </c>
      <c r="J23" s="246"/>
      <c r="K23" s="31"/>
      <c r="L23" s="247">
        <f>J23+K23</f>
        <v>0</v>
      </c>
      <c r="M23" s="213"/>
      <c r="N23" s="31"/>
      <c r="O23" s="144">
        <f>M23+N23</f>
        <v>0</v>
      </c>
      <c r="P23" s="294"/>
      <c r="Q23" s="331"/>
    </row>
    <row r="24" spans="1:17" s="19" customFormat="1" ht="25.5" thickTop="1" thickBot="1" x14ac:dyDescent="0.3">
      <c r="A24" s="32">
        <v>19300</v>
      </c>
      <c r="B24" s="32" t="s">
        <v>24</v>
      </c>
      <c r="C24" s="187">
        <f>SUM(F24,I24)</f>
        <v>60110</v>
      </c>
      <c r="D24" s="248">
        <f>D50</f>
        <v>70000</v>
      </c>
      <c r="E24" s="273">
        <f>-5722-4168</f>
        <v>-9890</v>
      </c>
      <c r="F24" s="334">
        <f t="shared" si="8"/>
        <v>60110</v>
      </c>
      <c r="G24" s="214"/>
      <c r="H24" s="33"/>
      <c r="I24" s="273">
        <f t="shared" si="9"/>
        <v>0</v>
      </c>
      <c r="J24" s="289" t="s">
        <v>25</v>
      </c>
      <c r="K24" s="145" t="s">
        <v>25</v>
      </c>
      <c r="L24" s="295" t="s">
        <v>25</v>
      </c>
      <c r="M24" s="282" t="s">
        <v>25</v>
      </c>
      <c r="N24" s="145" t="s">
        <v>25</v>
      </c>
      <c r="O24" s="145" t="s">
        <v>25</v>
      </c>
      <c r="P24" s="295"/>
      <c r="Q24" s="182"/>
    </row>
    <row r="25" spans="1:17" s="19" customFormat="1" ht="24.75" hidden="1" thickTop="1" x14ac:dyDescent="0.25">
      <c r="A25" s="118"/>
      <c r="B25" s="34" t="s">
        <v>26</v>
      </c>
      <c r="C25" s="188">
        <f>SUM(F25)</f>
        <v>0</v>
      </c>
      <c r="D25" s="249"/>
      <c r="E25" s="157"/>
      <c r="F25" s="335">
        <f>D25+E25</f>
        <v>0</v>
      </c>
      <c r="G25" s="215" t="s">
        <v>25</v>
      </c>
      <c r="H25" s="35" t="s">
        <v>25</v>
      </c>
      <c r="I25" s="119" t="s">
        <v>25</v>
      </c>
      <c r="J25" s="250" t="s">
        <v>25</v>
      </c>
      <c r="K25" s="35" t="s">
        <v>25</v>
      </c>
      <c r="L25" s="167" t="s">
        <v>25</v>
      </c>
      <c r="M25" s="283" t="s">
        <v>25</v>
      </c>
      <c r="N25" s="119" t="s">
        <v>25</v>
      </c>
      <c r="O25" s="119" t="s">
        <v>25</v>
      </c>
      <c r="P25" s="296"/>
      <c r="Q25" s="182"/>
    </row>
    <row r="26" spans="1:17" s="19" customFormat="1" ht="36.75" hidden="1" thickTop="1" x14ac:dyDescent="0.25">
      <c r="A26" s="34">
        <v>21300</v>
      </c>
      <c r="B26" s="34" t="s">
        <v>27</v>
      </c>
      <c r="C26" s="188">
        <f>SUM(L26)</f>
        <v>0</v>
      </c>
      <c r="D26" s="250" t="s">
        <v>25</v>
      </c>
      <c r="E26" s="119" t="s">
        <v>25</v>
      </c>
      <c r="F26" s="296" t="s">
        <v>25</v>
      </c>
      <c r="G26" s="215" t="s">
        <v>25</v>
      </c>
      <c r="H26" s="35" t="s">
        <v>25</v>
      </c>
      <c r="I26" s="119" t="s">
        <v>25</v>
      </c>
      <c r="J26" s="127">
        <f t="shared" ref="J26:K26" si="10">SUM(J27,J31,J33,J36)</f>
        <v>0</v>
      </c>
      <c r="K26" s="36">
        <f t="shared" si="10"/>
        <v>0</v>
      </c>
      <c r="L26" s="174">
        <f>SUM(L27,L31,L33,L36)</f>
        <v>0</v>
      </c>
      <c r="M26" s="283" t="s">
        <v>25</v>
      </c>
      <c r="N26" s="119" t="s">
        <v>25</v>
      </c>
      <c r="O26" s="119" t="s">
        <v>25</v>
      </c>
      <c r="P26" s="296"/>
      <c r="Q26" s="182"/>
    </row>
    <row r="27" spans="1:17" s="19" customFormat="1" ht="24.75" hidden="1" thickTop="1" x14ac:dyDescent="0.25">
      <c r="A27" s="37">
        <v>21350</v>
      </c>
      <c r="B27" s="34" t="s">
        <v>28</v>
      </c>
      <c r="C27" s="188">
        <f t="shared" ref="C27:C40" si="11">SUM(L27)</f>
        <v>0</v>
      </c>
      <c r="D27" s="250" t="s">
        <v>25</v>
      </c>
      <c r="E27" s="119" t="s">
        <v>25</v>
      </c>
      <c r="F27" s="296" t="s">
        <v>25</v>
      </c>
      <c r="G27" s="215" t="s">
        <v>25</v>
      </c>
      <c r="H27" s="35" t="s">
        <v>25</v>
      </c>
      <c r="I27" s="119" t="s">
        <v>25</v>
      </c>
      <c r="J27" s="127">
        <f t="shared" ref="J27:K27" si="12">SUM(J28:J30)</f>
        <v>0</v>
      </c>
      <c r="K27" s="36">
        <f t="shared" si="12"/>
        <v>0</v>
      </c>
      <c r="L27" s="174">
        <f>SUM(L28:L30)</f>
        <v>0</v>
      </c>
      <c r="M27" s="283" t="s">
        <v>25</v>
      </c>
      <c r="N27" s="119" t="s">
        <v>25</v>
      </c>
      <c r="O27" s="119" t="s">
        <v>25</v>
      </c>
      <c r="P27" s="296"/>
      <c r="Q27" s="182"/>
    </row>
    <row r="28" spans="1:17" ht="12.75" hidden="1" thickTop="1" x14ac:dyDescent="0.25">
      <c r="A28" s="26">
        <v>21351</v>
      </c>
      <c r="B28" s="38" t="s">
        <v>29</v>
      </c>
      <c r="C28" s="189">
        <f t="shared" si="11"/>
        <v>0</v>
      </c>
      <c r="D28" s="251" t="s">
        <v>25</v>
      </c>
      <c r="E28" s="146" t="s">
        <v>25</v>
      </c>
      <c r="F28" s="297" t="s">
        <v>25</v>
      </c>
      <c r="G28" s="216" t="s">
        <v>25</v>
      </c>
      <c r="H28" s="39" t="s">
        <v>25</v>
      </c>
      <c r="I28" s="146" t="s">
        <v>25</v>
      </c>
      <c r="J28" s="251"/>
      <c r="K28" s="39"/>
      <c r="L28" s="89">
        <f t="shared" ref="L28:L30" si="13">J28+K28</f>
        <v>0</v>
      </c>
      <c r="M28" s="284" t="s">
        <v>25</v>
      </c>
      <c r="N28" s="146" t="s">
        <v>25</v>
      </c>
      <c r="O28" s="146" t="s">
        <v>25</v>
      </c>
      <c r="P28" s="297"/>
      <c r="Q28" s="331"/>
    </row>
    <row r="29" spans="1:17" ht="12.75" hidden="1" thickTop="1" x14ac:dyDescent="0.25">
      <c r="A29" s="29">
        <v>21352</v>
      </c>
      <c r="B29" s="41" t="s">
        <v>30</v>
      </c>
      <c r="C29" s="190">
        <f t="shared" si="11"/>
        <v>0</v>
      </c>
      <c r="D29" s="252" t="s">
        <v>25</v>
      </c>
      <c r="E29" s="147" t="s">
        <v>25</v>
      </c>
      <c r="F29" s="298" t="s">
        <v>25</v>
      </c>
      <c r="G29" s="217" t="s">
        <v>25</v>
      </c>
      <c r="H29" s="42" t="s">
        <v>25</v>
      </c>
      <c r="I29" s="147" t="s">
        <v>25</v>
      </c>
      <c r="J29" s="252"/>
      <c r="K29" s="42"/>
      <c r="L29" s="88">
        <f t="shared" si="13"/>
        <v>0</v>
      </c>
      <c r="M29" s="285" t="s">
        <v>25</v>
      </c>
      <c r="N29" s="147" t="s">
        <v>25</v>
      </c>
      <c r="O29" s="147" t="s">
        <v>25</v>
      </c>
      <c r="P29" s="298"/>
      <c r="Q29" s="331"/>
    </row>
    <row r="30" spans="1:17" ht="24.75" hidden="1" thickTop="1" x14ac:dyDescent="0.25">
      <c r="A30" s="29">
        <v>21359</v>
      </c>
      <c r="B30" s="41" t="s">
        <v>31</v>
      </c>
      <c r="C30" s="190">
        <f t="shared" si="11"/>
        <v>0</v>
      </c>
      <c r="D30" s="252" t="s">
        <v>25</v>
      </c>
      <c r="E30" s="147" t="s">
        <v>25</v>
      </c>
      <c r="F30" s="298" t="s">
        <v>25</v>
      </c>
      <c r="G30" s="217" t="s">
        <v>25</v>
      </c>
      <c r="H30" s="42" t="s">
        <v>25</v>
      </c>
      <c r="I30" s="147" t="s">
        <v>25</v>
      </c>
      <c r="J30" s="252"/>
      <c r="K30" s="42"/>
      <c r="L30" s="88">
        <f t="shared" si="13"/>
        <v>0</v>
      </c>
      <c r="M30" s="285" t="s">
        <v>25</v>
      </c>
      <c r="N30" s="147" t="s">
        <v>25</v>
      </c>
      <c r="O30" s="147" t="s">
        <v>25</v>
      </c>
      <c r="P30" s="298"/>
      <c r="Q30" s="331"/>
    </row>
    <row r="31" spans="1:17" s="19" customFormat="1" ht="36.75" hidden="1" thickTop="1" x14ac:dyDescent="0.25">
      <c r="A31" s="37">
        <v>21370</v>
      </c>
      <c r="B31" s="34" t="s">
        <v>32</v>
      </c>
      <c r="C31" s="188">
        <f t="shared" si="11"/>
        <v>0</v>
      </c>
      <c r="D31" s="250" t="s">
        <v>25</v>
      </c>
      <c r="E31" s="119" t="s">
        <v>25</v>
      </c>
      <c r="F31" s="296" t="s">
        <v>25</v>
      </c>
      <c r="G31" s="215" t="s">
        <v>25</v>
      </c>
      <c r="H31" s="35" t="s">
        <v>25</v>
      </c>
      <c r="I31" s="119" t="s">
        <v>25</v>
      </c>
      <c r="J31" s="127">
        <f t="shared" ref="J31:K31" si="14">SUM(J32)</f>
        <v>0</v>
      </c>
      <c r="K31" s="36">
        <f t="shared" si="14"/>
        <v>0</v>
      </c>
      <c r="L31" s="174">
        <f>SUM(L32)</f>
        <v>0</v>
      </c>
      <c r="M31" s="283" t="s">
        <v>25</v>
      </c>
      <c r="N31" s="119" t="s">
        <v>25</v>
      </c>
      <c r="O31" s="119" t="s">
        <v>25</v>
      </c>
      <c r="P31" s="296"/>
      <c r="Q31" s="182"/>
    </row>
    <row r="32" spans="1:17" ht="36.75" hidden="1" thickTop="1" x14ac:dyDescent="0.25">
      <c r="A32" s="44">
        <v>21379</v>
      </c>
      <c r="B32" s="45" t="s">
        <v>33</v>
      </c>
      <c r="C32" s="191">
        <f t="shared" si="11"/>
        <v>0</v>
      </c>
      <c r="D32" s="253" t="s">
        <v>25</v>
      </c>
      <c r="E32" s="148" t="s">
        <v>25</v>
      </c>
      <c r="F32" s="299" t="s">
        <v>25</v>
      </c>
      <c r="G32" s="218" t="s">
        <v>25</v>
      </c>
      <c r="H32" s="46" t="s">
        <v>25</v>
      </c>
      <c r="I32" s="148" t="s">
        <v>25</v>
      </c>
      <c r="J32" s="253"/>
      <c r="K32" s="46"/>
      <c r="L32" s="179">
        <f>J32+K32</f>
        <v>0</v>
      </c>
      <c r="M32" s="286" t="s">
        <v>25</v>
      </c>
      <c r="N32" s="148" t="s">
        <v>25</v>
      </c>
      <c r="O32" s="148" t="s">
        <v>25</v>
      </c>
      <c r="P32" s="299"/>
      <c r="Q32" s="331"/>
    </row>
    <row r="33" spans="1:17" s="19" customFormat="1" ht="12.75" hidden="1" thickTop="1" x14ac:dyDescent="0.25">
      <c r="A33" s="37">
        <v>21380</v>
      </c>
      <c r="B33" s="34" t="s">
        <v>34</v>
      </c>
      <c r="C33" s="188">
        <f t="shared" si="11"/>
        <v>0</v>
      </c>
      <c r="D33" s="250" t="s">
        <v>25</v>
      </c>
      <c r="E33" s="119" t="s">
        <v>25</v>
      </c>
      <c r="F33" s="296" t="s">
        <v>25</v>
      </c>
      <c r="G33" s="215" t="s">
        <v>25</v>
      </c>
      <c r="H33" s="35" t="s">
        <v>25</v>
      </c>
      <c r="I33" s="119" t="s">
        <v>25</v>
      </c>
      <c r="J33" s="127">
        <f t="shared" ref="J33:K33" si="15">SUM(J34:J35)</f>
        <v>0</v>
      </c>
      <c r="K33" s="36">
        <f t="shared" si="15"/>
        <v>0</v>
      </c>
      <c r="L33" s="174">
        <f>SUM(L34:L35)</f>
        <v>0</v>
      </c>
      <c r="M33" s="283" t="s">
        <v>25</v>
      </c>
      <c r="N33" s="119" t="s">
        <v>25</v>
      </c>
      <c r="O33" s="119" t="s">
        <v>25</v>
      </c>
      <c r="P33" s="296"/>
      <c r="Q33" s="182"/>
    </row>
    <row r="34" spans="1:17" ht="12.75" hidden="1" thickTop="1" x14ac:dyDescent="0.25">
      <c r="A34" s="27">
        <v>21381</v>
      </c>
      <c r="B34" s="38" t="s">
        <v>35</v>
      </c>
      <c r="C34" s="189">
        <f t="shared" si="11"/>
        <v>0</v>
      </c>
      <c r="D34" s="251" t="s">
        <v>25</v>
      </c>
      <c r="E34" s="146" t="s">
        <v>25</v>
      </c>
      <c r="F34" s="297" t="s">
        <v>25</v>
      </c>
      <c r="G34" s="216" t="s">
        <v>25</v>
      </c>
      <c r="H34" s="39" t="s">
        <v>25</v>
      </c>
      <c r="I34" s="146" t="s">
        <v>25</v>
      </c>
      <c r="J34" s="251"/>
      <c r="K34" s="39"/>
      <c r="L34" s="89">
        <f t="shared" ref="L34:L35" si="16">J34+K34</f>
        <v>0</v>
      </c>
      <c r="M34" s="284" t="s">
        <v>25</v>
      </c>
      <c r="N34" s="146" t="s">
        <v>25</v>
      </c>
      <c r="O34" s="146" t="s">
        <v>25</v>
      </c>
      <c r="P34" s="297"/>
      <c r="Q34" s="331"/>
    </row>
    <row r="35" spans="1:17" ht="24.75" hidden="1" thickTop="1" x14ac:dyDescent="0.25">
      <c r="A35" s="30">
        <v>21383</v>
      </c>
      <c r="B35" s="41" t="s">
        <v>36</v>
      </c>
      <c r="C35" s="190">
        <f t="shared" si="11"/>
        <v>0</v>
      </c>
      <c r="D35" s="252" t="s">
        <v>25</v>
      </c>
      <c r="E35" s="147" t="s">
        <v>25</v>
      </c>
      <c r="F35" s="298" t="s">
        <v>25</v>
      </c>
      <c r="G35" s="217" t="s">
        <v>25</v>
      </c>
      <c r="H35" s="42" t="s">
        <v>25</v>
      </c>
      <c r="I35" s="147" t="s">
        <v>25</v>
      </c>
      <c r="J35" s="252"/>
      <c r="K35" s="42"/>
      <c r="L35" s="88">
        <f t="shared" si="16"/>
        <v>0</v>
      </c>
      <c r="M35" s="285" t="s">
        <v>25</v>
      </c>
      <c r="N35" s="147" t="s">
        <v>25</v>
      </c>
      <c r="O35" s="147" t="s">
        <v>25</v>
      </c>
      <c r="P35" s="298"/>
      <c r="Q35" s="331"/>
    </row>
    <row r="36" spans="1:17" s="19" customFormat="1" ht="24.75" hidden="1" thickTop="1" x14ac:dyDescent="0.25">
      <c r="A36" s="37">
        <v>21390</v>
      </c>
      <c r="B36" s="34" t="s">
        <v>37</v>
      </c>
      <c r="C36" s="188">
        <f t="shared" si="11"/>
        <v>0</v>
      </c>
      <c r="D36" s="250" t="s">
        <v>25</v>
      </c>
      <c r="E36" s="119" t="s">
        <v>25</v>
      </c>
      <c r="F36" s="296" t="s">
        <v>25</v>
      </c>
      <c r="G36" s="215" t="s">
        <v>25</v>
      </c>
      <c r="H36" s="35" t="s">
        <v>25</v>
      </c>
      <c r="I36" s="119" t="s">
        <v>25</v>
      </c>
      <c r="J36" s="127">
        <f t="shared" ref="J36:K36" si="17">SUM(J37:J40)</f>
        <v>0</v>
      </c>
      <c r="K36" s="36">
        <f t="shared" si="17"/>
        <v>0</v>
      </c>
      <c r="L36" s="174">
        <f>SUM(L37:L40)</f>
        <v>0</v>
      </c>
      <c r="M36" s="283" t="s">
        <v>25</v>
      </c>
      <c r="N36" s="119" t="s">
        <v>25</v>
      </c>
      <c r="O36" s="119" t="s">
        <v>25</v>
      </c>
      <c r="P36" s="296"/>
      <c r="Q36" s="182"/>
    </row>
    <row r="37" spans="1:17" ht="24.75" hidden="1" thickTop="1" x14ac:dyDescent="0.25">
      <c r="A37" s="27">
        <v>21391</v>
      </c>
      <c r="B37" s="38" t="s">
        <v>38</v>
      </c>
      <c r="C37" s="189">
        <f t="shared" si="11"/>
        <v>0</v>
      </c>
      <c r="D37" s="251" t="s">
        <v>25</v>
      </c>
      <c r="E37" s="146" t="s">
        <v>25</v>
      </c>
      <c r="F37" s="297" t="s">
        <v>25</v>
      </c>
      <c r="G37" s="216" t="s">
        <v>25</v>
      </c>
      <c r="H37" s="39" t="s">
        <v>25</v>
      </c>
      <c r="I37" s="146" t="s">
        <v>25</v>
      </c>
      <c r="J37" s="251"/>
      <c r="K37" s="39"/>
      <c r="L37" s="89">
        <f t="shared" ref="L37:L40" si="18">J37+K37</f>
        <v>0</v>
      </c>
      <c r="M37" s="284" t="s">
        <v>25</v>
      </c>
      <c r="N37" s="146" t="s">
        <v>25</v>
      </c>
      <c r="O37" s="146" t="s">
        <v>25</v>
      </c>
      <c r="P37" s="297"/>
      <c r="Q37" s="331"/>
    </row>
    <row r="38" spans="1:17" ht="12.75" hidden="1" thickTop="1" x14ac:dyDescent="0.25">
      <c r="A38" s="30">
        <v>21393</v>
      </c>
      <c r="B38" s="41" t="s">
        <v>39</v>
      </c>
      <c r="C38" s="190">
        <f t="shared" si="11"/>
        <v>0</v>
      </c>
      <c r="D38" s="252" t="s">
        <v>25</v>
      </c>
      <c r="E38" s="147" t="s">
        <v>25</v>
      </c>
      <c r="F38" s="298" t="s">
        <v>25</v>
      </c>
      <c r="G38" s="217" t="s">
        <v>25</v>
      </c>
      <c r="H38" s="42" t="s">
        <v>25</v>
      </c>
      <c r="I38" s="147" t="s">
        <v>25</v>
      </c>
      <c r="J38" s="252"/>
      <c r="K38" s="42"/>
      <c r="L38" s="88">
        <f t="shared" si="18"/>
        <v>0</v>
      </c>
      <c r="M38" s="285" t="s">
        <v>25</v>
      </c>
      <c r="N38" s="147" t="s">
        <v>25</v>
      </c>
      <c r="O38" s="147" t="s">
        <v>25</v>
      </c>
      <c r="P38" s="298"/>
      <c r="Q38" s="331"/>
    </row>
    <row r="39" spans="1:17" ht="12.75" hidden="1" thickTop="1" x14ac:dyDescent="0.25">
      <c r="A39" s="30">
        <v>21395</v>
      </c>
      <c r="B39" s="41" t="s">
        <v>40</v>
      </c>
      <c r="C39" s="190">
        <f t="shared" si="11"/>
        <v>0</v>
      </c>
      <c r="D39" s="252" t="s">
        <v>25</v>
      </c>
      <c r="E39" s="147" t="s">
        <v>25</v>
      </c>
      <c r="F39" s="298" t="s">
        <v>25</v>
      </c>
      <c r="G39" s="217" t="s">
        <v>25</v>
      </c>
      <c r="H39" s="42" t="s">
        <v>25</v>
      </c>
      <c r="I39" s="147" t="s">
        <v>25</v>
      </c>
      <c r="J39" s="252"/>
      <c r="K39" s="42"/>
      <c r="L39" s="88">
        <f t="shared" si="18"/>
        <v>0</v>
      </c>
      <c r="M39" s="285" t="s">
        <v>25</v>
      </c>
      <c r="N39" s="147" t="s">
        <v>25</v>
      </c>
      <c r="O39" s="147" t="s">
        <v>25</v>
      </c>
      <c r="P39" s="298"/>
      <c r="Q39" s="331"/>
    </row>
    <row r="40" spans="1:17" ht="24.75" hidden="1" thickTop="1" x14ac:dyDescent="0.25">
      <c r="A40" s="30">
        <v>21399</v>
      </c>
      <c r="B40" s="41" t="s">
        <v>41</v>
      </c>
      <c r="C40" s="190">
        <f t="shared" si="11"/>
        <v>0</v>
      </c>
      <c r="D40" s="252" t="s">
        <v>25</v>
      </c>
      <c r="E40" s="147" t="s">
        <v>25</v>
      </c>
      <c r="F40" s="298" t="s">
        <v>25</v>
      </c>
      <c r="G40" s="217" t="s">
        <v>25</v>
      </c>
      <c r="H40" s="42" t="s">
        <v>25</v>
      </c>
      <c r="I40" s="147" t="s">
        <v>25</v>
      </c>
      <c r="J40" s="252"/>
      <c r="K40" s="42"/>
      <c r="L40" s="88">
        <f t="shared" si="18"/>
        <v>0</v>
      </c>
      <c r="M40" s="285" t="s">
        <v>25</v>
      </c>
      <c r="N40" s="147" t="s">
        <v>25</v>
      </c>
      <c r="O40" s="147" t="s">
        <v>25</v>
      </c>
      <c r="P40" s="298"/>
      <c r="Q40" s="331"/>
    </row>
    <row r="41" spans="1:17" s="19" customFormat="1" ht="36.75" hidden="1" customHeight="1" x14ac:dyDescent="0.25">
      <c r="A41" s="37">
        <v>21420</v>
      </c>
      <c r="B41" s="34" t="s">
        <v>42</v>
      </c>
      <c r="C41" s="192">
        <f>SUM(F41)</f>
        <v>0</v>
      </c>
      <c r="D41" s="254"/>
      <c r="E41" s="336"/>
      <c r="F41" s="335">
        <f>D41+E41</f>
        <v>0</v>
      </c>
      <c r="G41" s="215" t="s">
        <v>25</v>
      </c>
      <c r="H41" s="35" t="s">
        <v>25</v>
      </c>
      <c r="I41" s="119" t="s">
        <v>25</v>
      </c>
      <c r="J41" s="250" t="s">
        <v>25</v>
      </c>
      <c r="K41" s="35" t="s">
        <v>25</v>
      </c>
      <c r="L41" s="167" t="s">
        <v>25</v>
      </c>
      <c r="M41" s="283" t="s">
        <v>25</v>
      </c>
      <c r="N41" s="119" t="s">
        <v>25</v>
      </c>
      <c r="O41" s="119" t="s">
        <v>25</v>
      </c>
      <c r="P41" s="296"/>
      <c r="Q41" s="182"/>
    </row>
    <row r="42" spans="1:17" s="19" customFormat="1" ht="24.75" hidden="1" thickTop="1" x14ac:dyDescent="0.25">
      <c r="A42" s="48">
        <v>21490</v>
      </c>
      <c r="B42" s="49" t="s">
        <v>43</v>
      </c>
      <c r="C42" s="192">
        <f>SUM(F42,I42,L42)</f>
        <v>0</v>
      </c>
      <c r="D42" s="255">
        <f>D43</f>
        <v>0</v>
      </c>
      <c r="E42" s="274">
        <f t="shared" ref="E42" si="19">E43</f>
        <v>0</v>
      </c>
      <c r="F42" s="337">
        <f>F43</f>
        <v>0</v>
      </c>
      <c r="G42" s="219">
        <f t="shared" ref="G42:K42" si="20">G43</f>
        <v>0</v>
      </c>
      <c r="H42" s="50">
        <f t="shared" si="20"/>
        <v>0</v>
      </c>
      <c r="I42" s="274">
        <f t="shared" si="20"/>
        <v>0</v>
      </c>
      <c r="J42" s="255">
        <f t="shared" si="20"/>
        <v>0</v>
      </c>
      <c r="K42" s="50">
        <f t="shared" si="20"/>
        <v>0</v>
      </c>
      <c r="L42" s="256">
        <f>L43</f>
        <v>0</v>
      </c>
      <c r="M42" s="283" t="s">
        <v>25</v>
      </c>
      <c r="N42" s="119" t="s">
        <v>25</v>
      </c>
      <c r="O42" s="119" t="s">
        <v>25</v>
      </c>
      <c r="P42" s="296"/>
      <c r="Q42" s="182"/>
    </row>
    <row r="43" spans="1:17" s="19" customFormat="1" ht="24.75" hidden="1" thickTop="1" x14ac:dyDescent="0.25">
      <c r="A43" s="30">
        <v>21499</v>
      </c>
      <c r="B43" s="41" t="s">
        <v>44</v>
      </c>
      <c r="C43" s="193">
        <f>SUM(F43,I43,L43)</f>
        <v>0</v>
      </c>
      <c r="D43" s="257"/>
      <c r="E43" s="163"/>
      <c r="F43" s="310">
        <f>D43+E43</f>
        <v>0</v>
      </c>
      <c r="G43" s="220"/>
      <c r="H43" s="40"/>
      <c r="I43" s="154">
        <f>G43+H43</f>
        <v>0</v>
      </c>
      <c r="J43" s="264"/>
      <c r="K43" s="40"/>
      <c r="L43" s="89">
        <f>J43+K43</f>
        <v>0</v>
      </c>
      <c r="M43" s="286" t="s">
        <v>25</v>
      </c>
      <c r="N43" s="148" t="s">
        <v>25</v>
      </c>
      <c r="O43" s="148" t="s">
        <v>25</v>
      </c>
      <c r="P43" s="299"/>
      <c r="Q43" s="182"/>
    </row>
    <row r="44" spans="1:17" ht="24.75" hidden="1" thickTop="1" x14ac:dyDescent="0.25">
      <c r="A44" s="51">
        <v>23000</v>
      </c>
      <c r="B44" s="52" t="s">
        <v>45</v>
      </c>
      <c r="C44" s="192">
        <f>SUM(O44)</f>
        <v>0</v>
      </c>
      <c r="D44" s="258" t="s">
        <v>25</v>
      </c>
      <c r="E44" s="275" t="s">
        <v>25</v>
      </c>
      <c r="F44" s="338" t="s">
        <v>25</v>
      </c>
      <c r="G44" s="221" t="s">
        <v>25</v>
      </c>
      <c r="H44" s="53" t="s">
        <v>25</v>
      </c>
      <c r="I44" s="275" t="s">
        <v>25</v>
      </c>
      <c r="J44" s="258" t="s">
        <v>25</v>
      </c>
      <c r="K44" s="53" t="s">
        <v>25</v>
      </c>
      <c r="L44" s="259" t="s">
        <v>25</v>
      </c>
      <c r="M44" s="287">
        <f t="shared" ref="M44:N44" si="21">SUM(M45:M46)</f>
        <v>0</v>
      </c>
      <c r="N44" s="149">
        <f t="shared" si="21"/>
        <v>0</v>
      </c>
      <c r="O44" s="149">
        <f>SUM(O45:O46)</f>
        <v>0</v>
      </c>
      <c r="P44" s="300"/>
      <c r="Q44" s="331"/>
    </row>
    <row r="45" spans="1:17" ht="24.75" hidden="1" thickTop="1" x14ac:dyDescent="0.25">
      <c r="A45" s="54">
        <v>23410</v>
      </c>
      <c r="B45" s="55" t="s">
        <v>46</v>
      </c>
      <c r="C45" s="194">
        <f t="shared" ref="C45:C46" si="22">SUM(O45)</f>
        <v>0</v>
      </c>
      <c r="D45" s="260" t="s">
        <v>25</v>
      </c>
      <c r="E45" s="276" t="s">
        <v>25</v>
      </c>
      <c r="F45" s="339" t="s">
        <v>25</v>
      </c>
      <c r="G45" s="222" t="s">
        <v>25</v>
      </c>
      <c r="H45" s="56" t="s">
        <v>25</v>
      </c>
      <c r="I45" s="276" t="s">
        <v>25</v>
      </c>
      <c r="J45" s="260" t="s">
        <v>25</v>
      </c>
      <c r="K45" s="56" t="s">
        <v>25</v>
      </c>
      <c r="L45" s="261" t="s">
        <v>25</v>
      </c>
      <c r="M45" s="222"/>
      <c r="N45" s="56"/>
      <c r="O45" s="150">
        <f t="shared" ref="O45:O46" si="23">M45+N45</f>
        <v>0</v>
      </c>
      <c r="P45" s="301"/>
      <c r="Q45" s="331"/>
    </row>
    <row r="46" spans="1:17" ht="24.75" hidden="1" thickTop="1" x14ac:dyDescent="0.25">
      <c r="A46" s="54">
        <v>23510</v>
      </c>
      <c r="B46" s="55" t="s">
        <v>47</v>
      </c>
      <c r="C46" s="194">
        <f t="shared" si="22"/>
        <v>0</v>
      </c>
      <c r="D46" s="260" t="s">
        <v>25</v>
      </c>
      <c r="E46" s="276" t="s">
        <v>25</v>
      </c>
      <c r="F46" s="339" t="s">
        <v>25</v>
      </c>
      <c r="G46" s="222" t="s">
        <v>25</v>
      </c>
      <c r="H46" s="56" t="s">
        <v>25</v>
      </c>
      <c r="I46" s="276" t="s">
        <v>25</v>
      </c>
      <c r="J46" s="260" t="s">
        <v>25</v>
      </c>
      <c r="K46" s="56" t="s">
        <v>25</v>
      </c>
      <c r="L46" s="261" t="s">
        <v>25</v>
      </c>
      <c r="M46" s="222"/>
      <c r="N46" s="56"/>
      <c r="O46" s="150">
        <f t="shared" si="23"/>
        <v>0</v>
      </c>
      <c r="P46" s="301"/>
      <c r="Q46" s="331"/>
    </row>
    <row r="47" spans="1:17" ht="12.75" thickTop="1" x14ac:dyDescent="0.25">
      <c r="A47" s="57"/>
      <c r="B47" s="55"/>
      <c r="C47" s="195"/>
      <c r="D47" s="262"/>
      <c r="E47" s="156"/>
      <c r="F47" s="339"/>
      <c r="G47" s="222"/>
      <c r="H47" s="56"/>
      <c r="I47" s="276"/>
      <c r="J47" s="260"/>
      <c r="K47" s="276"/>
      <c r="L47" s="302"/>
      <c r="M47" s="288"/>
      <c r="N47" s="105"/>
      <c r="O47" s="151"/>
      <c r="P47" s="302"/>
      <c r="Q47" s="331"/>
    </row>
    <row r="48" spans="1:17" s="19" customFormat="1" x14ac:dyDescent="0.25">
      <c r="A48" s="58"/>
      <c r="B48" s="59" t="s">
        <v>48</v>
      </c>
      <c r="C48" s="196"/>
      <c r="D48" s="263"/>
      <c r="E48" s="340"/>
      <c r="F48" s="303"/>
      <c r="G48" s="223"/>
      <c r="H48" s="106"/>
      <c r="I48" s="152"/>
      <c r="J48" s="130"/>
      <c r="K48" s="152"/>
      <c r="L48" s="303"/>
      <c r="M48" s="223"/>
      <c r="N48" s="106"/>
      <c r="O48" s="152"/>
      <c r="P48" s="303"/>
      <c r="Q48" s="182"/>
    </row>
    <row r="49" spans="1:17" s="19" customFormat="1" ht="12.75" thickBot="1" x14ac:dyDescent="0.3">
      <c r="A49" s="60"/>
      <c r="B49" s="20" t="s">
        <v>49</v>
      </c>
      <c r="C49" s="197">
        <f t="shared" ref="C49:C112" si="24">SUM(F49,I49,L49,O49)</f>
        <v>60110</v>
      </c>
      <c r="D49" s="131">
        <f>SUM(D50,D281)</f>
        <v>70000</v>
      </c>
      <c r="E49" s="114">
        <f t="shared" ref="E49" si="25">SUM(E50,E281)</f>
        <v>-9890</v>
      </c>
      <c r="F49" s="304">
        <f>SUM(F50,F281)</f>
        <v>60110</v>
      </c>
      <c r="G49" s="224">
        <f t="shared" ref="G49:O49" si="26">SUM(G50,G281)</f>
        <v>0</v>
      </c>
      <c r="H49" s="61">
        <f t="shared" si="26"/>
        <v>0</v>
      </c>
      <c r="I49" s="114">
        <f t="shared" si="26"/>
        <v>0</v>
      </c>
      <c r="J49" s="131">
        <f t="shared" si="26"/>
        <v>0</v>
      </c>
      <c r="K49" s="114">
        <f t="shared" si="26"/>
        <v>0</v>
      </c>
      <c r="L49" s="304">
        <f t="shared" si="26"/>
        <v>0</v>
      </c>
      <c r="M49" s="224">
        <f t="shared" si="26"/>
        <v>0</v>
      </c>
      <c r="N49" s="61">
        <f t="shared" si="26"/>
        <v>0</v>
      </c>
      <c r="O49" s="114">
        <f t="shared" si="26"/>
        <v>0</v>
      </c>
      <c r="P49" s="304"/>
      <c r="Q49" s="182"/>
    </row>
    <row r="50" spans="1:17" s="19" customFormat="1" ht="36.75" thickTop="1" x14ac:dyDescent="0.25">
      <c r="A50" s="62"/>
      <c r="B50" s="63" t="s">
        <v>50</v>
      </c>
      <c r="C50" s="198">
        <f t="shared" si="24"/>
        <v>60110</v>
      </c>
      <c r="D50" s="132">
        <f>SUM(D51,D193)</f>
        <v>70000</v>
      </c>
      <c r="E50" s="277">
        <f t="shared" ref="E50" si="27">SUM(E51,E193)</f>
        <v>-9890</v>
      </c>
      <c r="F50" s="305">
        <f>SUM(F51,F193)</f>
        <v>60110</v>
      </c>
      <c r="G50" s="225">
        <f t="shared" ref="G50:O50" si="28">SUM(G51,G193)</f>
        <v>0</v>
      </c>
      <c r="H50" s="64">
        <f t="shared" si="28"/>
        <v>0</v>
      </c>
      <c r="I50" s="277">
        <f t="shared" si="28"/>
        <v>0</v>
      </c>
      <c r="J50" s="132">
        <f t="shared" si="28"/>
        <v>0</v>
      </c>
      <c r="K50" s="277">
        <f t="shared" si="28"/>
        <v>0</v>
      </c>
      <c r="L50" s="305">
        <f t="shared" si="28"/>
        <v>0</v>
      </c>
      <c r="M50" s="225">
        <f t="shared" si="28"/>
        <v>0</v>
      </c>
      <c r="N50" s="64">
        <f t="shared" si="28"/>
        <v>0</v>
      </c>
      <c r="O50" s="277">
        <f t="shared" si="28"/>
        <v>0</v>
      </c>
      <c r="P50" s="305"/>
      <c r="Q50" s="182"/>
    </row>
    <row r="51" spans="1:17" s="19" customFormat="1" ht="24" x14ac:dyDescent="0.25">
      <c r="A51" s="65"/>
      <c r="B51" s="16" t="s">
        <v>51</v>
      </c>
      <c r="C51" s="199">
        <f t="shared" si="24"/>
        <v>60110</v>
      </c>
      <c r="D51" s="133">
        <f>SUM(D52,D74,D172,D186)</f>
        <v>70000</v>
      </c>
      <c r="E51" s="278">
        <f t="shared" ref="E51" si="29">SUM(E52,E74,E172,E186)</f>
        <v>-9890</v>
      </c>
      <c r="F51" s="306">
        <f>SUM(F52,F74,F172,F186)</f>
        <v>60110</v>
      </c>
      <c r="G51" s="226">
        <f t="shared" ref="G51:O51" si="30">SUM(G52,G74,G172,G186)</f>
        <v>0</v>
      </c>
      <c r="H51" s="66">
        <f t="shared" si="30"/>
        <v>0</v>
      </c>
      <c r="I51" s="278">
        <f t="shared" si="30"/>
        <v>0</v>
      </c>
      <c r="J51" s="133">
        <f t="shared" si="30"/>
        <v>0</v>
      </c>
      <c r="K51" s="278">
        <f t="shared" si="30"/>
        <v>0</v>
      </c>
      <c r="L51" s="306">
        <f t="shared" si="30"/>
        <v>0</v>
      </c>
      <c r="M51" s="226">
        <f t="shared" si="30"/>
        <v>0</v>
      </c>
      <c r="N51" s="66">
        <f t="shared" si="30"/>
        <v>0</v>
      </c>
      <c r="O51" s="278">
        <f t="shared" si="30"/>
        <v>0</v>
      </c>
      <c r="P51" s="306"/>
      <c r="Q51" s="182"/>
    </row>
    <row r="52" spans="1:17" s="19" customFormat="1" hidden="1" x14ac:dyDescent="0.25">
      <c r="A52" s="67">
        <v>1000</v>
      </c>
      <c r="B52" s="67" t="s">
        <v>52</v>
      </c>
      <c r="C52" s="200">
        <f t="shared" si="24"/>
        <v>0</v>
      </c>
      <c r="D52" s="134">
        <f>SUM(D53,D66)</f>
        <v>0</v>
      </c>
      <c r="E52" s="122">
        <f t="shared" ref="E52" si="31">SUM(E53,E66)</f>
        <v>0</v>
      </c>
      <c r="F52" s="307">
        <f>SUM(F53,F66)</f>
        <v>0</v>
      </c>
      <c r="G52" s="227">
        <f t="shared" ref="G52:O52" si="32">SUM(G53,G66)</f>
        <v>0</v>
      </c>
      <c r="H52" s="68">
        <f t="shared" si="32"/>
        <v>0</v>
      </c>
      <c r="I52" s="122">
        <f t="shared" si="32"/>
        <v>0</v>
      </c>
      <c r="J52" s="134">
        <f t="shared" si="32"/>
        <v>0</v>
      </c>
      <c r="K52" s="68">
        <f t="shared" si="32"/>
        <v>0</v>
      </c>
      <c r="L52" s="170">
        <f t="shared" si="32"/>
        <v>0</v>
      </c>
      <c r="M52" s="227">
        <f t="shared" si="32"/>
        <v>0</v>
      </c>
      <c r="N52" s="68">
        <f t="shared" si="32"/>
        <v>0</v>
      </c>
      <c r="O52" s="122">
        <f t="shared" si="32"/>
        <v>0</v>
      </c>
      <c r="P52" s="307"/>
      <c r="Q52" s="182"/>
    </row>
    <row r="53" spans="1:17" hidden="1" x14ac:dyDescent="0.25">
      <c r="A53" s="34">
        <v>1100</v>
      </c>
      <c r="B53" s="69" t="s">
        <v>53</v>
      </c>
      <c r="C53" s="188">
        <f t="shared" si="24"/>
        <v>0</v>
      </c>
      <c r="D53" s="127">
        <f>SUM(D54,D57,D65)</f>
        <v>0</v>
      </c>
      <c r="E53" s="120">
        <f t="shared" ref="E53" si="33">SUM(E54,E57,E65)</f>
        <v>0</v>
      </c>
      <c r="F53" s="314">
        <f>SUM(F54,F57,F65)</f>
        <v>0</v>
      </c>
      <c r="G53" s="228">
        <f t="shared" ref="G53:N53" si="34">SUM(G54,G57,G65)</f>
        <v>0</v>
      </c>
      <c r="H53" s="36">
        <f t="shared" si="34"/>
        <v>0</v>
      </c>
      <c r="I53" s="120">
        <f t="shared" si="34"/>
        <v>0</v>
      </c>
      <c r="J53" s="127">
        <f t="shared" si="34"/>
        <v>0</v>
      </c>
      <c r="K53" s="36">
        <f t="shared" si="34"/>
        <v>0</v>
      </c>
      <c r="L53" s="174">
        <f t="shared" si="34"/>
        <v>0</v>
      </c>
      <c r="M53" s="228">
        <f t="shared" si="34"/>
        <v>0</v>
      </c>
      <c r="N53" s="36">
        <f t="shared" si="34"/>
        <v>0</v>
      </c>
      <c r="O53" s="120">
        <f>SUM(O54,O57,O65)</f>
        <v>0</v>
      </c>
      <c r="P53" s="308"/>
      <c r="Q53" s="331"/>
    </row>
    <row r="54" spans="1:17" hidden="1" x14ac:dyDescent="0.25">
      <c r="A54" s="70">
        <v>1110</v>
      </c>
      <c r="B54" s="55" t="s">
        <v>54</v>
      </c>
      <c r="C54" s="195">
        <f t="shared" si="24"/>
        <v>0</v>
      </c>
      <c r="D54" s="262">
        <f>SUM(D55:D56)</f>
        <v>0</v>
      </c>
      <c r="E54" s="156"/>
      <c r="F54" s="309">
        <f>SUM(F55:F56)</f>
        <v>0</v>
      </c>
      <c r="G54" s="229"/>
      <c r="H54" s="71"/>
      <c r="I54" s="153">
        <f>SUM(I55:I56)</f>
        <v>0</v>
      </c>
      <c r="J54" s="82"/>
      <c r="K54" s="71"/>
      <c r="L54" s="172">
        <f>SUM(L55:L56)</f>
        <v>0</v>
      </c>
      <c r="M54" s="229"/>
      <c r="N54" s="71"/>
      <c r="O54" s="153">
        <f>SUM(O55:O56)</f>
        <v>0</v>
      </c>
      <c r="P54" s="309"/>
      <c r="Q54" s="331"/>
    </row>
    <row r="55" spans="1:17" hidden="1" x14ac:dyDescent="0.25">
      <c r="A55" s="27">
        <v>1111</v>
      </c>
      <c r="B55" s="38" t="s">
        <v>55</v>
      </c>
      <c r="C55" s="189">
        <f t="shared" si="24"/>
        <v>0</v>
      </c>
      <c r="D55" s="264"/>
      <c r="E55" s="154"/>
      <c r="F55" s="310">
        <f>D55+E55</f>
        <v>0</v>
      </c>
      <c r="G55" s="220"/>
      <c r="H55" s="40"/>
      <c r="I55" s="154">
        <f>G55+H55</f>
        <v>0</v>
      </c>
      <c r="J55" s="264"/>
      <c r="K55" s="40"/>
      <c r="L55" s="89">
        <f>J55+K55</f>
        <v>0</v>
      </c>
      <c r="M55" s="220"/>
      <c r="N55" s="40"/>
      <c r="O55" s="154">
        <f>M55+N55</f>
        <v>0</v>
      </c>
      <c r="P55" s="310"/>
      <c r="Q55" s="331"/>
    </row>
    <row r="56" spans="1:17" ht="24" hidden="1" customHeight="1" x14ac:dyDescent="0.25">
      <c r="A56" s="30">
        <v>1119</v>
      </c>
      <c r="B56" s="41" t="s">
        <v>56</v>
      </c>
      <c r="C56" s="190">
        <f t="shared" si="24"/>
        <v>0</v>
      </c>
      <c r="D56" s="265"/>
      <c r="E56" s="155"/>
      <c r="F56" s="311">
        <f>D56+E56</f>
        <v>0</v>
      </c>
      <c r="G56" s="230"/>
      <c r="H56" s="43"/>
      <c r="I56" s="155">
        <f>G56+H56</f>
        <v>0</v>
      </c>
      <c r="J56" s="265"/>
      <c r="K56" s="43"/>
      <c r="L56" s="88">
        <f>J56+K56</f>
        <v>0</v>
      </c>
      <c r="M56" s="230"/>
      <c r="N56" s="43"/>
      <c r="O56" s="155">
        <f>M56+N56</f>
        <v>0</v>
      </c>
      <c r="P56" s="311"/>
      <c r="Q56" s="331"/>
    </row>
    <row r="57" spans="1:17" ht="23.25" hidden="1" customHeight="1" x14ac:dyDescent="0.25">
      <c r="A57" s="72">
        <v>1140</v>
      </c>
      <c r="B57" s="41" t="s">
        <v>57</v>
      </c>
      <c r="C57" s="190">
        <f t="shared" si="24"/>
        <v>0</v>
      </c>
      <c r="D57" s="129">
        <f>SUM(D58:D64)</f>
        <v>0</v>
      </c>
      <c r="E57" s="87">
        <f t="shared" ref="E57" si="35">SUM(E58:E64)</f>
        <v>0</v>
      </c>
      <c r="F57" s="312">
        <f>SUM(F58:F64)</f>
        <v>0</v>
      </c>
      <c r="G57" s="231">
        <f t="shared" ref="G57:N57" si="36">SUM(G58:G64)</f>
        <v>0</v>
      </c>
      <c r="H57" s="73">
        <f t="shared" si="36"/>
        <v>0</v>
      </c>
      <c r="I57" s="87">
        <f t="shared" si="36"/>
        <v>0</v>
      </c>
      <c r="J57" s="129">
        <f t="shared" si="36"/>
        <v>0</v>
      </c>
      <c r="K57" s="73">
        <f t="shared" si="36"/>
        <v>0</v>
      </c>
      <c r="L57" s="93">
        <f t="shared" si="36"/>
        <v>0</v>
      </c>
      <c r="M57" s="231">
        <f t="shared" si="36"/>
        <v>0</v>
      </c>
      <c r="N57" s="73">
        <f t="shared" si="36"/>
        <v>0</v>
      </c>
      <c r="O57" s="87">
        <f>SUM(O58:O64)</f>
        <v>0</v>
      </c>
      <c r="P57" s="312"/>
      <c r="Q57" s="331"/>
    </row>
    <row r="58" spans="1:17" hidden="1" x14ac:dyDescent="0.25">
      <c r="A58" s="30">
        <v>1141</v>
      </c>
      <c r="B58" s="41" t="s">
        <v>58</v>
      </c>
      <c r="C58" s="190">
        <f t="shared" si="24"/>
        <v>0</v>
      </c>
      <c r="D58" s="265"/>
      <c r="E58" s="155"/>
      <c r="F58" s="311">
        <f t="shared" ref="F58:F65" si="37">D58+E58</f>
        <v>0</v>
      </c>
      <c r="G58" s="230"/>
      <c r="H58" s="43"/>
      <c r="I58" s="155">
        <f t="shared" ref="I58:I65" si="38">G58+H58</f>
        <v>0</v>
      </c>
      <c r="J58" s="265"/>
      <c r="K58" s="43"/>
      <c r="L58" s="88">
        <f t="shared" ref="L58:L65" si="39">J58+K58</f>
        <v>0</v>
      </c>
      <c r="M58" s="230"/>
      <c r="N58" s="43"/>
      <c r="O58" s="155">
        <f t="shared" ref="O58:O65" si="40">M58+N58</f>
        <v>0</v>
      </c>
      <c r="P58" s="311"/>
      <c r="Q58" s="331"/>
    </row>
    <row r="59" spans="1:17" ht="24.75" hidden="1" customHeight="1" x14ac:dyDescent="0.25">
      <c r="A59" s="30">
        <v>1142</v>
      </c>
      <c r="B59" s="41" t="s">
        <v>59</v>
      </c>
      <c r="C59" s="190">
        <f t="shared" si="24"/>
        <v>0</v>
      </c>
      <c r="D59" s="265"/>
      <c r="E59" s="155"/>
      <c r="F59" s="311">
        <f t="shared" si="37"/>
        <v>0</v>
      </c>
      <c r="G59" s="230"/>
      <c r="H59" s="43"/>
      <c r="I59" s="155">
        <f t="shared" si="38"/>
        <v>0</v>
      </c>
      <c r="J59" s="265"/>
      <c r="K59" s="43"/>
      <c r="L59" s="88">
        <f t="shared" si="39"/>
        <v>0</v>
      </c>
      <c r="M59" s="230"/>
      <c r="N59" s="43"/>
      <c r="O59" s="155">
        <f t="shared" si="40"/>
        <v>0</v>
      </c>
      <c r="P59" s="311"/>
      <c r="Q59" s="331"/>
    </row>
    <row r="60" spans="1:17" ht="24" hidden="1" x14ac:dyDescent="0.25">
      <c r="A60" s="30">
        <v>1145</v>
      </c>
      <c r="B60" s="41" t="s">
        <v>60</v>
      </c>
      <c r="C60" s="190">
        <f t="shared" si="24"/>
        <v>0</v>
      </c>
      <c r="D60" s="265"/>
      <c r="E60" s="155"/>
      <c r="F60" s="311">
        <f t="shared" si="37"/>
        <v>0</v>
      </c>
      <c r="G60" s="230"/>
      <c r="H60" s="43"/>
      <c r="I60" s="155">
        <f t="shared" si="38"/>
        <v>0</v>
      </c>
      <c r="J60" s="265"/>
      <c r="K60" s="43"/>
      <c r="L60" s="88">
        <f t="shared" si="39"/>
        <v>0</v>
      </c>
      <c r="M60" s="230"/>
      <c r="N60" s="43"/>
      <c r="O60" s="155">
        <f t="shared" si="40"/>
        <v>0</v>
      </c>
      <c r="P60" s="311"/>
      <c r="Q60" s="331"/>
    </row>
    <row r="61" spans="1:17" ht="27.75" hidden="1" customHeight="1" x14ac:dyDescent="0.25">
      <c r="A61" s="30">
        <v>1146</v>
      </c>
      <c r="B61" s="41" t="s">
        <v>61</v>
      </c>
      <c r="C61" s="190">
        <f t="shared" si="24"/>
        <v>0</v>
      </c>
      <c r="D61" s="265"/>
      <c r="E61" s="155"/>
      <c r="F61" s="311">
        <f t="shared" si="37"/>
        <v>0</v>
      </c>
      <c r="G61" s="230"/>
      <c r="H61" s="43"/>
      <c r="I61" s="155">
        <f t="shared" si="38"/>
        <v>0</v>
      </c>
      <c r="J61" s="265"/>
      <c r="K61" s="43"/>
      <c r="L61" s="88">
        <f t="shared" si="39"/>
        <v>0</v>
      </c>
      <c r="M61" s="230"/>
      <c r="N61" s="43"/>
      <c r="O61" s="155">
        <f t="shared" si="40"/>
        <v>0</v>
      </c>
      <c r="P61" s="311"/>
      <c r="Q61" s="331"/>
    </row>
    <row r="62" spans="1:17" hidden="1" x14ac:dyDescent="0.25">
      <c r="A62" s="30">
        <v>1147</v>
      </c>
      <c r="B62" s="41" t="s">
        <v>62</v>
      </c>
      <c r="C62" s="190">
        <f t="shared" si="24"/>
        <v>0</v>
      </c>
      <c r="D62" s="265"/>
      <c r="E62" s="155"/>
      <c r="F62" s="311">
        <f t="shared" si="37"/>
        <v>0</v>
      </c>
      <c r="G62" s="230"/>
      <c r="H62" s="43"/>
      <c r="I62" s="155">
        <f t="shared" si="38"/>
        <v>0</v>
      </c>
      <c r="J62" s="265"/>
      <c r="K62" s="43"/>
      <c r="L62" s="88">
        <f t="shared" si="39"/>
        <v>0</v>
      </c>
      <c r="M62" s="230"/>
      <c r="N62" s="43"/>
      <c r="O62" s="155">
        <f t="shared" si="40"/>
        <v>0</v>
      </c>
      <c r="P62" s="311"/>
      <c r="Q62" s="331"/>
    </row>
    <row r="63" spans="1:17" hidden="1" x14ac:dyDescent="0.25">
      <c r="A63" s="30">
        <v>1148</v>
      </c>
      <c r="B63" s="41" t="s">
        <v>63</v>
      </c>
      <c r="C63" s="190">
        <f t="shared" si="24"/>
        <v>0</v>
      </c>
      <c r="D63" s="265"/>
      <c r="E63" s="155"/>
      <c r="F63" s="311">
        <f t="shared" si="37"/>
        <v>0</v>
      </c>
      <c r="G63" s="230"/>
      <c r="H63" s="43"/>
      <c r="I63" s="155">
        <f t="shared" si="38"/>
        <v>0</v>
      </c>
      <c r="J63" s="265"/>
      <c r="K63" s="43"/>
      <c r="L63" s="88">
        <f t="shared" si="39"/>
        <v>0</v>
      </c>
      <c r="M63" s="230"/>
      <c r="N63" s="43"/>
      <c r="O63" s="155">
        <f t="shared" si="40"/>
        <v>0</v>
      </c>
      <c r="P63" s="311"/>
      <c r="Q63" s="331"/>
    </row>
    <row r="64" spans="1:17" ht="36" hidden="1" x14ac:dyDescent="0.25">
      <c r="A64" s="30">
        <v>1149</v>
      </c>
      <c r="B64" s="41" t="s">
        <v>64</v>
      </c>
      <c r="C64" s="190">
        <f t="shared" si="24"/>
        <v>0</v>
      </c>
      <c r="D64" s="265"/>
      <c r="E64" s="155"/>
      <c r="F64" s="311">
        <f t="shared" si="37"/>
        <v>0</v>
      </c>
      <c r="G64" s="230"/>
      <c r="H64" s="43"/>
      <c r="I64" s="155">
        <f t="shared" si="38"/>
        <v>0</v>
      </c>
      <c r="J64" s="265"/>
      <c r="K64" s="43"/>
      <c r="L64" s="88">
        <f t="shared" si="39"/>
        <v>0</v>
      </c>
      <c r="M64" s="230"/>
      <c r="N64" s="43"/>
      <c r="O64" s="155">
        <f t="shared" si="40"/>
        <v>0</v>
      </c>
      <c r="P64" s="311"/>
      <c r="Q64" s="331"/>
    </row>
    <row r="65" spans="1:17" ht="36" hidden="1" x14ac:dyDescent="0.25">
      <c r="A65" s="70">
        <v>1150</v>
      </c>
      <c r="B65" s="55" t="s">
        <v>65</v>
      </c>
      <c r="C65" s="195">
        <f t="shared" si="24"/>
        <v>0</v>
      </c>
      <c r="D65" s="262"/>
      <c r="E65" s="156"/>
      <c r="F65" s="313">
        <f t="shared" si="37"/>
        <v>0</v>
      </c>
      <c r="G65" s="232"/>
      <c r="H65" s="74"/>
      <c r="I65" s="156">
        <f t="shared" si="38"/>
        <v>0</v>
      </c>
      <c r="J65" s="262"/>
      <c r="K65" s="74"/>
      <c r="L65" s="173">
        <f t="shared" si="39"/>
        <v>0</v>
      </c>
      <c r="M65" s="232"/>
      <c r="N65" s="74"/>
      <c r="O65" s="156">
        <f t="shared" si="40"/>
        <v>0</v>
      </c>
      <c r="P65" s="313"/>
      <c r="Q65" s="331"/>
    </row>
    <row r="66" spans="1:17" ht="36" hidden="1" x14ac:dyDescent="0.25">
      <c r="A66" s="34">
        <v>1200</v>
      </c>
      <c r="B66" s="69" t="s">
        <v>66</v>
      </c>
      <c r="C66" s="188">
        <f t="shared" si="24"/>
        <v>0</v>
      </c>
      <c r="D66" s="127">
        <f>SUM(D67:D68)</f>
        <v>0</v>
      </c>
      <c r="E66" s="120">
        <f t="shared" ref="E66" si="41">SUM(E67:E68)</f>
        <v>0</v>
      </c>
      <c r="F66" s="314">
        <f>SUM(F67:F68)</f>
        <v>0</v>
      </c>
      <c r="G66" s="228">
        <f t="shared" ref="G66:N66" si="42">SUM(G67:G68)</f>
        <v>0</v>
      </c>
      <c r="H66" s="36">
        <f t="shared" si="42"/>
        <v>0</v>
      </c>
      <c r="I66" s="120">
        <f t="shared" si="42"/>
        <v>0</v>
      </c>
      <c r="J66" s="127">
        <f t="shared" si="42"/>
        <v>0</v>
      </c>
      <c r="K66" s="36">
        <f t="shared" si="42"/>
        <v>0</v>
      </c>
      <c r="L66" s="174">
        <f t="shared" si="42"/>
        <v>0</v>
      </c>
      <c r="M66" s="228">
        <f t="shared" si="42"/>
        <v>0</v>
      </c>
      <c r="N66" s="36">
        <f t="shared" si="42"/>
        <v>0</v>
      </c>
      <c r="O66" s="120">
        <f>SUM(O67:O68)</f>
        <v>0</v>
      </c>
      <c r="P66" s="314"/>
      <c r="Q66" s="331"/>
    </row>
    <row r="67" spans="1:17" ht="24" hidden="1" x14ac:dyDescent="0.25">
      <c r="A67" s="328">
        <v>1210</v>
      </c>
      <c r="B67" s="38" t="s">
        <v>67</v>
      </c>
      <c r="C67" s="189">
        <f t="shared" si="24"/>
        <v>0</v>
      </c>
      <c r="D67" s="264"/>
      <c r="E67" s="154"/>
      <c r="F67" s="310">
        <f>D67+E67</f>
        <v>0</v>
      </c>
      <c r="G67" s="220"/>
      <c r="H67" s="40"/>
      <c r="I67" s="154">
        <f>G67+H67</f>
        <v>0</v>
      </c>
      <c r="J67" s="264"/>
      <c r="K67" s="40"/>
      <c r="L67" s="89">
        <f>J67+K67</f>
        <v>0</v>
      </c>
      <c r="M67" s="220"/>
      <c r="N67" s="40"/>
      <c r="O67" s="154">
        <f>M67+N67</f>
        <v>0</v>
      </c>
      <c r="P67" s="310"/>
      <c r="Q67" s="331"/>
    </row>
    <row r="68" spans="1:17" ht="24" hidden="1" x14ac:dyDescent="0.25">
      <c r="A68" s="72">
        <v>1220</v>
      </c>
      <c r="B68" s="41" t="s">
        <v>68</v>
      </c>
      <c r="C68" s="190">
        <f t="shared" si="24"/>
        <v>0</v>
      </c>
      <c r="D68" s="129">
        <f>SUM(D69:D73)</f>
        <v>0</v>
      </c>
      <c r="E68" s="87">
        <f t="shared" ref="E68" si="43">SUM(E69:E73)</f>
        <v>0</v>
      </c>
      <c r="F68" s="312">
        <f>SUM(F69:F73)</f>
        <v>0</v>
      </c>
      <c r="G68" s="231">
        <f t="shared" ref="G68:O68" si="44">SUM(G69:G73)</f>
        <v>0</v>
      </c>
      <c r="H68" s="73">
        <f t="shared" si="44"/>
        <v>0</v>
      </c>
      <c r="I68" s="87">
        <f t="shared" si="44"/>
        <v>0</v>
      </c>
      <c r="J68" s="129">
        <f t="shared" si="44"/>
        <v>0</v>
      </c>
      <c r="K68" s="73">
        <f t="shared" si="44"/>
        <v>0</v>
      </c>
      <c r="L68" s="93">
        <f t="shared" si="44"/>
        <v>0</v>
      </c>
      <c r="M68" s="231">
        <f t="shared" si="44"/>
        <v>0</v>
      </c>
      <c r="N68" s="73">
        <f t="shared" si="44"/>
        <v>0</v>
      </c>
      <c r="O68" s="87">
        <f t="shared" si="44"/>
        <v>0</v>
      </c>
      <c r="P68" s="312"/>
      <c r="Q68" s="331"/>
    </row>
    <row r="69" spans="1:17" ht="60" hidden="1" x14ac:dyDescent="0.25">
      <c r="A69" s="30">
        <v>1221</v>
      </c>
      <c r="B69" s="41" t="s">
        <v>69</v>
      </c>
      <c r="C69" s="190">
        <f t="shared" si="24"/>
        <v>0</v>
      </c>
      <c r="D69" s="265"/>
      <c r="E69" s="155"/>
      <c r="F69" s="311">
        <f t="shared" ref="F69:F73" si="45">D69+E69</f>
        <v>0</v>
      </c>
      <c r="G69" s="230"/>
      <c r="H69" s="43"/>
      <c r="I69" s="155">
        <f t="shared" ref="I69:I73" si="46">G69+H69</f>
        <v>0</v>
      </c>
      <c r="J69" s="265"/>
      <c r="K69" s="43"/>
      <c r="L69" s="88">
        <f t="shared" ref="L69:L73" si="47">J69+K69</f>
        <v>0</v>
      </c>
      <c r="M69" s="230"/>
      <c r="N69" s="43"/>
      <c r="O69" s="155">
        <f t="shared" ref="O69:O73" si="48">M69+N69</f>
        <v>0</v>
      </c>
      <c r="P69" s="311"/>
      <c r="Q69" s="331"/>
    </row>
    <row r="70" spans="1:17" hidden="1" x14ac:dyDescent="0.25">
      <c r="A70" s="30">
        <v>1223</v>
      </c>
      <c r="B70" s="41" t="s">
        <v>70</v>
      </c>
      <c r="C70" s="190">
        <f t="shared" si="24"/>
        <v>0</v>
      </c>
      <c r="D70" s="265"/>
      <c r="E70" s="155"/>
      <c r="F70" s="311">
        <f t="shared" si="45"/>
        <v>0</v>
      </c>
      <c r="G70" s="230"/>
      <c r="H70" s="43"/>
      <c r="I70" s="155">
        <f t="shared" si="46"/>
        <v>0</v>
      </c>
      <c r="J70" s="265"/>
      <c r="K70" s="43"/>
      <c r="L70" s="88">
        <f t="shared" si="47"/>
        <v>0</v>
      </c>
      <c r="M70" s="230"/>
      <c r="N70" s="43"/>
      <c r="O70" s="155">
        <f t="shared" si="48"/>
        <v>0</v>
      </c>
      <c r="P70" s="311"/>
      <c r="Q70" s="331"/>
    </row>
    <row r="71" spans="1:17" hidden="1" x14ac:dyDescent="0.25">
      <c r="A71" s="30">
        <v>1225</v>
      </c>
      <c r="B71" s="41" t="s">
        <v>71</v>
      </c>
      <c r="C71" s="190">
        <f t="shared" si="24"/>
        <v>0</v>
      </c>
      <c r="D71" s="265"/>
      <c r="E71" s="155"/>
      <c r="F71" s="311">
        <f t="shared" si="45"/>
        <v>0</v>
      </c>
      <c r="G71" s="230"/>
      <c r="H71" s="43"/>
      <c r="I71" s="155">
        <f t="shared" si="46"/>
        <v>0</v>
      </c>
      <c r="J71" s="265"/>
      <c r="K71" s="43"/>
      <c r="L71" s="88">
        <f t="shared" si="47"/>
        <v>0</v>
      </c>
      <c r="M71" s="230"/>
      <c r="N71" s="43"/>
      <c r="O71" s="155">
        <f t="shared" si="48"/>
        <v>0</v>
      </c>
      <c r="P71" s="311"/>
      <c r="Q71" s="331"/>
    </row>
    <row r="72" spans="1:17" ht="36" hidden="1" x14ac:dyDescent="0.25">
      <c r="A72" s="30">
        <v>1227</v>
      </c>
      <c r="B72" s="41" t="s">
        <v>72</v>
      </c>
      <c r="C72" s="190">
        <f t="shared" si="24"/>
        <v>0</v>
      </c>
      <c r="D72" s="265"/>
      <c r="E72" s="155"/>
      <c r="F72" s="311">
        <f t="shared" si="45"/>
        <v>0</v>
      </c>
      <c r="G72" s="230"/>
      <c r="H72" s="43"/>
      <c r="I72" s="155">
        <f t="shared" si="46"/>
        <v>0</v>
      </c>
      <c r="J72" s="265"/>
      <c r="K72" s="43"/>
      <c r="L72" s="88">
        <f t="shared" si="47"/>
        <v>0</v>
      </c>
      <c r="M72" s="230"/>
      <c r="N72" s="43"/>
      <c r="O72" s="155">
        <f t="shared" si="48"/>
        <v>0</v>
      </c>
      <c r="P72" s="311"/>
      <c r="Q72" s="331"/>
    </row>
    <row r="73" spans="1:17" ht="60" hidden="1" x14ac:dyDescent="0.25">
      <c r="A73" s="30">
        <v>1228</v>
      </c>
      <c r="B73" s="41" t="s">
        <v>73</v>
      </c>
      <c r="C73" s="190">
        <f t="shared" si="24"/>
        <v>0</v>
      </c>
      <c r="D73" s="265"/>
      <c r="E73" s="155"/>
      <c r="F73" s="311">
        <f t="shared" si="45"/>
        <v>0</v>
      </c>
      <c r="G73" s="230"/>
      <c r="H73" s="43"/>
      <c r="I73" s="155">
        <f t="shared" si="46"/>
        <v>0</v>
      </c>
      <c r="J73" s="265"/>
      <c r="K73" s="43"/>
      <c r="L73" s="88">
        <f t="shared" si="47"/>
        <v>0</v>
      </c>
      <c r="M73" s="230"/>
      <c r="N73" s="43"/>
      <c r="O73" s="155">
        <f t="shared" si="48"/>
        <v>0</v>
      </c>
      <c r="P73" s="311"/>
      <c r="Q73" s="331"/>
    </row>
    <row r="74" spans="1:17" x14ac:dyDescent="0.25">
      <c r="A74" s="67">
        <v>2000</v>
      </c>
      <c r="B74" s="67" t="s">
        <v>74</v>
      </c>
      <c r="C74" s="200">
        <f t="shared" si="24"/>
        <v>60110</v>
      </c>
      <c r="D74" s="134">
        <f>SUM(D75,D82,D129,D163,D164,D171)</f>
        <v>70000</v>
      </c>
      <c r="E74" s="122">
        <f t="shared" ref="E74" si="49">SUM(E75,E82,E129,E163,E164,E171)</f>
        <v>-9890</v>
      </c>
      <c r="F74" s="307">
        <f>SUM(F75,F82,F129,F163,F164,F171)</f>
        <v>60110</v>
      </c>
      <c r="G74" s="227">
        <f t="shared" ref="G74:O74" si="50">SUM(G75,G82,G129,G163,G164,G171)</f>
        <v>0</v>
      </c>
      <c r="H74" s="68">
        <f t="shared" si="50"/>
        <v>0</v>
      </c>
      <c r="I74" s="122">
        <f t="shared" si="50"/>
        <v>0</v>
      </c>
      <c r="J74" s="134">
        <f t="shared" si="50"/>
        <v>0</v>
      </c>
      <c r="K74" s="122">
        <f t="shared" si="50"/>
        <v>0</v>
      </c>
      <c r="L74" s="307">
        <f t="shared" si="50"/>
        <v>0</v>
      </c>
      <c r="M74" s="227">
        <f t="shared" si="50"/>
        <v>0</v>
      </c>
      <c r="N74" s="68">
        <f t="shared" si="50"/>
        <v>0</v>
      </c>
      <c r="O74" s="122">
        <f t="shared" si="50"/>
        <v>0</v>
      </c>
      <c r="P74" s="307"/>
      <c r="Q74" s="331"/>
    </row>
    <row r="75" spans="1:17" ht="24" hidden="1" x14ac:dyDescent="0.25">
      <c r="A75" s="34">
        <v>2100</v>
      </c>
      <c r="B75" s="69" t="s">
        <v>75</v>
      </c>
      <c r="C75" s="188">
        <f t="shared" si="24"/>
        <v>0</v>
      </c>
      <c r="D75" s="127">
        <f>SUM(D76,D79)</f>
        <v>0</v>
      </c>
      <c r="E75" s="120">
        <f t="shared" ref="E75" si="51">SUM(E76,E79)</f>
        <v>0</v>
      </c>
      <c r="F75" s="314">
        <f>SUM(F76,F79)</f>
        <v>0</v>
      </c>
      <c r="G75" s="228">
        <f t="shared" ref="G75:O75" si="52">SUM(G76,G79)</f>
        <v>0</v>
      </c>
      <c r="H75" s="36">
        <f t="shared" si="52"/>
        <v>0</v>
      </c>
      <c r="I75" s="120">
        <f t="shared" si="52"/>
        <v>0</v>
      </c>
      <c r="J75" s="127">
        <f t="shared" si="52"/>
        <v>0</v>
      </c>
      <c r="K75" s="36">
        <f t="shared" si="52"/>
        <v>0</v>
      </c>
      <c r="L75" s="174">
        <f t="shared" si="52"/>
        <v>0</v>
      </c>
      <c r="M75" s="228">
        <f t="shared" si="52"/>
        <v>0</v>
      </c>
      <c r="N75" s="36">
        <f t="shared" si="52"/>
        <v>0</v>
      </c>
      <c r="O75" s="120">
        <f t="shared" si="52"/>
        <v>0</v>
      </c>
      <c r="P75" s="314"/>
      <c r="Q75" s="331"/>
    </row>
    <row r="76" spans="1:17" ht="24" hidden="1" x14ac:dyDescent="0.25">
      <c r="A76" s="328">
        <v>2110</v>
      </c>
      <c r="B76" s="38" t="s">
        <v>76</v>
      </c>
      <c r="C76" s="189">
        <f t="shared" si="24"/>
        <v>0</v>
      </c>
      <c r="D76" s="128">
        <f>SUM(D77:D78)</f>
        <v>0</v>
      </c>
      <c r="E76" s="86">
        <f t="shared" ref="E76" si="53">SUM(E77:E78)</f>
        <v>0</v>
      </c>
      <c r="F76" s="315">
        <f>SUM(F77:F78)</f>
        <v>0</v>
      </c>
      <c r="G76" s="233">
        <f t="shared" ref="G76:O76" si="54">SUM(G77:G78)</f>
        <v>0</v>
      </c>
      <c r="H76" s="75">
        <f t="shared" si="54"/>
        <v>0</v>
      </c>
      <c r="I76" s="86">
        <f t="shared" si="54"/>
        <v>0</v>
      </c>
      <c r="J76" s="128">
        <f t="shared" si="54"/>
        <v>0</v>
      </c>
      <c r="K76" s="75">
        <f t="shared" si="54"/>
        <v>0</v>
      </c>
      <c r="L76" s="175">
        <f t="shared" si="54"/>
        <v>0</v>
      </c>
      <c r="M76" s="233">
        <f t="shared" si="54"/>
        <v>0</v>
      </c>
      <c r="N76" s="75">
        <f t="shared" si="54"/>
        <v>0</v>
      </c>
      <c r="O76" s="86">
        <f t="shared" si="54"/>
        <v>0</v>
      </c>
      <c r="P76" s="315"/>
      <c r="Q76" s="331"/>
    </row>
    <row r="77" spans="1:17" hidden="1" x14ac:dyDescent="0.25">
      <c r="A77" s="30">
        <v>2111</v>
      </c>
      <c r="B77" s="41" t="s">
        <v>77</v>
      </c>
      <c r="C77" s="190">
        <f t="shared" si="24"/>
        <v>0</v>
      </c>
      <c r="D77" s="265"/>
      <c r="E77" s="155"/>
      <c r="F77" s="311">
        <f t="shared" ref="F77:F78" si="55">D77+E77</f>
        <v>0</v>
      </c>
      <c r="G77" s="230"/>
      <c r="H77" s="43"/>
      <c r="I77" s="155">
        <f t="shared" ref="I77:I78" si="56">G77+H77</f>
        <v>0</v>
      </c>
      <c r="J77" s="265"/>
      <c r="K77" s="43"/>
      <c r="L77" s="88">
        <f t="shared" ref="L77:L78" si="57">J77+K77</f>
        <v>0</v>
      </c>
      <c r="M77" s="230"/>
      <c r="N77" s="43"/>
      <c r="O77" s="155">
        <f t="shared" ref="O77:O78" si="58">M77+N77</f>
        <v>0</v>
      </c>
      <c r="P77" s="311"/>
      <c r="Q77" s="331"/>
    </row>
    <row r="78" spans="1:17" ht="24" hidden="1" x14ac:dyDescent="0.25">
      <c r="A78" s="30">
        <v>2112</v>
      </c>
      <c r="B78" s="41" t="s">
        <v>78</v>
      </c>
      <c r="C78" s="190">
        <f t="shared" si="24"/>
        <v>0</v>
      </c>
      <c r="D78" s="265"/>
      <c r="E78" s="155"/>
      <c r="F78" s="311">
        <f t="shared" si="55"/>
        <v>0</v>
      </c>
      <c r="G78" s="230"/>
      <c r="H78" s="43"/>
      <c r="I78" s="155">
        <f t="shared" si="56"/>
        <v>0</v>
      </c>
      <c r="J78" s="265"/>
      <c r="K78" s="43"/>
      <c r="L78" s="88">
        <f t="shared" si="57"/>
        <v>0</v>
      </c>
      <c r="M78" s="230"/>
      <c r="N78" s="43"/>
      <c r="O78" s="155">
        <f t="shared" si="58"/>
        <v>0</v>
      </c>
      <c r="P78" s="311"/>
      <c r="Q78" s="331"/>
    </row>
    <row r="79" spans="1:17" ht="24" hidden="1" x14ac:dyDescent="0.25">
      <c r="A79" s="72">
        <v>2120</v>
      </c>
      <c r="B79" s="41" t="s">
        <v>79</v>
      </c>
      <c r="C79" s="190">
        <f t="shared" si="24"/>
        <v>0</v>
      </c>
      <c r="D79" s="129">
        <f>SUM(D80:D81)</f>
        <v>0</v>
      </c>
      <c r="E79" s="87">
        <f t="shared" ref="E79" si="59">SUM(E80:E81)</f>
        <v>0</v>
      </c>
      <c r="F79" s="312">
        <f>SUM(F80:F81)</f>
        <v>0</v>
      </c>
      <c r="G79" s="231">
        <f t="shared" ref="G79:O79" si="60">SUM(G80:G81)</f>
        <v>0</v>
      </c>
      <c r="H79" s="73">
        <f t="shared" si="60"/>
        <v>0</v>
      </c>
      <c r="I79" s="87">
        <f t="shared" si="60"/>
        <v>0</v>
      </c>
      <c r="J79" s="129">
        <f t="shared" si="60"/>
        <v>0</v>
      </c>
      <c r="K79" s="73">
        <f t="shared" si="60"/>
        <v>0</v>
      </c>
      <c r="L79" s="93">
        <f t="shared" si="60"/>
        <v>0</v>
      </c>
      <c r="M79" s="231">
        <f t="shared" si="60"/>
        <v>0</v>
      </c>
      <c r="N79" s="73">
        <f t="shared" si="60"/>
        <v>0</v>
      </c>
      <c r="O79" s="87">
        <f t="shared" si="60"/>
        <v>0</v>
      </c>
      <c r="P79" s="312"/>
      <c r="Q79" s="331"/>
    </row>
    <row r="80" spans="1:17" hidden="1" x14ac:dyDescent="0.25">
      <c r="A80" s="30">
        <v>2121</v>
      </c>
      <c r="B80" s="41" t="s">
        <v>77</v>
      </c>
      <c r="C80" s="190">
        <f t="shared" si="24"/>
        <v>0</v>
      </c>
      <c r="D80" s="265"/>
      <c r="E80" s="155"/>
      <c r="F80" s="311">
        <f t="shared" ref="F80:F81" si="61">D80+E80</f>
        <v>0</v>
      </c>
      <c r="G80" s="230"/>
      <c r="H80" s="43"/>
      <c r="I80" s="155">
        <f t="shared" ref="I80:I81" si="62">G80+H80</f>
        <v>0</v>
      </c>
      <c r="J80" s="265"/>
      <c r="K80" s="43"/>
      <c r="L80" s="88">
        <f t="shared" ref="L80:L81" si="63">J80+K80</f>
        <v>0</v>
      </c>
      <c r="M80" s="230"/>
      <c r="N80" s="43"/>
      <c r="O80" s="155">
        <f t="shared" ref="O80:O81" si="64">M80+N80</f>
        <v>0</v>
      </c>
      <c r="P80" s="311"/>
      <c r="Q80" s="331"/>
    </row>
    <row r="81" spans="1:17" ht="24" hidden="1" x14ac:dyDescent="0.25">
      <c r="A81" s="30">
        <v>2122</v>
      </c>
      <c r="B81" s="41" t="s">
        <v>78</v>
      </c>
      <c r="C81" s="190">
        <f t="shared" si="24"/>
        <v>0</v>
      </c>
      <c r="D81" s="265"/>
      <c r="E81" s="155"/>
      <c r="F81" s="311">
        <f t="shared" si="61"/>
        <v>0</v>
      </c>
      <c r="G81" s="230"/>
      <c r="H81" s="43"/>
      <c r="I81" s="155">
        <f t="shared" si="62"/>
        <v>0</v>
      </c>
      <c r="J81" s="265"/>
      <c r="K81" s="43"/>
      <c r="L81" s="88">
        <f t="shared" si="63"/>
        <v>0</v>
      </c>
      <c r="M81" s="230"/>
      <c r="N81" s="43"/>
      <c r="O81" s="155">
        <f t="shared" si="64"/>
        <v>0</v>
      </c>
      <c r="P81" s="311"/>
      <c r="Q81" s="331"/>
    </row>
    <row r="82" spans="1:17" x14ac:dyDescent="0.25">
      <c r="A82" s="34">
        <v>2200</v>
      </c>
      <c r="B82" s="69" t="s">
        <v>80</v>
      </c>
      <c r="C82" s="188">
        <f t="shared" si="24"/>
        <v>60110</v>
      </c>
      <c r="D82" s="127">
        <f>SUM(D83,D88,D94,D102,D111,D115,D121,D127)</f>
        <v>70000</v>
      </c>
      <c r="E82" s="120">
        <f t="shared" ref="E82" si="65">SUM(E83,E88,E94,E102,E111,E115,E121,E127)</f>
        <v>-9890</v>
      </c>
      <c r="F82" s="314">
        <f>SUM(F83,F88,F94,F102,F111,F115,F121,F127)</f>
        <v>60110</v>
      </c>
      <c r="G82" s="228">
        <f t="shared" ref="G82:O82" si="66">SUM(G83,G88,G94,G102,G111,G115,G121,G127)</f>
        <v>0</v>
      </c>
      <c r="H82" s="36">
        <f t="shared" si="66"/>
        <v>0</v>
      </c>
      <c r="I82" s="120">
        <f t="shared" si="66"/>
        <v>0</v>
      </c>
      <c r="J82" s="127">
        <f t="shared" si="66"/>
        <v>0</v>
      </c>
      <c r="K82" s="120">
        <f t="shared" si="66"/>
        <v>0</v>
      </c>
      <c r="L82" s="314">
        <f t="shared" si="66"/>
        <v>0</v>
      </c>
      <c r="M82" s="228">
        <f t="shared" si="66"/>
        <v>0</v>
      </c>
      <c r="N82" s="36">
        <f t="shared" si="66"/>
        <v>0</v>
      </c>
      <c r="O82" s="120">
        <f t="shared" si="66"/>
        <v>0</v>
      </c>
      <c r="P82" s="316"/>
      <c r="Q82" s="331"/>
    </row>
    <row r="83" spans="1:17" ht="24" hidden="1" x14ac:dyDescent="0.25">
      <c r="A83" s="70">
        <v>2210</v>
      </c>
      <c r="B83" s="55" t="s">
        <v>81</v>
      </c>
      <c r="C83" s="195">
        <f t="shared" si="24"/>
        <v>0</v>
      </c>
      <c r="D83" s="82">
        <f>SUM(D84:D87)</f>
        <v>0</v>
      </c>
      <c r="E83" s="153">
        <f t="shared" ref="E83" si="67">SUM(E84:E87)</f>
        <v>0</v>
      </c>
      <c r="F83" s="309">
        <f>SUM(F84:F87)</f>
        <v>0</v>
      </c>
      <c r="G83" s="229">
        <f t="shared" ref="G83:O83" si="68">SUM(G84:G87)</f>
        <v>0</v>
      </c>
      <c r="H83" s="71">
        <f t="shared" si="68"/>
        <v>0</v>
      </c>
      <c r="I83" s="153">
        <f t="shared" si="68"/>
        <v>0</v>
      </c>
      <c r="J83" s="82">
        <f t="shared" si="68"/>
        <v>0</v>
      </c>
      <c r="K83" s="71">
        <f t="shared" si="68"/>
        <v>0</v>
      </c>
      <c r="L83" s="172">
        <f t="shared" si="68"/>
        <v>0</v>
      </c>
      <c r="M83" s="229">
        <f t="shared" si="68"/>
        <v>0</v>
      </c>
      <c r="N83" s="71">
        <f t="shared" si="68"/>
        <v>0</v>
      </c>
      <c r="O83" s="153">
        <f t="shared" si="68"/>
        <v>0</v>
      </c>
      <c r="P83" s="309"/>
      <c r="Q83" s="331"/>
    </row>
    <row r="84" spans="1:17" ht="24" hidden="1" x14ac:dyDescent="0.25">
      <c r="A84" s="27">
        <v>2211</v>
      </c>
      <c r="B84" s="38" t="s">
        <v>82</v>
      </c>
      <c r="C84" s="189">
        <f t="shared" si="24"/>
        <v>0</v>
      </c>
      <c r="D84" s="264"/>
      <c r="E84" s="154"/>
      <c r="F84" s="310">
        <f t="shared" ref="F84:F87" si="69">D84+E84</f>
        <v>0</v>
      </c>
      <c r="G84" s="220"/>
      <c r="H84" s="40"/>
      <c r="I84" s="154">
        <f t="shared" ref="I84:I87" si="70">G84+H84</f>
        <v>0</v>
      </c>
      <c r="J84" s="264"/>
      <c r="K84" s="40"/>
      <c r="L84" s="89">
        <f t="shared" ref="L84:L87" si="71">J84+K84</f>
        <v>0</v>
      </c>
      <c r="M84" s="220"/>
      <c r="N84" s="40"/>
      <c r="O84" s="154">
        <f t="shared" ref="O84:O87" si="72">M84+N84</f>
        <v>0</v>
      </c>
      <c r="P84" s="310"/>
      <c r="Q84" s="331"/>
    </row>
    <row r="85" spans="1:17" ht="36" hidden="1" x14ac:dyDescent="0.25">
      <c r="A85" s="30">
        <v>2212</v>
      </c>
      <c r="B85" s="41" t="s">
        <v>83</v>
      </c>
      <c r="C85" s="190">
        <f t="shared" si="24"/>
        <v>0</v>
      </c>
      <c r="D85" s="265"/>
      <c r="E85" s="155"/>
      <c r="F85" s="311">
        <f t="shared" si="69"/>
        <v>0</v>
      </c>
      <c r="G85" s="230"/>
      <c r="H85" s="43"/>
      <c r="I85" s="155">
        <f t="shared" si="70"/>
        <v>0</v>
      </c>
      <c r="J85" s="265"/>
      <c r="K85" s="43"/>
      <c r="L85" s="88">
        <f t="shared" si="71"/>
        <v>0</v>
      </c>
      <c r="M85" s="230"/>
      <c r="N85" s="43"/>
      <c r="O85" s="155">
        <f t="shared" si="72"/>
        <v>0</v>
      </c>
      <c r="P85" s="311"/>
      <c r="Q85" s="331"/>
    </row>
    <row r="86" spans="1:17" ht="24" hidden="1" x14ac:dyDescent="0.25">
      <c r="A86" s="30">
        <v>2214</v>
      </c>
      <c r="B86" s="41" t="s">
        <v>84</v>
      </c>
      <c r="C86" s="190">
        <f t="shared" si="24"/>
        <v>0</v>
      </c>
      <c r="D86" s="265"/>
      <c r="E86" s="155"/>
      <c r="F86" s="311">
        <f t="shared" si="69"/>
        <v>0</v>
      </c>
      <c r="G86" s="230"/>
      <c r="H86" s="43"/>
      <c r="I86" s="155">
        <f t="shared" si="70"/>
        <v>0</v>
      </c>
      <c r="J86" s="265"/>
      <c r="K86" s="43"/>
      <c r="L86" s="88">
        <f t="shared" si="71"/>
        <v>0</v>
      </c>
      <c r="M86" s="230"/>
      <c r="N86" s="43"/>
      <c r="O86" s="155">
        <f t="shared" si="72"/>
        <v>0</v>
      </c>
      <c r="P86" s="311"/>
      <c r="Q86" s="331"/>
    </row>
    <row r="87" spans="1:17" hidden="1" x14ac:dyDescent="0.25">
      <c r="A87" s="30">
        <v>2219</v>
      </c>
      <c r="B87" s="41" t="s">
        <v>85</v>
      </c>
      <c r="C87" s="190">
        <f t="shared" si="24"/>
        <v>0</v>
      </c>
      <c r="D87" s="265"/>
      <c r="E87" s="155"/>
      <c r="F87" s="311">
        <f t="shared" si="69"/>
        <v>0</v>
      </c>
      <c r="G87" s="230"/>
      <c r="H87" s="43"/>
      <c r="I87" s="155">
        <f t="shared" si="70"/>
        <v>0</v>
      </c>
      <c r="J87" s="265"/>
      <c r="K87" s="43"/>
      <c r="L87" s="88">
        <f t="shared" si="71"/>
        <v>0</v>
      </c>
      <c r="M87" s="230"/>
      <c r="N87" s="43"/>
      <c r="O87" s="155">
        <f t="shared" si="72"/>
        <v>0</v>
      </c>
      <c r="P87" s="311"/>
      <c r="Q87" s="331"/>
    </row>
    <row r="88" spans="1:17" ht="24" hidden="1" x14ac:dyDescent="0.25">
      <c r="A88" s="72">
        <v>2220</v>
      </c>
      <c r="B88" s="41" t="s">
        <v>86</v>
      </c>
      <c r="C88" s="190">
        <f t="shared" si="24"/>
        <v>0</v>
      </c>
      <c r="D88" s="129">
        <f>SUM(D89:D93)</f>
        <v>0</v>
      </c>
      <c r="E88" s="87">
        <f t="shared" ref="E88" si="73">SUM(E89:E93)</f>
        <v>0</v>
      </c>
      <c r="F88" s="312">
        <f>SUM(F89:F93)</f>
        <v>0</v>
      </c>
      <c r="G88" s="231">
        <f t="shared" ref="G88:O88" si="74">SUM(G89:G93)</f>
        <v>0</v>
      </c>
      <c r="H88" s="73">
        <f t="shared" si="74"/>
        <v>0</v>
      </c>
      <c r="I88" s="87">
        <f t="shared" si="74"/>
        <v>0</v>
      </c>
      <c r="J88" s="129">
        <f t="shared" si="74"/>
        <v>0</v>
      </c>
      <c r="K88" s="73">
        <f t="shared" si="74"/>
        <v>0</v>
      </c>
      <c r="L88" s="93">
        <f t="shared" si="74"/>
        <v>0</v>
      </c>
      <c r="M88" s="231">
        <f t="shared" si="74"/>
        <v>0</v>
      </c>
      <c r="N88" s="73">
        <f t="shared" si="74"/>
        <v>0</v>
      </c>
      <c r="O88" s="87">
        <f t="shared" si="74"/>
        <v>0</v>
      </c>
      <c r="P88" s="312"/>
      <c r="Q88" s="331"/>
    </row>
    <row r="89" spans="1:17" ht="24" hidden="1" x14ac:dyDescent="0.25">
      <c r="A89" s="30">
        <v>2221</v>
      </c>
      <c r="B89" s="41" t="s">
        <v>305</v>
      </c>
      <c r="C89" s="190">
        <f t="shared" si="24"/>
        <v>0</v>
      </c>
      <c r="D89" s="265"/>
      <c r="E89" s="155"/>
      <c r="F89" s="311">
        <f t="shared" ref="F89:F93" si="75">D89+E89</f>
        <v>0</v>
      </c>
      <c r="G89" s="230"/>
      <c r="H89" s="43"/>
      <c r="I89" s="155">
        <f t="shared" ref="I89:I93" si="76">G89+H89</f>
        <v>0</v>
      </c>
      <c r="J89" s="265"/>
      <c r="K89" s="43"/>
      <c r="L89" s="88">
        <f t="shared" ref="L89:L93" si="77">J89+K89</f>
        <v>0</v>
      </c>
      <c r="M89" s="230"/>
      <c r="N89" s="43"/>
      <c r="O89" s="155">
        <f t="shared" ref="O89:O93" si="78">M89+N89</f>
        <v>0</v>
      </c>
      <c r="P89" s="311"/>
      <c r="Q89" s="331"/>
    </row>
    <row r="90" spans="1:17" hidden="1" x14ac:dyDescent="0.25">
      <c r="A90" s="30">
        <v>2222</v>
      </c>
      <c r="B90" s="41" t="s">
        <v>87</v>
      </c>
      <c r="C90" s="190">
        <f t="shared" si="24"/>
        <v>0</v>
      </c>
      <c r="D90" s="265"/>
      <c r="E90" s="155"/>
      <c r="F90" s="311">
        <f t="shared" si="75"/>
        <v>0</v>
      </c>
      <c r="G90" s="230"/>
      <c r="H90" s="43"/>
      <c r="I90" s="155">
        <f t="shared" si="76"/>
        <v>0</v>
      </c>
      <c r="J90" s="265"/>
      <c r="K90" s="43"/>
      <c r="L90" s="88">
        <f t="shared" si="77"/>
        <v>0</v>
      </c>
      <c r="M90" s="230"/>
      <c r="N90" s="43"/>
      <c r="O90" s="155">
        <f t="shared" si="78"/>
        <v>0</v>
      </c>
      <c r="P90" s="311"/>
      <c r="Q90" s="331"/>
    </row>
    <row r="91" spans="1:17" hidden="1" x14ac:dyDescent="0.25">
      <c r="A91" s="30">
        <v>2223</v>
      </c>
      <c r="B91" s="41" t="s">
        <v>88</v>
      </c>
      <c r="C91" s="190">
        <f t="shared" si="24"/>
        <v>0</v>
      </c>
      <c r="D91" s="265"/>
      <c r="E91" s="155"/>
      <c r="F91" s="311">
        <f t="shared" si="75"/>
        <v>0</v>
      </c>
      <c r="G91" s="230"/>
      <c r="H91" s="43"/>
      <c r="I91" s="155">
        <f t="shared" si="76"/>
        <v>0</v>
      </c>
      <c r="J91" s="265"/>
      <c r="K91" s="43"/>
      <c r="L91" s="88">
        <f t="shared" si="77"/>
        <v>0</v>
      </c>
      <c r="M91" s="230"/>
      <c r="N91" s="43"/>
      <c r="O91" s="155">
        <f t="shared" si="78"/>
        <v>0</v>
      </c>
      <c r="P91" s="311"/>
      <c r="Q91" s="331"/>
    </row>
    <row r="92" spans="1:17" ht="48" hidden="1" x14ac:dyDescent="0.25">
      <c r="A92" s="30">
        <v>2224</v>
      </c>
      <c r="B92" s="41" t="s">
        <v>89</v>
      </c>
      <c r="C92" s="190">
        <f t="shared" si="24"/>
        <v>0</v>
      </c>
      <c r="D92" s="265"/>
      <c r="E92" s="155"/>
      <c r="F92" s="311">
        <f t="shared" si="75"/>
        <v>0</v>
      </c>
      <c r="G92" s="230"/>
      <c r="H92" s="43"/>
      <c r="I92" s="155">
        <f t="shared" si="76"/>
        <v>0</v>
      </c>
      <c r="J92" s="265"/>
      <c r="K92" s="43"/>
      <c r="L92" s="88">
        <f t="shared" si="77"/>
        <v>0</v>
      </c>
      <c r="M92" s="230"/>
      <c r="N92" s="43"/>
      <c r="O92" s="155">
        <f t="shared" si="78"/>
        <v>0</v>
      </c>
      <c r="P92" s="311"/>
      <c r="Q92" s="331"/>
    </row>
    <row r="93" spans="1:17" ht="24" hidden="1" x14ac:dyDescent="0.25">
      <c r="A93" s="30">
        <v>2229</v>
      </c>
      <c r="B93" s="41" t="s">
        <v>90</v>
      </c>
      <c r="C93" s="190">
        <f t="shared" si="24"/>
        <v>0</v>
      </c>
      <c r="D93" s="265"/>
      <c r="E93" s="155"/>
      <c r="F93" s="311">
        <f t="shared" si="75"/>
        <v>0</v>
      </c>
      <c r="G93" s="230"/>
      <c r="H93" s="43"/>
      <c r="I93" s="155">
        <f t="shared" si="76"/>
        <v>0</v>
      </c>
      <c r="J93" s="265"/>
      <c r="K93" s="43"/>
      <c r="L93" s="88">
        <f t="shared" si="77"/>
        <v>0</v>
      </c>
      <c r="M93" s="230"/>
      <c r="N93" s="43"/>
      <c r="O93" s="155">
        <f t="shared" si="78"/>
        <v>0</v>
      </c>
      <c r="P93" s="311"/>
      <c r="Q93" s="331"/>
    </row>
    <row r="94" spans="1:17" ht="36" hidden="1" x14ac:dyDescent="0.25">
      <c r="A94" s="72">
        <v>2230</v>
      </c>
      <c r="B94" s="41" t="s">
        <v>91</v>
      </c>
      <c r="C94" s="190">
        <f t="shared" si="24"/>
        <v>0</v>
      </c>
      <c r="D94" s="129">
        <f>SUM(D95:D101)</f>
        <v>0</v>
      </c>
      <c r="E94" s="87">
        <f t="shared" ref="E94" si="79">SUM(E95:E101)</f>
        <v>0</v>
      </c>
      <c r="F94" s="312">
        <f>SUM(F95:F101)</f>
        <v>0</v>
      </c>
      <c r="G94" s="231">
        <f t="shared" ref="G94:N94" si="80">SUM(G95:G101)</f>
        <v>0</v>
      </c>
      <c r="H94" s="73">
        <f t="shared" si="80"/>
        <v>0</v>
      </c>
      <c r="I94" s="87">
        <f t="shared" si="80"/>
        <v>0</v>
      </c>
      <c r="J94" s="129">
        <f t="shared" si="80"/>
        <v>0</v>
      </c>
      <c r="K94" s="73">
        <f t="shared" si="80"/>
        <v>0</v>
      </c>
      <c r="L94" s="93">
        <f t="shared" si="80"/>
        <v>0</v>
      </c>
      <c r="M94" s="231">
        <f t="shared" si="80"/>
        <v>0</v>
      </c>
      <c r="N94" s="73">
        <f t="shared" si="80"/>
        <v>0</v>
      </c>
      <c r="O94" s="87">
        <f>SUM(O95:O101)</f>
        <v>0</v>
      </c>
      <c r="P94" s="312"/>
      <c r="Q94" s="331"/>
    </row>
    <row r="95" spans="1:17" ht="24" hidden="1" x14ac:dyDescent="0.25">
      <c r="A95" s="30">
        <v>2231</v>
      </c>
      <c r="B95" s="41" t="s">
        <v>92</v>
      </c>
      <c r="C95" s="190">
        <f t="shared" si="24"/>
        <v>0</v>
      </c>
      <c r="D95" s="265"/>
      <c r="E95" s="155"/>
      <c r="F95" s="311">
        <f t="shared" ref="F95:F101" si="81">D95+E95</f>
        <v>0</v>
      </c>
      <c r="G95" s="230"/>
      <c r="H95" s="43"/>
      <c r="I95" s="155">
        <f t="shared" ref="I95:I101" si="82">G95+H95</f>
        <v>0</v>
      </c>
      <c r="J95" s="265"/>
      <c r="K95" s="43"/>
      <c r="L95" s="88">
        <f t="shared" ref="L95:L101" si="83">J95+K95</f>
        <v>0</v>
      </c>
      <c r="M95" s="230"/>
      <c r="N95" s="43"/>
      <c r="O95" s="155">
        <f t="shared" ref="O95:O101" si="84">M95+N95</f>
        <v>0</v>
      </c>
      <c r="P95" s="311"/>
      <c r="Q95" s="331"/>
    </row>
    <row r="96" spans="1:17" ht="36" hidden="1" x14ac:dyDescent="0.25">
      <c r="A96" s="30">
        <v>2232</v>
      </c>
      <c r="B96" s="41" t="s">
        <v>93</v>
      </c>
      <c r="C96" s="190">
        <f t="shared" si="24"/>
        <v>0</v>
      </c>
      <c r="D96" s="265"/>
      <c r="E96" s="155"/>
      <c r="F96" s="311">
        <f t="shared" si="81"/>
        <v>0</v>
      </c>
      <c r="G96" s="230"/>
      <c r="H96" s="43"/>
      <c r="I96" s="155">
        <f t="shared" si="82"/>
        <v>0</v>
      </c>
      <c r="J96" s="265"/>
      <c r="K96" s="43"/>
      <c r="L96" s="88">
        <f t="shared" si="83"/>
        <v>0</v>
      </c>
      <c r="M96" s="230"/>
      <c r="N96" s="43"/>
      <c r="O96" s="155">
        <f t="shared" si="84"/>
        <v>0</v>
      </c>
      <c r="P96" s="311"/>
      <c r="Q96" s="331"/>
    </row>
    <row r="97" spans="1:17" ht="24" hidden="1" x14ac:dyDescent="0.25">
      <c r="A97" s="27">
        <v>2233</v>
      </c>
      <c r="B97" s="38" t="s">
        <v>94</v>
      </c>
      <c r="C97" s="189">
        <f t="shared" si="24"/>
        <v>0</v>
      </c>
      <c r="D97" s="264"/>
      <c r="E97" s="154"/>
      <c r="F97" s="310">
        <f t="shared" si="81"/>
        <v>0</v>
      </c>
      <c r="G97" s="220"/>
      <c r="H97" s="40"/>
      <c r="I97" s="154">
        <f t="shared" si="82"/>
        <v>0</v>
      </c>
      <c r="J97" s="264"/>
      <c r="K97" s="40"/>
      <c r="L97" s="89">
        <f t="shared" si="83"/>
        <v>0</v>
      </c>
      <c r="M97" s="220"/>
      <c r="N97" s="40"/>
      <c r="O97" s="154">
        <f t="shared" si="84"/>
        <v>0</v>
      </c>
      <c r="P97" s="310"/>
      <c r="Q97" s="331"/>
    </row>
    <row r="98" spans="1:17" ht="36" hidden="1" x14ac:dyDescent="0.25">
      <c r="A98" s="30">
        <v>2234</v>
      </c>
      <c r="B98" s="41" t="s">
        <v>95</v>
      </c>
      <c r="C98" s="190">
        <f t="shared" si="24"/>
        <v>0</v>
      </c>
      <c r="D98" s="265"/>
      <c r="E98" s="155"/>
      <c r="F98" s="311">
        <f t="shared" si="81"/>
        <v>0</v>
      </c>
      <c r="G98" s="230"/>
      <c r="H98" s="43"/>
      <c r="I98" s="155">
        <f t="shared" si="82"/>
        <v>0</v>
      </c>
      <c r="J98" s="265"/>
      <c r="K98" s="43"/>
      <c r="L98" s="88">
        <f t="shared" si="83"/>
        <v>0</v>
      </c>
      <c r="M98" s="230"/>
      <c r="N98" s="43"/>
      <c r="O98" s="155">
        <f t="shared" si="84"/>
        <v>0</v>
      </c>
      <c r="P98" s="311"/>
      <c r="Q98" s="331"/>
    </row>
    <row r="99" spans="1:17" ht="24" hidden="1" x14ac:dyDescent="0.25">
      <c r="A99" s="30">
        <v>2235</v>
      </c>
      <c r="B99" s="41" t="s">
        <v>96</v>
      </c>
      <c r="C99" s="190">
        <f t="shared" si="24"/>
        <v>0</v>
      </c>
      <c r="D99" s="265"/>
      <c r="E99" s="155"/>
      <c r="F99" s="311">
        <f t="shared" si="81"/>
        <v>0</v>
      </c>
      <c r="G99" s="230"/>
      <c r="H99" s="43"/>
      <c r="I99" s="155">
        <f t="shared" si="82"/>
        <v>0</v>
      </c>
      <c r="J99" s="265"/>
      <c r="K99" s="43"/>
      <c r="L99" s="88">
        <f t="shared" si="83"/>
        <v>0</v>
      </c>
      <c r="M99" s="230"/>
      <c r="N99" s="43"/>
      <c r="O99" s="155">
        <f t="shared" si="84"/>
        <v>0</v>
      </c>
      <c r="P99" s="311"/>
      <c r="Q99" s="331"/>
    </row>
    <row r="100" spans="1:17" hidden="1" x14ac:dyDescent="0.25">
      <c r="A100" s="30">
        <v>2236</v>
      </c>
      <c r="B100" s="41" t="s">
        <v>97</v>
      </c>
      <c r="C100" s="190">
        <f t="shared" si="24"/>
        <v>0</v>
      </c>
      <c r="D100" s="265"/>
      <c r="E100" s="155"/>
      <c r="F100" s="311">
        <f t="shared" si="81"/>
        <v>0</v>
      </c>
      <c r="G100" s="230"/>
      <c r="H100" s="43"/>
      <c r="I100" s="155">
        <f t="shared" si="82"/>
        <v>0</v>
      </c>
      <c r="J100" s="265"/>
      <c r="K100" s="43"/>
      <c r="L100" s="88">
        <f t="shared" si="83"/>
        <v>0</v>
      </c>
      <c r="M100" s="230"/>
      <c r="N100" s="43"/>
      <c r="O100" s="155">
        <f t="shared" si="84"/>
        <v>0</v>
      </c>
      <c r="P100" s="311"/>
      <c r="Q100" s="331"/>
    </row>
    <row r="101" spans="1:17" ht="24" hidden="1" x14ac:dyDescent="0.25">
      <c r="A101" s="30">
        <v>2239</v>
      </c>
      <c r="B101" s="41" t="s">
        <v>98</v>
      </c>
      <c r="C101" s="190">
        <f t="shared" si="24"/>
        <v>0</v>
      </c>
      <c r="D101" s="265"/>
      <c r="E101" s="155"/>
      <c r="F101" s="311">
        <f t="shared" si="81"/>
        <v>0</v>
      </c>
      <c r="G101" s="230"/>
      <c r="H101" s="43"/>
      <c r="I101" s="155">
        <f t="shared" si="82"/>
        <v>0</v>
      </c>
      <c r="J101" s="265"/>
      <c r="K101" s="43"/>
      <c r="L101" s="88">
        <f t="shared" si="83"/>
        <v>0</v>
      </c>
      <c r="M101" s="230"/>
      <c r="N101" s="43"/>
      <c r="O101" s="155">
        <f t="shared" si="84"/>
        <v>0</v>
      </c>
      <c r="P101" s="311"/>
      <c r="Q101" s="331"/>
    </row>
    <row r="102" spans="1:17" ht="36" hidden="1" x14ac:dyDescent="0.25">
      <c r="A102" s="72">
        <v>2240</v>
      </c>
      <c r="B102" s="41" t="s">
        <v>99</v>
      </c>
      <c r="C102" s="190">
        <f t="shared" si="24"/>
        <v>0</v>
      </c>
      <c r="D102" s="129">
        <f>SUM(D103:D110)</f>
        <v>0</v>
      </c>
      <c r="E102" s="87">
        <f t="shared" ref="E102" si="85">SUM(E103:E110)</f>
        <v>0</v>
      </c>
      <c r="F102" s="312">
        <f>SUM(F103:F110)</f>
        <v>0</v>
      </c>
      <c r="G102" s="231">
        <f t="shared" ref="G102:N102" si="86">SUM(G103:G110)</f>
        <v>0</v>
      </c>
      <c r="H102" s="73">
        <f t="shared" si="86"/>
        <v>0</v>
      </c>
      <c r="I102" s="87">
        <f t="shared" si="86"/>
        <v>0</v>
      </c>
      <c r="J102" s="129">
        <f t="shared" si="86"/>
        <v>0</v>
      </c>
      <c r="K102" s="73">
        <f t="shared" si="86"/>
        <v>0</v>
      </c>
      <c r="L102" s="93">
        <f t="shared" si="86"/>
        <v>0</v>
      </c>
      <c r="M102" s="231">
        <f t="shared" si="86"/>
        <v>0</v>
      </c>
      <c r="N102" s="73">
        <f t="shared" si="86"/>
        <v>0</v>
      </c>
      <c r="O102" s="87">
        <f>SUM(O103:O110)</f>
        <v>0</v>
      </c>
      <c r="P102" s="312"/>
      <c r="Q102" s="331"/>
    </row>
    <row r="103" spans="1:17" hidden="1" x14ac:dyDescent="0.25">
      <c r="A103" s="30">
        <v>2241</v>
      </c>
      <c r="B103" s="41" t="s">
        <v>100</v>
      </c>
      <c r="C103" s="190">
        <f t="shared" si="24"/>
        <v>0</v>
      </c>
      <c r="D103" s="265"/>
      <c r="E103" s="155"/>
      <c r="F103" s="311">
        <f t="shared" ref="F103:F110" si="87">D103+E103</f>
        <v>0</v>
      </c>
      <c r="G103" s="230"/>
      <c r="H103" s="43"/>
      <c r="I103" s="155">
        <f t="shared" ref="I103:I110" si="88">G103+H103</f>
        <v>0</v>
      </c>
      <c r="J103" s="265"/>
      <c r="K103" s="43"/>
      <c r="L103" s="88">
        <f t="shared" ref="L103:L110" si="89">J103+K103</f>
        <v>0</v>
      </c>
      <c r="M103" s="230"/>
      <c r="N103" s="43"/>
      <c r="O103" s="155">
        <f t="shared" ref="O103:O110" si="90">M103+N103</f>
        <v>0</v>
      </c>
      <c r="P103" s="311"/>
      <c r="Q103" s="331"/>
    </row>
    <row r="104" spans="1:17" ht="24" hidden="1" x14ac:dyDescent="0.25">
      <c r="A104" s="30">
        <v>2242</v>
      </c>
      <c r="B104" s="41" t="s">
        <v>101</v>
      </c>
      <c r="C104" s="190">
        <f t="shared" si="24"/>
        <v>0</v>
      </c>
      <c r="D104" s="265"/>
      <c r="E104" s="155"/>
      <c r="F104" s="311">
        <f t="shared" si="87"/>
        <v>0</v>
      </c>
      <c r="G104" s="230"/>
      <c r="H104" s="43"/>
      <c r="I104" s="155">
        <f t="shared" si="88"/>
        <v>0</v>
      </c>
      <c r="J104" s="265"/>
      <c r="K104" s="43"/>
      <c r="L104" s="88">
        <f t="shared" si="89"/>
        <v>0</v>
      </c>
      <c r="M104" s="230"/>
      <c r="N104" s="43"/>
      <c r="O104" s="155">
        <f t="shared" si="90"/>
        <v>0</v>
      </c>
      <c r="P104" s="311"/>
      <c r="Q104" s="331"/>
    </row>
    <row r="105" spans="1:17" ht="24" hidden="1" x14ac:dyDescent="0.25">
      <c r="A105" s="30">
        <v>2243</v>
      </c>
      <c r="B105" s="41" t="s">
        <v>102</v>
      </c>
      <c r="C105" s="190">
        <f t="shared" si="24"/>
        <v>0</v>
      </c>
      <c r="D105" s="265"/>
      <c r="E105" s="155"/>
      <c r="F105" s="311">
        <f t="shared" si="87"/>
        <v>0</v>
      </c>
      <c r="G105" s="230"/>
      <c r="H105" s="43"/>
      <c r="I105" s="155">
        <f t="shared" si="88"/>
        <v>0</v>
      </c>
      <c r="J105" s="265"/>
      <c r="K105" s="43"/>
      <c r="L105" s="88">
        <f t="shared" si="89"/>
        <v>0</v>
      </c>
      <c r="M105" s="230"/>
      <c r="N105" s="43"/>
      <c r="O105" s="155">
        <f t="shared" si="90"/>
        <v>0</v>
      </c>
      <c r="P105" s="311"/>
      <c r="Q105" s="331"/>
    </row>
    <row r="106" spans="1:17" hidden="1" x14ac:dyDescent="0.25">
      <c r="A106" s="30">
        <v>2244</v>
      </c>
      <c r="B106" s="41" t="s">
        <v>103</v>
      </c>
      <c r="C106" s="190">
        <f t="shared" si="24"/>
        <v>0</v>
      </c>
      <c r="D106" s="265"/>
      <c r="E106" s="155"/>
      <c r="F106" s="311">
        <f t="shared" si="87"/>
        <v>0</v>
      </c>
      <c r="G106" s="230"/>
      <c r="H106" s="43"/>
      <c r="I106" s="155">
        <f t="shared" si="88"/>
        <v>0</v>
      </c>
      <c r="J106" s="265"/>
      <c r="K106" s="43"/>
      <c r="L106" s="88">
        <f t="shared" si="89"/>
        <v>0</v>
      </c>
      <c r="M106" s="230"/>
      <c r="N106" s="43"/>
      <c r="O106" s="155">
        <f t="shared" si="90"/>
        <v>0</v>
      </c>
      <c r="P106" s="311"/>
      <c r="Q106" s="331"/>
    </row>
    <row r="107" spans="1:17" ht="24" hidden="1" x14ac:dyDescent="0.25">
      <c r="A107" s="30">
        <v>2246</v>
      </c>
      <c r="B107" s="41" t="s">
        <v>104</v>
      </c>
      <c r="C107" s="190">
        <f t="shared" si="24"/>
        <v>0</v>
      </c>
      <c r="D107" s="265"/>
      <c r="E107" s="155"/>
      <c r="F107" s="311">
        <f t="shared" si="87"/>
        <v>0</v>
      </c>
      <c r="G107" s="230"/>
      <c r="H107" s="43"/>
      <c r="I107" s="155">
        <f t="shared" si="88"/>
        <v>0</v>
      </c>
      <c r="J107" s="265"/>
      <c r="K107" s="43"/>
      <c r="L107" s="88">
        <f t="shared" si="89"/>
        <v>0</v>
      </c>
      <c r="M107" s="230"/>
      <c r="N107" s="43"/>
      <c r="O107" s="155">
        <f t="shared" si="90"/>
        <v>0</v>
      </c>
      <c r="P107" s="311"/>
      <c r="Q107" s="331"/>
    </row>
    <row r="108" spans="1:17" hidden="1" x14ac:dyDescent="0.25">
      <c r="A108" s="30">
        <v>2247</v>
      </c>
      <c r="B108" s="41" t="s">
        <v>105</v>
      </c>
      <c r="C108" s="190">
        <f t="shared" si="24"/>
        <v>0</v>
      </c>
      <c r="D108" s="265"/>
      <c r="E108" s="155"/>
      <c r="F108" s="311">
        <f t="shared" si="87"/>
        <v>0</v>
      </c>
      <c r="G108" s="230"/>
      <c r="H108" s="43"/>
      <c r="I108" s="155">
        <f t="shared" si="88"/>
        <v>0</v>
      </c>
      <c r="J108" s="265"/>
      <c r="K108" s="43"/>
      <c r="L108" s="88">
        <f t="shared" si="89"/>
        <v>0</v>
      </c>
      <c r="M108" s="230"/>
      <c r="N108" s="43"/>
      <c r="O108" s="155">
        <f t="shared" si="90"/>
        <v>0</v>
      </c>
      <c r="P108" s="311"/>
      <c r="Q108" s="331"/>
    </row>
    <row r="109" spans="1:17" ht="24" hidden="1" x14ac:dyDescent="0.25">
      <c r="A109" s="30">
        <v>2248</v>
      </c>
      <c r="B109" s="41" t="s">
        <v>106</v>
      </c>
      <c r="C109" s="190">
        <f t="shared" si="24"/>
        <v>0</v>
      </c>
      <c r="D109" s="265"/>
      <c r="E109" s="155"/>
      <c r="F109" s="311">
        <f t="shared" si="87"/>
        <v>0</v>
      </c>
      <c r="G109" s="230"/>
      <c r="H109" s="43"/>
      <c r="I109" s="155">
        <f t="shared" si="88"/>
        <v>0</v>
      </c>
      <c r="J109" s="265"/>
      <c r="K109" s="43"/>
      <c r="L109" s="88">
        <f t="shared" si="89"/>
        <v>0</v>
      </c>
      <c r="M109" s="230"/>
      <c r="N109" s="43"/>
      <c r="O109" s="155">
        <f t="shared" si="90"/>
        <v>0</v>
      </c>
      <c r="P109" s="311"/>
      <c r="Q109" s="331"/>
    </row>
    <row r="110" spans="1:17" ht="24" hidden="1" x14ac:dyDescent="0.25">
      <c r="A110" s="30">
        <v>2249</v>
      </c>
      <c r="B110" s="41" t="s">
        <v>107</v>
      </c>
      <c r="C110" s="190">
        <f t="shared" si="24"/>
        <v>0</v>
      </c>
      <c r="D110" s="265"/>
      <c r="E110" s="155"/>
      <c r="F110" s="311">
        <f t="shared" si="87"/>
        <v>0</v>
      </c>
      <c r="G110" s="230"/>
      <c r="H110" s="43"/>
      <c r="I110" s="155">
        <f t="shared" si="88"/>
        <v>0</v>
      </c>
      <c r="J110" s="265"/>
      <c r="K110" s="43"/>
      <c r="L110" s="88">
        <f t="shared" si="89"/>
        <v>0</v>
      </c>
      <c r="M110" s="230"/>
      <c r="N110" s="43"/>
      <c r="O110" s="155">
        <f t="shared" si="90"/>
        <v>0</v>
      </c>
      <c r="P110" s="311"/>
      <c r="Q110" s="331"/>
    </row>
    <row r="111" spans="1:17" hidden="1" x14ac:dyDescent="0.25">
      <c r="A111" s="72">
        <v>2250</v>
      </c>
      <c r="B111" s="41" t="s">
        <v>108</v>
      </c>
      <c r="C111" s="190">
        <f t="shared" si="24"/>
        <v>0</v>
      </c>
      <c r="D111" s="129">
        <f>SUM(D112:D114)</f>
        <v>0</v>
      </c>
      <c r="E111" s="87">
        <f t="shared" ref="E111" si="91">SUM(E112:E114)</f>
        <v>0</v>
      </c>
      <c r="F111" s="312">
        <f>SUM(F112:F114)</f>
        <v>0</v>
      </c>
      <c r="G111" s="231">
        <f t="shared" ref="G111:N111" si="92">SUM(G112:G114)</f>
        <v>0</v>
      </c>
      <c r="H111" s="73">
        <f t="shared" si="92"/>
        <v>0</v>
      </c>
      <c r="I111" s="87">
        <f t="shared" si="92"/>
        <v>0</v>
      </c>
      <c r="J111" s="129">
        <f t="shared" si="92"/>
        <v>0</v>
      </c>
      <c r="K111" s="73">
        <f t="shared" si="92"/>
        <v>0</v>
      </c>
      <c r="L111" s="93">
        <f t="shared" si="92"/>
        <v>0</v>
      </c>
      <c r="M111" s="231">
        <f t="shared" si="92"/>
        <v>0</v>
      </c>
      <c r="N111" s="73">
        <f t="shared" si="92"/>
        <v>0</v>
      </c>
      <c r="O111" s="87">
        <f>SUM(O112:O114)</f>
        <v>0</v>
      </c>
      <c r="P111" s="312"/>
      <c r="Q111" s="331"/>
    </row>
    <row r="112" spans="1:17" hidden="1" x14ac:dyDescent="0.25">
      <c r="A112" s="30">
        <v>2251</v>
      </c>
      <c r="B112" s="41" t="s">
        <v>109</v>
      </c>
      <c r="C112" s="190">
        <f t="shared" si="24"/>
        <v>0</v>
      </c>
      <c r="D112" s="265"/>
      <c r="E112" s="155"/>
      <c r="F112" s="311">
        <f t="shared" ref="F112:F114" si="93">D112+E112</f>
        <v>0</v>
      </c>
      <c r="G112" s="230"/>
      <c r="H112" s="43"/>
      <c r="I112" s="155">
        <f t="shared" ref="I112:I114" si="94">G112+H112</f>
        <v>0</v>
      </c>
      <c r="J112" s="265"/>
      <c r="K112" s="43"/>
      <c r="L112" s="88">
        <f t="shared" ref="L112:L114" si="95">J112+K112</f>
        <v>0</v>
      </c>
      <c r="M112" s="230"/>
      <c r="N112" s="43"/>
      <c r="O112" s="155">
        <f t="shared" ref="O112:O114" si="96">M112+N112</f>
        <v>0</v>
      </c>
      <c r="P112" s="311"/>
      <c r="Q112" s="331"/>
    </row>
    <row r="113" spans="1:17" ht="24" hidden="1" x14ac:dyDescent="0.25">
      <c r="A113" s="30">
        <v>2252</v>
      </c>
      <c r="B113" s="41" t="s">
        <v>110</v>
      </c>
      <c r="C113" s="190">
        <f t="shared" ref="C113:C176" si="97">SUM(F113,I113,L113,O113)</f>
        <v>0</v>
      </c>
      <c r="D113" s="265"/>
      <c r="E113" s="155"/>
      <c r="F113" s="311">
        <f t="shared" si="93"/>
        <v>0</v>
      </c>
      <c r="G113" s="230"/>
      <c r="H113" s="43"/>
      <c r="I113" s="155">
        <f t="shared" si="94"/>
        <v>0</v>
      </c>
      <c r="J113" s="265"/>
      <c r="K113" s="43"/>
      <c r="L113" s="88">
        <f t="shared" si="95"/>
        <v>0</v>
      </c>
      <c r="M113" s="230"/>
      <c r="N113" s="43"/>
      <c r="O113" s="155">
        <f t="shared" si="96"/>
        <v>0</v>
      </c>
      <c r="P113" s="311"/>
      <c r="Q113" s="331"/>
    </row>
    <row r="114" spans="1:17" ht="24" hidden="1" x14ac:dyDescent="0.25">
      <c r="A114" s="30">
        <v>2259</v>
      </c>
      <c r="B114" s="41" t="s">
        <v>111</v>
      </c>
      <c r="C114" s="190">
        <f t="shared" si="97"/>
        <v>0</v>
      </c>
      <c r="D114" s="265"/>
      <c r="E114" s="155"/>
      <c r="F114" s="311">
        <f t="shared" si="93"/>
        <v>0</v>
      </c>
      <c r="G114" s="230"/>
      <c r="H114" s="43"/>
      <c r="I114" s="155">
        <f t="shared" si="94"/>
        <v>0</v>
      </c>
      <c r="J114" s="265"/>
      <c r="K114" s="43"/>
      <c r="L114" s="88">
        <f t="shared" si="95"/>
        <v>0</v>
      </c>
      <c r="M114" s="230"/>
      <c r="N114" s="43"/>
      <c r="O114" s="155">
        <f t="shared" si="96"/>
        <v>0</v>
      </c>
      <c r="P114" s="311"/>
      <c r="Q114" s="331"/>
    </row>
    <row r="115" spans="1:17" hidden="1" x14ac:dyDescent="0.25">
      <c r="A115" s="72">
        <v>2260</v>
      </c>
      <c r="B115" s="41" t="s">
        <v>112</v>
      </c>
      <c r="C115" s="190">
        <f t="shared" si="97"/>
        <v>0</v>
      </c>
      <c r="D115" s="129">
        <f>SUM(D116:D120)</f>
        <v>0</v>
      </c>
      <c r="E115" s="87">
        <f t="shared" ref="E115" si="98">SUM(E116:E120)</f>
        <v>0</v>
      </c>
      <c r="F115" s="312">
        <f>SUM(F116:F120)</f>
        <v>0</v>
      </c>
      <c r="G115" s="231">
        <f t="shared" ref="G115:N115" si="99">SUM(G116:G120)</f>
        <v>0</v>
      </c>
      <c r="H115" s="73">
        <f t="shared" si="99"/>
        <v>0</v>
      </c>
      <c r="I115" s="87">
        <f t="shared" si="99"/>
        <v>0</v>
      </c>
      <c r="J115" s="129">
        <f t="shared" si="99"/>
        <v>0</v>
      </c>
      <c r="K115" s="73">
        <f t="shared" si="99"/>
        <v>0</v>
      </c>
      <c r="L115" s="93">
        <f t="shared" si="99"/>
        <v>0</v>
      </c>
      <c r="M115" s="231">
        <f t="shared" si="99"/>
        <v>0</v>
      </c>
      <c r="N115" s="73">
        <f t="shared" si="99"/>
        <v>0</v>
      </c>
      <c r="O115" s="87">
        <f>SUM(O116:O120)</f>
        <v>0</v>
      </c>
      <c r="P115" s="312"/>
      <c r="Q115" s="331"/>
    </row>
    <row r="116" spans="1:17" hidden="1" x14ac:dyDescent="0.25">
      <c r="A116" s="30">
        <v>2261</v>
      </c>
      <c r="B116" s="41" t="s">
        <v>113</v>
      </c>
      <c r="C116" s="190">
        <f t="shared" si="97"/>
        <v>0</v>
      </c>
      <c r="D116" s="265"/>
      <c r="E116" s="155"/>
      <c r="F116" s="311">
        <f t="shared" ref="F116:F120" si="100">D116+E116</f>
        <v>0</v>
      </c>
      <c r="G116" s="230"/>
      <c r="H116" s="43"/>
      <c r="I116" s="155">
        <f t="shared" ref="I116:I120" si="101">G116+H116</f>
        <v>0</v>
      </c>
      <c r="J116" s="265"/>
      <c r="K116" s="43"/>
      <c r="L116" s="88">
        <f t="shared" ref="L116:L120" si="102">J116+K116</f>
        <v>0</v>
      </c>
      <c r="M116" s="230"/>
      <c r="N116" s="43"/>
      <c r="O116" s="155">
        <f t="shared" ref="O116:O120" si="103">M116+N116</f>
        <v>0</v>
      </c>
      <c r="P116" s="311"/>
      <c r="Q116" s="331"/>
    </row>
    <row r="117" spans="1:17" hidden="1" x14ac:dyDescent="0.25">
      <c r="A117" s="30">
        <v>2262</v>
      </c>
      <c r="B117" s="41" t="s">
        <v>114</v>
      </c>
      <c r="C117" s="190">
        <f t="shared" si="97"/>
        <v>0</v>
      </c>
      <c r="D117" s="265"/>
      <c r="E117" s="155"/>
      <c r="F117" s="311">
        <f t="shared" si="100"/>
        <v>0</v>
      </c>
      <c r="G117" s="230"/>
      <c r="H117" s="43"/>
      <c r="I117" s="155">
        <f t="shared" si="101"/>
        <v>0</v>
      </c>
      <c r="J117" s="265"/>
      <c r="K117" s="43"/>
      <c r="L117" s="88">
        <f t="shared" si="102"/>
        <v>0</v>
      </c>
      <c r="M117" s="230"/>
      <c r="N117" s="43"/>
      <c r="O117" s="155">
        <f t="shared" si="103"/>
        <v>0</v>
      </c>
      <c r="P117" s="311"/>
      <c r="Q117" s="331"/>
    </row>
    <row r="118" spans="1:17" hidden="1" x14ac:dyDescent="0.25">
      <c r="A118" s="30">
        <v>2263</v>
      </c>
      <c r="B118" s="41" t="s">
        <v>115</v>
      </c>
      <c r="C118" s="190">
        <f t="shared" si="97"/>
        <v>0</v>
      </c>
      <c r="D118" s="265"/>
      <c r="E118" s="155"/>
      <c r="F118" s="311">
        <f t="shared" si="100"/>
        <v>0</v>
      </c>
      <c r="G118" s="230"/>
      <c r="H118" s="43"/>
      <c r="I118" s="155">
        <f t="shared" si="101"/>
        <v>0</v>
      </c>
      <c r="J118" s="265"/>
      <c r="K118" s="43"/>
      <c r="L118" s="88">
        <f t="shared" si="102"/>
        <v>0</v>
      </c>
      <c r="M118" s="230"/>
      <c r="N118" s="43"/>
      <c r="O118" s="155">
        <f t="shared" si="103"/>
        <v>0</v>
      </c>
      <c r="P118" s="311"/>
      <c r="Q118" s="331"/>
    </row>
    <row r="119" spans="1:17" ht="24" hidden="1" x14ac:dyDescent="0.25">
      <c r="A119" s="30">
        <v>2264</v>
      </c>
      <c r="B119" s="41" t="s">
        <v>116</v>
      </c>
      <c r="C119" s="190">
        <f t="shared" si="97"/>
        <v>0</v>
      </c>
      <c r="D119" s="265"/>
      <c r="E119" s="155"/>
      <c r="F119" s="311">
        <f t="shared" si="100"/>
        <v>0</v>
      </c>
      <c r="G119" s="230"/>
      <c r="H119" s="43"/>
      <c r="I119" s="155">
        <f t="shared" si="101"/>
        <v>0</v>
      </c>
      <c r="J119" s="265"/>
      <c r="K119" s="43"/>
      <c r="L119" s="88">
        <f t="shared" si="102"/>
        <v>0</v>
      </c>
      <c r="M119" s="230"/>
      <c r="N119" s="43"/>
      <c r="O119" s="155">
        <f t="shared" si="103"/>
        <v>0</v>
      </c>
      <c r="P119" s="311"/>
      <c r="Q119" s="331"/>
    </row>
    <row r="120" spans="1:17" hidden="1" x14ac:dyDescent="0.25">
      <c r="A120" s="30">
        <v>2269</v>
      </c>
      <c r="B120" s="41" t="s">
        <v>117</v>
      </c>
      <c r="C120" s="190">
        <f t="shared" si="97"/>
        <v>0</v>
      </c>
      <c r="D120" s="265"/>
      <c r="E120" s="155"/>
      <c r="F120" s="311">
        <f t="shared" si="100"/>
        <v>0</v>
      </c>
      <c r="G120" s="230"/>
      <c r="H120" s="43"/>
      <c r="I120" s="155">
        <f t="shared" si="101"/>
        <v>0</v>
      </c>
      <c r="J120" s="265"/>
      <c r="K120" s="43"/>
      <c r="L120" s="88">
        <f t="shared" si="102"/>
        <v>0</v>
      </c>
      <c r="M120" s="230"/>
      <c r="N120" s="43"/>
      <c r="O120" s="155">
        <f t="shared" si="103"/>
        <v>0</v>
      </c>
      <c r="P120" s="311"/>
      <c r="Q120" s="331"/>
    </row>
    <row r="121" spans="1:17" x14ac:dyDescent="0.25">
      <c r="A121" s="72">
        <v>2270</v>
      </c>
      <c r="B121" s="41" t="s">
        <v>118</v>
      </c>
      <c r="C121" s="190">
        <f t="shared" si="97"/>
        <v>60110</v>
      </c>
      <c r="D121" s="129">
        <f>SUM(D122:D126)</f>
        <v>70000</v>
      </c>
      <c r="E121" s="87">
        <f t="shared" ref="E121" si="104">SUM(E122:E126)</f>
        <v>-9890</v>
      </c>
      <c r="F121" s="312">
        <f>SUM(F122:F126)</f>
        <v>60110</v>
      </c>
      <c r="G121" s="231">
        <f t="shared" ref="G121:N121" si="105">SUM(G122:G126)</f>
        <v>0</v>
      </c>
      <c r="H121" s="73">
        <f t="shared" si="105"/>
        <v>0</v>
      </c>
      <c r="I121" s="87">
        <f t="shared" si="105"/>
        <v>0</v>
      </c>
      <c r="J121" s="129">
        <f t="shared" si="105"/>
        <v>0</v>
      </c>
      <c r="K121" s="87">
        <f t="shared" si="105"/>
        <v>0</v>
      </c>
      <c r="L121" s="312">
        <f t="shared" si="105"/>
        <v>0</v>
      </c>
      <c r="M121" s="231">
        <f t="shared" si="105"/>
        <v>0</v>
      </c>
      <c r="N121" s="73">
        <f t="shared" si="105"/>
        <v>0</v>
      </c>
      <c r="O121" s="87">
        <f>SUM(O122:O126)</f>
        <v>0</v>
      </c>
      <c r="P121" s="312"/>
      <c r="Q121" s="331"/>
    </row>
    <row r="122" spans="1:17" hidden="1" x14ac:dyDescent="0.25">
      <c r="A122" s="30">
        <v>2272</v>
      </c>
      <c r="B122" s="92" t="s">
        <v>119</v>
      </c>
      <c r="C122" s="190">
        <f t="shared" si="97"/>
        <v>0</v>
      </c>
      <c r="D122" s="265"/>
      <c r="E122" s="155"/>
      <c r="F122" s="311">
        <f t="shared" ref="F122:F126" si="106">D122+E122</f>
        <v>0</v>
      </c>
      <c r="G122" s="230"/>
      <c r="H122" s="43"/>
      <c r="I122" s="155">
        <f t="shared" ref="I122:I126" si="107">G122+H122</f>
        <v>0</v>
      </c>
      <c r="J122" s="265"/>
      <c r="K122" s="43"/>
      <c r="L122" s="88">
        <f t="shared" ref="L122:L126" si="108">J122+K122</f>
        <v>0</v>
      </c>
      <c r="M122" s="230"/>
      <c r="N122" s="43"/>
      <c r="O122" s="155">
        <f t="shared" ref="O122:O126" si="109">M122+N122</f>
        <v>0</v>
      </c>
      <c r="P122" s="311"/>
      <c r="Q122" s="331"/>
    </row>
    <row r="123" spans="1:17" ht="24" hidden="1" x14ac:dyDescent="0.25">
      <c r="A123" s="30">
        <v>2274</v>
      </c>
      <c r="B123" s="117" t="s">
        <v>306</v>
      </c>
      <c r="C123" s="190">
        <f t="shared" si="97"/>
        <v>0</v>
      </c>
      <c r="D123" s="265"/>
      <c r="E123" s="155"/>
      <c r="F123" s="311">
        <f t="shared" si="106"/>
        <v>0</v>
      </c>
      <c r="G123" s="230"/>
      <c r="H123" s="43"/>
      <c r="I123" s="155">
        <f t="shared" si="107"/>
        <v>0</v>
      </c>
      <c r="J123" s="265"/>
      <c r="K123" s="43"/>
      <c r="L123" s="88">
        <f t="shared" si="108"/>
        <v>0</v>
      </c>
      <c r="M123" s="230"/>
      <c r="N123" s="43"/>
      <c r="O123" s="155">
        <f t="shared" si="109"/>
        <v>0</v>
      </c>
      <c r="P123" s="311"/>
      <c r="Q123" s="331"/>
    </row>
    <row r="124" spans="1:17" ht="24" x14ac:dyDescent="0.25">
      <c r="A124" s="30">
        <v>2275</v>
      </c>
      <c r="B124" s="41" t="s">
        <v>120</v>
      </c>
      <c r="C124" s="190">
        <f t="shared" si="97"/>
        <v>60110</v>
      </c>
      <c r="D124" s="265">
        <v>70000</v>
      </c>
      <c r="E124" s="155">
        <f>-5722-4168</f>
        <v>-9890</v>
      </c>
      <c r="F124" s="311">
        <f t="shared" si="106"/>
        <v>60110</v>
      </c>
      <c r="G124" s="230"/>
      <c r="H124" s="43"/>
      <c r="I124" s="155">
        <f t="shared" si="107"/>
        <v>0</v>
      </c>
      <c r="J124" s="265"/>
      <c r="K124" s="155"/>
      <c r="L124" s="311">
        <f t="shared" si="108"/>
        <v>0</v>
      </c>
      <c r="M124" s="230"/>
      <c r="N124" s="43"/>
      <c r="O124" s="155">
        <f t="shared" si="109"/>
        <v>0</v>
      </c>
      <c r="P124" s="311"/>
      <c r="Q124" s="331"/>
    </row>
    <row r="125" spans="1:17" ht="36" hidden="1" x14ac:dyDescent="0.25">
      <c r="A125" s="30">
        <v>2276</v>
      </c>
      <c r="B125" s="41" t="s">
        <v>121</v>
      </c>
      <c r="C125" s="190">
        <f t="shared" si="97"/>
        <v>0</v>
      </c>
      <c r="D125" s="265"/>
      <c r="E125" s="155"/>
      <c r="F125" s="311">
        <f t="shared" si="106"/>
        <v>0</v>
      </c>
      <c r="G125" s="230"/>
      <c r="H125" s="43"/>
      <c r="I125" s="155">
        <f t="shared" si="107"/>
        <v>0</v>
      </c>
      <c r="J125" s="265"/>
      <c r="K125" s="43"/>
      <c r="L125" s="88">
        <f t="shared" si="108"/>
        <v>0</v>
      </c>
      <c r="M125" s="230"/>
      <c r="N125" s="43"/>
      <c r="O125" s="155">
        <f t="shared" si="109"/>
        <v>0</v>
      </c>
      <c r="P125" s="311"/>
      <c r="Q125" s="331"/>
    </row>
    <row r="126" spans="1:17" ht="24" hidden="1" x14ac:dyDescent="0.25">
      <c r="A126" s="30">
        <v>2279</v>
      </c>
      <c r="B126" s="41" t="s">
        <v>122</v>
      </c>
      <c r="C126" s="190">
        <f t="shared" si="97"/>
        <v>0</v>
      </c>
      <c r="D126" s="265"/>
      <c r="E126" s="155"/>
      <c r="F126" s="311">
        <f t="shared" si="106"/>
        <v>0</v>
      </c>
      <c r="G126" s="230"/>
      <c r="H126" s="43"/>
      <c r="I126" s="155">
        <f t="shared" si="107"/>
        <v>0</v>
      </c>
      <c r="J126" s="265"/>
      <c r="K126" s="43"/>
      <c r="L126" s="88">
        <f t="shared" si="108"/>
        <v>0</v>
      </c>
      <c r="M126" s="230"/>
      <c r="N126" s="43"/>
      <c r="O126" s="155">
        <f t="shared" si="109"/>
        <v>0</v>
      </c>
      <c r="P126" s="311"/>
      <c r="Q126" s="331"/>
    </row>
    <row r="127" spans="1:17" ht="24" hidden="1" x14ac:dyDescent="0.25">
      <c r="A127" s="328">
        <v>2280</v>
      </c>
      <c r="B127" s="38" t="s">
        <v>123</v>
      </c>
      <c r="C127" s="189">
        <f t="shared" si="97"/>
        <v>0</v>
      </c>
      <c r="D127" s="128">
        <f>SUM(D128)</f>
        <v>0</v>
      </c>
      <c r="E127" s="86">
        <f t="shared" ref="E127:O127" si="110">SUM(E128)</f>
        <v>0</v>
      </c>
      <c r="F127" s="315">
        <f t="shared" si="110"/>
        <v>0</v>
      </c>
      <c r="G127" s="233">
        <f t="shared" si="110"/>
        <v>0</v>
      </c>
      <c r="H127" s="75">
        <f t="shared" si="110"/>
        <v>0</v>
      </c>
      <c r="I127" s="86">
        <f t="shared" si="110"/>
        <v>0</v>
      </c>
      <c r="J127" s="128">
        <f t="shared" si="110"/>
        <v>0</v>
      </c>
      <c r="K127" s="75">
        <f t="shared" si="110"/>
        <v>0</v>
      </c>
      <c r="L127" s="175">
        <f t="shared" si="110"/>
        <v>0</v>
      </c>
      <c r="M127" s="233">
        <f t="shared" si="110"/>
        <v>0</v>
      </c>
      <c r="N127" s="75">
        <f t="shared" si="110"/>
        <v>0</v>
      </c>
      <c r="O127" s="87">
        <f t="shared" si="110"/>
        <v>0</v>
      </c>
      <c r="P127" s="312"/>
      <c r="Q127" s="331"/>
    </row>
    <row r="128" spans="1:17" ht="24" hidden="1" x14ac:dyDescent="0.25">
      <c r="A128" s="30">
        <v>2283</v>
      </c>
      <c r="B128" s="41" t="s">
        <v>124</v>
      </c>
      <c r="C128" s="190">
        <f t="shared" si="97"/>
        <v>0</v>
      </c>
      <c r="D128" s="265"/>
      <c r="E128" s="155"/>
      <c r="F128" s="311">
        <f>D128+E128</f>
        <v>0</v>
      </c>
      <c r="G128" s="230"/>
      <c r="H128" s="43"/>
      <c r="I128" s="155">
        <f>G128+H128</f>
        <v>0</v>
      </c>
      <c r="J128" s="265"/>
      <c r="K128" s="43"/>
      <c r="L128" s="88">
        <f>J128+K128</f>
        <v>0</v>
      </c>
      <c r="M128" s="230"/>
      <c r="N128" s="43"/>
      <c r="O128" s="155">
        <f>M128+N128</f>
        <v>0</v>
      </c>
      <c r="P128" s="311"/>
      <c r="Q128" s="331"/>
    </row>
    <row r="129" spans="1:17" ht="38.25" hidden="1" customHeight="1" x14ac:dyDescent="0.25">
      <c r="A129" s="34">
        <v>2300</v>
      </c>
      <c r="B129" s="69" t="s">
        <v>125</v>
      </c>
      <c r="C129" s="188">
        <f t="shared" si="97"/>
        <v>0</v>
      </c>
      <c r="D129" s="127">
        <f>SUM(D130,D135,D139,D140,D143,D150,D158,D159,D162)</f>
        <v>0</v>
      </c>
      <c r="E129" s="120">
        <f t="shared" ref="E129" si="111">SUM(E130,E135,E139,E140,E143,E150,E158,E159,E162)</f>
        <v>0</v>
      </c>
      <c r="F129" s="314">
        <f>SUM(F130,F135,F139,F140,F143,F150,F158,F159,F162)</f>
        <v>0</v>
      </c>
      <c r="G129" s="228">
        <f t="shared" ref="G129:N129" si="112">SUM(G130,G135,G139,G140,G143,G150,G158,G159,G162)</f>
        <v>0</v>
      </c>
      <c r="H129" s="36">
        <f t="shared" si="112"/>
        <v>0</v>
      </c>
      <c r="I129" s="120">
        <f t="shared" si="112"/>
        <v>0</v>
      </c>
      <c r="J129" s="127">
        <f t="shared" si="112"/>
        <v>0</v>
      </c>
      <c r="K129" s="36">
        <f t="shared" si="112"/>
        <v>0</v>
      </c>
      <c r="L129" s="174">
        <f t="shared" si="112"/>
        <v>0</v>
      </c>
      <c r="M129" s="228">
        <f t="shared" si="112"/>
        <v>0</v>
      </c>
      <c r="N129" s="36">
        <f t="shared" si="112"/>
        <v>0</v>
      </c>
      <c r="O129" s="120">
        <f>SUM(O130,O135,O139,O140,O143,O150,O158,O159,O162)</f>
        <v>0</v>
      </c>
      <c r="P129" s="314"/>
      <c r="Q129" s="331"/>
    </row>
    <row r="130" spans="1:17" ht="24" hidden="1" x14ac:dyDescent="0.25">
      <c r="A130" s="328">
        <v>2310</v>
      </c>
      <c r="B130" s="38" t="s">
        <v>126</v>
      </c>
      <c r="C130" s="189">
        <f t="shared" si="97"/>
        <v>0</v>
      </c>
      <c r="D130" s="128">
        <f>SUM(D131:D134)</f>
        <v>0</v>
      </c>
      <c r="E130" s="86">
        <f t="shared" ref="E130:O130" si="113">SUM(E131:E134)</f>
        <v>0</v>
      </c>
      <c r="F130" s="315">
        <f t="shared" si="113"/>
        <v>0</v>
      </c>
      <c r="G130" s="233">
        <f t="shared" si="113"/>
        <v>0</v>
      </c>
      <c r="H130" s="75">
        <f t="shared" si="113"/>
        <v>0</v>
      </c>
      <c r="I130" s="86">
        <f t="shared" si="113"/>
        <v>0</v>
      </c>
      <c r="J130" s="128">
        <f t="shared" si="113"/>
        <v>0</v>
      </c>
      <c r="K130" s="75">
        <f t="shared" si="113"/>
        <v>0</v>
      </c>
      <c r="L130" s="175">
        <f t="shared" si="113"/>
        <v>0</v>
      </c>
      <c r="M130" s="233">
        <f t="shared" si="113"/>
        <v>0</v>
      </c>
      <c r="N130" s="75">
        <f t="shared" si="113"/>
        <v>0</v>
      </c>
      <c r="O130" s="86">
        <f t="shared" si="113"/>
        <v>0</v>
      </c>
      <c r="P130" s="315"/>
      <c r="Q130" s="331"/>
    </row>
    <row r="131" spans="1:17" hidden="1" x14ac:dyDescent="0.25">
      <c r="A131" s="30">
        <v>2311</v>
      </c>
      <c r="B131" s="41" t="s">
        <v>127</v>
      </c>
      <c r="C131" s="190">
        <f t="shared" si="97"/>
        <v>0</v>
      </c>
      <c r="D131" s="265"/>
      <c r="E131" s="155"/>
      <c r="F131" s="311">
        <f t="shared" ref="F131:F134" si="114">D131+E131</f>
        <v>0</v>
      </c>
      <c r="G131" s="230"/>
      <c r="H131" s="43"/>
      <c r="I131" s="155">
        <f t="shared" ref="I131:I134" si="115">G131+H131</f>
        <v>0</v>
      </c>
      <c r="J131" s="265"/>
      <c r="K131" s="43"/>
      <c r="L131" s="88">
        <f t="shared" ref="L131:L134" si="116">J131+K131</f>
        <v>0</v>
      </c>
      <c r="M131" s="230"/>
      <c r="N131" s="43"/>
      <c r="O131" s="155">
        <f t="shared" ref="O131:O134" si="117">M131+N131</f>
        <v>0</v>
      </c>
      <c r="P131" s="311"/>
      <c r="Q131" s="331"/>
    </row>
    <row r="132" spans="1:17" hidden="1" x14ac:dyDescent="0.25">
      <c r="A132" s="30">
        <v>2312</v>
      </c>
      <c r="B132" s="41" t="s">
        <v>128</v>
      </c>
      <c r="C132" s="190">
        <f t="shared" si="97"/>
        <v>0</v>
      </c>
      <c r="D132" s="265"/>
      <c r="E132" s="155"/>
      <c r="F132" s="311">
        <f t="shared" si="114"/>
        <v>0</v>
      </c>
      <c r="G132" s="230"/>
      <c r="H132" s="43"/>
      <c r="I132" s="155">
        <f t="shared" si="115"/>
        <v>0</v>
      </c>
      <c r="J132" s="265"/>
      <c r="K132" s="43"/>
      <c r="L132" s="88">
        <f t="shared" si="116"/>
        <v>0</v>
      </c>
      <c r="M132" s="230"/>
      <c r="N132" s="43"/>
      <c r="O132" s="155">
        <f t="shared" si="117"/>
        <v>0</v>
      </c>
      <c r="P132" s="311"/>
      <c r="Q132" s="331"/>
    </row>
    <row r="133" spans="1:17" hidden="1" x14ac:dyDescent="0.25">
      <c r="A133" s="30">
        <v>2313</v>
      </c>
      <c r="B133" s="41" t="s">
        <v>129</v>
      </c>
      <c r="C133" s="190">
        <f t="shared" si="97"/>
        <v>0</v>
      </c>
      <c r="D133" s="265"/>
      <c r="E133" s="155"/>
      <c r="F133" s="311">
        <f t="shared" si="114"/>
        <v>0</v>
      </c>
      <c r="G133" s="230"/>
      <c r="H133" s="43"/>
      <c r="I133" s="155">
        <f t="shared" si="115"/>
        <v>0</v>
      </c>
      <c r="J133" s="265"/>
      <c r="K133" s="43"/>
      <c r="L133" s="88">
        <f t="shared" si="116"/>
        <v>0</v>
      </c>
      <c r="M133" s="230"/>
      <c r="N133" s="43"/>
      <c r="O133" s="155">
        <f t="shared" si="117"/>
        <v>0</v>
      </c>
      <c r="P133" s="311"/>
      <c r="Q133" s="331"/>
    </row>
    <row r="134" spans="1:17" ht="47.25" hidden="1" customHeight="1" x14ac:dyDescent="0.25">
      <c r="A134" s="30">
        <v>2314</v>
      </c>
      <c r="B134" s="41" t="s">
        <v>307</v>
      </c>
      <c r="C134" s="190">
        <f t="shared" si="97"/>
        <v>0</v>
      </c>
      <c r="D134" s="265"/>
      <c r="E134" s="155"/>
      <c r="F134" s="311">
        <f t="shared" si="114"/>
        <v>0</v>
      </c>
      <c r="G134" s="230"/>
      <c r="H134" s="43"/>
      <c r="I134" s="155">
        <f t="shared" si="115"/>
        <v>0</v>
      </c>
      <c r="J134" s="265"/>
      <c r="K134" s="43"/>
      <c r="L134" s="88">
        <f t="shared" si="116"/>
        <v>0</v>
      </c>
      <c r="M134" s="230"/>
      <c r="N134" s="43"/>
      <c r="O134" s="155">
        <f t="shared" si="117"/>
        <v>0</v>
      </c>
      <c r="P134" s="311"/>
      <c r="Q134" s="331"/>
    </row>
    <row r="135" spans="1:17" hidden="1" x14ac:dyDescent="0.25">
      <c r="A135" s="72">
        <v>2320</v>
      </c>
      <c r="B135" s="41" t="s">
        <v>130</v>
      </c>
      <c r="C135" s="190">
        <f t="shared" si="97"/>
        <v>0</v>
      </c>
      <c r="D135" s="129">
        <f>SUM(D136:D138)</f>
        <v>0</v>
      </c>
      <c r="E135" s="87">
        <f t="shared" ref="E135" si="118">SUM(E136:E138)</f>
        <v>0</v>
      </c>
      <c r="F135" s="312">
        <f>SUM(F136:F138)</f>
        <v>0</v>
      </c>
      <c r="G135" s="231">
        <f t="shared" ref="G135:N135" si="119">SUM(G136:G138)</f>
        <v>0</v>
      </c>
      <c r="H135" s="73">
        <f t="shared" si="119"/>
        <v>0</v>
      </c>
      <c r="I135" s="87">
        <f t="shared" si="119"/>
        <v>0</v>
      </c>
      <c r="J135" s="129">
        <f t="shared" si="119"/>
        <v>0</v>
      </c>
      <c r="K135" s="73">
        <f t="shared" si="119"/>
        <v>0</v>
      </c>
      <c r="L135" s="93">
        <f t="shared" si="119"/>
        <v>0</v>
      </c>
      <c r="M135" s="231">
        <f t="shared" si="119"/>
        <v>0</v>
      </c>
      <c r="N135" s="73">
        <f t="shared" si="119"/>
        <v>0</v>
      </c>
      <c r="O135" s="87">
        <f>SUM(O136:O138)</f>
        <v>0</v>
      </c>
      <c r="P135" s="312"/>
      <c r="Q135" s="331"/>
    </row>
    <row r="136" spans="1:17" hidden="1" x14ac:dyDescent="0.25">
      <c r="A136" s="30">
        <v>2321</v>
      </c>
      <c r="B136" s="41" t="s">
        <v>131</v>
      </c>
      <c r="C136" s="190">
        <f t="shared" si="97"/>
        <v>0</v>
      </c>
      <c r="D136" s="265"/>
      <c r="E136" s="155"/>
      <c r="F136" s="311">
        <f t="shared" ref="F136:F139" si="120">D136+E136</f>
        <v>0</v>
      </c>
      <c r="G136" s="230"/>
      <c r="H136" s="43"/>
      <c r="I136" s="155">
        <f t="shared" ref="I136:I139" si="121">G136+H136</f>
        <v>0</v>
      </c>
      <c r="J136" s="265"/>
      <c r="K136" s="43"/>
      <c r="L136" s="88">
        <f t="shared" ref="L136:L139" si="122">J136+K136</f>
        <v>0</v>
      </c>
      <c r="M136" s="230"/>
      <c r="N136" s="43"/>
      <c r="O136" s="155">
        <f t="shared" ref="O136:O139" si="123">M136+N136</f>
        <v>0</v>
      </c>
      <c r="P136" s="311"/>
      <c r="Q136" s="331"/>
    </row>
    <row r="137" spans="1:17" hidden="1" x14ac:dyDescent="0.25">
      <c r="A137" s="30">
        <v>2322</v>
      </c>
      <c r="B137" s="41" t="s">
        <v>132</v>
      </c>
      <c r="C137" s="190">
        <f t="shared" si="97"/>
        <v>0</v>
      </c>
      <c r="D137" s="265"/>
      <c r="E137" s="155"/>
      <c r="F137" s="311">
        <f t="shared" si="120"/>
        <v>0</v>
      </c>
      <c r="G137" s="230"/>
      <c r="H137" s="43"/>
      <c r="I137" s="155">
        <f t="shared" si="121"/>
        <v>0</v>
      </c>
      <c r="J137" s="265"/>
      <c r="K137" s="43"/>
      <c r="L137" s="88">
        <f t="shared" si="122"/>
        <v>0</v>
      </c>
      <c r="M137" s="230"/>
      <c r="N137" s="43"/>
      <c r="O137" s="155">
        <f t="shared" si="123"/>
        <v>0</v>
      </c>
      <c r="P137" s="311"/>
      <c r="Q137" s="331"/>
    </row>
    <row r="138" spans="1:17" ht="10.5" hidden="1" customHeight="1" x14ac:dyDescent="0.25">
      <c r="A138" s="30">
        <v>2329</v>
      </c>
      <c r="B138" s="41" t="s">
        <v>133</v>
      </c>
      <c r="C138" s="190">
        <f t="shared" si="97"/>
        <v>0</v>
      </c>
      <c r="D138" s="265"/>
      <c r="E138" s="155"/>
      <c r="F138" s="311">
        <f t="shared" si="120"/>
        <v>0</v>
      </c>
      <c r="G138" s="230"/>
      <c r="H138" s="43"/>
      <c r="I138" s="155">
        <f t="shared" si="121"/>
        <v>0</v>
      </c>
      <c r="J138" s="265"/>
      <c r="K138" s="43"/>
      <c r="L138" s="88">
        <f t="shared" si="122"/>
        <v>0</v>
      </c>
      <c r="M138" s="230"/>
      <c r="N138" s="43"/>
      <c r="O138" s="155">
        <f t="shared" si="123"/>
        <v>0</v>
      </c>
      <c r="P138" s="311"/>
      <c r="Q138" s="331"/>
    </row>
    <row r="139" spans="1:17" hidden="1" x14ac:dyDescent="0.25">
      <c r="A139" s="72">
        <v>2330</v>
      </c>
      <c r="B139" s="41" t="s">
        <v>134</v>
      </c>
      <c r="C139" s="190">
        <f t="shared" si="97"/>
        <v>0</v>
      </c>
      <c r="D139" s="265"/>
      <c r="E139" s="155"/>
      <c r="F139" s="311">
        <f t="shared" si="120"/>
        <v>0</v>
      </c>
      <c r="G139" s="230"/>
      <c r="H139" s="43"/>
      <c r="I139" s="155">
        <f t="shared" si="121"/>
        <v>0</v>
      </c>
      <c r="J139" s="265"/>
      <c r="K139" s="43"/>
      <c r="L139" s="88">
        <f t="shared" si="122"/>
        <v>0</v>
      </c>
      <c r="M139" s="230"/>
      <c r="N139" s="43"/>
      <c r="O139" s="155">
        <f t="shared" si="123"/>
        <v>0</v>
      </c>
      <c r="P139" s="311"/>
      <c r="Q139" s="331"/>
    </row>
    <row r="140" spans="1:17" ht="48" hidden="1" x14ac:dyDescent="0.25">
      <c r="A140" s="72">
        <v>2340</v>
      </c>
      <c r="B140" s="41" t="s">
        <v>135</v>
      </c>
      <c r="C140" s="190">
        <f t="shared" si="97"/>
        <v>0</v>
      </c>
      <c r="D140" s="129">
        <f>SUM(D141:D142)</f>
        <v>0</v>
      </c>
      <c r="E140" s="87">
        <f t="shared" ref="E140" si="124">SUM(E141:E142)</f>
        <v>0</v>
      </c>
      <c r="F140" s="312">
        <f>SUM(F141:F142)</f>
        <v>0</v>
      </c>
      <c r="G140" s="231">
        <f t="shared" ref="G140:N140" si="125">SUM(G141:G142)</f>
        <v>0</v>
      </c>
      <c r="H140" s="73">
        <f t="shared" si="125"/>
        <v>0</v>
      </c>
      <c r="I140" s="87">
        <f t="shared" si="125"/>
        <v>0</v>
      </c>
      <c r="J140" s="129">
        <f t="shared" si="125"/>
        <v>0</v>
      </c>
      <c r="K140" s="73">
        <f t="shared" si="125"/>
        <v>0</v>
      </c>
      <c r="L140" s="93">
        <f t="shared" si="125"/>
        <v>0</v>
      </c>
      <c r="M140" s="231">
        <f t="shared" si="125"/>
        <v>0</v>
      </c>
      <c r="N140" s="73">
        <f t="shared" si="125"/>
        <v>0</v>
      </c>
      <c r="O140" s="87">
        <f>SUM(O141:O142)</f>
        <v>0</v>
      </c>
      <c r="P140" s="312"/>
      <c r="Q140" s="331"/>
    </row>
    <row r="141" spans="1:17" hidden="1" x14ac:dyDescent="0.25">
      <c r="A141" s="30">
        <v>2341</v>
      </c>
      <c r="B141" s="41" t="s">
        <v>136</v>
      </c>
      <c r="C141" s="190">
        <f t="shared" si="97"/>
        <v>0</v>
      </c>
      <c r="D141" s="265"/>
      <c r="E141" s="155"/>
      <c r="F141" s="311">
        <f t="shared" ref="F141:F142" si="126">D141+E141</f>
        <v>0</v>
      </c>
      <c r="G141" s="230"/>
      <c r="H141" s="43"/>
      <c r="I141" s="155">
        <f t="shared" ref="I141:I142" si="127">G141+H141</f>
        <v>0</v>
      </c>
      <c r="J141" s="265"/>
      <c r="K141" s="43"/>
      <c r="L141" s="88">
        <f t="shared" ref="L141:L142" si="128">J141+K141</f>
        <v>0</v>
      </c>
      <c r="M141" s="230"/>
      <c r="N141" s="43"/>
      <c r="O141" s="155">
        <f t="shared" ref="O141:O142" si="129">M141+N141</f>
        <v>0</v>
      </c>
      <c r="P141" s="311"/>
      <c r="Q141" s="331"/>
    </row>
    <row r="142" spans="1:17" ht="24" hidden="1" x14ac:dyDescent="0.25">
      <c r="A142" s="30">
        <v>2344</v>
      </c>
      <c r="B142" s="41" t="s">
        <v>137</v>
      </c>
      <c r="C142" s="190">
        <f t="shared" si="97"/>
        <v>0</v>
      </c>
      <c r="D142" s="265"/>
      <c r="E142" s="155"/>
      <c r="F142" s="311">
        <f t="shared" si="126"/>
        <v>0</v>
      </c>
      <c r="G142" s="230"/>
      <c r="H142" s="43"/>
      <c r="I142" s="155">
        <f t="shared" si="127"/>
        <v>0</v>
      </c>
      <c r="J142" s="265"/>
      <c r="K142" s="43"/>
      <c r="L142" s="88">
        <f t="shared" si="128"/>
        <v>0</v>
      </c>
      <c r="M142" s="230"/>
      <c r="N142" s="43"/>
      <c r="O142" s="155">
        <f t="shared" si="129"/>
        <v>0</v>
      </c>
      <c r="P142" s="311"/>
      <c r="Q142" s="331"/>
    </row>
    <row r="143" spans="1:17" ht="24" hidden="1" x14ac:dyDescent="0.25">
      <c r="A143" s="70">
        <v>2350</v>
      </c>
      <c r="B143" s="55" t="s">
        <v>138</v>
      </c>
      <c r="C143" s="195">
        <f t="shared" si="97"/>
        <v>0</v>
      </c>
      <c r="D143" s="82">
        <f>SUM(D144:D149)</f>
        <v>0</v>
      </c>
      <c r="E143" s="153">
        <f t="shared" ref="E143" si="130">SUM(E144:E149)</f>
        <v>0</v>
      </c>
      <c r="F143" s="309">
        <f>SUM(F144:F149)</f>
        <v>0</v>
      </c>
      <c r="G143" s="229">
        <f t="shared" ref="G143:N143" si="131">SUM(G144:G149)</f>
        <v>0</v>
      </c>
      <c r="H143" s="71">
        <f t="shared" si="131"/>
        <v>0</v>
      </c>
      <c r="I143" s="153">
        <f t="shared" si="131"/>
        <v>0</v>
      </c>
      <c r="J143" s="82">
        <f t="shared" si="131"/>
        <v>0</v>
      </c>
      <c r="K143" s="71">
        <f t="shared" si="131"/>
        <v>0</v>
      </c>
      <c r="L143" s="172">
        <f t="shared" si="131"/>
        <v>0</v>
      </c>
      <c r="M143" s="229">
        <f t="shared" si="131"/>
        <v>0</v>
      </c>
      <c r="N143" s="71">
        <f t="shared" si="131"/>
        <v>0</v>
      </c>
      <c r="O143" s="153">
        <f>SUM(O144:O149)</f>
        <v>0</v>
      </c>
      <c r="P143" s="309"/>
      <c r="Q143" s="331"/>
    </row>
    <row r="144" spans="1:17" hidden="1" x14ac:dyDescent="0.25">
      <c r="A144" s="27">
        <v>2351</v>
      </c>
      <c r="B144" s="38" t="s">
        <v>139</v>
      </c>
      <c r="C144" s="189">
        <f t="shared" si="97"/>
        <v>0</v>
      </c>
      <c r="D144" s="264"/>
      <c r="E144" s="154"/>
      <c r="F144" s="310">
        <f t="shared" ref="F144:F149" si="132">D144+E144</f>
        <v>0</v>
      </c>
      <c r="G144" s="220"/>
      <c r="H144" s="40"/>
      <c r="I144" s="154">
        <f t="shared" ref="I144:I149" si="133">G144+H144</f>
        <v>0</v>
      </c>
      <c r="J144" s="264"/>
      <c r="K144" s="40"/>
      <c r="L144" s="89">
        <f t="shared" ref="L144:L149" si="134">J144+K144</f>
        <v>0</v>
      </c>
      <c r="M144" s="220"/>
      <c r="N144" s="40"/>
      <c r="O144" s="154">
        <f t="shared" ref="O144:O149" si="135">M144+N144</f>
        <v>0</v>
      </c>
      <c r="P144" s="310"/>
      <c r="Q144" s="331"/>
    </row>
    <row r="145" spans="1:17" hidden="1" x14ac:dyDescent="0.25">
      <c r="A145" s="30">
        <v>2352</v>
      </c>
      <c r="B145" s="41" t="s">
        <v>140</v>
      </c>
      <c r="C145" s="190">
        <f t="shared" si="97"/>
        <v>0</v>
      </c>
      <c r="D145" s="265"/>
      <c r="E145" s="155"/>
      <c r="F145" s="311">
        <f t="shared" si="132"/>
        <v>0</v>
      </c>
      <c r="G145" s="230"/>
      <c r="H145" s="43"/>
      <c r="I145" s="155">
        <f t="shared" si="133"/>
        <v>0</v>
      </c>
      <c r="J145" s="265"/>
      <c r="K145" s="43"/>
      <c r="L145" s="88">
        <f t="shared" si="134"/>
        <v>0</v>
      </c>
      <c r="M145" s="230"/>
      <c r="N145" s="43"/>
      <c r="O145" s="155">
        <f t="shared" si="135"/>
        <v>0</v>
      </c>
      <c r="P145" s="311"/>
      <c r="Q145" s="331"/>
    </row>
    <row r="146" spans="1:17" ht="24" hidden="1" x14ac:dyDescent="0.25">
      <c r="A146" s="30">
        <v>2353</v>
      </c>
      <c r="B146" s="41" t="s">
        <v>141</v>
      </c>
      <c r="C146" s="190">
        <f t="shared" si="97"/>
        <v>0</v>
      </c>
      <c r="D146" s="265"/>
      <c r="E146" s="155"/>
      <c r="F146" s="311">
        <f t="shared" si="132"/>
        <v>0</v>
      </c>
      <c r="G146" s="230"/>
      <c r="H146" s="43"/>
      <c r="I146" s="155">
        <f t="shared" si="133"/>
        <v>0</v>
      </c>
      <c r="J146" s="265"/>
      <c r="K146" s="43"/>
      <c r="L146" s="88">
        <f t="shared" si="134"/>
        <v>0</v>
      </c>
      <c r="M146" s="230"/>
      <c r="N146" s="43"/>
      <c r="O146" s="155">
        <f t="shared" si="135"/>
        <v>0</v>
      </c>
      <c r="P146" s="311"/>
      <c r="Q146" s="331"/>
    </row>
    <row r="147" spans="1:17" ht="24" hidden="1" x14ac:dyDescent="0.25">
      <c r="A147" s="30">
        <v>2354</v>
      </c>
      <c r="B147" s="41" t="s">
        <v>142</v>
      </c>
      <c r="C147" s="190">
        <f t="shared" si="97"/>
        <v>0</v>
      </c>
      <c r="D147" s="265"/>
      <c r="E147" s="155"/>
      <c r="F147" s="311">
        <f t="shared" si="132"/>
        <v>0</v>
      </c>
      <c r="G147" s="230"/>
      <c r="H147" s="43"/>
      <c r="I147" s="155">
        <f t="shared" si="133"/>
        <v>0</v>
      </c>
      <c r="J147" s="265"/>
      <c r="K147" s="43"/>
      <c r="L147" s="88">
        <f t="shared" si="134"/>
        <v>0</v>
      </c>
      <c r="M147" s="230"/>
      <c r="N147" s="43"/>
      <c r="O147" s="155">
        <f t="shared" si="135"/>
        <v>0</v>
      </c>
      <c r="P147" s="311"/>
      <c r="Q147" s="331"/>
    </row>
    <row r="148" spans="1:17" ht="24" hidden="1" x14ac:dyDescent="0.25">
      <c r="A148" s="30">
        <v>2355</v>
      </c>
      <c r="B148" s="41" t="s">
        <v>143</v>
      </c>
      <c r="C148" s="190">
        <f t="shared" si="97"/>
        <v>0</v>
      </c>
      <c r="D148" s="265"/>
      <c r="E148" s="155"/>
      <c r="F148" s="311">
        <f t="shared" si="132"/>
        <v>0</v>
      </c>
      <c r="G148" s="230"/>
      <c r="H148" s="43"/>
      <c r="I148" s="155">
        <f t="shared" si="133"/>
        <v>0</v>
      </c>
      <c r="J148" s="265"/>
      <c r="K148" s="43"/>
      <c r="L148" s="88">
        <f t="shared" si="134"/>
        <v>0</v>
      </c>
      <c r="M148" s="230"/>
      <c r="N148" s="43"/>
      <c r="O148" s="155">
        <f t="shared" si="135"/>
        <v>0</v>
      </c>
      <c r="P148" s="311"/>
      <c r="Q148" s="331"/>
    </row>
    <row r="149" spans="1:17" ht="24" hidden="1" x14ac:dyDescent="0.25">
      <c r="A149" s="30">
        <v>2359</v>
      </c>
      <c r="B149" s="41" t="s">
        <v>144</v>
      </c>
      <c r="C149" s="190">
        <f t="shared" si="97"/>
        <v>0</v>
      </c>
      <c r="D149" s="265"/>
      <c r="E149" s="155"/>
      <c r="F149" s="311">
        <f t="shared" si="132"/>
        <v>0</v>
      </c>
      <c r="G149" s="230"/>
      <c r="H149" s="43"/>
      <c r="I149" s="155">
        <f t="shared" si="133"/>
        <v>0</v>
      </c>
      <c r="J149" s="265"/>
      <c r="K149" s="43"/>
      <c r="L149" s="88">
        <f t="shared" si="134"/>
        <v>0</v>
      </c>
      <c r="M149" s="230"/>
      <c r="N149" s="43"/>
      <c r="O149" s="155">
        <f t="shared" si="135"/>
        <v>0</v>
      </c>
      <c r="P149" s="311"/>
      <c r="Q149" s="331"/>
    </row>
    <row r="150" spans="1:17" ht="24.75" hidden="1" customHeight="1" x14ac:dyDescent="0.25">
      <c r="A150" s="72">
        <v>2360</v>
      </c>
      <c r="B150" s="41" t="s">
        <v>145</v>
      </c>
      <c r="C150" s="190">
        <f t="shared" si="97"/>
        <v>0</v>
      </c>
      <c r="D150" s="129">
        <f>SUM(D151:D157)</f>
        <v>0</v>
      </c>
      <c r="E150" s="87">
        <f t="shared" ref="E150" si="136">SUM(E151:E157)</f>
        <v>0</v>
      </c>
      <c r="F150" s="312">
        <f>SUM(F151:F157)</f>
        <v>0</v>
      </c>
      <c r="G150" s="231">
        <f t="shared" ref="G150:N150" si="137">SUM(G151:G157)</f>
        <v>0</v>
      </c>
      <c r="H150" s="73">
        <f t="shared" si="137"/>
        <v>0</v>
      </c>
      <c r="I150" s="87">
        <f t="shared" si="137"/>
        <v>0</v>
      </c>
      <c r="J150" s="129">
        <f t="shared" si="137"/>
        <v>0</v>
      </c>
      <c r="K150" s="73">
        <f t="shared" si="137"/>
        <v>0</v>
      </c>
      <c r="L150" s="93">
        <f t="shared" si="137"/>
        <v>0</v>
      </c>
      <c r="M150" s="231">
        <f t="shared" si="137"/>
        <v>0</v>
      </c>
      <c r="N150" s="73">
        <f t="shared" si="137"/>
        <v>0</v>
      </c>
      <c r="O150" s="87">
        <f>SUM(O151:O157)</f>
        <v>0</v>
      </c>
      <c r="P150" s="312"/>
      <c r="Q150" s="331"/>
    </row>
    <row r="151" spans="1:17" hidden="1" x14ac:dyDescent="0.25">
      <c r="A151" s="29">
        <v>2361</v>
      </c>
      <c r="B151" s="41" t="s">
        <v>146</v>
      </c>
      <c r="C151" s="190">
        <f t="shared" si="97"/>
        <v>0</v>
      </c>
      <c r="D151" s="265"/>
      <c r="E151" s="155"/>
      <c r="F151" s="311">
        <f t="shared" ref="F151:F158" si="138">D151+E151</f>
        <v>0</v>
      </c>
      <c r="G151" s="230"/>
      <c r="H151" s="43"/>
      <c r="I151" s="155">
        <f t="shared" ref="I151:I158" si="139">G151+H151</f>
        <v>0</v>
      </c>
      <c r="J151" s="265"/>
      <c r="K151" s="43"/>
      <c r="L151" s="88">
        <f t="shared" ref="L151:L158" si="140">J151+K151</f>
        <v>0</v>
      </c>
      <c r="M151" s="230"/>
      <c r="N151" s="43"/>
      <c r="O151" s="155">
        <f t="shared" ref="O151:O158" si="141">M151+N151</f>
        <v>0</v>
      </c>
      <c r="P151" s="311"/>
      <c r="Q151" s="331"/>
    </row>
    <row r="152" spans="1:17" ht="24" hidden="1" x14ac:dyDescent="0.25">
      <c r="A152" s="29">
        <v>2362</v>
      </c>
      <c r="B152" s="41" t="s">
        <v>147</v>
      </c>
      <c r="C152" s="190">
        <f t="shared" si="97"/>
        <v>0</v>
      </c>
      <c r="D152" s="265"/>
      <c r="E152" s="155"/>
      <c r="F152" s="311">
        <f t="shared" si="138"/>
        <v>0</v>
      </c>
      <c r="G152" s="230"/>
      <c r="H152" s="43"/>
      <c r="I152" s="155">
        <f t="shared" si="139"/>
        <v>0</v>
      </c>
      <c r="J152" s="265"/>
      <c r="K152" s="43"/>
      <c r="L152" s="88">
        <f t="shared" si="140"/>
        <v>0</v>
      </c>
      <c r="M152" s="230"/>
      <c r="N152" s="43"/>
      <c r="O152" s="155">
        <f t="shared" si="141"/>
        <v>0</v>
      </c>
      <c r="P152" s="311"/>
      <c r="Q152" s="331"/>
    </row>
    <row r="153" spans="1:17" hidden="1" x14ac:dyDescent="0.25">
      <c r="A153" s="29">
        <v>2363</v>
      </c>
      <c r="B153" s="41" t="s">
        <v>148</v>
      </c>
      <c r="C153" s="190">
        <f t="shared" si="97"/>
        <v>0</v>
      </c>
      <c r="D153" s="265"/>
      <c r="E153" s="155"/>
      <c r="F153" s="311">
        <f t="shared" si="138"/>
        <v>0</v>
      </c>
      <c r="G153" s="230"/>
      <c r="H153" s="43"/>
      <c r="I153" s="155">
        <f t="shared" si="139"/>
        <v>0</v>
      </c>
      <c r="J153" s="265"/>
      <c r="K153" s="43"/>
      <c r="L153" s="88">
        <f t="shared" si="140"/>
        <v>0</v>
      </c>
      <c r="M153" s="230"/>
      <c r="N153" s="43"/>
      <c r="O153" s="155">
        <f t="shared" si="141"/>
        <v>0</v>
      </c>
      <c r="P153" s="311"/>
      <c r="Q153" s="331"/>
    </row>
    <row r="154" spans="1:17" hidden="1" x14ac:dyDescent="0.25">
      <c r="A154" s="29">
        <v>2364</v>
      </c>
      <c r="B154" s="41" t="s">
        <v>149</v>
      </c>
      <c r="C154" s="190">
        <f t="shared" si="97"/>
        <v>0</v>
      </c>
      <c r="D154" s="265"/>
      <c r="E154" s="155"/>
      <c r="F154" s="311">
        <f t="shared" si="138"/>
        <v>0</v>
      </c>
      <c r="G154" s="230"/>
      <c r="H154" s="43"/>
      <c r="I154" s="155">
        <f t="shared" si="139"/>
        <v>0</v>
      </c>
      <c r="J154" s="265"/>
      <c r="K154" s="43"/>
      <c r="L154" s="88">
        <f t="shared" si="140"/>
        <v>0</v>
      </c>
      <c r="M154" s="230"/>
      <c r="N154" s="43"/>
      <c r="O154" s="155">
        <f t="shared" si="141"/>
        <v>0</v>
      </c>
      <c r="P154" s="311"/>
      <c r="Q154" s="331"/>
    </row>
    <row r="155" spans="1:17" ht="12.75" hidden="1" customHeight="1" x14ac:dyDescent="0.25">
      <c r="A155" s="29">
        <v>2365</v>
      </c>
      <c r="B155" s="41" t="s">
        <v>150</v>
      </c>
      <c r="C155" s="190">
        <f t="shared" si="97"/>
        <v>0</v>
      </c>
      <c r="D155" s="265"/>
      <c r="E155" s="155"/>
      <c r="F155" s="311">
        <f t="shared" si="138"/>
        <v>0</v>
      </c>
      <c r="G155" s="230"/>
      <c r="H155" s="43"/>
      <c r="I155" s="155">
        <f t="shared" si="139"/>
        <v>0</v>
      </c>
      <c r="J155" s="265"/>
      <c r="K155" s="43"/>
      <c r="L155" s="88">
        <f t="shared" si="140"/>
        <v>0</v>
      </c>
      <c r="M155" s="230"/>
      <c r="N155" s="43"/>
      <c r="O155" s="155">
        <f t="shared" si="141"/>
        <v>0</v>
      </c>
      <c r="P155" s="311"/>
      <c r="Q155" s="331"/>
    </row>
    <row r="156" spans="1:17" ht="36" hidden="1" x14ac:dyDescent="0.25">
      <c r="A156" s="29">
        <v>2366</v>
      </c>
      <c r="B156" s="41" t="s">
        <v>151</v>
      </c>
      <c r="C156" s="190">
        <f t="shared" si="97"/>
        <v>0</v>
      </c>
      <c r="D156" s="265"/>
      <c r="E156" s="155"/>
      <c r="F156" s="311">
        <f t="shared" si="138"/>
        <v>0</v>
      </c>
      <c r="G156" s="230"/>
      <c r="H156" s="43"/>
      <c r="I156" s="155">
        <f t="shared" si="139"/>
        <v>0</v>
      </c>
      <c r="J156" s="265"/>
      <c r="K156" s="43"/>
      <c r="L156" s="88">
        <f t="shared" si="140"/>
        <v>0</v>
      </c>
      <c r="M156" s="230"/>
      <c r="N156" s="43"/>
      <c r="O156" s="155">
        <f t="shared" si="141"/>
        <v>0</v>
      </c>
      <c r="P156" s="311"/>
      <c r="Q156" s="331"/>
    </row>
    <row r="157" spans="1:17" ht="48" hidden="1" x14ac:dyDescent="0.25">
      <c r="A157" s="29">
        <v>2369</v>
      </c>
      <c r="B157" s="41" t="s">
        <v>152</v>
      </c>
      <c r="C157" s="190">
        <f t="shared" si="97"/>
        <v>0</v>
      </c>
      <c r="D157" s="265"/>
      <c r="E157" s="155"/>
      <c r="F157" s="311">
        <f t="shared" si="138"/>
        <v>0</v>
      </c>
      <c r="G157" s="230"/>
      <c r="H157" s="43"/>
      <c r="I157" s="155">
        <f t="shared" si="139"/>
        <v>0</v>
      </c>
      <c r="J157" s="265"/>
      <c r="K157" s="43"/>
      <c r="L157" s="88">
        <f t="shared" si="140"/>
        <v>0</v>
      </c>
      <c r="M157" s="230"/>
      <c r="N157" s="43"/>
      <c r="O157" s="155">
        <f t="shared" si="141"/>
        <v>0</v>
      </c>
      <c r="P157" s="311"/>
      <c r="Q157" s="331"/>
    </row>
    <row r="158" spans="1:17" hidden="1" x14ac:dyDescent="0.25">
      <c r="A158" s="70">
        <v>2370</v>
      </c>
      <c r="B158" s="55" t="s">
        <v>153</v>
      </c>
      <c r="C158" s="195">
        <f t="shared" si="97"/>
        <v>0</v>
      </c>
      <c r="D158" s="262"/>
      <c r="E158" s="156"/>
      <c r="F158" s="313">
        <f t="shared" si="138"/>
        <v>0</v>
      </c>
      <c r="G158" s="232"/>
      <c r="H158" s="74"/>
      <c r="I158" s="156">
        <f t="shared" si="139"/>
        <v>0</v>
      </c>
      <c r="J158" s="262"/>
      <c r="K158" s="74"/>
      <c r="L158" s="173">
        <f t="shared" si="140"/>
        <v>0</v>
      </c>
      <c r="M158" s="232"/>
      <c r="N158" s="74"/>
      <c r="O158" s="156">
        <f t="shared" si="141"/>
        <v>0</v>
      </c>
      <c r="P158" s="313"/>
      <c r="Q158" s="331"/>
    </row>
    <row r="159" spans="1:17" hidden="1" x14ac:dyDescent="0.25">
      <c r="A159" s="70">
        <v>2380</v>
      </c>
      <c r="B159" s="55" t="s">
        <v>154</v>
      </c>
      <c r="C159" s="195">
        <f t="shared" si="97"/>
        <v>0</v>
      </c>
      <c r="D159" s="82">
        <f>SUM(D160:D161)</f>
        <v>0</v>
      </c>
      <c r="E159" s="153">
        <f t="shared" ref="E159" si="142">SUM(E160:E161)</f>
        <v>0</v>
      </c>
      <c r="F159" s="309">
        <f>SUM(F160:F161)</f>
        <v>0</v>
      </c>
      <c r="G159" s="229">
        <f t="shared" ref="G159:N159" si="143">SUM(G160:G161)</f>
        <v>0</v>
      </c>
      <c r="H159" s="71">
        <f t="shared" si="143"/>
        <v>0</v>
      </c>
      <c r="I159" s="153">
        <f t="shared" si="143"/>
        <v>0</v>
      </c>
      <c r="J159" s="82">
        <f t="shared" si="143"/>
        <v>0</v>
      </c>
      <c r="K159" s="71">
        <f t="shared" si="143"/>
        <v>0</v>
      </c>
      <c r="L159" s="172">
        <f t="shared" si="143"/>
        <v>0</v>
      </c>
      <c r="M159" s="229">
        <f t="shared" si="143"/>
        <v>0</v>
      </c>
      <c r="N159" s="71">
        <f t="shared" si="143"/>
        <v>0</v>
      </c>
      <c r="O159" s="153">
        <f>SUM(O160:O161)</f>
        <v>0</v>
      </c>
      <c r="P159" s="309"/>
      <c r="Q159" s="331"/>
    </row>
    <row r="160" spans="1:17" hidden="1" x14ac:dyDescent="0.25">
      <c r="A160" s="26">
        <v>2381</v>
      </c>
      <c r="B160" s="38" t="s">
        <v>155</v>
      </c>
      <c r="C160" s="189">
        <f t="shared" si="97"/>
        <v>0</v>
      </c>
      <c r="D160" s="264"/>
      <c r="E160" s="154"/>
      <c r="F160" s="310">
        <f t="shared" ref="F160:F163" si="144">D160+E160</f>
        <v>0</v>
      </c>
      <c r="G160" s="220"/>
      <c r="H160" s="40"/>
      <c r="I160" s="154">
        <f t="shared" ref="I160:I163" si="145">G160+H160</f>
        <v>0</v>
      </c>
      <c r="J160" s="264"/>
      <c r="K160" s="40"/>
      <c r="L160" s="89">
        <f t="shared" ref="L160:L163" si="146">J160+K160</f>
        <v>0</v>
      </c>
      <c r="M160" s="220"/>
      <c r="N160" s="40"/>
      <c r="O160" s="154">
        <f t="shared" ref="O160:O163" si="147">M160+N160</f>
        <v>0</v>
      </c>
      <c r="P160" s="310"/>
      <c r="Q160" s="331"/>
    </row>
    <row r="161" spans="1:17" ht="24" hidden="1" x14ac:dyDescent="0.25">
      <c r="A161" s="29">
        <v>2389</v>
      </c>
      <c r="B161" s="41" t="s">
        <v>156</v>
      </c>
      <c r="C161" s="190">
        <f t="shared" si="97"/>
        <v>0</v>
      </c>
      <c r="D161" s="265"/>
      <c r="E161" s="155"/>
      <c r="F161" s="311">
        <f t="shared" si="144"/>
        <v>0</v>
      </c>
      <c r="G161" s="230"/>
      <c r="H161" s="43"/>
      <c r="I161" s="155">
        <f t="shared" si="145"/>
        <v>0</v>
      </c>
      <c r="J161" s="265"/>
      <c r="K161" s="43"/>
      <c r="L161" s="88">
        <f t="shared" si="146"/>
        <v>0</v>
      </c>
      <c r="M161" s="230"/>
      <c r="N161" s="43"/>
      <c r="O161" s="155">
        <f t="shared" si="147"/>
        <v>0</v>
      </c>
      <c r="P161" s="311"/>
      <c r="Q161" s="331"/>
    </row>
    <row r="162" spans="1:17" hidden="1" x14ac:dyDescent="0.25">
      <c r="A162" s="70">
        <v>2390</v>
      </c>
      <c r="B162" s="55" t="s">
        <v>157</v>
      </c>
      <c r="C162" s="195">
        <f t="shared" si="97"/>
        <v>0</v>
      </c>
      <c r="D162" s="262"/>
      <c r="E162" s="156"/>
      <c r="F162" s="313">
        <f t="shared" si="144"/>
        <v>0</v>
      </c>
      <c r="G162" s="232"/>
      <c r="H162" s="74"/>
      <c r="I162" s="156">
        <f t="shared" si="145"/>
        <v>0</v>
      </c>
      <c r="J162" s="262"/>
      <c r="K162" s="74"/>
      <c r="L162" s="173">
        <f t="shared" si="146"/>
        <v>0</v>
      </c>
      <c r="M162" s="232"/>
      <c r="N162" s="74"/>
      <c r="O162" s="156">
        <f t="shared" si="147"/>
        <v>0</v>
      </c>
      <c r="P162" s="313"/>
      <c r="Q162" s="331"/>
    </row>
    <row r="163" spans="1:17" hidden="1" x14ac:dyDescent="0.25">
      <c r="A163" s="34">
        <v>2400</v>
      </c>
      <c r="B163" s="69" t="s">
        <v>158</v>
      </c>
      <c r="C163" s="188">
        <f t="shared" si="97"/>
        <v>0</v>
      </c>
      <c r="D163" s="249"/>
      <c r="E163" s="157"/>
      <c r="F163" s="317">
        <f t="shared" si="144"/>
        <v>0</v>
      </c>
      <c r="G163" s="234"/>
      <c r="H163" s="76"/>
      <c r="I163" s="157">
        <f t="shared" si="145"/>
        <v>0</v>
      </c>
      <c r="J163" s="249"/>
      <c r="K163" s="76"/>
      <c r="L163" s="177">
        <f t="shared" si="146"/>
        <v>0</v>
      </c>
      <c r="M163" s="234"/>
      <c r="N163" s="76"/>
      <c r="O163" s="157">
        <f t="shared" si="147"/>
        <v>0</v>
      </c>
      <c r="P163" s="317"/>
      <c r="Q163" s="331"/>
    </row>
    <row r="164" spans="1:17" ht="24" hidden="1" x14ac:dyDescent="0.25">
      <c r="A164" s="34">
        <v>2500</v>
      </c>
      <c r="B164" s="69" t="s">
        <v>159</v>
      </c>
      <c r="C164" s="188">
        <f t="shared" si="97"/>
        <v>0</v>
      </c>
      <c r="D164" s="127">
        <f>SUM(D165,D170)</f>
        <v>0</v>
      </c>
      <c r="E164" s="120">
        <f t="shared" ref="E164" si="148">SUM(E165,E170)</f>
        <v>0</v>
      </c>
      <c r="F164" s="314">
        <f>SUM(F165,F170)</f>
        <v>0</v>
      </c>
      <c r="G164" s="228">
        <f t="shared" ref="G164:O164" si="149">SUM(G165,G170)</f>
        <v>0</v>
      </c>
      <c r="H164" s="36">
        <f t="shared" si="149"/>
        <v>0</v>
      </c>
      <c r="I164" s="120">
        <f t="shared" si="149"/>
        <v>0</v>
      </c>
      <c r="J164" s="127">
        <f t="shared" si="149"/>
        <v>0</v>
      </c>
      <c r="K164" s="36">
        <f t="shared" si="149"/>
        <v>0</v>
      </c>
      <c r="L164" s="174">
        <f t="shared" si="149"/>
        <v>0</v>
      </c>
      <c r="M164" s="228">
        <f t="shared" si="149"/>
        <v>0</v>
      </c>
      <c r="N164" s="36">
        <f t="shared" si="149"/>
        <v>0</v>
      </c>
      <c r="O164" s="120">
        <f t="shared" si="149"/>
        <v>0</v>
      </c>
      <c r="P164" s="308"/>
      <c r="Q164" s="331"/>
    </row>
    <row r="165" spans="1:17" ht="16.5" hidden="1" customHeight="1" x14ac:dyDescent="0.25">
      <c r="A165" s="328">
        <v>2510</v>
      </c>
      <c r="B165" s="38" t="s">
        <v>160</v>
      </c>
      <c r="C165" s="189">
        <f t="shared" si="97"/>
        <v>0</v>
      </c>
      <c r="D165" s="128">
        <f>SUM(D166:D169)</f>
        <v>0</v>
      </c>
      <c r="E165" s="86">
        <f t="shared" ref="E165" si="150">SUM(E166:E169)</f>
        <v>0</v>
      </c>
      <c r="F165" s="315">
        <f>SUM(F166:F169)</f>
        <v>0</v>
      </c>
      <c r="G165" s="233">
        <f t="shared" ref="G165:O165" si="151">SUM(G166:G169)</f>
        <v>0</v>
      </c>
      <c r="H165" s="75">
        <f t="shared" si="151"/>
        <v>0</v>
      </c>
      <c r="I165" s="86">
        <f t="shared" si="151"/>
        <v>0</v>
      </c>
      <c r="J165" s="128">
        <f t="shared" si="151"/>
        <v>0</v>
      </c>
      <c r="K165" s="75">
        <f t="shared" si="151"/>
        <v>0</v>
      </c>
      <c r="L165" s="175">
        <f t="shared" si="151"/>
        <v>0</v>
      </c>
      <c r="M165" s="233">
        <f t="shared" si="151"/>
        <v>0</v>
      </c>
      <c r="N165" s="75">
        <f t="shared" si="151"/>
        <v>0</v>
      </c>
      <c r="O165" s="158">
        <f t="shared" si="151"/>
        <v>0</v>
      </c>
      <c r="P165" s="318"/>
      <c r="Q165" s="331"/>
    </row>
    <row r="166" spans="1:17" ht="24" hidden="1" x14ac:dyDescent="0.25">
      <c r="A166" s="30">
        <v>2512</v>
      </c>
      <c r="B166" s="41" t="s">
        <v>161</v>
      </c>
      <c r="C166" s="190">
        <f t="shared" si="97"/>
        <v>0</v>
      </c>
      <c r="D166" s="265"/>
      <c r="E166" s="155"/>
      <c r="F166" s="311">
        <f t="shared" ref="F166:F171" si="152">D166+E166</f>
        <v>0</v>
      </c>
      <c r="G166" s="230"/>
      <c r="H166" s="43"/>
      <c r="I166" s="155">
        <f t="shared" ref="I166:I171" si="153">G166+H166</f>
        <v>0</v>
      </c>
      <c r="J166" s="265"/>
      <c r="K166" s="43"/>
      <c r="L166" s="88">
        <f t="shared" ref="L166:L171" si="154">J166+K166</f>
        <v>0</v>
      </c>
      <c r="M166" s="230"/>
      <c r="N166" s="43"/>
      <c r="O166" s="155">
        <f t="shared" ref="O166:O171" si="155">M166+N166</f>
        <v>0</v>
      </c>
      <c r="P166" s="311"/>
      <c r="Q166" s="331"/>
    </row>
    <row r="167" spans="1:17" ht="36" hidden="1" x14ac:dyDescent="0.25">
      <c r="A167" s="30">
        <v>2513</v>
      </c>
      <c r="B167" s="41" t="s">
        <v>162</v>
      </c>
      <c r="C167" s="190">
        <f t="shared" si="97"/>
        <v>0</v>
      </c>
      <c r="D167" s="265"/>
      <c r="E167" s="155"/>
      <c r="F167" s="311">
        <f t="shared" si="152"/>
        <v>0</v>
      </c>
      <c r="G167" s="230"/>
      <c r="H167" s="43"/>
      <c r="I167" s="155">
        <f t="shared" si="153"/>
        <v>0</v>
      </c>
      <c r="J167" s="265"/>
      <c r="K167" s="43"/>
      <c r="L167" s="88">
        <f t="shared" si="154"/>
        <v>0</v>
      </c>
      <c r="M167" s="230"/>
      <c r="N167" s="43"/>
      <c r="O167" s="155">
        <f t="shared" si="155"/>
        <v>0</v>
      </c>
      <c r="P167" s="311"/>
      <c r="Q167" s="331"/>
    </row>
    <row r="168" spans="1:17" ht="24" hidden="1" x14ac:dyDescent="0.25">
      <c r="A168" s="30">
        <v>2515</v>
      </c>
      <c r="B168" s="41" t="s">
        <v>163</v>
      </c>
      <c r="C168" s="190">
        <f t="shared" si="97"/>
        <v>0</v>
      </c>
      <c r="D168" s="265"/>
      <c r="E168" s="155"/>
      <c r="F168" s="311">
        <f t="shared" si="152"/>
        <v>0</v>
      </c>
      <c r="G168" s="230"/>
      <c r="H168" s="43"/>
      <c r="I168" s="155">
        <f t="shared" si="153"/>
        <v>0</v>
      </c>
      <c r="J168" s="265"/>
      <c r="K168" s="43"/>
      <c r="L168" s="88">
        <f t="shared" si="154"/>
        <v>0</v>
      </c>
      <c r="M168" s="230"/>
      <c r="N168" s="43"/>
      <c r="O168" s="155">
        <f t="shared" si="155"/>
        <v>0</v>
      </c>
      <c r="P168" s="311"/>
      <c r="Q168" s="331"/>
    </row>
    <row r="169" spans="1:17" ht="24" hidden="1" x14ac:dyDescent="0.25">
      <c r="A169" s="30">
        <v>2519</v>
      </c>
      <c r="B169" s="41" t="s">
        <v>164</v>
      </c>
      <c r="C169" s="190">
        <f t="shared" si="97"/>
        <v>0</v>
      </c>
      <c r="D169" s="265"/>
      <c r="E169" s="155"/>
      <c r="F169" s="311">
        <f t="shared" si="152"/>
        <v>0</v>
      </c>
      <c r="G169" s="230"/>
      <c r="H169" s="43"/>
      <c r="I169" s="155">
        <f t="shared" si="153"/>
        <v>0</v>
      </c>
      <c r="J169" s="265"/>
      <c r="K169" s="43"/>
      <c r="L169" s="88">
        <f t="shared" si="154"/>
        <v>0</v>
      </c>
      <c r="M169" s="230"/>
      <c r="N169" s="43"/>
      <c r="O169" s="155">
        <f t="shared" si="155"/>
        <v>0</v>
      </c>
      <c r="P169" s="311"/>
      <c r="Q169" s="331"/>
    </row>
    <row r="170" spans="1:17" ht="24" hidden="1" x14ac:dyDescent="0.25">
      <c r="A170" s="72">
        <v>2520</v>
      </c>
      <c r="B170" s="41" t="s">
        <v>165</v>
      </c>
      <c r="C170" s="190">
        <f t="shared" si="97"/>
        <v>0</v>
      </c>
      <c r="D170" s="265"/>
      <c r="E170" s="155"/>
      <c r="F170" s="311">
        <f t="shared" si="152"/>
        <v>0</v>
      </c>
      <c r="G170" s="230"/>
      <c r="H170" s="43"/>
      <c r="I170" s="155">
        <f t="shared" si="153"/>
        <v>0</v>
      </c>
      <c r="J170" s="265"/>
      <c r="K170" s="43"/>
      <c r="L170" s="88">
        <f t="shared" si="154"/>
        <v>0</v>
      </c>
      <c r="M170" s="230"/>
      <c r="N170" s="43"/>
      <c r="O170" s="155">
        <f t="shared" si="155"/>
        <v>0</v>
      </c>
      <c r="P170" s="311"/>
      <c r="Q170" s="331"/>
    </row>
    <row r="171" spans="1:17" s="77" customFormat="1" ht="48" hidden="1" x14ac:dyDescent="0.25">
      <c r="A171" s="17">
        <v>2800</v>
      </c>
      <c r="B171" s="38" t="s">
        <v>166</v>
      </c>
      <c r="C171" s="189">
        <f t="shared" si="97"/>
        <v>0</v>
      </c>
      <c r="D171" s="264"/>
      <c r="E171" s="154"/>
      <c r="F171" s="293">
        <f t="shared" si="152"/>
        <v>0</v>
      </c>
      <c r="G171" s="212"/>
      <c r="H171" s="28"/>
      <c r="I171" s="143">
        <f t="shared" si="153"/>
        <v>0</v>
      </c>
      <c r="J171" s="245"/>
      <c r="K171" s="28"/>
      <c r="L171" s="166">
        <f t="shared" si="154"/>
        <v>0</v>
      </c>
      <c r="M171" s="212"/>
      <c r="N171" s="28"/>
      <c r="O171" s="143">
        <f t="shared" si="155"/>
        <v>0</v>
      </c>
      <c r="P171" s="293"/>
      <c r="Q171" s="341"/>
    </row>
    <row r="172" spans="1:17" hidden="1" x14ac:dyDescent="0.25">
      <c r="A172" s="67">
        <v>3000</v>
      </c>
      <c r="B172" s="67" t="s">
        <v>167</v>
      </c>
      <c r="C172" s="200">
        <f t="shared" si="97"/>
        <v>0</v>
      </c>
      <c r="D172" s="134">
        <f>SUM(D173,D183)</f>
        <v>0</v>
      </c>
      <c r="E172" s="122">
        <f t="shared" ref="E172" si="156">SUM(E173,E183)</f>
        <v>0</v>
      </c>
      <c r="F172" s="307">
        <f>SUM(F173,F183)</f>
        <v>0</v>
      </c>
      <c r="G172" s="227">
        <f t="shared" ref="G172:N172" si="157">SUM(G173,G183)</f>
        <v>0</v>
      </c>
      <c r="H172" s="68">
        <f t="shared" si="157"/>
        <v>0</v>
      </c>
      <c r="I172" s="122">
        <f t="shared" si="157"/>
        <v>0</v>
      </c>
      <c r="J172" s="134">
        <f t="shared" si="157"/>
        <v>0</v>
      </c>
      <c r="K172" s="68">
        <f t="shared" si="157"/>
        <v>0</v>
      </c>
      <c r="L172" s="170">
        <f t="shared" si="157"/>
        <v>0</v>
      </c>
      <c r="M172" s="227">
        <f t="shared" si="157"/>
        <v>0</v>
      </c>
      <c r="N172" s="68">
        <f t="shared" si="157"/>
        <v>0</v>
      </c>
      <c r="O172" s="122">
        <f>SUM(O173,O183)</f>
        <v>0</v>
      </c>
      <c r="P172" s="307"/>
      <c r="Q172" s="331"/>
    </row>
    <row r="173" spans="1:17" ht="24" hidden="1" x14ac:dyDescent="0.25">
      <c r="A173" s="34">
        <v>3200</v>
      </c>
      <c r="B173" s="78" t="s">
        <v>168</v>
      </c>
      <c r="C173" s="188">
        <f t="shared" si="97"/>
        <v>0</v>
      </c>
      <c r="D173" s="127">
        <f>SUM(D174,D178)</f>
        <v>0</v>
      </c>
      <c r="E173" s="120">
        <f t="shared" ref="E173" si="158">SUM(E174,E178)</f>
        <v>0</v>
      </c>
      <c r="F173" s="314">
        <f>SUM(F174,F178)</f>
        <v>0</v>
      </c>
      <c r="G173" s="228">
        <f t="shared" ref="G173:O173" si="159">SUM(G174,G178)</f>
        <v>0</v>
      </c>
      <c r="H173" s="36">
        <f t="shared" si="159"/>
        <v>0</v>
      </c>
      <c r="I173" s="120">
        <f t="shared" si="159"/>
        <v>0</v>
      </c>
      <c r="J173" s="127">
        <f t="shared" si="159"/>
        <v>0</v>
      </c>
      <c r="K173" s="36">
        <f t="shared" si="159"/>
        <v>0</v>
      </c>
      <c r="L173" s="174">
        <f t="shared" si="159"/>
        <v>0</v>
      </c>
      <c r="M173" s="228">
        <f t="shared" si="159"/>
        <v>0</v>
      </c>
      <c r="N173" s="36">
        <f t="shared" si="159"/>
        <v>0</v>
      </c>
      <c r="O173" s="121">
        <f t="shared" si="159"/>
        <v>0</v>
      </c>
      <c r="P173" s="308"/>
      <c r="Q173" s="331"/>
    </row>
    <row r="174" spans="1:17" ht="36" hidden="1" x14ac:dyDescent="0.25">
      <c r="A174" s="328">
        <v>3260</v>
      </c>
      <c r="B174" s="38" t="s">
        <v>169</v>
      </c>
      <c r="C174" s="189">
        <f t="shared" si="97"/>
        <v>0</v>
      </c>
      <c r="D174" s="128">
        <f>SUM(D175:D177)</f>
        <v>0</v>
      </c>
      <c r="E174" s="86">
        <f t="shared" ref="E174" si="160">SUM(E175:E177)</f>
        <v>0</v>
      </c>
      <c r="F174" s="315">
        <f>SUM(F175:F177)</f>
        <v>0</v>
      </c>
      <c r="G174" s="233">
        <f t="shared" ref="G174:N174" si="161">SUM(G175:G177)</f>
        <v>0</v>
      </c>
      <c r="H174" s="75">
        <f t="shared" si="161"/>
        <v>0</v>
      </c>
      <c r="I174" s="86">
        <f t="shared" si="161"/>
        <v>0</v>
      </c>
      <c r="J174" s="128">
        <f t="shared" si="161"/>
        <v>0</v>
      </c>
      <c r="K174" s="75">
        <f t="shared" si="161"/>
        <v>0</v>
      </c>
      <c r="L174" s="175">
        <f t="shared" si="161"/>
        <v>0</v>
      </c>
      <c r="M174" s="233">
        <f t="shared" si="161"/>
        <v>0</v>
      </c>
      <c r="N174" s="75">
        <f t="shared" si="161"/>
        <v>0</v>
      </c>
      <c r="O174" s="86">
        <f>SUM(O175:O177)</f>
        <v>0</v>
      </c>
      <c r="P174" s="315"/>
      <c r="Q174" s="331"/>
    </row>
    <row r="175" spans="1:17" ht="24" hidden="1" x14ac:dyDescent="0.25">
      <c r="A175" s="30">
        <v>3261</v>
      </c>
      <c r="B175" s="41" t="s">
        <v>170</v>
      </c>
      <c r="C175" s="190">
        <f t="shared" si="97"/>
        <v>0</v>
      </c>
      <c r="D175" s="265"/>
      <c r="E175" s="155"/>
      <c r="F175" s="311">
        <f t="shared" ref="F175:F177" si="162">D175+E175</f>
        <v>0</v>
      </c>
      <c r="G175" s="230"/>
      <c r="H175" s="43"/>
      <c r="I175" s="155">
        <f t="shared" ref="I175:I177" si="163">G175+H175</f>
        <v>0</v>
      </c>
      <c r="J175" s="265"/>
      <c r="K175" s="43"/>
      <c r="L175" s="88">
        <f t="shared" ref="L175:L177" si="164">J175+K175</f>
        <v>0</v>
      </c>
      <c r="M175" s="230"/>
      <c r="N175" s="43"/>
      <c r="O175" s="155">
        <f t="shared" ref="O175:O177" si="165">M175+N175</f>
        <v>0</v>
      </c>
      <c r="P175" s="311"/>
      <c r="Q175" s="331"/>
    </row>
    <row r="176" spans="1:17" ht="36" hidden="1" x14ac:dyDescent="0.25">
      <c r="A176" s="30">
        <v>3262</v>
      </c>
      <c r="B176" s="41" t="s">
        <v>171</v>
      </c>
      <c r="C176" s="190">
        <f t="shared" si="97"/>
        <v>0</v>
      </c>
      <c r="D176" s="265"/>
      <c r="E176" s="155"/>
      <c r="F176" s="311">
        <f t="shared" si="162"/>
        <v>0</v>
      </c>
      <c r="G176" s="230"/>
      <c r="H176" s="43"/>
      <c r="I176" s="155">
        <f t="shared" si="163"/>
        <v>0</v>
      </c>
      <c r="J176" s="265"/>
      <c r="K176" s="43"/>
      <c r="L176" s="88">
        <f t="shared" si="164"/>
        <v>0</v>
      </c>
      <c r="M176" s="230"/>
      <c r="N176" s="43"/>
      <c r="O176" s="155">
        <f t="shared" si="165"/>
        <v>0</v>
      </c>
      <c r="P176" s="311"/>
      <c r="Q176" s="331"/>
    </row>
    <row r="177" spans="1:17" ht="24" hidden="1" x14ac:dyDescent="0.25">
      <c r="A177" s="30">
        <v>3263</v>
      </c>
      <c r="B177" s="41" t="s">
        <v>172</v>
      </c>
      <c r="C177" s="190">
        <f t="shared" ref="C177:C240" si="166">SUM(F177,I177,L177,O177)</f>
        <v>0</v>
      </c>
      <c r="D177" s="265"/>
      <c r="E177" s="155"/>
      <c r="F177" s="311">
        <f t="shared" si="162"/>
        <v>0</v>
      </c>
      <c r="G177" s="230"/>
      <c r="H177" s="43"/>
      <c r="I177" s="155">
        <f t="shared" si="163"/>
        <v>0</v>
      </c>
      <c r="J177" s="265"/>
      <c r="K177" s="43"/>
      <c r="L177" s="88">
        <f t="shared" si="164"/>
        <v>0</v>
      </c>
      <c r="M177" s="230"/>
      <c r="N177" s="43"/>
      <c r="O177" s="155">
        <f t="shared" si="165"/>
        <v>0</v>
      </c>
      <c r="P177" s="311"/>
      <c r="Q177" s="331"/>
    </row>
    <row r="178" spans="1:17" ht="84" hidden="1" x14ac:dyDescent="0.25">
      <c r="A178" s="328">
        <v>3290</v>
      </c>
      <c r="B178" s="38" t="s">
        <v>300</v>
      </c>
      <c r="C178" s="201">
        <f t="shared" si="166"/>
        <v>0</v>
      </c>
      <c r="D178" s="128">
        <f>SUM(D179:D182)</f>
        <v>0</v>
      </c>
      <c r="E178" s="86">
        <f t="shared" ref="E178" si="167">SUM(E179:E182)</f>
        <v>0</v>
      </c>
      <c r="F178" s="315">
        <f>SUM(F179:F182)</f>
        <v>0</v>
      </c>
      <c r="G178" s="233">
        <f t="shared" ref="G178:O178" si="168">SUM(G179:G182)</f>
        <v>0</v>
      </c>
      <c r="H178" s="75">
        <f t="shared" si="168"/>
        <v>0</v>
      </c>
      <c r="I178" s="86">
        <f t="shared" si="168"/>
        <v>0</v>
      </c>
      <c r="J178" s="128">
        <f t="shared" si="168"/>
        <v>0</v>
      </c>
      <c r="K178" s="75">
        <f t="shared" si="168"/>
        <v>0</v>
      </c>
      <c r="L178" s="175">
        <f t="shared" si="168"/>
        <v>0</v>
      </c>
      <c r="M178" s="233">
        <f t="shared" si="168"/>
        <v>0</v>
      </c>
      <c r="N178" s="75">
        <f t="shared" si="168"/>
        <v>0</v>
      </c>
      <c r="O178" s="159">
        <f t="shared" si="168"/>
        <v>0</v>
      </c>
      <c r="P178" s="319"/>
      <c r="Q178" s="331"/>
    </row>
    <row r="179" spans="1:17" ht="72" hidden="1" x14ac:dyDescent="0.25">
      <c r="A179" s="30">
        <v>3291</v>
      </c>
      <c r="B179" s="41" t="s">
        <v>173</v>
      </c>
      <c r="C179" s="190">
        <f t="shared" si="166"/>
        <v>0</v>
      </c>
      <c r="D179" s="265"/>
      <c r="E179" s="155"/>
      <c r="F179" s="311">
        <f t="shared" ref="F179:F182" si="169">D179+E179</f>
        <v>0</v>
      </c>
      <c r="G179" s="230"/>
      <c r="H179" s="43"/>
      <c r="I179" s="155">
        <f t="shared" ref="I179:I182" si="170">G179+H179</f>
        <v>0</v>
      </c>
      <c r="J179" s="265"/>
      <c r="K179" s="43"/>
      <c r="L179" s="88">
        <f t="shared" ref="L179:L182" si="171">J179+K179</f>
        <v>0</v>
      </c>
      <c r="M179" s="230"/>
      <c r="N179" s="43"/>
      <c r="O179" s="155">
        <f t="shared" ref="O179:O182" si="172">M179+N179</f>
        <v>0</v>
      </c>
      <c r="P179" s="311"/>
      <c r="Q179" s="331"/>
    </row>
    <row r="180" spans="1:17" ht="72" hidden="1" x14ac:dyDescent="0.25">
      <c r="A180" s="30">
        <v>3292</v>
      </c>
      <c r="B180" s="41" t="s">
        <v>174</v>
      </c>
      <c r="C180" s="190">
        <f t="shared" si="166"/>
        <v>0</v>
      </c>
      <c r="D180" s="265"/>
      <c r="E180" s="155"/>
      <c r="F180" s="311">
        <f t="shared" si="169"/>
        <v>0</v>
      </c>
      <c r="G180" s="230"/>
      <c r="H180" s="43"/>
      <c r="I180" s="155">
        <f t="shared" si="170"/>
        <v>0</v>
      </c>
      <c r="J180" s="265"/>
      <c r="K180" s="43"/>
      <c r="L180" s="88">
        <f t="shared" si="171"/>
        <v>0</v>
      </c>
      <c r="M180" s="230"/>
      <c r="N180" s="43"/>
      <c r="O180" s="155">
        <f t="shared" si="172"/>
        <v>0</v>
      </c>
      <c r="P180" s="311"/>
      <c r="Q180" s="331"/>
    </row>
    <row r="181" spans="1:17" ht="72" hidden="1" x14ac:dyDescent="0.25">
      <c r="A181" s="30">
        <v>3293</v>
      </c>
      <c r="B181" s="41" t="s">
        <v>175</v>
      </c>
      <c r="C181" s="190">
        <f t="shared" si="166"/>
        <v>0</v>
      </c>
      <c r="D181" s="265"/>
      <c r="E181" s="155"/>
      <c r="F181" s="311">
        <f t="shared" si="169"/>
        <v>0</v>
      </c>
      <c r="G181" s="230"/>
      <c r="H181" s="43"/>
      <c r="I181" s="155">
        <f t="shared" si="170"/>
        <v>0</v>
      </c>
      <c r="J181" s="265"/>
      <c r="K181" s="43"/>
      <c r="L181" s="88">
        <f t="shared" si="171"/>
        <v>0</v>
      </c>
      <c r="M181" s="230"/>
      <c r="N181" s="43"/>
      <c r="O181" s="155">
        <f t="shared" si="172"/>
        <v>0</v>
      </c>
      <c r="P181" s="311"/>
      <c r="Q181" s="331"/>
    </row>
    <row r="182" spans="1:17" ht="60" hidden="1" x14ac:dyDescent="0.25">
      <c r="A182" s="79">
        <v>3294</v>
      </c>
      <c r="B182" s="41" t="s">
        <v>176</v>
      </c>
      <c r="C182" s="201">
        <f t="shared" si="166"/>
        <v>0</v>
      </c>
      <c r="D182" s="266"/>
      <c r="E182" s="160"/>
      <c r="F182" s="320">
        <f t="shared" si="169"/>
        <v>0</v>
      </c>
      <c r="G182" s="235"/>
      <c r="H182" s="80"/>
      <c r="I182" s="160">
        <f t="shared" si="170"/>
        <v>0</v>
      </c>
      <c r="J182" s="266"/>
      <c r="K182" s="80"/>
      <c r="L182" s="178">
        <f t="shared" si="171"/>
        <v>0</v>
      </c>
      <c r="M182" s="235"/>
      <c r="N182" s="80"/>
      <c r="O182" s="160">
        <f t="shared" si="172"/>
        <v>0</v>
      </c>
      <c r="P182" s="320"/>
      <c r="Q182" s="331"/>
    </row>
    <row r="183" spans="1:17" ht="48" hidden="1" x14ac:dyDescent="0.25">
      <c r="A183" s="49">
        <v>3300</v>
      </c>
      <c r="B183" s="78" t="s">
        <v>177</v>
      </c>
      <c r="C183" s="202">
        <f t="shared" si="166"/>
        <v>0</v>
      </c>
      <c r="D183" s="135">
        <f>SUM(D184:D185)</f>
        <v>0</v>
      </c>
      <c r="E183" s="121">
        <f t="shared" ref="E183" si="173">SUM(E184:E185)</f>
        <v>0</v>
      </c>
      <c r="F183" s="308">
        <f>SUM(F184:F185)</f>
        <v>0</v>
      </c>
      <c r="G183" s="236">
        <f t="shared" ref="G183:O183" si="174">SUM(G184:G185)</f>
        <v>0</v>
      </c>
      <c r="H183" s="81">
        <f t="shared" si="174"/>
        <v>0</v>
      </c>
      <c r="I183" s="121">
        <f t="shared" si="174"/>
        <v>0</v>
      </c>
      <c r="J183" s="135">
        <f t="shared" si="174"/>
        <v>0</v>
      </c>
      <c r="K183" s="81">
        <f t="shared" si="174"/>
        <v>0</v>
      </c>
      <c r="L183" s="171">
        <f t="shared" si="174"/>
        <v>0</v>
      </c>
      <c r="M183" s="236">
        <f t="shared" si="174"/>
        <v>0</v>
      </c>
      <c r="N183" s="81">
        <f t="shared" si="174"/>
        <v>0</v>
      </c>
      <c r="O183" s="121">
        <f t="shared" si="174"/>
        <v>0</v>
      </c>
      <c r="P183" s="308"/>
      <c r="Q183" s="331"/>
    </row>
    <row r="184" spans="1:17" ht="48" hidden="1" x14ac:dyDescent="0.25">
      <c r="A184" s="54">
        <v>3310</v>
      </c>
      <c r="B184" s="55" t="s">
        <v>178</v>
      </c>
      <c r="C184" s="195">
        <f t="shared" si="166"/>
        <v>0</v>
      </c>
      <c r="D184" s="262"/>
      <c r="E184" s="156"/>
      <c r="F184" s="313">
        <f t="shared" ref="F184:F185" si="175">D184+E184</f>
        <v>0</v>
      </c>
      <c r="G184" s="232"/>
      <c r="H184" s="74"/>
      <c r="I184" s="156">
        <f t="shared" ref="I184:I185" si="176">G184+H184</f>
        <v>0</v>
      </c>
      <c r="J184" s="262"/>
      <c r="K184" s="74"/>
      <c r="L184" s="173">
        <f t="shared" ref="L184:L185" si="177">J184+K184</f>
        <v>0</v>
      </c>
      <c r="M184" s="232"/>
      <c r="N184" s="74"/>
      <c r="O184" s="156">
        <f t="shared" ref="O184:O185" si="178">M184+N184</f>
        <v>0</v>
      </c>
      <c r="P184" s="313"/>
      <c r="Q184" s="331"/>
    </row>
    <row r="185" spans="1:17" ht="60" hidden="1" x14ac:dyDescent="0.25">
      <c r="A185" s="27">
        <v>3320</v>
      </c>
      <c r="B185" s="38" t="s">
        <v>179</v>
      </c>
      <c r="C185" s="189">
        <f t="shared" si="166"/>
        <v>0</v>
      </c>
      <c r="D185" s="264"/>
      <c r="E185" s="154"/>
      <c r="F185" s="310">
        <f t="shared" si="175"/>
        <v>0</v>
      </c>
      <c r="G185" s="220"/>
      <c r="H185" s="40"/>
      <c r="I185" s="154">
        <f t="shared" si="176"/>
        <v>0</v>
      </c>
      <c r="J185" s="264"/>
      <c r="K185" s="40"/>
      <c r="L185" s="89">
        <f t="shared" si="177"/>
        <v>0</v>
      </c>
      <c r="M185" s="220"/>
      <c r="N185" s="40"/>
      <c r="O185" s="154">
        <f t="shared" si="178"/>
        <v>0</v>
      </c>
      <c r="P185" s="310"/>
      <c r="Q185" s="331"/>
    </row>
    <row r="186" spans="1:17" hidden="1" x14ac:dyDescent="0.25">
      <c r="A186" s="83">
        <v>4000</v>
      </c>
      <c r="B186" s="67" t="s">
        <v>180</v>
      </c>
      <c r="C186" s="200">
        <f t="shared" si="166"/>
        <v>0</v>
      </c>
      <c r="D186" s="134">
        <f>SUM(D187,D190)</f>
        <v>0</v>
      </c>
      <c r="E186" s="122">
        <f t="shared" ref="E186" si="179">SUM(E187,E190)</f>
        <v>0</v>
      </c>
      <c r="F186" s="307">
        <f>SUM(F187,F190)</f>
        <v>0</v>
      </c>
      <c r="G186" s="227">
        <f t="shared" ref="G186:N186" si="180">SUM(G187,G190)</f>
        <v>0</v>
      </c>
      <c r="H186" s="68">
        <f t="shared" si="180"/>
        <v>0</v>
      </c>
      <c r="I186" s="122">
        <f t="shared" si="180"/>
        <v>0</v>
      </c>
      <c r="J186" s="134">
        <f t="shared" si="180"/>
        <v>0</v>
      </c>
      <c r="K186" s="68">
        <f t="shared" si="180"/>
        <v>0</v>
      </c>
      <c r="L186" s="170">
        <f t="shared" si="180"/>
        <v>0</v>
      </c>
      <c r="M186" s="227">
        <f t="shared" si="180"/>
        <v>0</v>
      </c>
      <c r="N186" s="68">
        <f t="shared" si="180"/>
        <v>0</v>
      </c>
      <c r="O186" s="122">
        <f>SUM(O187,O190)</f>
        <v>0</v>
      </c>
      <c r="P186" s="307"/>
      <c r="Q186" s="331"/>
    </row>
    <row r="187" spans="1:17" ht="24" hidden="1" x14ac:dyDescent="0.25">
      <c r="A187" s="84">
        <v>4200</v>
      </c>
      <c r="B187" s="69" t="s">
        <v>181</v>
      </c>
      <c r="C187" s="188">
        <f t="shared" si="166"/>
        <v>0</v>
      </c>
      <c r="D187" s="127">
        <f>SUM(D188,D189)</f>
        <v>0</v>
      </c>
      <c r="E187" s="120">
        <f t="shared" ref="E187" si="181">SUM(E188,E189)</f>
        <v>0</v>
      </c>
      <c r="F187" s="314">
        <f>SUM(F188,F189)</f>
        <v>0</v>
      </c>
      <c r="G187" s="228">
        <f t="shared" ref="G187:N187" si="182">SUM(G188,G189)</f>
        <v>0</v>
      </c>
      <c r="H187" s="36">
        <f t="shared" si="182"/>
        <v>0</v>
      </c>
      <c r="I187" s="120">
        <f t="shared" si="182"/>
        <v>0</v>
      </c>
      <c r="J187" s="127">
        <f t="shared" si="182"/>
        <v>0</v>
      </c>
      <c r="K187" s="36">
        <f t="shared" si="182"/>
        <v>0</v>
      </c>
      <c r="L187" s="174">
        <f t="shared" si="182"/>
        <v>0</v>
      </c>
      <c r="M187" s="228">
        <f t="shared" si="182"/>
        <v>0</v>
      </c>
      <c r="N187" s="36">
        <f t="shared" si="182"/>
        <v>0</v>
      </c>
      <c r="O187" s="120">
        <f>SUM(O188,O189)</f>
        <v>0</v>
      </c>
      <c r="P187" s="314"/>
      <c r="Q187" s="331"/>
    </row>
    <row r="188" spans="1:17" ht="36" hidden="1" x14ac:dyDescent="0.25">
      <c r="A188" s="328">
        <v>4240</v>
      </c>
      <c r="B188" s="38" t="s">
        <v>182</v>
      </c>
      <c r="C188" s="189">
        <f t="shared" si="166"/>
        <v>0</v>
      </c>
      <c r="D188" s="264"/>
      <c r="E188" s="154"/>
      <c r="F188" s="310">
        <f t="shared" ref="F188:F189" si="183">D188+E188</f>
        <v>0</v>
      </c>
      <c r="G188" s="220"/>
      <c r="H188" s="40"/>
      <c r="I188" s="154">
        <f t="shared" ref="I188:I189" si="184">G188+H188</f>
        <v>0</v>
      </c>
      <c r="J188" s="264"/>
      <c r="K188" s="40"/>
      <c r="L188" s="89">
        <f t="shared" ref="L188:L189" si="185">J188+K188</f>
        <v>0</v>
      </c>
      <c r="M188" s="220"/>
      <c r="N188" s="40"/>
      <c r="O188" s="154">
        <f t="shared" ref="O188:O189" si="186">M188+N188</f>
        <v>0</v>
      </c>
      <c r="P188" s="310"/>
      <c r="Q188" s="331"/>
    </row>
    <row r="189" spans="1:17" ht="24" hidden="1" x14ac:dyDescent="0.25">
      <c r="A189" s="72">
        <v>4250</v>
      </c>
      <c r="B189" s="41" t="s">
        <v>183</v>
      </c>
      <c r="C189" s="190">
        <f t="shared" si="166"/>
        <v>0</v>
      </c>
      <c r="D189" s="265"/>
      <c r="E189" s="155"/>
      <c r="F189" s="311">
        <f t="shared" si="183"/>
        <v>0</v>
      </c>
      <c r="G189" s="230"/>
      <c r="H189" s="43"/>
      <c r="I189" s="155">
        <f t="shared" si="184"/>
        <v>0</v>
      </c>
      <c r="J189" s="265"/>
      <c r="K189" s="43"/>
      <c r="L189" s="88">
        <f t="shared" si="185"/>
        <v>0</v>
      </c>
      <c r="M189" s="230"/>
      <c r="N189" s="43"/>
      <c r="O189" s="155">
        <f t="shared" si="186"/>
        <v>0</v>
      </c>
      <c r="P189" s="311"/>
      <c r="Q189" s="331"/>
    </row>
    <row r="190" spans="1:17" hidden="1" x14ac:dyDescent="0.25">
      <c r="A190" s="34">
        <v>4300</v>
      </c>
      <c r="B190" s="69" t="s">
        <v>184</v>
      </c>
      <c r="C190" s="188">
        <f t="shared" si="166"/>
        <v>0</v>
      </c>
      <c r="D190" s="127">
        <f>SUM(D191)</f>
        <v>0</v>
      </c>
      <c r="E190" s="120">
        <f t="shared" ref="E190" si="187">SUM(E191)</f>
        <v>0</v>
      </c>
      <c r="F190" s="314">
        <f>SUM(F191)</f>
        <v>0</v>
      </c>
      <c r="G190" s="228">
        <f t="shared" ref="G190:N190" si="188">SUM(G191)</f>
        <v>0</v>
      </c>
      <c r="H190" s="36">
        <f t="shared" si="188"/>
        <v>0</v>
      </c>
      <c r="I190" s="120">
        <f t="shared" si="188"/>
        <v>0</v>
      </c>
      <c r="J190" s="127">
        <f t="shared" si="188"/>
        <v>0</v>
      </c>
      <c r="K190" s="36">
        <f t="shared" si="188"/>
        <v>0</v>
      </c>
      <c r="L190" s="174">
        <f t="shared" si="188"/>
        <v>0</v>
      </c>
      <c r="M190" s="228">
        <f t="shared" si="188"/>
        <v>0</v>
      </c>
      <c r="N190" s="36">
        <f t="shared" si="188"/>
        <v>0</v>
      </c>
      <c r="O190" s="120">
        <f>SUM(O191)</f>
        <v>0</v>
      </c>
      <c r="P190" s="314"/>
      <c r="Q190" s="331"/>
    </row>
    <row r="191" spans="1:17" ht="24" hidden="1" x14ac:dyDescent="0.25">
      <c r="A191" s="328">
        <v>4310</v>
      </c>
      <c r="B191" s="38" t="s">
        <v>185</v>
      </c>
      <c r="C191" s="189">
        <f t="shared" si="166"/>
        <v>0</v>
      </c>
      <c r="D191" s="128">
        <f>SUM(D192:D192)</f>
        <v>0</v>
      </c>
      <c r="E191" s="86">
        <f t="shared" ref="E191" si="189">SUM(E192:E192)</f>
        <v>0</v>
      </c>
      <c r="F191" s="315">
        <f>SUM(F192:F192)</f>
        <v>0</v>
      </c>
      <c r="G191" s="233">
        <f t="shared" ref="G191:N191" si="190">SUM(G192:G192)</f>
        <v>0</v>
      </c>
      <c r="H191" s="75">
        <f t="shared" si="190"/>
        <v>0</v>
      </c>
      <c r="I191" s="86">
        <f t="shared" si="190"/>
        <v>0</v>
      </c>
      <c r="J191" s="128">
        <f t="shared" si="190"/>
        <v>0</v>
      </c>
      <c r="K191" s="75">
        <f t="shared" si="190"/>
        <v>0</v>
      </c>
      <c r="L191" s="175">
        <f t="shared" si="190"/>
        <v>0</v>
      </c>
      <c r="M191" s="233">
        <f t="shared" si="190"/>
        <v>0</v>
      </c>
      <c r="N191" s="75">
        <f t="shared" si="190"/>
        <v>0</v>
      </c>
      <c r="O191" s="86">
        <f>SUM(O192:O192)</f>
        <v>0</v>
      </c>
      <c r="P191" s="315"/>
      <c r="Q191" s="331"/>
    </row>
    <row r="192" spans="1:17" ht="36" hidden="1" x14ac:dyDescent="0.25">
      <c r="A192" s="30">
        <v>4311</v>
      </c>
      <c r="B192" s="41" t="s">
        <v>186</v>
      </c>
      <c r="C192" s="190">
        <f t="shared" si="166"/>
        <v>0</v>
      </c>
      <c r="D192" s="265"/>
      <c r="E192" s="155"/>
      <c r="F192" s="311">
        <f>D192+E192</f>
        <v>0</v>
      </c>
      <c r="G192" s="230"/>
      <c r="H192" s="43"/>
      <c r="I192" s="155">
        <f>G192+H192</f>
        <v>0</v>
      </c>
      <c r="J192" s="265"/>
      <c r="K192" s="43"/>
      <c r="L192" s="88">
        <f>J192+K192</f>
        <v>0</v>
      </c>
      <c r="M192" s="230"/>
      <c r="N192" s="43"/>
      <c r="O192" s="155">
        <f>M192+N192</f>
        <v>0</v>
      </c>
      <c r="P192" s="311"/>
      <c r="Q192" s="331"/>
    </row>
    <row r="193" spans="1:17" s="19" customFormat="1" ht="24" hidden="1" x14ac:dyDescent="0.25">
      <c r="A193" s="85"/>
      <c r="B193" s="17" t="s">
        <v>187</v>
      </c>
      <c r="C193" s="199">
        <f t="shared" si="166"/>
        <v>0</v>
      </c>
      <c r="D193" s="133">
        <f>SUM(D194,D229,D268)</f>
        <v>0</v>
      </c>
      <c r="E193" s="278">
        <f t="shared" ref="E193" si="191">SUM(E194,E229,E268)</f>
        <v>0</v>
      </c>
      <c r="F193" s="306">
        <f>SUM(F194,F229,F268)</f>
        <v>0</v>
      </c>
      <c r="G193" s="226">
        <f t="shared" ref="G193:N193" si="192">SUM(G194,G229,G268)</f>
        <v>0</v>
      </c>
      <c r="H193" s="66">
        <f t="shared" si="192"/>
        <v>0</v>
      </c>
      <c r="I193" s="278">
        <f t="shared" si="192"/>
        <v>0</v>
      </c>
      <c r="J193" s="133">
        <f t="shared" si="192"/>
        <v>0</v>
      </c>
      <c r="K193" s="66">
        <f t="shared" si="192"/>
        <v>0</v>
      </c>
      <c r="L193" s="169">
        <f t="shared" si="192"/>
        <v>0</v>
      </c>
      <c r="M193" s="226">
        <f t="shared" si="192"/>
        <v>0</v>
      </c>
      <c r="N193" s="66">
        <f t="shared" si="192"/>
        <v>0</v>
      </c>
      <c r="O193" s="161">
        <f>SUM(O194,O229,O268)</f>
        <v>0</v>
      </c>
      <c r="P193" s="321"/>
      <c r="Q193" s="182"/>
    </row>
    <row r="194" spans="1:17" hidden="1" x14ac:dyDescent="0.25">
      <c r="A194" s="67">
        <v>5000</v>
      </c>
      <c r="B194" s="67" t="s">
        <v>188</v>
      </c>
      <c r="C194" s="200">
        <f t="shared" si="166"/>
        <v>0</v>
      </c>
      <c r="D194" s="134">
        <f>D195+D203</f>
        <v>0</v>
      </c>
      <c r="E194" s="122">
        <f t="shared" ref="E194" si="193">E195+E203</f>
        <v>0</v>
      </c>
      <c r="F194" s="307">
        <f>F195+F203</f>
        <v>0</v>
      </c>
      <c r="G194" s="227">
        <f t="shared" ref="G194:N194" si="194">G195+G203</f>
        <v>0</v>
      </c>
      <c r="H194" s="68">
        <f t="shared" si="194"/>
        <v>0</v>
      </c>
      <c r="I194" s="122">
        <f t="shared" si="194"/>
        <v>0</v>
      </c>
      <c r="J194" s="134">
        <f t="shared" si="194"/>
        <v>0</v>
      </c>
      <c r="K194" s="68">
        <f t="shared" si="194"/>
        <v>0</v>
      </c>
      <c r="L194" s="170">
        <f t="shared" si="194"/>
        <v>0</v>
      </c>
      <c r="M194" s="227">
        <f t="shared" si="194"/>
        <v>0</v>
      </c>
      <c r="N194" s="68">
        <f t="shared" si="194"/>
        <v>0</v>
      </c>
      <c r="O194" s="122">
        <f>O195+O203</f>
        <v>0</v>
      </c>
      <c r="P194" s="307"/>
      <c r="Q194" s="331"/>
    </row>
    <row r="195" spans="1:17" hidden="1" x14ac:dyDescent="0.25">
      <c r="A195" s="34">
        <v>5100</v>
      </c>
      <c r="B195" s="69" t="s">
        <v>189</v>
      </c>
      <c r="C195" s="188">
        <f t="shared" si="166"/>
        <v>0</v>
      </c>
      <c r="D195" s="127">
        <f>D196+D197+D200+D201+D202</f>
        <v>0</v>
      </c>
      <c r="E195" s="120">
        <f t="shared" ref="E195" si="195">E196+E197+E200+E201+E202</f>
        <v>0</v>
      </c>
      <c r="F195" s="314">
        <f>F196+F197+F200+F201+F202</f>
        <v>0</v>
      </c>
      <c r="G195" s="228">
        <f t="shared" ref="G195:N195" si="196">G196+G197+G200+G201+G202</f>
        <v>0</v>
      </c>
      <c r="H195" s="36">
        <f t="shared" si="196"/>
        <v>0</v>
      </c>
      <c r="I195" s="120">
        <f t="shared" si="196"/>
        <v>0</v>
      </c>
      <c r="J195" s="127">
        <f t="shared" si="196"/>
        <v>0</v>
      </c>
      <c r="K195" s="36">
        <f t="shared" si="196"/>
        <v>0</v>
      </c>
      <c r="L195" s="174">
        <f t="shared" si="196"/>
        <v>0</v>
      </c>
      <c r="M195" s="228">
        <f t="shared" si="196"/>
        <v>0</v>
      </c>
      <c r="N195" s="36">
        <f t="shared" si="196"/>
        <v>0</v>
      </c>
      <c r="O195" s="120">
        <f>O196+O197+O200+O201+O202</f>
        <v>0</v>
      </c>
      <c r="P195" s="314"/>
      <c r="Q195" s="331"/>
    </row>
    <row r="196" spans="1:17" hidden="1" x14ac:dyDescent="0.25">
      <c r="A196" s="328">
        <v>5110</v>
      </c>
      <c r="B196" s="38" t="s">
        <v>190</v>
      </c>
      <c r="C196" s="189">
        <f t="shared" si="166"/>
        <v>0</v>
      </c>
      <c r="D196" s="264"/>
      <c r="E196" s="154"/>
      <c r="F196" s="310">
        <f>D196+E196</f>
        <v>0</v>
      </c>
      <c r="G196" s="220"/>
      <c r="H196" s="40"/>
      <c r="I196" s="154">
        <f>G196+H196</f>
        <v>0</v>
      </c>
      <c r="J196" s="264"/>
      <c r="K196" s="40"/>
      <c r="L196" s="89">
        <f>J196+K196</f>
        <v>0</v>
      </c>
      <c r="M196" s="220"/>
      <c r="N196" s="40"/>
      <c r="O196" s="154">
        <f>M196+N196</f>
        <v>0</v>
      </c>
      <c r="P196" s="310"/>
      <c r="Q196" s="331"/>
    </row>
    <row r="197" spans="1:17" ht="24" hidden="1" x14ac:dyDescent="0.25">
      <c r="A197" s="72">
        <v>5120</v>
      </c>
      <c r="B197" s="41" t="s">
        <v>191</v>
      </c>
      <c r="C197" s="190">
        <f t="shared" si="166"/>
        <v>0</v>
      </c>
      <c r="D197" s="129">
        <f>D198+D199</f>
        <v>0</v>
      </c>
      <c r="E197" s="87">
        <f t="shared" ref="E197" si="197">E198+E199</f>
        <v>0</v>
      </c>
      <c r="F197" s="312">
        <f>F198+F199</f>
        <v>0</v>
      </c>
      <c r="G197" s="231">
        <f t="shared" ref="G197:O197" si="198">G198+G199</f>
        <v>0</v>
      </c>
      <c r="H197" s="73">
        <f t="shared" si="198"/>
        <v>0</v>
      </c>
      <c r="I197" s="87">
        <f t="shared" si="198"/>
        <v>0</v>
      </c>
      <c r="J197" s="129">
        <f t="shared" si="198"/>
        <v>0</v>
      </c>
      <c r="K197" s="73">
        <f t="shared" si="198"/>
        <v>0</v>
      </c>
      <c r="L197" s="93">
        <f t="shared" si="198"/>
        <v>0</v>
      </c>
      <c r="M197" s="231">
        <f t="shared" si="198"/>
        <v>0</v>
      </c>
      <c r="N197" s="73">
        <f t="shared" si="198"/>
        <v>0</v>
      </c>
      <c r="O197" s="87">
        <f t="shared" si="198"/>
        <v>0</v>
      </c>
      <c r="P197" s="312"/>
      <c r="Q197" s="331"/>
    </row>
    <row r="198" spans="1:17" hidden="1" x14ac:dyDescent="0.25">
      <c r="A198" s="30">
        <v>5121</v>
      </c>
      <c r="B198" s="41" t="s">
        <v>192</v>
      </c>
      <c r="C198" s="190">
        <f t="shared" si="166"/>
        <v>0</v>
      </c>
      <c r="D198" s="265"/>
      <c r="E198" s="155"/>
      <c r="F198" s="311">
        <f t="shared" ref="F198:F202" si="199">D198+E198</f>
        <v>0</v>
      </c>
      <c r="G198" s="230"/>
      <c r="H198" s="43"/>
      <c r="I198" s="155">
        <f t="shared" ref="I198:I202" si="200">G198+H198</f>
        <v>0</v>
      </c>
      <c r="J198" s="265"/>
      <c r="K198" s="43"/>
      <c r="L198" s="88">
        <f t="shared" ref="L198:L202" si="201">J198+K198</f>
        <v>0</v>
      </c>
      <c r="M198" s="230"/>
      <c r="N198" s="43"/>
      <c r="O198" s="155">
        <f t="shared" ref="O198:O202" si="202">M198+N198</f>
        <v>0</v>
      </c>
      <c r="P198" s="311"/>
      <c r="Q198" s="331"/>
    </row>
    <row r="199" spans="1:17" ht="24" hidden="1" x14ac:dyDescent="0.25">
      <c r="A199" s="30">
        <v>5129</v>
      </c>
      <c r="B199" s="41" t="s">
        <v>193</v>
      </c>
      <c r="C199" s="190">
        <f t="shared" si="166"/>
        <v>0</v>
      </c>
      <c r="D199" s="265"/>
      <c r="E199" s="155"/>
      <c r="F199" s="311">
        <f t="shared" si="199"/>
        <v>0</v>
      </c>
      <c r="G199" s="230"/>
      <c r="H199" s="43"/>
      <c r="I199" s="155">
        <f t="shared" si="200"/>
        <v>0</v>
      </c>
      <c r="J199" s="265"/>
      <c r="K199" s="43"/>
      <c r="L199" s="88">
        <f t="shared" si="201"/>
        <v>0</v>
      </c>
      <c r="M199" s="230"/>
      <c r="N199" s="43"/>
      <c r="O199" s="155">
        <f t="shared" si="202"/>
        <v>0</v>
      </c>
      <c r="P199" s="311"/>
      <c r="Q199" s="331"/>
    </row>
    <row r="200" spans="1:17" hidden="1" x14ac:dyDescent="0.25">
      <c r="A200" s="72">
        <v>5130</v>
      </c>
      <c r="B200" s="41" t="s">
        <v>194</v>
      </c>
      <c r="C200" s="190">
        <f t="shared" si="166"/>
        <v>0</v>
      </c>
      <c r="D200" s="265"/>
      <c r="E200" s="155"/>
      <c r="F200" s="311">
        <f t="shared" si="199"/>
        <v>0</v>
      </c>
      <c r="G200" s="230"/>
      <c r="H200" s="43"/>
      <c r="I200" s="155">
        <f t="shared" si="200"/>
        <v>0</v>
      </c>
      <c r="J200" s="265"/>
      <c r="K200" s="43"/>
      <c r="L200" s="88">
        <f t="shared" si="201"/>
        <v>0</v>
      </c>
      <c r="M200" s="230"/>
      <c r="N200" s="43"/>
      <c r="O200" s="155">
        <f t="shared" si="202"/>
        <v>0</v>
      </c>
      <c r="P200" s="311"/>
      <c r="Q200" s="331"/>
    </row>
    <row r="201" spans="1:17" hidden="1" x14ac:dyDescent="0.25">
      <c r="A201" s="72">
        <v>5140</v>
      </c>
      <c r="B201" s="41" t="s">
        <v>195</v>
      </c>
      <c r="C201" s="190">
        <f t="shared" si="166"/>
        <v>0</v>
      </c>
      <c r="D201" s="265"/>
      <c r="E201" s="155"/>
      <c r="F201" s="311">
        <f t="shared" si="199"/>
        <v>0</v>
      </c>
      <c r="G201" s="230"/>
      <c r="H201" s="43"/>
      <c r="I201" s="155">
        <f t="shared" si="200"/>
        <v>0</v>
      </c>
      <c r="J201" s="265"/>
      <c r="K201" s="43"/>
      <c r="L201" s="88">
        <f t="shared" si="201"/>
        <v>0</v>
      </c>
      <c r="M201" s="230"/>
      <c r="N201" s="43"/>
      <c r="O201" s="155">
        <f t="shared" si="202"/>
        <v>0</v>
      </c>
      <c r="P201" s="311"/>
      <c r="Q201" s="331"/>
    </row>
    <row r="202" spans="1:17" ht="24" hidden="1" x14ac:dyDescent="0.25">
      <c r="A202" s="72">
        <v>5170</v>
      </c>
      <c r="B202" s="41" t="s">
        <v>196</v>
      </c>
      <c r="C202" s="190">
        <f t="shared" si="166"/>
        <v>0</v>
      </c>
      <c r="D202" s="265"/>
      <c r="E202" s="155"/>
      <c r="F202" s="311">
        <f t="shared" si="199"/>
        <v>0</v>
      </c>
      <c r="G202" s="230"/>
      <c r="H202" s="43"/>
      <c r="I202" s="155">
        <f t="shared" si="200"/>
        <v>0</v>
      </c>
      <c r="J202" s="265"/>
      <c r="K202" s="43"/>
      <c r="L202" s="88">
        <f t="shared" si="201"/>
        <v>0</v>
      </c>
      <c r="M202" s="230"/>
      <c r="N202" s="43"/>
      <c r="O202" s="155">
        <f t="shared" si="202"/>
        <v>0</v>
      </c>
      <c r="P202" s="311"/>
      <c r="Q202" s="331"/>
    </row>
    <row r="203" spans="1:17" hidden="1" x14ac:dyDescent="0.25">
      <c r="A203" s="34">
        <v>5200</v>
      </c>
      <c r="B203" s="69" t="s">
        <v>197</v>
      </c>
      <c r="C203" s="188">
        <f t="shared" si="166"/>
        <v>0</v>
      </c>
      <c r="D203" s="127">
        <f>D204+D214+D215+D224+D225+D226+D228</f>
        <v>0</v>
      </c>
      <c r="E203" s="120">
        <f t="shared" ref="E203" si="203">E204+E214+E215+E224+E225+E226+E228</f>
        <v>0</v>
      </c>
      <c r="F203" s="314">
        <f>F204+F214+F215+F224+F225+F226+F228</f>
        <v>0</v>
      </c>
      <c r="G203" s="228">
        <f t="shared" ref="G203:O203" si="204">G204+G214+G215+G224+G225+G226+G228</f>
        <v>0</v>
      </c>
      <c r="H203" s="36">
        <f t="shared" si="204"/>
        <v>0</v>
      </c>
      <c r="I203" s="120">
        <f t="shared" si="204"/>
        <v>0</v>
      </c>
      <c r="J203" s="127">
        <f t="shared" si="204"/>
        <v>0</v>
      </c>
      <c r="K203" s="36">
        <f t="shared" si="204"/>
        <v>0</v>
      </c>
      <c r="L203" s="174">
        <f t="shared" si="204"/>
        <v>0</v>
      </c>
      <c r="M203" s="228">
        <f t="shared" si="204"/>
        <v>0</v>
      </c>
      <c r="N203" s="36">
        <f t="shared" si="204"/>
        <v>0</v>
      </c>
      <c r="O203" s="120">
        <f t="shared" si="204"/>
        <v>0</v>
      </c>
      <c r="P203" s="314"/>
      <c r="Q203" s="331"/>
    </row>
    <row r="204" spans="1:17" hidden="1" x14ac:dyDescent="0.25">
      <c r="A204" s="70">
        <v>5210</v>
      </c>
      <c r="B204" s="55" t="s">
        <v>198</v>
      </c>
      <c r="C204" s="195">
        <f t="shared" si="166"/>
        <v>0</v>
      </c>
      <c r="D204" s="82">
        <f>SUM(D205:D213)</f>
        <v>0</v>
      </c>
      <c r="E204" s="153">
        <f>SUM(E205:E213)</f>
        <v>0</v>
      </c>
      <c r="F204" s="309">
        <f t="shared" ref="F204:N204" si="205">SUM(F205:F213)</f>
        <v>0</v>
      </c>
      <c r="G204" s="229">
        <f t="shared" si="205"/>
        <v>0</v>
      </c>
      <c r="H204" s="71">
        <f t="shared" si="205"/>
        <v>0</v>
      </c>
      <c r="I204" s="153">
        <f t="shared" si="205"/>
        <v>0</v>
      </c>
      <c r="J204" s="82">
        <f t="shared" si="205"/>
        <v>0</v>
      </c>
      <c r="K204" s="71">
        <f t="shared" si="205"/>
        <v>0</v>
      </c>
      <c r="L204" s="172">
        <f t="shared" si="205"/>
        <v>0</v>
      </c>
      <c r="M204" s="229">
        <f t="shared" si="205"/>
        <v>0</v>
      </c>
      <c r="N204" s="71">
        <f t="shared" si="205"/>
        <v>0</v>
      </c>
      <c r="O204" s="153">
        <f>SUM(O205:O213)</f>
        <v>0</v>
      </c>
      <c r="P204" s="309"/>
      <c r="Q204" s="331"/>
    </row>
    <row r="205" spans="1:17" hidden="1" x14ac:dyDescent="0.25">
      <c r="A205" s="27">
        <v>5211</v>
      </c>
      <c r="B205" s="38" t="s">
        <v>199</v>
      </c>
      <c r="C205" s="189">
        <f t="shared" si="166"/>
        <v>0</v>
      </c>
      <c r="D205" s="264"/>
      <c r="E205" s="154"/>
      <c r="F205" s="310">
        <f t="shared" ref="F205:F214" si="206">D205+E205</f>
        <v>0</v>
      </c>
      <c r="G205" s="220"/>
      <c r="H205" s="40"/>
      <c r="I205" s="154">
        <f t="shared" ref="I205:I214" si="207">G205+H205</f>
        <v>0</v>
      </c>
      <c r="J205" s="264"/>
      <c r="K205" s="40"/>
      <c r="L205" s="89">
        <f t="shared" ref="L205:L214" si="208">J205+K205</f>
        <v>0</v>
      </c>
      <c r="M205" s="220"/>
      <c r="N205" s="40"/>
      <c r="O205" s="154">
        <f t="shared" ref="O205:O214" si="209">M205+N205</f>
        <v>0</v>
      </c>
      <c r="P205" s="310"/>
      <c r="Q205" s="331"/>
    </row>
    <row r="206" spans="1:17" hidden="1" x14ac:dyDescent="0.25">
      <c r="A206" s="30">
        <v>5212</v>
      </c>
      <c r="B206" s="41" t="s">
        <v>200</v>
      </c>
      <c r="C206" s="190">
        <f t="shared" si="166"/>
        <v>0</v>
      </c>
      <c r="D206" s="265"/>
      <c r="E206" s="155"/>
      <c r="F206" s="311">
        <f t="shared" si="206"/>
        <v>0</v>
      </c>
      <c r="G206" s="230"/>
      <c r="H206" s="43"/>
      <c r="I206" s="155">
        <f t="shared" si="207"/>
        <v>0</v>
      </c>
      <c r="J206" s="265"/>
      <c r="K206" s="43"/>
      <c r="L206" s="88">
        <f t="shared" si="208"/>
        <v>0</v>
      </c>
      <c r="M206" s="230"/>
      <c r="N206" s="43"/>
      <c r="O206" s="155">
        <f t="shared" si="209"/>
        <v>0</v>
      </c>
      <c r="P206" s="311"/>
      <c r="Q206" s="331"/>
    </row>
    <row r="207" spans="1:17" hidden="1" x14ac:dyDescent="0.25">
      <c r="A207" s="30">
        <v>5213</v>
      </c>
      <c r="B207" s="41" t="s">
        <v>201</v>
      </c>
      <c r="C207" s="190">
        <f t="shared" si="166"/>
        <v>0</v>
      </c>
      <c r="D207" s="265"/>
      <c r="E207" s="155"/>
      <c r="F207" s="311">
        <f t="shared" si="206"/>
        <v>0</v>
      </c>
      <c r="G207" s="230"/>
      <c r="H207" s="43"/>
      <c r="I207" s="155">
        <f t="shared" si="207"/>
        <v>0</v>
      </c>
      <c r="J207" s="265"/>
      <c r="K207" s="43"/>
      <c r="L207" s="88">
        <f t="shared" si="208"/>
        <v>0</v>
      </c>
      <c r="M207" s="230"/>
      <c r="N207" s="43"/>
      <c r="O207" s="155">
        <f t="shared" si="209"/>
        <v>0</v>
      </c>
      <c r="P207" s="311"/>
      <c r="Q207" s="331"/>
    </row>
    <row r="208" spans="1:17" hidden="1" x14ac:dyDescent="0.25">
      <c r="A208" s="30">
        <v>5214</v>
      </c>
      <c r="B208" s="41" t="s">
        <v>202</v>
      </c>
      <c r="C208" s="190">
        <f t="shared" si="166"/>
        <v>0</v>
      </c>
      <c r="D208" s="265"/>
      <c r="E208" s="155"/>
      <c r="F208" s="311">
        <f t="shared" si="206"/>
        <v>0</v>
      </c>
      <c r="G208" s="230"/>
      <c r="H208" s="43"/>
      <c r="I208" s="155">
        <f t="shared" si="207"/>
        <v>0</v>
      </c>
      <c r="J208" s="265"/>
      <c r="K208" s="43"/>
      <c r="L208" s="88">
        <f t="shared" si="208"/>
        <v>0</v>
      </c>
      <c r="M208" s="230"/>
      <c r="N208" s="43"/>
      <c r="O208" s="155">
        <f t="shared" si="209"/>
        <v>0</v>
      </c>
      <c r="P208" s="311"/>
      <c r="Q208" s="331"/>
    </row>
    <row r="209" spans="1:17" hidden="1" x14ac:dyDescent="0.25">
      <c r="A209" s="30">
        <v>5215</v>
      </c>
      <c r="B209" s="41" t="s">
        <v>203</v>
      </c>
      <c r="C209" s="190">
        <f t="shared" si="166"/>
        <v>0</v>
      </c>
      <c r="D209" s="265"/>
      <c r="E209" s="155"/>
      <c r="F209" s="311">
        <f t="shared" si="206"/>
        <v>0</v>
      </c>
      <c r="G209" s="230"/>
      <c r="H209" s="43"/>
      <c r="I209" s="155">
        <f t="shared" si="207"/>
        <v>0</v>
      </c>
      <c r="J209" s="265"/>
      <c r="K209" s="43"/>
      <c r="L209" s="88">
        <f t="shared" si="208"/>
        <v>0</v>
      </c>
      <c r="M209" s="230"/>
      <c r="N209" s="43"/>
      <c r="O209" s="155">
        <f t="shared" si="209"/>
        <v>0</v>
      </c>
      <c r="P209" s="311"/>
      <c r="Q209" s="331"/>
    </row>
    <row r="210" spans="1:17" ht="24" hidden="1" x14ac:dyDescent="0.25">
      <c r="A210" s="30">
        <v>5216</v>
      </c>
      <c r="B210" s="41" t="s">
        <v>204</v>
      </c>
      <c r="C210" s="190">
        <f t="shared" si="166"/>
        <v>0</v>
      </c>
      <c r="D210" s="265"/>
      <c r="E210" s="155"/>
      <c r="F210" s="311">
        <f t="shared" si="206"/>
        <v>0</v>
      </c>
      <c r="G210" s="230"/>
      <c r="H210" s="43"/>
      <c r="I210" s="155">
        <f t="shared" si="207"/>
        <v>0</v>
      </c>
      <c r="J210" s="265"/>
      <c r="K210" s="43"/>
      <c r="L210" s="88">
        <f t="shared" si="208"/>
        <v>0</v>
      </c>
      <c r="M210" s="230"/>
      <c r="N210" s="43"/>
      <c r="O210" s="155">
        <f t="shared" si="209"/>
        <v>0</v>
      </c>
      <c r="P210" s="311"/>
      <c r="Q210" s="331"/>
    </row>
    <row r="211" spans="1:17" hidden="1" x14ac:dyDescent="0.25">
      <c r="A211" s="30">
        <v>5217</v>
      </c>
      <c r="B211" s="41" t="s">
        <v>205</v>
      </c>
      <c r="C211" s="190">
        <f t="shared" si="166"/>
        <v>0</v>
      </c>
      <c r="D211" s="265"/>
      <c r="E211" s="155"/>
      <c r="F211" s="311">
        <f t="shared" si="206"/>
        <v>0</v>
      </c>
      <c r="G211" s="230"/>
      <c r="H211" s="43"/>
      <c r="I211" s="155">
        <f t="shared" si="207"/>
        <v>0</v>
      </c>
      <c r="J211" s="265"/>
      <c r="K211" s="43"/>
      <c r="L211" s="88">
        <f t="shared" si="208"/>
        <v>0</v>
      </c>
      <c r="M211" s="230"/>
      <c r="N211" s="43"/>
      <c r="O211" s="155">
        <f t="shared" si="209"/>
        <v>0</v>
      </c>
      <c r="P211" s="311"/>
      <c r="Q211" s="331"/>
    </row>
    <row r="212" spans="1:17" hidden="1" x14ac:dyDescent="0.25">
      <c r="A212" s="30">
        <v>5218</v>
      </c>
      <c r="B212" s="41" t="s">
        <v>206</v>
      </c>
      <c r="C212" s="190">
        <f t="shared" si="166"/>
        <v>0</v>
      </c>
      <c r="D212" s="265"/>
      <c r="E212" s="155"/>
      <c r="F212" s="311">
        <f t="shared" si="206"/>
        <v>0</v>
      </c>
      <c r="G212" s="230"/>
      <c r="H212" s="43"/>
      <c r="I212" s="155">
        <f t="shared" si="207"/>
        <v>0</v>
      </c>
      <c r="J212" s="265"/>
      <c r="K212" s="43"/>
      <c r="L212" s="88">
        <f t="shared" si="208"/>
        <v>0</v>
      </c>
      <c r="M212" s="230"/>
      <c r="N212" s="43"/>
      <c r="O212" s="155">
        <f t="shared" si="209"/>
        <v>0</v>
      </c>
      <c r="P212" s="311"/>
      <c r="Q212" s="331"/>
    </row>
    <row r="213" spans="1:17" hidden="1" x14ac:dyDescent="0.25">
      <c r="A213" s="30">
        <v>5219</v>
      </c>
      <c r="B213" s="41" t="s">
        <v>207</v>
      </c>
      <c r="C213" s="190">
        <f t="shared" si="166"/>
        <v>0</v>
      </c>
      <c r="D213" s="265"/>
      <c r="E213" s="155"/>
      <c r="F213" s="311">
        <f t="shared" si="206"/>
        <v>0</v>
      </c>
      <c r="G213" s="230"/>
      <c r="H213" s="43"/>
      <c r="I213" s="155">
        <f t="shared" si="207"/>
        <v>0</v>
      </c>
      <c r="J213" s="265"/>
      <c r="K213" s="43"/>
      <c r="L213" s="88">
        <f t="shared" si="208"/>
        <v>0</v>
      </c>
      <c r="M213" s="230"/>
      <c r="N213" s="43"/>
      <c r="O213" s="155">
        <f t="shared" si="209"/>
        <v>0</v>
      </c>
      <c r="P213" s="311"/>
      <c r="Q213" s="331"/>
    </row>
    <row r="214" spans="1:17" ht="13.5" hidden="1" customHeight="1" x14ac:dyDescent="0.25">
      <c r="A214" s="72">
        <v>5220</v>
      </c>
      <c r="B214" s="41" t="s">
        <v>208</v>
      </c>
      <c r="C214" s="190">
        <f t="shared" si="166"/>
        <v>0</v>
      </c>
      <c r="D214" s="265"/>
      <c r="E214" s="155"/>
      <c r="F214" s="311">
        <f t="shared" si="206"/>
        <v>0</v>
      </c>
      <c r="G214" s="230"/>
      <c r="H214" s="43"/>
      <c r="I214" s="155">
        <f t="shared" si="207"/>
        <v>0</v>
      </c>
      <c r="J214" s="265"/>
      <c r="K214" s="43"/>
      <c r="L214" s="88">
        <f t="shared" si="208"/>
        <v>0</v>
      </c>
      <c r="M214" s="230"/>
      <c r="N214" s="43"/>
      <c r="O214" s="155">
        <f t="shared" si="209"/>
        <v>0</v>
      </c>
      <c r="P214" s="311"/>
      <c r="Q214" s="331"/>
    </row>
    <row r="215" spans="1:17" hidden="1" x14ac:dyDescent="0.25">
      <c r="A215" s="72">
        <v>5230</v>
      </c>
      <c r="B215" s="41" t="s">
        <v>209</v>
      </c>
      <c r="C215" s="190">
        <f t="shared" si="166"/>
        <v>0</v>
      </c>
      <c r="D215" s="129">
        <f>SUM(D216:D223)</f>
        <v>0</v>
      </c>
      <c r="E215" s="87">
        <f t="shared" ref="E215" si="210">SUM(E216:E223)</f>
        <v>0</v>
      </c>
      <c r="F215" s="312">
        <f>SUM(F216:F223)</f>
        <v>0</v>
      </c>
      <c r="G215" s="231">
        <f t="shared" ref="G215:N215" si="211">SUM(G216:G223)</f>
        <v>0</v>
      </c>
      <c r="H215" s="73">
        <f t="shared" si="211"/>
        <v>0</v>
      </c>
      <c r="I215" s="87">
        <f t="shared" si="211"/>
        <v>0</v>
      </c>
      <c r="J215" s="129">
        <f t="shared" si="211"/>
        <v>0</v>
      </c>
      <c r="K215" s="73">
        <f t="shared" si="211"/>
        <v>0</v>
      </c>
      <c r="L215" s="93">
        <f t="shared" si="211"/>
        <v>0</v>
      </c>
      <c r="M215" s="231">
        <f t="shared" si="211"/>
        <v>0</v>
      </c>
      <c r="N215" s="73">
        <f t="shared" si="211"/>
        <v>0</v>
      </c>
      <c r="O215" s="87">
        <f>SUM(O216:O223)</f>
        <v>0</v>
      </c>
      <c r="P215" s="312"/>
      <c r="Q215" s="331"/>
    </row>
    <row r="216" spans="1:17" hidden="1" x14ac:dyDescent="0.25">
      <c r="A216" s="30">
        <v>5231</v>
      </c>
      <c r="B216" s="41" t="s">
        <v>210</v>
      </c>
      <c r="C216" s="190">
        <f t="shared" si="166"/>
        <v>0</v>
      </c>
      <c r="D216" s="265"/>
      <c r="E216" s="155"/>
      <c r="F216" s="311">
        <f t="shared" ref="F216:F225" si="212">D216+E216</f>
        <v>0</v>
      </c>
      <c r="G216" s="230"/>
      <c r="H216" s="43"/>
      <c r="I216" s="155">
        <f t="shared" ref="I216:I225" si="213">G216+H216</f>
        <v>0</v>
      </c>
      <c r="J216" s="265"/>
      <c r="K216" s="43"/>
      <c r="L216" s="88">
        <f t="shared" ref="L216:L225" si="214">J216+K216</f>
        <v>0</v>
      </c>
      <c r="M216" s="230"/>
      <c r="N216" s="43"/>
      <c r="O216" s="155">
        <f t="shared" ref="O216:O225" si="215">M216+N216</f>
        <v>0</v>
      </c>
      <c r="P216" s="311"/>
      <c r="Q216" s="331"/>
    </row>
    <row r="217" spans="1:17" hidden="1" x14ac:dyDescent="0.25">
      <c r="A217" s="30">
        <v>5232</v>
      </c>
      <c r="B217" s="41" t="s">
        <v>211</v>
      </c>
      <c r="C217" s="190">
        <f t="shared" si="166"/>
        <v>0</v>
      </c>
      <c r="D217" s="265"/>
      <c r="E217" s="155"/>
      <c r="F217" s="311">
        <f t="shared" si="212"/>
        <v>0</v>
      </c>
      <c r="G217" s="230"/>
      <c r="H217" s="43"/>
      <c r="I217" s="155">
        <f t="shared" si="213"/>
        <v>0</v>
      </c>
      <c r="J217" s="265"/>
      <c r="K217" s="43"/>
      <c r="L217" s="88">
        <f t="shared" si="214"/>
        <v>0</v>
      </c>
      <c r="M217" s="230"/>
      <c r="N217" s="43"/>
      <c r="O217" s="155">
        <f t="shared" si="215"/>
        <v>0</v>
      </c>
      <c r="P217" s="311"/>
      <c r="Q217" s="331"/>
    </row>
    <row r="218" spans="1:17" hidden="1" x14ac:dyDescent="0.25">
      <c r="A218" s="30">
        <v>5233</v>
      </c>
      <c r="B218" s="41" t="s">
        <v>212</v>
      </c>
      <c r="C218" s="190">
        <f t="shared" si="166"/>
        <v>0</v>
      </c>
      <c r="D218" s="265"/>
      <c r="E218" s="155"/>
      <c r="F218" s="311">
        <f t="shared" si="212"/>
        <v>0</v>
      </c>
      <c r="G218" s="230"/>
      <c r="H218" s="43"/>
      <c r="I218" s="155">
        <f t="shared" si="213"/>
        <v>0</v>
      </c>
      <c r="J218" s="265"/>
      <c r="K218" s="43"/>
      <c r="L218" s="88">
        <f t="shared" si="214"/>
        <v>0</v>
      </c>
      <c r="M218" s="230"/>
      <c r="N218" s="43"/>
      <c r="O218" s="155">
        <f t="shared" si="215"/>
        <v>0</v>
      </c>
      <c r="P218" s="311"/>
      <c r="Q218" s="331"/>
    </row>
    <row r="219" spans="1:17" ht="24" hidden="1" x14ac:dyDescent="0.25">
      <c r="A219" s="30">
        <v>5234</v>
      </c>
      <c r="B219" s="41" t="s">
        <v>213</v>
      </c>
      <c r="C219" s="190">
        <f t="shared" si="166"/>
        <v>0</v>
      </c>
      <c r="D219" s="265"/>
      <c r="E219" s="155"/>
      <c r="F219" s="311">
        <f t="shared" si="212"/>
        <v>0</v>
      </c>
      <c r="G219" s="230"/>
      <c r="H219" s="43"/>
      <c r="I219" s="155">
        <f t="shared" si="213"/>
        <v>0</v>
      </c>
      <c r="J219" s="265"/>
      <c r="K219" s="43"/>
      <c r="L219" s="88">
        <f t="shared" si="214"/>
        <v>0</v>
      </c>
      <c r="M219" s="230"/>
      <c r="N219" s="43"/>
      <c r="O219" s="155">
        <f t="shared" si="215"/>
        <v>0</v>
      </c>
      <c r="P219" s="311"/>
      <c r="Q219" s="331"/>
    </row>
    <row r="220" spans="1:17" ht="14.25" hidden="1" customHeight="1" x14ac:dyDescent="0.25">
      <c r="A220" s="30">
        <v>5236</v>
      </c>
      <c r="B220" s="41" t="s">
        <v>214</v>
      </c>
      <c r="C220" s="190">
        <f t="shared" si="166"/>
        <v>0</v>
      </c>
      <c r="D220" s="265"/>
      <c r="E220" s="155"/>
      <c r="F220" s="311">
        <f t="shared" si="212"/>
        <v>0</v>
      </c>
      <c r="G220" s="230"/>
      <c r="H220" s="43"/>
      <c r="I220" s="155">
        <f t="shared" si="213"/>
        <v>0</v>
      </c>
      <c r="J220" s="265"/>
      <c r="K220" s="43"/>
      <c r="L220" s="88">
        <f t="shared" si="214"/>
        <v>0</v>
      </c>
      <c r="M220" s="230"/>
      <c r="N220" s="43"/>
      <c r="O220" s="155">
        <f t="shared" si="215"/>
        <v>0</v>
      </c>
      <c r="P220" s="311"/>
      <c r="Q220" s="331"/>
    </row>
    <row r="221" spans="1:17" ht="14.25" hidden="1" customHeight="1" x14ac:dyDescent="0.25">
      <c r="A221" s="30">
        <v>5237</v>
      </c>
      <c r="B221" s="41" t="s">
        <v>215</v>
      </c>
      <c r="C221" s="190">
        <f t="shared" si="166"/>
        <v>0</v>
      </c>
      <c r="D221" s="265"/>
      <c r="E221" s="155"/>
      <c r="F221" s="311">
        <f t="shared" si="212"/>
        <v>0</v>
      </c>
      <c r="G221" s="230"/>
      <c r="H221" s="43"/>
      <c r="I221" s="155">
        <f t="shared" si="213"/>
        <v>0</v>
      </c>
      <c r="J221" s="265"/>
      <c r="K221" s="43"/>
      <c r="L221" s="88">
        <f t="shared" si="214"/>
        <v>0</v>
      </c>
      <c r="M221" s="230"/>
      <c r="N221" s="43"/>
      <c r="O221" s="155">
        <f t="shared" si="215"/>
        <v>0</v>
      </c>
      <c r="P221" s="311"/>
      <c r="Q221" s="331"/>
    </row>
    <row r="222" spans="1:17" ht="24" hidden="1" x14ac:dyDescent="0.25">
      <c r="A222" s="30">
        <v>5238</v>
      </c>
      <c r="B222" s="41" t="s">
        <v>216</v>
      </c>
      <c r="C222" s="190">
        <f t="shared" si="166"/>
        <v>0</v>
      </c>
      <c r="D222" s="265"/>
      <c r="E222" s="155"/>
      <c r="F222" s="311">
        <f t="shared" si="212"/>
        <v>0</v>
      </c>
      <c r="G222" s="230"/>
      <c r="H222" s="43"/>
      <c r="I222" s="155">
        <f t="shared" si="213"/>
        <v>0</v>
      </c>
      <c r="J222" s="265"/>
      <c r="K222" s="43"/>
      <c r="L222" s="88">
        <f t="shared" si="214"/>
        <v>0</v>
      </c>
      <c r="M222" s="230"/>
      <c r="N222" s="43"/>
      <c r="O222" s="155">
        <f t="shared" si="215"/>
        <v>0</v>
      </c>
      <c r="P222" s="311"/>
      <c r="Q222" s="331"/>
    </row>
    <row r="223" spans="1:17" ht="24" hidden="1" x14ac:dyDescent="0.25">
      <c r="A223" s="30">
        <v>5239</v>
      </c>
      <c r="B223" s="41" t="s">
        <v>217</v>
      </c>
      <c r="C223" s="190">
        <f t="shared" si="166"/>
        <v>0</v>
      </c>
      <c r="D223" s="265"/>
      <c r="E223" s="155"/>
      <c r="F223" s="311">
        <f t="shared" si="212"/>
        <v>0</v>
      </c>
      <c r="G223" s="230"/>
      <c r="H223" s="43"/>
      <c r="I223" s="155">
        <f t="shared" si="213"/>
        <v>0</v>
      </c>
      <c r="J223" s="265"/>
      <c r="K223" s="43"/>
      <c r="L223" s="88">
        <f t="shared" si="214"/>
        <v>0</v>
      </c>
      <c r="M223" s="230"/>
      <c r="N223" s="43"/>
      <c r="O223" s="155">
        <f t="shared" si="215"/>
        <v>0</v>
      </c>
      <c r="P223" s="311"/>
      <c r="Q223" s="331"/>
    </row>
    <row r="224" spans="1:17" ht="24" hidden="1" x14ac:dyDescent="0.25">
      <c r="A224" s="72">
        <v>5240</v>
      </c>
      <c r="B224" s="41" t="s">
        <v>218</v>
      </c>
      <c r="C224" s="190">
        <f t="shared" si="166"/>
        <v>0</v>
      </c>
      <c r="D224" s="265"/>
      <c r="E224" s="155"/>
      <c r="F224" s="311">
        <f t="shared" si="212"/>
        <v>0</v>
      </c>
      <c r="G224" s="230"/>
      <c r="H224" s="43"/>
      <c r="I224" s="155">
        <f t="shared" si="213"/>
        <v>0</v>
      </c>
      <c r="J224" s="265"/>
      <c r="K224" s="43"/>
      <c r="L224" s="88">
        <f t="shared" si="214"/>
        <v>0</v>
      </c>
      <c r="M224" s="230"/>
      <c r="N224" s="43"/>
      <c r="O224" s="155">
        <f t="shared" si="215"/>
        <v>0</v>
      </c>
      <c r="P224" s="311"/>
      <c r="Q224" s="331"/>
    </row>
    <row r="225" spans="1:17" hidden="1" x14ac:dyDescent="0.25">
      <c r="A225" s="72">
        <v>5250</v>
      </c>
      <c r="B225" s="41" t="s">
        <v>219</v>
      </c>
      <c r="C225" s="190">
        <f t="shared" si="166"/>
        <v>0</v>
      </c>
      <c r="D225" s="265"/>
      <c r="E225" s="155"/>
      <c r="F225" s="311">
        <f t="shared" si="212"/>
        <v>0</v>
      </c>
      <c r="G225" s="230"/>
      <c r="H225" s="43"/>
      <c r="I225" s="155">
        <f t="shared" si="213"/>
        <v>0</v>
      </c>
      <c r="J225" s="265"/>
      <c r="K225" s="43"/>
      <c r="L225" s="88">
        <f t="shared" si="214"/>
        <v>0</v>
      </c>
      <c r="M225" s="230"/>
      <c r="N225" s="43"/>
      <c r="O225" s="155">
        <f t="shared" si="215"/>
        <v>0</v>
      </c>
      <c r="P225" s="311"/>
      <c r="Q225" s="331"/>
    </row>
    <row r="226" spans="1:17" hidden="1" x14ac:dyDescent="0.25">
      <c r="A226" s="72">
        <v>5260</v>
      </c>
      <c r="B226" s="41" t="s">
        <v>220</v>
      </c>
      <c r="C226" s="190">
        <f t="shared" si="166"/>
        <v>0</v>
      </c>
      <c r="D226" s="129">
        <f>SUM(D227)</f>
        <v>0</v>
      </c>
      <c r="E226" s="87">
        <f t="shared" ref="E226" si="216">SUM(E227)</f>
        <v>0</v>
      </c>
      <c r="F226" s="312">
        <f>SUM(F227)</f>
        <v>0</v>
      </c>
      <c r="G226" s="231">
        <f t="shared" ref="G226:N226" si="217">SUM(G227)</f>
        <v>0</v>
      </c>
      <c r="H226" s="73">
        <f t="shared" si="217"/>
        <v>0</v>
      </c>
      <c r="I226" s="87">
        <f t="shared" si="217"/>
        <v>0</v>
      </c>
      <c r="J226" s="129">
        <f t="shared" si="217"/>
        <v>0</v>
      </c>
      <c r="K226" s="73">
        <f t="shared" si="217"/>
        <v>0</v>
      </c>
      <c r="L226" s="93">
        <f t="shared" si="217"/>
        <v>0</v>
      </c>
      <c r="M226" s="231">
        <f t="shared" si="217"/>
        <v>0</v>
      </c>
      <c r="N226" s="73">
        <f t="shared" si="217"/>
        <v>0</v>
      </c>
      <c r="O226" s="87">
        <f>SUM(O227)</f>
        <v>0</v>
      </c>
      <c r="P226" s="312"/>
      <c r="Q226" s="331"/>
    </row>
    <row r="227" spans="1:17" ht="24" hidden="1" x14ac:dyDescent="0.25">
      <c r="A227" s="30">
        <v>5269</v>
      </c>
      <c r="B227" s="41" t="s">
        <v>221</v>
      </c>
      <c r="C227" s="190">
        <f t="shared" si="166"/>
        <v>0</v>
      </c>
      <c r="D227" s="265"/>
      <c r="E227" s="155"/>
      <c r="F227" s="311">
        <f t="shared" ref="F227:F228" si="218">D227+E227</f>
        <v>0</v>
      </c>
      <c r="G227" s="230"/>
      <c r="H227" s="43"/>
      <c r="I227" s="155">
        <f t="shared" ref="I227:I228" si="219">G227+H227</f>
        <v>0</v>
      </c>
      <c r="J227" s="265"/>
      <c r="K227" s="43"/>
      <c r="L227" s="88">
        <f t="shared" ref="L227:L228" si="220">J227+K227</f>
        <v>0</v>
      </c>
      <c r="M227" s="230"/>
      <c r="N227" s="43"/>
      <c r="O227" s="155">
        <f t="shared" ref="O227:O228" si="221">M227+N227</f>
        <v>0</v>
      </c>
      <c r="P227" s="311"/>
      <c r="Q227" s="331"/>
    </row>
    <row r="228" spans="1:17" ht="24" hidden="1" x14ac:dyDescent="0.25">
      <c r="A228" s="70">
        <v>5270</v>
      </c>
      <c r="B228" s="55" t="s">
        <v>222</v>
      </c>
      <c r="C228" s="195">
        <f t="shared" si="166"/>
        <v>0</v>
      </c>
      <c r="D228" s="262"/>
      <c r="E228" s="156"/>
      <c r="F228" s="313">
        <f t="shared" si="218"/>
        <v>0</v>
      </c>
      <c r="G228" s="232"/>
      <c r="H228" s="74"/>
      <c r="I228" s="156">
        <f t="shared" si="219"/>
        <v>0</v>
      </c>
      <c r="J228" s="262"/>
      <c r="K228" s="74"/>
      <c r="L228" s="173">
        <f t="shared" si="220"/>
        <v>0</v>
      </c>
      <c r="M228" s="232"/>
      <c r="N228" s="74"/>
      <c r="O228" s="156">
        <f t="shared" si="221"/>
        <v>0</v>
      </c>
      <c r="P228" s="313"/>
      <c r="Q228" s="331"/>
    </row>
    <row r="229" spans="1:17" hidden="1" x14ac:dyDescent="0.25">
      <c r="A229" s="67">
        <v>6000</v>
      </c>
      <c r="B229" s="67" t="s">
        <v>223</v>
      </c>
      <c r="C229" s="200">
        <f t="shared" si="166"/>
        <v>0</v>
      </c>
      <c r="D229" s="134">
        <f>D230+D250+D258</f>
        <v>0</v>
      </c>
      <c r="E229" s="122">
        <f t="shared" ref="E229" si="222">E230+E250+E258</f>
        <v>0</v>
      </c>
      <c r="F229" s="307">
        <f>F230+F250+F258</f>
        <v>0</v>
      </c>
      <c r="G229" s="227">
        <f t="shared" ref="G229:N229" si="223">G230+G250+G258</f>
        <v>0</v>
      </c>
      <c r="H229" s="68">
        <f t="shared" si="223"/>
        <v>0</v>
      </c>
      <c r="I229" s="122">
        <f t="shared" si="223"/>
        <v>0</v>
      </c>
      <c r="J229" s="134">
        <f t="shared" si="223"/>
        <v>0</v>
      </c>
      <c r="K229" s="68">
        <f t="shared" si="223"/>
        <v>0</v>
      </c>
      <c r="L229" s="170">
        <f t="shared" si="223"/>
        <v>0</v>
      </c>
      <c r="M229" s="227">
        <f t="shared" si="223"/>
        <v>0</v>
      </c>
      <c r="N229" s="68">
        <f t="shared" si="223"/>
        <v>0</v>
      </c>
      <c r="O229" s="122">
        <f>O230+O250+O258</f>
        <v>0</v>
      </c>
      <c r="P229" s="307"/>
      <c r="Q229" s="331"/>
    </row>
    <row r="230" spans="1:17" ht="14.25" hidden="1" customHeight="1" x14ac:dyDescent="0.25">
      <c r="A230" s="49">
        <v>6200</v>
      </c>
      <c r="B230" s="78" t="s">
        <v>224</v>
      </c>
      <c r="C230" s="202">
        <f t="shared" si="166"/>
        <v>0</v>
      </c>
      <c r="D230" s="135">
        <f>SUM(D231,D232,D234,D237,D243,D244,D245)</f>
        <v>0</v>
      </c>
      <c r="E230" s="121">
        <f t="shared" ref="E230" si="224">SUM(E231,E232,E234,E237,E243,E244,E245)</f>
        <v>0</v>
      </c>
      <c r="F230" s="308">
        <f>SUM(F231,F232,F234,F237,F243,F244,F245)</f>
        <v>0</v>
      </c>
      <c r="G230" s="236">
        <f t="shared" ref="G230:N230" si="225">SUM(G231,G232,G234,G237,G243,G244,G245)</f>
        <v>0</v>
      </c>
      <c r="H230" s="81">
        <f t="shared" si="225"/>
        <v>0</v>
      </c>
      <c r="I230" s="121">
        <f t="shared" si="225"/>
        <v>0</v>
      </c>
      <c r="J230" s="135">
        <f t="shared" si="225"/>
        <v>0</v>
      </c>
      <c r="K230" s="81">
        <f t="shared" si="225"/>
        <v>0</v>
      </c>
      <c r="L230" s="171">
        <f t="shared" si="225"/>
        <v>0</v>
      </c>
      <c r="M230" s="236">
        <f t="shared" si="225"/>
        <v>0</v>
      </c>
      <c r="N230" s="81">
        <f t="shared" si="225"/>
        <v>0</v>
      </c>
      <c r="O230" s="121">
        <f>SUM(O231,O232,O234,O237,O243,O244,O245)</f>
        <v>0</v>
      </c>
      <c r="P230" s="308"/>
      <c r="Q230" s="331"/>
    </row>
    <row r="231" spans="1:17" ht="24" hidden="1" x14ac:dyDescent="0.25">
      <c r="A231" s="328">
        <v>6220</v>
      </c>
      <c r="B231" s="38" t="s">
        <v>225</v>
      </c>
      <c r="C231" s="189">
        <f t="shared" si="166"/>
        <v>0</v>
      </c>
      <c r="D231" s="264"/>
      <c r="E231" s="154"/>
      <c r="F231" s="310">
        <f>D231+E231</f>
        <v>0</v>
      </c>
      <c r="G231" s="220"/>
      <c r="H231" s="40"/>
      <c r="I231" s="154">
        <f>G231+H231</f>
        <v>0</v>
      </c>
      <c r="J231" s="264"/>
      <c r="K231" s="40"/>
      <c r="L231" s="89">
        <f>J231+K231</f>
        <v>0</v>
      </c>
      <c r="M231" s="220"/>
      <c r="N231" s="40"/>
      <c r="O231" s="154">
        <f>M231+N231</f>
        <v>0</v>
      </c>
      <c r="P231" s="310"/>
      <c r="Q231" s="331"/>
    </row>
    <row r="232" spans="1:17" hidden="1" x14ac:dyDescent="0.25">
      <c r="A232" s="72">
        <v>6230</v>
      </c>
      <c r="B232" s="41" t="s">
        <v>226</v>
      </c>
      <c r="C232" s="190">
        <f t="shared" si="166"/>
        <v>0</v>
      </c>
      <c r="D232" s="129">
        <f>SUM(D233)</f>
        <v>0</v>
      </c>
      <c r="E232" s="87">
        <f t="shared" ref="E232:O232" si="226">SUM(E233)</f>
        <v>0</v>
      </c>
      <c r="F232" s="312">
        <f t="shared" si="226"/>
        <v>0</v>
      </c>
      <c r="G232" s="231">
        <f t="shared" si="226"/>
        <v>0</v>
      </c>
      <c r="H232" s="73">
        <f t="shared" si="226"/>
        <v>0</v>
      </c>
      <c r="I232" s="87">
        <f t="shared" si="226"/>
        <v>0</v>
      </c>
      <c r="J232" s="129">
        <f t="shared" si="226"/>
        <v>0</v>
      </c>
      <c r="K232" s="73">
        <f t="shared" si="226"/>
        <v>0</v>
      </c>
      <c r="L232" s="93">
        <f t="shared" si="226"/>
        <v>0</v>
      </c>
      <c r="M232" s="231">
        <f t="shared" si="226"/>
        <v>0</v>
      </c>
      <c r="N232" s="73">
        <f t="shared" si="226"/>
        <v>0</v>
      </c>
      <c r="O232" s="87">
        <f t="shared" si="226"/>
        <v>0</v>
      </c>
      <c r="P232" s="312"/>
      <c r="Q232" s="331"/>
    </row>
    <row r="233" spans="1:17" ht="24" hidden="1" x14ac:dyDescent="0.25">
      <c r="A233" s="30">
        <v>6239</v>
      </c>
      <c r="B233" s="38" t="s">
        <v>227</v>
      </c>
      <c r="C233" s="190">
        <f t="shared" si="166"/>
        <v>0</v>
      </c>
      <c r="D233" s="264"/>
      <c r="E233" s="154"/>
      <c r="F233" s="310">
        <f>D233+E233</f>
        <v>0</v>
      </c>
      <c r="G233" s="220"/>
      <c r="H233" s="40"/>
      <c r="I233" s="154">
        <f>G233+H233</f>
        <v>0</v>
      </c>
      <c r="J233" s="264"/>
      <c r="K233" s="40"/>
      <c r="L233" s="89">
        <f>J233+K233</f>
        <v>0</v>
      </c>
      <c r="M233" s="220"/>
      <c r="N233" s="40"/>
      <c r="O233" s="154">
        <f>M233+N233</f>
        <v>0</v>
      </c>
      <c r="P233" s="310"/>
      <c r="Q233" s="331"/>
    </row>
    <row r="234" spans="1:17" ht="24" hidden="1" x14ac:dyDescent="0.25">
      <c r="A234" s="72">
        <v>6240</v>
      </c>
      <c r="B234" s="41" t="s">
        <v>228</v>
      </c>
      <c r="C234" s="190">
        <f t="shared" si="166"/>
        <v>0</v>
      </c>
      <c r="D234" s="129">
        <f>SUM(D235:D236)</f>
        <v>0</v>
      </c>
      <c r="E234" s="87">
        <f t="shared" ref="E234" si="227">SUM(E235:E236)</f>
        <v>0</v>
      </c>
      <c r="F234" s="312">
        <f>SUM(F235:F236)</f>
        <v>0</v>
      </c>
      <c r="G234" s="231">
        <f t="shared" ref="G234:N234" si="228">SUM(G235:G236)</f>
        <v>0</v>
      </c>
      <c r="H234" s="73">
        <f t="shared" si="228"/>
        <v>0</v>
      </c>
      <c r="I234" s="87">
        <f t="shared" si="228"/>
        <v>0</v>
      </c>
      <c r="J234" s="129">
        <f t="shared" si="228"/>
        <v>0</v>
      </c>
      <c r="K234" s="73">
        <f t="shared" si="228"/>
        <v>0</v>
      </c>
      <c r="L234" s="93">
        <f t="shared" si="228"/>
        <v>0</v>
      </c>
      <c r="M234" s="231">
        <f t="shared" si="228"/>
        <v>0</v>
      </c>
      <c r="N234" s="73">
        <f t="shared" si="228"/>
        <v>0</v>
      </c>
      <c r="O234" s="87">
        <f>SUM(O235:O236)</f>
        <v>0</v>
      </c>
      <c r="P234" s="312"/>
      <c r="Q234" s="331"/>
    </row>
    <row r="235" spans="1:17" hidden="1" x14ac:dyDescent="0.25">
      <c r="A235" s="30">
        <v>6241</v>
      </c>
      <c r="B235" s="41" t="s">
        <v>229</v>
      </c>
      <c r="C235" s="190">
        <f t="shared" si="166"/>
        <v>0</v>
      </c>
      <c r="D235" s="265"/>
      <c r="E235" s="155"/>
      <c r="F235" s="311">
        <f t="shared" ref="F235:F236" si="229">D235+E235</f>
        <v>0</v>
      </c>
      <c r="G235" s="230"/>
      <c r="H235" s="43"/>
      <c r="I235" s="155">
        <f t="shared" ref="I235:I236" si="230">G235+H235</f>
        <v>0</v>
      </c>
      <c r="J235" s="265"/>
      <c r="K235" s="43"/>
      <c r="L235" s="88">
        <f t="shared" ref="L235:L236" si="231">J235+K235</f>
        <v>0</v>
      </c>
      <c r="M235" s="230"/>
      <c r="N235" s="43"/>
      <c r="O235" s="155">
        <f t="shared" ref="O235:O236" si="232">M235+N235</f>
        <v>0</v>
      </c>
      <c r="P235" s="311"/>
      <c r="Q235" s="331"/>
    </row>
    <row r="236" spans="1:17" hidden="1" x14ac:dyDescent="0.25">
      <c r="A236" s="30">
        <v>6242</v>
      </c>
      <c r="B236" s="41" t="s">
        <v>230</v>
      </c>
      <c r="C236" s="190">
        <f t="shared" si="166"/>
        <v>0</v>
      </c>
      <c r="D236" s="265"/>
      <c r="E236" s="155"/>
      <c r="F236" s="311">
        <f t="shared" si="229"/>
        <v>0</v>
      </c>
      <c r="G236" s="230"/>
      <c r="H236" s="43"/>
      <c r="I236" s="155">
        <f t="shared" si="230"/>
        <v>0</v>
      </c>
      <c r="J236" s="265"/>
      <c r="K236" s="43"/>
      <c r="L236" s="88">
        <f t="shared" si="231"/>
        <v>0</v>
      </c>
      <c r="M236" s="230"/>
      <c r="N236" s="43"/>
      <c r="O236" s="155">
        <f t="shared" si="232"/>
        <v>0</v>
      </c>
      <c r="P236" s="311"/>
      <c r="Q236" s="331"/>
    </row>
    <row r="237" spans="1:17" ht="25.5" hidden="1" customHeight="1" x14ac:dyDescent="0.25">
      <c r="A237" s="72">
        <v>6250</v>
      </c>
      <c r="B237" s="41" t="s">
        <v>231</v>
      </c>
      <c r="C237" s="190">
        <f t="shared" si="166"/>
        <v>0</v>
      </c>
      <c r="D237" s="129">
        <f>SUM(D238:D242)</f>
        <v>0</v>
      </c>
      <c r="E237" s="87">
        <f t="shared" ref="E237" si="233">SUM(E238:E242)</f>
        <v>0</v>
      </c>
      <c r="F237" s="312">
        <f>SUM(F238:F242)</f>
        <v>0</v>
      </c>
      <c r="G237" s="231">
        <f t="shared" ref="G237:N237" si="234">SUM(G238:G242)</f>
        <v>0</v>
      </c>
      <c r="H237" s="73">
        <f t="shared" si="234"/>
        <v>0</v>
      </c>
      <c r="I237" s="87">
        <f t="shared" si="234"/>
        <v>0</v>
      </c>
      <c r="J237" s="129">
        <f t="shared" si="234"/>
        <v>0</v>
      </c>
      <c r="K237" s="73">
        <f t="shared" si="234"/>
        <v>0</v>
      </c>
      <c r="L237" s="93">
        <f t="shared" si="234"/>
        <v>0</v>
      </c>
      <c r="M237" s="231">
        <f t="shared" si="234"/>
        <v>0</v>
      </c>
      <c r="N237" s="73">
        <f t="shared" si="234"/>
        <v>0</v>
      </c>
      <c r="O237" s="87">
        <f>SUM(O238:O242)</f>
        <v>0</v>
      </c>
      <c r="P237" s="312"/>
      <c r="Q237" s="331"/>
    </row>
    <row r="238" spans="1:17" ht="14.25" hidden="1" customHeight="1" x14ac:dyDescent="0.25">
      <c r="A238" s="30">
        <v>6252</v>
      </c>
      <c r="B238" s="41" t="s">
        <v>232</v>
      </c>
      <c r="C238" s="190">
        <f t="shared" si="166"/>
        <v>0</v>
      </c>
      <c r="D238" s="265"/>
      <c r="E238" s="155"/>
      <c r="F238" s="311">
        <f t="shared" ref="F238:F244" si="235">D238+E238</f>
        <v>0</v>
      </c>
      <c r="G238" s="230"/>
      <c r="H238" s="43"/>
      <c r="I238" s="155">
        <f t="shared" ref="I238:I244" si="236">G238+H238</f>
        <v>0</v>
      </c>
      <c r="J238" s="265"/>
      <c r="K238" s="43"/>
      <c r="L238" s="88">
        <f t="shared" ref="L238:L244" si="237">J238+K238</f>
        <v>0</v>
      </c>
      <c r="M238" s="230"/>
      <c r="N238" s="43"/>
      <c r="O238" s="155">
        <f t="shared" ref="O238:O244" si="238">M238+N238</f>
        <v>0</v>
      </c>
      <c r="P238" s="311"/>
      <c r="Q238" s="331"/>
    </row>
    <row r="239" spans="1:17" ht="14.25" hidden="1" customHeight="1" x14ac:dyDescent="0.25">
      <c r="A239" s="30">
        <v>6253</v>
      </c>
      <c r="B239" s="41" t="s">
        <v>233</v>
      </c>
      <c r="C239" s="190">
        <f t="shared" si="166"/>
        <v>0</v>
      </c>
      <c r="D239" s="265"/>
      <c r="E239" s="155"/>
      <c r="F239" s="311">
        <f t="shared" si="235"/>
        <v>0</v>
      </c>
      <c r="G239" s="230"/>
      <c r="H239" s="43"/>
      <c r="I239" s="155">
        <f t="shared" si="236"/>
        <v>0</v>
      </c>
      <c r="J239" s="265"/>
      <c r="K239" s="43"/>
      <c r="L239" s="88">
        <f t="shared" si="237"/>
        <v>0</v>
      </c>
      <c r="M239" s="230"/>
      <c r="N239" s="43"/>
      <c r="O239" s="155">
        <f t="shared" si="238"/>
        <v>0</v>
      </c>
      <c r="P239" s="311"/>
      <c r="Q239" s="331"/>
    </row>
    <row r="240" spans="1:17" ht="24" hidden="1" x14ac:dyDescent="0.25">
      <c r="A240" s="30">
        <v>6254</v>
      </c>
      <c r="B240" s="41" t="s">
        <v>234</v>
      </c>
      <c r="C240" s="190">
        <f t="shared" si="166"/>
        <v>0</v>
      </c>
      <c r="D240" s="265"/>
      <c r="E240" s="155"/>
      <c r="F240" s="311">
        <f t="shared" si="235"/>
        <v>0</v>
      </c>
      <c r="G240" s="230"/>
      <c r="H240" s="43"/>
      <c r="I240" s="155">
        <f t="shared" si="236"/>
        <v>0</v>
      </c>
      <c r="J240" s="265"/>
      <c r="K240" s="43"/>
      <c r="L240" s="88">
        <f t="shared" si="237"/>
        <v>0</v>
      </c>
      <c r="M240" s="230"/>
      <c r="N240" s="43"/>
      <c r="O240" s="155">
        <f t="shared" si="238"/>
        <v>0</v>
      </c>
      <c r="P240" s="311"/>
      <c r="Q240" s="331"/>
    </row>
    <row r="241" spans="1:17" ht="24" hidden="1" x14ac:dyDescent="0.25">
      <c r="A241" s="30">
        <v>6255</v>
      </c>
      <c r="B241" s="41" t="s">
        <v>235</v>
      </c>
      <c r="C241" s="190">
        <f t="shared" ref="C241:C295" si="239">SUM(F241,I241,L241,O241)</f>
        <v>0</v>
      </c>
      <c r="D241" s="265"/>
      <c r="E241" s="155"/>
      <c r="F241" s="311">
        <f t="shared" si="235"/>
        <v>0</v>
      </c>
      <c r="G241" s="230"/>
      <c r="H241" s="43"/>
      <c r="I241" s="155">
        <f t="shared" si="236"/>
        <v>0</v>
      </c>
      <c r="J241" s="265"/>
      <c r="K241" s="43"/>
      <c r="L241" s="88">
        <f t="shared" si="237"/>
        <v>0</v>
      </c>
      <c r="M241" s="230"/>
      <c r="N241" s="43"/>
      <c r="O241" s="155">
        <f t="shared" si="238"/>
        <v>0</v>
      </c>
      <c r="P241" s="311"/>
      <c r="Q241" s="331"/>
    </row>
    <row r="242" spans="1:17" hidden="1" x14ac:dyDescent="0.25">
      <c r="A242" s="30">
        <v>6259</v>
      </c>
      <c r="B242" s="41" t="s">
        <v>236</v>
      </c>
      <c r="C242" s="190">
        <f t="shared" si="239"/>
        <v>0</v>
      </c>
      <c r="D242" s="265"/>
      <c r="E242" s="155"/>
      <c r="F242" s="311">
        <f t="shared" si="235"/>
        <v>0</v>
      </c>
      <c r="G242" s="230"/>
      <c r="H242" s="43"/>
      <c r="I242" s="155">
        <f t="shared" si="236"/>
        <v>0</v>
      </c>
      <c r="J242" s="265"/>
      <c r="K242" s="43"/>
      <c r="L242" s="88">
        <f t="shared" si="237"/>
        <v>0</v>
      </c>
      <c r="M242" s="230"/>
      <c r="N242" s="43"/>
      <c r="O242" s="155">
        <f t="shared" si="238"/>
        <v>0</v>
      </c>
      <c r="P242" s="311"/>
      <c r="Q242" s="331"/>
    </row>
    <row r="243" spans="1:17" ht="24" hidden="1" x14ac:dyDescent="0.25">
      <c r="A243" s="72">
        <v>6260</v>
      </c>
      <c r="B243" s="41" t="s">
        <v>237</v>
      </c>
      <c r="C243" s="190">
        <f t="shared" si="239"/>
        <v>0</v>
      </c>
      <c r="D243" s="265"/>
      <c r="E243" s="155"/>
      <c r="F243" s="311">
        <f t="shared" si="235"/>
        <v>0</v>
      </c>
      <c r="G243" s="230"/>
      <c r="H243" s="43"/>
      <c r="I243" s="155">
        <f t="shared" si="236"/>
        <v>0</v>
      </c>
      <c r="J243" s="265"/>
      <c r="K243" s="43"/>
      <c r="L243" s="88">
        <f t="shared" si="237"/>
        <v>0</v>
      </c>
      <c r="M243" s="230"/>
      <c r="N243" s="43"/>
      <c r="O243" s="155">
        <f t="shared" si="238"/>
        <v>0</v>
      </c>
      <c r="P243" s="311"/>
      <c r="Q243" s="331"/>
    </row>
    <row r="244" spans="1:17" hidden="1" x14ac:dyDescent="0.25">
      <c r="A244" s="72">
        <v>6270</v>
      </c>
      <c r="B244" s="41" t="s">
        <v>238</v>
      </c>
      <c r="C244" s="190">
        <f t="shared" si="239"/>
        <v>0</v>
      </c>
      <c r="D244" s="265"/>
      <c r="E244" s="155"/>
      <c r="F244" s="311">
        <f t="shared" si="235"/>
        <v>0</v>
      </c>
      <c r="G244" s="230"/>
      <c r="H244" s="43"/>
      <c r="I244" s="155">
        <f t="shared" si="236"/>
        <v>0</v>
      </c>
      <c r="J244" s="265"/>
      <c r="K244" s="43"/>
      <c r="L244" s="88">
        <f t="shared" si="237"/>
        <v>0</v>
      </c>
      <c r="M244" s="230"/>
      <c r="N244" s="43"/>
      <c r="O244" s="155">
        <f t="shared" si="238"/>
        <v>0</v>
      </c>
      <c r="P244" s="311"/>
      <c r="Q244" s="331"/>
    </row>
    <row r="245" spans="1:17" ht="24" hidden="1" x14ac:dyDescent="0.25">
      <c r="A245" s="328">
        <v>6290</v>
      </c>
      <c r="B245" s="38" t="s">
        <v>239</v>
      </c>
      <c r="C245" s="201">
        <f t="shared" si="239"/>
        <v>0</v>
      </c>
      <c r="D245" s="128">
        <f>SUM(D246:D249)</f>
        <v>0</v>
      </c>
      <c r="E245" s="86">
        <f t="shared" ref="E245" si="240">SUM(E246:E249)</f>
        <v>0</v>
      </c>
      <c r="F245" s="315">
        <f>SUM(F246:F249)</f>
        <v>0</v>
      </c>
      <c r="G245" s="233">
        <f t="shared" ref="G245:O245" si="241">SUM(G246:G249)</f>
        <v>0</v>
      </c>
      <c r="H245" s="75">
        <f t="shared" si="241"/>
        <v>0</v>
      </c>
      <c r="I245" s="86">
        <f t="shared" si="241"/>
        <v>0</v>
      </c>
      <c r="J245" s="128">
        <f t="shared" si="241"/>
        <v>0</v>
      </c>
      <c r="K245" s="75">
        <f t="shared" si="241"/>
        <v>0</v>
      </c>
      <c r="L245" s="175">
        <f t="shared" si="241"/>
        <v>0</v>
      </c>
      <c r="M245" s="233">
        <f t="shared" si="241"/>
        <v>0</v>
      </c>
      <c r="N245" s="75">
        <f t="shared" si="241"/>
        <v>0</v>
      </c>
      <c r="O245" s="86">
        <f t="shared" si="241"/>
        <v>0</v>
      </c>
      <c r="P245" s="319"/>
      <c r="Q245" s="331"/>
    </row>
    <row r="246" spans="1:17" hidden="1" x14ac:dyDescent="0.25">
      <c r="A246" s="30">
        <v>6291</v>
      </c>
      <c r="B246" s="41" t="s">
        <v>240</v>
      </c>
      <c r="C246" s="190">
        <f t="shared" si="239"/>
        <v>0</v>
      </c>
      <c r="D246" s="265"/>
      <c r="E246" s="155"/>
      <c r="F246" s="311">
        <f t="shared" ref="F246:F249" si="242">D246+E246</f>
        <v>0</v>
      </c>
      <c r="G246" s="230"/>
      <c r="H246" s="43"/>
      <c r="I246" s="155">
        <f t="shared" ref="I246:I249" si="243">G246+H246</f>
        <v>0</v>
      </c>
      <c r="J246" s="265"/>
      <c r="K246" s="43"/>
      <c r="L246" s="88">
        <f t="shared" ref="L246:L249" si="244">J246+K246</f>
        <v>0</v>
      </c>
      <c r="M246" s="230"/>
      <c r="N246" s="43"/>
      <c r="O246" s="155">
        <f t="shared" ref="O246:O249" si="245">M246+N246</f>
        <v>0</v>
      </c>
      <c r="P246" s="311"/>
      <c r="Q246" s="331"/>
    </row>
    <row r="247" spans="1:17" hidden="1" x14ac:dyDescent="0.25">
      <c r="A247" s="30">
        <v>6292</v>
      </c>
      <c r="B247" s="41" t="s">
        <v>241</v>
      </c>
      <c r="C247" s="190">
        <f t="shared" si="239"/>
        <v>0</v>
      </c>
      <c r="D247" s="265"/>
      <c r="E247" s="155"/>
      <c r="F247" s="311">
        <f t="shared" si="242"/>
        <v>0</v>
      </c>
      <c r="G247" s="230"/>
      <c r="H247" s="43"/>
      <c r="I247" s="155">
        <f t="shared" si="243"/>
        <v>0</v>
      </c>
      <c r="J247" s="265"/>
      <c r="K247" s="43"/>
      <c r="L247" s="88">
        <f t="shared" si="244"/>
        <v>0</v>
      </c>
      <c r="M247" s="230"/>
      <c r="N247" s="43"/>
      <c r="O247" s="155">
        <f t="shared" si="245"/>
        <v>0</v>
      </c>
      <c r="P247" s="311"/>
      <c r="Q247" s="331"/>
    </row>
    <row r="248" spans="1:17" ht="72" hidden="1" x14ac:dyDescent="0.25">
      <c r="A248" s="30">
        <v>6296</v>
      </c>
      <c r="B248" s="41" t="s">
        <v>242</v>
      </c>
      <c r="C248" s="190">
        <f t="shared" si="239"/>
        <v>0</v>
      </c>
      <c r="D248" s="265"/>
      <c r="E248" s="155"/>
      <c r="F248" s="311">
        <f t="shared" si="242"/>
        <v>0</v>
      </c>
      <c r="G248" s="230"/>
      <c r="H248" s="43"/>
      <c r="I248" s="155">
        <f t="shared" si="243"/>
        <v>0</v>
      </c>
      <c r="J248" s="265"/>
      <c r="K248" s="43"/>
      <c r="L248" s="88">
        <f t="shared" si="244"/>
        <v>0</v>
      </c>
      <c r="M248" s="230"/>
      <c r="N248" s="43"/>
      <c r="O248" s="155">
        <f t="shared" si="245"/>
        <v>0</v>
      </c>
      <c r="P248" s="311"/>
      <c r="Q248" s="331"/>
    </row>
    <row r="249" spans="1:17" ht="39.75" hidden="1" customHeight="1" x14ac:dyDescent="0.25">
      <c r="A249" s="30">
        <v>6299</v>
      </c>
      <c r="B249" s="41" t="s">
        <v>243</v>
      </c>
      <c r="C249" s="190">
        <f t="shared" si="239"/>
        <v>0</v>
      </c>
      <c r="D249" s="265"/>
      <c r="E249" s="155"/>
      <c r="F249" s="311">
        <f t="shared" si="242"/>
        <v>0</v>
      </c>
      <c r="G249" s="230"/>
      <c r="H249" s="43"/>
      <c r="I249" s="155">
        <f t="shared" si="243"/>
        <v>0</v>
      </c>
      <c r="J249" s="265"/>
      <c r="K249" s="43"/>
      <c r="L249" s="88">
        <f t="shared" si="244"/>
        <v>0</v>
      </c>
      <c r="M249" s="230"/>
      <c r="N249" s="43"/>
      <c r="O249" s="155">
        <f t="shared" si="245"/>
        <v>0</v>
      </c>
      <c r="P249" s="311"/>
      <c r="Q249" s="331"/>
    </row>
    <row r="250" spans="1:17" hidden="1" x14ac:dyDescent="0.25">
      <c r="A250" s="34">
        <v>6300</v>
      </c>
      <c r="B250" s="69" t="s">
        <v>244</v>
      </c>
      <c r="C250" s="188">
        <f t="shared" si="239"/>
        <v>0</v>
      </c>
      <c r="D250" s="127">
        <f>SUM(D251,D256,D257)</f>
        <v>0</v>
      </c>
      <c r="E250" s="120">
        <f t="shared" ref="E250" si="246">SUM(E251,E256,E257)</f>
        <v>0</v>
      </c>
      <c r="F250" s="314">
        <f>SUM(F251,F256,F257)</f>
        <v>0</v>
      </c>
      <c r="G250" s="228">
        <f t="shared" ref="G250:O250" si="247">SUM(G251,G256,G257)</f>
        <v>0</v>
      </c>
      <c r="H250" s="36">
        <f t="shared" si="247"/>
        <v>0</v>
      </c>
      <c r="I250" s="120">
        <f t="shared" si="247"/>
        <v>0</v>
      </c>
      <c r="J250" s="127">
        <f t="shared" si="247"/>
        <v>0</v>
      </c>
      <c r="K250" s="36">
        <f t="shared" si="247"/>
        <v>0</v>
      </c>
      <c r="L250" s="174">
        <f t="shared" si="247"/>
        <v>0</v>
      </c>
      <c r="M250" s="228">
        <f t="shared" si="247"/>
        <v>0</v>
      </c>
      <c r="N250" s="36">
        <f t="shared" si="247"/>
        <v>0</v>
      </c>
      <c r="O250" s="120">
        <f t="shared" si="247"/>
        <v>0</v>
      </c>
      <c r="P250" s="316"/>
      <c r="Q250" s="331"/>
    </row>
    <row r="251" spans="1:17" ht="24" hidden="1" x14ac:dyDescent="0.25">
      <c r="A251" s="328">
        <v>6320</v>
      </c>
      <c r="B251" s="38" t="s">
        <v>245</v>
      </c>
      <c r="C251" s="201">
        <f t="shared" si="239"/>
        <v>0</v>
      </c>
      <c r="D251" s="128">
        <f>SUM(D252:D255)</f>
        <v>0</v>
      </c>
      <c r="E251" s="86">
        <f t="shared" ref="E251" si="248">SUM(E252:E255)</f>
        <v>0</v>
      </c>
      <c r="F251" s="315">
        <f>SUM(F252:F255)</f>
        <v>0</v>
      </c>
      <c r="G251" s="233">
        <f t="shared" ref="G251:O251" si="249">SUM(G252:G255)</f>
        <v>0</v>
      </c>
      <c r="H251" s="75">
        <f t="shared" si="249"/>
        <v>0</v>
      </c>
      <c r="I251" s="86">
        <f t="shared" si="249"/>
        <v>0</v>
      </c>
      <c r="J251" s="128">
        <f t="shared" si="249"/>
        <v>0</v>
      </c>
      <c r="K251" s="75">
        <f t="shared" si="249"/>
        <v>0</v>
      </c>
      <c r="L251" s="175">
        <f t="shared" si="249"/>
        <v>0</v>
      </c>
      <c r="M251" s="233">
        <f t="shared" si="249"/>
        <v>0</v>
      </c>
      <c r="N251" s="75">
        <f t="shared" si="249"/>
        <v>0</v>
      </c>
      <c r="O251" s="86">
        <f t="shared" si="249"/>
        <v>0</v>
      </c>
      <c r="P251" s="315"/>
      <c r="Q251" s="331"/>
    </row>
    <row r="252" spans="1:17" hidden="1" x14ac:dyDescent="0.25">
      <c r="A252" s="30">
        <v>6322</v>
      </c>
      <c r="B252" s="41" t="s">
        <v>246</v>
      </c>
      <c r="C252" s="190">
        <f t="shared" si="239"/>
        <v>0</v>
      </c>
      <c r="D252" s="265"/>
      <c r="E252" s="155"/>
      <c r="F252" s="311">
        <f t="shared" ref="F252:F257" si="250">D252+E252</f>
        <v>0</v>
      </c>
      <c r="G252" s="230"/>
      <c r="H252" s="43"/>
      <c r="I252" s="155">
        <f t="shared" ref="I252:I257" si="251">G252+H252</f>
        <v>0</v>
      </c>
      <c r="J252" s="265"/>
      <c r="K252" s="43"/>
      <c r="L252" s="88">
        <f t="shared" ref="L252:L257" si="252">J252+K252</f>
        <v>0</v>
      </c>
      <c r="M252" s="230"/>
      <c r="N252" s="43"/>
      <c r="O252" s="155">
        <f t="shared" ref="O252:O257" si="253">M252+N252</f>
        <v>0</v>
      </c>
      <c r="P252" s="311"/>
      <c r="Q252" s="331"/>
    </row>
    <row r="253" spans="1:17" ht="24" hidden="1" x14ac:dyDescent="0.25">
      <c r="A253" s="30">
        <v>6323</v>
      </c>
      <c r="B253" s="41" t="s">
        <v>247</v>
      </c>
      <c r="C253" s="190">
        <f t="shared" si="239"/>
        <v>0</v>
      </c>
      <c r="D253" s="265"/>
      <c r="E253" s="155"/>
      <c r="F253" s="311">
        <f t="shared" si="250"/>
        <v>0</v>
      </c>
      <c r="G253" s="230"/>
      <c r="H253" s="43"/>
      <c r="I253" s="155">
        <f t="shared" si="251"/>
        <v>0</v>
      </c>
      <c r="J253" s="265"/>
      <c r="K253" s="43"/>
      <c r="L253" s="88">
        <f t="shared" si="252"/>
        <v>0</v>
      </c>
      <c r="M253" s="230"/>
      <c r="N253" s="43"/>
      <c r="O253" s="155">
        <f t="shared" si="253"/>
        <v>0</v>
      </c>
      <c r="P253" s="311"/>
      <c r="Q253" s="331"/>
    </row>
    <row r="254" spans="1:17" ht="24" hidden="1" x14ac:dyDescent="0.25">
      <c r="A254" s="30">
        <v>6324</v>
      </c>
      <c r="B254" s="41" t="s">
        <v>301</v>
      </c>
      <c r="C254" s="190">
        <f t="shared" si="239"/>
        <v>0</v>
      </c>
      <c r="D254" s="265"/>
      <c r="E254" s="155"/>
      <c r="F254" s="311">
        <f t="shared" si="250"/>
        <v>0</v>
      </c>
      <c r="G254" s="230"/>
      <c r="H254" s="43"/>
      <c r="I254" s="155">
        <f t="shared" si="251"/>
        <v>0</v>
      </c>
      <c r="J254" s="265"/>
      <c r="K254" s="43"/>
      <c r="L254" s="88">
        <f t="shared" si="252"/>
        <v>0</v>
      </c>
      <c r="M254" s="230"/>
      <c r="N254" s="43"/>
      <c r="O254" s="155">
        <f t="shared" si="253"/>
        <v>0</v>
      </c>
      <c r="P254" s="311"/>
      <c r="Q254" s="331"/>
    </row>
    <row r="255" spans="1:17" hidden="1" x14ac:dyDescent="0.25">
      <c r="A255" s="27">
        <v>6329</v>
      </c>
      <c r="B255" s="38" t="s">
        <v>302</v>
      </c>
      <c r="C255" s="189">
        <f t="shared" si="239"/>
        <v>0</v>
      </c>
      <c r="D255" s="264"/>
      <c r="E255" s="154"/>
      <c r="F255" s="310">
        <f t="shared" si="250"/>
        <v>0</v>
      </c>
      <c r="G255" s="220"/>
      <c r="H255" s="40"/>
      <c r="I255" s="154">
        <f t="shared" si="251"/>
        <v>0</v>
      </c>
      <c r="J255" s="264"/>
      <c r="K255" s="40"/>
      <c r="L255" s="89">
        <f t="shared" si="252"/>
        <v>0</v>
      </c>
      <c r="M255" s="220"/>
      <c r="N255" s="40"/>
      <c r="O255" s="154">
        <f t="shared" si="253"/>
        <v>0</v>
      </c>
      <c r="P255" s="310"/>
      <c r="Q255" s="331"/>
    </row>
    <row r="256" spans="1:17" ht="24" hidden="1" x14ac:dyDescent="0.25">
      <c r="A256" s="90">
        <v>6330</v>
      </c>
      <c r="B256" s="91" t="s">
        <v>248</v>
      </c>
      <c r="C256" s="201">
        <f t="shared" si="239"/>
        <v>0</v>
      </c>
      <c r="D256" s="266"/>
      <c r="E256" s="160"/>
      <c r="F256" s="320">
        <f t="shared" si="250"/>
        <v>0</v>
      </c>
      <c r="G256" s="235"/>
      <c r="H256" s="80"/>
      <c r="I256" s="160">
        <f t="shared" si="251"/>
        <v>0</v>
      </c>
      <c r="J256" s="266"/>
      <c r="K256" s="80"/>
      <c r="L256" s="178">
        <f t="shared" si="252"/>
        <v>0</v>
      </c>
      <c r="M256" s="235"/>
      <c r="N256" s="80"/>
      <c r="O256" s="160">
        <f t="shared" si="253"/>
        <v>0</v>
      </c>
      <c r="P256" s="320"/>
      <c r="Q256" s="331"/>
    </row>
    <row r="257" spans="1:17" hidden="1" x14ac:dyDescent="0.25">
      <c r="A257" s="72">
        <v>6360</v>
      </c>
      <c r="B257" s="41" t="s">
        <v>249</v>
      </c>
      <c r="C257" s="190">
        <f t="shared" si="239"/>
        <v>0</v>
      </c>
      <c r="D257" s="265"/>
      <c r="E257" s="155"/>
      <c r="F257" s="311">
        <f t="shared" si="250"/>
        <v>0</v>
      </c>
      <c r="G257" s="230"/>
      <c r="H257" s="43"/>
      <c r="I257" s="155">
        <f t="shared" si="251"/>
        <v>0</v>
      </c>
      <c r="J257" s="265"/>
      <c r="K257" s="43"/>
      <c r="L257" s="88">
        <f t="shared" si="252"/>
        <v>0</v>
      </c>
      <c r="M257" s="230"/>
      <c r="N257" s="43"/>
      <c r="O257" s="155">
        <f t="shared" si="253"/>
        <v>0</v>
      </c>
      <c r="P257" s="311"/>
      <c r="Q257" s="331"/>
    </row>
    <row r="258" spans="1:17" ht="36" hidden="1" x14ac:dyDescent="0.25">
      <c r="A258" s="34">
        <v>6400</v>
      </c>
      <c r="B258" s="69" t="s">
        <v>250</v>
      </c>
      <c r="C258" s="188">
        <f t="shared" si="239"/>
        <v>0</v>
      </c>
      <c r="D258" s="127">
        <f>SUM(D259,D263)</f>
        <v>0</v>
      </c>
      <c r="E258" s="120">
        <f t="shared" ref="E258" si="254">SUM(E259,E263)</f>
        <v>0</v>
      </c>
      <c r="F258" s="314">
        <f>SUM(F259,F263)</f>
        <v>0</v>
      </c>
      <c r="G258" s="228">
        <f t="shared" ref="G258:O258" si="255">SUM(G259,G263)</f>
        <v>0</v>
      </c>
      <c r="H258" s="36">
        <f t="shared" si="255"/>
        <v>0</v>
      </c>
      <c r="I258" s="120">
        <f t="shared" si="255"/>
        <v>0</v>
      </c>
      <c r="J258" s="127">
        <f t="shared" si="255"/>
        <v>0</v>
      </c>
      <c r="K258" s="36">
        <f t="shared" si="255"/>
        <v>0</v>
      </c>
      <c r="L258" s="174">
        <f t="shared" si="255"/>
        <v>0</v>
      </c>
      <c r="M258" s="228">
        <f t="shared" si="255"/>
        <v>0</v>
      </c>
      <c r="N258" s="36">
        <f t="shared" si="255"/>
        <v>0</v>
      </c>
      <c r="O258" s="120">
        <f t="shared" si="255"/>
        <v>0</v>
      </c>
      <c r="P258" s="316"/>
      <c r="Q258" s="331"/>
    </row>
    <row r="259" spans="1:17" ht="24" hidden="1" x14ac:dyDescent="0.25">
      <c r="A259" s="328">
        <v>6410</v>
      </c>
      <c r="B259" s="38" t="s">
        <v>251</v>
      </c>
      <c r="C259" s="189">
        <f t="shared" si="239"/>
        <v>0</v>
      </c>
      <c r="D259" s="128">
        <f>SUM(D260:D262)</f>
        <v>0</v>
      </c>
      <c r="E259" s="86">
        <f t="shared" ref="E259" si="256">SUM(E260:E262)</f>
        <v>0</v>
      </c>
      <c r="F259" s="315">
        <f>SUM(F260:F262)</f>
        <v>0</v>
      </c>
      <c r="G259" s="233">
        <f t="shared" ref="G259:O259" si="257">SUM(G260:G262)</f>
        <v>0</v>
      </c>
      <c r="H259" s="75">
        <f t="shared" si="257"/>
        <v>0</v>
      </c>
      <c r="I259" s="86">
        <f t="shared" si="257"/>
        <v>0</v>
      </c>
      <c r="J259" s="128">
        <f t="shared" si="257"/>
        <v>0</v>
      </c>
      <c r="K259" s="75">
        <f t="shared" si="257"/>
        <v>0</v>
      </c>
      <c r="L259" s="175">
        <f t="shared" si="257"/>
        <v>0</v>
      </c>
      <c r="M259" s="233">
        <f t="shared" si="257"/>
        <v>0</v>
      </c>
      <c r="N259" s="75">
        <f t="shared" si="257"/>
        <v>0</v>
      </c>
      <c r="O259" s="158">
        <f t="shared" si="257"/>
        <v>0</v>
      </c>
      <c r="P259" s="318"/>
      <c r="Q259" s="331"/>
    </row>
    <row r="260" spans="1:17" hidden="1" x14ac:dyDescent="0.25">
      <c r="A260" s="30">
        <v>6411</v>
      </c>
      <c r="B260" s="92" t="s">
        <v>252</v>
      </c>
      <c r="C260" s="190">
        <f t="shared" si="239"/>
        <v>0</v>
      </c>
      <c r="D260" s="265"/>
      <c r="E260" s="155"/>
      <c r="F260" s="311">
        <f t="shared" ref="F260:F262" si="258">D260+E260</f>
        <v>0</v>
      </c>
      <c r="G260" s="230"/>
      <c r="H260" s="43"/>
      <c r="I260" s="155">
        <f t="shared" ref="I260:I262" si="259">G260+H260</f>
        <v>0</v>
      </c>
      <c r="J260" s="265"/>
      <c r="K260" s="43"/>
      <c r="L260" s="88">
        <f t="shared" ref="L260:L262" si="260">J260+K260</f>
        <v>0</v>
      </c>
      <c r="M260" s="230"/>
      <c r="N260" s="43"/>
      <c r="O260" s="155">
        <f t="shared" ref="O260:O262" si="261">M260+N260</f>
        <v>0</v>
      </c>
      <c r="P260" s="311"/>
      <c r="Q260" s="331"/>
    </row>
    <row r="261" spans="1:17" ht="36" hidden="1" x14ac:dyDescent="0.25">
      <c r="A261" s="30">
        <v>6412</v>
      </c>
      <c r="B261" s="41" t="s">
        <v>253</v>
      </c>
      <c r="C261" s="190">
        <f t="shared" si="239"/>
        <v>0</v>
      </c>
      <c r="D261" s="265"/>
      <c r="E261" s="155"/>
      <c r="F261" s="311">
        <f t="shared" si="258"/>
        <v>0</v>
      </c>
      <c r="G261" s="230"/>
      <c r="H261" s="43"/>
      <c r="I261" s="155">
        <f t="shared" si="259"/>
        <v>0</v>
      </c>
      <c r="J261" s="265"/>
      <c r="K261" s="43"/>
      <c r="L261" s="88">
        <f t="shared" si="260"/>
        <v>0</v>
      </c>
      <c r="M261" s="230"/>
      <c r="N261" s="43"/>
      <c r="O261" s="155">
        <f t="shared" si="261"/>
        <v>0</v>
      </c>
      <c r="P261" s="311"/>
      <c r="Q261" s="331"/>
    </row>
    <row r="262" spans="1:17" ht="36" hidden="1" x14ac:dyDescent="0.25">
      <c r="A262" s="30">
        <v>6419</v>
      </c>
      <c r="B262" s="41" t="s">
        <v>254</v>
      </c>
      <c r="C262" s="190">
        <f t="shared" si="239"/>
        <v>0</v>
      </c>
      <c r="D262" s="265"/>
      <c r="E262" s="155"/>
      <c r="F262" s="311">
        <f t="shared" si="258"/>
        <v>0</v>
      </c>
      <c r="G262" s="230"/>
      <c r="H262" s="43"/>
      <c r="I262" s="155">
        <f t="shared" si="259"/>
        <v>0</v>
      </c>
      <c r="J262" s="265"/>
      <c r="K262" s="43"/>
      <c r="L262" s="88">
        <f t="shared" si="260"/>
        <v>0</v>
      </c>
      <c r="M262" s="230"/>
      <c r="N262" s="43"/>
      <c r="O262" s="155">
        <f t="shared" si="261"/>
        <v>0</v>
      </c>
      <c r="P262" s="311"/>
      <c r="Q262" s="331"/>
    </row>
    <row r="263" spans="1:17" ht="36" hidden="1" x14ac:dyDescent="0.25">
      <c r="A263" s="72">
        <v>6420</v>
      </c>
      <c r="B263" s="41" t="s">
        <v>255</v>
      </c>
      <c r="C263" s="190">
        <f t="shared" si="239"/>
        <v>0</v>
      </c>
      <c r="D263" s="129">
        <f>SUM(D264:D267)</f>
        <v>0</v>
      </c>
      <c r="E263" s="87">
        <f t="shared" ref="E263" si="262">SUM(E264:E267)</f>
        <v>0</v>
      </c>
      <c r="F263" s="312">
        <f>SUM(F264:F267)</f>
        <v>0</v>
      </c>
      <c r="G263" s="231">
        <f t="shared" ref="G263:N263" si="263">SUM(G264:G267)</f>
        <v>0</v>
      </c>
      <c r="H263" s="73">
        <f t="shared" si="263"/>
        <v>0</v>
      </c>
      <c r="I263" s="87">
        <f t="shared" si="263"/>
        <v>0</v>
      </c>
      <c r="J263" s="129">
        <f t="shared" si="263"/>
        <v>0</v>
      </c>
      <c r="K263" s="73">
        <f t="shared" si="263"/>
        <v>0</v>
      </c>
      <c r="L263" s="93">
        <f t="shared" si="263"/>
        <v>0</v>
      </c>
      <c r="M263" s="231">
        <f t="shared" si="263"/>
        <v>0</v>
      </c>
      <c r="N263" s="73">
        <f t="shared" si="263"/>
        <v>0</v>
      </c>
      <c r="O263" s="87">
        <f>SUM(O264:O267)</f>
        <v>0</v>
      </c>
      <c r="P263" s="312"/>
      <c r="Q263" s="331"/>
    </row>
    <row r="264" spans="1:17" hidden="1" x14ac:dyDescent="0.25">
      <c r="A264" s="30">
        <v>6421</v>
      </c>
      <c r="B264" s="41" t="s">
        <v>256</v>
      </c>
      <c r="C264" s="190">
        <f t="shared" si="239"/>
        <v>0</v>
      </c>
      <c r="D264" s="265"/>
      <c r="E264" s="155"/>
      <c r="F264" s="311">
        <f t="shared" ref="F264:F267" si="264">D264+E264</f>
        <v>0</v>
      </c>
      <c r="G264" s="230"/>
      <c r="H264" s="43"/>
      <c r="I264" s="155">
        <f t="shared" ref="I264:I267" si="265">G264+H264</f>
        <v>0</v>
      </c>
      <c r="J264" s="265"/>
      <c r="K264" s="43"/>
      <c r="L264" s="88">
        <f t="shared" ref="L264:L267" si="266">J264+K264</f>
        <v>0</v>
      </c>
      <c r="M264" s="230"/>
      <c r="N264" s="43"/>
      <c r="O264" s="155">
        <f t="shared" ref="O264:O267" si="267">M264+N264</f>
        <v>0</v>
      </c>
      <c r="P264" s="311"/>
      <c r="Q264" s="331"/>
    </row>
    <row r="265" spans="1:17" hidden="1" x14ac:dyDescent="0.25">
      <c r="A265" s="30">
        <v>6422</v>
      </c>
      <c r="B265" s="41" t="s">
        <v>257</v>
      </c>
      <c r="C265" s="190">
        <f t="shared" si="239"/>
        <v>0</v>
      </c>
      <c r="D265" s="265"/>
      <c r="E265" s="155"/>
      <c r="F265" s="311">
        <f t="shared" si="264"/>
        <v>0</v>
      </c>
      <c r="G265" s="230"/>
      <c r="H265" s="43"/>
      <c r="I265" s="155">
        <f t="shared" si="265"/>
        <v>0</v>
      </c>
      <c r="J265" s="265"/>
      <c r="K265" s="43"/>
      <c r="L265" s="88">
        <f t="shared" si="266"/>
        <v>0</v>
      </c>
      <c r="M265" s="230"/>
      <c r="N265" s="43"/>
      <c r="O265" s="155">
        <f t="shared" si="267"/>
        <v>0</v>
      </c>
      <c r="P265" s="311"/>
      <c r="Q265" s="331"/>
    </row>
    <row r="266" spans="1:17" ht="24" hidden="1" x14ac:dyDescent="0.25">
      <c r="A266" s="30">
        <v>6423</v>
      </c>
      <c r="B266" s="41" t="s">
        <v>258</v>
      </c>
      <c r="C266" s="190">
        <f t="shared" si="239"/>
        <v>0</v>
      </c>
      <c r="D266" s="265"/>
      <c r="E266" s="155"/>
      <c r="F266" s="311">
        <f t="shared" si="264"/>
        <v>0</v>
      </c>
      <c r="G266" s="230"/>
      <c r="H266" s="43"/>
      <c r="I266" s="155">
        <f t="shared" si="265"/>
        <v>0</v>
      </c>
      <c r="J266" s="265"/>
      <c r="K266" s="43"/>
      <c r="L266" s="88">
        <f t="shared" si="266"/>
        <v>0</v>
      </c>
      <c r="M266" s="230"/>
      <c r="N266" s="43"/>
      <c r="O266" s="155">
        <f t="shared" si="267"/>
        <v>0</v>
      </c>
      <c r="P266" s="311"/>
      <c r="Q266" s="331"/>
    </row>
    <row r="267" spans="1:17" ht="36" hidden="1" x14ac:dyDescent="0.25">
      <c r="A267" s="30">
        <v>6424</v>
      </c>
      <c r="B267" s="41" t="s">
        <v>259</v>
      </c>
      <c r="C267" s="190">
        <f t="shared" si="239"/>
        <v>0</v>
      </c>
      <c r="D267" s="265"/>
      <c r="E267" s="155"/>
      <c r="F267" s="311">
        <f t="shared" si="264"/>
        <v>0</v>
      </c>
      <c r="G267" s="230"/>
      <c r="H267" s="43"/>
      <c r="I267" s="155">
        <f t="shared" si="265"/>
        <v>0</v>
      </c>
      <c r="J267" s="265"/>
      <c r="K267" s="43"/>
      <c r="L267" s="88">
        <f t="shared" si="266"/>
        <v>0</v>
      </c>
      <c r="M267" s="230"/>
      <c r="N267" s="43"/>
      <c r="O267" s="155">
        <f t="shared" si="267"/>
        <v>0</v>
      </c>
      <c r="P267" s="311"/>
      <c r="Q267" s="331"/>
    </row>
    <row r="268" spans="1:17" ht="36" hidden="1" x14ac:dyDescent="0.25">
      <c r="A268" s="95">
        <v>7000</v>
      </c>
      <c r="B268" s="95" t="s">
        <v>260</v>
      </c>
      <c r="C268" s="203">
        <f>SUM(F268,I268,L268,O268)</f>
        <v>0</v>
      </c>
      <c r="D268" s="136">
        <f>SUM(D269,D279)</f>
        <v>0</v>
      </c>
      <c r="E268" s="279">
        <f t="shared" ref="E268" si="268">SUM(E269,E279)</f>
        <v>0</v>
      </c>
      <c r="F268" s="342">
        <f>SUM(F269,F279)</f>
        <v>0</v>
      </c>
      <c r="G268" s="237">
        <f t="shared" ref="G268:N268" si="269">SUM(G269,G279)</f>
        <v>0</v>
      </c>
      <c r="H268" s="96">
        <f t="shared" si="269"/>
        <v>0</v>
      </c>
      <c r="I268" s="279">
        <f t="shared" si="269"/>
        <v>0</v>
      </c>
      <c r="J268" s="136">
        <f t="shared" si="269"/>
        <v>0</v>
      </c>
      <c r="K268" s="96">
        <f t="shared" si="269"/>
        <v>0</v>
      </c>
      <c r="L268" s="267">
        <f t="shared" si="269"/>
        <v>0</v>
      </c>
      <c r="M268" s="237">
        <f t="shared" si="269"/>
        <v>0</v>
      </c>
      <c r="N268" s="96">
        <f t="shared" si="269"/>
        <v>0</v>
      </c>
      <c r="O268" s="162">
        <f>SUM(O269,O279)</f>
        <v>0</v>
      </c>
      <c r="P268" s="322"/>
      <c r="Q268" s="331"/>
    </row>
    <row r="269" spans="1:17" ht="24" hidden="1" x14ac:dyDescent="0.25">
      <c r="A269" s="34">
        <v>7200</v>
      </c>
      <c r="B269" s="69" t="s">
        <v>261</v>
      </c>
      <c r="C269" s="188">
        <f t="shared" si="239"/>
        <v>0</v>
      </c>
      <c r="D269" s="127">
        <f>SUM(D270,D271,D274,D275,D278)</f>
        <v>0</v>
      </c>
      <c r="E269" s="120">
        <f t="shared" ref="E269" si="270">SUM(E270,E271,E274,E275,E278)</f>
        <v>0</v>
      </c>
      <c r="F269" s="314">
        <f>SUM(F270,F271,F274,F275,F278)</f>
        <v>0</v>
      </c>
      <c r="G269" s="228"/>
      <c r="H269" s="36"/>
      <c r="I269" s="120">
        <f>SUM(I270,I271,I274,I275,I278)</f>
        <v>0</v>
      </c>
      <c r="J269" s="127"/>
      <c r="K269" s="36"/>
      <c r="L269" s="174">
        <f>SUM(L270,L271,L274,L275,L278)</f>
        <v>0</v>
      </c>
      <c r="M269" s="228"/>
      <c r="N269" s="36"/>
      <c r="O269" s="121">
        <f>SUM(O270,O271,O274,O275,O278)</f>
        <v>0</v>
      </c>
      <c r="P269" s="308"/>
      <c r="Q269" s="331"/>
    </row>
    <row r="270" spans="1:17" ht="24" hidden="1" x14ac:dyDescent="0.25">
      <c r="A270" s="328">
        <v>7210</v>
      </c>
      <c r="B270" s="38" t="s">
        <v>262</v>
      </c>
      <c r="C270" s="189">
        <f t="shared" si="239"/>
        <v>0</v>
      </c>
      <c r="D270" s="264"/>
      <c r="E270" s="154"/>
      <c r="F270" s="310">
        <f>D270+E270</f>
        <v>0</v>
      </c>
      <c r="G270" s="220"/>
      <c r="H270" s="40"/>
      <c r="I270" s="154">
        <f>G270+H270</f>
        <v>0</v>
      </c>
      <c r="J270" s="264"/>
      <c r="K270" s="40"/>
      <c r="L270" s="89">
        <f>J270+K270</f>
        <v>0</v>
      </c>
      <c r="M270" s="220"/>
      <c r="N270" s="40"/>
      <c r="O270" s="154">
        <f>M270+N270</f>
        <v>0</v>
      </c>
      <c r="P270" s="310"/>
      <c r="Q270" s="331"/>
    </row>
    <row r="271" spans="1:17" s="94" customFormat="1" ht="36" hidden="1" x14ac:dyDescent="0.25">
      <c r="A271" s="72">
        <v>7220</v>
      </c>
      <c r="B271" s="41" t="s">
        <v>263</v>
      </c>
      <c r="C271" s="190">
        <f t="shared" si="239"/>
        <v>0</v>
      </c>
      <c r="D271" s="129">
        <f>SUM(D272:D273)</f>
        <v>0</v>
      </c>
      <c r="E271" s="87">
        <f t="shared" ref="E271" si="271">SUM(E272:E273)</f>
        <v>0</v>
      </c>
      <c r="F271" s="312">
        <f>SUM(F272:F273)</f>
        <v>0</v>
      </c>
      <c r="G271" s="231">
        <f t="shared" ref="G271:O271" si="272">SUM(G272:G273)</f>
        <v>0</v>
      </c>
      <c r="H271" s="73">
        <f t="shared" si="272"/>
        <v>0</v>
      </c>
      <c r="I271" s="87">
        <f t="shared" si="272"/>
        <v>0</v>
      </c>
      <c r="J271" s="129">
        <f t="shared" si="272"/>
        <v>0</v>
      </c>
      <c r="K271" s="73">
        <f t="shared" si="272"/>
        <v>0</v>
      </c>
      <c r="L271" s="93">
        <f t="shared" si="272"/>
        <v>0</v>
      </c>
      <c r="M271" s="231">
        <f t="shared" si="272"/>
        <v>0</v>
      </c>
      <c r="N271" s="73">
        <f t="shared" si="272"/>
        <v>0</v>
      </c>
      <c r="O271" s="87">
        <f t="shared" si="272"/>
        <v>0</v>
      </c>
      <c r="P271" s="312"/>
      <c r="Q271" s="343"/>
    </row>
    <row r="272" spans="1:17" s="94" customFormat="1" ht="36" hidden="1" x14ac:dyDescent="0.25">
      <c r="A272" s="30">
        <v>7221</v>
      </c>
      <c r="B272" s="41" t="s">
        <v>264</v>
      </c>
      <c r="C272" s="190">
        <f t="shared" si="239"/>
        <v>0</v>
      </c>
      <c r="D272" s="265"/>
      <c r="E272" s="155"/>
      <c r="F272" s="311">
        <f t="shared" ref="F272:F274" si="273">D272+E272</f>
        <v>0</v>
      </c>
      <c r="G272" s="230"/>
      <c r="H272" s="43"/>
      <c r="I272" s="155">
        <f t="shared" ref="I272:I274" si="274">G272+H272</f>
        <v>0</v>
      </c>
      <c r="J272" s="265"/>
      <c r="K272" s="43"/>
      <c r="L272" s="88">
        <f t="shared" ref="L272:L274" si="275">J272+K272</f>
        <v>0</v>
      </c>
      <c r="M272" s="230"/>
      <c r="N272" s="43"/>
      <c r="O272" s="155">
        <f t="shared" ref="O272:O274" si="276">M272+N272</f>
        <v>0</v>
      </c>
      <c r="P272" s="311"/>
      <c r="Q272" s="343"/>
    </row>
    <row r="273" spans="1:17" s="94" customFormat="1" ht="36" hidden="1" x14ac:dyDescent="0.25">
      <c r="A273" s="30">
        <v>7222</v>
      </c>
      <c r="B273" s="41" t="s">
        <v>265</v>
      </c>
      <c r="C273" s="190">
        <f t="shared" si="239"/>
        <v>0</v>
      </c>
      <c r="D273" s="265"/>
      <c r="E273" s="155"/>
      <c r="F273" s="311">
        <f t="shared" si="273"/>
        <v>0</v>
      </c>
      <c r="G273" s="230"/>
      <c r="H273" s="43"/>
      <c r="I273" s="155">
        <f t="shared" si="274"/>
        <v>0</v>
      </c>
      <c r="J273" s="265"/>
      <c r="K273" s="43"/>
      <c r="L273" s="88">
        <f t="shared" si="275"/>
        <v>0</v>
      </c>
      <c r="M273" s="230"/>
      <c r="N273" s="43"/>
      <c r="O273" s="155">
        <f t="shared" si="276"/>
        <v>0</v>
      </c>
      <c r="P273" s="311"/>
      <c r="Q273" s="343"/>
    </row>
    <row r="274" spans="1:17" ht="24" hidden="1" x14ac:dyDescent="0.25">
      <c r="A274" s="72">
        <v>7230</v>
      </c>
      <c r="B274" s="41" t="s">
        <v>308</v>
      </c>
      <c r="C274" s="190">
        <f t="shared" si="239"/>
        <v>0</v>
      </c>
      <c r="D274" s="265"/>
      <c r="E274" s="155"/>
      <c r="F274" s="311">
        <f t="shared" si="273"/>
        <v>0</v>
      </c>
      <c r="G274" s="230"/>
      <c r="H274" s="43"/>
      <c r="I274" s="155">
        <f t="shared" si="274"/>
        <v>0</v>
      </c>
      <c r="J274" s="265"/>
      <c r="K274" s="43"/>
      <c r="L274" s="88">
        <f t="shared" si="275"/>
        <v>0</v>
      </c>
      <c r="M274" s="230"/>
      <c r="N274" s="43"/>
      <c r="O274" s="155">
        <f t="shared" si="276"/>
        <v>0</v>
      </c>
      <c r="P274" s="311"/>
      <c r="Q274" s="331"/>
    </row>
    <row r="275" spans="1:17" ht="24" hidden="1" x14ac:dyDescent="0.25">
      <c r="A275" s="72">
        <v>7240</v>
      </c>
      <c r="B275" s="41" t="s">
        <v>266</v>
      </c>
      <c r="C275" s="190">
        <f t="shared" si="239"/>
        <v>0</v>
      </c>
      <c r="D275" s="129">
        <f>SUM(D276:D277)</f>
        <v>0</v>
      </c>
      <c r="E275" s="87">
        <f t="shared" ref="E275" si="277">SUM(E276:E277)</f>
        <v>0</v>
      </c>
      <c r="F275" s="312">
        <f>SUM(F276:F277)</f>
        <v>0</v>
      </c>
      <c r="G275" s="231">
        <f t="shared" ref="G275:O275" si="278">SUM(G276:G277)</f>
        <v>0</v>
      </c>
      <c r="H275" s="73">
        <f t="shared" si="278"/>
        <v>0</v>
      </c>
      <c r="I275" s="87">
        <f t="shared" si="278"/>
        <v>0</v>
      </c>
      <c r="J275" s="129">
        <f t="shared" si="278"/>
        <v>0</v>
      </c>
      <c r="K275" s="73">
        <f t="shared" si="278"/>
        <v>0</v>
      </c>
      <c r="L275" s="93">
        <f t="shared" si="278"/>
        <v>0</v>
      </c>
      <c r="M275" s="231">
        <f t="shared" si="278"/>
        <v>0</v>
      </c>
      <c r="N275" s="73">
        <f t="shared" si="278"/>
        <v>0</v>
      </c>
      <c r="O275" s="87">
        <f t="shared" si="278"/>
        <v>0</v>
      </c>
      <c r="P275" s="312"/>
      <c r="Q275" s="331"/>
    </row>
    <row r="276" spans="1:17" ht="48" hidden="1" x14ac:dyDescent="0.25">
      <c r="A276" s="30">
        <v>7245</v>
      </c>
      <c r="B276" s="41" t="s">
        <v>267</v>
      </c>
      <c r="C276" s="190">
        <f t="shared" si="239"/>
        <v>0</v>
      </c>
      <c r="D276" s="265"/>
      <c r="E276" s="155"/>
      <c r="F276" s="311">
        <f t="shared" ref="F276:F278" si="279">D276+E276</f>
        <v>0</v>
      </c>
      <c r="G276" s="230"/>
      <c r="H276" s="43"/>
      <c r="I276" s="155">
        <f t="shared" ref="I276:I278" si="280">G276+H276</f>
        <v>0</v>
      </c>
      <c r="J276" s="265"/>
      <c r="K276" s="43"/>
      <c r="L276" s="88">
        <f t="shared" ref="L276:L278" si="281">J276+K276</f>
        <v>0</v>
      </c>
      <c r="M276" s="230"/>
      <c r="N276" s="43"/>
      <c r="O276" s="155">
        <f t="shared" ref="O276:O278" si="282">M276+N276</f>
        <v>0</v>
      </c>
      <c r="P276" s="311"/>
      <c r="Q276" s="331"/>
    </row>
    <row r="277" spans="1:17" ht="96" hidden="1" x14ac:dyDescent="0.25">
      <c r="A277" s="30">
        <v>7246</v>
      </c>
      <c r="B277" s="41" t="s">
        <v>268</v>
      </c>
      <c r="C277" s="190">
        <f t="shared" si="239"/>
        <v>0</v>
      </c>
      <c r="D277" s="265"/>
      <c r="E277" s="155"/>
      <c r="F277" s="311">
        <f t="shared" si="279"/>
        <v>0</v>
      </c>
      <c r="G277" s="230"/>
      <c r="H277" s="43"/>
      <c r="I277" s="155">
        <f t="shared" si="280"/>
        <v>0</v>
      </c>
      <c r="J277" s="265"/>
      <c r="K277" s="43"/>
      <c r="L277" s="88">
        <f t="shared" si="281"/>
        <v>0</v>
      </c>
      <c r="M277" s="230"/>
      <c r="N277" s="43"/>
      <c r="O277" s="155">
        <f t="shared" si="282"/>
        <v>0</v>
      </c>
      <c r="P277" s="311"/>
      <c r="Q277" s="331"/>
    </row>
    <row r="278" spans="1:17" ht="24" hidden="1" x14ac:dyDescent="0.25">
      <c r="A278" s="90">
        <v>7260</v>
      </c>
      <c r="B278" s="38" t="s">
        <v>269</v>
      </c>
      <c r="C278" s="189">
        <f t="shared" si="239"/>
        <v>0</v>
      </c>
      <c r="D278" s="264"/>
      <c r="E278" s="154"/>
      <c r="F278" s="310">
        <f t="shared" si="279"/>
        <v>0</v>
      </c>
      <c r="G278" s="220"/>
      <c r="H278" s="40"/>
      <c r="I278" s="154">
        <f t="shared" si="280"/>
        <v>0</v>
      </c>
      <c r="J278" s="264"/>
      <c r="K278" s="40"/>
      <c r="L278" s="89">
        <f t="shared" si="281"/>
        <v>0</v>
      </c>
      <c r="M278" s="220"/>
      <c r="N278" s="40"/>
      <c r="O278" s="154">
        <f t="shared" si="282"/>
        <v>0</v>
      </c>
      <c r="P278" s="310"/>
      <c r="Q278" s="331"/>
    </row>
    <row r="279" spans="1:17" hidden="1" x14ac:dyDescent="0.25">
      <c r="A279" s="52">
        <v>7700</v>
      </c>
      <c r="B279" s="103" t="s">
        <v>298</v>
      </c>
      <c r="C279" s="204">
        <f t="shared" si="239"/>
        <v>0</v>
      </c>
      <c r="D279" s="137">
        <f>D280</f>
        <v>0</v>
      </c>
      <c r="E279" s="280">
        <f t="shared" ref="E279:O279" si="283">E280</f>
        <v>0</v>
      </c>
      <c r="F279" s="316">
        <f t="shared" si="283"/>
        <v>0</v>
      </c>
      <c r="G279" s="238">
        <f t="shared" si="283"/>
        <v>0</v>
      </c>
      <c r="H279" s="104">
        <f t="shared" si="283"/>
        <v>0</v>
      </c>
      <c r="I279" s="280">
        <f t="shared" si="283"/>
        <v>0</v>
      </c>
      <c r="J279" s="137">
        <f t="shared" si="283"/>
        <v>0</v>
      </c>
      <c r="K279" s="104">
        <f t="shared" si="283"/>
        <v>0</v>
      </c>
      <c r="L279" s="176">
        <f t="shared" si="283"/>
        <v>0</v>
      </c>
      <c r="M279" s="238">
        <f t="shared" si="283"/>
        <v>0</v>
      </c>
      <c r="N279" s="104">
        <f t="shared" si="283"/>
        <v>0</v>
      </c>
      <c r="O279" s="280">
        <f t="shared" si="283"/>
        <v>0</v>
      </c>
      <c r="P279" s="316"/>
      <c r="Q279" s="331"/>
    </row>
    <row r="280" spans="1:17" hidden="1" x14ac:dyDescent="0.25">
      <c r="A280" s="70">
        <v>7720</v>
      </c>
      <c r="B280" s="38" t="s">
        <v>299</v>
      </c>
      <c r="C280" s="191">
        <f t="shared" si="239"/>
        <v>0</v>
      </c>
      <c r="D280" s="257"/>
      <c r="E280" s="163"/>
      <c r="F280" s="323">
        <f>D280+E280</f>
        <v>0</v>
      </c>
      <c r="G280" s="239"/>
      <c r="H280" s="47"/>
      <c r="I280" s="163">
        <f>G280+H280</f>
        <v>0</v>
      </c>
      <c r="J280" s="257"/>
      <c r="K280" s="47"/>
      <c r="L280" s="179">
        <f>J280+K280</f>
        <v>0</v>
      </c>
      <c r="M280" s="239"/>
      <c r="N280" s="47"/>
      <c r="O280" s="163">
        <f>M280+N280</f>
        <v>0</v>
      </c>
      <c r="P280" s="323"/>
      <c r="Q280" s="331"/>
    </row>
    <row r="281" spans="1:17" hidden="1" x14ac:dyDescent="0.25">
      <c r="A281" s="92"/>
      <c r="B281" s="41" t="s">
        <v>270</v>
      </c>
      <c r="C281" s="190">
        <f t="shared" si="239"/>
        <v>0</v>
      </c>
      <c r="D281" s="129">
        <f>SUM(D282:D283)</f>
        <v>0</v>
      </c>
      <c r="E281" s="87">
        <f t="shared" ref="E281" si="284">SUM(E282:E283)</f>
        <v>0</v>
      </c>
      <c r="F281" s="312">
        <f>SUM(F282:F283)</f>
        <v>0</v>
      </c>
      <c r="G281" s="231">
        <f t="shared" ref="G281:O281" si="285">SUM(G282:G283)</f>
        <v>0</v>
      </c>
      <c r="H281" s="73">
        <f t="shared" si="285"/>
        <v>0</v>
      </c>
      <c r="I281" s="87">
        <f t="shared" si="285"/>
        <v>0</v>
      </c>
      <c r="J281" s="129">
        <f t="shared" si="285"/>
        <v>0</v>
      </c>
      <c r="K281" s="73">
        <f t="shared" si="285"/>
        <v>0</v>
      </c>
      <c r="L281" s="93">
        <f t="shared" si="285"/>
        <v>0</v>
      </c>
      <c r="M281" s="231">
        <f t="shared" si="285"/>
        <v>0</v>
      </c>
      <c r="N281" s="73">
        <f t="shared" si="285"/>
        <v>0</v>
      </c>
      <c r="O281" s="87">
        <f t="shared" si="285"/>
        <v>0</v>
      </c>
      <c r="P281" s="312"/>
      <c r="Q281" s="331"/>
    </row>
    <row r="282" spans="1:17" hidden="1" x14ac:dyDescent="0.25">
      <c r="A282" s="92" t="s">
        <v>271</v>
      </c>
      <c r="B282" s="30" t="s">
        <v>272</v>
      </c>
      <c r="C282" s="190">
        <f t="shared" si="239"/>
        <v>0</v>
      </c>
      <c r="D282" s="265"/>
      <c r="E282" s="155"/>
      <c r="F282" s="311">
        <f>E282+D282</f>
        <v>0</v>
      </c>
      <c r="G282" s="230"/>
      <c r="H282" s="43"/>
      <c r="I282" s="155">
        <f>H282+G282</f>
        <v>0</v>
      </c>
      <c r="J282" s="265"/>
      <c r="K282" s="43"/>
      <c r="L282" s="88">
        <f>K282+J282</f>
        <v>0</v>
      </c>
      <c r="M282" s="230"/>
      <c r="N282" s="43"/>
      <c r="O282" s="155">
        <f>N282+M282</f>
        <v>0</v>
      </c>
      <c r="P282" s="311"/>
      <c r="Q282" s="331"/>
    </row>
    <row r="283" spans="1:17" ht="24" hidden="1" x14ac:dyDescent="0.25">
      <c r="A283" s="92" t="s">
        <v>273</v>
      </c>
      <c r="B283" s="97" t="s">
        <v>274</v>
      </c>
      <c r="C283" s="189">
        <f t="shared" si="239"/>
        <v>0</v>
      </c>
      <c r="D283" s="264"/>
      <c r="E283" s="154"/>
      <c r="F283" s="310">
        <f>E283+D283</f>
        <v>0</v>
      </c>
      <c r="G283" s="220"/>
      <c r="H283" s="40"/>
      <c r="I283" s="154">
        <f>H283+G283</f>
        <v>0</v>
      </c>
      <c r="J283" s="264"/>
      <c r="K283" s="40"/>
      <c r="L283" s="89">
        <f>K283+J283</f>
        <v>0</v>
      </c>
      <c r="M283" s="220"/>
      <c r="N283" s="40"/>
      <c r="O283" s="154">
        <f>N283+M283</f>
        <v>0</v>
      </c>
      <c r="P283" s="310"/>
      <c r="Q283" s="331"/>
    </row>
    <row r="284" spans="1:17" ht="12.75" thickBot="1" x14ac:dyDescent="0.3">
      <c r="A284" s="108"/>
      <c r="B284" s="108" t="s">
        <v>275</v>
      </c>
      <c r="C284" s="205">
        <f t="shared" si="239"/>
        <v>60110</v>
      </c>
      <c r="D284" s="138">
        <f>SUM(D281,D268,D229,D194,D186,D172,D74,D52)</f>
        <v>70000</v>
      </c>
      <c r="E284" s="281">
        <f t="shared" ref="E284:O284" si="286">SUM(E281,E268,E229,E194,E186,E172,E74,E52)</f>
        <v>-9890</v>
      </c>
      <c r="F284" s="324">
        <f t="shared" si="286"/>
        <v>60110</v>
      </c>
      <c r="G284" s="240">
        <f t="shared" si="286"/>
        <v>0</v>
      </c>
      <c r="H284" s="109">
        <f t="shared" si="286"/>
        <v>0</v>
      </c>
      <c r="I284" s="281">
        <f t="shared" si="286"/>
        <v>0</v>
      </c>
      <c r="J284" s="138">
        <f t="shared" si="286"/>
        <v>0</v>
      </c>
      <c r="K284" s="281">
        <f t="shared" si="286"/>
        <v>0</v>
      </c>
      <c r="L284" s="324">
        <f t="shared" si="286"/>
        <v>0</v>
      </c>
      <c r="M284" s="240">
        <f t="shared" si="286"/>
        <v>0</v>
      </c>
      <c r="N284" s="109">
        <f t="shared" si="286"/>
        <v>0</v>
      </c>
      <c r="O284" s="281">
        <f t="shared" si="286"/>
        <v>0</v>
      </c>
      <c r="P284" s="324"/>
      <c r="Q284" s="331"/>
    </row>
    <row r="285" spans="1:17" s="19" customFormat="1" ht="13.5" hidden="1" thickTop="1" thickBot="1" x14ac:dyDescent="0.3">
      <c r="A285" s="881" t="s">
        <v>276</v>
      </c>
      <c r="B285" s="882"/>
      <c r="C285" s="206">
        <f t="shared" si="239"/>
        <v>0</v>
      </c>
      <c r="D285" s="139">
        <f>SUM(D24,D25,D41,D42)-D50</f>
        <v>0</v>
      </c>
      <c r="E285" s="123">
        <f t="shared" ref="E285:N285" si="287">SUM(E24,E25,E41)-E50</f>
        <v>0</v>
      </c>
      <c r="F285" s="325">
        <f>SUM(F24,F25,F41)-F50</f>
        <v>0</v>
      </c>
      <c r="G285" s="241">
        <f t="shared" si="287"/>
        <v>0</v>
      </c>
      <c r="H285" s="111">
        <f t="shared" si="287"/>
        <v>0</v>
      </c>
      <c r="I285" s="123">
        <f t="shared" si="287"/>
        <v>0</v>
      </c>
      <c r="J285" s="139">
        <f t="shared" si="287"/>
        <v>0</v>
      </c>
      <c r="K285" s="111">
        <f t="shared" si="287"/>
        <v>0</v>
      </c>
      <c r="L285" s="112">
        <f t="shared" si="287"/>
        <v>0</v>
      </c>
      <c r="M285" s="241">
        <f t="shared" si="287"/>
        <v>0</v>
      </c>
      <c r="N285" s="111">
        <f t="shared" si="287"/>
        <v>0</v>
      </c>
      <c r="O285" s="123">
        <f>O44-O50</f>
        <v>0</v>
      </c>
      <c r="P285" s="325"/>
      <c r="Q285" s="182"/>
    </row>
    <row r="286" spans="1:17" s="19" customFormat="1" ht="12.75" hidden="1" thickTop="1" x14ac:dyDescent="0.25">
      <c r="A286" s="883" t="s">
        <v>277</v>
      </c>
      <c r="B286" s="884"/>
      <c r="C286" s="207">
        <f t="shared" si="239"/>
        <v>0</v>
      </c>
      <c r="D286" s="140">
        <f>SUM(D287,D288)-D295+D296</f>
        <v>0</v>
      </c>
      <c r="E286" s="110">
        <f t="shared" ref="E286:O286" si="288">SUM(E287,E288)-E295+E296</f>
        <v>0</v>
      </c>
      <c r="F286" s="326">
        <f t="shared" si="288"/>
        <v>0</v>
      </c>
      <c r="G286" s="242">
        <f t="shared" si="288"/>
        <v>0</v>
      </c>
      <c r="H286" s="101">
        <f t="shared" si="288"/>
        <v>0</v>
      </c>
      <c r="I286" s="110">
        <f t="shared" si="288"/>
        <v>0</v>
      </c>
      <c r="J286" s="140">
        <f t="shared" si="288"/>
        <v>0</v>
      </c>
      <c r="K286" s="101">
        <f t="shared" si="288"/>
        <v>0</v>
      </c>
      <c r="L286" s="107">
        <f t="shared" si="288"/>
        <v>0</v>
      </c>
      <c r="M286" s="242">
        <f t="shared" si="288"/>
        <v>0</v>
      </c>
      <c r="N286" s="101">
        <f t="shared" si="288"/>
        <v>0</v>
      </c>
      <c r="O286" s="110">
        <f t="shared" si="288"/>
        <v>0</v>
      </c>
      <c r="P286" s="326"/>
      <c r="Q286" s="182"/>
    </row>
    <row r="287" spans="1:17" s="19" customFormat="1" ht="13.5" hidden="1" thickTop="1" thickBot="1" x14ac:dyDescent="0.3">
      <c r="A287" s="60" t="s">
        <v>278</v>
      </c>
      <c r="B287" s="60" t="s">
        <v>279</v>
      </c>
      <c r="C287" s="197">
        <f t="shared" si="239"/>
        <v>0</v>
      </c>
      <c r="D287" s="131">
        <f>D21-D281</f>
        <v>0</v>
      </c>
      <c r="E287" s="114">
        <f t="shared" ref="E287:O287" si="289">E21-E281</f>
        <v>0</v>
      </c>
      <c r="F287" s="304">
        <f t="shared" si="289"/>
        <v>0</v>
      </c>
      <c r="G287" s="224">
        <f t="shared" si="289"/>
        <v>0</v>
      </c>
      <c r="H287" s="61">
        <f t="shared" si="289"/>
        <v>0</v>
      </c>
      <c r="I287" s="114">
        <f t="shared" si="289"/>
        <v>0</v>
      </c>
      <c r="J287" s="131">
        <f t="shared" si="289"/>
        <v>0</v>
      </c>
      <c r="K287" s="61">
        <f t="shared" si="289"/>
        <v>0</v>
      </c>
      <c r="L287" s="168">
        <f t="shared" si="289"/>
        <v>0</v>
      </c>
      <c r="M287" s="224">
        <f t="shared" si="289"/>
        <v>0</v>
      </c>
      <c r="N287" s="61">
        <f t="shared" si="289"/>
        <v>0</v>
      </c>
      <c r="O287" s="114">
        <f t="shared" si="289"/>
        <v>0</v>
      </c>
      <c r="P287" s="304"/>
      <c r="Q287" s="182"/>
    </row>
    <row r="288" spans="1:17" s="19" customFormat="1" ht="12.75" hidden="1" thickTop="1" x14ac:dyDescent="0.25">
      <c r="A288" s="113" t="s">
        <v>280</v>
      </c>
      <c r="B288" s="113" t="s">
        <v>281</v>
      </c>
      <c r="C288" s="207">
        <f t="shared" si="239"/>
        <v>0</v>
      </c>
      <c r="D288" s="140">
        <f>SUM(D289,D291,D293)-SUM(D290,D292,D294)</f>
        <v>0</v>
      </c>
      <c r="E288" s="110">
        <f t="shared" ref="E288:O288" si="290">SUM(E289,E291,E293)-SUM(E290,E292,E294)</f>
        <v>0</v>
      </c>
      <c r="F288" s="326">
        <f t="shared" si="290"/>
        <v>0</v>
      </c>
      <c r="G288" s="242">
        <f t="shared" si="290"/>
        <v>0</v>
      </c>
      <c r="H288" s="101">
        <f t="shared" si="290"/>
        <v>0</v>
      </c>
      <c r="I288" s="110">
        <f t="shared" si="290"/>
        <v>0</v>
      </c>
      <c r="J288" s="140">
        <f t="shared" si="290"/>
        <v>0</v>
      </c>
      <c r="K288" s="101">
        <f t="shared" si="290"/>
        <v>0</v>
      </c>
      <c r="L288" s="107">
        <f t="shared" si="290"/>
        <v>0</v>
      </c>
      <c r="M288" s="242">
        <f t="shared" si="290"/>
        <v>0</v>
      </c>
      <c r="N288" s="101">
        <f t="shared" si="290"/>
        <v>0</v>
      </c>
      <c r="O288" s="110">
        <f t="shared" si="290"/>
        <v>0</v>
      </c>
      <c r="P288" s="326"/>
      <c r="Q288" s="182"/>
    </row>
    <row r="289" spans="1:17" ht="12.75" hidden="1" thickTop="1" x14ac:dyDescent="0.25">
      <c r="A289" s="98" t="s">
        <v>282</v>
      </c>
      <c r="B289" s="57" t="s">
        <v>283</v>
      </c>
      <c r="C289" s="191">
        <f t="shared" si="239"/>
        <v>0</v>
      </c>
      <c r="D289" s="257"/>
      <c r="E289" s="163"/>
      <c r="F289" s="323">
        <f t="shared" ref="F289:F296" si="291">E289+D289</f>
        <v>0</v>
      </c>
      <c r="G289" s="239"/>
      <c r="H289" s="47"/>
      <c r="I289" s="163">
        <f t="shared" ref="I289:I296" si="292">H289+G289</f>
        <v>0</v>
      </c>
      <c r="J289" s="257"/>
      <c r="K289" s="47"/>
      <c r="L289" s="179">
        <f t="shared" ref="L289:L296" si="293">K289+J289</f>
        <v>0</v>
      </c>
      <c r="M289" s="239"/>
      <c r="N289" s="47"/>
      <c r="O289" s="163">
        <f t="shared" ref="O289:O296" si="294">N289+M289</f>
        <v>0</v>
      </c>
      <c r="P289" s="323"/>
      <c r="Q289" s="331"/>
    </row>
    <row r="290" spans="1:17" ht="24.75" hidden="1" thickTop="1" x14ac:dyDescent="0.25">
      <c r="A290" s="92" t="s">
        <v>284</v>
      </c>
      <c r="B290" s="29" t="s">
        <v>285</v>
      </c>
      <c r="C290" s="190">
        <f t="shared" si="239"/>
        <v>0</v>
      </c>
      <c r="D290" s="265"/>
      <c r="E290" s="155"/>
      <c r="F290" s="311">
        <f t="shared" si="291"/>
        <v>0</v>
      </c>
      <c r="G290" s="230"/>
      <c r="H290" s="43"/>
      <c r="I290" s="155">
        <f t="shared" si="292"/>
        <v>0</v>
      </c>
      <c r="J290" s="265"/>
      <c r="K290" s="43"/>
      <c r="L290" s="88">
        <f t="shared" si="293"/>
        <v>0</v>
      </c>
      <c r="M290" s="230"/>
      <c r="N290" s="43"/>
      <c r="O290" s="155">
        <f t="shared" si="294"/>
        <v>0</v>
      </c>
      <c r="P290" s="311"/>
      <c r="Q290" s="331"/>
    </row>
    <row r="291" spans="1:17" ht="12.75" hidden="1" thickTop="1" x14ac:dyDescent="0.25">
      <c r="A291" s="92" t="s">
        <v>286</v>
      </c>
      <c r="B291" s="29" t="s">
        <v>287</v>
      </c>
      <c r="C291" s="190">
        <f t="shared" si="239"/>
        <v>0</v>
      </c>
      <c r="D291" s="265"/>
      <c r="E291" s="155"/>
      <c r="F291" s="311">
        <f t="shared" si="291"/>
        <v>0</v>
      </c>
      <c r="G291" s="230"/>
      <c r="H291" s="43"/>
      <c r="I291" s="155">
        <f t="shared" si="292"/>
        <v>0</v>
      </c>
      <c r="J291" s="265"/>
      <c r="K291" s="43"/>
      <c r="L291" s="88">
        <f t="shared" si="293"/>
        <v>0</v>
      </c>
      <c r="M291" s="230"/>
      <c r="N291" s="43"/>
      <c r="O291" s="155">
        <f t="shared" si="294"/>
        <v>0</v>
      </c>
      <c r="P291" s="311"/>
      <c r="Q291" s="331"/>
    </row>
    <row r="292" spans="1:17" ht="24.75" hidden="1" thickTop="1" x14ac:dyDescent="0.25">
      <c r="A292" s="92" t="s">
        <v>288</v>
      </c>
      <c r="B292" s="29" t="s">
        <v>289</v>
      </c>
      <c r="C292" s="190">
        <f>SUM(F292,I292,L292,O292)</f>
        <v>0</v>
      </c>
      <c r="D292" s="265"/>
      <c r="E292" s="155"/>
      <c r="F292" s="311">
        <f t="shared" si="291"/>
        <v>0</v>
      </c>
      <c r="G292" s="230"/>
      <c r="H292" s="43"/>
      <c r="I292" s="155">
        <f t="shared" si="292"/>
        <v>0</v>
      </c>
      <c r="J292" s="265"/>
      <c r="K292" s="43"/>
      <c r="L292" s="88">
        <f t="shared" si="293"/>
        <v>0</v>
      </c>
      <c r="M292" s="230"/>
      <c r="N292" s="43"/>
      <c r="O292" s="155">
        <f t="shared" si="294"/>
        <v>0</v>
      </c>
      <c r="P292" s="311"/>
      <c r="Q292" s="331"/>
    </row>
    <row r="293" spans="1:17" ht="12.75" hidden="1" thickTop="1" x14ac:dyDescent="0.25">
      <c r="A293" s="92" t="s">
        <v>290</v>
      </c>
      <c r="B293" s="29" t="s">
        <v>291</v>
      </c>
      <c r="C293" s="190">
        <f t="shared" si="239"/>
        <v>0</v>
      </c>
      <c r="D293" s="265"/>
      <c r="E293" s="155"/>
      <c r="F293" s="311">
        <f t="shared" si="291"/>
        <v>0</v>
      </c>
      <c r="G293" s="230"/>
      <c r="H293" s="43"/>
      <c r="I293" s="155">
        <f t="shared" si="292"/>
        <v>0</v>
      </c>
      <c r="J293" s="265"/>
      <c r="K293" s="43"/>
      <c r="L293" s="88">
        <f t="shared" si="293"/>
        <v>0</v>
      </c>
      <c r="M293" s="230"/>
      <c r="N293" s="43"/>
      <c r="O293" s="155">
        <f t="shared" si="294"/>
        <v>0</v>
      </c>
      <c r="P293" s="311"/>
      <c r="Q293" s="331"/>
    </row>
    <row r="294" spans="1:17" ht="24.75" hidden="1" thickTop="1" x14ac:dyDescent="0.25">
      <c r="A294" s="99" t="s">
        <v>292</v>
      </c>
      <c r="B294" s="100" t="s">
        <v>293</v>
      </c>
      <c r="C294" s="201">
        <f t="shared" si="239"/>
        <v>0</v>
      </c>
      <c r="D294" s="266"/>
      <c r="E294" s="160"/>
      <c r="F294" s="320">
        <f t="shared" si="291"/>
        <v>0</v>
      </c>
      <c r="G294" s="235"/>
      <c r="H294" s="80"/>
      <c r="I294" s="160">
        <f t="shared" si="292"/>
        <v>0</v>
      </c>
      <c r="J294" s="266"/>
      <c r="K294" s="80"/>
      <c r="L294" s="178">
        <f t="shared" si="293"/>
        <v>0</v>
      </c>
      <c r="M294" s="235"/>
      <c r="N294" s="80"/>
      <c r="O294" s="160">
        <f t="shared" si="294"/>
        <v>0</v>
      </c>
      <c r="P294" s="320"/>
      <c r="Q294" s="331"/>
    </row>
    <row r="295" spans="1:17" s="19" customFormat="1" ht="13.5" hidden="1" thickTop="1" thickBot="1" x14ac:dyDescent="0.3">
      <c r="A295" s="115" t="s">
        <v>294</v>
      </c>
      <c r="B295" s="115" t="s">
        <v>295</v>
      </c>
      <c r="C295" s="206">
        <f t="shared" si="239"/>
        <v>0</v>
      </c>
      <c r="D295" s="268"/>
      <c r="E295" s="164"/>
      <c r="F295" s="327">
        <f t="shared" si="291"/>
        <v>0</v>
      </c>
      <c r="G295" s="243"/>
      <c r="H295" s="116"/>
      <c r="I295" s="164">
        <f t="shared" si="292"/>
        <v>0</v>
      </c>
      <c r="J295" s="268"/>
      <c r="K295" s="116"/>
      <c r="L295" s="180">
        <f t="shared" si="293"/>
        <v>0</v>
      </c>
      <c r="M295" s="243"/>
      <c r="N295" s="116"/>
      <c r="O295" s="164">
        <f t="shared" si="294"/>
        <v>0</v>
      </c>
      <c r="P295" s="327"/>
      <c r="Q295" s="182"/>
    </row>
    <row r="296" spans="1:17" s="19" customFormat="1" ht="48.75" hidden="1" thickTop="1" x14ac:dyDescent="0.25">
      <c r="A296" s="113" t="s">
        <v>296</v>
      </c>
      <c r="B296" s="102" t="s">
        <v>297</v>
      </c>
      <c r="C296" s="207">
        <f>SUM(F296,I296,L296,O296)</f>
        <v>0</v>
      </c>
      <c r="D296" s="269"/>
      <c r="E296" s="344"/>
      <c r="F296" s="317">
        <f t="shared" si="291"/>
        <v>0</v>
      </c>
      <c r="G296" s="234"/>
      <c r="H296" s="76"/>
      <c r="I296" s="157">
        <f t="shared" si="292"/>
        <v>0</v>
      </c>
      <c r="J296" s="249"/>
      <c r="K296" s="76"/>
      <c r="L296" s="177">
        <f t="shared" si="293"/>
        <v>0</v>
      </c>
      <c r="M296" s="234"/>
      <c r="N296" s="76"/>
      <c r="O296" s="157">
        <f t="shared" si="294"/>
        <v>0</v>
      </c>
      <c r="P296" s="317"/>
      <c r="Q296" s="18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4R3eXufTyXQHJEdwa9qJzwoiJqEm2YAYV1B4Eqsc4U4dCXOuqp6AeZ0ITaUa2eh4K2jJ+6JYqjCGWLK0eEPiiw==" saltValue="SDS9FmNGqd/0dr52qr1orA==" spinCount="100000" sheet="1" objects="1" scenarios="1" formatCells="0" formatColumns="0" formatRows="0"/>
  <autoFilter ref="A18:P296">
    <filterColumn colId="2">
      <filters>
        <filter val="60 110"/>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96.pielikums Jūrmalas pilsētas domes
2017.gada 23.marta saistošajiem noteikumiem Nr.14
(protokols Nr.6, 9.punkts)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29</vt:i4>
      </vt:variant>
    </vt:vector>
  </HeadingPairs>
  <TitlesOfParts>
    <vt:vector size="68" baseType="lpstr">
      <vt:lpstr>01.3.3.</vt:lpstr>
      <vt:lpstr>04.1.7.</vt:lpstr>
      <vt:lpstr>04.1.7. (2)</vt:lpstr>
      <vt:lpstr>04.1.9.</vt:lpstr>
      <vt:lpstr>04.1.9. (2)</vt:lpstr>
      <vt:lpstr>04.1.14.</vt:lpstr>
      <vt:lpstr>04.1.16.</vt:lpstr>
      <vt:lpstr>04.3.1.</vt:lpstr>
      <vt:lpstr>04.3.4.</vt:lpstr>
      <vt:lpstr>04.3.4. (2)</vt:lpstr>
      <vt:lpstr>06.1.6.</vt:lpstr>
      <vt:lpstr>08.1.5.</vt:lpstr>
      <vt:lpstr>08.2.7.</vt:lpstr>
      <vt:lpstr>08.4.2.</vt:lpstr>
      <vt:lpstr>09.2.1.</vt:lpstr>
      <vt:lpstr>09.5.1.</vt:lpstr>
      <vt:lpstr>09.6.1.</vt:lpstr>
      <vt:lpstr>09.10.1.</vt:lpstr>
      <vt:lpstr>09.12.1.</vt:lpstr>
      <vt:lpstr>09.12.1. (2)</vt:lpstr>
      <vt:lpstr>09.17.1.</vt:lpstr>
      <vt:lpstr>09.26.1.</vt:lpstr>
      <vt:lpstr>09.26.1. (2)</vt:lpstr>
      <vt:lpstr>09.29.2.</vt:lpstr>
      <vt:lpstr>10.2.1.</vt:lpstr>
      <vt:lpstr>10.2.1. (2)</vt:lpstr>
      <vt:lpstr>8.pielik</vt:lpstr>
      <vt:lpstr>8.pielik (2)</vt:lpstr>
      <vt:lpstr>12.pielik</vt:lpstr>
      <vt:lpstr>12.piel.(2)</vt:lpstr>
      <vt:lpstr>16.piel.</vt:lpstr>
      <vt:lpstr>21.piel.</vt:lpstr>
      <vt:lpstr>27.pielik</vt:lpstr>
      <vt:lpstr>28.piel.</vt:lpstr>
      <vt:lpstr>30.piel.</vt:lpstr>
      <vt:lpstr>01.2.1.</vt:lpstr>
      <vt:lpstr>04.1.7. (3)</vt:lpstr>
      <vt:lpstr>04.3.4. (3)</vt:lpstr>
      <vt:lpstr>8.pielik (3)</vt:lpstr>
      <vt:lpstr>'01.2.1.'!Print_Titles</vt:lpstr>
      <vt:lpstr>'01.3.3.'!Print_Titles</vt:lpstr>
      <vt:lpstr>'04.1.14.'!Print_Titles</vt:lpstr>
      <vt:lpstr>'04.1.16.'!Print_Titles</vt:lpstr>
      <vt:lpstr>'04.1.7.'!Print_Titles</vt:lpstr>
      <vt:lpstr>'04.1.7. (2)'!Print_Titles</vt:lpstr>
      <vt:lpstr>'04.1.7. (3)'!Print_Titles</vt:lpstr>
      <vt:lpstr>'04.1.9.'!Print_Titles</vt:lpstr>
      <vt:lpstr>'04.1.9. (2)'!Print_Titles</vt:lpstr>
      <vt:lpstr>'04.3.1.'!Print_Titles</vt:lpstr>
      <vt:lpstr>'04.3.4.'!Print_Titles</vt:lpstr>
      <vt:lpstr>'04.3.4. (2)'!Print_Titles</vt:lpstr>
      <vt:lpstr>'04.3.4. (3)'!Print_Titles</vt:lpstr>
      <vt:lpstr>'06.1.6.'!Print_Titles</vt:lpstr>
      <vt:lpstr>'08.1.5.'!Print_Titles</vt:lpstr>
      <vt:lpstr>'08.2.7.'!Print_Titles</vt:lpstr>
      <vt:lpstr>'08.4.2.'!Print_Titles</vt:lpstr>
      <vt:lpstr>'09.10.1.'!Print_Titles</vt:lpstr>
      <vt:lpstr>'09.12.1.'!Print_Titles</vt:lpstr>
      <vt:lpstr>'09.12.1. (2)'!Print_Titles</vt:lpstr>
      <vt:lpstr>'09.17.1.'!Print_Titles</vt:lpstr>
      <vt:lpstr>'09.2.1.'!Print_Titles</vt:lpstr>
      <vt:lpstr>'09.26.1.'!Print_Titles</vt:lpstr>
      <vt:lpstr>'09.26.1. (2)'!Print_Titles</vt:lpstr>
      <vt:lpstr>'09.29.2.'!Print_Titles</vt:lpstr>
      <vt:lpstr>'09.5.1.'!Print_Titles</vt:lpstr>
      <vt:lpstr>'09.6.1.'!Print_Titles</vt:lpstr>
      <vt:lpstr>'10.2.1.'!Print_Titles</vt:lpstr>
      <vt:lpstr>'10.2.1. (2)'!Print_Titles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Elina Markaine</dc:creator>
  <cp:lastModifiedBy>Liene Zalkovska</cp:lastModifiedBy>
  <cp:lastPrinted>2017-03-24T08:50:52Z</cp:lastPrinted>
  <dcterms:created xsi:type="dcterms:W3CDTF">2015-01-08T09:25:06Z</dcterms:created>
  <dcterms:modified xsi:type="dcterms:W3CDTF">2017-03-24T08:53:29Z</dcterms:modified>
</cp:coreProperties>
</file>